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23" i="26"/>
  <c r="W442" i="72"/>
  <c r="W162" i="63"/>
  <c r="W144" i="63"/>
  <c r="W144" i="62"/>
  <c r="W162" i="61"/>
  <c r="W23" i="15"/>
  <c r="W224" i="72"/>
  <c r="W242" i="72"/>
  <c r="W144" i="52"/>
  <c r="W162" i="51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424" i="71"/>
  <c r="W144" i="61"/>
  <c r="W406" i="71"/>
  <c r="W442" i="71"/>
  <c r="W12" i="15"/>
  <c r="W260" i="72"/>
  <c r="W162" i="53"/>
  <c r="W162" i="52"/>
  <c r="W224" i="71"/>
  <c r="W242" i="71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4" i="4"/>
  <c r="B33" i="4"/>
  <c r="B79" i="4"/>
  <c r="B56" i="4"/>
  <c r="B82" i="4"/>
  <c r="B36" i="4"/>
  <c r="B80" i="4"/>
  <c r="B4" i="4"/>
  <c r="B11" i="4"/>
  <c r="B15" i="4"/>
  <c r="B55" i="4"/>
  <c r="B46" i="4"/>
  <c r="B28" i="4"/>
  <c r="B30" i="4"/>
  <c r="B17" i="4"/>
  <c r="B83" i="4"/>
  <c r="B35" i="4"/>
  <c r="B38" i="4"/>
  <c r="B14" i="4"/>
  <c r="B53" i="4"/>
  <c r="B39" i="4"/>
  <c r="B26" i="4"/>
  <c r="B10" i="4"/>
  <c r="B67" i="4"/>
  <c r="B76" i="4"/>
  <c r="B20" i="4"/>
  <c r="B66" i="4"/>
  <c r="B52" i="4"/>
  <c r="B37" i="4"/>
  <c r="B41" i="4"/>
  <c r="B29" i="4"/>
  <c r="B72" i="4"/>
  <c r="B59" i="4"/>
  <c r="B61" i="4"/>
  <c r="B12" i="4"/>
  <c r="B81" i="4"/>
  <c r="B45" i="4"/>
  <c r="B47" i="4"/>
  <c r="B58" i="4"/>
  <c r="B22" i="4"/>
  <c r="B44" i="4"/>
  <c r="B84" i="4"/>
  <c r="B71" i="4"/>
  <c r="B23" i="4"/>
  <c r="B49" i="4"/>
  <c r="B64" i="4"/>
  <c r="B27" i="4"/>
  <c r="B60" i="4"/>
  <c r="B13" i="4"/>
  <c r="B73" i="4"/>
  <c r="B65" i="4"/>
  <c r="B7" i="4"/>
  <c r="B78" i="4"/>
  <c r="B69" i="4"/>
  <c r="B57" i="4"/>
  <c r="B40" i="4"/>
  <c r="B48" i="4"/>
  <c r="B68" i="4"/>
  <c r="B70" i="4"/>
  <c r="B77" i="4"/>
  <c r="B25" i="4"/>
  <c r="B34" i="4"/>
  <c r="B54" i="4"/>
  <c r="B21" i="4"/>
  <c r="B16" i="4"/>
  <c r="B8" i="4"/>
  <c r="B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<sst xmlns="http://schemas.openxmlformats.org/spreadsheetml/2006/main" count="18216" uniqueCount="4947">
  <si>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</si>
  <si>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</si>
  <si>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</si>
  <si>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</si>
  <si>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</si>
  <si>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</si>
  <si>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</si>
  <si>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</si>
  <si>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</si>
  <si>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</si>
  <si>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</si>
  <si>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</si>
  <si>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</si>
  <si>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</si>
  <si>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</si>
  <si>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</si>
  <si>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</si>
  <si>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</si>
  <si>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</si>
  <si>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</si>
  <si>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</si>
  <si>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</si>
  <si>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</si>
  <si>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</si>
  <si>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</si>
  <si>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</si>
  <si>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</si>
  <si>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</si>
  <si>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</si>
  <si>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</si>
  <si>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</si>
  <si>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</si>
  <si>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</si>
  <si>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</si>
  <si>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</si>
  <si>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</si>
  <si>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</si>
  <si>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</si>
  <si>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</si>
  <si>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</si>
  <si>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</si>
  <si>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</si>
  <si>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</si>
  <si>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</si>
  <si>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</si>
  <si>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</si>
  <si>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</si>
  <si>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</si>
  <si>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</si>
  <si>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</si>
  <si>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</si>
  <si>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</si>
  <si>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</si>
  <si>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</si>
  <si>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</si>
  <si>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</si>
  <si>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</si>
  <si>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</si>
  <si>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</si>
  <si>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</si>
  <si>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</si>
  <si>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</si>
  <si>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</si>
  <si>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</si>
  <si>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</si>
  <si>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</si>
  <si>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</si>
  <si>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</si>
  <si>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</si>
  <si>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</si>
  <si>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</si>
  <si>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</si>
  <si>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</si>
  <si>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</si>
  <si>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</si>
  <si>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</si>
  <si>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</si>
  <si>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</si>
  <si>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</si>
  <si>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</si>
  <si>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</si>
  <si>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</si>
  <si>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</si>
  <si>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</si>
  <si>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</si>
  <si>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</si>
  <si>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</si>
  <si>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</si>
  <si>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</si>
  <si>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</si>
  <si>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</si>
  <si>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</si>
  <si>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</si>
  <si>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</si>
  <si>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</si>
  <si>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</si>
  <si>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</si>
  <si>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</si>
  <si>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</si>
  <si>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</si>
  <si>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</si>
  <si>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</si>
  <si>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</si>
  <si>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</si>
  <si>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</si>
  <si>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</si>
  <si>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</si>
  <si>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</si>
  <si>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</si>
  <si>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</si>
  <si>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</si>
  <si>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</si>
  <si>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</si>
  <si>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</si>
  <si>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</si>
  <si>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</si>
  <si>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</si>
  <si>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</si>
  <si>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</si>
  <si>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</si>
  <si>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</si>
  <si>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</si>
  <si>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</si>
  <si>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</si>
  <si>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</si>
  <si>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</si>
  <si>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</si>
  <si>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</si>
  <si>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</si>
  <si>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</si>
  <si>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</si>
  <si>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</si>
  <si>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</si>
  <si>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</si>
  <si>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</si>
  <si>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</si>
  <si>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</si>
  <si>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</si>
  <si>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</si>
  <si>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</si>
  <si>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</si>
  <si>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</si>
  <si>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</si>
  <si>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</si>
  <si>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</si>
  <si>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</si>
  <si>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</si>
  <si>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</si>
  <si>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</si>
  <si>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</si>
  <si>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</si>
  <si>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</si>
  <si>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</si>
  <si>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</si>
  <si>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</si>
  <si>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</si>
  <si>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</si>
  <si>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</si>
  <si>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</si>
  <si>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</si>
  <si>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</si>
  <si>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</si>
  <si>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</si>
  <si>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</si>
  <si>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</si>
  <si>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</si>
  <si>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</si>
  <si>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</si>
  <si>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</si>
  <si>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</si>
  <si>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</si>
  <si>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</si>
  <si>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</si>
  <si>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</si>
  <si>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</si>
  <si>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</si>
  <si>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</si>
  <si>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</si>
  <si>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</si>
  <si>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</si>
  <si>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</si>
  <si>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</si>
  <si>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</si>
  <si>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</si>
  <si>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</si>
  <si>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</si>
  <si>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</si>
  <si>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</si>
  <si>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</si>
  <si>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</si>
  <si>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</si>
  <si>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</si>
  <si>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</si>
  <si>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</si>
  <si>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</si>
  <si>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</si>
  <si>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</si>
  <si>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</si>
  <si>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</si>
  <si>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</si>
  <si>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</si>
  <si>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</si>
  <si>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</si>
  <si>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</si>
  <si>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</si>
  <si>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</si>
  <si>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</si>
  <si>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</si>
  <si>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</si>
  <si>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</si>
  <si>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</si>
  <si>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</si>
  <si>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</si>
  <si>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</si>
  <si>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</si>
  <si>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</si>
  <si>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</si>
  <si>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</si>
  <si>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FR</t>
  </si>
  <si>
    <t>France</t>
  </si>
  <si>
    <t>FR - Residential sector summary</t>
  </si>
  <si>
    <t>Macro.Meuro2015.FR.ConsumptionExpenditure</t>
  </si>
  <si>
    <t>Macro.number.FR.Population</t>
  </si>
  <si>
    <t>NUM.number.FR.Res.HH</t>
  </si>
  <si>
    <t>SurfaceArea.ksqm.FR.Res.HH</t>
  </si>
  <si>
    <t>NUM.number.FR.Res.HHnew</t>
  </si>
  <si>
    <t>SurfaceArea.ksqm.FR.Res.HHnew</t>
  </si>
  <si>
    <t>HDD.Celsius.FR.Actual</t>
  </si>
  <si>
    <t>HDD.Celsius.FR.Mean</t>
  </si>
  <si>
    <t>HDD.ratio.FR.Relative</t>
  </si>
  <si>
    <t>FEC.ktoe.FR.ES.Res</t>
  </si>
  <si>
    <t>FEC.ktoe.FR.ES.Res.Solids</t>
  </si>
  <si>
    <t>FEC.ktoe.FR.ES.Res.LPG</t>
  </si>
  <si>
    <t>FEC.ktoe.FR.ES.Res.Oil</t>
  </si>
  <si>
    <t>FEC.ktoe.FR.ES.Res.NG</t>
  </si>
  <si>
    <t>FEC.ktoe.FR.ES.Res.Biomass_Waste</t>
  </si>
  <si>
    <t>FEC.ktoe.FR.ES.Res.Biogas</t>
  </si>
  <si>
    <t>FEC.ktoe.FR.ES.Res.LiqBio</t>
  </si>
  <si>
    <t>FEC.ktoe.FR.ES.Res.Solar</t>
  </si>
  <si>
    <t>FEC.ktoe.FR.ES.Res.Geo</t>
  </si>
  <si>
    <t>FEC.ktoe.FR.ES.Res.Ambient</t>
  </si>
  <si>
    <t>FEC.ktoe.FR.ES.Res.Steam_Distr</t>
  </si>
  <si>
    <t>FEC.ktoe.FR.ES.Res.Elec</t>
  </si>
  <si>
    <t>FEC.ktoe.FR.Res.HH</t>
  </si>
  <si>
    <t>FEC.ktoe.FR.Res.HH.Thermal</t>
  </si>
  <si>
    <t>FEC.ktoe.FR.Res.HH.Thermal.SH</t>
  </si>
  <si>
    <t>FEC.ktoe.FR.Res.HH.Thermal.SC</t>
  </si>
  <si>
    <t>FEC.ktoe.FR.Res.HH.Thermal.WH</t>
  </si>
  <si>
    <t>FEC.ktoe.FR.Res.HH.Thermal.CO</t>
  </si>
  <si>
    <t>FEC.ktoe.FR.Res.HH.Appl</t>
  </si>
  <si>
    <t>EMI.ktCO2.FR.ES.Res</t>
  </si>
  <si>
    <t>EMI.ktCO2.FR.ES.Res.Solids</t>
  </si>
  <si>
    <t>EMI.ktCO2.FR.ES.Res.LPG</t>
  </si>
  <si>
    <t>EMI.ktCO2.FR.ES.Res.Oil</t>
  </si>
  <si>
    <t>EMI.ktCO2.FR.ES.Res.NG</t>
  </si>
  <si>
    <t>EMI.ktCO2.FR.ES.Res.Biomass_Waste</t>
  </si>
  <si>
    <t>EMI.ktCO2.FR.ES.Res.Biogas</t>
  </si>
  <si>
    <t>EMI.ktCO2.FR.ES.Res.LiqBio</t>
  </si>
  <si>
    <t>EMI.ktCO2.FR.ES.Res.Solar</t>
  </si>
  <si>
    <t>EMI.ktCO2.FR.ES.Res.Geo</t>
  </si>
  <si>
    <t>EMI.ktCO2.FR.ES.Res.Ambient</t>
  </si>
  <si>
    <t>EMI.ktCO2.FR.ES.Res.Steam_Distr</t>
  </si>
  <si>
    <t>EMI.ktCO2.FR.ES.Res.Elec</t>
  </si>
  <si>
    <t>EMI.ktCO2.FR.Res.HH</t>
  </si>
  <si>
    <t>EMI.ktCO2.FR.Res.HH.Thermal</t>
  </si>
  <si>
    <t>EMI.ktCO2.FR.Res.HH.Thermal.SH</t>
  </si>
  <si>
    <t>EMI.ktCO2.FR.Res.HH.Thermal.SC</t>
  </si>
  <si>
    <t>EMI.ktCO2.FR.Res.HH.Thermal.WH</t>
  </si>
  <si>
    <t>EMI.ktCO2.FR.Res.HH.Thermal.CO</t>
  </si>
  <si>
    <t>EMI.ktCO2.FR.Res.HH.Appl</t>
  </si>
  <si>
    <t>FEC_per_household.kWh.FR.Res.HH</t>
  </si>
  <si>
    <t>FEC_per_household.kWh.FR.Res.HH.Thermal</t>
  </si>
  <si>
    <t>FEC_per_household.kWh.FR.Res.HH.Thermal.SH</t>
  </si>
  <si>
    <t>FEC_per_household.kWh.FR.Res.HH.Thermal.SC</t>
  </si>
  <si>
    <t>FEC_per_household.kWh.FR.Res.HH.Thermal.WH</t>
  </si>
  <si>
    <t>FEC_per_household.kWh.FR.Res.HH.Thermal.CO</t>
  </si>
  <si>
    <t>FEC_per_household.kWh.FR.Res.HH.Appl</t>
  </si>
  <si>
    <t>TES_per_household.kWh.FR.Res.HH.Thermal</t>
  </si>
  <si>
    <t>TES_per_household.kWh.FR.Res.HH.Thermal.SH</t>
  </si>
  <si>
    <t>TES_per_household.kWh.FR.Res.HH.Thermal.SC</t>
  </si>
  <si>
    <t>TES_per_household.kWh.FR.Res.HH.Thermal.WH</t>
  </si>
  <si>
    <t>TES_per_household.kWh.FR.Res.HH.Thermal.CO</t>
  </si>
  <si>
    <t>EMI_per_household.kgCO2.FR.Res.HH</t>
  </si>
  <si>
    <t>EMI_per_household.kgCO2.FR.Res.HH.Thermal</t>
  </si>
  <si>
    <t>EMI_per_household.kgCO2.FR.Res.HH.Thermal.SH</t>
  </si>
  <si>
    <t>EMI_per_household.kgCO2.FR.Res.HH.Thermal.SC</t>
  </si>
  <si>
    <t>EMI_per_household.kgCO2.FR.Res.HH.Thermal.WH</t>
  </si>
  <si>
    <t>EMI_per_household.kgCO2.FR.Res.HH.Thermal.CO</t>
  </si>
  <si>
    <t>EMI_per_household.kgCO2.FR.Res.HH.Appl</t>
  </si>
  <si>
    <t>Eff.ratio.FR.Res.HH.Thermal</t>
  </si>
  <si>
    <t>Eff.ratio.FR.Res.HH.Thermal.SH</t>
  </si>
  <si>
    <t>Eff.ratio.FR.Res.HH.Thermal.SC</t>
  </si>
  <si>
    <t>Eff.ratio.FR.Res.HH.Thermal.WH</t>
  </si>
  <si>
    <t>Eff.ratio.FR.Res.HH.Thermal.CO</t>
  </si>
  <si>
    <t>FEC_per_sqm.kWh.FR.Res.HH</t>
  </si>
  <si>
    <t>FEC_per_sqm.kWh.FR.Res.HH.Thermal</t>
  </si>
  <si>
    <t>FEC_per_sqm.kWh.FR.Res.HH.Thermal.SH</t>
  </si>
  <si>
    <t>FEC_per_sqm.kWh.FR.Res.HH.Thermal.SC</t>
  </si>
  <si>
    <t>FEC_per_sqm.kWh.FR.Res.HH.Thermal.WH</t>
  </si>
  <si>
    <t>FEC_per_sqm.kWh.FR.Res.HH.Thermal.CO</t>
  </si>
  <si>
    <t>FEC_per_sqm.kWh.FR.Res.HH.Appl</t>
  </si>
  <si>
    <t>TES_per_sqm.kWh.FR.Res.HH.Thermal</t>
  </si>
  <si>
    <t>TES_per_sqm.kWh.FR.Res.HH.Thermal.SH</t>
  </si>
  <si>
    <t>TES_per_sqm.kWh.FR.Res.HH.Thermal.SC</t>
  </si>
  <si>
    <t>TES_per_sqm.kWh.FR.Res.HH.Thermal.WH</t>
  </si>
  <si>
    <t>TES_per_sqm.kWh.FR.Res.HH.Thermal.CO</t>
  </si>
  <si>
    <t>EMI_per_sqm.kgCO2.FR.Res.HH</t>
  </si>
  <si>
    <t>EMI_per_sqm.kgCO2.FR.Res.HH.Thermal</t>
  </si>
  <si>
    <t>EMI_per_sqm.kgCO2.FR.Res.HH.Thermal.SH</t>
  </si>
  <si>
    <t>EMI_per_sqm.kgCO2.FR.Res.HH.Thermal.SC</t>
  </si>
  <si>
    <t>EMI_per_sqm.kgCO2.FR.Res.HH.Thermal.WH</t>
  </si>
  <si>
    <t>EMI_per_sqm.kgCO2.FR.Res.HH.Thermal.CO</t>
  </si>
  <si>
    <t>EMI_per_sqm.kgCO2.FR.Res.HH.Appl</t>
  </si>
  <si>
    <t>FEC_per_capita.kWh.FR.Res.HH</t>
  </si>
  <si>
    <t>FEC_per_capita.kWh.FR.Res.HH.Thermal</t>
  </si>
  <si>
    <t>FEC_per_capita.kWh.FR.Res.HH.Thermal.SH</t>
  </si>
  <si>
    <t>FEC_per_capita.kWh.FR.Res.HH.Thermal.SC</t>
  </si>
  <si>
    <t>FEC_per_capita.kWh.FR.Res.HH.Thermal.WH</t>
  </si>
  <si>
    <t>FEC_per_capita.kWh.FR.Res.HH.Thermal.CO</t>
  </si>
  <si>
    <t>FEC_per_capita.kWh.FR.Res.HH.Appl</t>
  </si>
  <si>
    <t>TES_per_capita.kWh.FR.Res.HH.Thermal</t>
  </si>
  <si>
    <t>TES_per_capita.kWh.FR.Res.HH.Thermal.SH</t>
  </si>
  <si>
    <t>TES_per_capita.kWh.FR.Res.HH.Thermal.SC</t>
  </si>
  <si>
    <t>TES_per_capita.kWh.FR.Res.HH.Thermal.WH</t>
  </si>
  <si>
    <t>TES_per_capita.kWh.FR.Res.HH.Thermal.CO</t>
  </si>
  <si>
    <t>EMI_per_capita.kgCO2.FR.Res.HH</t>
  </si>
  <si>
    <t>EMI_per_capita.kgCO2.FR.Res.HH.Thermal</t>
  </si>
  <si>
    <t>EMI_per_capita.kgCO2.FR.Res.HH.Thermal.SH</t>
  </si>
  <si>
    <t>EMI_per_capita.kgCO2.FR.Res.HH.Thermal.SC</t>
  </si>
  <si>
    <t>EMI_per_capita.kgCO2.FR.Res.HH.Thermal.WH</t>
  </si>
  <si>
    <t>EMI_per_capita.kgCO2.FR.Res.HH.Thermal.CO</t>
  </si>
  <si>
    <t>EMI_per_capita.kgCO2.FR.Res.HH.Appl</t>
  </si>
  <si>
    <t>FR - Number of households</t>
  </si>
  <si>
    <t>NUM.number.FR.Res.HH.Thermal</t>
  </si>
  <si>
    <t>NUM.number.FR.Res.HH.Thermal.SH</t>
  </si>
  <si>
    <t>NUM.number.FR.Res.HH.Thermal.SH.Solids</t>
  </si>
  <si>
    <t>NUM.number.FR.Res.HH.Thermal.SH.LPG</t>
  </si>
  <si>
    <t>NUM.number.FR.Res.HH.Thermal.SH.Oil</t>
  </si>
  <si>
    <t>NUM.number.FR.Res.HH.Thermal.SH.Gas</t>
  </si>
  <si>
    <t>NUM.number.FR.Res.HH.Thermal.SH.Biomass</t>
  </si>
  <si>
    <t>NUM.number.FR.Res.HH.Thermal.SH.Geo</t>
  </si>
  <si>
    <t>NUM.number.FR.Res.HH.Thermal.SH.DistrHeat</t>
  </si>
  <si>
    <t>NUM.number.FR.Res.HH.Thermal.SH.AdvElc</t>
  </si>
  <si>
    <t>NUM.number.FR.Res.HH.Thermal.SH.ConvElc</t>
  </si>
  <si>
    <t>NUM.number.FR.Res.HH.Thermal.SC</t>
  </si>
  <si>
    <t>NUM.number.FR.Res.HH.Thermal.SC.AC</t>
  </si>
  <si>
    <t>NUM.number.FR.Res.HH.Thermal.WH</t>
  </si>
  <si>
    <t>NUM.number.FR.Res.HH.Thermal.WH.Solids</t>
  </si>
  <si>
    <t>NUM.number.FR.Res.HH.Thermal.WH.LPG</t>
  </si>
  <si>
    <t>NUM.number.FR.Res.HH.Thermal.WH.Oil</t>
  </si>
  <si>
    <t>NUM.number.FR.Res.HH.Thermal.WH.Gas</t>
  </si>
  <si>
    <t>NUM.number.FR.Res.HH.Thermal.WH.Biomass</t>
  </si>
  <si>
    <t>NUM.number.FR.Res.HH.Thermal.WH.Geo</t>
  </si>
  <si>
    <t>NUM.number.FR.Res.HH.Thermal.WH.DistrHeat</t>
  </si>
  <si>
    <t>NUM.number.FR.Res.HH.Thermal.WH.Elc</t>
  </si>
  <si>
    <t>NUM.number.FR.Res.HH.Thermal.WH.Solar</t>
  </si>
  <si>
    <t>NUM.number.FR.Res.HH.Thermal.CO</t>
  </si>
  <si>
    <t>NUM.number.FR.Res.HH.Thermal.CO.Solids</t>
  </si>
  <si>
    <t>NUM.number.FR.Res.HH.Thermal.CO.LPG</t>
  </si>
  <si>
    <t>NUM.number.FR.Res.HH.Thermal.CO.Gas</t>
  </si>
  <si>
    <t>NUM.number.FR.Res.HH.Thermal.CO.Biomass</t>
  </si>
  <si>
    <t>NUM.number.FR.Res.HH.Thermal.CO.Elc</t>
  </si>
  <si>
    <t>FR - Final energy consumption</t>
  </si>
  <si>
    <t>FEC.ktoe.FR.Res.HH.Thermal.SH.Solids.Solids</t>
  </si>
  <si>
    <t>FEC.ktoe.FR.Res.HH.Thermal.SH.LPG.LPG</t>
  </si>
  <si>
    <t>FEC.ktoe.FR.Res.HH.Thermal.SH.Oil.Oil_LiqBio</t>
  </si>
  <si>
    <t>FEC.ktoe.FR.Res.HH.Thermal.SH.Gas.NG_Biogas</t>
  </si>
  <si>
    <t>FEC.ktoe.FR.Res.HH.Thermal.SH.Biomass.Biomass_Waste</t>
  </si>
  <si>
    <t>FEC.ktoe.FR.Res.HH.Thermal.SH.Geo.Geo</t>
  </si>
  <si>
    <t>FEC.ktoe.FR.Res.HH.Thermal.SH.DistrHeat.Steam_Distr</t>
  </si>
  <si>
    <t>FEC.ktoe.FR.Res.HH.Thermal.SH.AdvElc.Elec</t>
  </si>
  <si>
    <t>FEC.ktoe.FR.Res.HH.Thermal.SH.ConvElc.Elec</t>
  </si>
  <si>
    <t>FEC.ktoe.FR.Res.HH.Thermal.SH.TotalCirculation.Elec</t>
  </si>
  <si>
    <t>FEC.ktoe.FR.Res.HH.Thermal.SC.AC.Elec</t>
  </si>
  <si>
    <t>FEC.ktoe.FR.Res.HH.Thermal.WH.Solids.Solids</t>
  </si>
  <si>
    <t>FEC.ktoe.FR.Res.HH.Thermal.WH.LPG.LPG</t>
  </si>
  <si>
    <t>FEC.ktoe.FR.Res.HH.Thermal.WH.Oil.Oil_LiqBio</t>
  </si>
  <si>
    <t>FEC.ktoe.FR.Res.HH.Thermal.WH.Gas.NG_Biogas</t>
  </si>
  <si>
    <t>FEC.ktoe.FR.Res.HH.Thermal.WH.Biomass.Biomass_Waste</t>
  </si>
  <si>
    <t>FEC.ktoe.FR.Res.HH.Thermal.WH.Geo.Geo</t>
  </si>
  <si>
    <t>FEC.ktoe.FR.Res.HH.Thermal.WH.DistrHeat.Steam_Distr</t>
  </si>
  <si>
    <t>FEC.ktoe.FR.Res.HH.Thermal.WH.Elc.Elec</t>
  </si>
  <si>
    <t>FEC.ktoe.FR.Res.HH.Thermal.WH.TotalSolar.Solar</t>
  </si>
  <si>
    <t>FEC.ktoe.FR.Res.HH.Thermal.CO.Solids.Solids</t>
  </si>
  <si>
    <t>FEC.ktoe.FR.Res.HH.Thermal.CO.LPG.LPG</t>
  </si>
  <si>
    <t>FEC.ktoe.FR.Res.HH.Thermal.CO.Gas.NG_Biogas</t>
  </si>
  <si>
    <t>FEC.ktoe.FR.Res.HH.Thermal.CO.Biomass.Biomass_Waste</t>
  </si>
  <si>
    <t>FEC.ktoe.FR.Res.HH.Thermal.CO.Elc.Elec</t>
  </si>
  <si>
    <t>FR - Thermal energy service</t>
  </si>
  <si>
    <t>TES.ktoe.FR.Res.HH.Thermal</t>
  </si>
  <si>
    <t>TES.ktoe.FR.Res.HH.Thermal.SH</t>
  </si>
  <si>
    <t>TES.ktoe.FR.Res.HH.Thermal.SH.Solids.Solids</t>
  </si>
  <si>
    <t>TES.ktoe.FR.Res.HH.Thermal.SH.LPG.LPG</t>
  </si>
  <si>
    <t>TES.ktoe.FR.Res.HH.Thermal.SH.Oil.Oil_LiqBio</t>
  </si>
  <si>
    <t>TES.ktoe.FR.Res.HH.Thermal.SH.Gas.NG_Biogas</t>
  </si>
  <si>
    <t>TES.ktoe.FR.Res.HH.Thermal.SH.Biomass.Biomass_Waste</t>
  </si>
  <si>
    <t>TES.ktoe.FR.Res.HH.Thermal.SH.Geo.Geo</t>
  </si>
  <si>
    <t>TES.ktoe.FR.Res.HH.Thermal.SH.DistrHeat.Steam_Distr</t>
  </si>
  <si>
    <t>TES.ktoe.FR.Res.HH.Thermal.SH.AdvElc.Elec</t>
  </si>
  <si>
    <t>TES.ktoe.FR.Res.HH.Thermal.SH.ConvElc.Elec</t>
  </si>
  <si>
    <t>TES.ktoe.FR.Res.HH.Thermal.SH.TotalCirculation.Elec</t>
  </si>
  <si>
    <t>TES.ktoe.FR.Res.HH.Thermal.SC</t>
  </si>
  <si>
    <t>TES.ktoe.FR.Res.HH.Thermal.SC.AC.Elec</t>
  </si>
  <si>
    <t>TES.ktoe.FR.Res.HH.Thermal.WH</t>
  </si>
  <si>
    <t>TES.ktoe.FR.Res.HH.Thermal.WH.Solids.Solids</t>
  </si>
  <si>
    <t>TES.ktoe.FR.Res.HH.Thermal.WH.LPG.LPG</t>
  </si>
  <si>
    <t>TES.ktoe.FR.Res.HH.Thermal.WH.Oil.Oil_LiqBio</t>
  </si>
  <si>
    <t>TES.ktoe.FR.Res.HH.Thermal.WH.Gas.NG_Biogas</t>
  </si>
  <si>
    <t>TES.ktoe.FR.Res.HH.Thermal.WH.Biomass.Biomass_Waste</t>
  </si>
  <si>
    <t>TES.ktoe.FR.Res.HH.Thermal.WH.Geo.Geo</t>
  </si>
  <si>
    <t>TES.ktoe.FR.Res.HH.Thermal.WH.DistrHeat.Steam_Distr</t>
  </si>
  <si>
    <t>TES.ktoe.FR.Res.HH.Thermal.WH.Elc.Elec</t>
  </si>
  <si>
    <t>TES.ktoe.FR.Res.HH.Thermal.WH.TotalSolar.Solar</t>
  </si>
  <si>
    <t>TES.ktoe.FR.Res.HH.Thermal.CO</t>
  </si>
  <si>
    <t>TES.ktoe.FR.Res.HH.Thermal.CO.Solids.Solids</t>
  </si>
  <si>
    <t>TES.ktoe.FR.Res.HH.Thermal.CO.LPG.LPG</t>
  </si>
  <si>
    <t>TES.ktoe.FR.Res.HH.Thermal.CO.Gas.NG_Biogas</t>
  </si>
  <si>
    <t>TES.ktoe.FR.Res.HH.Thermal.CO.Biomass.Biomass_Waste</t>
  </si>
  <si>
    <t>TES.ktoe.FR.Res.HH.Thermal.CO.Elc.Elec</t>
  </si>
  <si>
    <t>FR - System efficiency indicator of total stock</t>
  </si>
  <si>
    <t>Eff.ratio.FR.Res.HH.Thermal.SH.Solids.Solids</t>
  </si>
  <si>
    <t>Eff.ratio.FR.Res.HH.Thermal.SH.LPG.LPG</t>
  </si>
  <si>
    <t>Eff.ratio.FR.Res.HH.Thermal.SH.Oil.Oil_LiqBio</t>
  </si>
  <si>
    <t>Eff.ratio.FR.Res.HH.Thermal.SH.Gas.NG_Biogas</t>
  </si>
  <si>
    <t>Eff.ratio.FR.Res.HH.Thermal.SH.Biomass.Biomass_Waste</t>
  </si>
  <si>
    <t>Eff.ratio.FR.Res.HH.Thermal.SH.Geo.Geo</t>
  </si>
  <si>
    <t>Eff.ratio.FR.Res.HH.Thermal.SH.DistrHeat.Steam_Distr</t>
  </si>
  <si>
    <t>Eff.ratio.FR.Res.HH.Thermal.SH.AdvElc.Elec</t>
  </si>
  <si>
    <t>Eff.ratio.FR.Res.HH.Thermal.SH.ConvElc.Elec</t>
  </si>
  <si>
    <t>Eff.ratio.FR.Res.HH.Thermal.SH.TotalCirculation.Elec</t>
  </si>
  <si>
    <t>Eff.ratio.FR.Res.HH.Thermal.SC.AC.Elec</t>
  </si>
  <si>
    <t>Eff.ratio.FR.Res.HH.Thermal.WH.Solids.Solids</t>
  </si>
  <si>
    <t>Eff.ratio.FR.Res.HH.Thermal.WH.LPG.LPG</t>
  </si>
  <si>
    <t>Eff.ratio.FR.Res.HH.Thermal.WH.Oil.Oil_LiqBio</t>
  </si>
  <si>
    <t>Eff.ratio.FR.Res.HH.Thermal.WH.Gas.NG_Biogas</t>
  </si>
  <si>
    <t>Eff.ratio.FR.Res.HH.Thermal.WH.Biomass.Biomass_Waste</t>
  </si>
  <si>
    <t>Eff.ratio.FR.Res.HH.Thermal.WH.Geo.Geo</t>
  </si>
  <si>
    <t>Eff.ratio.FR.Res.HH.Thermal.WH.DistrHeat.Steam_Distr</t>
  </si>
  <si>
    <t>Eff.ratio.FR.Res.HH.Thermal.WH.Elc.Elec</t>
  </si>
  <si>
    <t>Eff.ratio.FR.Res.HH.Thermal.WH.TotalSolar.Solar</t>
  </si>
  <si>
    <t>Eff.ratio.FR.Res.HH.Thermal.CO.Solids.Solids</t>
  </si>
  <si>
    <t>Eff.ratio.FR.Res.HH.Thermal.CO.LPG.LPG</t>
  </si>
  <si>
    <t>Eff.ratio.FR.Res.HH.Thermal.CO.Gas.NG_Biogas</t>
  </si>
  <si>
    <t>Eff.ratio.FR.Res.HH.Thermal.CO.Biomass.Biomass_Waste</t>
  </si>
  <si>
    <t>Eff.ratio.FR.Res.HH.Thermal.CO.Elc.Elec</t>
  </si>
  <si>
    <t>FR - CO2 emissions</t>
  </si>
  <si>
    <t>EMI.ktCO2.FR.Res.HH.Thermal.SH.Solids.Solids</t>
  </si>
  <si>
    <t>EMI.ktCO2.FR.Res.HH.Thermal.SH.LPG.LPG</t>
  </si>
  <si>
    <t>EMI.ktCO2.FR.Res.HH.Thermal.SH.Oil.Oil_LiqBio</t>
  </si>
  <si>
    <t>EMI.ktCO2.FR.Res.HH.Thermal.SH.Gas.NG_Biogas</t>
  </si>
  <si>
    <t>EMI.ktCO2.FR.Res.HH.Thermal.SH.Biomass.Biomass_Waste</t>
  </si>
  <si>
    <t>EMI.ktCO2.FR.Res.HH.Thermal.SH.Geo.Geo</t>
  </si>
  <si>
    <t>EMI.ktCO2.FR.Res.HH.Thermal.SH.DistrHeat.Steam_Distr</t>
  </si>
  <si>
    <t>EMI.ktCO2.FR.Res.HH.Thermal.SH.AdvElc.Elec</t>
  </si>
  <si>
    <t>EMI.ktCO2.FR.Res.HH.Thermal.SH.ConvElc.Elec</t>
  </si>
  <si>
    <t>EMI.ktCO2.FR.Res.HH.Thermal.SH.TotalCirculation.Elec</t>
  </si>
  <si>
    <t>EMI.ktCO2.FR.Res.HH.Thermal.SC.AC.Elec</t>
  </si>
  <si>
    <t>EMI.ktCO2.FR.Res.HH.Thermal.WH.Solids.Solids</t>
  </si>
  <si>
    <t>EMI.ktCO2.FR.Res.HH.Thermal.WH.LPG.LPG</t>
  </si>
  <si>
    <t>EMI.ktCO2.FR.Res.HH.Thermal.WH.Oil.Oil_LiqBio</t>
  </si>
  <si>
    <t>EMI.ktCO2.FR.Res.HH.Thermal.WH.Gas.NG_Biogas</t>
  </si>
  <si>
    <t>EMI.ktCO2.FR.Res.HH.Thermal.WH.Biomass.Biomass_Waste</t>
  </si>
  <si>
    <t>EMI.ktCO2.FR.Res.HH.Thermal.WH.Geo.Geo</t>
  </si>
  <si>
    <t>EMI.ktCO2.FR.Res.HH.Thermal.WH.DistrHeat.Steam_Distr</t>
  </si>
  <si>
    <t>EMI.ktCO2.FR.Res.HH.Thermal.WH.Elc.Elec</t>
  </si>
  <si>
    <t>EMI.ktCO2.FR.Res.HH.Thermal.WH.TotalSolar.Solar</t>
  </si>
  <si>
    <t>EMI.ktCO2.FR.Res.HH.Thermal.CO.Solids.Solids</t>
  </si>
  <si>
    <t>EMI.ktCO2.FR.Res.HH.Thermal.CO.LPG.LPG</t>
  </si>
  <si>
    <t>EMI.ktCO2.FR.Res.HH.Thermal.CO.Gas.NG_Biogas</t>
  </si>
  <si>
    <t>EMI.ktCO2.FR.Res.HH.Thermal.CO.Biomass.Biomass_Waste</t>
  </si>
  <si>
    <t>EMI.ktCO2.FR.Res.HH.Thermal.CO.Elc.Elec</t>
  </si>
  <si>
    <t>FR - Final energy consumption per household</t>
  </si>
  <si>
    <t>FEC_per_household.kWh.FR.Res.HH.Thermal.SH.Solids.Solids</t>
  </si>
  <si>
    <t>FEC_per_household.kWh.FR.Res.HH.Thermal.SH.LPG.LPG</t>
  </si>
  <si>
    <t>FEC_per_household.kWh.FR.Res.HH.Thermal.SH.Oil.Oil_LiqBio</t>
  </si>
  <si>
    <t>FEC_per_household.kWh.FR.Res.HH.Thermal.SH.Gas.NG_Biogas</t>
  </si>
  <si>
    <t>FEC_per_household.kWh.FR.Res.HH.Thermal.SH.Biomass.Biomass_Waste</t>
  </si>
  <si>
    <t>FEC_per_household.kWh.FR.Res.HH.Thermal.SH.Geo.Geo</t>
  </si>
  <si>
    <t>FEC_per_household.kWh.FR.Res.HH.Thermal.SH.DistrHeat.Steam_Distr</t>
  </si>
  <si>
    <t>FEC_per_household.kWh.FR.Res.HH.Thermal.SH.AdvElc.Elec</t>
  </si>
  <si>
    <t>FEC_per_household.kWh.FR.Res.HH.Thermal.SH.ConvElc.Elec</t>
  </si>
  <si>
    <t>FEC_per_household.kWh.FR.Res.HH.Thermal.SH.TotalCirculation.Elec</t>
  </si>
  <si>
    <t>FEC_per_household.kWh.FR.Res.HH.Thermal.SC.AC.Elec</t>
  </si>
  <si>
    <t>FEC_per_household.kWh.FR.Res.HH.Thermal.WH.Solids.Solids</t>
  </si>
  <si>
    <t>FEC_per_household.kWh.FR.Res.HH.Thermal.WH.LPG.LPG</t>
  </si>
  <si>
    <t>FEC_per_household.kWh.FR.Res.HH.Thermal.WH.Oil.Oil_LiqBio</t>
  </si>
  <si>
    <t>FEC_per_household.kWh.FR.Res.HH.Thermal.WH.Gas.NG_Biogas</t>
  </si>
  <si>
    <t>FEC_per_household.kWh.FR.Res.HH.Thermal.WH.Biomass.Biomass_Waste</t>
  </si>
  <si>
    <t>FEC_per_household.kWh.FR.Res.HH.Thermal.WH.Geo.Geo</t>
  </si>
  <si>
    <t>FEC_per_household.kWh.FR.Res.HH.Thermal.WH.DistrHeat.Steam_Distr</t>
  </si>
  <si>
    <t>FEC_per_household.kWh.FR.Res.HH.Thermal.WH.Elc.Elec</t>
  </si>
  <si>
    <t>FEC_per_household.kWh.FR.Res.HH.Thermal.WH.TotalSolar.Solar</t>
  </si>
  <si>
    <t>FEC_per_household.kWh.FR.Res.HH.Thermal.CO.Solids.Solids</t>
  </si>
  <si>
    <t>FEC_per_household.kWh.FR.Res.HH.Thermal.CO.LPG.LPG</t>
  </si>
  <si>
    <t>FEC_per_household.kWh.FR.Res.HH.Thermal.CO.Gas.NG_Biogas</t>
  </si>
  <si>
    <t>FEC_per_household.kWh.FR.Res.HH.Thermal.CO.Biomass.Biomass_Waste</t>
  </si>
  <si>
    <t>FEC_per_household.kWh.FR.Res.HH.Thermal.CO.Elc.Elec</t>
  </si>
  <si>
    <t>FR - Thermal energy service per household</t>
  </si>
  <si>
    <t>TES_per_household.kWh.FR.Res.HH.Thermal.SH.Solids.Solids</t>
  </si>
  <si>
    <t>TES_per_household.kWh.FR.Res.HH.Thermal.SH.LPG.LPG</t>
  </si>
  <si>
    <t>TES_per_household.kWh.FR.Res.HH.Thermal.SH.Oil.Oil_LiqBio</t>
  </si>
  <si>
    <t>TES_per_household.kWh.FR.Res.HH.Thermal.SH.Gas.NG_Biogas</t>
  </si>
  <si>
    <t>TES_per_household.kWh.FR.Res.HH.Thermal.SH.Biomass.Biomass_Waste</t>
  </si>
  <si>
    <t>TES_per_household.kWh.FR.Res.HH.Thermal.SH.Geo.Geo</t>
  </si>
  <si>
    <t>TES_per_household.kWh.FR.Res.HH.Thermal.SH.DistrHeat.Steam_Distr</t>
  </si>
  <si>
    <t>TES_per_household.kWh.FR.Res.HH.Thermal.SH.AdvElc.Elec</t>
  </si>
  <si>
    <t>TES_per_household.kWh.FR.Res.HH.Thermal.SH.ConvElc.Elec</t>
  </si>
  <si>
    <t>TES_per_household.kWh.FR.Res.HH.Thermal.SH.TotalCirculation.Elec</t>
  </si>
  <si>
    <t>TES_per_household.kWh.FR.Res.HH.Thermal.SC.AC.Elec</t>
  </si>
  <si>
    <t>TES_per_household.kWh.FR.Res.HH.Thermal.WH.Solids.Solids</t>
  </si>
  <si>
    <t>TES_per_household.kWh.FR.Res.HH.Thermal.WH.LPG.LPG</t>
  </si>
  <si>
    <t>TES_per_household.kWh.FR.Res.HH.Thermal.WH.Oil.Oil_LiqBio</t>
  </si>
  <si>
    <t>TES_per_household.kWh.FR.Res.HH.Thermal.WH.Gas.NG_Biogas</t>
  </si>
  <si>
    <t>TES_per_household.kWh.FR.Res.HH.Thermal.WH.Biomass.Biomass_Waste</t>
  </si>
  <si>
    <t>TES_per_household.kWh.FR.Res.HH.Thermal.WH.Geo.Geo</t>
  </si>
  <si>
    <t>TES_per_household.kWh.FR.Res.HH.Thermal.WH.DistrHeat.Steam_Distr</t>
  </si>
  <si>
    <t>TES_per_household.kWh.FR.Res.HH.Thermal.WH.Elc.Elec</t>
  </si>
  <si>
    <t>TES_per_household.kWh.FR.Res.HH.Thermal.WH.TotalSolar.Solar</t>
  </si>
  <si>
    <t>TES_per_household.kWh.FR.Res.HH.Thermal.CO.Solids.Solids</t>
  </si>
  <si>
    <t>TES_per_household.kWh.FR.Res.HH.Thermal.CO.LPG.LPG</t>
  </si>
  <si>
    <t>TES_per_household.kWh.FR.Res.HH.Thermal.CO.Gas.NG_Biogas</t>
  </si>
  <si>
    <t>TES_per_household.kWh.FR.Res.HH.Thermal.CO.Biomass.Biomass_Waste</t>
  </si>
  <si>
    <t>TES_per_household.kWh.FR.Res.HH.Thermal.CO.Elc.Elec</t>
  </si>
  <si>
    <t>FR - CO2 emissions per household</t>
  </si>
  <si>
    <t>EMI_per_household.kgCO2.FR.Res.HH.Thermal.SH.Solids.Solids</t>
  </si>
  <si>
    <t>EMI_per_household.kgCO2.FR.Res.HH.Thermal.SH.LPG.LPG</t>
  </si>
  <si>
    <t>EMI_per_household.kgCO2.FR.Res.HH.Thermal.SH.Oil.Oil_LiqBio</t>
  </si>
  <si>
    <t>EMI_per_household.kgCO2.FR.Res.HH.Thermal.SH.Gas.NG_Biogas</t>
  </si>
  <si>
    <t>EMI_per_household.kgCO2.FR.Res.HH.Thermal.SH.Biomass.Biomass_Waste</t>
  </si>
  <si>
    <t>EMI_per_household.kgCO2.FR.Res.HH.Thermal.SH.Geo.Geo</t>
  </si>
  <si>
    <t>EMI_per_household.kgCO2.FR.Res.HH.Thermal.SH.DistrHeat.Steam_Distr</t>
  </si>
  <si>
    <t>EMI_per_household.kgCO2.FR.Res.HH.Thermal.SH.AdvElc.Elec</t>
  </si>
  <si>
    <t>EMI_per_household.kgCO2.FR.Res.HH.Thermal.SH.ConvElc.Elec</t>
  </si>
  <si>
    <t>EMI_per_household.kgCO2.FR.Res.HH.Thermal.SH.TotalCirculation.Elec</t>
  </si>
  <si>
    <t>EMI_per_household.kgCO2.FR.Res.HH.Thermal.SC.AC.Elec</t>
  </si>
  <si>
    <t>EMI_per_household.kgCO2.FR.Res.HH.Thermal.WH.Solids.Solids</t>
  </si>
  <si>
    <t>EMI_per_household.kgCO2.FR.Res.HH.Thermal.WH.LPG.LPG</t>
  </si>
  <si>
    <t>EMI_per_household.kgCO2.FR.Res.HH.Thermal.WH.Oil.Oil_LiqBio</t>
  </si>
  <si>
    <t>EMI_per_household.kgCO2.FR.Res.HH.Thermal.WH.Gas.NG_Biogas</t>
  </si>
  <si>
    <t>EMI_per_household.kgCO2.FR.Res.HH.Thermal.WH.Biomass.Biomass_Waste</t>
  </si>
  <si>
    <t>EMI_per_household.kgCO2.FR.Res.HH.Thermal.WH.Geo.Geo</t>
  </si>
  <si>
    <t>EMI_per_household.kgCO2.FR.Res.HH.Thermal.WH.DistrHeat.Steam_Distr</t>
  </si>
  <si>
    <t>EMI_per_household.kgCO2.FR.Res.HH.Thermal.WH.Elc.Elec</t>
  </si>
  <si>
    <t>EMI_per_household.kgCO2.FR.Res.HH.Thermal.WH.TotalSolar.Solar</t>
  </si>
  <si>
    <t>EMI_per_household.kgCO2.FR.Res.HH.Thermal.CO.Solids.Solids</t>
  </si>
  <si>
    <t>EMI_per_household.kgCO2.FR.Res.HH.Thermal.CO.LPG.LPG</t>
  </si>
  <si>
    <t>EMI_per_household.kgCO2.FR.Res.HH.Thermal.CO.Gas.NG_Biogas</t>
  </si>
  <si>
    <t>EMI_per_household.kgCO2.FR.Res.HH.Thermal.CO.Biomass.Biomass_Waste</t>
  </si>
  <si>
    <t>EMI_per_household.kgCO2.FR.Res.HH.Thermal.CO.Elc.Elec</t>
  </si>
  <si>
    <t>FR - Final energy consumption per surface area</t>
  </si>
  <si>
    <t>FEC_per_sqm.kWh.FR.Res.HH.Thermal.SH.Solids.Solids</t>
  </si>
  <si>
    <t>FEC_per_sqm.kWh.FR.Res.HH.Thermal.SH.LPG.LPG</t>
  </si>
  <si>
    <t>FEC_per_sqm.kWh.FR.Res.HH.Thermal.SH.Oil.Oil_LiqBio</t>
  </si>
  <si>
    <t>FEC_per_sqm.kWh.FR.Res.HH.Thermal.SH.Gas.NG_Biogas</t>
  </si>
  <si>
    <t>FEC_per_sqm.kWh.FR.Res.HH.Thermal.SH.Biomass.Biomass_Waste</t>
  </si>
  <si>
    <t>FEC_per_sqm.kWh.FR.Res.HH.Thermal.SH.Geo.Geo</t>
  </si>
  <si>
    <t>FEC_per_sqm.kWh.FR.Res.HH.Thermal.SH.DistrHeat.Steam_Distr</t>
  </si>
  <si>
    <t>FEC_per_sqm.kWh.FR.Res.HH.Thermal.SH.AdvElc.Elec</t>
  </si>
  <si>
    <t>FEC_per_sqm.kWh.FR.Res.HH.Thermal.SH.ConvElc.Elec</t>
  </si>
  <si>
    <t>FEC_per_sqm.kWh.FR.Res.HH.Thermal.SH.TotalCirculation.Elec</t>
  </si>
  <si>
    <t>FEC_per_sqm.kWh.FR.Res.HH.Thermal.SC.AC.Elec</t>
  </si>
  <si>
    <t>FEC_per_sqm.kWh.FR.Res.HH.Thermal.WH.Solids.Solids</t>
  </si>
  <si>
    <t>FEC_per_sqm.kWh.FR.Res.HH.Thermal.WH.LPG.LPG</t>
  </si>
  <si>
    <t>FEC_per_sqm.kWh.FR.Res.HH.Thermal.WH.Oil.Oil_LiqBio</t>
  </si>
  <si>
    <t>FEC_per_sqm.kWh.FR.Res.HH.Thermal.WH.Gas.NG_Biogas</t>
  </si>
  <si>
    <t>FEC_per_sqm.kWh.FR.Res.HH.Thermal.WH.Biomass.Biomass_Waste</t>
  </si>
  <si>
    <t>FEC_per_sqm.kWh.FR.Res.HH.Thermal.WH.Geo.Geo</t>
  </si>
  <si>
    <t>FEC_per_sqm.kWh.FR.Res.HH.Thermal.WH.DistrHeat.Steam_Distr</t>
  </si>
  <si>
    <t>FEC_per_sqm.kWh.FR.Res.HH.Thermal.WH.Elc.Elec</t>
  </si>
  <si>
    <t>FEC_per_sqm.kWh.FR.Res.HH.Thermal.WH.TotalSolar.Solar</t>
  </si>
  <si>
    <t>FEC_per_sqm.kWh.FR.Res.HH.Thermal.CO.Solids.Solids</t>
  </si>
  <si>
    <t>FEC_per_sqm.kWh.FR.Res.HH.Thermal.CO.LPG.LPG</t>
  </si>
  <si>
    <t>FEC_per_sqm.kWh.FR.Res.HH.Thermal.CO.Gas.NG_Biogas</t>
  </si>
  <si>
    <t>FEC_per_sqm.kWh.FR.Res.HH.Thermal.CO.Biomass.Biomass_Waste</t>
  </si>
  <si>
    <t>FEC_per_sqm.kWh.FR.Res.HH.Thermal.CO.Elc.Elec</t>
  </si>
  <si>
    <t>FR - Thermal energy service per surface area</t>
  </si>
  <si>
    <t>TES_per_sqm.kWh.FR.Res.HH.Thermal.SH.Solids.Solids</t>
  </si>
  <si>
    <t>TES_per_sqm.kWh.FR.Res.HH.Thermal.SH.LPG.LPG</t>
  </si>
  <si>
    <t>TES_per_sqm.kWh.FR.Res.HH.Thermal.SH.Oil.Oil_LiqBio</t>
  </si>
  <si>
    <t>TES_per_sqm.kWh.FR.Res.HH.Thermal.SH.Gas.NG_Biogas</t>
  </si>
  <si>
    <t>TES_per_sqm.kWh.FR.Res.HH.Thermal.SH.Biomass.Biomass_Waste</t>
  </si>
  <si>
    <t>TES_per_sqm.kWh.FR.Res.HH.Thermal.SH.Geo.Geo</t>
  </si>
  <si>
    <t>TES_per_sqm.kWh.FR.Res.HH.Thermal.SH.DistrHeat.Steam_Distr</t>
  </si>
  <si>
    <t>TES_per_sqm.kWh.FR.Res.HH.Thermal.SH.AdvElc.Elec</t>
  </si>
  <si>
    <t>TES_per_sqm.kWh.FR.Res.HH.Thermal.SH.ConvElc.Elec</t>
  </si>
  <si>
    <t>TES_per_sqm.kWh.FR.Res.HH.Thermal.SH.TotalCirculation.Elec</t>
  </si>
  <si>
    <t>TES_per_sqm.kWh.FR.Res.HH.Thermal.SC.AC.Elec</t>
  </si>
  <si>
    <t>TES_per_sqm.kWh.FR.Res.HH.Thermal.WH.Solids.Solids</t>
  </si>
  <si>
    <t>TES_per_sqm.kWh.FR.Res.HH.Thermal.WH.LPG.LPG</t>
  </si>
  <si>
    <t>TES_per_sqm.kWh.FR.Res.HH.Thermal.WH.Oil.Oil_LiqBio</t>
  </si>
  <si>
    <t>TES_per_sqm.kWh.FR.Res.HH.Thermal.WH.Gas.NG_Biogas</t>
  </si>
  <si>
    <t>TES_per_sqm.kWh.FR.Res.HH.Thermal.WH.Biomass.Biomass_Waste</t>
  </si>
  <si>
    <t>TES_per_sqm.kWh.FR.Res.HH.Thermal.WH.Geo.Geo</t>
  </si>
  <si>
    <t>TES_per_sqm.kWh.FR.Res.HH.Thermal.WH.DistrHeat.Steam_Distr</t>
  </si>
  <si>
    <t>TES_per_sqm.kWh.FR.Res.HH.Thermal.WH.Elc.Elec</t>
  </si>
  <si>
    <t>TES_per_sqm.kWh.FR.Res.HH.Thermal.WH.TotalSolar.Solar</t>
  </si>
  <si>
    <t>TES_per_sqm.kWh.FR.Res.HH.Thermal.CO.Solids.Solids</t>
  </si>
  <si>
    <t>TES_per_sqm.kWh.FR.Res.HH.Thermal.CO.LPG.LPG</t>
  </si>
  <si>
    <t>TES_per_sqm.kWh.FR.Res.HH.Thermal.CO.Gas.NG_Biogas</t>
  </si>
  <si>
    <t>TES_per_sqm.kWh.FR.Res.HH.Thermal.CO.Biomass.Biomass_Waste</t>
  </si>
  <si>
    <t>TES_per_sqm.kWh.FR.Res.HH.Thermal.CO.Elc.Elec</t>
  </si>
  <si>
    <t>FR - CO2 emissions per surface area</t>
  </si>
  <si>
    <t>EMI_per_sqm.kgCO2.FR.Res.HH.Thermal.SH.Solids.Solids</t>
  </si>
  <si>
    <t>EMI_per_sqm.kgCO2.FR.Res.HH.Thermal.SH.LPG.LPG</t>
  </si>
  <si>
    <t>EMI_per_sqm.kgCO2.FR.Res.HH.Thermal.SH.Oil.Oil_LiqBio</t>
  </si>
  <si>
    <t>EMI_per_sqm.kgCO2.FR.Res.HH.Thermal.SH.Gas.NG_Biogas</t>
  </si>
  <si>
    <t>EMI_per_sqm.kgCO2.FR.Res.HH.Thermal.SH.Biomass.Biomass_Waste</t>
  </si>
  <si>
    <t>EMI_per_sqm.kgCO2.FR.Res.HH.Thermal.SH.Geo.Geo</t>
  </si>
  <si>
    <t>EMI_per_sqm.kgCO2.FR.Res.HH.Thermal.SH.DistrHeat.Steam_Distr</t>
  </si>
  <si>
    <t>EMI_per_sqm.kgCO2.FR.Res.HH.Thermal.SH.AdvElc.Elec</t>
  </si>
  <si>
    <t>EMI_per_sqm.kgCO2.FR.Res.HH.Thermal.SH.ConvElc.Elec</t>
  </si>
  <si>
    <t>EMI_per_sqm.kgCO2.FR.Res.HH.Thermal.SH.TotalCirculation.Elec</t>
  </si>
  <si>
    <t>EMI_per_sqm.kgCO2.FR.Res.HH.Thermal.SC.AC.Elec</t>
  </si>
  <si>
    <t>EMI_per_sqm.kgCO2.FR.Res.HH.Thermal.WH.Solids.Solids</t>
  </si>
  <si>
    <t>EMI_per_sqm.kgCO2.FR.Res.HH.Thermal.WH.LPG.LPG</t>
  </si>
  <si>
    <t>EMI_per_sqm.kgCO2.FR.Res.HH.Thermal.WH.Oil.Oil_LiqBio</t>
  </si>
  <si>
    <t>EMI_per_sqm.kgCO2.FR.Res.HH.Thermal.WH.Gas.NG_Biogas</t>
  </si>
  <si>
    <t>EMI_per_sqm.kgCO2.FR.Res.HH.Thermal.WH.Biomass.Biomass_Waste</t>
  </si>
  <si>
    <t>EMI_per_sqm.kgCO2.FR.Res.HH.Thermal.WH.Geo.Geo</t>
  </si>
  <si>
    <t>EMI_per_sqm.kgCO2.FR.Res.HH.Thermal.WH.DistrHeat.Steam_Distr</t>
  </si>
  <si>
    <t>EMI_per_sqm.kgCO2.FR.Res.HH.Thermal.WH.Elc.Elec</t>
  </si>
  <si>
    <t>EMI_per_sqm.kgCO2.FR.Res.HH.Thermal.WH.TotalSolar.Solar</t>
  </si>
  <si>
    <t>EMI_per_sqm.kgCO2.FR.Res.HH.Thermal.CO.Solids.Solids</t>
  </si>
  <si>
    <t>EMI_per_sqm.kgCO2.FR.Res.HH.Thermal.CO.LPG.LPG</t>
  </si>
  <si>
    <t>EMI_per_sqm.kgCO2.FR.Res.HH.Thermal.CO.Gas.NG_Biogas</t>
  </si>
  <si>
    <t>EMI_per_sqm.kgCO2.FR.Res.HH.Thermal.CO.Biomass.Biomass_Waste</t>
  </si>
  <si>
    <t>EMI_per_sqm.kgCO2.FR.Res.HH.Thermal.CO.Elc.Elec</t>
  </si>
  <si>
    <t>FR - Number of new and renovated households</t>
  </si>
  <si>
    <t>NUM.number.FR.Res.HHnew.Thermal</t>
  </si>
  <si>
    <t>NUM.number.FR.Res.HHnew.Thermal.SH</t>
  </si>
  <si>
    <t>NUM.number.FR.Res.HHnew.Thermal.SH.Solids</t>
  </si>
  <si>
    <t>NUM.number.FR.Res.HHnew.Thermal.SH.LPG</t>
  </si>
  <si>
    <t>NUM.number.FR.Res.HHnew.Thermal.SH.Oil</t>
  </si>
  <si>
    <t>NUM.number.FR.Res.HHnew.Thermal.SH.Gas</t>
  </si>
  <si>
    <t>NUM.number.FR.Res.HHnew.Thermal.SH.Biomass</t>
  </si>
  <si>
    <t>NUM.number.FR.Res.HHnew.Thermal.SH.Geo</t>
  </si>
  <si>
    <t>NUM.number.FR.Res.HHnew.Thermal.SH.DistrHeat</t>
  </si>
  <si>
    <t>NUM.number.FR.Res.HHnew.Thermal.SH.AdvElc</t>
  </si>
  <si>
    <t>NUM.number.FR.Res.HHnew.Thermal.SH.ConvElc</t>
  </si>
  <si>
    <t>NUM.number.FR.Res.HHnew.Thermal.SC</t>
  </si>
  <si>
    <t>NUM.number.FR.Res.HHnew.Thermal.SC.AC</t>
  </si>
  <si>
    <t>NUM.number.FR.Res.HHnew.Thermal.WH</t>
  </si>
  <si>
    <t>NUM.number.FR.Res.HHnew.Thermal.WH.Solids</t>
  </si>
  <si>
    <t>NUM.number.FR.Res.HHnew.Thermal.WH.LPG</t>
  </si>
  <si>
    <t>NUM.number.FR.Res.HHnew.Thermal.WH.Oil</t>
  </si>
  <si>
    <t>NUM.number.FR.Res.HHnew.Thermal.WH.Gas</t>
  </si>
  <si>
    <t>NUM.number.FR.Res.HHnew.Thermal.WH.Biomass</t>
  </si>
  <si>
    <t>NUM.number.FR.Res.HHnew.Thermal.WH.Geo</t>
  </si>
  <si>
    <t>NUM.number.FR.Res.HHnew.Thermal.WH.DistrHeat</t>
  </si>
  <si>
    <t>NUM.number.FR.Res.HHnew.Thermal.WH.Elc</t>
  </si>
  <si>
    <t>NUM.number.FR.Res.HHnew.Thermal.WH.Solar</t>
  </si>
  <si>
    <t>NUM.number.FR.Res.HHnew.Thermal.CO</t>
  </si>
  <si>
    <t>NUM.number.FR.Res.HHnew.Thermal.CO.Solids</t>
  </si>
  <si>
    <t>NUM.number.FR.Res.HHnew.Thermal.CO.LPG</t>
  </si>
  <si>
    <t>NUM.number.FR.Res.HHnew.Thermal.CO.Gas</t>
  </si>
  <si>
    <t>NUM.number.FR.Res.HHnew.Thermal.CO.Biomass</t>
  </si>
  <si>
    <t>NUM.number.FR.Res.HHnew.Thermal.CO.Elc</t>
  </si>
  <si>
    <t>FR - Final energy consumption in new and renovated households</t>
  </si>
  <si>
    <t>FEC.ktoe.FR.Res.HHnew.Thermal</t>
  </si>
  <si>
    <t>FEC.ktoe.FR.Res.HHnew.Thermal.SH</t>
  </si>
  <si>
    <t>FEC.ktoe.FR.Res.HHnew.Thermal.SH.Solids.Solids</t>
  </si>
  <si>
    <t>FEC.ktoe.FR.Res.HHnew.Thermal.SH.LPG.LPG</t>
  </si>
  <si>
    <t>FEC.ktoe.FR.Res.HHnew.Thermal.SH.Oil.Oil_LiqBio</t>
  </si>
  <si>
    <t>FEC.ktoe.FR.Res.HHnew.Thermal.SH.Gas.NG_Biogas</t>
  </si>
  <si>
    <t>FEC.ktoe.FR.Res.HHnew.Thermal.SH.Biomass.Biomass_Waste</t>
  </si>
  <si>
    <t>FEC.ktoe.FR.Res.HHnew.Thermal.SH.Geo.Geo</t>
  </si>
  <si>
    <t>FEC.ktoe.FR.Res.HHnew.Thermal.SH.DistrHeat.Steam_Distr</t>
  </si>
  <si>
    <t>FEC.ktoe.FR.Res.HHnew.Thermal.SH.AdvElc.Elec</t>
  </si>
  <si>
    <t>FEC.ktoe.FR.Res.HHnew.Thermal.SH.ConvElc.Elec</t>
  </si>
  <si>
    <t>FEC.ktoe.FR.Res.HHnew.Thermal.SH.TotalCirculation.Elec</t>
  </si>
  <si>
    <t>FEC.ktoe.FR.Res.HHnew.Thermal.SC</t>
  </si>
  <si>
    <t>FEC.ktoe.FR.Res.HHnew.Thermal.SC.AC.Elec</t>
  </si>
  <si>
    <t>FEC.ktoe.FR.Res.HHnew.Thermal.WH</t>
  </si>
  <si>
    <t>FEC.ktoe.FR.Res.HHnew.Thermal.WH.Solids.Solids</t>
  </si>
  <si>
    <t>FEC.ktoe.FR.Res.HHnew.Thermal.WH.LPG.LPG</t>
  </si>
  <si>
    <t>FEC.ktoe.FR.Res.HHnew.Thermal.WH.Oil.Oil_LiqBio</t>
  </si>
  <si>
    <t>FEC.ktoe.FR.Res.HHnew.Thermal.WH.Gas.NG_Biogas</t>
  </si>
  <si>
    <t>FEC.ktoe.FR.Res.HHnew.Thermal.WH.Biomass.Biomass_Waste</t>
  </si>
  <si>
    <t>FEC.ktoe.FR.Res.HHnew.Thermal.WH.Geo.Geo</t>
  </si>
  <si>
    <t>FEC.ktoe.FR.Res.HHnew.Thermal.WH.DistrHeat.Steam_Distr</t>
  </si>
  <si>
    <t>FEC.ktoe.FR.Res.HHnew.Thermal.WH.Elc.Elec</t>
  </si>
  <si>
    <t>FEC.ktoe.FR.Res.HHnew.Thermal.WH.TotalSolar.Solar</t>
  </si>
  <si>
    <t>FEC.ktoe.FR.Res.HHnew.Thermal.CO</t>
  </si>
  <si>
    <t>FEC.ktoe.FR.Res.HHnew.Thermal.CO.Solids.Solids</t>
  </si>
  <si>
    <t>FEC.ktoe.FR.Res.HHnew.Thermal.CO.LPG.LPG</t>
  </si>
  <si>
    <t>FEC.ktoe.FR.Res.HHnew.Thermal.CO.Gas.NG_Biogas</t>
  </si>
  <si>
    <t>FEC.ktoe.FR.Res.HHnew.Thermal.CO.Biomass.Biomass_Waste</t>
  </si>
  <si>
    <t>FEC.ktoe.FR.Res.HHnew.Thermal.CO.Elc.Elec</t>
  </si>
  <si>
    <t>FR - Thermal energy service in new and renovated households</t>
  </si>
  <si>
    <t>TES.ktoe.FR.Res.HHnew.Thermal</t>
  </si>
  <si>
    <t>TES.ktoe.FR.Res.HHnew.Thermal.SH</t>
  </si>
  <si>
    <t>TES.ktoe.FR.Res.HHnew.Thermal.SH.Solids.Solids</t>
  </si>
  <si>
    <t>TES.ktoe.FR.Res.HHnew.Thermal.SH.LPG.LPG</t>
  </si>
  <si>
    <t>TES.ktoe.FR.Res.HHnew.Thermal.SH.Oil.Oil_LiqBio</t>
  </si>
  <si>
    <t>TES.ktoe.FR.Res.HHnew.Thermal.SH.Gas.NG_Biogas</t>
  </si>
  <si>
    <t>TES.ktoe.FR.Res.HHnew.Thermal.SH.Biomass.Biomass_Waste</t>
  </si>
  <si>
    <t>TES.ktoe.FR.Res.HHnew.Thermal.SH.Geo.Geo</t>
  </si>
  <si>
    <t>TES.ktoe.FR.Res.HHnew.Thermal.SH.DistrHeat.Steam_Distr</t>
  </si>
  <si>
    <t>TES.ktoe.FR.Res.HHnew.Thermal.SH.AdvElc.Elec</t>
  </si>
  <si>
    <t>TES.ktoe.FR.Res.HHnew.Thermal.SH.ConvElc.Elec</t>
  </si>
  <si>
    <t>TES.ktoe.FR.Res.HHnew.Thermal.SH.TotalCirculation.Elec</t>
  </si>
  <si>
    <t>TES.ktoe.FR.Res.HHnew.Thermal.SC</t>
  </si>
  <si>
    <t>TES.ktoe.FR.Res.HHnew.Thermal.SC.AC.Elec</t>
  </si>
  <si>
    <t>TES.ktoe.FR.Res.HHnew.Thermal.WH</t>
  </si>
  <si>
    <t>TES.ktoe.FR.Res.HHnew.Thermal.WH.Solids.Solids</t>
  </si>
  <si>
    <t>TES.ktoe.FR.Res.HHnew.Thermal.WH.LPG.LPG</t>
  </si>
  <si>
    <t>TES.ktoe.FR.Res.HHnew.Thermal.WH.Oil.Oil_LiqBio</t>
  </si>
  <si>
    <t>TES.ktoe.FR.Res.HHnew.Thermal.WH.Gas.NG_Biogas</t>
  </si>
  <si>
    <t>TES.ktoe.FR.Res.HHnew.Thermal.WH.Biomass.Biomass_Waste</t>
  </si>
  <si>
    <t>TES.ktoe.FR.Res.HHnew.Thermal.WH.Geo.Geo</t>
  </si>
  <si>
    <t>TES.ktoe.FR.Res.HHnew.Thermal.WH.DistrHeat.Steam_Distr</t>
  </si>
  <si>
    <t>TES.ktoe.FR.Res.HHnew.Thermal.WH.Elc.Elec</t>
  </si>
  <si>
    <t>TES.ktoe.FR.Res.HHnew.Thermal.WH.TotalSolar.Solar</t>
  </si>
  <si>
    <t>TES.ktoe.FR.Res.HHnew.Thermal.CO</t>
  </si>
  <si>
    <t>TES.ktoe.FR.Res.HHnew.Thermal.CO.Solids.Solids</t>
  </si>
  <si>
    <t>TES.ktoe.FR.Res.HHnew.Thermal.CO.LPG.LPG</t>
  </si>
  <si>
    <t>TES.ktoe.FR.Res.HHnew.Thermal.CO.Gas.NG_Biogas</t>
  </si>
  <si>
    <t>TES.ktoe.FR.Res.HHnew.Thermal.CO.Biomass.Biomass_Waste</t>
  </si>
  <si>
    <t>TES.ktoe.FR.Res.HHnew.Thermal.CO.Elc.Elec</t>
  </si>
  <si>
    <t>FR - System efficiency indicator of new and renovated households</t>
  </si>
  <si>
    <t>Eff.ratio.FR.Res.HHnew.Thermal</t>
  </si>
  <si>
    <t>Eff.ratio.FR.Res.HHnew.Thermal.SH</t>
  </si>
  <si>
    <t>Eff.ratio.FR.Res.HHnew.Thermal.SH.Solids.Solids</t>
  </si>
  <si>
    <t>Eff.ratio.FR.Res.HHnew.Thermal.SH.LPG.LPG</t>
  </si>
  <si>
    <t>Eff.ratio.FR.Res.HHnew.Thermal.SH.Oil.Oil_LiqBio</t>
  </si>
  <si>
    <t>Eff.ratio.FR.Res.HHnew.Thermal.SH.Gas.NG_Biogas</t>
  </si>
  <si>
    <t>Eff.ratio.FR.Res.HHnew.Thermal.SH.Biomass.Biomass_Waste</t>
  </si>
  <si>
    <t>Eff.ratio.FR.Res.HHnew.Thermal.SH.Geo.Geo</t>
  </si>
  <si>
    <t>Eff.ratio.FR.Res.HHnew.Thermal.SH.DistrHeat.Steam_Distr</t>
  </si>
  <si>
    <t>Eff.ratio.FR.Res.HHnew.Thermal.SH.AdvElc.Elec</t>
  </si>
  <si>
    <t>Eff.ratio.FR.Res.HHnew.Thermal.SH.ConvElc.Elec</t>
  </si>
  <si>
    <t>Eff.ratio.FR.Res.HHnew.Thermal.SH.TotalCirculation.Elec</t>
  </si>
  <si>
    <t>Eff.ratio.FR.Res.HHnew.Thermal.SC</t>
  </si>
  <si>
    <t>Eff.ratio.FR.Res.HHnew.Thermal.SC.AC.Elec</t>
  </si>
  <si>
    <t>Eff.ratio.FR.Res.HHnew.Thermal.WH</t>
  </si>
  <si>
    <t>Eff.ratio.FR.Res.HHnew.Thermal.WH.Solids.Solids</t>
  </si>
  <si>
    <t>Eff.ratio.FR.Res.HHnew.Thermal.WH.LPG.LPG</t>
  </si>
  <si>
    <t>Eff.ratio.FR.Res.HHnew.Thermal.WH.Oil.Oil_LiqBio</t>
  </si>
  <si>
    <t>Eff.ratio.FR.Res.HHnew.Thermal.WH.Gas.NG_Biogas</t>
  </si>
  <si>
    <t>Eff.ratio.FR.Res.HHnew.Thermal.WH.Biomass.Biomass_Waste</t>
  </si>
  <si>
    <t>Eff.ratio.FR.Res.HHnew.Thermal.WH.Geo.Geo</t>
  </si>
  <si>
    <t>Eff.ratio.FR.Res.HHnew.Thermal.WH.DistrHeat.Steam_Distr</t>
  </si>
  <si>
    <t>Eff.ratio.FR.Res.HHnew.Thermal.WH.Elc.Elec</t>
  </si>
  <si>
    <t>Eff.ratio.FR.Res.HHnew.Thermal.WH.TotalSolar.Solar</t>
  </si>
  <si>
    <t>Eff.ratio.FR.Res.HHnew.Thermal.CO</t>
  </si>
  <si>
    <t>Eff.ratio.FR.Res.HHnew.Thermal.CO.Solids.Solids</t>
  </si>
  <si>
    <t>Eff.ratio.FR.Res.HHnew.Thermal.CO.LPG.LPG</t>
  </si>
  <si>
    <t>Eff.ratio.FR.Res.HHnew.Thermal.CO.Gas.NG_Biogas</t>
  </si>
  <si>
    <t>Eff.ratio.FR.Res.HHnew.Thermal.CO.Biomass.Biomass_Waste</t>
  </si>
  <si>
    <t>Eff.ratio.FR.Res.HHnew.Thermal.CO.Elc.Elec</t>
  </si>
  <si>
    <t>FR - CO2 emissions in new and renovated households</t>
  </si>
  <si>
    <t>EMI.ktCO2.FR.Res.HHnew.Thermal</t>
  </si>
  <si>
    <t>EMI.ktCO2.FR.Res.HHnew.Thermal.SH</t>
  </si>
  <si>
    <t>EMI.ktCO2.FR.Res.HHnew.Thermal.SH.Solids.Solids</t>
  </si>
  <si>
    <t>EMI.ktCO2.FR.Res.HHnew.Thermal.SH.LPG.LPG</t>
  </si>
  <si>
    <t>EMI.ktCO2.FR.Res.HHnew.Thermal.SH.Oil.Oil_LiqBio</t>
  </si>
  <si>
    <t>EMI.ktCO2.FR.Res.HHnew.Thermal.SH.Gas.NG_Biogas</t>
  </si>
  <si>
    <t>EMI.ktCO2.FR.Res.HHnew.Thermal.SH.Biomass.Biomass_Waste</t>
  </si>
  <si>
    <t>EMI.ktCO2.FR.Res.HHnew.Thermal.SH.Geo.Geo</t>
  </si>
  <si>
    <t>EMI.ktCO2.FR.Res.HHnew.Thermal.SH.DistrHeat.Steam_Distr</t>
  </si>
  <si>
    <t>EMI.ktCO2.FR.Res.HHnew.Thermal.SH.AdvElc.Elec</t>
  </si>
  <si>
    <t>EMI.ktCO2.FR.Res.HHnew.Thermal.SH.ConvElc.Elec</t>
  </si>
  <si>
    <t>EMI.ktCO2.FR.Res.HHnew.Thermal.SH.TotalCirculation.Elec</t>
  </si>
  <si>
    <t>EMI.ktCO2.FR.Res.HHnew.Thermal.SC</t>
  </si>
  <si>
    <t>EMI.ktCO2.FR.Res.HHnew.Thermal.SC.AC.Elec</t>
  </si>
  <si>
    <t>EMI.ktCO2.FR.Res.HHnew.Thermal.WH</t>
  </si>
  <si>
    <t>EMI.ktCO2.FR.Res.HHnew.Thermal.WH.Solids.Solids</t>
  </si>
  <si>
    <t>EMI.ktCO2.FR.Res.HHnew.Thermal.WH.LPG.LPG</t>
  </si>
  <si>
    <t>EMI.ktCO2.FR.Res.HHnew.Thermal.WH.Oil.Oil_LiqBio</t>
  </si>
  <si>
    <t>EMI.ktCO2.FR.Res.HHnew.Thermal.WH.Gas.NG_Biogas</t>
  </si>
  <si>
    <t>EMI.ktCO2.FR.Res.HHnew.Thermal.WH.Biomass.Biomass_Waste</t>
  </si>
  <si>
    <t>EMI.ktCO2.FR.Res.HHnew.Thermal.WH.Geo.Geo</t>
  </si>
  <si>
    <t>EMI.ktCO2.FR.Res.HHnew.Thermal.WH.DistrHeat.Steam_Distr</t>
  </si>
  <si>
    <t>EMI.ktCO2.FR.Res.HHnew.Thermal.WH.Elc.Elec</t>
  </si>
  <si>
    <t>EMI.ktCO2.FR.Res.HHnew.Thermal.WH.TotalSolar.Solar</t>
  </si>
  <si>
    <t>EMI.ktCO2.FR.Res.HHnew.Thermal.CO</t>
  </si>
  <si>
    <t>EMI.ktCO2.FR.Res.HHnew.Thermal.CO.Solids.Solids</t>
  </si>
  <si>
    <t>EMI.ktCO2.FR.Res.HHnew.Thermal.CO.LPG.LPG</t>
  </si>
  <si>
    <t>EMI.ktCO2.FR.Res.HHnew.Thermal.CO.Gas.NG_Biogas</t>
  </si>
  <si>
    <t>EMI.ktCO2.FR.Res.HHnew.Thermal.CO.Biomass.Biomass_Waste</t>
  </si>
  <si>
    <t>EMI.ktCO2.FR.Res.HHnew.Thermal.CO.Elc.Elec</t>
  </si>
  <si>
    <t>FR - Final energy consumption of new and renovated households (per household)</t>
  </si>
  <si>
    <t>FEC_per_household.kWh.FR.Res.HHnew.Thermal</t>
  </si>
  <si>
    <t>FEC_per_household.kWh.FR.Res.HHnew.Thermal.SH</t>
  </si>
  <si>
    <t>FEC_per_household.kWh.FR.Res.HHnew.Thermal.SH.Solids.Solids</t>
  </si>
  <si>
    <t>FEC_per_household.kWh.FR.Res.HHnew.Thermal.SH.LPG.LPG</t>
  </si>
  <si>
    <t>FEC_per_household.kWh.FR.Res.HHnew.Thermal.SH.Oil.Oil_LiqBio</t>
  </si>
  <si>
    <t>FEC_per_household.kWh.FR.Res.HHnew.Thermal.SH.Gas.NG_Biogas</t>
  </si>
  <si>
    <t>FEC_per_household.kWh.FR.Res.HHnew.Thermal.SH.Biomass.Biomass_Waste</t>
  </si>
  <si>
    <t>FEC_per_household.kWh.FR.Res.HHnew.Thermal.SH.Geo.Geo</t>
  </si>
  <si>
    <t>FEC_per_household.kWh.FR.Res.HHnew.Thermal.SH.DistrHeat.Steam_Distr</t>
  </si>
  <si>
    <t>FEC_per_household.kWh.FR.Res.HHnew.Thermal.SH.AdvElc.Elec</t>
  </si>
  <si>
    <t>FEC_per_household.kWh.FR.Res.HHnew.Thermal.SH.ConvElc.Elec</t>
  </si>
  <si>
    <t>FEC_per_household.kWh.FR.Res.HHnew.Thermal.SH.TotalCirculation.Elec</t>
  </si>
  <si>
    <t>FEC_per_household.kWh.FR.Res.HHnew.Thermal.SC</t>
  </si>
  <si>
    <t>FEC_per_household.kWh.FR.Res.HHnew.Thermal.SC.AC.Elec</t>
  </si>
  <si>
    <t>FEC_per_household.kWh.FR.Res.HHnew.Thermal.WH</t>
  </si>
  <si>
    <t>FEC_per_household.kWh.FR.Res.HHnew.Thermal.WH.Solids.Solids</t>
  </si>
  <si>
    <t>FEC_per_household.kWh.FR.Res.HHnew.Thermal.WH.LPG.LPG</t>
  </si>
  <si>
    <t>FEC_per_household.kWh.FR.Res.HHnew.Thermal.WH.Oil.Oil_LiqBio</t>
  </si>
  <si>
    <t>FEC_per_household.kWh.FR.Res.HHnew.Thermal.WH.Gas.NG_Biogas</t>
  </si>
  <si>
    <t>FEC_per_household.kWh.FR.Res.HHnew.Thermal.WH.Biomass.Biomass_Waste</t>
  </si>
  <si>
    <t>FEC_per_household.kWh.FR.Res.HHnew.Thermal.WH.Geo.Geo</t>
  </si>
  <si>
    <t>FEC_per_household.kWh.FR.Res.HHnew.Thermal.WH.DistrHeat.Steam_Distr</t>
  </si>
  <si>
    <t>FEC_per_household.kWh.FR.Res.HHnew.Thermal.WH.Elc.Elec</t>
  </si>
  <si>
    <t>FEC_per_household.kWh.FR.Res.HHnew.Thermal.WH.TotalSolar.Solar</t>
  </si>
  <si>
    <t>FEC_per_household.kWh.FR.Res.HHnew.Thermal.CO</t>
  </si>
  <si>
    <t>FEC_per_household.kWh.FR.Res.HHnew.Thermal.CO.Solids.Solids</t>
  </si>
  <si>
    <t>FEC_per_household.kWh.FR.Res.HHnew.Thermal.CO.LPG.LPG</t>
  </si>
  <si>
    <t>FEC_per_household.kWh.FR.Res.HHnew.Thermal.CO.Gas.NG_Biogas</t>
  </si>
  <si>
    <t>FEC_per_household.kWh.FR.Res.HHnew.Thermal.CO.Biomass.Biomass_Waste</t>
  </si>
  <si>
    <t>FEC_per_household.kWh.FR.Res.HHnew.Thermal.CO.Elc.Elec</t>
  </si>
  <si>
    <t>FR - Thermal energy service of new and renovated households (per household)</t>
  </si>
  <si>
    <t>TES_per_household.kWh.FR.Res.HHnew.Thermal</t>
  </si>
  <si>
    <t>TES_per_household.kWh.FR.Res.HHnew.Thermal.SH</t>
  </si>
  <si>
    <t>TES_per_household.kWh.FR.Res.HHnew.Thermal.SH.Solids.Solids</t>
  </si>
  <si>
    <t>TES_per_household.kWh.FR.Res.HHnew.Thermal.SH.LPG.LPG</t>
  </si>
  <si>
    <t>TES_per_household.kWh.FR.Res.HHnew.Thermal.SH.Oil.Oil_LiqBio</t>
  </si>
  <si>
    <t>TES_per_household.kWh.FR.Res.HHnew.Thermal.SH.Gas.NG_Biogas</t>
  </si>
  <si>
    <t>TES_per_household.kWh.FR.Res.HHnew.Thermal.SH.Biomass.Biomass_Waste</t>
  </si>
  <si>
    <t>TES_per_household.kWh.FR.Res.HHnew.Thermal.SH.Geo.Geo</t>
  </si>
  <si>
    <t>TES_per_household.kWh.FR.Res.HHnew.Thermal.SH.DistrHeat.Steam_Distr</t>
  </si>
  <si>
    <t>TES_per_household.kWh.FR.Res.HHnew.Thermal.SH.AdvElc.Elec</t>
  </si>
  <si>
    <t>TES_per_household.kWh.FR.Res.HHnew.Thermal.SH.ConvElc.Elec</t>
  </si>
  <si>
    <t>TES_per_household.kWh.FR.Res.HHnew.Thermal.SH.TotalCirculation.Elec</t>
  </si>
  <si>
    <t>TES_per_household.kWh.FR.Res.HHnew.Thermal.SC</t>
  </si>
  <si>
    <t>TES_per_household.kWh.FR.Res.HHnew.Thermal.SC.AC.Elec</t>
  </si>
  <si>
    <t>TES_per_household.kWh.FR.Res.HHnew.Thermal.WH</t>
  </si>
  <si>
    <t>TES_per_household.kWh.FR.Res.HHnew.Thermal.WH.Solids.Solids</t>
  </si>
  <si>
    <t>TES_per_household.kWh.FR.Res.HHnew.Thermal.WH.LPG.LPG</t>
  </si>
  <si>
    <t>TES_per_household.kWh.FR.Res.HHnew.Thermal.WH.Oil.Oil_LiqBio</t>
  </si>
  <si>
    <t>TES_per_household.kWh.FR.Res.HHnew.Thermal.WH.Gas.NG_Biogas</t>
  </si>
  <si>
    <t>TES_per_household.kWh.FR.Res.HHnew.Thermal.WH.Biomass.Biomass_Waste</t>
  </si>
  <si>
    <t>TES_per_household.kWh.FR.Res.HHnew.Thermal.WH.Geo.Geo</t>
  </si>
  <si>
    <t>TES_per_household.kWh.FR.Res.HHnew.Thermal.WH.DistrHeat.Steam_Distr</t>
  </si>
  <si>
    <t>TES_per_household.kWh.FR.Res.HHnew.Thermal.WH.Elc.Elec</t>
  </si>
  <si>
    <t>TES_per_household.kWh.FR.Res.HHnew.Thermal.WH.TotalSolar.Solar</t>
  </si>
  <si>
    <t>TES_per_household.kWh.FR.Res.HHnew.Thermal.CO</t>
  </si>
  <si>
    <t>TES_per_household.kWh.FR.Res.HHnew.Thermal.CO.Solids.Solids</t>
  </si>
  <si>
    <t>TES_per_household.kWh.FR.Res.HHnew.Thermal.CO.LPG.LPG</t>
  </si>
  <si>
    <t>TES_per_household.kWh.FR.Res.HHnew.Thermal.CO.Gas.NG_Biogas</t>
  </si>
  <si>
    <t>TES_per_household.kWh.FR.Res.HHnew.Thermal.CO.Biomass.Biomass_Waste</t>
  </si>
  <si>
    <t>TES_per_household.kWh.FR.Res.HHnew.Thermal.CO.Elc.Elec</t>
  </si>
  <si>
    <t>FR - CO2 emissions in new and renovated households (per household)</t>
  </si>
  <si>
    <t>EMI_per_household.kgCO2.FR.Res.HHnew.Thermal</t>
  </si>
  <si>
    <t>EMI_per_household.kgCO2.FR.Res.HHnew.Thermal.SH</t>
  </si>
  <si>
    <t>EMI_per_household.kgCO2.FR.Res.HHnew.Thermal.SH.Solids.Solids</t>
  </si>
  <si>
    <t>EMI_per_household.kgCO2.FR.Res.HHnew.Thermal.SH.LPG.LPG</t>
  </si>
  <si>
    <t>EMI_per_household.kgCO2.FR.Res.HHnew.Thermal.SH.Oil.Oil_LiqBio</t>
  </si>
  <si>
    <t>EMI_per_household.kgCO2.FR.Res.HHnew.Thermal.SH.Gas.NG_Biogas</t>
  </si>
  <si>
    <t>EMI_per_household.kgCO2.FR.Res.HHnew.Thermal.SH.Biomass.Biomass_Waste</t>
  </si>
  <si>
    <t>EMI_per_household.kgCO2.FR.Res.HHnew.Thermal.SH.Geo.Geo</t>
  </si>
  <si>
    <t>EMI_per_household.kgCO2.FR.Res.HHnew.Thermal.SH.DistrHeat.Steam_Distr</t>
  </si>
  <si>
    <t>EMI_per_household.kgCO2.FR.Res.HHnew.Thermal.SH.AdvElc.Elec</t>
  </si>
  <si>
    <t>EMI_per_household.kgCO2.FR.Res.HHnew.Thermal.SH.ConvElc.Elec</t>
  </si>
  <si>
    <t>EMI_per_household.kgCO2.FR.Res.HHnew.Thermal.SH.TotalCirculation.Elec</t>
  </si>
  <si>
    <t>EMI_per_household.kgCO2.FR.Res.HHnew.Thermal.SC</t>
  </si>
  <si>
    <t>EMI_per_household.kgCO2.FR.Res.HHnew.Thermal.SC.AC.Elec</t>
  </si>
  <si>
    <t>EMI_per_household.kgCO2.FR.Res.HHnew.Thermal.WH</t>
  </si>
  <si>
    <t>EMI_per_household.kgCO2.FR.Res.HHnew.Thermal.WH.Solids.Solids</t>
  </si>
  <si>
    <t>EMI_per_household.kgCO2.FR.Res.HHnew.Thermal.WH.LPG.LPG</t>
  </si>
  <si>
    <t>EMI_per_household.kgCO2.FR.Res.HHnew.Thermal.WH.Oil.Oil_LiqBio</t>
  </si>
  <si>
    <t>EMI_per_household.kgCO2.FR.Res.HHnew.Thermal.WH.Gas.NG_Biogas</t>
  </si>
  <si>
    <t>EMI_per_household.kgCO2.FR.Res.HHnew.Thermal.WH.Biomass.Biomass_Waste</t>
  </si>
  <si>
    <t>EMI_per_household.kgCO2.FR.Res.HHnew.Thermal.WH.Geo.Geo</t>
  </si>
  <si>
    <t>EMI_per_household.kgCO2.FR.Res.HHnew.Thermal.WH.DistrHeat.Steam_Distr</t>
  </si>
  <si>
    <t>EMI_per_household.kgCO2.FR.Res.HHnew.Thermal.WH.Elc.Elec</t>
  </si>
  <si>
    <t>EMI_per_household.kgCO2.FR.Res.HHnew.Thermal.WH.TotalSolar.Solar</t>
  </si>
  <si>
    <t>EMI_per_household.kgCO2.FR.Res.HHnew.Thermal.CO</t>
  </si>
  <si>
    <t>EMI_per_household.kgCO2.FR.Res.HHnew.Thermal.CO.Solids.Solids</t>
  </si>
  <si>
    <t>EMI_per_household.kgCO2.FR.Res.HHnew.Thermal.CO.LPG.LPG</t>
  </si>
  <si>
    <t>EMI_per_household.kgCO2.FR.Res.HHnew.Thermal.CO.Gas.NG_Biogas</t>
  </si>
  <si>
    <t>EMI_per_household.kgCO2.FR.Res.HHnew.Thermal.CO.Biomass.Biomass_Waste</t>
  </si>
  <si>
    <t>EMI_per_household.kgCO2.FR.Res.HHnew.Thermal.CO.Elc.Elec</t>
  </si>
  <si>
    <t>FR - Final energy consumption in new and renovated households per surface area</t>
  </si>
  <si>
    <t>FEC_per_sqm.kWh.FR.Res.HHnew.Thermal</t>
  </si>
  <si>
    <t>FEC_per_sqm.kWh.FR.Res.HHnew.Thermal.SH</t>
  </si>
  <si>
    <t>FEC_per_sqm.kWh.FR.Res.HHnew.Thermal.SH.Solids.Solids</t>
  </si>
  <si>
    <t>FEC_per_sqm.kWh.FR.Res.HHnew.Thermal.SH.LPG.LPG</t>
  </si>
  <si>
    <t>FEC_per_sqm.kWh.FR.Res.HHnew.Thermal.SH.Oil.Oil_LiqBio</t>
  </si>
  <si>
    <t>FEC_per_sqm.kWh.FR.Res.HHnew.Thermal.SH.Gas.NG_Biogas</t>
  </si>
  <si>
    <t>FEC_per_sqm.kWh.FR.Res.HHnew.Thermal.SH.Biomass.Biomass_Waste</t>
  </si>
  <si>
    <t>FEC_per_sqm.kWh.FR.Res.HHnew.Thermal.SH.Geo.Geo</t>
  </si>
  <si>
    <t>FEC_per_sqm.kWh.FR.Res.HHnew.Thermal.SH.DistrHeat.Steam_Distr</t>
  </si>
  <si>
    <t>FEC_per_sqm.kWh.FR.Res.HHnew.Thermal.SH.AdvElc.Elec</t>
  </si>
  <si>
    <t>FEC_per_sqm.kWh.FR.Res.HHnew.Thermal.SH.ConvElc.Elec</t>
  </si>
  <si>
    <t>FEC_per_sqm.kWh.FR.Res.HHnew.Thermal.SH.TotalCirculation.Elec</t>
  </si>
  <si>
    <t>FEC_per_sqm.kWh.FR.Res.HHnew.Thermal.SC</t>
  </si>
  <si>
    <t>FEC_per_sqm.kWh.FR.Res.HHnew.Thermal.SC.AC.Elec</t>
  </si>
  <si>
    <t>FEC_per_sqm.kWh.FR.Res.HHnew.Thermal.WH</t>
  </si>
  <si>
    <t>FEC_per_sqm.kWh.FR.Res.HHnew.Thermal.WH.Solids.Solids</t>
  </si>
  <si>
    <t>FEC_per_sqm.kWh.FR.Res.HHnew.Thermal.WH.LPG.LPG</t>
  </si>
  <si>
    <t>FEC_per_sqm.kWh.FR.Res.HHnew.Thermal.WH.Oil.Oil_LiqBio</t>
  </si>
  <si>
    <t>FEC_per_sqm.kWh.FR.Res.HHnew.Thermal.WH.Gas.NG_Biogas</t>
  </si>
  <si>
    <t>FEC_per_sqm.kWh.FR.Res.HHnew.Thermal.WH.Biomass.Biomass_Waste</t>
  </si>
  <si>
    <t>FEC_per_sqm.kWh.FR.Res.HHnew.Thermal.WH.Geo.Geo</t>
  </si>
  <si>
    <t>FEC_per_sqm.kWh.FR.Res.HHnew.Thermal.WH.DistrHeat.Steam_Distr</t>
  </si>
  <si>
    <t>FEC_per_sqm.kWh.FR.Res.HHnew.Thermal.WH.Elc.Elec</t>
  </si>
  <si>
    <t>FEC_per_sqm.kWh.FR.Res.HHnew.Thermal.WH.TotalSolar.Solar</t>
  </si>
  <si>
    <t>FEC_per_sqm.kWh.FR.Res.HHnew.Thermal.CO</t>
  </si>
  <si>
    <t>FEC_per_sqm.kWh.FR.Res.HHnew.Thermal.CO.Solids.Solids</t>
  </si>
  <si>
    <t>FEC_per_sqm.kWh.FR.Res.HHnew.Thermal.CO.LPG.LPG</t>
  </si>
  <si>
    <t>FEC_per_sqm.kWh.FR.Res.HHnew.Thermal.CO.Gas.NG_Biogas</t>
  </si>
  <si>
    <t>FEC_per_sqm.kWh.FR.Res.HHnew.Thermal.CO.Biomass.Biomass_Waste</t>
  </si>
  <si>
    <t>FEC_per_sqm.kWh.FR.Res.HHnew.Thermal.CO.Elc.Elec</t>
  </si>
  <si>
    <t>FR - Thermal energy service in new and renovated households per surface area</t>
  </si>
  <si>
    <t>TES_per_sqm.kWh.FR.Res.HHnew.Thermal</t>
  </si>
  <si>
    <t>TES_per_sqm.kWh.FR.Res.HHnew.Thermal.SH</t>
  </si>
  <si>
    <t>TES_per_sqm.kWh.FR.Res.HHnew.Thermal.SH.Solids.Solids</t>
  </si>
  <si>
    <t>TES_per_sqm.kWh.FR.Res.HHnew.Thermal.SH.LPG.LPG</t>
  </si>
  <si>
    <t>TES_per_sqm.kWh.FR.Res.HHnew.Thermal.SH.Oil.Oil_LiqBio</t>
  </si>
  <si>
    <t>TES_per_sqm.kWh.FR.Res.HHnew.Thermal.SH.Gas.NG_Biogas</t>
  </si>
  <si>
    <t>TES_per_sqm.kWh.FR.Res.HHnew.Thermal.SH.Biomass.Biomass_Waste</t>
  </si>
  <si>
    <t>TES_per_sqm.kWh.FR.Res.HHnew.Thermal.SH.Geo.Geo</t>
  </si>
  <si>
    <t>TES_per_sqm.kWh.FR.Res.HHnew.Thermal.SH.DistrHeat.Steam_Distr</t>
  </si>
  <si>
    <t>TES_per_sqm.kWh.FR.Res.HHnew.Thermal.SH.AdvElc.Elec</t>
  </si>
  <si>
    <t>TES_per_sqm.kWh.FR.Res.HHnew.Thermal.SH.ConvElc.Elec</t>
  </si>
  <si>
    <t>TES_per_sqm.kWh.FR.Res.HHnew.Thermal.SH.TotalCirculation.Elec</t>
  </si>
  <si>
    <t>TES_per_sqm.kWh.FR.Res.HHnew.Thermal.SC</t>
  </si>
  <si>
    <t>TES_per_sqm.kWh.FR.Res.HHnew.Thermal.SC.AC.Elec</t>
  </si>
  <si>
    <t>TES_per_sqm.kWh.FR.Res.HHnew.Thermal.WH</t>
  </si>
  <si>
    <t>TES_per_sqm.kWh.FR.Res.HHnew.Thermal.WH.Solids.Solids</t>
  </si>
  <si>
    <t>TES_per_sqm.kWh.FR.Res.HHnew.Thermal.WH.LPG.LPG</t>
  </si>
  <si>
    <t>TES_per_sqm.kWh.FR.Res.HHnew.Thermal.WH.Oil.Oil_LiqBio</t>
  </si>
  <si>
    <t>TES_per_sqm.kWh.FR.Res.HHnew.Thermal.WH.Gas.NG_Biogas</t>
  </si>
  <si>
    <t>TES_per_sqm.kWh.FR.Res.HHnew.Thermal.WH.Biomass.Biomass_Waste</t>
  </si>
  <si>
    <t>TES_per_sqm.kWh.FR.Res.HHnew.Thermal.WH.Geo.Geo</t>
  </si>
  <si>
    <t>TES_per_sqm.kWh.FR.Res.HHnew.Thermal.WH.DistrHeat.Steam_Distr</t>
  </si>
  <si>
    <t>TES_per_sqm.kWh.FR.Res.HHnew.Thermal.WH.Elc.Elec</t>
  </si>
  <si>
    <t>TES_per_sqm.kWh.FR.Res.HHnew.Thermal.WH.TotalSolar.Solar</t>
  </si>
  <si>
    <t>TES_per_sqm.kWh.FR.Res.HHnew.Thermal.CO</t>
  </si>
  <si>
    <t>TES_per_sqm.kWh.FR.Res.HHnew.Thermal.CO.Solids.Solids</t>
  </si>
  <si>
    <t>TES_per_sqm.kWh.FR.Res.HHnew.Thermal.CO.LPG.LPG</t>
  </si>
  <si>
    <t>TES_per_sqm.kWh.FR.Res.HHnew.Thermal.CO.Gas.NG_Biogas</t>
  </si>
  <si>
    <t>TES_per_sqm.kWh.FR.Res.HHnew.Thermal.CO.Biomass.Biomass_Waste</t>
  </si>
  <si>
    <t>TES_per_sqm.kWh.FR.Res.HHnew.Thermal.CO.Elc.Elec</t>
  </si>
  <si>
    <t>FR - CO2 emissions in new and renovated households per surface area</t>
  </si>
  <si>
    <t>EMI_per_sqm.kgCO2.FR.Res.HHnew.Thermal</t>
  </si>
  <si>
    <t>EMI_per_sqm.kgCO2.FR.Res.HHnew.Thermal.SH</t>
  </si>
  <si>
    <t>EMI_per_sqm.kgCO2.FR.Res.HHnew.Thermal.SH.Solids.Solids</t>
  </si>
  <si>
    <t>EMI_per_sqm.kgCO2.FR.Res.HHnew.Thermal.SH.LPG.LPG</t>
  </si>
  <si>
    <t>EMI_per_sqm.kgCO2.FR.Res.HHnew.Thermal.SH.Oil.Oil_LiqBio</t>
  </si>
  <si>
    <t>EMI_per_sqm.kgCO2.FR.Res.HHnew.Thermal.SH.Gas.NG_Biogas</t>
  </si>
  <si>
    <t>EMI_per_sqm.kgCO2.FR.Res.HHnew.Thermal.SH.Biomass.Biomass_Waste</t>
  </si>
  <si>
    <t>EMI_per_sqm.kgCO2.FR.Res.HHnew.Thermal.SH.Geo.Geo</t>
  </si>
  <si>
    <t>EMI_per_sqm.kgCO2.FR.Res.HHnew.Thermal.SH.DistrHeat.Steam_Distr</t>
  </si>
  <si>
    <t>EMI_per_sqm.kgCO2.FR.Res.HHnew.Thermal.SH.AdvElc.Elec</t>
  </si>
  <si>
    <t>EMI_per_sqm.kgCO2.FR.Res.HHnew.Thermal.SH.ConvElc.Elec</t>
  </si>
  <si>
    <t>EMI_per_sqm.kgCO2.FR.Res.HHnew.Thermal.SH.TotalCirculation.Elec</t>
  </si>
  <si>
    <t>EMI_per_sqm.kgCO2.FR.Res.HHnew.Thermal.SC</t>
  </si>
  <si>
    <t>EMI_per_sqm.kgCO2.FR.Res.HHnew.Thermal.SC.AC.Elec</t>
  </si>
  <si>
    <t>EMI_per_sqm.kgCO2.FR.Res.HHnew.Thermal.WH</t>
  </si>
  <si>
    <t>EMI_per_sqm.kgCO2.FR.Res.HHnew.Thermal.WH.Solids.Solids</t>
  </si>
  <si>
    <t>EMI_per_sqm.kgCO2.FR.Res.HHnew.Thermal.WH.LPG.LPG</t>
  </si>
  <si>
    <t>EMI_per_sqm.kgCO2.FR.Res.HHnew.Thermal.WH.Oil.Oil_LiqBio</t>
  </si>
  <si>
    <t>EMI_per_sqm.kgCO2.FR.Res.HHnew.Thermal.WH.Gas.NG_Biogas</t>
  </si>
  <si>
    <t>EMI_per_sqm.kgCO2.FR.Res.HHnew.Thermal.WH.Biomass.Biomass_Waste</t>
  </si>
  <si>
    <t>EMI_per_sqm.kgCO2.FR.Res.HHnew.Thermal.WH.Geo.Geo</t>
  </si>
  <si>
    <t>EMI_per_sqm.kgCO2.FR.Res.HHnew.Thermal.WH.DistrHeat.Steam_Distr</t>
  </si>
  <si>
    <t>EMI_per_sqm.kgCO2.FR.Res.HHnew.Thermal.WH.Elc.Elec</t>
  </si>
  <si>
    <t>EMI_per_sqm.kgCO2.FR.Res.HHnew.Thermal.WH.TotalSolar.Solar</t>
  </si>
  <si>
    <t>EMI_per_sqm.kgCO2.FR.Res.HHnew.Thermal.CO</t>
  </si>
  <si>
    <t>EMI_per_sqm.kgCO2.FR.Res.HHnew.Thermal.CO.Solids.Solids</t>
  </si>
  <si>
    <t>EMI_per_sqm.kgCO2.FR.Res.HHnew.Thermal.CO.LPG.LPG</t>
  </si>
  <si>
    <t>EMI_per_sqm.kgCO2.FR.Res.HHnew.Thermal.CO.Gas.NG_Biogas</t>
  </si>
  <si>
    <t>EMI_per_sqm.kgCO2.FR.Res.HHnew.Thermal.CO.Biomass.Biomass_Waste</t>
  </si>
  <si>
    <t>EMI_per_sqm.kgCO2.FR.Res.HHnew.Thermal.CO.Elc.Elec</t>
  </si>
  <si>
    <t>FEC.ktoe.FR.Res.HH.Appl.RF</t>
  </si>
  <si>
    <t>FEC.ktoe.FR.Res.HH.Appl.WM</t>
  </si>
  <si>
    <t>FEC.ktoe.FR.Res.HH.Appl.DR</t>
  </si>
  <si>
    <t>FEC.ktoe.FR.Res.HH.Appl.DW</t>
  </si>
  <si>
    <t>FEC.ktoe.FR.Res.HH.Appl.TV</t>
  </si>
  <si>
    <t>FEC.ktoe.FR.Res.HH.Appl.IT</t>
  </si>
  <si>
    <t>FEC.ktoe.FR.Res.HH.Appl.LI</t>
  </si>
  <si>
    <t>FEC.ktoe.FR.Res.HH.Appl.OA</t>
  </si>
  <si>
    <t>Size.MW.FR.Res.HH.Appl</t>
  </si>
  <si>
    <t>Size.MW.FR.Res.HH.Appl.RF</t>
  </si>
  <si>
    <t>Size.MW.FR.Res.HH.Appl.WM</t>
  </si>
  <si>
    <t>Size.MW.FR.Res.HH.Appl.DR</t>
  </si>
  <si>
    <t>Size.MW.FR.Res.HH.Appl.DW</t>
  </si>
  <si>
    <t>Size.MW.FR.Res.HH.Appl.TV</t>
  </si>
  <si>
    <t>Size.MW.FR.Res.HH.Appl.IT</t>
  </si>
  <si>
    <t>Size.MW.FR.Res.HH.Appl.LI</t>
  </si>
  <si>
    <t>Size.MW.FR.Res.HH.Appl.OA</t>
  </si>
  <si>
    <t>NUM.number.FR.Res.HH.Appl.RF</t>
  </si>
  <si>
    <t>NUM.number.FR.Res.HH.Appl.WM</t>
  </si>
  <si>
    <t>NUM.number.FR.Res.HH.Appl.DR</t>
  </si>
  <si>
    <t>NUM.number.FR.Res.HH.Appl.DW</t>
  </si>
  <si>
    <t>NUM.number.FR.Res.HH.Appl.TV</t>
  </si>
  <si>
    <t>NUM.number.FR.Res.HH.Appl.IT</t>
  </si>
  <si>
    <t>NUM.number.FR.Res.HH.Appl.LI</t>
  </si>
  <si>
    <t>NUM.number.FR.Res.HH.Appl.OA</t>
  </si>
  <si>
    <t>NUM.number.FR.Res.HH.Applnew.RF</t>
  </si>
  <si>
    <t>NUM.number.FR.Res.HH.Applnew.WM</t>
  </si>
  <si>
    <t>NUM.number.FR.Res.HH.Applnew.DR</t>
  </si>
  <si>
    <t>NUM.number.FR.Res.HH.Applnew.DW</t>
  </si>
  <si>
    <t>NUM.number.FR.Res.HH.Applnew.TV</t>
  </si>
  <si>
    <t>NUM.number.FR.Res.HH.Applnew.IT</t>
  </si>
  <si>
    <t>NUM.number.FR.Res.HH.Applnew.LI</t>
  </si>
  <si>
    <t>NUM.number.FR.Res.HH.Applnew.OA</t>
  </si>
  <si>
    <t>NUM.number.FR.Res.HH.Applrepl.RF</t>
  </si>
  <si>
    <t>NUM.number.FR.Res.HH.Applrepl.WM</t>
  </si>
  <si>
    <t>NUM.number.FR.Res.HH.Applrepl.DR</t>
  </si>
  <si>
    <t>NUM.number.FR.Res.HH.Applrepl.DW</t>
  </si>
  <si>
    <t>NUM.number.FR.Res.HH.Applrepl.TV</t>
  </si>
  <si>
    <t>NUM.number.FR.Res.HH.Applrepl.IT</t>
  </si>
  <si>
    <t>NUM.number.FR.Res.HH.Applrepl.LI</t>
  </si>
  <si>
    <t>NUM.number.FR.Res.HH.Applrepl.OA</t>
  </si>
  <si>
    <t>Op.hours.FR.Res.HH.Appl.RF</t>
  </si>
  <si>
    <t>Op.hours.FR.Res.HH.Appl.WM</t>
  </si>
  <si>
    <t>Op.hours.FR.Res.HH.Appl.DR</t>
  </si>
  <si>
    <t>Op.hours.FR.Res.HH.Appl.DW</t>
  </si>
  <si>
    <t>Op.hours.FR.Res.HH.Appl.TV</t>
  </si>
  <si>
    <t>Op.hours.FR.Res.HH.Appl.IT</t>
  </si>
  <si>
    <t>Op.hours.FR.Res.HH.Appl.LI</t>
  </si>
  <si>
    <t>Op.hours.FR.Res.HH.Appl.OA</t>
  </si>
  <si>
    <t>Size_per_appl.W.FR.Res.HH.Appl.RF</t>
  </si>
  <si>
    <t>Size_per_appl.W.FR.Res.HH.Appl.WM</t>
  </si>
  <si>
    <t>Size_per_appl.W.FR.Res.HH.Appl.DR</t>
  </si>
  <si>
    <t>Size_per_appl.W.FR.Res.HH.Appl.DW</t>
  </si>
  <si>
    <t>Size_per_appl.W.FR.Res.HH.Appl.TV</t>
  </si>
  <si>
    <t>Size_per_appl.W.FR.Res.HH.Appl.IT</t>
  </si>
  <si>
    <t>Size_per_appl.W.FR.Res.HH.Appl.LI</t>
  </si>
  <si>
    <t>Size_per_appl.W.FR.Res.HH.Appl.OA</t>
  </si>
  <si>
    <t>Size_per_appl.W.FR.Res.HH.Applnew.RF</t>
  </si>
  <si>
    <t>Size_per_appl.W.FR.Res.HH.Applnew.WM</t>
  </si>
  <si>
    <t>Size_per_appl.W.FR.Res.HH.Applnew.DR</t>
  </si>
  <si>
    <t>Size_per_appl.W.FR.Res.HH.Applnew.DW</t>
  </si>
  <si>
    <t>Size_per_appl.W.FR.Res.HH.Applnew.TV</t>
  </si>
  <si>
    <t>Size_per_appl.W.FR.Res.HH.Applnew.IT</t>
  </si>
  <si>
    <t>Size_per_appl.W.FR.Res.HH.Applnew.LI</t>
  </si>
  <si>
    <t>Size_per_appl.W.FR.Res.HH.Applnew.OA</t>
  </si>
  <si>
    <t>NUM.number_per_household.FR.Res.HH.Appl.RF</t>
  </si>
  <si>
    <t>NUM.number_per_household.FR.Res.HH.Appl.WM</t>
  </si>
  <si>
    <t>NUM.number_per_household.FR.Res.HH.Appl.DR</t>
  </si>
  <si>
    <t>NUM.number_per_household.FR.Res.HH.Appl.DW</t>
  </si>
  <si>
    <t>NUM.number_per_household.FR.Res.HH.Appl.TV</t>
  </si>
  <si>
    <t>NUM.number_per_household.FR.Res.HH.Appl.IT</t>
  </si>
  <si>
    <t>NUM.number_per_household.FR.Res.HH.Appl.LI</t>
  </si>
  <si>
    <t>NUM.number_per_household.FR.Res.HH.Appl.OA</t>
  </si>
  <si>
    <t>Size_per_household.W.FR.Res.HH.Appl.RF</t>
  </si>
  <si>
    <t>Size_per_household.W.FR.Res.HH.Appl.WM</t>
  </si>
  <si>
    <t>Size_per_household.W.FR.Res.HH.Appl.DR</t>
  </si>
  <si>
    <t>Size_per_household.W.FR.Res.HH.Appl.DW</t>
  </si>
  <si>
    <t>Size_per_household.W.FR.Res.HH.Appl.TV</t>
  </si>
  <si>
    <t>Size_per_household.W.FR.Res.HH.Appl.IT</t>
  </si>
  <si>
    <t>Size_per_household.W.FR.Res.HH.Appl.LI</t>
  </si>
  <si>
    <t>Size_per_household.W.FR.Res.HH.Appl.OA</t>
  </si>
  <si>
    <t>FEC_per_household.kWh.FR.Res.HH.Appl.RF</t>
  </si>
  <si>
    <t>FEC_per_household.kWh.FR.Res.HH.Appl.WM</t>
  </si>
  <si>
    <t>FEC_per_household.kWh.FR.Res.HH.Appl.DR</t>
  </si>
  <si>
    <t>FEC_per_household.kWh.FR.Res.HH.Appl.DW</t>
  </si>
  <si>
    <t>FEC_per_household.kWh.FR.Res.HH.Appl.TV</t>
  </si>
  <si>
    <t>FEC_per_household.kWh.FR.Res.HH.Appl.IT</t>
  </si>
  <si>
    <t>FEC_per_household.kWh.FR.Res.HH.Appl.LI</t>
  </si>
  <si>
    <t>FEC_per_household.kWh.FR.Res.HH.Appl.OA</t>
  </si>
  <si>
    <t>Lumens_per_household.lumen.FR.Res.HH.Appl.LI</t>
  </si>
  <si>
    <t>FR - Number of households (detailed structure)</t>
  </si>
  <si>
    <t>NUM.number.FR.Res.HH.Thermal.SH.Solids.SH</t>
  </si>
  <si>
    <t>NUM.number.FR.Res.HH.Thermal.SH.Solids.SC.AC</t>
  </si>
  <si>
    <t>NUM.number.FR.Res.HH.Thermal.SH.Solids.WH.Solids.NoSolar</t>
  </si>
  <si>
    <t>NUM.number.FR.Res.HH.Thermal.SH.Solids.WH.LPG.NoSolar</t>
  </si>
  <si>
    <t>NUM.number.FR.Res.HH.Thermal.SH.Solids.WH.LPG.Solar</t>
  </si>
  <si>
    <t>NUM.number.FR.Res.HH.Thermal.SH.Solids.WH.Elc.NoSolar</t>
  </si>
  <si>
    <t>NUM.number.FR.Res.HH.Thermal.SH.Solids.WH.Elc.Solar</t>
  </si>
  <si>
    <t>NUM.number.FR.Res.HH.Thermal.SH.Solids.CO.Solids</t>
  </si>
  <si>
    <t>NUM.number.FR.Res.HH.Thermal.SH.Solids.CO.LPG</t>
  </si>
  <si>
    <t>NUM.number.FR.Res.HH.Thermal.SH.Solids.CO.Elc</t>
  </si>
  <si>
    <t>NUM.number.FR.Res.HH.Thermal.SH.LPG.SH</t>
  </si>
  <si>
    <t>NUM.number.FR.Res.HH.Thermal.SH.LPG.SC.AC</t>
  </si>
  <si>
    <t>NUM.number.FR.Res.HH.Thermal.SH.LPG.WH.LPG.NoSolar</t>
  </si>
  <si>
    <t>NUM.number.FR.Res.HH.Thermal.SH.LPG.WH.LPG.Solar</t>
  </si>
  <si>
    <t>NUM.number.FR.Res.HH.Thermal.SH.LPG.WH.Elc.NoSolar</t>
  </si>
  <si>
    <t>NUM.number.FR.Res.HH.Thermal.SH.LPG.WH.Elc.Solar</t>
  </si>
  <si>
    <t>NUM.number.FR.Res.HH.Thermal.SH.LPG.CO.LPG</t>
  </si>
  <si>
    <t>NUM.number.FR.Res.HH.Thermal.SH.LPG.CO.Elc</t>
  </si>
  <si>
    <t>NUM.number.FR.Res.HH.Thermal.SH.Oil.SH</t>
  </si>
  <si>
    <t>NUM.number.FR.Res.HH.Thermal.SH.Oil.SC.AC</t>
  </si>
  <si>
    <t>NUM.number.FR.Res.HH.Thermal.SH.Oil.WH.Oil.NoSolar</t>
  </si>
  <si>
    <t>NUM.number.FR.Res.HH.Thermal.SH.Oil.WH.Oil.Solar</t>
  </si>
  <si>
    <t>NUM.number.FR.Res.HH.Thermal.SH.Oil.WH.Elc.NoSolar</t>
  </si>
  <si>
    <t>NUM.number.FR.Res.HH.Thermal.SH.Oil.WH.Elc.Solar</t>
  </si>
  <si>
    <t>NUM.number.FR.Res.HH.Thermal.SH.Oil.CO.LPG</t>
  </si>
  <si>
    <t>NUM.number.FR.Res.HH.Thermal.SH.Oil.CO.Elc</t>
  </si>
  <si>
    <t>NUM.number.FR.Res.HH.Thermal.SH.Gas.SH</t>
  </si>
  <si>
    <t>NUM.number.FR.Res.HH.Thermal.SH.Gas.SC.AC</t>
  </si>
  <si>
    <t>NUM.number.FR.Res.HH.Thermal.SH.Gas.WH.Gas.NoSolar</t>
  </si>
  <si>
    <t>NUM.number.FR.Res.HH.Thermal.SH.Gas.WH.Gas.Solar</t>
  </si>
  <si>
    <t>NUM.number.FR.Res.HH.Thermal.SH.Gas.WH.Elc.NoSolar</t>
  </si>
  <si>
    <t>NUM.number.FR.Res.HH.Thermal.SH.Gas.WH.Elc.Solar</t>
  </si>
  <si>
    <t>NUM.number.FR.Res.HH.Thermal.SH.Gas.CO.Gas</t>
  </si>
  <si>
    <t>NUM.number.FR.Res.HH.Thermal.SH.Gas.CO.Elc</t>
  </si>
  <si>
    <t>NUM.number.FR.Res.HH.Thermal.SH.Biomass.SH</t>
  </si>
  <si>
    <t>NUM.number.FR.Res.HH.Thermal.SH.Biomass.SC.AC</t>
  </si>
  <si>
    <t>NUM.number.FR.Res.HH.Thermal.SH.Biomass.WH.Biomass.NoSolar</t>
  </si>
  <si>
    <t>NUM.number.FR.Res.HH.Thermal.SH.Biomass.WH.Biomass.Solar</t>
  </si>
  <si>
    <t>NUM.number.FR.Res.HH.Thermal.SH.Biomass.WH.LPG.NoSolar</t>
  </si>
  <si>
    <t>NUM.number.FR.Res.HH.Thermal.SH.Biomass.WH.LPG.Solar</t>
  </si>
  <si>
    <t>NUM.number.FR.Res.HH.Thermal.SH.Biomass.WH.Elc.NoSolar</t>
  </si>
  <si>
    <t>NUM.number.FR.Res.HH.Thermal.SH.Biomass.WH.Elc.Solar</t>
  </si>
  <si>
    <t>NUM.number.FR.Res.HH.Thermal.SH.Biomass.CO.Biomass</t>
  </si>
  <si>
    <t>NUM.number.FR.Res.HH.Thermal.SH.Biomass.CO.LPG</t>
  </si>
  <si>
    <t>NUM.number.FR.Res.HH.Thermal.SH.Biomass.CO.Elc</t>
  </si>
  <si>
    <t>NUM.number.FR.Res.HH.Thermal.SH.Geo.SH</t>
  </si>
  <si>
    <t>NUM.number.FR.Res.HH.Thermal.SH.Geo.SC.AC</t>
  </si>
  <si>
    <t>NUM.number.FR.Res.HH.Thermal.SH.Geo.WH.Geo.NoSolar</t>
  </si>
  <si>
    <t>NUM.number.FR.Res.HH.Thermal.SH.Geo.WH.Geo.Solar</t>
  </si>
  <si>
    <t>NUM.number.FR.Res.HH.Thermal.SH.Geo.WH.Elc.NoSolar</t>
  </si>
  <si>
    <t>NUM.number.FR.Res.HH.Thermal.SH.Geo.WH.Elc.Solar</t>
  </si>
  <si>
    <t>NUM.number.FR.Res.HH.Thermal.SH.Geo.CO.LPG</t>
  </si>
  <si>
    <t>NUM.number.FR.Res.HH.Thermal.SH.Geo.CO.Elc</t>
  </si>
  <si>
    <t>NUM.number.FR.Res.HH.Thermal.SH.DistrHeat.SH</t>
  </si>
  <si>
    <t>NUM.number.FR.Res.HH.Thermal.SH.DistrHeat.SC.AC</t>
  </si>
  <si>
    <t>NUM.number.FR.Res.HH.Thermal.SH.DistrHeat.WH.DistrHeat.NoSolar</t>
  </si>
  <si>
    <t>NUM.number.FR.Res.HH.Thermal.SH.DistrHeat.WH.DistrHeat.Solar</t>
  </si>
  <si>
    <t>NUM.number.FR.Res.HH.Thermal.SH.DistrHeat.WH.Elc.NoSolar</t>
  </si>
  <si>
    <t>NUM.number.FR.Res.HH.Thermal.SH.DistrHeat.WH.Elc.Solar</t>
  </si>
  <si>
    <t>NUM.number.FR.Res.HH.Thermal.SH.DistrHeat.CO.LPG</t>
  </si>
  <si>
    <t>NUM.number.FR.Res.HH.Thermal.SH.DistrHeat.CO.Elc</t>
  </si>
  <si>
    <t>NUM.number.FR.Res.HH.Thermal.SH.AdvElc.SH</t>
  </si>
  <si>
    <t>NUM.number.FR.Res.HH.Thermal.SH.AdvElc.SC.AC</t>
  </si>
  <si>
    <t>NUM.number.FR.Res.HH.Thermal.SH.AdvElc.WH.LPG.NoSolar</t>
  </si>
  <si>
    <t>NUM.number.FR.Res.HH.Thermal.SH.AdvElc.WH.LPG.Solar</t>
  </si>
  <si>
    <t>NUM.number.FR.Res.HH.Thermal.SH.AdvElc.WH.Elc.NoSolar</t>
  </si>
  <si>
    <t>NUM.number.FR.Res.HH.Thermal.SH.AdvElc.WH.Elc.Solar</t>
  </si>
  <si>
    <t>NUM.number.FR.Res.HH.Thermal.SH.AdvElc.CO.LPG</t>
  </si>
  <si>
    <t>NUM.number.FR.Res.HH.Thermal.SH.AdvElc.CO.Elc</t>
  </si>
  <si>
    <t>NUM.number.FR.Res.HH.Thermal.SH.ConvElc.SH</t>
  </si>
  <si>
    <t>NUM.number.FR.Res.HH.Thermal.SH.ConvElc.SC.AC</t>
  </si>
  <si>
    <t>NUM.number.FR.Res.HH.Thermal.SH.ConvElc.WH.LPG.NoSolar</t>
  </si>
  <si>
    <t>NUM.number.FR.Res.HH.Thermal.SH.ConvElc.WH.LPG.Solar</t>
  </si>
  <si>
    <t>NUM.number.FR.Res.HH.Thermal.SH.ConvElc.WH.Elc.NoSolar</t>
  </si>
  <si>
    <t>NUM.number.FR.Res.HH.Thermal.SH.ConvElc.WH.Elc.Solar</t>
  </si>
  <si>
    <t>NUM.number.FR.Res.HH.Thermal.SH.ConvElc.CO.LPG</t>
  </si>
  <si>
    <t>NUM.number.FR.Res.HH.Thermal.SH.ConvElc.CO.Elc</t>
  </si>
  <si>
    <t>FR - Retired equipment (detailed structure)</t>
  </si>
  <si>
    <t>NUM.number.FR.Res.HH.ThermalOut.SH.Solids</t>
  </si>
  <si>
    <t>NUM.number.FR.Res.HH.ThermalOut.SH.Solids.SH</t>
  </si>
  <si>
    <t>NUM.number.FR.Res.HH.ThermalOut.SH.Solids.SC.AC</t>
  </si>
  <si>
    <t>NUM.number.FR.Res.HH.ThermalOut.SH.Solids.WH.Solids.NoSolar</t>
  </si>
  <si>
    <t>NUM.number.FR.Res.HH.ThermalOut.SH.Solids.WH.LPG.NoSolar</t>
  </si>
  <si>
    <t>NUM.number.FR.Res.HH.ThermalOut.SH.Solids.WH.LPG.Solar</t>
  </si>
  <si>
    <t>NUM.number.FR.Res.HH.ThermalOut.SH.Solids.WH.Elc.NoSolar</t>
  </si>
  <si>
    <t>NUM.number.FR.Res.HH.ThermalOut.SH.Solids.WH.Elc.Solar</t>
  </si>
  <si>
    <t>NUM.number.FR.Res.HH.ThermalOut.SH.Solids.CO.Solids</t>
  </si>
  <si>
    <t>NUM.number.FR.Res.HH.ThermalOut.SH.Solids.CO.LPG</t>
  </si>
  <si>
    <t>NUM.number.FR.Res.HH.ThermalOut.SH.Solids.CO.Elc</t>
  </si>
  <si>
    <t>NUM.number.FR.Res.HH.ThermalOut.SH.LPG</t>
  </si>
  <si>
    <t>NUM.number.FR.Res.HH.ThermalOut.SH.LPG.SH</t>
  </si>
  <si>
    <t>NUM.number.FR.Res.HH.ThermalOut.SH.LPG.SC.AC</t>
  </si>
  <si>
    <t>NUM.number.FR.Res.HH.ThermalOut.SH.LPG.WH.LPG.NoSolar</t>
  </si>
  <si>
    <t>NUM.number.FR.Res.HH.ThermalOut.SH.LPG.WH.LPG.Solar</t>
  </si>
  <si>
    <t>NUM.number.FR.Res.HH.ThermalOut.SH.LPG.WH.Elc.NoSolar</t>
  </si>
  <si>
    <t>NUM.number.FR.Res.HH.ThermalOut.SH.LPG.WH.Elc.Solar</t>
  </si>
  <si>
    <t>NUM.number.FR.Res.HH.ThermalOut.SH.LPG.CO.LPG</t>
  </si>
  <si>
    <t>NUM.number.FR.Res.HH.ThermalOut.SH.LPG.CO.Elc</t>
  </si>
  <si>
    <t>NUM.number.FR.Res.HH.ThermalOut.SH.Oil</t>
  </si>
  <si>
    <t>NUM.number.FR.Res.HH.ThermalOut.SH.Oil.SH</t>
  </si>
  <si>
    <t>NUM.number.FR.Res.HH.ThermalOut.SH.Oil.SC.AC</t>
  </si>
  <si>
    <t>NUM.number.FR.Res.HH.ThermalOut.SH.Oil.WH.Oil.NoSolar</t>
  </si>
  <si>
    <t>NUM.number.FR.Res.HH.ThermalOut.SH.Oil.WH.Oil.Solar</t>
  </si>
  <si>
    <t>NUM.number.FR.Res.HH.ThermalOut.SH.Oil.WH.Elc.NoSolar</t>
  </si>
  <si>
    <t>NUM.number.FR.Res.HH.ThermalOut.SH.Oil.WH.Elc.Solar</t>
  </si>
  <si>
    <t>NUM.number.FR.Res.HH.ThermalOut.SH.Oil.CO.LPG</t>
  </si>
  <si>
    <t>NUM.number.FR.Res.HH.ThermalOut.SH.Oil.CO.Elc</t>
  </si>
  <si>
    <t>NUM.number.FR.Res.HH.ThermalOut.SH.Gas</t>
  </si>
  <si>
    <t>NUM.number.FR.Res.HH.ThermalOut.SH.Gas.SH</t>
  </si>
  <si>
    <t>NUM.number.FR.Res.HH.ThermalOut.SH.Gas.SC.AC</t>
  </si>
  <si>
    <t>NUM.number.FR.Res.HH.ThermalOut.SH.Gas.WH.Gas.NoSolar</t>
  </si>
  <si>
    <t>NUM.number.FR.Res.HH.ThermalOut.SH.Gas.WH.Gas.Solar</t>
  </si>
  <si>
    <t>NUM.number.FR.Res.HH.ThermalOut.SH.Gas.WH.Elc.NoSolar</t>
  </si>
  <si>
    <t>NUM.number.FR.Res.HH.ThermalOut.SH.Gas.WH.Elc.Solar</t>
  </si>
  <si>
    <t>NUM.number.FR.Res.HH.ThermalOut.SH.Gas.CO.Gas</t>
  </si>
  <si>
    <t>NUM.number.FR.Res.HH.ThermalOut.SH.Gas.CO.Elc</t>
  </si>
  <si>
    <t>NUM.number.FR.Res.HH.ThermalOut.SH.Biomass</t>
  </si>
  <si>
    <t>NUM.number.FR.Res.HH.ThermalOut.SH.Biomass.SH</t>
  </si>
  <si>
    <t>NUM.number.FR.Res.HH.ThermalOut.SH.Biomass.SC.AC</t>
  </si>
  <si>
    <t>NUM.number.FR.Res.HH.ThermalOut.SH.Biomass.WH.Biomass.NoSolar</t>
  </si>
  <si>
    <t>NUM.number.FR.Res.HH.ThermalOut.SH.Biomass.WH.Biomass.Solar</t>
  </si>
  <si>
    <t>NUM.number.FR.Res.HH.ThermalOut.SH.Biomass.WH.LPG.NoSolar</t>
  </si>
  <si>
    <t>NUM.number.FR.Res.HH.ThermalOut.SH.Biomass.WH.LPG.Solar</t>
  </si>
  <si>
    <t>NUM.number.FR.Res.HH.ThermalOut.SH.Biomass.WH.Elc.NoSolar</t>
  </si>
  <si>
    <t>NUM.number.FR.Res.HH.ThermalOut.SH.Biomass.WH.Elc.Solar</t>
  </si>
  <si>
    <t>NUM.number.FR.Res.HH.ThermalOut.SH.Biomass.CO.Biomass</t>
  </si>
  <si>
    <t>NUM.number.FR.Res.HH.ThermalOut.SH.Biomass.CO.LPG</t>
  </si>
  <si>
    <t>NUM.number.FR.Res.HH.ThermalOut.SH.Biomass.CO.Elc</t>
  </si>
  <si>
    <t>NUM.number.FR.Res.HH.ThermalOut.SH.Geo</t>
  </si>
  <si>
    <t>NUM.number.FR.Res.HH.ThermalOut.SH.Geo.SH</t>
  </si>
  <si>
    <t>NUM.number.FR.Res.HH.ThermalOut.SH.Geo.SC.AC</t>
  </si>
  <si>
    <t>NUM.number.FR.Res.HH.ThermalOut.SH.Geo.WH.Geo.NoSolar</t>
  </si>
  <si>
    <t>NUM.number.FR.Res.HH.ThermalOut.SH.Geo.WH.Geo.Solar</t>
  </si>
  <si>
    <t>NUM.number.FR.Res.HH.ThermalOut.SH.Geo.WH.Elc.NoSolar</t>
  </si>
  <si>
    <t>NUM.number.FR.Res.HH.ThermalOut.SH.Geo.WH.Elc.Solar</t>
  </si>
  <si>
    <t>NUM.number.FR.Res.HH.ThermalOut.SH.Geo.CO.LPG</t>
  </si>
  <si>
    <t>NUM.number.FR.Res.HH.ThermalOut.SH.Geo.CO.Elc</t>
  </si>
  <si>
    <t>NUM.number.FR.Res.HH.ThermalOut.SH.DistrHeat</t>
  </si>
  <si>
    <t>NUM.number.FR.Res.HH.ThermalOut.SH.DistrHeat.SH</t>
  </si>
  <si>
    <t>NUM.number.FR.Res.HH.ThermalOut.SH.DistrHeat.SC.AC</t>
  </si>
  <si>
    <t>NUM.number.FR.Res.HH.ThermalOut.SH.DistrHeat.WH.DistrHeat.NoSolar</t>
  </si>
  <si>
    <t>NUM.number.FR.Res.HH.ThermalOut.SH.DistrHeat.WH.DistrHeat.Solar</t>
  </si>
  <si>
    <t>NUM.number.FR.Res.HH.ThermalOut.SH.DistrHeat.WH.Elc.NoSolar</t>
  </si>
  <si>
    <t>NUM.number.FR.Res.HH.ThermalOut.SH.DistrHeat.WH.Elc.Solar</t>
  </si>
  <si>
    <t>NUM.number.FR.Res.HH.ThermalOut.SH.DistrHeat.CO.LPG</t>
  </si>
  <si>
    <t>NUM.number.FR.Res.HH.ThermalOut.SH.DistrHeat.CO.Elc</t>
  </si>
  <si>
    <t>NUM.number.FR.Res.HH.ThermalOut.SH.AdvElc</t>
  </si>
  <si>
    <t>NUM.number.FR.Res.HH.ThermalOut.SH.AdvElc.SH</t>
  </si>
  <si>
    <t>NUM.number.FR.Res.HH.ThermalOut.SH.AdvElc.SC.AC</t>
  </si>
  <si>
    <t>NUM.number.FR.Res.HH.ThermalOut.SH.AdvElc.WH.LPG.NoSolar</t>
  </si>
  <si>
    <t>NUM.number.FR.Res.HH.ThermalOut.SH.AdvElc.WH.LPG.Solar</t>
  </si>
  <si>
    <t>NUM.number.FR.Res.HH.ThermalOut.SH.AdvElc.WH.Elc.NoSolar</t>
  </si>
  <si>
    <t>NUM.number.FR.Res.HH.ThermalOut.SH.AdvElc.WH.Elc.Solar</t>
  </si>
  <si>
    <t>NUM.number.FR.Res.HH.ThermalOut.SH.AdvElc.CO.LPG</t>
  </si>
  <si>
    <t>NUM.number.FR.Res.HH.ThermalOut.SH.AdvElc.CO.Elc</t>
  </si>
  <si>
    <t>NUM.number.FR.Res.HH.ThermalOut.SH.ConvElc</t>
  </si>
  <si>
    <t>NUM.number.FR.Res.HH.ThermalOut.SH.ConvElc.SH</t>
  </si>
  <si>
    <t>NUM.number.FR.Res.HH.ThermalOut.SH.ConvElc.SC.AC</t>
  </si>
  <si>
    <t>NUM.number.FR.Res.HH.ThermalOut.SH.ConvElc.WH.LPG.NoSolar</t>
  </si>
  <si>
    <t>NUM.number.FR.Res.HH.ThermalOut.SH.ConvElc.WH.LPG.Solar</t>
  </si>
  <si>
    <t>NUM.number.FR.Res.HH.ThermalOut.SH.ConvElc.WH.Elc.NoSolar</t>
  </si>
  <si>
    <t>NUM.number.FR.Res.HH.ThermalOut.SH.ConvElc.WH.Elc.Solar</t>
  </si>
  <si>
    <t>NUM.number.FR.Res.HH.ThermalOut.SH.ConvElc.CO.LPG</t>
  </si>
  <si>
    <t>NUM.number.FR.Res.HH.ThermalOut.SH.ConvElc.CO.Elc</t>
  </si>
  <si>
    <t>FR - New equipment installations (detailed structure)</t>
  </si>
  <si>
    <t>NUM.number.FR.Res.HH.ThermalNew.SH.Solids</t>
  </si>
  <si>
    <t>NUM.number.FR.Res.HH.ThermalNew.SH.Solids.SH</t>
  </si>
  <si>
    <t>NUM.number.FR.Res.HH.ThermalNew.SH.Solids.SC.AC</t>
  </si>
  <si>
    <t>NUM.number.FR.Res.HH.ThermalNew.SH.Solids.WH.Solids.NoSolar</t>
  </si>
  <si>
    <t>NUM.number.FR.Res.HH.ThermalNew.SH.Solids.WH.LPG.NoSolar</t>
  </si>
  <si>
    <t>NUM.number.FR.Res.HH.ThermalNew.SH.Solids.WH.LPG.Solar</t>
  </si>
  <si>
    <t>NUM.number.FR.Res.HH.ThermalNew.SH.Solids.WH.Elc.NoSolar</t>
  </si>
  <si>
    <t>NUM.number.FR.Res.HH.ThermalNew.SH.Solids.WH.Elc.Solar</t>
  </si>
  <si>
    <t>NUM.number.FR.Res.HH.ThermalNew.SH.Solids.CO.Solids</t>
  </si>
  <si>
    <t>NUM.number.FR.Res.HH.ThermalNew.SH.Solids.CO.LPG</t>
  </si>
  <si>
    <t>NUM.number.FR.Res.HH.ThermalNew.SH.Solids.CO.Elc</t>
  </si>
  <si>
    <t>NUM.number.FR.Res.HH.ThermalNew.SH.LPG</t>
  </si>
  <si>
    <t>NUM.number.FR.Res.HH.ThermalNew.SH.LPG.SH</t>
  </si>
  <si>
    <t>NUM.number.FR.Res.HH.ThermalNew.SH.LPG.SC.AC</t>
  </si>
  <si>
    <t>NUM.number.FR.Res.HH.ThermalNew.SH.LPG.WH.LPG.NoSolar</t>
  </si>
  <si>
    <t>NUM.number.FR.Res.HH.ThermalNew.SH.LPG.WH.LPG.Solar</t>
  </si>
  <si>
    <t>NUM.number.FR.Res.HH.ThermalNew.SH.LPG.WH.Elc.NoSolar</t>
  </si>
  <si>
    <t>NUM.number.FR.Res.HH.ThermalNew.SH.LPG.WH.Elc.Solar</t>
  </si>
  <si>
    <t>NUM.number.FR.Res.HH.ThermalNew.SH.LPG.CO.LPG</t>
  </si>
  <si>
    <t>NUM.number.FR.Res.HH.ThermalNew.SH.LPG.CO.Elc</t>
  </si>
  <si>
    <t>NUM.number.FR.Res.HH.ThermalNew.SH.Oil</t>
  </si>
  <si>
    <t>NUM.number.FR.Res.HH.ThermalNew.SH.Oil.SH</t>
  </si>
  <si>
    <t>NUM.number.FR.Res.HH.ThermalNew.SH.Oil.SC.AC</t>
  </si>
  <si>
    <t>NUM.number.FR.Res.HH.ThermalNew.SH.Oil.WH.Oil.NoSolar</t>
  </si>
  <si>
    <t>NUM.number.FR.Res.HH.ThermalNew.SH.Oil.WH.Oil.Solar</t>
  </si>
  <si>
    <t>NUM.number.FR.Res.HH.ThermalNew.SH.Oil.WH.Elc.NoSolar</t>
  </si>
  <si>
    <t>NUM.number.FR.Res.HH.ThermalNew.SH.Oil.WH.Elc.Solar</t>
  </si>
  <si>
    <t>NUM.number.FR.Res.HH.ThermalNew.SH.Oil.CO.LPG</t>
  </si>
  <si>
    <t>NUM.number.FR.Res.HH.ThermalNew.SH.Oil.CO.Elc</t>
  </si>
  <si>
    <t>NUM.number.FR.Res.HH.ThermalNew.SH.Gas</t>
  </si>
  <si>
    <t>NUM.number.FR.Res.HH.ThermalNew.SH.Gas.SH</t>
  </si>
  <si>
    <t>NUM.number.FR.Res.HH.ThermalNew.SH.Gas.SC.AC</t>
  </si>
  <si>
    <t>NUM.number.FR.Res.HH.ThermalNew.SH.Gas.WH.Gas.NoSolar</t>
  </si>
  <si>
    <t>NUM.number.FR.Res.HH.ThermalNew.SH.Gas.WH.Gas.Solar</t>
  </si>
  <si>
    <t>NUM.number.FR.Res.HH.ThermalNew.SH.Gas.WH.Elc.NoSolar</t>
  </si>
  <si>
    <t>NUM.number.FR.Res.HH.ThermalNew.SH.Gas.WH.Elc.Solar</t>
  </si>
  <si>
    <t>NUM.number.FR.Res.HH.ThermalNew.SH.Gas.CO.Gas</t>
  </si>
  <si>
    <t>NUM.number.FR.Res.HH.ThermalNew.SH.Gas.CO.Elc</t>
  </si>
  <si>
    <t>NUM.number.FR.Res.HH.ThermalNew.SH.Biomass</t>
  </si>
  <si>
    <t>NUM.number.FR.Res.HH.ThermalNew.SH.Biomass.SH</t>
  </si>
  <si>
    <t>NUM.number.FR.Res.HH.ThermalNew.SH.Biomass.SC.AC</t>
  </si>
  <si>
    <t>NUM.number.FR.Res.HH.ThermalNew.SH.Biomass.WH.Biomass.NoSolar</t>
  </si>
  <si>
    <t>NUM.number.FR.Res.HH.ThermalNew.SH.Biomass.WH.Biomass.Solar</t>
  </si>
  <si>
    <t>NUM.number.FR.Res.HH.ThermalNew.SH.Biomass.WH.LPG.NoSolar</t>
  </si>
  <si>
    <t>NUM.number.FR.Res.HH.ThermalNew.SH.Biomass.WH.LPG.Solar</t>
  </si>
  <si>
    <t>NUM.number.FR.Res.HH.ThermalNew.SH.Biomass.WH.Elc.NoSolar</t>
  </si>
  <si>
    <t>NUM.number.FR.Res.HH.ThermalNew.SH.Biomass.WH.Elc.Solar</t>
  </si>
  <si>
    <t>NUM.number.FR.Res.HH.ThermalNew.SH.Biomass.CO.Biomass</t>
  </si>
  <si>
    <t>NUM.number.FR.Res.HH.ThermalNew.SH.Biomass.CO.LPG</t>
  </si>
  <si>
    <t>NUM.number.FR.Res.HH.ThermalNew.SH.Biomass.CO.Elc</t>
  </si>
  <si>
    <t>NUM.number.FR.Res.HH.ThermalNew.SH.Geo</t>
  </si>
  <si>
    <t>NUM.number.FR.Res.HH.ThermalNew.SH.Geo.SH</t>
  </si>
  <si>
    <t>NUM.number.FR.Res.HH.ThermalNew.SH.Geo.SC.AC</t>
  </si>
  <si>
    <t>NUM.number.FR.Res.HH.ThermalNew.SH.Geo.WH.Geo.NoSolar</t>
  </si>
  <si>
    <t>NUM.number.FR.Res.HH.ThermalNew.SH.Geo.WH.Geo.Solar</t>
  </si>
  <si>
    <t>NUM.number.FR.Res.HH.ThermalNew.SH.Geo.WH.Elc.NoSolar</t>
  </si>
  <si>
    <t>NUM.number.FR.Res.HH.ThermalNew.SH.Geo.WH.Elc.Solar</t>
  </si>
  <si>
    <t>NUM.number.FR.Res.HH.ThermalNew.SH.Geo.CO.LPG</t>
  </si>
  <si>
    <t>NUM.number.FR.Res.HH.ThermalNew.SH.Geo.CO.Elc</t>
  </si>
  <si>
    <t>NUM.number.FR.Res.HH.ThermalNew.SH.DistrHeat</t>
  </si>
  <si>
    <t>NUM.number.FR.Res.HH.ThermalNew.SH.DistrHeat.SH</t>
  </si>
  <si>
    <t>NUM.number.FR.Res.HH.ThermalNew.SH.DistrHeat.SC.AC</t>
  </si>
  <si>
    <t>NUM.number.FR.Res.HH.ThermalNew.SH.DistrHeat.WH.DistrHeat.NoSolar</t>
  </si>
  <si>
    <t>NUM.number.FR.Res.HH.ThermalNew.SH.DistrHeat.WH.DistrHeat.Solar</t>
  </si>
  <si>
    <t>NUM.number.FR.Res.HH.ThermalNew.SH.DistrHeat.WH.Elc.NoSolar</t>
  </si>
  <si>
    <t>NUM.number.FR.Res.HH.ThermalNew.SH.DistrHeat.WH.Elc.Solar</t>
  </si>
  <si>
    <t>NUM.number.FR.Res.HH.ThermalNew.SH.DistrHeat.CO.LPG</t>
  </si>
  <si>
    <t>NUM.number.FR.Res.HH.ThermalNew.SH.DistrHeat.CO.Elc</t>
  </si>
  <si>
    <t>NUM.number.FR.Res.HH.ThermalNew.SH.AdvElc</t>
  </si>
  <si>
    <t>NUM.number.FR.Res.HH.ThermalNew.SH.AdvElc.SH</t>
  </si>
  <si>
    <t>NUM.number.FR.Res.HH.ThermalNew.SH.AdvElc.SC.AC</t>
  </si>
  <si>
    <t>NUM.number.FR.Res.HH.ThermalNew.SH.AdvElc.WH.LPG.NoSolar</t>
  </si>
  <si>
    <t>NUM.number.FR.Res.HH.ThermalNew.SH.AdvElc.WH.LPG.Solar</t>
  </si>
  <si>
    <t>NUM.number.FR.Res.HH.ThermalNew.SH.AdvElc.WH.Elc.NoSolar</t>
  </si>
  <si>
    <t>NUM.number.FR.Res.HH.ThermalNew.SH.AdvElc.WH.Elc.Solar</t>
  </si>
  <si>
    <t>NUM.number.FR.Res.HH.ThermalNew.SH.AdvElc.CO.LPG</t>
  </si>
  <si>
    <t>NUM.number.FR.Res.HH.ThermalNew.SH.AdvElc.CO.Elc</t>
  </si>
  <si>
    <t>NUM.number.FR.Res.HH.ThermalNew.SH.ConvElc</t>
  </si>
  <si>
    <t>NUM.number.FR.Res.HH.ThermalNew.SH.ConvElc.SH</t>
  </si>
  <si>
    <t>NUM.number.FR.Res.HH.ThermalNew.SH.ConvElc.SC.AC</t>
  </si>
  <si>
    <t>NUM.number.FR.Res.HH.ThermalNew.SH.ConvElc.WH.LPG.NoSolar</t>
  </si>
  <si>
    <t>NUM.number.FR.Res.HH.ThermalNew.SH.ConvElc.WH.LPG.Solar</t>
  </si>
  <si>
    <t>NUM.number.FR.Res.HH.ThermalNew.SH.ConvElc.WH.Elc.NoSolar</t>
  </si>
  <si>
    <t>NUM.number.FR.Res.HH.ThermalNew.SH.ConvElc.WH.Elc.Solar</t>
  </si>
  <si>
    <t>NUM.number.FR.Res.HH.ThermalNew.SH.ConvElc.CO.LPG</t>
  </si>
  <si>
    <t>NUM.number.FR.Res.HH.ThermalNew.SH.ConvElc.CO.Elc</t>
  </si>
  <si>
    <t>FR - New equipment installations in new and renovated households (detailed structure)</t>
  </si>
  <si>
    <t>NUM.number.FR.Res.HHnew.ThermalNew.SH.Solids</t>
  </si>
  <si>
    <t>NUM.number.FR.Res.HHnew.ThermalNew.SH.Solids.SH</t>
  </si>
  <si>
    <t>NUM.number.FR.Res.HHnew.ThermalNew.SH.Solids.SC.AC</t>
  </si>
  <si>
    <t>NUM.number.FR.Res.HHnew.ThermalNew.SH.Solids.WH.Solids.NoSolar</t>
  </si>
  <si>
    <t>NUM.number.FR.Res.HHnew.ThermalNew.SH.Solids.WH.LPG.NoSolar</t>
  </si>
  <si>
    <t>NUM.number.FR.Res.HHnew.ThermalNew.SH.Solids.WH.LPG.Solar</t>
  </si>
  <si>
    <t>NUM.number.FR.Res.HHnew.ThermalNew.SH.Solids.WH.Elc.NoSolar</t>
  </si>
  <si>
    <t>NUM.number.FR.Res.HHnew.ThermalNew.SH.Solids.WH.Elc.Solar</t>
  </si>
  <si>
    <t>NUM.number.FR.Res.HHnew.ThermalNew.SH.Solids.CO.Solids</t>
  </si>
  <si>
    <t>NUM.number.FR.Res.HHnew.ThermalNew.SH.Solids.CO.LPG</t>
  </si>
  <si>
    <t>NUM.number.FR.Res.HHnew.ThermalNew.SH.Solids.CO.Elc</t>
  </si>
  <si>
    <t>NUM.number.FR.Res.HHnew.ThermalNew.SH.LPG</t>
  </si>
  <si>
    <t>NUM.number.FR.Res.HHnew.ThermalNew.SH.LPG.SH</t>
  </si>
  <si>
    <t>NUM.number.FR.Res.HHnew.ThermalNew.SH.LPG.SC.AC</t>
  </si>
  <si>
    <t>NUM.number.FR.Res.HHnew.ThermalNew.SH.LPG.WH.LPG.NoSolar</t>
  </si>
  <si>
    <t>NUM.number.FR.Res.HHnew.ThermalNew.SH.LPG.WH.LPG.Solar</t>
  </si>
  <si>
    <t>NUM.number.FR.Res.HHnew.ThermalNew.SH.LPG.WH.Elc.NoSolar</t>
  </si>
  <si>
    <t>NUM.number.FR.Res.HHnew.ThermalNew.SH.LPG.WH.Elc.Solar</t>
  </si>
  <si>
    <t>NUM.number.FR.Res.HHnew.ThermalNew.SH.LPG.CO.LPG</t>
  </si>
  <si>
    <t>NUM.number.FR.Res.HHnew.ThermalNew.SH.LPG.CO.Elc</t>
  </si>
  <si>
    <t>NUM.number.FR.Res.HHnew.ThermalNew.SH.Oil</t>
  </si>
  <si>
    <t>NUM.number.FR.Res.HHnew.ThermalNew.SH.Oil.SH</t>
  </si>
  <si>
    <t>NUM.number.FR.Res.HHnew.ThermalNew.SH.Oil.SC.AC</t>
  </si>
  <si>
    <t>NUM.number.FR.Res.HHnew.ThermalNew.SH.Oil.WH.Oil.NoSolar</t>
  </si>
  <si>
    <t>NUM.number.FR.Res.HHnew.ThermalNew.SH.Oil.WH.Oil.Solar</t>
  </si>
  <si>
    <t>NUM.number.FR.Res.HHnew.ThermalNew.SH.Oil.WH.Elc.NoSolar</t>
  </si>
  <si>
    <t>NUM.number.FR.Res.HHnew.ThermalNew.SH.Oil.WH.Elc.Solar</t>
  </si>
  <si>
    <t>NUM.number.FR.Res.HHnew.ThermalNew.SH.Oil.CO.LPG</t>
  </si>
  <si>
    <t>NUM.number.FR.Res.HHnew.ThermalNew.SH.Oil.CO.Elc</t>
  </si>
  <si>
    <t>NUM.number.FR.Res.HHnew.ThermalNew.SH.Gas</t>
  </si>
  <si>
    <t>NUM.number.FR.Res.HHnew.ThermalNew.SH.Gas.SH</t>
  </si>
  <si>
    <t>NUM.number.FR.Res.HHnew.ThermalNew.SH.Gas.SC.AC</t>
  </si>
  <si>
    <t>NUM.number.FR.Res.HHnew.ThermalNew.SH.Gas.WH.Gas.NoSolar</t>
  </si>
  <si>
    <t>NUM.number.FR.Res.HHnew.ThermalNew.SH.Gas.WH.Gas.Solar</t>
  </si>
  <si>
    <t>NUM.number.FR.Res.HHnew.ThermalNew.SH.Gas.WH.Elc.NoSolar</t>
  </si>
  <si>
    <t>NUM.number.FR.Res.HHnew.ThermalNew.SH.Gas.WH.Elc.Solar</t>
  </si>
  <si>
    <t>NUM.number.FR.Res.HHnew.ThermalNew.SH.Gas.CO.Gas</t>
  </si>
  <si>
    <t>NUM.number.FR.Res.HHnew.ThermalNew.SH.Gas.CO.Elc</t>
  </si>
  <si>
    <t>NUM.number.FR.Res.HHnew.ThermalNew.SH.Biomass</t>
  </si>
  <si>
    <t>NUM.number.FR.Res.HHnew.ThermalNew.SH.Biomass.SH</t>
  </si>
  <si>
    <t>NUM.number.FR.Res.HHnew.ThermalNew.SH.Biomass.SC.AC</t>
  </si>
  <si>
    <t>NUM.number.FR.Res.HHnew.ThermalNew.SH.Biomass.WH.Biomass.NoSolar</t>
  </si>
  <si>
    <t>NUM.number.FR.Res.HHnew.ThermalNew.SH.Biomass.WH.Biomass.Solar</t>
  </si>
  <si>
    <t>NUM.number.FR.Res.HHnew.ThermalNew.SH.Biomass.WH.LPG.NoSolar</t>
  </si>
  <si>
    <t>NUM.number.FR.Res.HHnew.ThermalNew.SH.Biomass.WH.LPG.Solar</t>
  </si>
  <si>
    <t>NUM.number.FR.Res.HHnew.ThermalNew.SH.Biomass.WH.Elc.NoSolar</t>
  </si>
  <si>
    <t>NUM.number.FR.Res.HHnew.ThermalNew.SH.Biomass.WH.Elc.Solar</t>
  </si>
  <si>
    <t>NUM.number.FR.Res.HHnew.ThermalNew.SH.Biomass.CO.Biomass</t>
  </si>
  <si>
    <t>NUM.number.FR.Res.HHnew.ThermalNew.SH.Biomass.CO.LPG</t>
  </si>
  <si>
    <t>NUM.number.FR.Res.HHnew.ThermalNew.SH.Biomass.CO.Elc</t>
  </si>
  <si>
    <t>NUM.number.FR.Res.HHnew.ThermalNew.SH.Geo</t>
  </si>
  <si>
    <t>NUM.number.FR.Res.HHnew.ThermalNew.SH.Geo.SH</t>
  </si>
  <si>
    <t>NUM.number.FR.Res.HHnew.ThermalNew.SH.Geo.SC.AC</t>
  </si>
  <si>
    <t>NUM.number.FR.Res.HHnew.ThermalNew.SH.Geo.WH.Geo.NoSolar</t>
  </si>
  <si>
    <t>NUM.number.FR.Res.HHnew.ThermalNew.SH.Geo.WH.Geo.Solar</t>
  </si>
  <si>
    <t>NUM.number.FR.Res.HHnew.ThermalNew.SH.Geo.WH.Elc.NoSolar</t>
  </si>
  <si>
    <t>NUM.number.FR.Res.HHnew.ThermalNew.SH.Geo.WH.Elc.Solar</t>
  </si>
  <si>
    <t>NUM.number.FR.Res.HHnew.ThermalNew.SH.Geo.CO.LPG</t>
  </si>
  <si>
    <t>NUM.number.FR.Res.HHnew.ThermalNew.SH.Geo.CO.Elc</t>
  </si>
  <si>
    <t>NUM.number.FR.Res.HHnew.ThermalNew.SH.DistrHeat</t>
  </si>
  <si>
    <t>NUM.number.FR.Res.HHnew.ThermalNew.SH.DistrHeat.SH</t>
  </si>
  <si>
    <t>NUM.number.FR.Res.HHnew.ThermalNew.SH.DistrHeat.SC.AC</t>
  </si>
  <si>
    <t>NUM.number.FR.Res.HHnew.ThermalNew.SH.DistrHeat.WH.DistrHeat.NoSolar</t>
  </si>
  <si>
    <t>NUM.number.FR.Res.HHnew.ThermalNew.SH.DistrHeat.WH.DistrHeat.Solar</t>
  </si>
  <si>
    <t>NUM.number.FR.Res.HHnew.ThermalNew.SH.DistrHeat.WH.Elc.NoSolar</t>
  </si>
  <si>
    <t>NUM.number.FR.Res.HHnew.ThermalNew.SH.DistrHeat.WH.Elc.Solar</t>
  </si>
  <si>
    <t>NUM.number.FR.Res.HHnew.ThermalNew.SH.DistrHeat.CO.LPG</t>
  </si>
  <si>
    <t>NUM.number.FR.Res.HHnew.ThermalNew.SH.DistrHeat.CO.Elc</t>
  </si>
  <si>
    <t>NUM.number.FR.Res.HHnew.ThermalNew.SH.AdvElc</t>
  </si>
  <si>
    <t>NUM.number.FR.Res.HHnew.ThermalNew.SH.AdvElc.SH</t>
  </si>
  <si>
    <t>NUM.number.FR.Res.HHnew.ThermalNew.SH.AdvElc.SC.AC</t>
  </si>
  <si>
    <t>NUM.number.FR.Res.HHnew.ThermalNew.SH.AdvElc.WH.LPG.NoSolar</t>
  </si>
  <si>
    <t>NUM.number.FR.Res.HHnew.ThermalNew.SH.AdvElc.WH.LPG.Solar</t>
  </si>
  <si>
    <t>NUM.number.FR.Res.HHnew.ThermalNew.SH.AdvElc.WH.Elc.NoSolar</t>
  </si>
  <si>
    <t>NUM.number.FR.Res.HHnew.ThermalNew.SH.AdvElc.WH.Elc.Solar</t>
  </si>
  <si>
    <t>NUM.number.FR.Res.HHnew.ThermalNew.SH.AdvElc.CO.LPG</t>
  </si>
  <si>
    <t>NUM.number.FR.Res.HHnew.ThermalNew.SH.AdvElc.CO.Elc</t>
  </si>
  <si>
    <t>NUM.number.FR.Res.HHnew.ThermalNew.SH.ConvElc</t>
  </si>
  <si>
    <t>NUM.number.FR.Res.HHnew.ThermalNew.SH.ConvElc.SH</t>
  </si>
  <si>
    <t>NUM.number.FR.Res.HHnew.ThermalNew.SH.ConvElc.SC.AC</t>
  </si>
  <si>
    <t>NUM.number.FR.Res.HHnew.ThermalNew.SH.ConvElc.WH.LPG.NoSolar</t>
  </si>
  <si>
    <t>NUM.number.FR.Res.HHnew.ThermalNew.SH.ConvElc.WH.LPG.Solar</t>
  </si>
  <si>
    <t>NUM.number.FR.Res.HHnew.ThermalNew.SH.ConvElc.WH.Elc.NoSolar</t>
  </si>
  <si>
    <t>NUM.number.FR.Res.HHnew.ThermalNew.SH.ConvElc.WH.Elc.Solar</t>
  </si>
  <si>
    <t>NUM.number.FR.Res.HHnew.ThermalNew.SH.ConvElc.CO.LPG</t>
  </si>
  <si>
    <t>NUM.number.FR.Res.HHnew.ThermalNew.SH.ConvElc.CO.Elc</t>
  </si>
  <si>
    <t>FR - New equipment installations via replacement (detailed structure)</t>
  </si>
  <si>
    <t>NUM.number.FR.Res.HH.ThermalRepl.SH.Solids</t>
  </si>
  <si>
    <t>NUM.number.FR.Res.HH.ThermalRepl.SH.Solids.SH</t>
  </si>
  <si>
    <t>NUM.number.FR.Res.HH.ThermalRepl.SH.Solids.SC.AC</t>
  </si>
  <si>
    <t>NUM.number.FR.Res.HH.ThermalRepl.SH.Solids.WH.Solids.NoSolar</t>
  </si>
  <si>
    <t>NUM.number.FR.Res.HH.ThermalRepl.SH.Solids.WH.LPG.NoSolar</t>
  </si>
  <si>
    <t>NUM.number.FR.Res.HH.ThermalRepl.SH.Solids.WH.LPG.Solar</t>
  </si>
  <si>
    <t>NUM.number.FR.Res.HH.ThermalRepl.SH.Solids.WH.Elc.NoSolar</t>
  </si>
  <si>
    <t>NUM.number.FR.Res.HH.ThermalRepl.SH.Solids.WH.Elc.Solar</t>
  </si>
  <si>
    <t>NUM.number.FR.Res.HH.ThermalRepl.SH.Solids.CO.Solids</t>
  </si>
  <si>
    <t>NUM.number.FR.Res.HH.ThermalRepl.SH.Solids.CO.LPG</t>
  </si>
  <si>
    <t>NUM.number.FR.Res.HH.ThermalRepl.SH.Solids.CO.Elc</t>
  </si>
  <si>
    <t>NUM.number.FR.Res.HH.ThermalRepl.SH.LPG</t>
  </si>
  <si>
    <t>NUM.number.FR.Res.HH.ThermalRepl.SH.LPG.SH</t>
  </si>
  <si>
    <t>NUM.number.FR.Res.HH.ThermalRepl.SH.LPG.SC.AC</t>
  </si>
  <si>
    <t>NUM.number.FR.Res.HH.ThermalRepl.SH.LPG.WH.LPG.NoSolar</t>
  </si>
  <si>
    <t>NUM.number.FR.Res.HH.ThermalRepl.SH.LPG.WH.LPG.Solar</t>
  </si>
  <si>
    <t>NUM.number.FR.Res.HH.ThermalRepl.SH.LPG.WH.Elc.NoSolar</t>
  </si>
  <si>
    <t>NUM.number.FR.Res.HH.ThermalRepl.SH.LPG.WH.Elc.Solar</t>
  </si>
  <si>
    <t>NUM.number.FR.Res.HH.ThermalRepl.SH.LPG.CO.LPG</t>
  </si>
  <si>
    <t>NUM.number.FR.Res.HH.ThermalRepl.SH.LPG.CO.Elc</t>
  </si>
  <si>
    <t>NUM.number.FR.Res.HH.ThermalRepl.SH.Oil</t>
  </si>
  <si>
    <t>NUM.number.FR.Res.HH.ThermalRepl.SH.Oil.SH</t>
  </si>
  <si>
    <t>NUM.number.FR.Res.HH.ThermalRepl.SH.Oil.SC.AC</t>
  </si>
  <si>
    <t>NUM.number.FR.Res.HH.ThermalRepl.SH.Oil.WH.Oil.NoSolar</t>
  </si>
  <si>
    <t>NUM.number.FR.Res.HH.ThermalRepl.SH.Oil.WH.Oil.Solar</t>
  </si>
  <si>
    <t>NUM.number.FR.Res.HH.ThermalRepl.SH.Oil.WH.Elc.NoSolar</t>
  </si>
  <si>
    <t>NUM.number.FR.Res.HH.ThermalRepl.SH.Oil.WH.Elc.Solar</t>
  </si>
  <si>
    <t>NUM.number.FR.Res.HH.ThermalRepl.SH.Oil.CO.LPG</t>
  </si>
  <si>
    <t>NUM.number.FR.Res.HH.ThermalRepl.SH.Oil.CO.Elc</t>
  </si>
  <si>
    <t>NUM.number.FR.Res.HH.ThermalRepl.SH.Gas</t>
  </si>
  <si>
    <t>NUM.number.FR.Res.HH.ThermalRepl.SH.Gas.SH</t>
  </si>
  <si>
    <t>NUM.number.FR.Res.HH.ThermalRepl.SH.Gas.SC.AC</t>
  </si>
  <si>
    <t>NUM.number.FR.Res.HH.ThermalRepl.SH.Gas.WH.Gas.NoSolar</t>
  </si>
  <si>
    <t>NUM.number.FR.Res.HH.ThermalRepl.SH.Gas.WH.Gas.Solar</t>
  </si>
  <si>
    <t>NUM.number.FR.Res.HH.ThermalRepl.SH.Gas.WH.Elc.NoSolar</t>
  </si>
  <si>
    <t>NUM.number.FR.Res.HH.ThermalRepl.SH.Gas.WH.Elc.Solar</t>
  </si>
  <si>
    <t>NUM.number.FR.Res.HH.ThermalRepl.SH.Gas.CO.Gas</t>
  </si>
  <si>
    <t>NUM.number.FR.Res.HH.ThermalRepl.SH.Gas.CO.Elc</t>
  </si>
  <si>
    <t>NUM.number.FR.Res.HH.ThermalRepl.SH.Biomass</t>
  </si>
  <si>
    <t>NUM.number.FR.Res.HH.ThermalRepl.SH.Biomass.SH</t>
  </si>
  <si>
    <t>NUM.number.FR.Res.HH.ThermalRepl.SH.Biomass.SC.AC</t>
  </si>
  <si>
    <t>NUM.number.FR.Res.HH.ThermalRepl.SH.Biomass.WH.Biomass.NoSolar</t>
  </si>
  <si>
    <t>NUM.number.FR.Res.HH.ThermalRepl.SH.Biomass.WH.Biomass.Solar</t>
  </si>
  <si>
    <t>NUM.number.FR.Res.HH.ThermalRepl.SH.Biomass.WH.LPG.NoSolar</t>
  </si>
  <si>
    <t>NUM.number.FR.Res.HH.ThermalRepl.SH.Biomass.WH.LPG.Solar</t>
  </si>
  <si>
    <t>NUM.number.FR.Res.HH.ThermalRepl.SH.Biomass.WH.Elc.NoSolar</t>
  </si>
  <si>
    <t>NUM.number.FR.Res.HH.ThermalRepl.SH.Biomass.WH.Elc.Solar</t>
  </si>
  <si>
    <t>NUM.number.FR.Res.HH.ThermalRepl.SH.Biomass.CO.Biomass</t>
  </si>
  <si>
    <t>NUM.number.FR.Res.HH.ThermalRepl.SH.Biomass.CO.LPG</t>
  </si>
  <si>
    <t>NUM.number.FR.Res.HH.ThermalRepl.SH.Biomass.CO.Elc</t>
  </si>
  <si>
    <t>NUM.number.FR.Res.HH.ThermalRepl.SH.Geo</t>
  </si>
  <si>
    <t>NUM.number.FR.Res.HH.ThermalRepl.SH.Geo.SH</t>
  </si>
  <si>
    <t>NUM.number.FR.Res.HH.ThermalRepl.SH.Geo.SC.AC</t>
  </si>
  <si>
    <t>NUM.number.FR.Res.HH.ThermalRepl.SH.Geo.WH.Geo.NoSolar</t>
  </si>
  <si>
    <t>NUM.number.FR.Res.HH.ThermalRepl.SH.Geo.WH.Geo.Solar</t>
  </si>
  <si>
    <t>NUM.number.FR.Res.HH.ThermalRepl.SH.Geo.WH.Elc.NoSolar</t>
  </si>
  <si>
    <t>NUM.number.FR.Res.HH.ThermalRepl.SH.Geo.WH.Elc.Solar</t>
  </si>
  <si>
    <t>NUM.number.FR.Res.HH.ThermalRepl.SH.Geo.CO.LPG</t>
  </si>
  <si>
    <t>NUM.number.FR.Res.HH.ThermalRepl.SH.Geo.CO.Elc</t>
  </si>
  <si>
    <t>NUM.number.FR.Res.HH.ThermalRepl.SH.DistrHeat</t>
  </si>
  <si>
    <t>NUM.number.FR.Res.HH.ThermalRepl.SH.DistrHeat.SH</t>
  </si>
  <si>
    <t>NUM.number.FR.Res.HH.ThermalRepl.SH.DistrHeat.SC.AC</t>
  </si>
  <si>
    <t>NUM.number.FR.Res.HH.ThermalRepl.SH.DistrHeat.WH.DistrHeat.NoSolar</t>
  </si>
  <si>
    <t>NUM.number.FR.Res.HH.ThermalRepl.SH.DistrHeat.WH.DistrHeat.Solar</t>
  </si>
  <si>
    <t>NUM.number.FR.Res.HH.ThermalRepl.SH.DistrHeat.WH.Elc.NoSolar</t>
  </si>
  <si>
    <t>NUM.number.FR.Res.HH.ThermalRepl.SH.DistrHeat.WH.Elc.Solar</t>
  </si>
  <si>
    <t>NUM.number.FR.Res.HH.ThermalRepl.SH.DistrHeat.CO.LPG</t>
  </si>
  <si>
    <t>NUM.number.FR.Res.HH.ThermalRepl.SH.DistrHeat.CO.Elc</t>
  </si>
  <si>
    <t>NUM.number.FR.Res.HH.ThermalRepl.SH.AdvElc</t>
  </si>
  <si>
    <t>NUM.number.FR.Res.HH.ThermalRepl.SH.AdvElc.SH</t>
  </si>
  <si>
    <t>NUM.number.FR.Res.HH.ThermalRepl.SH.AdvElc.SC.AC</t>
  </si>
  <si>
    <t>NUM.number.FR.Res.HH.ThermalRepl.SH.AdvElc.WH.LPG.NoSolar</t>
  </si>
  <si>
    <t>NUM.number.FR.Res.HH.ThermalRepl.SH.AdvElc.WH.LPG.Solar</t>
  </si>
  <si>
    <t>NUM.number.FR.Res.HH.ThermalRepl.SH.AdvElc.WH.Elc.NoSolar</t>
  </si>
  <si>
    <t>NUM.number.FR.Res.HH.ThermalRepl.SH.AdvElc.WH.Elc.Solar</t>
  </si>
  <si>
    <t>NUM.number.FR.Res.HH.ThermalRepl.SH.AdvElc.CO.LPG</t>
  </si>
  <si>
    <t>NUM.number.FR.Res.HH.ThermalRepl.SH.AdvElc.CO.Elc</t>
  </si>
  <si>
    <t>NUM.number.FR.Res.HH.ThermalRepl.SH.ConvElc</t>
  </si>
  <si>
    <t>NUM.number.FR.Res.HH.ThermalRepl.SH.ConvElc.SH</t>
  </si>
  <si>
    <t>NUM.number.FR.Res.HH.ThermalRepl.SH.ConvElc.SC.AC</t>
  </si>
  <si>
    <t>NUM.number.FR.Res.HH.ThermalRepl.SH.ConvElc.WH.LPG.NoSolar</t>
  </si>
  <si>
    <t>NUM.number.FR.Res.HH.ThermalRepl.SH.ConvElc.WH.LPG.Solar</t>
  </si>
  <si>
    <t>NUM.number.FR.Res.HH.ThermalRepl.SH.ConvElc.WH.Elc.NoSolar</t>
  </si>
  <si>
    <t>NUM.number.FR.Res.HH.ThermalRepl.SH.ConvElc.WH.Elc.Solar</t>
  </si>
  <si>
    <t>NUM.number.FR.Res.HH.ThermalRepl.SH.ConvElc.CO.LPG</t>
  </si>
  <si>
    <t>NUM.number.FR.Res.HH.ThermalRepl.SH.ConvElc.CO.Elc</t>
  </si>
  <si>
    <t>FR - Equipment installations in 2021 - vintage structure</t>
  </si>
  <si>
    <t>VIN.number.FR.Res.HH.Thermal.SH.Solids</t>
  </si>
  <si>
    <t>VIN.number.FR.Res.HH.Thermal.SH.Solids.SH</t>
  </si>
  <si>
    <t>VIN.number.FR.Res.HH.Thermal.SH.Solids.SC.AC</t>
  </si>
  <si>
    <t>VIN.number.FR.Res.HH.Thermal.SH.Solids.WH.Solids.NoSolar</t>
  </si>
  <si>
    <t>VIN.number.FR.Res.HH.Thermal.SH.Solids.WH.LPG.NoSolar</t>
  </si>
  <si>
    <t>VIN.number.FR.Res.HH.Thermal.SH.Solids.WH.LPG.Solar</t>
  </si>
  <si>
    <t>VIN.number.FR.Res.HH.Thermal.SH.Solids.WH.Elc.NoSolar</t>
  </si>
  <si>
    <t>VIN.number.FR.Res.HH.Thermal.SH.Solids.WH.Elc.Solar</t>
  </si>
  <si>
    <t>VIN.number.FR.Res.HH.Thermal.SH.Solids.CO.Solids</t>
  </si>
  <si>
    <t>VIN.number.FR.Res.HH.Thermal.SH.Solids.CO.LPG</t>
  </si>
  <si>
    <t>VIN.number.FR.Res.HH.Thermal.SH.Solids.CO.Elc</t>
  </si>
  <si>
    <t>VIN.number.FR.Res.HH.Thermal.SH.LPG</t>
  </si>
  <si>
    <t>VIN.number.FR.Res.HH.Thermal.SH.LPG.SH</t>
  </si>
  <si>
    <t>VIN.number.FR.Res.HH.Thermal.SH.LPG.SC.AC</t>
  </si>
  <si>
    <t>VIN.number.FR.Res.HH.Thermal.SH.LPG.WH.LPG.NoSolar</t>
  </si>
  <si>
    <t>VIN.number.FR.Res.HH.Thermal.SH.LPG.WH.LPG.Solar</t>
  </si>
  <si>
    <t>VIN.number.FR.Res.HH.Thermal.SH.LPG.WH.Elc.NoSolar</t>
  </si>
  <si>
    <t>VIN.number.FR.Res.HH.Thermal.SH.LPG.WH.Elc.Solar</t>
  </si>
  <si>
    <t>VIN.number.FR.Res.HH.Thermal.SH.LPG.CO.LPG</t>
  </si>
  <si>
    <t>VIN.number.FR.Res.HH.Thermal.SH.LPG.CO.Elc</t>
  </si>
  <si>
    <t>VIN.number.FR.Res.HH.Thermal.SH.Oil</t>
  </si>
  <si>
    <t>VIN.number.FR.Res.HH.Thermal.SH.Oil.SH</t>
  </si>
  <si>
    <t>VIN.number.FR.Res.HH.Thermal.SH.Oil.SC.AC</t>
  </si>
  <si>
    <t>VIN.number.FR.Res.HH.Thermal.SH.Oil.WH.Oil.NoSolar</t>
  </si>
  <si>
    <t>VIN.number.FR.Res.HH.Thermal.SH.Oil.WH.Oil.Solar</t>
  </si>
  <si>
    <t>VIN.number.FR.Res.HH.Thermal.SH.Oil.WH.Elc.NoSolar</t>
  </si>
  <si>
    <t>VIN.number.FR.Res.HH.Thermal.SH.Oil.WH.Elc.Solar</t>
  </si>
  <si>
    <t>VIN.number.FR.Res.HH.Thermal.SH.Oil.CO.LPG</t>
  </si>
  <si>
    <t>VIN.number.FR.Res.HH.Thermal.SH.Oil.CO.Elc</t>
  </si>
  <si>
    <t>VIN.number.FR.Res.HH.Thermal.SH.Gas</t>
  </si>
  <si>
    <t>VIN.number.FR.Res.HH.Thermal.SH.Gas.SH</t>
  </si>
  <si>
    <t>VIN.number.FR.Res.HH.Thermal.SH.Gas.SC.AC</t>
  </si>
  <si>
    <t>VIN.number.FR.Res.HH.Thermal.SH.Gas.WH.Gas.NoSolar</t>
  </si>
  <si>
    <t>VIN.number.FR.Res.HH.Thermal.SH.Gas.WH.Gas.Solar</t>
  </si>
  <si>
    <t>VIN.number.FR.Res.HH.Thermal.SH.Gas.WH.Elc.NoSolar</t>
  </si>
  <si>
    <t>VIN.number.FR.Res.HH.Thermal.SH.Gas.WH.Elc.Solar</t>
  </si>
  <si>
    <t>VIN.number.FR.Res.HH.Thermal.SH.Gas.CO.Gas</t>
  </si>
  <si>
    <t>VIN.number.FR.Res.HH.Thermal.SH.Gas.CO.Elc</t>
  </si>
  <si>
    <t>VIN.number.FR.Res.HH.Thermal.SH.Biomass</t>
  </si>
  <si>
    <t>VIN.number.FR.Res.HH.Thermal.SH.Biomass.SH</t>
  </si>
  <si>
    <t>VIN.number.FR.Res.HH.Thermal.SH.Biomass.SC.AC</t>
  </si>
  <si>
    <t>VIN.number.FR.Res.HH.Thermal.SH.Biomass.WH.Biomass.NoSolar</t>
  </si>
  <si>
    <t>VIN.number.FR.Res.HH.Thermal.SH.Biomass.WH.Biomass.Solar</t>
  </si>
  <si>
    <t>VIN.number.FR.Res.HH.Thermal.SH.Biomass.WH.LPG.NoSolar</t>
  </si>
  <si>
    <t>VIN.number.FR.Res.HH.Thermal.SH.Biomass.WH.LPG.Solar</t>
  </si>
  <si>
    <t>VIN.number.FR.Res.HH.Thermal.SH.Biomass.WH.Elc.NoSolar</t>
  </si>
  <si>
    <t>VIN.number.FR.Res.HH.Thermal.SH.Biomass.WH.Elc.Solar</t>
  </si>
  <si>
    <t>VIN.number.FR.Res.HH.Thermal.SH.Biomass.CO.Biomass</t>
  </si>
  <si>
    <t>VIN.number.FR.Res.HH.Thermal.SH.Biomass.CO.LPG</t>
  </si>
  <si>
    <t>VIN.number.FR.Res.HH.Thermal.SH.Biomass.CO.Elc</t>
  </si>
  <si>
    <t>VIN.number.FR.Res.HH.Thermal.SH.Geo</t>
  </si>
  <si>
    <t>VIN.number.FR.Res.HH.Thermal.SH.Geo.SH</t>
  </si>
  <si>
    <t>VIN.number.FR.Res.HH.Thermal.SH.Geo.SC.AC</t>
  </si>
  <si>
    <t>VIN.number.FR.Res.HH.Thermal.SH.Geo.WH.Geo.NoSolar</t>
  </si>
  <si>
    <t>VIN.number.FR.Res.HH.Thermal.SH.Geo.WH.Geo.Solar</t>
  </si>
  <si>
    <t>VIN.number.FR.Res.HH.Thermal.SH.Geo.WH.Elc.NoSolar</t>
  </si>
  <si>
    <t>VIN.number.FR.Res.HH.Thermal.SH.Geo.WH.Elc.Solar</t>
  </si>
  <si>
    <t>VIN.number.FR.Res.HH.Thermal.SH.Geo.CO.LPG</t>
  </si>
  <si>
    <t>VIN.number.FR.Res.HH.Thermal.SH.Geo.CO.Elc</t>
  </si>
  <si>
    <t>VIN.number.FR.Res.HH.Thermal.SH.DistrHeat</t>
  </si>
  <si>
    <t>VIN.number.FR.Res.HH.Thermal.SH.DistrHeat.SH</t>
  </si>
  <si>
    <t>VIN.number.FR.Res.HH.Thermal.SH.DistrHeat.SC.AC</t>
  </si>
  <si>
    <t>VIN.number.FR.Res.HH.Thermal.SH.DistrHeat.WH.DistrHeat.NoSolar</t>
  </si>
  <si>
    <t>VIN.number.FR.Res.HH.Thermal.SH.DistrHeat.WH.DistrHeat.Solar</t>
  </si>
  <si>
    <t>VIN.number.FR.Res.HH.Thermal.SH.DistrHeat.WH.Elc.NoSolar</t>
  </si>
  <si>
    <t>VIN.number.FR.Res.HH.Thermal.SH.DistrHeat.WH.Elc.Solar</t>
  </si>
  <si>
    <t>VIN.number.FR.Res.HH.Thermal.SH.DistrHeat.CO.LPG</t>
  </si>
  <si>
    <t>VIN.number.FR.Res.HH.Thermal.SH.DistrHeat.CO.Elc</t>
  </si>
  <si>
    <t>VIN.number.FR.Res.HH.Thermal.SH.AdvElc</t>
  </si>
  <si>
    <t>VIN.number.FR.Res.HH.Thermal.SH.AdvElc.SH</t>
  </si>
  <si>
    <t>VIN.number.FR.Res.HH.Thermal.SH.AdvElc.SC.AC</t>
  </si>
  <si>
    <t>VIN.number.FR.Res.HH.Thermal.SH.AdvElc.WH.LPG.NoSolar</t>
  </si>
  <si>
    <t>VIN.number.FR.Res.HH.Thermal.SH.AdvElc.WH.LPG.Solar</t>
  </si>
  <si>
    <t>VIN.number.FR.Res.HH.Thermal.SH.AdvElc.WH.Elc.NoSolar</t>
  </si>
  <si>
    <t>VIN.number.FR.Res.HH.Thermal.SH.AdvElc.WH.Elc.Solar</t>
  </si>
  <si>
    <t>VIN.number.FR.Res.HH.Thermal.SH.AdvElc.CO.LPG</t>
  </si>
  <si>
    <t>VIN.number.FR.Res.HH.Thermal.SH.AdvElc.CO.Elc</t>
  </si>
  <si>
    <t>VIN.number.FR.Res.HH.Thermal.SH.ConvElc</t>
  </si>
  <si>
    <t>VIN.number.FR.Res.HH.Thermal.SH.ConvElc.SH</t>
  </si>
  <si>
    <t>VIN.number.FR.Res.HH.Thermal.SH.ConvElc.SC.AC</t>
  </si>
  <si>
    <t>VIN.number.FR.Res.HH.Thermal.SH.ConvElc.WH.LPG.NoSolar</t>
  </si>
  <si>
    <t>VIN.number.FR.Res.HH.Thermal.SH.ConvElc.WH.LPG.Solar</t>
  </si>
  <si>
    <t>VIN.number.FR.Res.HH.Thermal.SH.ConvElc.WH.Elc.NoSolar</t>
  </si>
  <si>
    <t>VIN.number.FR.Res.HH.Thermal.SH.ConvElc.WH.Elc.Solar</t>
  </si>
  <si>
    <t>VIN.number.FR.Res.HH.Thermal.SH.ConvElc.CO.LPG</t>
  </si>
  <si>
    <t>VIN.number.FR.Res.HH.Thermal.SH.ConvElc.CO.Elc</t>
  </si>
  <si>
    <t>FR - Final energy consumption (detailed structure)</t>
  </si>
  <si>
    <t>FEC.ktoe.FR.Res.HH.Thermal.SH.Solids</t>
  </si>
  <si>
    <t>FEC.ktoe.FR.Res.HH.Thermal.SH.Solids.SH</t>
  </si>
  <si>
    <t>FEC.ktoe.FR.Res.HH.Thermal.SH.Solids.SH.Solids</t>
  </si>
  <si>
    <t>FEC.ktoe.FR.Res.HH.Thermal.SH.Solids.SH.Elec</t>
  </si>
  <si>
    <t>FEC.ktoe.FR.Res.HH.Thermal.SH.Solids.SC</t>
  </si>
  <si>
    <t>FEC.ktoe.FR.Res.HH.Thermal.SH.Solids.SC.AC.Elec</t>
  </si>
  <si>
    <t>FEC.ktoe.FR.Res.HH.Thermal.SH.Solids.WH</t>
  </si>
  <si>
    <t>FEC.ktoe.FR.Res.HH.Thermal.SH.Solids.WH.Solids.NoSolar.Solids</t>
  </si>
  <si>
    <t>FEC.ktoe.FR.Res.HH.Thermal.SH.Solids.WH.LPG.NoSolar.LPG</t>
  </si>
  <si>
    <t>FEC.ktoe.FR.Res.HH.Thermal.SH.Solids.WH.LPG.Solar</t>
  </si>
  <si>
    <t>FEC.ktoe.FR.Res.HH.Thermal.SH.Solids.WH.LPG.Solar.LPG</t>
  </si>
  <si>
    <t>FEC.ktoe.FR.Res.HH.Thermal.SH.Solids.WH.LPG.Solar.Solar</t>
  </si>
  <si>
    <t>FEC.ktoe.FR.Res.HH.Thermal.SH.Solids.WH.Elc.NoSolar.Elec</t>
  </si>
  <si>
    <t>FEC.ktoe.FR.Res.HH.Thermal.SH.Solids.WH.Elc.Solar</t>
  </si>
  <si>
    <t>FEC.ktoe.FR.Res.HH.Thermal.SH.Solids.WH.Elc.Solar.Elec</t>
  </si>
  <si>
    <t>FEC.ktoe.FR.Res.HH.Thermal.SH.Solids.WH.Elc.Solar.Solar</t>
  </si>
  <si>
    <t>FEC.ktoe.FR.Res.HH.Thermal.SH.Solids.CO</t>
  </si>
  <si>
    <t>FEC.ktoe.FR.Res.HH.Thermal.SH.Solids.CO.Solids.Solids</t>
  </si>
  <si>
    <t>FEC.ktoe.FR.Res.HH.Thermal.SH.Solids.CO.LPG.LPG</t>
  </si>
  <si>
    <t>FEC.ktoe.FR.Res.HH.Thermal.SH.Solids.CO.Elc.Elec</t>
  </si>
  <si>
    <t>FEC.ktoe.FR.Res.HH.Thermal.SH.LPG</t>
  </si>
  <si>
    <t>FEC.ktoe.FR.Res.HH.Thermal.SH.LPG.SH</t>
  </si>
  <si>
    <t>FEC.ktoe.FR.Res.HH.Thermal.SH.LPG.SH.LPG</t>
  </si>
  <si>
    <t>FEC.ktoe.FR.Res.HH.Thermal.SH.LPG.SH.Elec</t>
  </si>
  <si>
    <t>FEC.ktoe.FR.Res.HH.Thermal.SH.LPG.SC</t>
  </si>
  <si>
    <t>FEC.ktoe.FR.Res.HH.Thermal.SH.LPG.SC.AC.Elec</t>
  </si>
  <si>
    <t>FEC.ktoe.FR.Res.HH.Thermal.SH.LPG.WH</t>
  </si>
  <si>
    <t>FEC.ktoe.FR.Res.HH.Thermal.SH.LPG.WH.LPG.NoSolar.LPG</t>
  </si>
  <si>
    <t>FEC.ktoe.FR.Res.HH.Thermal.SH.LPG.WH.LPG.Solar</t>
  </si>
  <si>
    <t>FEC.ktoe.FR.Res.HH.Thermal.SH.LPG.WH.LPG.Solar.LPG</t>
  </si>
  <si>
    <t>FEC.ktoe.FR.Res.HH.Thermal.SH.LPG.WH.LPG.Solar.Solar</t>
  </si>
  <si>
    <t>FEC.ktoe.FR.Res.HH.Thermal.SH.LPG.WH.Elc.NoSolar.Elec</t>
  </si>
  <si>
    <t>FEC.ktoe.FR.Res.HH.Thermal.SH.LPG.WH.Elc.Solar</t>
  </si>
  <si>
    <t>FEC.ktoe.FR.Res.HH.Thermal.SH.LPG.WH.Elc.Solar.Elec</t>
  </si>
  <si>
    <t>FEC.ktoe.FR.Res.HH.Thermal.SH.LPG.WH.Elc.Solar.Solar</t>
  </si>
  <si>
    <t>FEC.ktoe.FR.Res.HH.Thermal.SH.LPG.CO</t>
  </si>
  <si>
    <t>FEC.ktoe.FR.Res.HH.Thermal.SH.LPG.CO.LPG.LPG</t>
  </si>
  <si>
    <t>FEC.ktoe.FR.Res.HH.Thermal.SH.LPG.CO.Elc.Elec</t>
  </si>
  <si>
    <t>FEC.ktoe.FR.Res.HH.Thermal.SH.Oil</t>
  </si>
  <si>
    <t>FEC.ktoe.FR.Res.HH.Thermal.SH.Oil.SH</t>
  </si>
  <si>
    <t>FEC.ktoe.FR.Res.HH.Thermal.SH.Oil.SH.Oil</t>
  </si>
  <si>
    <t>FEC.ktoe.FR.Res.HH.Thermal.SH.Oil.SH.Elec</t>
  </si>
  <si>
    <t>FEC.ktoe.FR.Res.HH.Thermal.SH.Oil.SC</t>
  </si>
  <si>
    <t>FEC.ktoe.FR.Res.HH.Thermal.SH.Oil.SC.AC.Elec</t>
  </si>
  <si>
    <t>FEC.ktoe.FR.Res.HH.Thermal.SH.Oil.WH</t>
  </si>
  <si>
    <t>FEC.ktoe.FR.Res.HH.Thermal.SH.Oil.WH.Oil.NoSolar.Oil</t>
  </si>
  <si>
    <t>FEC.ktoe.FR.Res.HH.Thermal.SH.Oil.WH.Oil.Solar</t>
  </si>
  <si>
    <t>FEC.ktoe.FR.Res.HH.Thermal.SH.Oil.WH.Oil.Solar.Oil</t>
  </si>
  <si>
    <t>FEC.ktoe.FR.Res.HH.Thermal.SH.Oil.WH.Oil.Solar.Solar</t>
  </si>
  <si>
    <t>FEC.ktoe.FR.Res.HH.Thermal.SH.Oil.WH.Elc.NoSolar.Elec</t>
  </si>
  <si>
    <t>FEC.ktoe.FR.Res.HH.Thermal.SH.Oil.WH.Elc.Solar</t>
  </si>
  <si>
    <t>FEC.ktoe.FR.Res.HH.Thermal.SH.Oil.WH.Elc.Solar.Elec</t>
  </si>
  <si>
    <t>FEC.ktoe.FR.Res.HH.Thermal.SH.Oil.WH.Elc.Solar.Solar</t>
  </si>
  <si>
    <t>FEC.ktoe.FR.Res.HH.Thermal.SH.Oil.CO</t>
  </si>
  <si>
    <t>FEC.ktoe.FR.Res.HH.Thermal.SH.Oil.CO.LPG.LPG</t>
  </si>
  <si>
    <t>FEC.ktoe.FR.Res.HH.Thermal.SH.Oil.CO.Elc.Elec</t>
  </si>
  <si>
    <t>FEC.ktoe.FR.Res.HH.Thermal.SH.Gas</t>
  </si>
  <si>
    <t>FEC.ktoe.FR.Res.HH.Thermal.SH.Gas.SH</t>
  </si>
  <si>
    <t>FEC.ktoe.FR.Res.HH.Thermal.SH.Gas.SH.Gas</t>
  </si>
  <si>
    <t>FEC.ktoe.FR.Res.HH.Thermal.SH.Gas.SH.Elec</t>
  </si>
  <si>
    <t>FEC.ktoe.FR.Res.HH.Thermal.SH.Gas.SC</t>
  </si>
  <si>
    <t>FEC.ktoe.FR.Res.HH.Thermal.SH.Gas.SC.AC.Elec</t>
  </si>
  <si>
    <t>FEC.ktoe.FR.Res.HH.Thermal.SH.Gas.WH</t>
  </si>
  <si>
    <t>FEC.ktoe.FR.Res.HH.Thermal.SH.Gas.WH.Gas.NoSolar.Gas</t>
  </si>
  <si>
    <t>FEC.ktoe.FR.Res.HH.Thermal.SH.Gas.WH.Gas.Solar</t>
  </si>
  <si>
    <t>FEC.ktoe.FR.Res.HH.Thermal.SH.Gas.WH.Gas.Solar.Gas</t>
  </si>
  <si>
    <t>FEC.ktoe.FR.Res.HH.Thermal.SH.Gas.WH.Gas.Solar.Solar</t>
  </si>
  <si>
    <t>FEC.ktoe.FR.Res.HH.Thermal.SH.Gas.WH.Elc.NoSolar.Elec</t>
  </si>
  <si>
    <t>FEC.ktoe.FR.Res.HH.Thermal.SH.Gas.WH.Elc.Solar</t>
  </si>
  <si>
    <t>FEC.ktoe.FR.Res.HH.Thermal.SH.Gas.WH.Elc.Solar.Elec</t>
  </si>
  <si>
    <t>FEC.ktoe.FR.Res.HH.Thermal.SH.Gas.WH.Elc.Solar.Solar</t>
  </si>
  <si>
    <t>FEC.ktoe.FR.Res.HH.Thermal.SH.Gas.CO</t>
  </si>
  <si>
    <t>FEC.ktoe.FR.Res.HH.Thermal.SH.Gas.CO.Gas.Gas</t>
  </si>
  <si>
    <t>FEC.ktoe.FR.Res.HH.Thermal.SH.Gas.CO.Elc.Elec</t>
  </si>
  <si>
    <t>FEC.ktoe.FR.Res.HH.Thermal.SH.Biomass</t>
  </si>
  <si>
    <t>FEC.ktoe.FR.Res.HH.Thermal.SH.Biomass.SH</t>
  </si>
  <si>
    <t>FEC.ktoe.FR.Res.HH.Thermal.SH.Biomass.SH.Biomass</t>
  </si>
  <si>
    <t>FEC.ktoe.FR.Res.HH.Thermal.SH.Biomass.SH.Elec</t>
  </si>
  <si>
    <t>FEC.ktoe.FR.Res.HH.Thermal.SH.Biomass.SC</t>
  </si>
  <si>
    <t>FEC.ktoe.FR.Res.HH.Thermal.SH.Biomass.SC.AC.Elec</t>
  </si>
  <si>
    <t>FEC.ktoe.FR.Res.HH.Thermal.SH.Biomass.WH</t>
  </si>
  <si>
    <t>FEC.ktoe.FR.Res.HH.Thermal.SH.Biomass.WH.Biomass.NoSolar.Biomass</t>
  </si>
  <si>
    <t>FEC.ktoe.FR.Res.HH.Thermal.SH.Biomass.WH.Biomass.Solar</t>
  </si>
  <si>
    <t>FEC.ktoe.FR.Res.HH.Thermal.SH.Biomass.WH.Biomass.Solar.Biomass</t>
  </si>
  <si>
    <t>FEC.ktoe.FR.Res.HH.Thermal.SH.Biomass.WH.Biomass.Solar.Solar</t>
  </si>
  <si>
    <t>FEC.ktoe.FR.Res.HH.Thermal.SH.Biomass.WH.LPG.NoSolar.LPG</t>
  </si>
  <si>
    <t>FEC.ktoe.FR.Res.HH.Thermal.SH.Biomass.WH.LPG.Solar</t>
  </si>
  <si>
    <t>FEC.ktoe.FR.Res.HH.Thermal.SH.Biomass.WH.LPG.Solar.LPG</t>
  </si>
  <si>
    <t>FEC.ktoe.FR.Res.HH.Thermal.SH.Biomass.WH.LPG.Solar.Solar</t>
  </si>
  <si>
    <t>FEC.ktoe.FR.Res.HH.Thermal.SH.Biomass.WH.Elc.NoSolar.Elec</t>
  </si>
  <si>
    <t>FEC.ktoe.FR.Res.HH.Thermal.SH.Biomass.WH.Elc.Solar</t>
  </si>
  <si>
    <t>FEC.ktoe.FR.Res.HH.Thermal.SH.Biomass.WH.Elc.Solar.Elec</t>
  </si>
  <si>
    <t>FEC.ktoe.FR.Res.HH.Thermal.SH.Biomass.WH.Elc.Solar.Solar</t>
  </si>
  <si>
    <t>FEC.ktoe.FR.Res.HH.Thermal.SH.Biomass.CO</t>
  </si>
  <si>
    <t>FEC.ktoe.FR.Res.HH.Thermal.SH.Biomass.CO.Biomass.Biomass</t>
  </si>
  <si>
    <t>FEC.ktoe.FR.Res.HH.Thermal.SH.Biomass.CO.LPG.LPG</t>
  </si>
  <si>
    <t>FEC.ktoe.FR.Res.HH.Thermal.SH.Biomass.CO.Elc.Elec</t>
  </si>
  <si>
    <t>FEC.ktoe.FR.Res.HH.Thermal.SH.Geo</t>
  </si>
  <si>
    <t>FEC.ktoe.FR.Res.HH.Thermal.SH.Geo.SH</t>
  </si>
  <si>
    <t>FEC.ktoe.FR.Res.HH.Thermal.SH.Geo.SH.Geo</t>
  </si>
  <si>
    <t>FEC.ktoe.FR.Res.HH.Thermal.SH.Geo.SH.Elec</t>
  </si>
  <si>
    <t>FEC.ktoe.FR.Res.HH.Thermal.SH.Geo.SC</t>
  </si>
  <si>
    <t>FEC.ktoe.FR.Res.HH.Thermal.SH.Geo.SC.AC.Elec</t>
  </si>
  <si>
    <t>FEC.ktoe.FR.Res.HH.Thermal.SH.Geo.WH</t>
  </si>
  <si>
    <t>FEC.ktoe.FR.Res.HH.Thermal.SH.Geo.WH.Geo.NoSolar.Geo</t>
  </si>
  <si>
    <t>FEC.ktoe.FR.Res.HH.Thermal.SH.Geo.WH.Geo.Solar</t>
  </si>
  <si>
    <t>FEC.ktoe.FR.Res.HH.Thermal.SH.Geo.WH.Geo.Solar.Geo</t>
  </si>
  <si>
    <t>FEC.ktoe.FR.Res.HH.Thermal.SH.Geo.WH.Geo.Solar.Solar</t>
  </si>
  <si>
    <t>FEC.ktoe.FR.Res.HH.Thermal.SH.Geo.WH.Elc.NoSolar.Elec</t>
  </si>
  <si>
    <t>FEC.ktoe.FR.Res.HH.Thermal.SH.Geo.WH.Elc.Solar</t>
  </si>
  <si>
    <t>FEC.ktoe.FR.Res.HH.Thermal.SH.Geo.WH.Elc.Solar.Elec</t>
  </si>
  <si>
    <t>FEC.ktoe.FR.Res.HH.Thermal.SH.Geo.WH.Elc.Solar.Solar</t>
  </si>
  <si>
    <t>FEC.ktoe.FR.Res.HH.Thermal.SH.Geo.CO</t>
  </si>
  <si>
    <t>FEC.ktoe.FR.Res.HH.Thermal.SH.Geo.CO.LPG.LPG</t>
  </si>
  <si>
    <t>FEC.ktoe.FR.Res.HH.Thermal.SH.Geo.CO.Elc.Elec</t>
  </si>
  <si>
    <t>FEC.ktoe.FR.Res.HH.Thermal.SH.DistrHeat</t>
  </si>
  <si>
    <t>FEC.ktoe.FR.Res.HH.Thermal.SH.DistrHeat.SH</t>
  </si>
  <si>
    <t>FEC.ktoe.FR.Res.HH.Thermal.SH.DistrHeat.SH.Steam_Distr</t>
  </si>
  <si>
    <t>FEC.ktoe.FR.Res.HH.Thermal.SH.DistrHeat.SH.Elec</t>
  </si>
  <si>
    <t>FEC.ktoe.FR.Res.HH.Thermal.SH.DistrHeat.SC</t>
  </si>
  <si>
    <t>FEC.ktoe.FR.Res.HH.Thermal.SH.DistrHeat.SC.AC.Elec</t>
  </si>
  <si>
    <t>FEC.ktoe.FR.Res.HH.Thermal.SH.DistrHeat.WH</t>
  </si>
  <si>
    <t>FEC.ktoe.FR.Res.HH.Thermal.SH.DistrHeat.WH.DistrHeat.NoSolar.Steam_Distr</t>
  </si>
  <si>
    <t>FEC.ktoe.FR.Res.HH.Thermal.SH.DistrHeat.WH.DistrHeat.Solar</t>
  </si>
  <si>
    <t>FEC.ktoe.FR.Res.HH.Thermal.SH.DistrHeat.WH.DistrHeat.Solar.Steam_Distr</t>
  </si>
  <si>
    <t>FEC.ktoe.FR.Res.HH.Thermal.SH.DistrHeat.WH.DistrHeat.Solar.Solar</t>
  </si>
  <si>
    <t>FEC.ktoe.FR.Res.HH.Thermal.SH.DistrHeat.WH.Elc.NoSolar.Elec</t>
  </si>
  <si>
    <t>FEC.ktoe.FR.Res.HH.Thermal.SH.DistrHeat.WH.Elc.Solar</t>
  </si>
  <si>
    <t>FEC.ktoe.FR.Res.HH.Thermal.SH.DistrHeat.WH.Elc.Solar.Elec</t>
  </si>
  <si>
    <t>FEC.ktoe.FR.Res.HH.Thermal.SH.DistrHeat.WH.Elc.Solar.Solar</t>
  </si>
  <si>
    <t>FEC.ktoe.FR.Res.HH.Thermal.SH.DistrHeat.CO</t>
  </si>
  <si>
    <t>FEC.ktoe.FR.Res.HH.Thermal.SH.DistrHeat.CO.LPG.LPG</t>
  </si>
  <si>
    <t>FEC.ktoe.FR.Res.HH.Thermal.SH.DistrHeat.CO.Elc.Elec</t>
  </si>
  <si>
    <t>FEC.ktoe.FR.Res.HH.Thermal.SH.AdvElc</t>
  </si>
  <si>
    <t>FEC.ktoe.FR.Res.HH.Thermal.SH.AdvElc.SH</t>
  </si>
  <si>
    <t>FEC.ktoe.FR.Res.HH.Thermal.SH.AdvElc.SH.Elec</t>
  </si>
  <si>
    <t>FEC.ktoe.FR.Res.HH.Thermal.SH.AdvElc.SC</t>
  </si>
  <si>
    <t>FEC.ktoe.FR.Res.HH.Thermal.SH.AdvElc.SC.AC.Elec</t>
  </si>
  <si>
    <t>FEC.ktoe.FR.Res.HH.Thermal.SH.AdvElc.WH</t>
  </si>
  <si>
    <t>FEC.ktoe.FR.Res.HH.Thermal.SH.AdvElc.WH.LPG.NoSolar.LPG</t>
  </si>
  <si>
    <t>FEC.ktoe.FR.Res.HH.Thermal.SH.AdvElc.WH.LPG.Solar</t>
  </si>
  <si>
    <t>FEC.ktoe.FR.Res.HH.Thermal.SH.AdvElc.WH.LPG.Solar.LPG</t>
  </si>
  <si>
    <t>FEC.ktoe.FR.Res.HH.Thermal.SH.AdvElc.WH.LPG.Solar.Solar</t>
  </si>
  <si>
    <t>FEC.ktoe.FR.Res.HH.Thermal.SH.AdvElc.WH.Elc.NoSolar.Elec</t>
  </si>
  <si>
    <t>FEC.ktoe.FR.Res.HH.Thermal.SH.AdvElc.WH.Elc.Solar</t>
  </si>
  <si>
    <t>FEC.ktoe.FR.Res.HH.Thermal.SH.AdvElc.WH.Elc.Solar.Elec</t>
  </si>
  <si>
    <t>FEC.ktoe.FR.Res.HH.Thermal.SH.AdvElc.WH.Elc.Solar.Solar</t>
  </si>
  <si>
    <t>FEC.ktoe.FR.Res.HH.Thermal.SH.AdvElc.CO</t>
  </si>
  <si>
    <t>FEC.ktoe.FR.Res.HH.Thermal.SH.AdvElc.CO.LPG.LPG</t>
  </si>
  <si>
    <t>FEC.ktoe.FR.Res.HH.Thermal.SH.AdvElc.CO.Elc.Elec</t>
  </si>
  <si>
    <t>FEC.ktoe.FR.Res.HH.Thermal.SH.ConvElc</t>
  </si>
  <si>
    <t>FEC.ktoe.FR.Res.HH.Thermal.SH.ConvElc.SH</t>
  </si>
  <si>
    <t>FEC.ktoe.FR.Res.HH.Thermal.SH.ConvElc.SH.Elec</t>
  </si>
  <si>
    <t>FEC.ktoe.FR.Res.HH.Thermal.SH.ConvElc.SC</t>
  </si>
  <si>
    <t>FEC.ktoe.FR.Res.HH.Thermal.SH.ConvElc.SC.AC.Elec</t>
  </si>
  <si>
    <t>FEC.ktoe.FR.Res.HH.Thermal.SH.ConvElc.WH</t>
  </si>
  <si>
    <t>FEC.ktoe.FR.Res.HH.Thermal.SH.ConvElc.WH.LPG.NoSolar.LPG</t>
  </si>
  <si>
    <t>FEC.ktoe.FR.Res.HH.Thermal.SH.ConvElc.WH.LPG.Solar</t>
  </si>
  <si>
    <t>FEC.ktoe.FR.Res.HH.Thermal.SH.ConvElc.WH.LPG.Solar.LPG</t>
  </si>
  <si>
    <t>FEC.ktoe.FR.Res.HH.Thermal.SH.ConvElc.WH.LPG.Solar.Solar</t>
  </si>
  <si>
    <t>FEC.ktoe.FR.Res.HH.Thermal.SH.ConvElc.WH.Elc.NoSolar.Elec</t>
  </si>
  <si>
    <t>FEC.ktoe.FR.Res.HH.Thermal.SH.ConvElc.WH.Elc.Solar</t>
  </si>
  <si>
    <t>FEC.ktoe.FR.Res.HH.Thermal.SH.ConvElc.WH.Elc.Solar.Elec</t>
  </si>
  <si>
    <t>FEC.ktoe.FR.Res.HH.Thermal.SH.ConvElc.WH.Elc.Solar.Solar</t>
  </si>
  <si>
    <t>FEC.ktoe.FR.Res.HH.Thermal.SH.ConvElc.CO</t>
  </si>
  <si>
    <t>FEC.ktoe.FR.Res.HH.Thermal.SH.ConvElc.CO.LPG.LPG</t>
  </si>
  <si>
    <t>FEC.ktoe.FR.Res.HH.Thermal.SH.ConvElc.CO.Elc.Elec</t>
  </si>
  <si>
    <t>FR - Thermal energy service (detailed structure)</t>
  </si>
  <si>
    <t>TES.ktoe.FR.Res.HH.Thermal.SH.Solids</t>
  </si>
  <si>
    <t>TES.ktoe.FR.Res.HH.Thermal.SH.Solids.SH</t>
  </si>
  <si>
    <t>TES.ktoe.FR.Res.HH.Thermal.SH.Solids.SH.Solids</t>
  </si>
  <si>
    <t>TES.ktoe.FR.Res.HH.Thermal.SH.Solids.SH.Elec</t>
  </si>
  <si>
    <t>TES.ktoe.FR.Res.HH.Thermal.SH.Solids.SC</t>
  </si>
  <si>
    <t>TES.ktoe.FR.Res.HH.Thermal.SH.Solids.SC.AC.Elec</t>
  </si>
  <si>
    <t>TES.ktoe.FR.Res.HH.Thermal.SH.Solids.WH</t>
  </si>
  <si>
    <t>TES.ktoe.FR.Res.HH.Thermal.SH.Solids.WH.Solids.NoSolar.Solids</t>
  </si>
  <si>
    <t>TES.ktoe.FR.Res.HH.Thermal.SH.Solids.WH.LPG.NoSolar.LPG</t>
  </si>
  <si>
    <t>TES.ktoe.FR.Res.HH.Thermal.SH.Solids.WH.LPG.Solar</t>
  </si>
  <si>
    <t>TES.ktoe.FR.Res.HH.Thermal.SH.Solids.WH.LPG.Solar.LPG</t>
  </si>
  <si>
    <t>TES.ktoe.FR.Res.HH.Thermal.SH.Solids.WH.LPG.Solar.Solar</t>
  </si>
  <si>
    <t>TES.ktoe.FR.Res.HH.Thermal.SH.Solids.WH.Elc.NoSolar.Elec</t>
  </si>
  <si>
    <t>TES.ktoe.FR.Res.HH.Thermal.SH.Solids.WH.Elc.Solar</t>
  </si>
  <si>
    <t>TES.ktoe.FR.Res.HH.Thermal.SH.Solids.WH.Elc.Solar.Elec</t>
  </si>
  <si>
    <t>TES.ktoe.FR.Res.HH.Thermal.SH.Solids.WH.Elc.Solar.Solar</t>
  </si>
  <si>
    <t>TES.ktoe.FR.Res.HH.Thermal.SH.Solids.CO</t>
  </si>
  <si>
    <t>TES.ktoe.FR.Res.HH.Thermal.SH.Solids.CO.Solids.Solids</t>
  </si>
  <si>
    <t>TES.ktoe.FR.Res.HH.Thermal.SH.Solids.CO.LPG.LPG</t>
  </si>
  <si>
    <t>TES.ktoe.FR.Res.HH.Thermal.SH.Solids.CO.Elc.Elec</t>
  </si>
  <si>
    <t>TES.ktoe.FR.Res.HH.Thermal.SH.LPG</t>
  </si>
  <si>
    <t>TES.ktoe.FR.Res.HH.Thermal.SH.LPG.SH</t>
  </si>
  <si>
    <t>TES.ktoe.FR.Res.HH.Thermal.SH.LPG.SH.LPG</t>
  </si>
  <si>
    <t>TES.ktoe.FR.Res.HH.Thermal.SH.LPG.SH.Elec</t>
  </si>
  <si>
    <t>TES.ktoe.FR.Res.HH.Thermal.SH.LPG.SC</t>
  </si>
  <si>
    <t>TES.ktoe.FR.Res.HH.Thermal.SH.LPG.SC.AC.Elec</t>
  </si>
  <si>
    <t>TES.ktoe.FR.Res.HH.Thermal.SH.LPG.WH</t>
  </si>
  <si>
    <t>TES.ktoe.FR.Res.HH.Thermal.SH.LPG.WH.LPG.NoSolar.LPG</t>
  </si>
  <si>
    <t>TES.ktoe.FR.Res.HH.Thermal.SH.LPG.WH.LPG.Solar</t>
  </si>
  <si>
    <t>TES.ktoe.FR.Res.HH.Thermal.SH.LPG.WH.LPG.Solar.LPG</t>
  </si>
  <si>
    <t>TES.ktoe.FR.Res.HH.Thermal.SH.LPG.WH.LPG.Solar.Solar</t>
  </si>
  <si>
    <t>TES.ktoe.FR.Res.HH.Thermal.SH.LPG.WH.Elc.NoSolar.Elec</t>
  </si>
  <si>
    <t>TES.ktoe.FR.Res.HH.Thermal.SH.LPG.WH.Elc.Solar</t>
  </si>
  <si>
    <t>TES.ktoe.FR.Res.HH.Thermal.SH.LPG.WH.Elc.Solar.Elec</t>
  </si>
  <si>
    <t>TES.ktoe.FR.Res.HH.Thermal.SH.LPG.WH.Elc.Solar.Solar</t>
  </si>
  <si>
    <t>TES.ktoe.FR.Res.HH.Thermal.SH.LPG.CO</t>
  </si>
  <si>
    <t>TES.ktoe.FR.Res.HH.Thermal.SH.LPG.CO.LPG.LPG</t>
  </si>
  <si>
    <t>TES.ktoe.FR.Res.HH.Thermal.SH.LPG.CO.Elc.Elec</t>
  </si>
  <si>
    <t>TES.ktoe.FR.Res.HH.Thermal.SH.Oil</t>
  </si>
  <si>
    <t>TES.ktoe.FR.Res.HH.Thermal.SH.Oil.SH</t>
  </si>
  <si>
    <t>TES.ktoe.FR.Res.HH.Thermal.SH.Oil.SH.Oil</t>
  </si>
  <si>
    <t>TES.ktoe.FR.Res.HH.Thermal.SH.Oil.SH.Elec</t>
  </si>
  <si>
    <t>TES.ktoe.FR.Res.HH.Thermal.SH.Oil.SC</t>
  </si>
  <si>
    <t>TES.ktoe.FR.Res.HH.Thermal.SH.Oil.SC.AC.Elec</t>
  </si>
  <si>
    <t>TES.ktoe.FR.Res.HH.Thermal.SH.Oil.WH</t>
  </si>
  <si>
    <t>TES.ktoe.FR.Res.HH.Thermal.SH.Oil.WH.Oil.NoSolar.Oil</t>
  </si>
  <si>
    <t>TES.ktoe.FR.Res.HH.Thermal.SH.Oil.WH.Oil.Solar</t>
  </si>
  <si>
    <t>TES.ktoe.FR.Res.HH.Thermal.SH.Oil.WH.Oil.Solar.Oil</t>
  </si>
  <si>
    <t>TES.ktoe.FR.Res.HH.Thermal.SH.Oil.WH.Oil.Solar.Solar</t>
  </si>
  <si>
    <t>TES.ktoe.FR.Res.HH.Thermal.SH.Oil.WH.Elc.NoSolar.Elec</t>
  </si>
  <si>
    <t>TES.ktoe.FR.Res.HH.Thermal.SH.Oil.WH.Elc.Solar</t>
  </si>
  <si>
    <t>TES.ktoe.FR.Res.HH.Thermal.SH.Oil.WH.Elc.Solar.Elec</t>
  </si>
  <si>
    <t>TES.ktoe.FR.Res.HH.Thermal.SH.Oil.WH.Elc.Solar.Solar</t>
  </si>
  <si>
    <t>TES.ktoe.FR.Res.HH.Thermal.SH.Oil.CO</t>
  </si>
  <si>
    <t>TES.ktoe.FR.Res.HH.Thermal.SH.Oil.CO.LPG.LPG</t>
  </si>
  <si>
    <t>TES.ktoe.FR.Res.HH.Thermal.SH.Oil.CO.Elc.Elec</t>
  </si>
  <si>
    <t>TES.ktoe.FR.Res.HH.Thermal.SH.Gas</t>
  </si>
  <si>
    <t>TES.ktoe.FR.Res.HH.Thermal.SH.Gas.SH</t>
  </si>
  <si>
    <t>TES.ktoe.FR.Res.HH.Thermal.SH.Gas.SH.Gas</t>
  </si>
  <si>
    <t>TES.ktoe.FR.Res.HH.Thermal.SH.Gas.SH.Elec</t>
  </si>
  <si>
    <t>TES.ktoe.FR.Res.HH.Thermal.SH.Gas.SC</t>
  </si>
  <si>
    <t>TES.ktoe.FR.Res.HH.Thermal.SH.Gas.SC.AC.Elec</t>
  </si>
  <si>
    <t>TES.ktoe.FR.Res.HH.Thermal.SH.Gas.WH</t>
  </si>
  <si>
    <t>TES.ktoe.FR.Res.HH.Thermal.SH.Gas.WH.Gas.NoSolar.Gas</t>
  </si>
  <si>
    <t>TES.ktoe.FR.Res.HH.Thermal.SH.Gas.WH.Gas.Solar</t>
  </si>
  <si>
    <t>TES.ktoe.FR.Res.HH.Thermal.SH.Gas.WH.Gas.Solar.Gas</t>
  </si>
  <si>
    <t>TES.ktoe.FR.Res.HH.Thermal.SH.Gas.WH.Gas.Solar.Solar</t>
  </si>
  <si>
    <t>TES.ktoe.FR.Res.HH.Thermal.SH.Gas.WH.Elc.NoSolar.Elec</t>
  </si>
  <si>
    <t>TES.ktoe.FR.Res.HH.Thermal.SH.Gas.WH.Elc.Solar</t>
  </si>
  <si>
    <t>TES.ktoe.FR.Res.HH.Thermal.SH.Gas.WH.Elc.Solar.Elec</t>
  </si>
  <si>
    <t>TES.ktoe.FR.Res.HH.Thermal.SH.Gas.WH.Elc.Solar.Solar</t>
  </si>
  <si>
    <t>TES.ktoe.FR.Res.HH.Thermal.SH.Gas.CO</t>
  </si>
  <si>
    <t>TES.ktoe.FR.Res.HH.Thermal.SH.Gas.CO.Gas.Gas</t>
  </si>
  <si>
    <t>TES.ktoe.FR.Res.HH.Thermal.SH.Gas.CO.Elc.Elec</t>
  </si>
  <si>
    <t>TES.ktoe.FR.Res.HH.Thermal.SH.Biomass</t>
  </si>
  <si>
    <t>TES.ktoe.FR.Res.HH.Thermal.SH.Biomass.SH</t>
  </si>
  <si>
    <t>TES.ktoe.FR.Res.HH.Thermal.SH.Biomass.SH.Biomass</t>
  </si>
  <si>
    <t>TES.ktoe.FR.Res.HH.Thermal.SH.Biomass.SH.Elec</t>
  </si>
  <si>
    <t>TES.ktoe.FR.Res.HH.Thermal.SH.Biomass.SC</t>
  </si>
  <si>
    <t>TES.ktoe.FR.Res.HH.Thermal.SH.Biomass.SC.AC.Elec</t>
  </si>
  <si>
    <t>TES.ktoe.FR.Res.HH.Thermal.SH.Biomass.WH</t>
  </si>
  <si>
    <t>TES.ktoe.FR.Res.HH.Thermal.SH.Biomass.WH.Biomass.NoSolar.Biomass</t>
  </si>
  <si>
    <t>TES.ktoe.FR.Res.HH.Thermal.SH.Biomass.WH.Biomass.Solar</t>
  </si>
  <si>
    <t>TES.ktoe.FR.Res.HH.Thermal.SH.Biomass.WH.Biomass.Solar.Biomass</t>
  </si>
  <si>
    <t>TES.ktoe.FR.Res.HH.Thermal.SH.Biomass.WH.Biomass.Solar.Solar</t>
  </si>
  <si>
    <t>TES.ktoe.FR.Res.HH.Thermal.SH.Biomass.WH.LPG.NoSolar.LPG</t>
  </si>
  <si>
    <t>TES.ktoe.FR.Res.HH.Thermal.SH.Biomass.WH.LPG.Solar</t>
  </si>
  <si>
    <t>TES.ktoe.FR.Res.HH.Thermal.SH.Biomass.WH.LPG.Solar.LPG</t>
  </si>
  <si>
    <t>TES.ktoe.FR.Res.HH.Thermal.SH.Biomass.WH.LPG.Solar.Solar</t>
  </si>
  <si>
    <t>TES.ktoe.FR.Res.HH.Thermal.SH.Biomass.WH.Elc.NoSolar.Elec</t>
  </si>
  <si>
    <t>TES.ktoe.FR.Res.HH.Thermal.SH.Biomass.WH.Elc.Solar</t>
  </si>
  <si>
    <t>TES.ktoe.FR.Res.HH.Thermal.SH.Biomass.WH.Elc.Solar.Elec</t>
  </si>
  <si>
    <t>TES.ktoe.FR.Res.HH.Thermal.SH.Biomass.WH.Elc.Solar.Solar</t>
  </si>
  <si>
    <t>TES.ktoe.FR.Res.HH.Thermal.SH.Biomass.CO</t>
  </si>
  <si>
    <t>TES.ktoe.FR.Res.HH.Thermal.SH.Biomass.CO.Biomass.Biomass</t>
  </si>
  <si>
    <t>TES.ktoe.FR.Res.HH.Thermal.SH.Biomass.CO.LPG.LPG</t>
  </si>
  <si>
    <t>TES.ktoe.FR.Res.HH.Thermal.SH.Biomass.CO.Elc.Elec</t>
  </si>
  <si>
    <t>TES.ktoe.FR.Res.HH.Thermal.SH.Geo</t>
  </si>
  <si>
    <t>TES.ktoe.FR.Res.HH.Thermal.SH.Geo.SH</t>
  </si>
  <si>
    <t>TES.ktoe.FR.Res.HH.Thermal.SH.Geo.SH.Geo</t>
  </si>
  <si>
    <t>TES.ktoe.FR.Res.HH.Thermal.SH.Geo.SH.Elec</t>
  </si>
  <si>
    <t>TES.ktoe.FR.Res.HH.Thermal.SH.Geo.SC</t>
  </si>
  <si>
    <t>TES.ktoe.FR.Res.HH.Thermal.SH.Geo.SC.AC.Elec</t>
  </si>
  <si>
    <t>TES.ktoe.FR.Res.HH.Thermal.SH.Geo.WH</t>
  </si>
  <si>
    <t>TES.ktoe.FR.Res.HH.Thermal.SH.Geo.WH.Geo.NoSolar.Geo</t>
  </si>
  <si>
    <t>TES.ktoe.FR.Res.HH.Thermal.SH.Geo.WH.Geo.Solar</t>
  </si>
  <si>
    <t>TES.ktoe.FR.Res.HH.Thermal.SH.Geo.WH.Geo.Solar.Geo</t>
  </si>
  <si>
    <t>TES.ktoe.FR.Res.HH.Thermal.SH.Geo.WH.Geo.Solar.Solar</t>
  </si>
  <si>
    <t>TES.ktoe.FR.Res.HH.Thermal.SH.Geo.WH.Elc.NoSolar.Elec</t>
  </si>
  <si>
    <t>TES.ktoe.FR.Res.HH.Thermal.SH.Geo.WH.Elc.Solar</t>
  </si>
  <si>
    <t>TES.ktoe.FR.Res.HH.Thermal.SH.Geo.WH.Elc.Solar.Elec</t>
  </si>
  <si>
    <t>TES.ktoe.FR.Res.HH.Thermal.SH.Geo.WH.Elc.Solar.Solar</t>
  </si>
  <si>
    <t>TES.ktoe.FR.Res.HH.Thermal.SH.Geo.CO</t>
  </si>
  <si>
    <t>TES.ktoe.FR.Res.HH.Thermal.SH.Geo.CO.LPG.LPG</t>
  </si>
  <si>
    <t>TES.ktoe.FR.Res.HH.Thermal.SH.Geo.CO.Elc.Elec</t>
  </si>
  <si>
    <t>TES.ktoe.FR.Res.HH.Thermal.SH.DistrHeat</t>
  </si>
  <si>
    <t>TES.ktoe.FR.Res.HH.Thermal.SH.DistrHeat.SH</t>
  </si>
  <si>
    <t>TES.ktoe.FR.Res.HH.Thermal.SH.DistrHeat.SH.Steam_Distr</t>
  </si>
  <si>
    <t>TES.ktoe.FR.Res.HH.Thermal.SH.DistrHeat.SH.Elec</t>
  </si>
  <si>
    <t>TES.ktoe.FR.Res.HH.Thermal.SH.DistrHeat.SC</t>
  </si>
  <si>
    <t>TES.ktoe.FR.Res.HH.Thermal.SH.DistrHeat.SC.AC.Elec</t>
  </si>
  <si>
    <t>TES.ktoe.FR.Res.HH.Thermal.SH.DistrHeat.WH</t>
  </si>
  <si>
    <t>TES.ktoe.FR.Res.HH.Thermal.SH.DistrHeat.WH.DistrHeat.NoSolar.Steam_Distr</t>
  </si>
  <si>
    <t>TES.ktoe.FR.Res.HH.Thermal.SH.DistrHeat.WH.DistrHeat.Solar</t>
  </si>
  <si>
    <t>TES.ktoe.FR.Res.HH.Thermal.SH.DistrHeat.WH.DistrHeat.Solar.Steam_Distr</t>
  </si>
  <si>
    <t>TES.ktoe.FR.Res.HH.Thermal.SH.DistrHeat.WH.DistrHeat.Solar.Solar</t>
  </si>
  <si>
    <t>TES.ktoe.FR.Res.HH.Thermal.SH.DistrHeat.WH.Elc.NoSolar.Elec</t>
  </si>
  <si>
    <t>TES.ktoe.FR.Res.HH.Thermal.SH.DistrHeat.WH.Elc.Solar</t>
  </si>
  <si>
    <t>TES.ktoe.FR.Res.HH.Thermal.SH.DistrHeat.WH.Elc.Solar.Elec</t>
  </si>
  <si>
    <t>TES.ktoe.FR.Res.HH.Thermal.SH.DistrHeat.WH.Elc.Solar.Solar</t>
  </si>
  <si>
    <t>TES.ktoe.FR.Res.HH.Thermal.SH.DistrHeat.CO</t>
  </si>
  <si>
    <t>TES.ktoe.FR.Res.HH.Thermal.SH.DistrHeat.CO.LPG.LPG</t>
  </si>
  <si>
    <t>TES.ktoe.FR.Res.HH.Thermal.SH.DistrHeat.CO.Elc.Elec</t>
  </si>
  <si>
    <t>TES.ktoe.FR.Res.HH.Thermal.SH.AdvElc</t>
  </si>
  <si>
    <t>TES.ktoe.FR.Res.HH.Thermal.SH.AdvElc.SH</t>
  </si>
  <si>
    <t>TES.ktoe.FR.Res.HH.Thermal.SH.AdvElc.SH.Elec</t>
  </si>
  <si>
    <t>TES.ktoe.FR.Res.HH.Thermal.SH.AdvElc.SC</t>
  </si>
  <si>
    <t>TES.ktoe.FR.Res.HH.Thermal.SH.AdvElc.SC.AC.Elec</t>
  </si>
  <si>
    <t>TES.ktoe.FR.Res.HH.Thermal.SH.AdvElc.WH</t>
  </si>
  <si>
    <t>TES.ktoe.FR.Res.HH.Thermal.SH.AdvElc.WH.LPG.NoSolar.LPG</t>
  </si>
  <si>
    <t>TES.ktoe.FR.Res.HH.Thermal.SH.AdvElc.WH.LPG.Solar</t>
  </si>
  <si>
    <t>TES.ktoe.FR.Res.HH.Thermal.SH.AdvElc.WH.LPG.Solar.LPG</t>
  </si>
  <si>
    <t>TES.ktoe.FR.Res.HH.Thermal.SH.AdvElc.WH.LPG.Solar.Solar</t>
  </si>
  <si>
    <t>TES.ktoe.FR.Res.HH.Thermal.SH.AdvElc.WH.Elc.NoSolar.Elec</t>
  </si>
  <si>
    <t>TES.ktoe.FR.Res.HH.Thermal.SH.AdvElc.WH.Elc.Solar</t>
  </si>
  <si>
    <t>TES.ktoe.FR.Res.HH.Thermal.SH.AdvElc.WH.Elc.Solar.Elec</t>
  </si>
  <si>
    <t>TES.ktoe.FR.Res.HH.Thermal.SH.AdvElc.WH.Elc.Solar.Solar</t>
  </si>
  <si>
    <t>TES.ktoe.FR.Res.HH.Thermal.SH.AdvElc.CO</t>
  </si>
  <si>
    <t>TES.ktoe.FR.Res.HH.Thermal.SH.AdvElc.CO.LPG.LPG</t>
  </si>
  <si>
    <t>TES.ktoe.FR.Res.HH.Thermal.SH.AdvElc.CO.Elc.Elec</t>
  </si>
  <si>
    <t>TES.ktoe.FR.Res.HH.Thermal.SH.ConvElc</t>
  </si>
  <si>
    <t>TES.ktoe.FR.Res.HH.Thermal.SH.ConvElc.SH</t>
  </si>
  <si>
    <t>TES.ktoe.FR.Res.HH.Thermal.SH.ConvElc.SH.Elec</t>
  </si>
  <si>
    <t>TES.ktoe.FR.Res.HH.Thermal.SH.ConvElc.SC</t>
  </si>
  <si>
    <t>TES.ktoe.FR.Res.HH.Thermal.SH.ConvElc.SC.AC.Elec</t>
  </si>
  <si>
    <t>TES.ktoe.FR.Res.HH.Thermal.SH.ConvElc.WH</t>
  </si>
  <si>
    <t>TES.ktoe.FR.Res.HH.Thermal.SH.ConvElc.WH.LPG.NoSolar.LPG</t>
  </si>
  <si>
    <t>TES.ktoe.FR.Res.HH.Thermal.SH.ConvElc.WH.LPG.Solar</t>
  </si>
  <si>
    <t>TES.ktoe.FR.Res.HH.Thermal.SH.ConvElc.WH.LPG.Solar.LPG</t>
  </si>
  <si>
    <t>TES.ktoe.FR.Res.HH.Thermal.SH.ConvElc.WH.LPG.Solar.Solar</t>
  </si>
  <si>
    <t>TES.ktoe.FR.Res.HH.Thermal.SH.ConvElc.WH.Elc.NoSolar.Elec</t>
  </si>
  <si>
    <t>TES.ktoe.FR.Res.HH.Thermal.SH.ConvElc.WH.Elc.Solar</t>
  </si>
  <si>
    <t>TES.ktoe.FR.Res.HH.Thermal.SH.ConvElc.WH.Elc.Solar.Elec</t>
  </si>
  <si>
    <t>TES.ktoe.FR.Res.HH.Thermal.SH.ConvElc.WH.Elc.Solar.Solar</t>
  </si>
  <si>
    <t>TES.ktoe.FR.Res.HH.Thermal.SH.ConvElc.CO</t>
  </si>
  <si>
    <t>TES.ktoe.FR.Res.HH.Thermal.SH.ConvElc.CO.LPG.LPG</t>
  </si>
  <si>
    <t>TES.ktoe.FR.Res.HH.Thermal.SH.ConvElc.CO.Elc.Elec</t>
  </si>
  <si>
    <t>FR - System efficiency indicator (detailed structure)</t>
  </si>
  <si>
    <t>Eff.ratio.FR.Res.HH.Thermal.SH.Solids</t>
  </si>
  <si>
    <t>Eff.ratio.FR.Res.HH.Thermal.SH.Solids.SH</t>
  </si>
  <si>
    <t>Eff.ratio.FR.Res.HH.Thermal.SH.Solids.SH.Solids</t>
  </si>
  <si>
    <t>Eff.ratio.FR.Res.HH.Thermal.SH.Solids.SH.Elec</t>
  </si>
  <si>
    <t>Eff.ratio.FR.Res.HH.Thermal.SH.Solids.SC</t>
  </si>
  <si>
    <t>Eff.ratio.FR.Res.HH.Thermal.SH.Solids.SC.AC.Elec</t>
  </si>
  <si>
    <t>Eff.ratio.FR.Res.HH.Thermal.SH.Solids.WH</t>
  </si>
  <si>
    <t>Eff.ratio.FR.Res.HH.Thermal.SH.Solids.WH.Solids.NoSolar.Solids</t>
  </si>
  <si>
    <t>Eff.ratio.FR.Res.HH.Thermal.SH.Solids.WH.LPG.NoSolar.LPG</t>
  </si>
  <si>
    <t>Eff.ratio.FR.Res.HH.Thermal.SH.Solids.WH.LPG.Solar</t>
  </si>
  <si>
    <t>Eff.ratio.FR.Res.HH.Thermal.SH.Solids.WH.LPG.Solar.LPG</t>
  </si>
  <si>
    <t>Eff.ratio.FR.Res.HH.Thermal.SH.Solids.WH.LPG.Solar.Solar</t>
  </si>
  <si>
    <t>Eff.ratio.FR.Res.HH.Thermal.SH.Solids.WH.Elc.NoSolar.Elec</t>
  </si>
  <si>
    <t>Eff.ratio.FR.Res.HH.Thermal.SH.Solids.WH.Elc.Solar</t>
  </si>
  <si>
    <t>Eff.ratio.FR.Res.HH.Thermal.SH.Solids.WH.Elc.Solar.Elec</t>
  </si>
  <si>
    <t>Eff.ratio.FR.Res.HH.Thermal.SH.Solids.WH.Elc.Solar.Solar</t>
  </si>
  <si>
    <t>Eff.ratio.FR.Res.HH.Thermal.SH.Solids.CO</t>
  </si>
  <si>
    <t>Eff.ratio.FR.Res.HH.Thermal.SH.Solids.CO.Solids.Solids</t>
  </si>
  <si>
    <t>Eff.ratio.FR.Res.HH.Thermal.SH.Solids.CO.LPG.LPG</t>
  </si>
  <si>
    <t>Eff.ratio.FR.Res.HH.Thermal.SH.Solids.CO.Elc.Elec</t>
  </si>
  <si>
    <t>Eff.ratio.FR.Res.HH.Thermal.SH.LPG</t>
  </si>
  <si>
    <t>Eff.ratio.FR.Res.HH.Thermal.SH.LPG.SH</t>
  </si>
  <si>
    <t>Eff.ratio.FR.Res.HH.Thermal.SH.LPG.SH.LPG</t>
  </si>
  <si>
    <t>Eff.ratio.FR.Res.HH.Thermal.SH.LPG.SH.Elec</t>
  </si>
  <si>
    <t>Eff.ratio.FR.Res.HH.Thermal.SH.LPG.SC</t>
  </si>
  <si>
    <t>Eff.ratio.FR.Res.HH.Thermal.SH.LPG.SC.AC.Elec</t>
  </si>
  <si>
    <t>Eff.ratio.FR.Res.HH.Thermal.SH.LPG.WH</t>
  </si>
  <si>
    <t>Eff.ratio.FR.Res.HH.Thermal.SH.LPG.WH.LPG.NoSolar.LPG</t>
  </si>
  <si>
    <t>Eff.ratio.FR.Res.HH.Thermal.SH.LPG.WH.LPG.Solar</t>
  </si>
  <si>
    <t>Eff.ratio.FR.Res.HH.Thermal.SH.LPG.WH.LPG.Solar.LPG</t>
  </si>
  <si>
    <t>Eff.ratio.FR.Res.HH.Thermal.SH.LPG.WH.LPG.Solar.Solar</t>
  </si>
  <si>
    <t>Eff.ratio.FR.Res.HH.Thermal.SH.LPG.WH.Elc.NoSolar.Elec</t>
  </si>
  <si>
    <t>Eff.ratio.FR.Res.HH.Thermal.SH.LPG.WH.Elc.Solar</t>
  </si>
  <si>
    <t>Eff.ratio.FR.Res.HH.Thermal.SH.LPG.WH.Elc.Solar.Elec</t>
  </si>
  <si>
    <t>Eff.ratio.FR.Res.HH.Thermal.SH.LPG.WH.Elc.Solar.Solar</t>
  </si>
  <si>
    <t>Eff.ratio.FR.Res.HH.Thermal.SH.LPG.CO</t>
  </si>
  <si>
    <t>Eff.ratio.FR.Res.HH.Thermal.SH.LPG.CO.LPG.LPG</t>
  </si>
  <si>
    <t>Eff.ratio.FR.Res.HH.Thermal.SH.LPG.CO.Elc.Elec</t>
  </si>
  <si>
    <t>Eff.ratio.FR.Res.HH.Thermal.SH.Oil</t>
  </si>
  <si>
    <t>Eff.ratio.FR.Res.HH.Thermal.SH.Oil.SH</t>
  </si>
  <si>
    <t>Eff.ratio.FR.Res.HH.Thermal.SH.Oil.SH.Oil</t>
  </si>
  <si>
    <t>Eff.ratio.FR.Res.HH.Thermal.SH.Oil.SH.Elec</t>
  </si>
  <si>
    <t>Eff.ratio.FR.Res.HH.Thermal.SH.Oil.SC</t>
  </si>
  <si>
    <t>Eff.ratio.FR.Res.HH.Thermal.SH.Oil.SC.AC.Elec</t>
  </si>
  <si>
    <t>Eff.ratio.FR.Res.HH.Thermal.SH.Oil.WH</t>
  </si>
  <si>
    <t>Eff.ratio.FR.Res.HH.Thermal.SH.Oil.WH.Oil.NoSolar.Oil</t>
  </si>
  <si>
    <t>Eff.ratio.FR.Res.HH.Thermal.SH.Oil.WH.Oil.Solar</t>
  </si>
  <si>
    <t>Eff.ratio.FR.Res.HH.Thermal.SH.Oil.WH.Oil.Solar.Oil</t>
  </si>
  <si>
    <t>Eff.ratio.FR.Res.HH.Thermal.SH.Oil.WH.Oil.Solar.Solar</t>
  </si>
  <si>
    <t>Eff.ratio.FR.Res.HH.Thermal.SH.Oil.WH.Elc.NoSolar.Elec</t>
  </si>
  <si>
    <t>Eff.ratio.FR.Res.HH.Thermal.SH.Oil.WH.Elc.Solar</t>
  </si>
  <si>
    <t>Eff.ratio.FR.Res.HH.Thermal.SH.Oil.WH.Elc.Solar.Elec</t>
  </si>
  <si>
    <t>Eff.ratio.FR.Res.HH.Thermal.SH.Oil.WH.Elc.Solar.Solar</t>
  </si>
  <si>
    <t>Eff.ratio.FR.Res.HH.Thermal.SH.Oil.CO</t>
  </si>
  <si>
    <t>Eff.ratio.FR.Res.HH.Thermal.SH.Oil.CO.LPG.LPG</t>
  </si>
  <si>
    <t>Eff.ratio.FR.Res.HH.Thermal.SH.Oil.CO.Elc.Elec</t>
  </si>
  <si>
    <t>Eff.ratio.FR.Res.HH.Thermal.SH.Gas</t>
  </si>
  <si>
    <t>Eff.ratio.FR.Res.HH.Thermal.SH.Gas.SH</t>
  </si>
  <si>
    <t>Eff.ratio.FR.Res.HH.Thermal.SH.Gas.SH.Gas</t>
  </si>
  <si>
    <t>Eff.ratio.FR.Res.HH.Thermal.SH.Gas.SH.Elec</t>
  </si>
  <si>
    <t>Eff.ratio.FR.Res.HH.Thermal.SH.Gas.SC</t>
  </si>
  <si>
    <t>Eff.ratio.FR.Res.HH.Thermal.SH.Gas.SC.AC.Elec</t>
  </si>
  <si>
    <t>Eff.ratio.FR.Res.HH.Thermal.SH.Gas.WH</t>
  </si>
  <si>
    <t>Eff.ratio.FR.Res.HH.Thermal.SH.Gas.WH.Gas.NoSolar.Gas</t>
  </si>
  <si>
    <t>Eff.ratio.FR.Res.HH.Thermal.SH.Gas.WH.Gas.Solar</t>
  </si>
  <si>
    <t>Eff.ratio.FR.Res.HH.Thermal.SH.Gas.WH.Gas.Solar.Gas</t>
  </si>
  <si>
    <t>Eff.ratio.FR.Res.HH.Thermal.SH.Gas.WH.Gas.Solar.Solar</t>
  </si>
  <si>
    <t>Eff.ratio.FR.Res.HH.Thermal.SH.Gas.WH.Elc.NoSolar.Elec</t>
  </si>
  <si>
    <t>Eff.ratio.FR.Res.HH.Thermal.SH.Gas.WH.Elc.Solar</t>
  </si>
  <si>
    <t>Eff.ratio.FR.Res.HH.Thermal.SH.Gas.WH.Elc.Solar.Elec</t>
  </si>
  <si>
    <t>Eff.ratio.FR.Res.HH.Thermal.SH.Gas.WH.Elc.Solar.Solar</t>
  </si>
  <si>
    <t>Eff.ratio.FR.Res.HH.Thermal.SH.Gas.CO</t>
  </si>
  <si>
    <t>Eff.ratio.FR.Res.HH.Thermal.SH.Gas.CO.Gas.Gas</t>
  </si>
  <si>
    <t>Eff.ratio.FR.Res.HH.Thermal.SH.Gas.CO.Elc.Elec</t>
  </si>
  <si>
    <t>Eff.ratio.FR.Res.HH.Thermal.SH.Biomass</t>
  </si>
  <si>
    <t>Eff.ratio.FR.Res.HH.Thermal.SH.Biomass.SH</t>
  </si>
  <si>
    <t>Eff.ratio.FR.Res.HH.Thermal.SH.Biomass.SH.Biomass</t>
  </si>
  <si>
    <t>Eff.ratio.FR.Res.HH.Thermal.SH.Biomass.SH.Elec</t>
  </si>
  <si>
    <t>Eff.ratio.FR.Res.HH.Thermal.SH.Biomass.SC</t>
  </si>
  <si>
    <t>Eff.ratio.FR.Res.HH.Thermal.SH.Biomass.SC.AC.Elec</t>
  </si>
  <si>
    <t>Eff.ratio.FR.Res.HH.Thermal.SH.Biomass.WH</t>
  </si>
  <si>
    <t>Eff.ratio.FR.Res.HH.Thermal.SH.Biomass.WH.Biomass.NoSolar.Biomass</t>
  </si>
  <si>
    <t>Eff.ratio.FR.Res.HH.Thermal.SH.Biomass.WH.Biomass.Solar</t>
  </si>
  <si>
    <t>Eff.ratio.FR.Res.HH.Thermal.SH.Biomass.WH.Biomass.Solar.Biomass</t>
  </si>
  <si>
    <t>Eff.ratio.FR.Res.HH.Thermal.SH.Biomass.WH.Biomass.Solar.Solar</t>
  </si>
  <si>
    <t>Eff.ratio.FR.Res.HH.Thermal.SH.Biomass.WH.LPG.NoSolar.LPG</t>
  </si>
  <si>
    <t>Eff.ratio.FR.Res.HH.Thermal.SH.Biomass.WH.LPG.Solar</t>
  </si>
  <si>
    <t>Eff.ratio.FR.Res.HH.Thermal.SH.Biomass.WH.LPG.Solar.LPG</t>
  </si>
  <si>
    <t>Eff.ratio.FR.Res.HH.Thermal.SH.Biomass.WH.LPG.Solar.Solar</t>
  </si>
  <si>
    <t>Eff.ratio.FR.Res.HH.Thermal.SH.Biomass.WH.Elc.NoSolar.Elec</t>
  </si>
  <si>
    <t>Eff.ratio.FR.Res.HH.Thermal.SH.Biomass.WH.Elc.Solar</t>
  </si>
  <si>
    <t>Eff.ratio.FR.Res.HH.Thermal.SH.Biomass.WH.Elc.Solar.Elec</t>
  </si>
  <si>
    <t>Eff.ratio.FR.Res.HH.Thermal.SH.Biomass.WH.Elc.Solar.Solar</t>
  </si>
  <si>
    <t>Eff.ratio.FR.Res.HH.Thermal.SH.Biomass.CO</t>
  </si>
  <si>
    <t>Eff.ratio.FR.Res.HH.Thermal.SH.Biomass.CO.Biomass.Biomass</t>
  </si>
  <si>
    <t>Eff.ratio.FR.Res.HH.Thermal.SH.Biomass.CO.LPG.LPG</t>
  </si>
  <si>
    <t>Eff.ratio.FR.Res.HH.Thermal.SH.Biomass.CO.Elc.Elec</t>
  </si>
  <si>
    <t>Eff.ratio.FR.Res.HH.Thermal.SH.Geo</t>
  </si>
  <si>
    <t>Eff.ratio.FR.Res.HH.Thermal.SH.Geo.SH</t>
  </si>
  <si>
    <t>Eff.ratio.FR.Res.HH.Thermal.SH.Geo.SH.Geo</t>
  </si>
  <si>
    <t>Eff.ratio.FR.Res.HH.Thermal.SH.Geo.SH.Elec</t>
  </si>
  <si>
    <t>Eff.ratio.FR.Res.HH.Thermal.SH.Geo.SC</t>
  </si>
  <si>
    <t>Eff.ratio.FR.Res.HH.Thermal.SH.Geo.SC.AC.Elec</t>
  </si>
  <si>
    <t>Eff.ratio.FR.Res.HH.Thermal.SH.Geo.WH</t>
  </si>
  <si>
    <t>Eff.ratio.FR.Res.HH.Thermal.SH.Geo.WH.Geo.NoSolar.Geo</t>
  </si>
  <si>
    <t>Eff.ratio.FR.Res.HH.Thermal.SH.Geo.WH.Geo.Solar</t>
  </si>
  <si>
    <t>Eff.ratio.FR.Res.HH.Thermal.SH.Geo.WH.Geo.Solar.Geo</t>
  </si>
  <si>
    <t>Eff.ratio.FR.Res.HH.Thermal.SH.Geo.WH.Geo.Solar.Solar</t>
  </si>
  <si>
    <t>Eff.ratio.FR.Res.HH.Thermal.SH.Geo.WH.Elc.NoSolar.Elec</t>
  </si>
  <si>
    <t>Eff.ratio.FR.Res.HH.Thermal.SH.Geo.WH.Elc.Solar</t>
  </si>
  <si>
    <t>Eff.ratio.FR.Res.HH.Thermal.SH.Geo.WH.Elc.Solar.Elec</t>
  </si>
  <si>
    <t>Eff.ratio.FR.Res.HH.Thermal.SH.Geo.WH.Elc.Solar.Solar</t>
  </si>
  <si>
    <t>Eff.ratio.FR.Res.HH.Thermal.SH.Geo.CO</t>
  </si>
  <si>
    <t>Eff.ratio.FR.Res.HH.Thermal.SH.Geo.CO.LPG.LPG</t>
  </si>
  <si>
    <t>Eff.ratio.FR.Res.HH.Thermal.SH.Geo.CO.Elc.Elec</t>
  </si>
  <si>
    <t>Eff.ratio.FR.Res.HH.Thermal.SH.DistrHeat</t>
  </si>
  <si>
    <t>Eff.ratio.FR.Res.HH.Thermal.SH.DistrHeat.SH</t>
  </si>
  <si>
    <t>Eff.ratio.FR.Res.HH.Thermal.SH.DistrHeat.SH.Steam_Distr</t>
  </si>
  <si>
    <t>Eff.ratio.FR.Res.HH.Thermal.SH.DistrHeat.SH.Elec</t>
  </si>
  <si>
    <t>Eff.ratio.FR.Res.HH.Thermal.SH.DistrHeat.SC</t>
  </si>
  <si>
    <t>Eff.ratio.FR.Res.HH.Thermal.SH.DistrHeat.SC.AC.Elec</t>
  </si>
  <si>
    <t>Eff.ratio.FR.Res.HH.Thermal.SH.DistrHeat.WH</t>
  </si>
  <si>
    <t>Eff.ratio.FR.Res.HH.Thermal.SH.DistrHeat.WH.DistrHeat.NoSolar.Steam_Distr</t>
  </si>
  <si>
    <t>Eff.ratio.FR.Res.HH.Thermal.SH.DistrHeat.WH.DistrHeat.Solar</t>
  </si>
  <si>
    <t>Eff.ratio.FR.Res.HH.Thermal.SH.DistrHeat.WH.DistrHeat.Solar.Steam_Distr</t>
  </si>
  <si>
    <t>Eff.ratio.FR.Res.HH.Thermal.SH.DistrHeat.WH.DistrHeat.Solar.Solar</t>
  </si>
  <si>
    <t>Eff.ratio.FR.Res.HH.Thermal.SH.DistrHeat.WH.Elc.NoSolar.Elec</t>
  </si>
  <si>
    <t>Eff.ratio.FR.Res.HH.Thermal.SH.DistrHeat.WH.Elc.Solar</t>
  </si>
  <si>
    <t>Eff.ratio.FR.Res.HH.Thermal.SH.DistrHeat.WH.Elc.Solar.Elec</t>
  </si>
  <si>
    <t>Eff.ratio.FR.Res.HH.Thermal.SH.DistrHeat.WH.Elc.Solar.Solar</t>
  </si>
  <si>
    <t>Eff.ratio.FR.Res.HH.Thermal.SH.DistrHeat.CO</t>
  </si>
  <si>
    <t>Eff.ratio.FR.Res.HH.Thermal.SH.DistrHeat.CO.LPG.LPG</t>
  </si>
  <si>
    <t>Eff.ratio.FR.Res.HH.Thermal.SH.DistrHeat.CO.Elc.Elec</t>
  </si>
  <si>
    <t>Eff.ratio.FR.Res.HH.Thermal.SH.AdvElc</t>
  </si>
  <si>
    <t>Eff.ratio.FR.Res.HH.Thermal.SH.AdvElc.SH</t>
  </si>
  <si>
    <t>Eff.ratio.FR.Res.HH.Thermal.SH.AdvElc.SH.Elec</t>
  </si>
  <si>
    <t>Eff.ratio.FR.Res.HH.Thermal.SH.AdvElc.SC</t>
  </si>
  <si>
    <t>Eff.ratio.FR.Res.HH.Thermal.SH.AdvElc.SC.AC.Elec</t>
  </si>
  <si>
    <t>Eff.ratio.FR.Res.HH.Thermal.SH.AdvElc.WH</t>
  </si>
  <si>
    <t>Eff.ratio.FR.Res.HH.Thermal.SH.AdvElc.WH.LPG.NoSolar.LPG</t>
  </si>
  <si>
    <t>Eff.ratio.FR.Res.HH.Thermal.SH.AdvElc.WH.LPG.Solar</t>
  </si>
  <si>
    <t>Eff.ratio.FR.Res.HH.Thermal.SH.AdvElc.WH.LPG.Solar.LPG</t>
  </si>
  <si>
    <t>Eff.ratio.FR.Res.HH.Thermal.SH.AdvElc.WH.LPG.Solar.Solar</t>
  </si>
  <si>
    <t>Eff.ratio.FR.Res.HH.Thermal.SH.AdvElc.WH.Elc.NoSolar.Elec</t>
  </si>
  <si>
    <t>Eff.ratio.FR.Res.HH.Thermal.SH.AdvElc.WH.Elc.Solar</t>
  </si>
  <si>
    <t>Eff.ratio.FR.Res.HH.Thermal.SH.AdvElc.WH.Elc.Solar.Elec</t>
  </si>
  <si>
    <t>Eff.ratio.FR.Res.HH.Thermal.SH.AdvElc.WH.Elc.Solar.Solar</t>
  </si>
  <si>
    <t>Eff.ratio.FR.Res.HH.Thermal.SH.AdvElc.CO</t>
  </si>
  <si>
    <t>Eff.ratio.FR.Res.HH.Thermal.SH.AdvElc.CO.LPG.LPG</t>
  </si>
  <si>
    <t>Eff.ratio.FR.Res.HH.Thermal.SH.AdvElc.CO.Elc.Elec</t>
  </si>
  <si>
    <t>Eff.ratio.FR.Res.HH.Thermal.SH.ConvElc</t>
  </si>
  <si>
    <t>Eff.ratio.FR.Res.HH.Thermal.SH.ConvElc.SH</t>
  </si>
  <si>
    <t>Eff.ratio.FR.Res.HH.Thermal.SH.ConvElc.SH.Elec</t>
  </si>
  <si>
    <t>Eff.ratio.FR.Res.HH.Thermal.SH.ConvElc.SC</t>
  </si>
  <si>
    <t>Eff.ratio.FR.Res.HH.Thermal.SH.ConvElc.SC.AC.Elec</t>
  </si>
  <si>
    <t>Eff.ratio.FR.Res.HH.Thermal.SH.ConvElc.WH</t>
  </si>
  <si>
    <t>Eff.ratio.FR.Res.HH.Thermal.SH.ConvElc.WH.LPG.NoSolar.LPG</t>
  </si>
  <si>
    <t>Eff.ratio.FR.Res.HH.Thermal.SH.ConvElc.WH.LPG.Solar</t>
  </si>
  <si>
    <t>Eff.ratio.FR.Res.HH.Thermal.SH.ConvElc.WH.LPG.Solar.LPG</t>
  </si>
  <si>
    <t>Eff.ratio.FR.Res.HH.Thermal.SH.ConvElc.WH.LPG.Solar.Solar</t>
  </si>
  <si>
    <t>Eff.ratio.FR.Res.HH.Thermal.SH.ConvElc.WH.Elc.NoSolar.Elec</t>
  </si>
  <si>
    <t>Eff.ratio.FR.Res.HH.Thermal.SH.ConvElc.WH.Elc.Solar</t>
  </si>
  <si>
    <t>Eff.ratio.FR.Res.HH.Thermal.SH.ConvElc.WH.Elc.Solar.Elec</t>
  </si>
  <si>
    <t>Eff.ratio.FR.Res.HH.Thermal.SH.ConvElc.WH.Elc.Solar.Solar</t>
  </si>
  <si>
    <t>Eff.ratio.FR.Res.HH.Thermal.SH.ConvElc.CO</t>
  </si>
  <si>
    <t>Eff.ratio.FR.Res.HH.Thermal.SH.ConvElc.CO.LPG.LPG</t>
  </si>
  <si>
    <t>Eff.ratio.FR.Res.HH.Thermal.SH.ConvElc.CO.Elc.Elec</t>
  </si>
  <si>
    <t>FR - CO2 emissions (detailed structure)</t>
  </si>
  <si>
    <t>EMI.ktCO2.FR.Res.HH.Thermal.SH.Solids</t>
  </si>
  <si>
    <t>EMI.ktCO2.FR.Res.HH.Thermal.SH.Solids.SH</t>
  </si>
  <si>
    <t>EMI.ktCO2.FR.Res.HH.Thermal.SH.Solids.SH.Solids</t>
  </si>
  <si>
    <t>EMI.ktCO2.FR.Res.HH.Thermal.SH.Solids.SH.Elec</t>
  </si>
  <si>
    <t>EMI.ktCO2.FR.Res.HH.Thermal.SH.Solids.SC</t>
  </si>
  <si>
    <t>EMI.ktCO2.FR.Res.HH.Thermal.SH.Solids.SC.AC.Elec</t>
  </si>
  <si>
    <t>EMI.ktCO2.FR.Res.HH.Thermal.SH.Solids.WH</t>
  </si>
  <si>
    <t>EMI.ktCO2.FR.Res.HH.Thermal.SH.Solids.WH.Solids.NoSolar.Solids</t>
  </si>
  <si>
    <t>EMI.ktCO2.FR.Res.HH.Thermal.SH.Solids.WH.LPG.NoSolar.LPG</t>
  </si>
  <si>
    <t>EMI.ktCO2.FR.Res.HH.Thermal.SH.Solids.WH.LPG.Solar</t>
  </si>
  <si>
    <t>EMI.ktCO2.FR.Res.HH.Thermal.SH.Solids.WH.LPG.Solar.LPG</t>
  </si>
  <si>
    <t>EMI.ktCO2.FR.Res.HH.Thermal.SH.Solids.WH.LPG.Solar.Solar</t>
  </si>
  <si>
    <t>EMI.ktCO2.FR.Res.HH.Thermal.SH.Solids.WH.Elc.NoSolar.Elec</t>
  </si>
  <si>
    <t>EMI.ktCO2.FR.Res.HH.Thermal.SH.Solids.WH.Elc.Solar</t>
  </si>
  <si>
    <t>EMI.ktCO2.FR.Res.HH.Thermal.SH.Solids.WH.Elc.Solar.Elec</t>
  </si>
  <si>
    <t>EMI.ktCO2.FR.Res.HH.Thermal.SH.Solids.WH.Elc.Solar.Solar</t>
  </si>
  <si>
    <t>EMI.ktCO2.FR.Res.HH.Thermal.SH.Solids.CO</t>
  </si>
  <si>
    <t>EMI.ktCO2.FR.Res.HH.Thermal.SH.Solids.CO.Solids.Solids</t>
  </si>
  <si>
    <t>EMI.ktCO2.FR.Res.HH.Thermal.SH.Solids.CO.LPG.LPG</t>
  </si>
  <si>
    <t>EMI.ktCO2.FR.Res.HH.Thermal.SH.Solids.CO.Elc.Elec</t>
  </si>
  <si>
    <t>EMI.ktCO2.FR.Res.HH.Thermal.SH.LPG</t>
  </si>
  <si>
    <t>EMI.ktCO2.FR.Res.HH.Thermal.SH.LPG.SH</t>
  </si>
  <si>
    <t>EMI.ktCO2.FR.Res.HH.Thermal.SH.LPG.SH.LPG</t>
  </si>
  <si>
    <t>EMI.ktCO2.FR.Res.HH.Thermal.SH.LPG.SH.Elec</t>
  </si>
  <si>
    <t>EMI.ktCO2.FR.Res.HH.Thermal.SH.LPG.SC</t>
  </si>
  <si>
    <t>EMI.ktCO2.FR.Res.HH.Thermal.SH.LPG.SC.AC.Elec</t>
  </si>
  <si>
    <t>EMI.ktCO2.FR.Res.HH.Thermal.SH.LPG.WH</t>
  </si>
  <si>
    <t>EMI.ktCO2.FR.Res.HH.Thermal.SH.LPG.WH.LPG.NoSolar.LPG</t>
  </si>
  <si>
    <t>EMI.ktCO2.FR.Res.HH.Thermal.SH.LPG.WH.LPG.Solar</t>
  </si>
  <si>
    <t>EMI.ktCO2.FR.Res.HH.Thermal.SH.LPG.WH.LPG.Solar.LPG</t>
  </si>
  <si>
    <t>EMI.ktCO2.FR.Res.HH.Thermal.SH.LPG.WH.LPG.Solar.Solar</t>
  </si>
  <si>
    <t>EMI.ktCO2.FR.Res.HH.Thermal.SH.LPG.WH.Elc.NoSolar.Elec</t>
  </si>
  <si>
    <t>EMI.ktCO2.FR.Res.HH.Thermal.SH.LPG.WH.Elc.Solar</t>
  </si>
  <si>
    <t>EMI.ktCO2.FR.Res.HH.Thermal.SH.LPG.WH.Elc.Solar.Elec</t>
  </si>
  <si>
    <t>EMI.ktCO2.FR.Res.HH.Thermal.SH.LPG.WH.Elc.Solar.Solar</t>
  </si>
  <si>
    <t>EMI.ktCO2.FR.Res.HH.Thermal.SH.LPG.CO</t>
  </si>
  <si>
    <t>EMI.ktCO2.FR.Res.HH.Thermal.SH.LPG.CO.LPG.LPG</t>
  </si>
  <si>
    <t>EMI.ktCO2.FR.Res.HH.Thermal.SH.LPG.CO.Elc.Elec</t>
  </si>
  <si>
    <t>EMI.ktCO2.FR.Res.HH.Thermal.SH.Oil</t>
  </si>
  <si>
    <t>EMI.ktCO2.FR.Res.HH.Thermal.SH.Oil.SH</t>
  </si>
  <si>
    <t>EMI.ktCO2.FR.Res.HH.Thermal.SH.Oil.SH.Oil</t>
  </si>
  <si>
    <t>EMI.ktCO2.FR.Res.HH.Thermal.SH.Oil.SH.Elec</t>
  </si>
  <si>
    <t>EMI.ktCO2.FR.Res.HH.Thermal.SH.Oil.SC</t>
  </si>
  <si>
    <t>EMI.ktCO2.FR.Res.HH.Thermal.SH.Oil.SC.AC.Elec</t>
  </si>
  <si>
    <t>EMI.ktCO2.FR.Res.HH.Thermal.SH.Oil.WH</t>
  </si>
  <si>
    <t>EMI.ktCO2.FR.Res.HH.Thermal.SH.Oil.WH.Oil.NoSolar.Oil</t>
  </si>
  <si>
    <t>EMI.ktCO2.FR.Res.HH.Thermal.SH.Oil.WH.Oil.Solar</t>
  </si>
  <si>
    <t>EMI.ktCO2.FR.Res.HH.Thermal.SH.Oil.WH.Oil.Solar.Oil</t>
  </si>
  <si>
    <t>EMI.ktCO2.FR.Res.HH.Thermal.SH.Oil.WH.Oil.Solar.Solar</t>
  </si>
  <si>
    <t>EMI.ktCO2.FR.Res.HH.Thermal.SH.Oil.WH.Elc.NoSolar.Elec</t>
  </si>
  <si>
    <t>EMI.ktCO2.FR.Res.HH.Thermal.SH.Oil.WH.Elc.Solar</t>
  </si>
  <si>
    <t>EMI.ktCO2.FR.Res.HH.Thermal.SH.Oil.WH.Elc.Solar.Elec</t>
  </si>
  <si>
    <t>EMI.ktCO2.FR.Res.HH.Thermal.SH.Oil.WH.Elc.Solar.Solar</t>
  </si>
  <si>
    <t>EMI.ktCO2.FR.Res.HH.Thermal.SH.Oil.CO</t>
  </si>
  <si>
    <t>EMI.ktCO2.FR.Res.HH.Thermal.SH.Oil.CO.LPG.LPG</t>
  </si>
  <si>
    <t>EMI.ktCO2.FR.Res.HH.Thermal.SH.Oil.CO.Elc.Elec</t>
  </si>
  <si>
    <t>EMI.ktCO2.FR.Res.HH.Thermal.SH.Gas</t>
  </si>
  <si>
    <t>EMI.ktCO2.FR.Res.HH.Thermal.SH.Gas.SH</t>
  </si>
  <si>
    <t>EMI.ktCO2.FR.Res.HH.Thermal.SH.Gas.SH.Gas</t>
  </si>
  <si>
    <t>EMI.ktCO2.FR.Res.HH.Thermal.SH.Gas.SH.Elec</t>
  </si>
  <si>
    <t>EMI.ktCO2.FR.Res.HH.Thermal.SH.Gas.SC</t>
  </si>
  <si>
    <t>EMI.ktCO2.FR.Res.HH.Thermal.SH.Gas.SC.AC.Elec</t>
  </si>
  <si>
    <t>EMI.ktCO2.FR.Res.HH.Thermal.SH.Gas.WH</t>
  </si>
  <si>
    <t>EMI.ktCO2.FR.Res.HH.Thermal.SH.Gas.WH.Gas.NoSolar.Gas</t>
  </si>
  <si>
    <t>EMI.ktCO2.FR.Res.HH.Thermal.SH.Gas.WH.Gas.Solar</t>
  </si>
  <si>
    <t>EMI.ktCO2.FR.Res.HH.Thermal.SH.Gas.WH.Gas.Solar.Gas</t>
  </si>
  <si>
    <t>EMI.ktCO2.FR.Res.HH.Thermal.SH.Gas.WH.Gas.Solar.Solar</t>
  </si>
  <si>
    <t>EMI.ktCO2.FR.Res.HH.Thermal.SH.Gas.WH.Elc.NoSolar.Elec</t>
  </si>
  <si>
    <t>EMI.ktCO2.FR.Res.HH.Thermal.SH.Gas.WH.Elc.Solar</t>
  </si>
  <si>
    <t>EMI.ktCO2.FR.Res.HH.Thermal.SH.Gas.WH.Elc.Solar.Elec</t>
  </si>
  <si>
    <t>EMI.ktCO2.FR.Res.HH.Thermal.SH.Gas.WH.Elc.Solar.Solar</t>
  </si>
  <si>
    <t>EMI.ktCO2.FR.Res.HH.Thermal.SH.Gas.CO</t>
  </si>
  <si>
    <t>EMI.ktCO2.FR.Res.HH.Thermal.SH.Gas.CO.Gas.Gas</t>
  </si>
  <si>
    <t>EMI.ktCO2.FR.Res.HH.Thermal.SH.Gas.CO.Elc.Elec</t>
  </si>
  <si>
    <t>EMI.ktCO2.FR.Res.HH.Thermal.SH.Biomass</t>
  </si>
  <si>
    <t>EMI.ktCO2.FR.Res.HH.Thermal.SH.Biomass.SH</t>
  </si>
  <si>
    <t>EMI.ktCO2.FR.Res.HH.Thermal.SH.Biomass.SH.Biomass</t>
  </si>
  <si>
    <t>EMI.ktCO2.FR.Res.HH.Thermal.SH.Biomass.SH.Elec</t>
  </si>
  <si>
    <t>EMI.ktCO2.FR.Res.HH.Thermal.SH.Biomass.SC</t>
  </si>
  <si>
    <t>EMI.ktCO2.FR.Res.HH.Thermal.SH.Biomass.SC.AC.Elec</t>
  </si>
  <si>
    <t>EMI.ktCO2.FR.Res.HH.Thermal.SH.Biomass.WH</t>
  </si>
  <si>
    <t>EMI.ktCO2.FR.Res.HH.Thermal.SH.Biomass.WH.Biomass.NoSolar.Biomass</t>
  </si>
  <si>
    <t>EMI.ktCO2.FR.Res.HH.Thermal.SH.Biomass.WH.Biomass.Solar</t>
  </si>
  <si>
    <t>EMI.ktCO2.FR.Res.HH.Thermal.SH.Biomass.WH.Biomass.Solar.Biomass</t>
  </si>
  <si>
    <t>EMI.ktCO2.FR.Res.HH.Thermal.SH.Biomass.WH.Biomass.Solar.Solar</t>
  </si>
  <si>
    <t>EMI.ktCO2.FR.Res.HH.Thermal.SH.Biomass.WH.LPG.NoSolar.LPG</t>
  </si>
  <si>
    <t>EMI.ktCO2.FR.Res.HH.Thermal.SH.Biomass.WH.LPG.Solar</t>
  </si>
  <si>
    <t>EMI.ktCO2.FR.Res.HH.Thermal.SH.Biomass.WH.LPG.Solar.LPG</t>
  </si>
  <si>
    <t>EMI.ktCO2.FR.Res.HH.Thermal.SH.Biomass.WH.LPG.Solar.Solar</t>
  </si>
  <si>
    <t>EMI.ktCO2.FR.Res.HH.Thermal.SH.Biomass.WH.Elc.NoSolar.Elec</t>
  </si>
  <si>
    <t>EMI.ktCO2.FR.Res.HH.Thermal.SH.Biomass.WH.Elc.Solar</t>
  </si>
  <si>
    <t>EMI.ktCO2.FR.Res.HH.Thermal.SH.Biomass.WH.Elc.Solar.Elec</t>
  </si>
  <si>
    <t>EMI.ktCO2.FR.Res.HH.Thermal.SH.Biomass.WH.Elc.Solar.Solar</t>
  </si>
  <si>
    <t>EMI.ktCO2.FR.Res.HH.Thermal.SH.Biomass.CO</t>
  </si>
  <si>
    <t>EMI.ktCO2.FR.Res.HH.Thermal.SH.Biomass.CO.Biomass.Biomass</t>
  </si>
  <si>
    <t>EMI.ktCO2.FR.Res.HH.Thermal.SH.Biomass.CO.LPG.LPG</t>
  </si>
  <si>
    <t>EMI.ktCO2.FR.Res.HH.Thermal.SH.Biomass.CO.Elc.Elec</t>
  </si>
  <si>
    <t>EMI.ktCO2.FR.Res.HH.Thermal.SH.Geo</t>
  </si>
  <si>
    <t>EMI.ktCO2.FR.Res.HH.Thermal.SH.Geo.SH</t>
  </si>
  <si>
    <t>EMI.ktCO2.FR.Res.HH.Thermal.SH.Geo.SH.Geo</t>
  </si>
  <si>
    <t>EMI.ktCO2.FR.Res.HH.Thermal.SH.Geo.SH.Elec</t>
  </si>
  <si>
    <t>EMI.ktCO2.FR.Res.HH.Thermal.SH.Geo.SC</t>
  </si>
  <si>
    <t>EMI.ktCO2.FR.Res.HH.Thermal.SH.Geo.SC.AC.Elec</t>
  </si>
  <si>
    <t>EMI.ktCO2.FR.Res.HH.Thermal.SH.Geo.WH</t>
  </si>
  <si>
    <t>EMI.ktCO2.FR.Res.HH.Thermal.SH.Geo.WH.Geo.NoSolar.Geo</t>
  </si>
  <si>
    <t>EMI.ktCO2.FR.Res.HH.Thermal.SH.Geo.WH.Geo.Solar</t>
  </si>
  <si>
    <t>EMI.ktCO2.FR.Res.HH.Thermal.SH.Geo.WH.Geo.Solar.Geo</t>
  </si>
  <si>
    <t>EMI.ktCO2.FR.Res.HH.Thermal.SH.Geo.WH.Geo.Solar.Solar</t>
  </si>
  <si>
    <t>EMI.ktCO2.FR.Res.HH.Thermal.SH.Geo.WH.Elc.NoSolar.Elec</t>
  </si>
  <si>
    <t>EMI.ktCO2.FR.Res.HH.Thermal.SH.Geo.WH.Elc.Solar</t>
  </si>
  <si>
    <t>EMI.ktCO2.FR.Res.HH.Thermal.SH.Geo.WH.Elc.Solar.Elec</t>
  </si>
  <si>
    <t>EMI.ktCO2.FR.Res.HH.Thermal.SH.Geo.WH.Elc.Solar.Solar</t>
  </si>
  <si>
    <t>EMI.ktCO2.FR.Res.HH.Thermal.SH.Geo.CO</t>
  </si>
  <si>
    <t>EMI.ktCO2.FR.Res.HH.Thermal.SH.Geo.CO.LPG.LPG</t>
  </si>
  <si>
    <t>EMI.ktCO2.FR.Res.HH.Thermal.SH.Geo.CO.Elc.Elec</t>
  </si>
  <si>
    <t>EMI.ktCO2.FR.Res.HH.Thermal.SH.DistrHeat</t>
  </si>
  <si>
    <t>EMI.ktCO2.FR.Res.HH.Thermal.SH.DistrHeat.SH</t>
  </si>
  <si>
    <t>EMI.ktCO2.FR.Res.HH.Thermal.SH.DistrHeat.SH.Steam_Distr</t>
  </si>
  <si>
    <t>EMI.ktCO2.FR.Res.HH.Thermal.SH.DistrHeat.SH.Elec</t>
  </si>
  <si>
    <t>EMI.ktCO2.FR.Res.HH.Thermal.SH.DistrHeat.SC</t>
  </si>
  <si>
    <t>EMI.ktCO2.FR.Res.HH.Thermal.SH.DistrHeat.SC.AC.Elec</t>
  </si>
  <si>
    <t>EMI.ktCO2.FR.Res.HH.Thermal.SH.DistrHeat.WH</t>
  </si>
  <si>
    <t>EMI.ktCO2.FR.Res.HH.Thermal.SH.DistrHeat.WH.DistrHeat.NoSolar.Steam_Distr</t>
  </si>
  <si>
    <t>EMI.ktCO2.FR.Res.HH.Thermal.SH.DistrHeat.WH.DistrHeat.Solar</t>
  </si>
  <si>
    <t>EMI.ktCO2.FR.Res.HH.Thermal.SH.DistrHeat.WH.DistrHeat.Solar.Steam_Distr</t>
  </si>
  <si>
    <t>EMI.ktCO2.FR.Res.HH.Thermal.SH.DistrHeat.WH.DistrHeat.Solar.Solar</t>
  </si>
  <si>
    <t>EMI.ktCO2.FR.Res.HH.Thermal.SH.DistrHeat.WH.Elc.NoSolar.Elec</t>
  </si>
  <si>
    <t>EMI.ktCO2.FR.Res.HH.Thermal.SH.DistrHeat.WH.Elc.Solar</t>
  </si>
  <si>
    <t>EMI.ktCO2.FR.Res.HH.Thermal.SH.DistrHeat.WH.Elc.Solar.Elec</t>
  </si>
  <si>
    <t>EMI.ktCO2.FR.Res.HH.Thermal.SH.DistrHeat.WH.Elc.Solar.Solar</t>
  </si>
  <si>
    <t>EMI.ktCO2.FR.Res.HH.Thermal.SH.DistrHeat.CO</t>
  </si>
  <si>
    <t>EMI.ktCO2.FR.Res.HH.Thermal.SH.DistrHeat.CO.LPG.LPG</t>
  </si>
  <si>
    <t>EMI.ktCO2.FR.Res.HH.Thermal.SH.DistrHeat.CO.Elc.Elec</t>
  </si>
  <si>
    <t>EMI.ktCO2.FR.Res.HH.Thermal.SH.AdvElc</t>
  </si>
  <si>
    <t>EMI.ktCO2.FR.Res.HH.Thermal.SH.AdvElc.SH</t>
  </si>
  <si>
    <t>EMI.ktCO2.FR.Res.HH.Thermal.SH.AdvElc.SH.Elec</t>
  </si>
  <si>
    <t>EMI.ktCO2.FR.Res.HH.Thermal.SH.AdvElc.SC</t>
  </si>
  <si>
    <t>EMI.ktCO2.FR.Res.HH.Thermal.SH.AdvElc.SC.AC.Elec</t>
  </si>
  <si>
    <t>EMI.ktCO2.FR.Res.HH.Thermal.SH.AdvElc.WH</t>
  </si>
  <si>
    <t>EMI.ktCO2.FR.Res.HH.Thermal.SH.AdvElc.WH.LPG.NoSolar.LPG</t>
  </si>
  <si>
    <t>EMI.ktCO2.FR.Res.HH.Thermal.SH.AdvElc.WH.LPG.Solar</t>
  </si>
  <si>
    <t>EMI.ktCO2.FR.Res.HH.Thermal.SH.AdvElc.WH.LPG.Solar.LPG</t>
  </si>
  <si>
    <t>EMI.ktCO2.FR.Res.HH.Thermal.SH.AdvElc.WH.LPG.Solar.Solar</t>
  </si>
  <si>
    <t>EMI.ktCO2.FR.Res.HH.Thermal.SH.AdvElc.WH.Elc.NoSolar.Elec</t>
  </si>
  <si>
    <t>EMI.ktCO2.FR.Res.HH.Thermal.SH.AdvElc.WH.Elc.Solar</t>
  </si>
  <si>
    <t>EMI.ktCO2.FR.Res.HH.Thermal.SH.AdvElc.WH.Elc.Solar.Elec</t>
  </si>
  <si>
    <t>EMI.ktCO2.FR.Res.HH.Thermal.SH.AdvElc.WH.Elc.Solar.Solar</t>
  </si>
  <si>
    <t>EMI.ktCO2.FR.Res.HH.Thermal.SH.AdvElc.CO</t>
  </si>
  <si>
    <t>EMI.ktCO2.FR.Res.HH.Thermal.SH.AdvElc.CO.LPG.LPG</t>
  </si>
  <si>
    <t>EMI.ktCO2.FR.Res.HH.Thermal.SH.AdvElc.CO.Elc.Elec</t>
  </si>
  <si>
    <t>EMI.ktCO2.FR.Res.HH.Thermal.SH.ConvElc</t>
  </si>
  <si>
    <t>EMI.ktCO2.FR.Res.HH.Thermal.SH.ConvElc.SH</t>
  </si>
  <si>
    <t>EMI.ktCO2.FR.Res.HH.Thermal.SH.ConvElc.SH.Elec</t>
  </si>
  <si>
    <t>EMI.ktCO2.FR.Res.HH.Thermal.SH.ConvElc.SC</t>
  </si>
  <si>
    <t>EMI.ktCO2.FR.Res.HH.Thermal.SH.ConvElc.SC.AC.Elec</t>
  </si>
  <si>
    <t>EMI.ktCO2.FR.Res.HH.Thermal.SH.ConvElc.WH</t>
  </si>
  <si>
    <t>EMI.ktCO2.FR.Res.HH.Thermal.SH.ConvElc.WH.LPG.NoSolar.LPG</t>
  </si>
  <si>
    <t>EMI.ktCO2.FR.Res.HH.Thermal.SH.ConvElc.WH.LPG.Solar</t>
  </si>
  <si>
    <t>EMI.ktCO2.FR.Res.HH.Thermal.SH.ConvElc.WH.LPG.Solar.LPG</t>
  </si>
  <si>
    <t>EMI.ktCO2.FR.Res.HH.Thermal.SH.ConvElc.WH.LPG.Solar.Solar</t>
  </si>
  <si>
    <t>EMI.ktCO2.FR.Res.HH.Thermal.SH.ConvElc.WH.Elc.NoSolar.Elec</t>
  </si>
  <si>
    <t>EMI.ktCO2.FR.Res.HH.Thermal.SH.ConvElc.WH.Elc.Solar</t>
  </si>
  <si>
    <t>EMI.ktCO2.FR.Res.HH.Thermal.SH.ConvElc.WH.Elc.Solar.Elec</t>
  </si>
  <si>
    <t>EMI.ktCO2.FR.Res.HH.Thermal.SH.ConvElc.WH.Elc.Solar.Solar</t>
  </si>
  <si>
    <t>EMI.ktCO2.FR.Res.HH.Thermal.SH.ConvElc.CO</t>
  </si>
  <si>
    <t>EMI.ktCO2.FR.Res.HH.Thermal.SH.ConvElc.CO.LPG.LPG</t>
  </si>
  <si>
    <t>EMI.ktCO2.FR.Res.HH.Thermal.SH.ConvElc.CO.Elc.Elec</t>
  </si>
  <si>
    <t>FR - Final energy consumption per household (detailed structure)</t>
  </si>
  <si>
    <t>FEC_per_household.kWh.FR.Res.HH.Thermal.SH.Solids</t>
  </si>
  <si>
    <t>FEC_per_household.kWh.FR.Res.HH.Thermal.SH.Solids.SH</t>
  </si>
  <si>
    <t>FEC_per_household.kWh.FR.Res.HH.Thermal.SH.Solids.SH.Solids</t>
  </si>
  <si>
    <t>FEC_per_household.kWh.FR.Res.HH.Thermal.SH.Solids.SH.Elec</t>
  </si>
  <si>
    <t>FEC_per_household.kWh.FR.Res.HH.Thermal.SH.Solids.SC</t>
  </si>
  <si>
    <t>FEC_per_household.kWh.FR.Res.HH.Thermal.SH.Solids.SC.AC.Elec</t>
  </si>
  <si>
    <t>FEC_per_household.kWh.FR.Res.HH.Thermal.SH.Solids.WH</t>
  </si>
  <si>
    <t>FEC_per_household.kWh.FR.Res.HH.Thermal.SH.Solids.WH.Solids.NoSolar.Solids</t>
  </si>
  <si>
    <t>FEC_per_household.kWh.FR.Res.HH.Thermal.SH.Solids.WH.LPG.NoSolar.LPG</t>
  </si>
  <si>
    <t>FEC_per_household.kWh.FR.Res.HH.Thermal.SH.Solids.WH.LPG.Solar</t>
  </si>
  <si>
    <t>FEC_per_household.kWh.FR.Res.HH.Thermal.SH.Solids.WH.LPG.Solar.LPG</t>
  </si>
  <si>
    <t>FEC_per_household.kWh.FR.Res.HH.Thermal.SH.Solids.WH.LPG.Solar.Solar</t>
  </si>
  <si>
    <t>FEC_per_household.kWh.FR.Res.HH.Thermal.SH.Solids.WH.Elc.NoSolar.Elec</t>
  </si>
  <si>
    <t>FEC_per_household.kWh.FR.Res.HH.Thermal.SH.Solids.WH.Elc.Solar</t>
  </si>
  <si>
    <t>FEC_per_household.kWh.FR.Res.HH.Thermal.SH.Solids.WH.Elc.Solar.Elec</t>
  </si>
  <si>
    <t>FEC_per_household.kWh.FR.Res.HH.Thermal.SH.Solids.WH.Elc.Solar.Solar</t>
  </si>
  <si>
    <t>FEC_per_household.kWh.FR.Res.HH.Thermal.SH.Solids.CO</t>
  </si>
  <si>
    <t>FEC_per_household.kWh.FR.Res.HH.Thermal.SH.Solids.CO.Solids.Solids</t>
  </si>
  <si>
    <t>FEC_per_household.kWh.FR.Res.HH.Thermal.SH.Solids.CO.LPG.LPG</t>
  </si>
  <si>
    <t>FEC_per_household.kWh.FR.Res.HH.Thermal.SH.Solids.CO.Elc.Elec</t>
  </si>
  <si>
    <t>FEC_per_household.kWh.FR.Res.HH.Thermal.SH.LPG</t>
  </si>
  <si>
    <t>FEC_per_household.kWh.FR.Res.HH.Thermal.SH.LPG.SH</t>
  </si>
  <si>
    <t>FEC_per_household.kWh.FR.Res.HH.Thermal.SH.LPG.SH.LPG</t>
  </si>
  <si>
    <t>FEC_per_household.kWh.FR.Res.HH.Thermal.SH.LPG.SH.Elec</t>
  </si>
  <si>
    <t>FEC_per_household.kWh.FR.Res.HH.Thermal.SH.LPG.SC</t>
  </si>
  <si>
    <t>FEC_per_household.kWh.FR.Res.HH.Thermal.SH.LPG.SC.AC.Elec</t>
  </si>
  <si>
    <t>FEC_per_household.kWh.FR.Res.HH.Thermal.SH.LPG.WH</t>
  </si>
  <si>
    <t>FEC_per_household.kWh.FR.Res.HH.Thermal.SH.LPG.WH.LPG.NoSolar.LPG</t>
  </si>
  <si>
    <t>FEC_per_household.kWh.FR.Res.HH.Thermal.SH.LPG.WH.LPG.Solar</t>
  </si>
  <si>
    <t>FEC_per_household.kWh.FR.Res.HH.Thermal.SH.LPG.WH.LPG.Solar.LPG</t>
  </si>
  <si>
    <t>FEC_per_household.kWh.FR.Res.HH.Thermal.SH.LPG.WH.LPG.Solar.Solar</t>
  </si>
  <si>
    <t>FEC_per_household.kWh.FR.Res.HH.Thermal.SH.LPG.WH.Elc.NoSolar.Elec</t>
  </si>
  <si>
    <t>FEC_per_household.kWh.FR.Res.HH.Thermal.SH.LPG.WH.Elc.Solar</t>
  </si>
  <si>
    <t>FEC_per_household.kWh.FR.Res.HH.Thermal.SH.LPG.WH.Elc.Solar.Elec</t>
  </si>
  <si>
    <t>FEC_per_household.kWh.FR.Res.HH.Thermal.SH.LPG.WH.Elc.Solar.Solar</t>
  </si>
  <si>
    <t>FEC_per_household.kWh.FR.Res.HH.Thermal.SH.LPG.CO</t>
  </si>
  <si>
    <t>FEC_per_household.kWh.FR.Res.HH.Thermal.SH.LPG.CO.LPG.LPG</t>
  </si>
  <si>
    <t>FEC_per_household.kWh.FR.Res.HH.Thermal.SH.LPG.CO.Elc.Elec</t>
  </si>
  <si>
    <t>FEC_per_household.kWh.FR.Res.HH.Thermal.SH.Oil</t>
  </si>
  <si>
    <t>FEC_per_household.kWh.FR.Res.HH.Thermal.SH.Oil.SH</t>
  </si>
  <si>
    <t>FEC_per_household.kWh.FR.Res.HH.Thermal.SH.Oil.SH.Oil</t>
  </si>
  <si>
    <t>FEC_per_household.kWh.FR.Res.HH.Thermal.SH.Oil.SH.Elec</t>
  </si>
  <si>
    <t>FEC_per_household.kWh.FR.Res.HH.Thermal.SH.Oil.SC</t>
  </si>
  <si>
    <t>FEC_per_household.kWh.FR.Res.HH.Thermal.SH.Oil.SC.AC.Elec</t>
  </si>
  <si>
    <t>FEC_per_household.kWh.FR.Res.HH.Thermal.SH.Oil.WH</t>
  </si>
  <si>
    <t>FEC_per_household.kWh.FR.Res.HH.Thermal.SH.Oil.WH.Oil.NoSolar.Oil</t>
  </si>
  <si>
    <t>FEC_per_household.kWh.FR.Res.HH.Thermal.SH.Oil.WH.Oil.Solar</t>
  </si>
  <si>
    <t>FEC_per_household.kWh.FR.Res.HH.Thermal.SH.Oil.WH.Oil.Solar.Oil</t>
  </si>
  <si>
    <t>FEC_per_household.kWh.FR.Res.HH.Thermal.SH.Oil.WH.Oil.Solar.Solar</t>
  </si>
  <si>
    <t>FEC_per_household.kWh.FR.Res.HH.Thermal.SH.Oil.WH.Elc.NoSolar.Elec</t>
  </si>
  <si>
    <t>FEC_per_household.kWh.FR.Res.HH.Thermal.SH.Oil.WH.Elc.Solar</t>
  </si>
  <si>
    <t>FEC_per_household.kWh.FR.Res.HH.Thermal.SH.Oil.WH.Elc.Solar.Elec</t>
  </si>
  <si>
    <t>FEC_per_household.kWh.FR.Res.HH.Thermal.SH.Oil.WH.Elc.Solar.Solar</t>
  </si>
  <si>
    <t>FEC_per_household.kWh.FR.Res.HH.Thermal.SH.Oil.CO</t>
  </si>
  <si>
    <t>FEC_per_household.kWh.FR.Res.HH.Thermal.SH.Oil.CO.LPG.LPG</t>
  </si>
  <si>
    <t>FEC_per_household.kWh.FR.Res.HH.Thermal.SH.Oil.CO.Elc.Elec</t>
  </si>
  <si>
    <t>FEC_per_household.kWh.FR.Res.HH.Thermal.SH.Gas</t>
  </si>
  <si>
    <t>FEC_per_household.kWh.FR.Res.HH.Thermal.SH.Gas.SH</t>
  </si>
  <si>
    <t>FEC_per_household.kWh.FR.Res.HH.Thermal.SH.Gas.SH.Gas</t>
  </si>
  <si>
    <t>FEC_per_household.kWh.FR.Res.HH.Thermal.SH.Gas.SH.Elec</t>
  </si>
  <si>
    <t>FEC_per_household.kWh.FR.Res.HH.Thermal.SH.Gas.SC</t>
  </si>
  <si>
    <t>FEC_per_household.kWh.FR.Res.HH.Thermal.SH.Gas.SC.AC.Elec</t>
  </si>
  <si>
    <t>FEC_per_household.kWh.FR.Res.HH.Thermal.SH.Gas.WH</t>
  </si>
  <si>
    <t>FEC_per_household.kWh.FR.Res.HH.Thermal.SH.Gas.WH.Gas.NoSolar.Gas</t>
  </si>
  <si>
    <t>FEC_per_household.kWh.FR.Res.HH.Thermal.SH.Gas.WH.Gas.Solar</t>
  </si>
  <si>
    <t>FEC_per_household.kWh.FR.Res.HH.Thermal.SH.Gas.WH.Gas.Solar.Gas</t>
  </si>
  <si>
    <t>FEC_per_household.kWh.FR.Res.HH.Thermal.SH.Gas.WH.Gas.Solar.Solar</t>
  </si>
  <si>
    <t>FEC_per_household.kWh.FR.Res.HH.Thermal.SH.Gas.WH.Elc.NoSolar.Elec</t>
  </si>
  <si>
    <t>FEC_per_household.kWh.FR.Res.HH.Thermal.SH.Gas.WH.Elc.Solar</t>
  </si>
  <si>
    <t>FEC_per_household.kWh.FR.Res.HH.Thermal.SH.Gas.WH.Elc.Solar.Elec</t>
  </si>
  <si>
    <t>FEC_per_household.kWh.FR.Res.HH.Thermal.SH.Gas.WH.Elc.Solar.Solar</t>
  </si>
  <si>
    <t>FEC_per_household.kWh.FR.Res.HH.Thermal.SH.Gas.CO</t>
  </si>
  <si>
    <t>FEC_per_household.kWh.FR.Res.HH.Thermal.SH.Gas.CO.Gas.Gas</t>
  </si>
  <si>
    <t>FEC_per_household.kWh.FR.Res.HH.Thermal.SH.Gas.CO.Elc.Elec</t>
  </si>
  <si>
    <t>FEC_per_household.kWh.FR.Res.HH.Thermal.SH.Biomass</t>
  </si>
  <si>
    <t>FEC_per_household.kWh.FR.Res.HH.Thermal.SH.Biomass.SH</t>
  </si>
  <si>
    <t>FEC_per_household.kWh.FR.Res.HH.Thermal.SH.Biomass.SH.Biomass</t>
  </si>
  <si>
    <t>FEC_per_household.kWh.FR.Res.HH.Thermal.SH.Biomass.SH.Elec</t>
  </si>
  <si>
    <t>FEC_per_household.kWh.FR.Res.HH.Thermal.SH.Biomass.SC</t>
  </si>
  <si>
    <t>FEC_per_household.kWh.FR.Res.HH.Thermal.SH.Biomass.SC.AC.Elec</t>
  </si>
  <si>
    <t>FEC_per_household.kWh.FR.Res.HH.Thermal.SH.Biomass.WH</t>
  </si>
  <si>
    <t>FEC_per_household.kWh.FR.Res.HH.Thermal.SH.Biomass.WH.Biomass.NoSolar.Biomass</t>
  </si>
  <si>
    <t>FEC_per_household.kWh.FR.Res.HH.Thermal.SH.Biomass.WH.Biomass.Solar</t>
  </si>
  <si>
    <t>FEC_per_household.kWh.FR.Res.HH.Thermal.SH.Biomass.WH.Biomass.Solar.Biomass</t>
  </si>
  <si>
    <t>FEC_per_household.kWh.FR.Res.HH.Thermal.SH.Biomass.WH.Biomass.Solar.Solar</t>
  </si>
  <si>
    <t>FEC_per_household.kWh.FR.Res.HH.Thermal.SH.Biomass.WH.LPG.NoSolar.LPG</t>
  </si>
  <si>
    <t>FEC_per_household.kWh.FR.Res.HH.Thermal.SH.Biomass.WH.LPG.Solar</t>
  </si>
  <si>
    <t>FEC_per_household.kWh.FR.Res.HH.Thermal.SH.Biomass.WH.LPG.Solar.LPG</t>
  </si>
  <si>
    <t>FEC_per_household.kWh.FR.Res.HH.Thermal.SH.Biomass.WH.LPG.Solar.Solar</t>
  </si>
  <si>
    <t>FEC_per_household.kWh.FR.Res.HH.Thermal.SH.Biomass.WH.Elc.NoSolar.Elec</t>
  </si>
  <si>
    <t>FEC_per_household.kWh.FR.Res.HH.Thermal.SH.Biomass.WH.Elc.Solar</t>
  </si>
  <si>
    <t>FEC_per_household.kWh.FR.Res.HH.Thermal.SH.Biomass.WH.Elc.Solar.Elec</t>
  </si>
  <si>
    <t>FEC_per_household.kWh.FR.Res.HH.Thermal.SH.Biomass.WH.Elc.Solar.Solar</t>
  </si>
  <si>
    <t>FEC_per_household.kWh.FR.Res.HH.Thermal.SH.Biomass.CO</t>
  </si>
  <si>
    <t>FEC_per_household.kWh.FR.Res.HH.Thermal.SH.Biomass.CO.Biomass.Biomass</t>
  </si>
  <si>
    <t>FEC_per_household.kWh.FR.Res.HH.Thermal.SH.Biomass.CO.LPG.LPG</t>
  </si>
  <si>
    <t>FEC_per_household.kWh.FR.Res.HH.Thermal.SH.Biomass.CO.Elc.Elec</t>
  </si>
  <si>
    <t>FEC_per_household.kWh.FR.Res.HH.Thermal.SH.Geo</t>
  </si>
  <si>
    <t>FEC_per_household.kWh.FR.Res.HH.Thermal.SH.Geo.SH</t>
  </si>
  <si>
    <t>FEC_per_household.kWh.FR.Res.HH.Thermal.SH.Geo.SH.Geo</t>
  </si>
  <si>
    <t>FEC_per_household.kWh.FR.Res.HH.Thermal.SH.Geo.SH.Elec</t>
  </si>
  <si>
    <t>FEC_per_household.kWh.FR.Res.HH.Thermal.SH.Geo.SC</t>
  </si>
  <si>
    <t>FEC_per_household.kWh.FR.Res.HH.Thermal.SH.Geo.SC.AC.Elec</t>
  </si>
  <si>
    <t>FEC_per_household.kWh.FR.Res.HH.Thermal.SH.Geo.WH</t>
  </si>
  <si>
    <t>FEC_per_household.kWh.FR.Res.HH.Thermal.SH.Geo.WH.Geo.NoSolar.Geo</t>
  </si>
  <si>
    <t>FEC_per_household.kWh.FR.Res.HH.Thermal.SH.Geo.WH.Geo.Solar</t>
  </si>
  <si>
    <t>FEC_per_household.kWh.FR.Res.HH.Thermal.SH.Geo.WH.Geo.Solar.Geo</t>
  </si>
  <si>
    <t>FEC_per_household.kWh.FR.Res.HH.Thermal.SH.Geo.WH.Geo.Solar.Solar</t>
  </si>
  <si>
    <t>FEC_per_household.kWh.FR.Res.HH.Thermal.SH.Geo.WH.Elc.NoSolar.Elec</t>
  </si>
  <si>
    <t>FEC_per_household.kWh.FR.Res.HH.Thermal.SH.Geo.WH.Elc.Solar</t>
  </si>
  <si>
    <t>FEC_per_household.kWh.FR.Res.HH.Thermal.SH.Geo.WH.Elc.Solar.Elec</t>
  </si>
  <si>
    <t>FEC_per_household.kWh.FR.Res.HH.Thermal.SH.Geo.WH.Elc.Solar.Solar</t>
  </si>
  <si>
    <t>FEC_per_household.kWh.FR.Res.HH.Thermal.SH.Geo.CO</t>
  </si>
  <si>
    <t>FEC_per_household.kWh.FR.Res.HH.Thermal.SH.Geo.CO.LPG.LPG</t>
  </si>
  <si>
    <t>FEC_per_household.kWh.FR.Res.HH.Thermal.SH.Geo.CO.Elc.Elec</t>
  </si>
  <si>
    <t>FEC_per_household.kWh.FR.Res.HH.Thermal.SH.DistrHeat</t>
  </si>
  <si>
    <t>FEC_per_household.kWh.FR.Res.HH.Thermal.SH.DistrHeat.SH</t>
  </si>
  <si>
    <t>FEC_per_household.kWh.FR.Res.HH.Thermal.SH.DistrHeat.SH.Steam_Distr</t>
  </si>
  <si>
    <t>FEC_per_household.kWh.FR.Res.HH.Thermal.SH.DistrHeat.SH.Elec</t>
  </si>
  <si>
    <t>FEC_per_household.kWh.FR.Res.HH.Thermal.SH.DistrHeat.SC</t>
  </si>
  <si>
    <t>FEC_per_household.kWh.FR.Res.HH.Thermal.SH.DistrHeat.SC.AC.Elec</t>
  </si>
  <si>
    <t>FEC_per_household.kWh.FR.Res.HH.Thermal.SH.DistrHeat.WH</t>
  </si>
  <si>
    <t>FEC_per_household.kWh.FR.Res.HH.Thermal.SH.DistrHeat.WH.DistrHeat.NoSolar.Steam_Distr</t>
  </si>
  <si>
    <t>FEC_per_household.kWh.FR.Res.HH.Thermal.SH.DistrHeat.WH.DistrHeat.Solar</t>
  </si>
  <si>
    <t>FEC_per_household.kWh.FR.Res.HH.Thermal.SH.DistrHeat.WH.DistrHeat.Solar.Steam_Distr</t>
  </si>
  <si>
    <t>FEC_per_household.kWh.FR.Res.HH.Thermal.SH.DistrHeat.WH.DistrHeat.Solar.Solar</t>
  </si>
  <si>
    <t>FEC_per_household.kWh.FR.Res.HH.Thermal.SH.DistrHeat.WH.Elc.NoSolar.Elec</t>
  </si>
  <si>
    <t>FEC_per_household.kWh.FR.Res.HH.Thermal.SH.DistrHeat.WH.Elc.Solar</t>
  </si>
  <si>
    <t>FEC_per_household.kWh.FR.Res.HH.Thermal.SH.DistrHeat.WH.Elc.Solar.Elec</t>
  </si>
  <si>
    <t>FEC_per_household.kWh.FR.Res.HH.Thermal.SH.DistrHeat.WH.Elc.Solar.Solar</t>
  </si>
  <si>
    <t>FEC_per_household.kWh.FR.Res.HH.Thermal.SH.DistrHeat.CO</t>
  </si>
  <si>
    <t>FEC_per_household.kWh.FR.Res.HH.Thermal.SH.DistrHeat.CO.LPG.LPG</t>
  </si>
  <si>
    <t>FEC_per_household.kWh.FR.Res.HH.Thermal.SH.DistrHeat.CO.Elc.Elec</t>
  </si>
  <si>
    <t>FEC_per_household.kWh.FR.Res.HH.Thermal.SH.AdvElc</t>
  </si>
  <si>
    <t>FEC_per_household.kWh.FR.Res.HH.Thermal.SH.AdvElc.SH</t>
  </si>
  <si>
    <t>FEC_per_household.kWh.FR.Res.HH.Thermal.SH.AdvElc.SH.Elec</t>
  </si>
  <si>
    <t>FEC_per_household.kWh.FR.Res.HH.Thermal.SH.AdvElc.SC</t>
  </si>
  <si>
    <t>FEC_per_household.kWh.FR.Res.HH.Thermal.SH.AdvElc.SC.AC.Elec</t>
  </si>
  <si>
    <t>FEC_per_household.kWh.FR.Res.HH.Thermal.SH.AdvElc.WH</t>
  </si>
  <si>
    <t>FEC_per_household.kWh.FR.Res.HH.Thermal.SH.AdvElc.WH.LPG.NoSolar.LPG</t>
  </si>
  <si>
    <t>FEC_per_household.kWh.FR.Res.HH.Thermal.SH.AdvElc.WH.LPG.Solar</t>
  </si>
  <si>
    <t>FEC_per_household.kWh.FR.Res.HH.Thermal.SH.AdvElc.WH.LPG.Solar.LPG</t>
  </si>
  <si>
    <t>FEC_per_household.kWh.FR.Res.HH.Thermal.SH.AdvElc.WH.LPG.Solar.Solar</t>
  </si>
  <si>
    <t>FEC_per_household.kWh.FR.Res.HH.Thermal.SH.AdvElc.WH.Elc.NoSolar.Elec</t>
  </si>
  <si>
    <t>FEC_per_household.kWh.FR.Res.HH.Thermal.SH.AdvElc.WH.Elc.Solar</t>
  </si>
  <si>
    <t>FEC_per_household.kWh.FR.Res.HH.Thermal.SH.AdvElc.WH.Elc.Solar.Elec</t>
  </si>
  <si>
    <t>FEC_per_household.kWh.FR.Res.HH.Thermal.SH.AdvElc.WH.Elc.Solar.Solar</t>
  </si>
  <si>
    <t>FEC_per_household.kWh.FR.Res.HH.Thermal.SH.AdvElc.CO</t>
  </si>
  <si>
    <t>FEC_per_household.kWh.FR.Res.HH.Thermal.SH.AdvElc.CO.LPG.LPG</t>
  </si>
  <si>
    <t>FEC_per_household.kWh.FR.Res.HH.Thermal.SH.AdvElc.CO.Elc.Elec</t>
  </si>
  <si>
    <t>FEC_per_household.kWh.FR.Res.HH.Thermal.SH.ConvElc</t>
  </si>
  <si>
    <t>FEC_per_household.kWh.FR.Res.HH.Thermal.SH.ConvElc.SH</t>
  </si>
  <si>
    <t>FEC_per_household.kWh.FR.Res.HH.Thermal.SH.ConvElc.SH.Elec</t>
  </si>
  <si>
    <t>FEC_per_household.kWh.FR.Res.HH.Thermal.SH.ConvElc.SC</t>
  </si>
  <si>
    <t>FEC_per_household.kWh.FR.Res.HH.Thermal.SH.ConvElc.SC.AC.Elec</t>
  </si>
  <si>
    <t>FEC_per_household.kWh.FR.Res.HH.Thermal.SH.ConvElc.WH</t>
  </si>
  <si>
    <t>FEC_per_household.kWh.FR.Res.HH.Thermal.SH.ConvElc.WH.LPG.NoSolar.LPG</t>
  </si>
  <si>
    <t>FEC_per_household.kWh.FR.Res.HH.Thermal.SH.ConvElc.WH.LPG.Solar</t>
  </si>
  <si>
    <t>FEC_per_household.kWh.FR.Res.HH.Thermal.SH.ConvElc.WH.LPG.Solar.LPG</t>
  </si>
  <si>
    <t>FEC_per_household.kWh.FR.Res.HH.Thermal.SH.ConvElc.WH.LPG.Solar.Solar</t>
  </si>
  <si>
    <t>FEC_per_household.kWh.FR.Res.HH.Thermal.SH.ConvElc.WH.Elc.NoSolar.Elec</t>
  </si>
  <si>
    <t>FEC_per_household.kWh.FR.Res.HH.Thermal.SH.ConvElc.WH.Elc.Solar</t>
  </si>
  <si>
    <t>FEC_per_household.kWh.FR.Res.HH.Thermal.SH.ConvElc.WH.Elc.Solar.Elec</t>
  </si>
  <si>
    <t>FEC_per_household.kWh.FR.Res.HH.Thermal.SH.ConvElc.WH.Elc.Solar.Solar</t>
  </si>
  <si>
    <t>FEC_per_household.kWh.FR.Res.HH.Thermal.SH.ConvElc.CO</t>
  </si>
  <si>
    <t>FEC_per_household.kWh.FR.Res.HH.Thermal.SH.ConvElc.CO.LPG.LPG</t>
  </si>
  <si>
    <t>FEC_per_household.kWh.FR.Res.HH.Thermal.SH.ConvElc.CO.Elc.Elec</t>
  </si>
  <si>
    <t>FR - Thermal energy service per household (detailed structure)</t>
  </si>
  <si>
    <t>TES_per_household.kWh.FR.Res.HH.Thermal.SH.Solids</t>
  </si>
  <si>
    <t>TES_per_household.kWh.FR.Res.HH.Thermal.SH.Solids.SH</t>
  </si>
  <si>
    <t>TES_per_household.kWh.FR.Res.HH.Thermal.SH.Solids.SH.Solids</t>
  </si>
  <si>
    <t>TES_per_household.kWh.FR.Res.HH.Thermal.SH.Solids.SH.Elec</t>
  </si>
  <si>
    <t>TES_per_household.kWh.FR.Res.HH.Thermal.SH.Solids.SC</t>
  </si>
  <si>
    <t>TES_per_household.kWh.FR.Res.HH.Thermal.SH.Solids.SC.AC.Elec</t>
  </si>
  <si>
    <t>TES_per_household.kWh.FR.Res.HH.Thermal.SH.Solids.WH</t>
  </si>
  <si>
    <t>TES_per_household.kWh.FR.Res.HH.Thermal.SH.Solids.WH.Solids.NoSolar.Solids</t>
  </si>
  <si>
    <t>TES_per_household.kWh.FR.Res.HH.Thermal.SH.Solids.WH.LPG.NoSolar.LPG</t>
  </si>
  <si>
    <t>TES_per_household.kWh.FR.Res.HH.Thermal.SH.Solids.WH.LPG.Solar</t>
  </si>
  <si>
    <t>TES_per_household.kWh.FR.Res.HH.Thermal.SH.Solids.WH.LPG.Solar.LPG</t>
  </si>
  <si>
    <t>TES_per_household.kWh.FR.Res.HH.Thermal.SH.Solids.WH.LPG.Solar.Solar</t>
  </si>
  <si>
    <t>TES_per_household.kWh.FR.Res.HH.Thermal.SH.Solids.WH.Elc.NoSolar.Elec</t>
  </si>
  <si>
    <t>TES_per_household.kWh.FR.Res.HH.Thermal.SH.Solids.WH.Elc.Solar</t>
  </si>
  <si>
    <t>TES_per_household.kWh.FR.Res.HH.Thermal.SH.Solids.WH.Elc.Solar.Elec</t>
  </si>
  <si>
    <t>TES_per_household.kWh.FR.Res.HH.Thermal.SH.Solids.WH.Elc.Solar.Solar</t>
  </si>
  <si>
    <t>TES_per_household.kWh.FR.Res.HH.Thermal.SH.Solids.CO</t>
  </si>
  <si>
    <t>TES_per_household.kWh.FR.Res.HH.Thermal.SH.Solids.CO.Solids.Solids</t>
  </si>
  <si>
    <t>TES_per_household.kWh.FR.Res.HH.Thermal.SH.Solids.CO.LPG.LPG</t>
  </si>
  <si>
    <t>TES_per_household.kWh.FR.Res.HH.Thermal.SH.Solids.CO.Elc.Elec</t>
  </si>
  <si>
    <t>TES_per_household.kWh.FR.Res.HH.Thermal.SH.LPG</t>
  </si>
  <si>
    <t>TES_per_household.kWh.FR.Res.HH.Thermal.SH.LPG.SH</t>
  </si>
  <si>
    <t>TES_per_household.kWh.FR.Res.HH.Thermal.SH.LPG.SH.LPG</t>
  </si>
  <si>
    <t>TES_per_household.kWh.FR.Res.HH.Thermal.SH.LPG.SH.Elec</t>
  </si>
  <si>
    <t>TES_per_household.kWh.FR.Res.HH.Thermal.SH.LPG.SC</t>
  </si>
  <si>
    <t>TES_per_household.kWh.FR.Res.HH.Thermal.SH.LPG.SC.AC.Elec</t>
  </si>
  <si>
    <t>TES_per_household.kWh.FR.Res.HH.Thermal.SH.LPG.WH</t>
  </si>
  <si>
    <t>TES_per_household.kWh.FR.Res.HH.Thermal.SH.LPG.WH.LPG.NoSolar.LPG</t>
  </si>
  <si>
    <t>TES_per_household.kWh.FR.Res.HH.Thermal.SH.LPG.WH.LPG.Solar</t>
  </si>
  <si>
    <t>TES_per_household.kWh.FR.Res.HH.Thermal.SH.LPG.WH.LPG.Solar.LPG</t>
  </si>
  <si>
    <t>TES_per_household.kWh.FR.Res.HH.Thermal.SH.LPG.WH.LPG.Solar.Solar</t>
  </si>
  <si>
    <t>TES_per_household.kWh.FR.Res.HH.Thermal.SH.LPG.WH.Elc.NoSolar.Elec</t>
  </si>
  <si>
    <t>TES_per_household.kWh.FR.Res.HH.Thermal.SH.LPG.WH.Elc.Solar</t>
  </si>
  <si>
    <t>TES_per_household.kWh.FR.Res.HH.Thermal.SH.LPG.WH.Elc.Solar.Elec</t>
  </si>
  <si>
    <t>TES_per_household.kWh.FR.Res.HH.Thermal.SH.LPG.WH.Elc.Solar.Solar</t>
  </si>
  <si>
    <t>TES_per_household.kWh.FR.Res.HH.Thermal.SH.LPG.CO</t>
  </si>
  <si>
    <t>TES_per_household.kWh.FR.Res.HH.Thermal.SH.LPG.CO.LPG.LPG</t>
  </si>
  <si>
    <t>TES_per_household.kWh.FR.Res.HH.Thermal.SH.LPG.CO.Elc.Elec</t>
  </si>
  <si>
    <t>TES_per_household.kWh.FR.Res.HH.Thermal.SH.Oil</t>
  </si>
  <si>
    <t>TES_per_household.kWh.FR.Res.HH.Thermal.SH.Oil.SH</t>
  </si>
  <si>
    <t>TES_per_household.kWh.FR.Res.HH.Thermal.SH.Oil.SH.Oil</t>
  </si>
  <si>
    <t>TES_per_household.kWh.FR.Res.HH.Thermal.SH.Oil.SH.Elec</t>
  </si>
  <si>
    <t>TES_per_household.kWh.FR.Res.HH.Thermal.SH.Oil.SC</t>
  </si>
  <si>
    <t>TES_per_household.kWh.FR.Res.HH.Thermal.SH.Oil.SC.AC.Elec</t>
  </si>
  <si>
    <t>TES_per_household.kWh.FR.Res.HH.Thermal.SH.Oil.WH</t>
  </si>
  <si>
    <t>TES_per_household.kWh.FR.Res.HH.Thermal.SH.Oil.WH.Oil.NoSolar.Oil</t>
  </si>
  <si>
    <t>TES_per_household.kWh.FR.Res.HH.Thermal.SH.Oil.WH.Oil.Solar</t>
  </si>
  <si>
    <t>TES_per_household.kWh.FR.Res.HH.Thermal.SH.Oil.WH.Oil.Solar.Oil</t>
  </si>
  <si>
    <t>TES_per_household.kWh.FR.Res.HH.Thermal.SH.Oil.WH.Oil.Solar.Solar</t>
  </si>
  <si>
    <t>TES_per_household.kWh.FR.Res.HH.Thermal.SH.Oil.WH.Elc.NoSolar.Elec</t>
  </si>
  <si>
    <t>TES_per_household.kWh.FR.Res.HH.Thermal.SH.Oil.WH.Elc.Solar</t>
  </si>
  <si>
    <t>TES_per_household.kWh.FR.Res.HH.Thermal.SH.Oil.WH.Elc.Solar.Elec</t>
  </si>
  <si>
    <t>TES_per_household.kWh.FR.Res.HH.Thermal.SH.Oil.WH.Elc.Solar.Solar</t>
  </si>
  <si>
    <t>TES_per_household.kWh.FR.Res.HH.Thermal.SH.Oil.CO</t>
  </si>
  <si>
    <t>TES_per_household.kWh.FR.Res.HH.Thermal.SH.Oil.CO.LPG.LPG</t>
  </si>
  <si>
    <t>TES_per_household.kWh.FR.Res.HH.Thermal.SH.Oil.CO.Elc.Elec</t>
  </si>
  <si>
    <t>TES_per_household.kWh.FR.Res.HH.Thermal.SH.Gas</t>
  </si>
  <si>
    <t>TES_per_household.kWh.FR.Res.HH.Thermal.SH.Gas.SH</t>
  </si>
  <si>
    <t>TES_per_household.kWh.FR.Res.HH.Thermal.SH.Gas.SH.Gas</t>
  </si>
  <si>
    <t>TES_per_household.kWh.FR.Res.HH.Thermal.SH.Gas.SH.Elec</t>
  </si>
  <si>
    <t>TES_per_household.kWh.FR.Res.HH.Thermal.SH.Gas.SC</t>
  </si>
  <si>
    <t>TES_per_household.kWh.FR.Res.HH.Thermal.SH.Gas.SC.AC.Elec</t>
  </si>
  <si>
    <t>TES_per_household.kWh.FR.Res.HH.Thermal.SH.Gas.WH</t>
  </si>
  <si>
    <t>TES_per_household.kWh.FR.Res.HH.Thermal.SH.Gas.WH.Gas.NoSolar.Gas</t>
  </si>
  <si>
    <t>TES_per_household.kWh.FR.Res.HH.Thermal.SH.Gas.WH.Gas.Solar</t>
  </si>
  <si>
    <t>TES_per_household.kWh.FR.Res.HH.Thermal.SH.Gas.WH.Gas.Solar.Gas</t>
  </si>
  <si>
    <t>TES_per_household.kWh.FR.Res.HH.Thermal.SH.Gas.WH.Gas.Solar.Solar</t>
  </si>
  <si>
    <t>TES_per_household.kWh.FR.Res.HH.Thermal.SH.Gas.WH.Elc.NoSolar.Elec</t>
  </si>
  <si>
    <t>TES_per_household.kWh.FR.Res.HH.Thermal.SH.Gas.WH.Elc.Solar</t>
  </si>
  <si>
    <t>TES_per_household.kWh.FR.Res.HH.Thermal.SH.Gas.WH.Elc.Solar.Elec</t>
  </si>
  <si>
    <t>TES_per_household.kWh.FR.Res.HH.Thermal.SH.Gas.WH.Elc.Solar.Solar</t>
  </si>
  <si>
    <t>TES_per_household.kWh.FR.Res.HH.Thermal.SH.Gas.CO</t>
  </si>
  <si>
    <t>TES_per_household.kWh.FR.Res.HH.Thermal.SH.Gas.CO.Gas.Gas</t>
  </si>
  <si>
    <t>TES_per_household.kWh.FR.Res.HH.Thermal.SH.Gas.CO.Elc.Elec</t>
  </si>
  <si>
    <t>TES_per_household.kWh.FR.Res.HH.Thermal.SH.Biomass</t>
  </si>
  <si>
    <t>TES_per_household.kWh.FR.Res.HH.Thermal.SH.Biomass.SH</t>
  </si>
  <si>
    <t>TES_per_household.kWh.FR.Res.HH.Thermal.SH.Biomass.SH.Biomass</t>
  </si>
  <si>
    <t>TES_per_household.kWh.FR.Res.HH.Thermal.SH.Biomass.SH.Elec</t>
  </si>
  <si>
    <t>TES_per_household.kWh.FR.Res.HH.Thermal.SH.Biomass.SC</t>
  </si>
  <si>
    <t>TES_per_household.kWh.FR.Res.HH.Thermal.SH.Biomass.SC.AC.Elec</t>
  </si>
  <si>
    <t>TES_per_household.kWh.FR.Res.HH.Thermal.SH.Biomass.WH</t>
  </si>
  <si>
    <t>TES_per_household.kWh.FR.Res.HH.Thermal.SH.Biomass.WH.Biomass.NoSolar.Biomass</t>
  </si>
  <si>
    <t>TES_per_household.kWh.FR.Res.HH.Thermal.SH.Biomass.WH.Biomass.Solar</t>
  </si>
  <si>
    <t>TES_per_household.kWh.FR.Res.HH.Thermal.SH.Biomass.WH.Biomass.Solar.Biomass</t>
  </si>
  <si>
    <t>TES_per_household.kWh.FR.Res.HH.Thermal.SH.Biomass.WH.Biomass.Solar.Solar</t>
  </si>
  <si>
    <t>TES_per_household.kWh.FR.Res.HH.Thermal.SH.Biomass.WH.LPG.NoSolar.LPG</t>
  </si>
  <si>
    <t>TES_per_household.kWh.FR.Res.HH.Thermal.SH.Biomass.WH.LPG.Solar</t>
  </si>
  <si>
    <t>TES_per_household.kWh.FR.Res.HH.Thermal.SH.Biomass.WH.LPG.Solar.LPG</t>
  </si>
  <si>
    <t>TES_per_household.kWh.FR.Res.HH.Thermal.SH.Biomass.WH.LPG.Solar.Solar</t>
  </si>
  <si>
    <t>TES_per_household.kWh.FR.Res.HH.Thermal.SH.Biomass.WH.Elc.NoSolar.Elec</t>
  </si>
  <si>
    <t>TES_per_household.kWh.FR.Res.HH.Thermal.SH.Biomass.WH.Elc.Solar</t>
  </si>
  <si>
    <t>TES_per_household.kWh.FR.Res.HH.Thermal.SH.Biomass.WH.Elc.Solar.Elec</t>
  </si>
  <si>
    <t>TES_per_household.kWh.FR.Res.HH.Thermal.SH.Biomass.WH.Elc.Solar.Solar</t>
  </si>
  <si>
    <t>TES_per_household.kWh.FR.Res.HH.Thermal.SH.Biomass.CO</t>
  </si>
  <si>
    <t>TES_per_household.kWh.FR.Res.HH.Thermal.SH.Biomass.CO.Biomass.Biomass</t>
  </si>
  <si>
    <t>TES_per_household.kWh.FR.Res.HH.Thermal.SH.Biomass.CO.LPG.LPG</t>
  </si>
  <si>
    <t>TES_per_household.kWh.FR.Res.HH.Thermal.SH.Biomass.CO.Elc.Elec</t>
  </si>
  <si>
    <t>TES_per_household.kWh.FR.Res.HH.Thermal.SH.Geo</t>
  </si>
  <si>
    <t>TES_per_household.kWh.FR.Res.HH.Thermal.SH.Geo.SH</t>
  </si>
  <si>
    <t>TES_per_household.kWh.FR.Res.HH.Thermal.SH.Geo.SH.Geo</t>
  </si>
  <si>
    <t>TES_per_household.kWh.FR.Res.HH.Thermal.SH.Geo.SH.Elec</t>
  </si>
  <si>
    <t>TES_per_household.kWh.FR.Res.HH.Thermal.SH.Geo.SC</t>
  </si>
  <si>
    <t>TES_per_household.kWh.FR.Res.HH.Thermal.SH.Geo.SC.AC.Elec</t>
  </si>
  <si>
    <t>TES_per_household.kWh.FR.Res.HH.Thermal.SH.Geo.WH</t>
  </si>
  <si>
    <t>TES_per_household.kWh.FR.Res.HH.Thermal.SH.Geo.WH.Geo.NoSolar.Geo</t>
  </si>
  <si>
    <t>TES_per_household.kWh.FR.Res.HH.Thermal.SH.Geo.WH.Geo.Solar</t>
  </si>
  <si>
    <t>TES_per_household.kWh.FR.Res.HH.Thermal.SH.Geo.WH.Geo.Solar.Geo</t>
  </si>
  <si>
    <t>TES_per_household.kWh.FR.Res.HH.Thermal.SH.Geo.WH.Geo.Solar.Solar</t>
  </si>
  <si>
    <t>TES_per_household.kWh.FR.Res.HH.Thermal.SH.Geo.WH.Elc.NoSolar.Elec</t>
  </si>
  <si>
    <t>TES_per_household.kWh.FR.Res.HH.Thermal.SH.Geo.WH.Elc.Solar</t>
  </si>
  <si>
    <t>TES_per_household.kWh.FR.Res.HH.Thermal.SH.Geo.WH.Elc.Solar.Elec</t>
  </si>
  <si>
    <t>TES_per_household.kWh.FR.Res.HH.Thermal.SH.Geo.WH.Elc.Solar.Solar</t>
  </si>
  <si>
    <t>TES_per_household.kWh.FR.Res.HH.Thermal.SH.Geo.CO</t>
  </si>
  <si>
    <t>TES_per_household.kWh.FR.Res.HH.Thermal.SH.Geo.CO.LPG.LPG</t>
  </si>
  <si>
    <t>TES_per_household.kWh.FR.Res.HH.Thermal.SH.Geo.CO.Elc.Elec</t>
  </si>
  <si>
    <t>TES_per_household.kWh.FR.Res.HH.Thermal.SH.DistrHeat</t>
  </si>
  <si>
    <t>TES_per_household.kWh.FR.Res.HH.Thermal.SH.DistrHeat.SH</t>
  </si>
  <si>
    <t>TES_per_household.kWh.FR.Res.HH.Thermal.SH.DistrHeat.SH.Steam_Distr</t>
  </si>
  <si>
    <t>TES_per_household.kWh.FR.Res.HH.Thermal.SH.DistrHeat.SH.Elec</t>
  </si>
  <si>
    <t>TES_per_household.kWh.FR.Res.HH.Thermal.SH.DistrHeat.SC</t>
  </si>
  <si>
    <t>TES_per_household.kWh.FR.Res.HH.Thermal.SH.DistrHeat.SC.AC.Elec</t>
  </si>
  <si>
    <t>TES_per_household.kWh.FR.Res.HH.Thermal.SH.DistrHeat.WH</t>
  </si>
  <si>
    <t>TES_per_household.kWh.FR.Res.HH.Thermal.SH.DistrHeat.WH.DistrHeat.NoSolar.Steam_Distr</t>
  </si>
  <si>
    <t>TES_per_household.kWh.FR.Res.HH.Thermal.SH.DistrHeat.WH.DistrHeat.Solar</t>
  </si>
  <si>
    <t>TES_per_household.kWh.FR.Res.HH.Thermal.SH.DistrHeat.WH.DistrHeat.Solar.Steam_Distr</t>
  </si>
  <si>
    <t>TES_per_household.kWh.FR.Res.HH.Thermal.SH.DistrHeat.WH.DistrHeat.Solar.Solar</t>
  </si>
  <si>
    <t>TES_per_household.kWh.FR.Res.HH.Thermal.SH.DistrHeat.WH.Elc.NoSolar.Elec</t>
  </si>
  <si>
    <t>TES_per_household.kWh.FR.Res.HH.Thermal.SH.DistrHeat.WH.Elc.Solar</t>
  </si>
  <si>
    <t>TES_per_household.kWh.FR.Res.HH.Thermal.SH.DistrHeat.WH.Elc.Solar.Elec</t>
  </si>
  <si>
    <t>TES_per_household.kWh.FR.Res.HH.Thermal.SH.DistrHeat.WH.Elc.Solar.Solar</t>
  </si>
  <si>
    <t>TES_per_household.kWh.FR.Res.HH.Thermal.SH.DistrHeat.CO</t>
  </si>
  <si>
    <t>TES_per_household.kWh.FR.Res.HH.Thermal.SH.DistrHeat.CO.LPG.LPG</t>
  </si>
  <si>
    <t>TES_per_household.kWh.FR.Res.HH.Thermal.SH.DistrHeat.CO.Elc.Elec</t>
  </si>
  <si>
    <t>TES_per_household.kWh.FR.Res.HH.Thermal.SH.AdvElc</t>
  </si>
  <si>
    <t>TES_per_household.kWh.FR.Res.HH.Thermal.SH.AdvElc.SH</t>
  </si>
  <si>
    <t>TES_per_household.kWh.FR.Res.HH.Thermal.SH.AdvElc.SH.Elec</t>
  </si>
  <si>
    <t>TES_per_household.kWh.FR.Res.HH.Thermal.SH.AdvElc.SC</t>
  </si>
  <si>
    <t>TES_per_household.kWh.FR.Res.HH.Thermal.SH.AdvElc.SC.AC.Elec</t>
  </si>
  <si>
    <t>TES_per_household.kWh.FR.Res.HH.Thermal.SH.AdvElc.WH</t>
  </si>
  <si>
    <t>TES_per_household.kWh.FR.Res.HH.Thermal.SH.AdvElc.WH.LPG.NoSolar.LPG</t>
  </si>
  <si>
    <t>TES_per_household.kWh.FR.Res.HH.Thermal.SH.AdvElc.WH.LPG.Solar</t>
  </si>
  <si>
    <t>TES_per_household.kWh.FR.Res.HH.Thermal.SH.AdvElc.WH.LPG.Solar.LPG</t>
  </si>
  <si>
    <t>TES_per_household.kWh.FR.Res.HH.Thermal.SH.AdvElc.WH.LPG.Solar.Solar</t>
  </si>
  <si>
    <t>TES_per_household.kWh.FR.Res.HH.Thermal.SH.AdvElc.WH.Elc.NoSolar.Elec</t>
  </si>
  <si>
    <t>TES_per_household.kWh.FR.Res.HH.Thermal.SH.AdvElc.WH.Elc.Solar</t>
  </si>
  <si>
    <t>TES_per_household.kWh.FR.Res.HH.Thermal.SH.AdvElc.WH.Elc.Solar.Elec</t>
  </si>
  <si>
    <t>TES_per_household.kWh.FR.Res.HH.Thermal.SH.AdvElc.WH.Elc.Solar.Solar</t>
  </si>
  <si>
    <t>TES_per_household.kWh.FR.Res.HH.Thermal.SH.AdvElc.CO</t>
  </si>
  <si>
    <t>TES_per_household.kWh.FR.Res.HH.Thermal.SH.AdvElc.CO.LPG.LPG</t>
  </si>
  <si>
    <t>TES_per_household.kWh.FR.Res.HH.Thermal.SH.AdvElc.CO.Elc.Elec</t>
  </si>
  <si>
    <t>TES_per_household.kWh.FR.Res.HH.Thermal.SH.ConvElc</t>
  </si>
  <si>
    <t>TES_per_household.kWh.FR.Res.HH.Thermal.SH.ConvElc.SH</t>
  </si>
  <si>
    <t>TES_per_household.kWh.FR.Res.HH.Thermal.SH.ConvElc.SH.Elec</t>
  </si>
  <si>
    <t>TES_per_household.kWh.FR.Res.HH.Thermal.SH.ConvElc.SC</t>
  </si>
  <si>
    <t>TES_per_household.kWh.FR.Res.HH.Thermal.SH.ConvElc.SC.AC.Elec</t>
  </si>
  <si>
    <t>TES_per_household.kWh.FR.Res.HH.Thermal.SH.ConvElc.WH</t>
  </si>
  <si>
    <t>TES_per_household.kWh.FR.Res.HH.Thermal.SH.ConvElc.WH.LPG.NoSolar.LPG</t>
  </si>
  <si>
    <t>TES_per_household.kWh.FR.Res.HH.Thermal.SH.ConvElc.WH.LPG.Solar</t>
  </si>
  <si>
    <t>TES_per_household.kWh.FR.Res.HH.Thermal.SH.ConvElc.WH.LPG.Solar.LPG</t>
  </si>
  <si>
    <t>TES_per_household.kWh.FR.Res.HH.Thermal.SH.ConvElc.WH.LPG.Solar.Solar</t>
  </si>
  <si>
    <t>TES_per_household.kWh.FR.Res.HH.Thermal.SH.ConvElc.WH.Elc.NoSolar.Elec</t>
  </si>
  <si>
    <t>TES_per_household.kWh.FR.Res.HH.Thermal.SH.ConvElc.WH.Elc.Solar</t>
  </si>
  <si>
    <t>TES_per_household.kWh.FR.Res.HH.Thermal.SH.ConvElc.WH.Elc.Solar.Elec</t>
  </si>
  <si>
    <t>TES_per_household.kWh.FR.Res.HH.Thermal.SH.ConvElc.WH.Elc.Solar.Solar</t>
  </si>
  <si>
    <t>TES_per_household.kWh.FR.Res.HH.Thermal.SH.ConvElc.CO</t>
  </si>
  <si>
    <t>TES_per_household.kWh.FR.Res.HH.Thermal.SH.ConvElc.CO.LPG.LPG</t>
  </si>
  <si>
    <t>TES_per_household.kWh.FR.Res.HH.Thermal.SH.ConvElc.CO.Elc.Elec</t>
  </si>
  <si>
    <t>FR - CO2 emissions per household (detailed structure)</t>
  </si>
  <si>
    <t>EMI_per_household.kgCO2.FR.Res.HH.Thermal.SH.Solids</t>
  </si>
  <si>
    <t>EMI_per_household.kgCO2.FR.Res.HH.Thermal.SH.Solids.SH</t>
  </si>
  <si>
    <t>EMI_per_household.kgCO2.FR.Res.HH.Thermal.SH.Solids.SH.Solids</t>
  </si>
  <si>
    <t>EMI_per_household.kgCO2.FR.Res.HH.Thermal.SH.Solids.SH.Elec</t>
  </si>
  <si>
    <t>EMI_per_household.kgCO2.FR.Res.HH.Thermal.SH.Solids.SC</t>
  </si>
  <si>
    <t>EMI_per_household.kgCO2.FR.Res.HH.Thermal.SH.Solids.SC.AC.Elec</t>
  </si>
  <si>
    <t>EMI_per_household.kgCO2.FR.Res.HH.Thermal.SH.Solids.WH</t>
  </si>
  <si>
    <t>EMI_per_household.kgCO2.FR.Res.HH.Thermal.SH.Solids.WH.Solids.NoSolar.Solids</t>
  </si>
  <si>
    <t>EMI_per_household.kgCO2.FR.Res.HH.Thermal.SH.Solids.WH.LPG.NoSolar.LPG</t>
  </si>
  <si>
    <t>EMI_per_household.kgCO2.FR.Res.HH.Thermal.SH.Solids.WH.LPG.Solar</t>
  </si>
  <si>
    <t>EMI_per_household.kgCO2.FR.Res.HH.Thermal.SH.Solids.WH.LPG.Solar.LPG</t>
  </si>
  <si>
    <t>EMI_per_household.kgCO2.FR.Res.HH.Thermal.SH.Solids.WH.LPG.Solar.Solar</t>
  </si>
  <si>
    <t>EMI_per_household.kgCO2.FR.Res.HH.Thermal.SH.Solids.WH.Elc.NoSolar.Elec</t>
  </si>
  <si>
    <t>EMI_per_household.kgCO2.FR.Res.HH.Thermal.SH.Solids.WH.Elc.Solar</t>
  </si>
  <si>
    <t>EMI_per_household.kgCO2.FR.Res.HH.Thermal.SH.Solids.WH.Elc.Solar.Elec</t>
  </si>
  <si>
    <t>EMI_per_household.kgCO2.FR.Res.HH.Thermal.SH.Solids.WH.Elc.Solar.Solar</t>
  </si>
  <si>
    <t>EMI_per_household.kgCO2.FR.Res.HH.Thermal.SH.Solids.CO</t>
  </si>
  <si>
    <t>EMI_per_household.kgCO2.FR.Res.HH.Thermal.SH.Solids.CO.Solids.Solids</t>
  </si>
  <si>
    <t>EMI_per_household.kgCO2.FR.Res.HH.Thermal.SH.Solids.CO.LPG.LPG</t>
  </si>
  <si>
    <t>EMI_per_household.kgCO2.FR.Res.HH.Thermal.SH.Solids.CO.Elc.Elec</t>
  </si>
  <si>
    <t>EMI_per_household.kgCO2.FR.Res.HH.Thermal.SH.LPG</t>
  </si>
  <si>
    <t>EMI_per_household.kgCO2.FR.Res.HH.Thermal.SH.LPG.SH</t>
  </si>
  <si>
    <t>EMI_per_household.kgCO2.FR.Res.HH.Thermal.SH.LPG.SH.LPG</t>
  </si>
  <si>
    <t>EMI_per_household.kgCO2.FR.Res.HH.Thermal.SH.LPG.SH.Elec</t>
  </si>
  <si>
    <t>EMI_per_household.kgCO2.FR.Res.HH.Thermal.SH.LPG.SC</t>
  </si>
  <si>
    <t>EMI_per_household.kgCO2.FR.Res.HH.Thermal.SH.LPG.SC.AC.Elec</t>
  </si>
  <si>
    <t>EMI_per_household.kgCO2.FR.Res.HH.Thermal.SH.LPG.WH</t>
  </si>
  <si>
    <t>EMI_per_household.kgCO2.FR.Res.HH.Thermal.SH.LPG.WH.LPG.NoSolar.LPG</t>
  </si>
  <si>
    <t>EMI_per_household.kgCO2.FR.Res.HH.Thermal.SH.LPG.WH.LPG.Solar</t>
  </si>
  <si>
    <t>EMI_per_household.kgCO2.FR.Res.HH.Thermal.SH.LPG.WH.LPG.Solar.LPG</t>
  </si>
  <si>
    <t>EMI_per_household.kgCO2.FR.Res.HH.Thermal.SH.LPG.WH.LPG.Solar.Solar</t>
  </si>
  <si>
    <t>EMI_per_household.kgCO2.FR.Res.HH.Thermal.SH.LPG.WH.Elc.NoSolar.Elec</t>
  </si>
  <si>
    <t>EMI_per_household.kgCO2.FR.Res.HH.Thermal.SH.LPG.WH.Elc.Solar</t>
  </si>
  <si>
    <t>EMI_per_household.kgCO2.FR.Res.HH.Thermal.SH.LPG.WH.Elc.Solar.Elec</t>
  </si>
  <si>
    <t>EMI_per_household.kgCO2.FR.Res.HH.Thermal.SH.LPG.WH.Elc.Solar.Solar</t>
  </si>
  <si>
    <t>EMI_per_household.kgCO2.FR.Res.HH.Thermal.SH.LPG.CO</t>
  </si>
  <si>
    <t>EMI_per_household.kgCO2.FR.Res.HH.Thermal.SH.LPG.CO.LPG.LPG</t>
  </si>
  <si>
    <t>EMI_per_household.kgCO2.FR.Res.HH.Thermal.SH.LPG.CO.Elc.Elec</t>
  </si>
  <si>
    <t>EMI_per_household.kgCO2.FR.Res.HH.Thermal.SH.Oil</t>
  </si>
  <si>
    <t>EMI_per_household.kgCO2.FR.Res.HH.Thermal.SH.Oil.SH</t>
  </si>
  <si>
    <t>EMI_per_household.kgCO2.FR.Res.HH.Thermal.SH.Oil.SH.Oil</t>
  </si>
  <si>
    <t>EMI_per_household.kgCO2.FR.Res.HH.Thermal.SH.Oil.SH.Elec</t>
  </si>
  <si>
    <t>EMI_per_household.kgCO2.FR.Res.HH.Thermal.SH.Oil.SC</t>
  </si>
  <si>
    <t>EMI_per_household.kgCO2.FR.Res.HH.Thermal.SH.Oil.SC.AC.Elec</t>
  </si>
  <si>
    <t>EMI_per_household.kgCO2.FR.Res.HH.Thermal.SH.Oil.WH</t>
  </si>
  <si>
    <t>EMI_per_household.kgCO2.FR.Res.HH.Thermal.SH.Oil.WH.Oil.NoSolar.Oil</t>
  </si>
  <si>
    <t>EMI_per_household.kgCO2.FR.Res.HH.Thermal.SH.Oil.WH.Oil.Solar</t>
  </si>
  <si>
    <t>EMI_per_household.kgCO2.FR.Res.HH.Thermal.SH.Oil.WH.Oil.Solar.Oil</t>
  </si>
  <si>
    <t>EMI_per_household.kgCO2.FR.Res.HH.Thermal.SH.Oil.WH.Oil.Solar.Solar</t>
  </si>
  <si>
    <t>EMI_per_household.kgCO2.FR.Res.HH.Thermal.SH.Oil.WH.Elc.NoSolar.Elec</t>
  </si>
  <si>
    <t>EMI_per_household.kgCO2.FR.Res.HH.Thermal.SH.Oil.WH.Elc.Solar</t>
  </si>
  <si>
    <t>EMI_per_household.kgCO2.FR.Res.HH.Thermal.SH.Oil.WH.Elc.Solar.Elec</t>
  </si>
  <si>
    <t>EMI_per_household.kgCO2.FR.Res.HH.Thermal.SH.Oil.WH.Elc.Solar.Solar</t>
  </si>
  <si>
    <t>EMI_per_household.kgCO2.FR.Res.HH.Thermal.SH.Oil.CO</t>
  </si>
  <si>
    <t>EMI_per_household.kgCO2.FR.Res.HH.Thermal.SH.Oil.CO.LPG.LPG</t>
  </si>
  <si>
    <t>EMI_per_household.kgCO2.FR.Res.HH.Thermal.SH.Oil.CO.Elc.Elec</t>
  </si>
  <si>
    <t>EMI_per_household.kgCO2.FR.Res.HH.Thermal.SH.Gas</t>
  </si>
  <si>
    <t>EMI_per_household.kgCO2.FR.Res.HH.Thermal.SH.Gas.SH</t>
  </si>
  <si>
    <t>EMI_per_household.kgCO2.FR.Res.HH.Thermal.SH.Gas.SH.Gas</t>
  </si>
  <si>
    <t>EMI_per_household.kgCO2.FR.Res.HH.Thermal.SH.Gas.SH.Elec</t>
  </si>
  <si>
    <t>EMI_per_household.kgCO2.FR.Res.HH.Thermal.SH.Gas.SC</t>
  </si>
  <si>
    <t>EMI_per_household.kgCO2.FR.Res.HH.Thermal.SH.Gas.SC.AC.Elec</t>
  </si>
  <si>
    <t>EMI_per_household.kgCO2.FR.Res.HH.Thermal.SH.Gas.WH</t>
  </si>
  <si>
    <t>EMI_per_household.kgCO2.FR.Res.HH.Thermal.SH.Gas.WH.Gas.NoSolar.Gas</t>
  </si>
  <si>
    <t>EMI_per_household.kgCO2.FR.Res.HH.Thermal.SH.Gas.WH.Gas.Solar</t>
  </si>
  <si>
    <t>EMI_per_household.kgCO2.FR.Res.HH.Thermal.SH.Gas.WH.Gas.Solar.Gas</t>
  </si>
  <si>
    <t>EMI_per_household.kgCO2.FR.Res.HH.Thermal.SH.Gas.WH.Gas.Solar.Solar</t>
  </si>
  <si>
    <t>EMI_per_household.kgCO2.FR.Res.HH.Thermal.SH.Gas.WH.Elc.NoSolar.Elec</t>
  </si>
  <si>
    <t>EMI_per_household.kgCO2.FR.Res.HH.Thermal.SH.Gas.WH.Elc.Solar</t>
  </si>
  <si>
    <t>EMI_per_household.kgCO2.FR.Res.HH.Thermal.SH.Gas.WH.Elc.Solar.Elec</t>
  </si>
  <si>
    <t>EMI_per_household.kgCO2.FR.Res.HH.Thermal.SH.Gas.WH.Elc.Solar.Solar</t>
  </si>
  <si>
    <t>EMI_per_household.kgCO2.FR.Res.HH.Thermal.SH.Gas.CO</t>
  </si>
  <si>
    <t>EMI_per_household.kgCO2.FR.Res.HH.Thermal.SH.Gas.CO.Gas.Gas</t>
  </si>
  <si>
    <t>EMI_per_household.kgCO2.FR.Res.HH.Thermal.SH.Gas.CO.Elc.Elec</t>
  </si>
  <si>
    <t>EMI_per_household.kgCO2.FR.Res.HH.Thermal.SH.Biomass</t>
  </si>
  <si>
    <t>EMI_per_household.kgCO2.FR.Res.HH.Thermal.SH.Biomass.SH</t>
  </si>
  <si>
    <t>EMI_per_household.kgCO2.FR.Res.HH.Thermal.SH.Biomass.SH.Biomass</t>
  </si>
  <si>
    <t>EMI_per_household.kgCO2.FR.Res.HH.Thermal.SH.Biomass.SH.Elec</t>
  </si>
  <si>
    <t>EMI_per_household.kgCO2.FR.Res.HH.Thermal.SH.Biomass.SC</t>
  </si>
  <si>
    <t>EMI_per_household.kgCO2.FR.Res.HH.Thermal.SH.Biomass.SC.AC.Elec</t>
  </si>
  <si>
    <t>EMI_per_household.kgCO2.FR.Res.HH.Thermal.SH.Biomass.WH</t>
  </si>
  <si>
    <t>EMI_per_household.kgCO2.FR.Res.HH.Thermal.SH.Biomass.WH.Biomass.NoSolar.Biomass</t>
  </si>
  <si>
    <t>EMI_per_household.kgCO2.FR.Res.HH.Thermal.SH.Biomass.WH.Biomass.Solar</t>
  </si>
  <si>
    <t>EMI_per_household.kgCO2.FR.Res.HH.Thermal.SH.Biomass.WH.Biomass.Solar.Biomass</t>
  </si>
  <si>
    <t>EMI_per_household.kgCO2.FR.Res.HH.Thermal.SH.Biomass.WH.Biomass.Solar.Solar</t>
  </si>
  <si>
    <t>EMI_per_household.kgCO2.FR.Res.HH.Thermal.SH.Biomass.WH.LPG.NoSolar.LPG</t>
  </si>
  <si>
    <t>EMI_per_household.kgCO2.FR.Res.HH.Thermal.SH.Biomass.WH.LPG.Solar</t>
  </si>
  <si>
    <t>EMI_per_household.kgCO2.FR.Res.HH.Thermal.SH.Biomass.WH.LPG.Solar.LPG</t>
  </si>
  <si>
    <t>EMI_per_household.kgCO2.FR.Res.HH.Thermal.SH.Biomass.WH.LPG.Solar.Solar</t>
  </si>
  <si>
    <t>EMI_per_household.kgCO2.FR.Res.HH.Thermal.SH.Biomass.WH.Elc.NoSolar.Elec</t>
  </si>
  <si>
    <t>EMI_per_household.kgCO2.FR.Res.HH.Thermal.SH.Biomass.WH.Elc.Solar</t>
  </si>
  <si>
    <t>EMI_per_household.kgCO2.FR.Res.HH.Thermal.SH.Biomass.WH.Elc.Solar.Elec</t>
  </si>
  <si>
    <t>EMI_per_household.kgCO2.FR.Res.HH.Thermal.SH.Biomass.WH.Elc.Solar.Solar</t>
  </si>
  <si>
    <t>EMI_per_household.kgCO2.FR.Res.HH.Thermal.SH.Biomass.CO</t>
  </si>
  <si>
    <t>EMI_per_household.kgCO2.FR.Res.HH.Thermal.SH.Biomass.CO.Biomass.Biomass</t>
  </si>
  <si>
    <t>EMI_per_household.kgCO2.FR.Res.HH.Thermal.SH.Biomass.CO.LPG.LPG</t>
  </si>
  <si>
    <t>EMI_per_household.kgCO2.FR.Res.HH.Thermal.SH.Biomass.CO.Elc.Elec</t>
  </si>
  <si>
    <t>EMI_per_household.kgCO2.FR.Res.HH.Thermal.SH.Geo</t>
  </si>
  <si>
    <t>EMI_per_household.kgCO2.FR.Res.HH.Thermal.SH.Geo.SH</t>
  </si>
  <si>
    <t>EMI_per_household.kgCO2.FR.Res.HH.Thermal.SH.Geo.SH.Geo</t>
  </si>
  <si>
    <t>EMI_per_household.kgCO2.FR.Res.HH.Thermal.SH.Geo.SH.Elec</t>
  </si>
  <si>
    <t>EMI_per_household.kgCO2.FR.Res.HH.Thermal.SH.Geo.SC</t>
  </si>
  <si>
    <t>EMI_per_household.kgCO2.FR.Res.HH.Thermal.SH.Geo.SC.AC.Elec</t>
  </si>
  <si>
    <t>EMI_per_household.kgCO2.FR.Res.HH.Thermal.SH.Geo.WH</t>
  </si>
  <si>
    <t>EMI_per_household.kgCO2.FR.Res.HH.Thermal.SH.Geo.WH.Geo.NoSolar.Geo</t>
  </si>
  <si>
    <t>EMI_per_household.kgCO2.FR.Res.HH.Thermal.SH.Geo.WH.Geo.Solar</t>
  </si>
  <si>
    <t>EMI_per_household.kgCO2.FR.Res.HH.Thermal.SH.Geo.WH.Geo.Solar.Geo</t>
  </si>
  <si>
    <t>EMI_per_household.kgCO2.FR.Res.HH.Thermal.SH.Geo.WH.Geo.Solar.Solar</t>
  </si>
  <si>
    <t>EMI_per_household.kgCO2.FR.Res.HH.Thermal.SH.Geo.WH.Elc.NoSolar.Elec</t>
  </si>
  <si>
    <t>EMI_per_household.kgCO2.FR.Res.HH.Thermal.SH.Geo.WH.Elc.Solar</t>
  </si>
  <si>
    <t>EMI_per_household.kgCO2.FR.Res.HH.Thermal.SH.Geo.WH.Elc.Solar.Elec</t>
  </si>
  <si>
    <t>EMI_per_household.kgCO2.FR.Res.HH.Thermal.SH.Geo.WH.Elc.Solar.Solar</t>
  </si>
  <si>
    <t>EMI_per_household.kgCO2.FR.Res.HH.Thermal.SH.Geo.CO</t>
  </si>
  <si>
    <t>EMI_per_household.kgCO2.FR.Res.HH.Thermal.SH.Geo.CO.LPG.LPG</t>
  </si>
  <si>
    <t>EMI_per_household.kgCO2.FR.Res.HH.Thermal.SH.Geo.CO.Elc.Elec</t>
  </si>
  <si>
    <t>EMI_per_household.kgCO2.FR.Res.HH.Thermal.SH.DistrHeat</t>
  </si>
  <si>
    <t>EMI_per_household.kgCO2.FR.Res.HH.Thermal.SH.DistrHeat.SH</t>
  </si>
  <si>
    <t>EMI_per_household.kgCO2.FR.Res.HH.Thermal.SH.DistrHeat.SH.Steam_Distr</t>
  </si>
  <si>
    <t>EMI_per_household.kgCO2.FR.Res.HH.Thermal.SH.DistrHeat.SH.Elec</t>
  </si>
  <si>
    <t>EMI_per_household.kgCO2.FR.Res.HH.Thermal.SH.DistrHeat.SC</t>
  </si>
  <si>
    <t>EMI_per_household.kgCO2.FR.Res.HH.Thermal.SH.DistrHeat.SC.AC.Elec</t>
  </si>
  <si>
    <t>EMI_per_household.kgCO2.FR.Res.HH.Thermal.SH.DistrHeat.WH</t>
  </si>
  <si>
    <t>EMI_per_household.kgCO2.FR.Res.HH.Thermal.SH.DistrHeat.WH.DistrHeat.NoSolar.Steam_Distr</t>
  </si>
  <si>
    <t>EMI_per_household.kgCO2.FR.Res.HH.Thermal.SH.DistrHeat.WH.DistrHeat.Solar</t>
  </si>
  <si>
    <t>EMI_per_household.kgCO2.FR.Res.HH.Thermal.SH.DistrHeat.WH.DistrHeat.Solar.Steam_Distr</t>
  </si>
  <si>
    <t>EMI_per_household.kgCO2.FR.Res.HH.Thermal.SH.DistrHeat.WH.DistrHeat.Solar.Solar</t>
  </si>
  <si>
    <t>EMI_per_household.kgCO2.FR.Res.HH.Thermal.SH.DistrHeat.WH.Elc.NoSolar.Elec</t>
  </si>
  <si>
    <t>EMI_per_household.kgCO2.FR.Res.HH.Thermal.SH.DistrHeat.WH.Elc.Solar</t>
  </si>
  <si>
    <t>EMI_per_household.kgCO2.FR.Res.HH.Thermal.SH.DistrHeat.WH.Elc.Solar.Elec</t>
  </si>
  <si>
    <t>EMI_per_household.kgCO2.FR.Res.HH.Thermal.SH.DistrHeat.WH.Elc.Solar.Solar</t>
  </si>
  <si>
    <t>EMI_per_household.kgCO2.FR.Res.HH.Thermal.SH.DistrHeat.CO</t>
  </si>
  <si>
    <t>EMI_per_household.kgCO2.FR.Res.HH.Thermal.SH.DistrHeat.CO.LPG.LPG</t>
  </si>
  <si>
    <t>EMI_per_household.kgCO2.FR.Res.HH.Thermal.SH.DistrHeat.CO.Elc.Elec</t>
  </si>
  <si>
    <t>EMI_per_household.kgCO2.FR.Res.HH.Thermal.SH.AdvElc</t>
  </si>
  <si>
    <t>EMI_per_household.kgCO2.FR.Res.HH.Thermal.SH.AdvElc.SH</t>
  </si>
  <si>
    <t>EMI_per_household.kgCO2.FR.Res.HH.Thermal.SH.AdvElc.SH.Elec</t>
  </si>
  <si>
    <t>EMI_per_household.kgCO2.FR.Res.HH.Thermal.SH.AdvElc.SC</t>
  </si>
  <si>
    <t>EMI_per_household.kgCO2.FR.Res.HH.Thermal.SH.AdvElc.SC.AC.Elec</t>
  </si>
  <si>
    <t>EMI_per_household.kgCO2.FR.Res.HH.Thermal.SH.AdvElc.WH</t>
  </si>
  <si>
    <t>EMI_per_household.kgCO2.FR.Res.HH.Thermal.SH.AdvElc.WH.LPG.NoSolar.LPG</t>
  </si>
  <si>
    <t>EMI_per_household.kgCO2.FR.Res.HH.Thermal.SH.AdvElc.WH.LPG.Solar</t>
  </si>
  <si>
    <t>EMI_per_household.kgCO2.FR.Res.HH.Thermal.SH.AdvElc.WH.LPG.Solar.LPG</t>
  </si>
  <si>
    <t>EMI_per_household.kgCO2.FR.Res.HH.Thermal.SH.AdvElc.WH.LPG.Solar.Solar</t>
  </si>
  <si>
    <t>EMI_per_household.kgCO2.FR.Res.HH.Thermal.SH.AdvElc.WH.Elc.NoSolar.Elec</t>
  </si>
  <si>
    <t>EMI_per_household.kgCO2.FR.Res.HH.Thermal.SH.AdvElc.WH.Elc.Solar</t>
  </si>
  <si>
    <t>EMI_per_household.kgCO2.FR.Res.HH.Thermal.SH.AdvElc.WH.Elc.Solar.Elec</t>
  </si>
  <si>
    <t>EMI_per_household.kgCO2.FR.Res.HH.Thermal.SH.AdvElc.WH.Elc.Solar.Solar</t>
  </si>
  <si>
    <t>EMI_per_household.kgCO2.FR.Res.HH.Thermal.SH.AdvElc.CO</t>
  </si>
  <si>
    <t>EMI_per_household.kgCO2.FR.Res.HH.Thermal.SH.AdvElc.CO.LPG.LPG</t>
  </si>
  <si>
    <t>EMI_per_household.kgCO2.FR.Res.HH.Thermal.SH.AdvElc.CO.Elc.Elec</t>
  </si>
  <si>
    <t>EMI_per_household.kgCO2.FR.Res.HH.Thermal.SH.ConvElc</t>
  </si>
  <si>
    <t>EMI_per_household.kgCO2.FR.Res.HH.Thermal.SH.ConvElc.SH</t>
  </si>
  <si>
    <t>EMI_per_household.kgCO2.FR.Res.HH.Thermal.SH.ConvElc.SH.Elec</t>
  </si>
  <si>
    <t>EMI_per_household.kgCO2.FR.Res.HH.Thermal.SH.ConvElc.SC</t>
  </si>
  <si>
    <t>EMI_per_household.kgCO2.FR.Res.HH.Thermal.SH.ConvElc.SC.AC.Elec</t>
  </si>
  <si>
    <t>EMI_per_household.kgCO2.FR.Res.HH.Thermal.SH.ConvElc.WH</t>
  </si>
  <si>
    <t>EMI_per_household.kgCO2.FR.Res.HH.Thermal.SH.ConvElc.WH.LPG.NoSolar.LPG</t>
  </si>
  <si>
    <t>EMI_per_household.kgCO2.FR.Res.HH.Thermal.SH.ConvElc.WH.LPG.Solar</t>
  </si>
  <si>
    <t>EMI_per_household.kgCO2.FR.Res.HH.Thermal.SH.ConvElc.WH.LPG.Solar.LPG</t>
  </si>
  <si>
    <t>EMI_per_household.kgCO2.FR.Res.HH.Thermal.SH.ConvElc.WH.LPG.Solar.Solar</t>
  </si>
  <si>
    <t>EMI_per_household.kgCO2.FR.Res.HH.Thermal.SH.ConvElc.WH.Elc.NoSolar.Elec</t>
  </si>
  <si>
    <t>EMI_per_household.kgCO2.FR.Res.HH.Thermal.SH.ConvElc.WH.Elc.Solar</t>
  </si>
  <si>
    <t>EMI_per_household.kgCO2.FR.Res.HH.Thermal.SH.ConvElc.WH.Elc.Solar.Elec</t>
  </si>
  <si>
    <t>EMI_per_household.kgCO2.FR.Res.HH.Thermal.SH.ConvElc.WH.Elc.Solar.Solar</t>
  </si>
  <si>
    <t>EMI_per_household.kgCO2.FR.Res.HH.Thermal.SH.ConvElc.CO</t>
  </si>
  <si>
    <t>EMI_per_household.kgCO2.FR.Res.HH.Thermal.SH.ConvElc.CO.LPG.LPG</t>
  </si>
  <si>
    <t>EMI_per_household.kgCO2.FR.Res.HH.Thermal.SH.ConvElc.CO.Elc.Elec</t>
  </si>
  <si>
    <t>FR - Final energy consumption per surface area (detailed structure)</t>
  </si>
  <si>
    <t>FEC_per_sqm.kWh.FR.Res.HH.Thermal.SH.Solids</t>
  </si>
  <si>
    <t>FEC_per_sqm.kWh.FR.Res.HH.Thermal.SH.Solids.SH</t>
  </si>
  <si>
    <t>FEC_per_sqm.kWh.FR.Res.HH.Thermal.SH.Solids.SH.Solids</t>
  </si>
  <si>
    <t>FEC_per_sqm.kWh.FR.Res.HH.Thermal.SH.Solids.SH.Elec</t>
  </si>
  <si>
    <t>FEC_per_sqm.kWh.FR.Res.HH.Thermal.SH.Solids.SC</t>
  </si>
  <si>
    <t>FEC_per_sqm.kWh.FR.Res.HH.Thermal.SH.Solids.SC.AC.Elec</t>
  </si>
  <si>
    <t>FEC_per_sqm.kWh.FR.Res.HH.Thermal.SH.Solids.WH</t>
  </si>
  <si>
    <t>FEC_per_sqm.kWh.FR.Res.HH.Thermal.SH.Solids.WH.Solids.NoSolar.Solids</t>
  </si>
  <si>
    <t>FEC_per_sqm.kWh.FR.Res.HH.Thermal.SH.Solids.WH.LPG.NoSolar.LPG</t>
  </si>
  <si>
    <t>FEC_per_sqm.kWh.FR.Res.HH.Thermal.SH.Solids.WH.LPG.Solar</t>
  </si>
  <si>
    <t>FEC_per_sqm.kWh.FR.Res.HH.Thermal.SH.Solids.WH.LPG.Solar.LPG</t>
  </si>
  <si>
    <t>FEC_per_sqm.kWh.FR.Res.HH.Thermal.SH.Solids.WH.LPG.Solar.Solar</t>
  </si>
  <si>
    <t>FEC_per_sqm.kWh.FR.Res.HH.Thermal.SH.Solids.WH.Elc.NoSolar.Elec</t>
  </si>
  <si>
    <t>FEC_per_sqm.kWh.FR.Res.HH.Thermal.SH.Solids.WH.Elc.Solar</t>
  </si>
  <si>
    <t>FEC_per_sqm.kWh.FR.Res.HH.Thermal.SH.Solids.WH.Elc.Solar.Elec</t>
  </si>
  <si>
    <t>FEC_per_sqm.kWh.FR.Res.HH.Thermal.SH.Solids.WH.Elc.Solar.Solar</t>
  </si>
  <si>
    <t>FEC_per_sqm.kWh.FR.Res.HH.Thermal.SH.Solids.CO</t>
  </si>
  <si>
    <t>FEC_per_sqm.kWh.FR.Res.HH.Thermal.SH.Solids.CO.Solids.Solids</t>
  </si>
  <si>
    <t>FEC_per_sqm.kWh.FR.Res.HH.Thermal.SH.Solids.CO.LPG.LPG</t>
  </si>
  <si>
    <t>FEC_per_sqm.kWh.FR.Res.HH.Thermal.SH.Solids.CO.Elc.Elec</t>
  </si>
  <si>
    <t>FEC_per_sqm.kWh.FR.Res.HH.Thermal.SH.LPG</t>
  </si>
  <si>
    <t>FEC_per_sqm.kWh.FR.Res.HH.Thermal.SH.LPG.SH</t>
  </si>
  <si>
    <t>FEC_per_sqm.kWh.FR.Res.HH.Thermal.SH.LPG.SH.LPG</t>
  </si>
  <si>
    <t>FEC_per_sqm.kWh.FR.Res.HH.Thermal.SH.LPG.SH.Elec</t>
  </si>
  <si>
    <t>FEC_per_sqm.kWh.FR.Res.HH.Thermal.SH.LPG.SC</t>
  </si>
  <si>
    <t>FEC_per_sqm.kWh.FR.Res.HH.Thermal.SH.LPG.SC.AC.Elec</t>
  </si>
  <si>
    <t>FEC_per_sqm.kWh.FR.Res.HH.Thermal.SH.LPG.WH</t>
  </si>
  <si>
    <t>FEC_per_sqm.kWh.FR.Res.HH.Thermal.SH.LPG.WH.LPG.NoSolar.LPG</t>
  </si>
  <si>
    <t>FEC_per_sqm.kWh.FR.Res.HH.Thermal.SH.LPG.WH.LPG.Solar</t>
  </si>
  <si>
    <t>FEC_per_sqm.kWh.FR.Res.HH.Thermal.SH.LPG.WH.LPG.Solar.LPG</t>
  </si>
  <si>
    <t>FEC_per_sqm.kWh.FR.Res.HH.Thermal.SH.LPG.WH.LPG.Solar.Solar</t>
  </si>
  <si>
    <t>FEC_per_sqm.kWh.FR.Res.HH.Thermal.SH.LPG.WH.Elc.NoSolar.Elec</t>
  </si>
  <si>
    <t>FEC_per_sqm.kWh.FR.Res.HH.Thermal.SH.LPG.WH.Elc.Solar</t>
  </si>
  <si>
    <t>FEC_per_sqm.kWh.FR.Res.HH.Thermal.SH.LPG.WH.Elc.Solar.Elec</t>
  </si>
  <si>
    <t>FEC_per_sqm.kWh.FR.Res.HH.Thermal.SH.LPG.WH.Elc.Solar.Solar</t>
  </si>
  <si>
    <t>FEC_per_sqm.kWh.FR.Res.HH.Thermal.SH.LPG.CO</t>
  </si>
  <si>
    <t>FEC_per_sqm.kWh.FR.Res.HH.Thermal.SH.LPG.CO.LPG.LPG</t>
  </si>
  <si>
    <t>FEC_per_sqm.kWh.FR.Res.HH.Thermal.SH.LPG.CO.Elc.Elec</t>
  </si>
  <si>
    <t>FEC_per_sqm.kWh.FR.Res.HH.Thermal.SH.Oil</t>
  </si>
  <si>
    <t>FEC_per_sqm.kWh.FR.Res.HH.Thermal.SH.Oil.SH</t>
  </si>
  <si>
    <t>FEC_per_sqm.kWh.FR.Res.HH.Thermal.SH.Oil.SH.Oil</t>
  </si>
  <si>
    <t>FEC_per_sqm.kWh.FR.Res.HH.Thermal.SH.Oil.SH.Elec</t>
  </si>
  <si>
    <t>FEC_per_sqm.kWh.FR.Res.HH.Thermal.SH.Oil.SC</t>
  </si>
  <si>
    <t>FEC_per_sqm.kWh.FR.Res.HH.Thermal.SH.Oil.SC.AC.Elec</t>
  </si>
  <si>
    <t>FEC_per_sqm.kWh.FR.Res.HH.Thermal.SH.Oil.WH</t>
  </si>
  <si>
    <t>FEC_per_sqm.kWh.FR.Res.HH.Thermal.SH.Oil.WH.Oil.NoSolar.Oil</t>
  </si>
  <si>
    <t>FEC_per_sqm.kWh.FR.Res.HH.Thermal.SH.Oil.WH.Oil.Solar</t>
  </si>
  <si>
    <t>FEC_per_sqm.kWh.FR.Res.HH.Thermal.SH.Oil.WH.Oil.Solar.Oil</t>
  </si>
  <si>
    <t>FEC_per_sqm.kWh.FR.Res.HH.Thermal.SH.Oil.WH.Oil.Solar.Solar</t>
  </si>
  <si>
    <t>FEC_per_sqm.kWh.FR.Res.HH.Thermal.SH.Oil.WH.Elc.NoSolar.Elec</t>
  </si>
  <si>
    <t>FEC_per_sqm.kWh.FR.Res.HH.Thermal.SH.Oil.WH.Elc.Solar</t>
  </si>
  <si>
    <t>FEC_per_sqm.kWh.FR.Res.HH.Thermal.SH.Oil.WH.Elc.Solar.Elec</t>
  </si>
  <si>
    <t>FEC_per_sqm.kWh.FR.Res.HH.Thermal.SH.Oil.WH.Elc.Solar.Solar</t>
  </si>
  <si>
    <t>FEC_per_sqm.kWh.FR.Res.HH.Thermal.SH.Oil.CO</t>
  </si>
  <si>
    <t>FEC_per_sqm.kWh.FR.Res.HH.Thermal.SH.Oil.CO.LPG.LPG</t>
  </si>
  <si>
    <t>FEC_per_sqm.kWh.FR.Res.HH.Thermal.SH.Oil.CO.Elc.Elec</t>
  </si>
  <si>
    <t>FEC_per_sqm.kWh.FR.Res.HH.Thermal.SH.Gas</t>
  </si>
  <si>
    <t>FEC_per_sqm.kWh.FR.Res.HH.Thermal.SH.Gas.SH</t>
  </si>
  <si>
    <t>FEC_per_sqm.kWh.FR.Res.HH.Thermal.SH.Gas.SH.Gas</t>
  </si>
  <si>
    <t>FEC_per_sqm.kWh.FR.Res.HH.Thermal.SH.Gas.SH.Elec</t>
  </si>
  <si>
    <t>FEC_per_sqm.kWh.FR.Res.HH.Thermal.SH.Gas.SC</t>
  </si>
  <si>
    <t>FEC_per_sqm.kWh.FR.Res.HH.Thermal.SH.Gas.SC.AC.Elec</t>
  </si>
  <si>
    <t>FEC_per_sqm.kWh.FR.Res.HH.Thermal.SH.Gas.WH</t>
  </si>
  <si>
    <t>FEC_per_sqm.kWh.FR.Res.HH.Thermal.SH.Gas.WH.Gas.NoSolar.Gas</t>
  </si>
  <si>
    <t>FEC_per_sqm.kWh.FR.Res.HH.Thermal.SH.Gas.WH.Gas.Solar</t>
  </si>
  <si>
    <t>FEC_per_sqm.kWh.FR.Res.HH.Thermal.SH.Gas.WH.Gas.Solar.Gas</t>
  </si>
  <si>
    <t>FEC_per_sqm.kWh.FR.Res.HH.Thermal.SH.Gas.WH.Gas.Solar.Solar</t>
  </si>
  <si>
    <t>FEC_per_sqm.kWh.FR.Res.HH.Thermal.SH.Gas.WH.Elc.NoSolar.Elec</t>
  </si>
  <si>
    <t>FEC_per_sqm.kWh.FR.Res.HH.Thermal.SH.Gas.WH.Elc.Solar</t>
  </si>
  <si>
    <t>FEC_per_sqm.kWh.FR.Res.HH.Thermal.SH.Gas.WH.Elc.Solar.Elec</t>
  </si>
  <si>
    <t>FEC_per_sqm.kWh.FR.Res.HH.Thermal.SH.Gas.WH.Elc.Solar.Solar</t>
  </si>
  <si>
    <t>FEC_per_sqm.kWh.FR.Res.HH.Thermal.SH.Gas.CO</t>
  </si>
  <si>
    <t>FEC_per_sqm.kWh.FR.Res.HH.Thermal.SH.Gas.CO.Gas.Gas</t>
  </si>
  <si>
    <t>FEC_per_sqm.kWh.FR.Res.HH.Thermal.SH.Gas.CO.Elc.Elec</t>
  </si>
  <si>
    <t>FEC_per_sqm.kWh.FR.Res.HH.Thermal.SH.Biomass</t>
  </si>
  <si>
    <t>FEC_per_sqm.kWh.FR.Res.HH.Thermal.SH.Biomass.SH</t>
  </si>
  <si>
    <t>FEC_per_sqm.kWh.FR.Res.HH.Thermal.SH.Biomass.SH.Biomass</t>
  </si>
  <si>
    <t>FEC_per_sqm.kWh.FR.Res.HH.Thermal.SH.Biomass.SH.Elec</t>
  </si>
  <si>
    <t>FEC_per_sqm.kWh.FR.Res.HH.Thermal.SH.Biomass.SC</t>
  </si>
  <si>
    <t>FEC_per_sqm.kWh.FR.Res.HH.Thermal.SH.Biomass.SC.AC.Elec</t>
  </si>
  <si>
    <t>FEC_per_sqm.kWh.FR.Res.HH.Thermal.SH.Biomass.WH</t>
  </si>
  <si>
    <t>FEC_per_sqm.kWh.FR.Res.HH.Thermal.SH.Biomass.WH.Biomass.NoSolar.Biomass</t>
  </si>
  <si>
    <t>FEC_per_sqm.kWh.FR.Res.HH.Thermal.SH.Biomass.WH.Biomass.Solar</t>
  </si>
  <si>
    <t>FEC_per_sqm.kWh.FR.Res.HH.Thermal.SH.Biomass.WH.Biomass.Solar.Biomass</t>
  </si>
  <si>
    <t>FEC_per_sqm.kWh.FR.Res.HH.Thermal.SH.Biomass.WH.Biomass.Solar.Solar</t>
  </si>
  <si>
    <t>FEC_per_sqm.kWh.FR.Res.HH.Thermal.SH.Biomass.WH.LPG.NoSolar.LPG</t>
  </si>
  <si>
    <t>FEC_per_sqm.kWh.FR.Res.HH.Thermal.SH.Biomass.WH.LPG.Solar</t>
  </si>
  <si>
    <t>FEC_per_sqm.kWh.FR.Res.HH.Thermal.SH.Biomass.WH.LPG.Solar.LPG</t>
  </si>
  <si>
    <t>FEC_per_sqm.kWh.FR.Res.HH.Thermal.SH.Biomass.WH.LPG.Solar.Solar</t>
  </si>
  <si>
    <t>FEC_per_sqm.kWh.FR.Res.HH.Thermal.SH.Biomass.WH.Elc.NoSolar.Elec</t>
  </si>
  <si>
    <t>FEC_per_sqm.kWh.FR.Res.HH.Thermal.SH.Biomass.WH.Elc.Solar</t>
  </si>
  <si>
    <t>FEC_per_sqm.kWh.FR.Res.HH.Thermal.SH.Biomass.WH.Elc.Solar.Elec</t>
  </si>
  <si>
    <t>FEC_per_sqm.kWh.FR.Res.HH.Thermal.SH.Biomass.WH.Elc.Solar.Solar</t>
  </si>
  <si>
    <t>FEC_per_sqm.kWh.FR.Res.HH.Thermal.SH.Biomass.CO</t>
  </si>
  <si>
    <t>FEC_per_sqm.kWh.FR.Res.HH.Thermal.SH.Biomass.CO.Biomass.Biomass</t>
  </si>
  <si>
    <t>FEC_per_sqm.kWh.FR.Res.HH.Thermal.SH.Biomass.CO.LPG.LPG</t>
  </si>
  <si>
    <t>FEC_per_sqm.kWh.FR.Res.HH.Thermal.SH.Biomass.CO.Elc.Elec</t>
  </si>
  <si>
    <t>FEC_per_sqm.kWh.FR.Res.HH.Thermal.SH.Geo</t>
  </si>
  <si>
    <t>FEC_per_sqm.kWh.FR.Res.HH.Thermal.SH.Geo.SH</t>
  </si>
  <si>
    <t>FEC_per_sqm.kWh.FR.Res.HH.Thermal.SH.Geo.SH.Geo</t>
  </si>
  <si>
    <t>FEC_per_sqm.kWh.FR.Res.HH.Thermal.SH.Geo.SH.Elec</t>
  </si>
  <si>
    <t>FEC_per_sqm.kWh.FR.Res.HH.Thermal.SH.Geo.SC</t>
  </si>
  <si>
    <t>FEC_per_sqm.kWh.FR.Res.HH.Thermal.SH.Geo.SC.AC.Elec</t>
  </si>
  <si>
    <t>FEC_per_sqm.kWh.FR.Res.HH.Thermal.SH.Geo.WH</t>
  </si>
  <si>
    <t>FEC_per_sqm.kWh.FR.Res.HH.Thermal.SH.Geo.WH.Geo.NoSolar.Geo</t>
  </si>
  <si>
    <t>FEC_per_sqm.kWh.FR.Res.HH.Thermal.SH.Geo.WH.Geo.Solar</t>
  </si>
  <si>
    <t>FEC_per_sqm.kWh.FR.Res.HH.Thermal.SH.Geo.WH.Geo.Solar.Geo</t>
  </si>
  <si>
    <t>FEC_per_sqm.kWh.FR.Res.HH.Thermal.SH.Geo.WH.Geo.Solar.Solar</t>
  </si>
  <si>
    <t>FEC_per_sqm.kWh.FR.Res.HH.Thermal.SH.Geo.WH.Elc.NoSolar.Elec</t>
  </si>
  <si>
    <t>FEC_per_sqm.kWh.FR.Res.HH.Thermal.SH.Geo.WH.Elc.Solar</t>
  </si>
  <si>
    <t>FEC_per_sqm.kWh.FR.Res.HH.Thermal.SH.Geo.WH.Elc.Solar.Elec</t>
  </si>
  <si>
    <t>FEC_per_sqm.kWh.FR.Res.HH.Thermal.SH.Geo.WH.Elc.Solar.Solar</t>
  </si>
  <si>
    <t>FEC_per_sqm.kWh.FR.Res.HH.Thermal.SH.Geo.CO</t>
  </si>
  <si>
    <t>FEC_per_sqm.kWh.FR.Res.HH.Thermal.SH.Geo.CO.LPG.LPG</t>
  </si>
  <si>
    <t>FEC_per_sqm.kWh.FR.Res.HH.Thermal.SH.Geo.CO.Elc.Elec</t>
  </si>
  <si>
    <t>FEC_per_sqm.kWh.FR.Res.HH.Thermal.SH.DistrHeat</t>
  </si>
  <si>
    <t>FEC_per_sqm.kWh.FR.Res.HH.Thermal.SH.DistrHeat.SH</t>
  </si>
  <si>
    <t>FEC_per_sqm.kWh.FR.Res.HH.Thermal.SH.DistrHeat.SH.Steam_Distr</t>
  </si>
  <si>
    <t>FEC_per_sqm.kWh.FR.Res.HH.Thermal.SH.DistrHeat.SH.Elec</t>
  </si>
  <si>
    <t>FEC_per_sqm.kWh.FR.Res.HH.Thermal.SH.DistrHeat.SC</t>
  </si>
  <si>
    <t>FEC_per_sqm.kWh.FR.Res.HH.Thermal.SH.DistrHeat.SC.AC.Elec</t>
  </si>
  <si>
    <t>FEC_per_sqm.kWh.FR.Res.HH.Thermal.SH.DistrHeat.WH</t>
  </si>
  <si>
    <t>FEC_per_sqm.kWh.FR.Res.HH.Thermal.SH.DistrHeat.WH.DistrHeat.NoSolar.Steam_Distr</t>
  </si>
  <si>
    <t>FEC_per_sqm.kWh.FR.Res.HH.Thermal.SH.DistrHeat.WH.DistrHeat.Solar</t>
  </si>
  <si>
    <t>FEC_per_sqm.kWh.FR.Res.HH.Thermal.SH.DistrHeat.WH.DistrHeat.Solar.Steam_Distr</t>
  </si>
  <si>
    <t>FEC_per_sqm.kWh.FR.Res.HH.Thermal.SH.DistrHeat.WH.DistrHeat.Solar.Solar</t>
  </si>
  <si>
    <t>FEC_per_sqm.kWh.FR.Res.HH.Thermal.SH.DistrHeat.WH.Elc.NoSolar.Elec</t>
  </si>
  <si>
    <t>FEC_per_sqm.kWh.FR.Res.HH.Thermal.SH.DistrHeat.WH.Elc.Solar</t>
  </si>
  <si>
    <t>FEC_per_sqm.kWh.FR.Res.HH.Thermal.SH.DistrHeat.WH.Elc.Solar.Elec</t>
  </si>
  <si>
    <t>FEC_per_sqm.kWh.FR.Res.HH.Thermal.SH.DistrHeat.WH.Elc.Solar.Solar</t>
  </si>
  <si>
    <t>FEC_per_sqm.kWh.FR.Res.HH.Thermal.SH.DistrHeat.CO</t>
  </si>
  <si>
    <t>FEC_per_sqm.kWh.FR.Res.HH.Thermal.SH.DistrHeat.CO.LPG.LPG</t>
  </si>
  <si>
    <t>FEC_per_sqm.kWh.FR.Res.HH.Thermal.SH.DistrHeat.CO.Elc.Elec</t>
  </si>
  <si>
    <t>FEC_per_sqm.kWh.FR.Res.HH.Thermal.SH.AdvElc</t>
  </si>
  <si>
    <t>FEC_per_sqm.kWh.FR.Res.HH.Thermal.SH.AdvElc.SH</t>
  </si>
  <si>
    <t>FEC_per_sqm.kWh.FR.Res.HH.Thermal.SH.AdvElc.SH.Elec</t>
  </si>
  <si>
    <t>FEC_per_sqm.kWh.FR.Res.HH.Thermal.SH.AdvElc.SC</t>
  </si>
  <si>
    <t>FEC_per_sqm.kWh.FR.Res.HH.Thermal.SH.AdvElc.SC.AC.Elec</t>
  </si>
  <si>
    <t>FEC_per_sqm.kWh.FR.Res.HH.Thermal.SH.AdvElc.WH</t>
  </si>
  <si>
    <t>FEC_per_sqm.kWh.FR.Res.HH.Thermal.SH.AdvElc.WH.LPG.NoSolar.LPG</t>
  </si>
  <si>
    <t>FEC_per_sqm.kWh.FR.Res.HH.Thermal.SH.AdvElc.WH.LPG.Solar</t>
  </si>
  <si>
    <t>FEC_per_sqm.kWh.FR.Res.HH.Thermal.SH.AdvElc.WH.LPG.Solar.LPG</t>
  </si>
  <si>
    <t>FEC_per_sqm.kWh.FR.Res.HH.Thermal.SH.AdvElc.WH.LPG.Solar.Solar</t>
  </si>
  <si>
    <t>FEC_per_sqm.kWh.FR.Res.HH.Thermal.SH.AdvElc.WH.Elc.NoSolar.Elec</t>
  </si>
  <si>
    <t>FEC_per_sqm.kWh.FR.Res.HH.Thermal.SH.AdvElc.WH.Elc.Solar</t>
  </si>
  <si>
    <t>FEC_per_sqm.kWh.FR.Res.HH.Thermal.SH.AdvElc.WH.Elc.Solar.Elec</t>
  </si>
  <si>
    <t>FEC_per_sqm.kWh.FR.Res.HH.Thermal.SH.AdvElc.WH.Elc.Solar.Solar</t>
  </si>
  <si>
    <t>FEC_per_sqm.kWh.FR.Res.HH.Thermal.SH.AdvElc.CO</t>
  </si>
  <si>
    <t>FEC_per_sqm.kWh.FR.Res.HH.Thermal.SH.AdvElc.CO.LPG.LPG</t>
  </si>
  <si>
    <t>FEC_per_sqm.kWh.FR.Res.HH.Thermal.SH.AdvElc.CO.Elc.Elec</t>
  </si>
  <si>
    <t>FEC_per_sqm.kWh.FR.Res.HH.Thermal.SH.ConvElc</t>
  </si>
  <si>
    <t>FEC_per_sqm.kWh.FR.Res.HH.Thermal.SH.ConvElc.SH</t>
  </si>
  <si>
    <t>FEC_per_sqm.kWh.FR.Res.HH.Thermal.SH.ConvElc.SH.Elec</t>
  </si>
  <si>
    <t>FEC_per_sqm.kWh.FR.Res.HH.Thermal.SH.ConvElc.SC</t>
  </si>
  <si>
    <t>FEC_per_sqm.kWh.FR.Res.HH.Thermal.SH.ConvElc.SC.AC.Elec</t>
  </si>
  <si>
    <t>FEC_per_sqm.kWh.FR.Res.HH.Thermal.SH.ConvElc.WH</t>
  </si>
  <si>
    <t>FEC_per_sqm.kWh.FR.Res.HH.Thermal.SH.ConvElc.WH.LPG.NoSolar.LPG</t>
  </si>
  <si>
    <t>FEC_per_sqm.kWh.FR.Res.HH.Thermal.SH.ConvElc.WH.LPG.Solar</t>
  </si>
  <si>
    <t>FEC_per_sqm.kWh.FR.Res.HH.Thermal.SH.ConvElc.WH.LPG.Solar.LPG</t>
  </si>
  <si>
    <t>FEC_per_sqm.kWh.FR.Res.HH.Thermal.SH.ConvElc.WH.LPG.Solar.Solar</t>
  </si>
  <si>
    <t>FEC_per_sqm.kWh.FR.Res.HH.Thermal.SH.ConvElc.WH.Elc.NoSolar.Elec</t>
  </si>
  <si>
    <t>FEC_per_sqm.kWh.FR.Res.HH.Thermal.SH.ConvElc.WH.Elc.Solar</t>
  </si>
  <si>
    <t>FEC_per_sqm.kWh.FR.Res.HH.Thermal.SH.ConvElc.WH.Elc.Solar.Elec</t>
  </si>
  <si>
    <t>FEC_per_sqm.kWh.FR.Res.HH.Thermal.SH.ConvElc.WH.Elc.Solar.Solar</t>
  </si>
  <si>
    <t>FEC_per_sqm.kWh.FR.Res.HH.Thermal.SH.ConvElc.CO</t>
  </si>
  <si>
    <t>FEC_per_sqm.kWh.FR.Res.HH.Thermal.SH.ConvElc.CO.LPG.LPG</t>
  </si>
  <si>
    <t>FEC_per_sqm.kWh.FR.Res.HH.Thermal.SH.ConvElc.CO.Elc.Elec</t>
  </si>
  <si>
    <t>FR - Thermal energy service per surface area (detailed structure)</t>
  </si>
  <si>
    <t>TES_per_sqm.kWh.FR.Res.HH.Thermal.SH.Solids</t>
  </si>
  <si>
    <t>TES_per_sqm.kWh.FR.Res.HH.Thermal.SH.Solids.SH</t>
  </si>
  <si>
    <t>TES_per_sqm.kWh.FR.Res.HH.Thermal.SH.Solids.SH.Solids</t>
  </si>
  <si>
    <t>TES_per_sqm.kWh.FR.Res.HH.Thermal.SH.Solids.SH.Elec</t>
  </si>
  <si>
    <t>TES_per_sqm.kWh.FR.Res.HH.Thermal.SH.Solids.SC</t>
  </si>
  <si>
    <t>TES_per_sqm.kWh.FR.Res.HH.Thermal.SH.Solids.SC.AC.Elec</t>
  </si>
  <si>
    <t>TES_per_sqm.kWh.FR.Res.HH.Thermal.SH.Solids.WH</t>
  </si>
  <si>
    <t>TES_per_sqm.kWh.FR.Res.HH.Thermal.SH.Solids.WH.Solids.NoSolar.Solids</t>
  </si>
  <si>
    <t>TES_per_sqm.kWh.FR.Res.HH.Thermal.SH.Solids.WH.LPG.NoSolar.LPG</t>
  </si>
  <si>
    <t>TES_per_sqm.kWh.FR.Res.HH.Thermal.SH.Solids.WH.LPG.Solar</t>
  </si>
  <si>
    <t>TES_per_sqm.kWh.FR.Res.HH.Thermal.SH.Solids.WH.LPG.Solar.LPG</t>
  </si>
  <si>
    <t>TES_per_sqm.kWh.FR.Res.HH.Thermal.SH.Solids.WH.LPG.Solar.Solar</t>
  </si>
  <si>
    <t>TES_per_sqm.kWh.FR.Res.HH.Thermal.SH.Solids.WH.Elc.NoSolar.Elec</t>
  </si>
  <si>
    <t>TES_per_sqm.kWh.FR.Res.HH.Thermal.SH.Solids.WH.Elc.Solar</t>
  </si>
  <si>
    <t>TES_per_sqm.kWh.FR.Res.HH.Thermal.SH.Solids.WH.Elc.Solar.Elec</t>
  </si>
  <si>
    <t>TES_per_sqm.kWh.FR.Res.HH.Thermal.SH.Solids.WH.Elc.Solar.Solar</t>
  </si>
  <si>
    <t>TES_per_sqm.kWh.FR.Res.HH.Thermal.SH.Solids.CO</t>
  </si>
  <si>
    <t>TES_per_sqm.kWh.FR.Res.HH.Thermal.SH.Solids.CO.Solids.Solids</t>
  </si>
  <si>
    <t>TES_per_sqm.kWh.FR.Res.HH.Thermal.SH.Solids.CO.LPG.LPG</t>
  </si>
  <si>
    <t>TES_per_sqm.kWh.FR.Res.HH.Thermal.SH.Solids.CO.Elc.Elec</t>
  </si>
  <si>
    <t>TES_per_sqm.kWh.FR.Res.HH.Thermal.SH.LPG</t>
  </si>
  <si>
    <t>TES_per_sqm.kWh.FR.Res.HH.Thermal.SH.LPG.SH</t>
  </si>
  <si>
    <t>TES_per_sqm.kWh.FR.Res.HH.Thermal.SH.LPG.SH.LPG</t>
  </si>
  <si>
    <t>TES_per_sqm.kWh.FR.Res.HH.Thermal.SH.LPG.SH.Elec</t>
  </si>
  <si>
    <t>TES_per_sqm.kWh.FR.Res.HH.Thermal.SH.LPG.SC</t>
  </si>
  <si>
    <t>TES_per_sqm.kWh.FR.Res.HH.Thermal.SH.LPG.SC.AC.Elec</t>
  </si>
  <si>
    <t>TES_per_sqm.kWh.FR.Res.HH.Thermal.SH.LPG.WH</t>
  </si>
  <si>
    <t>TES_per_sqm.kWh.FR.Res.HH.Thermal.SH.LPG.WH.LPG.NoSolar.LPG</t>
  </si>
  <si>
    <t>TES_per_sqm.kWh.FR.Res.HH.Thermal.SH.LPG.WH.LPG.Solar</t>
  </si>
  <si>
    <t>TES_per_sqm.kWh.FR.Res.HH.Thermal.SH.LPG.WH.LPG.Solar.LPG</t>
  </si>
  <si>
    <t>TES_per_sqm.kWh.FR.Res.HH.Thermal.SH.LPG.WH.LPG.Solar.Solar</t>
  </si>
  <si>
    <t>TES_per_sqm.kWh.FR.Res.HH.Thermal.SH.LPG.WH.Elc.NoSolar.Elec</t>
  </si>
  <si>
    <t>TES_per_sqm.kWh.FR.Res.HH.Thermal.SH.LPG.WH.Elc.Solar</t>
  </si>
  <si>
    <t>TES_per_sqm.kWh.FR.Res.HH.Thermal.SH.LPG.WH.Elc.Solar.Elec</t>
  </si>
  <si>
    <t>TES_per_sqm.kWh.FR.Res.HH.Thermal.SH.LPG.WH.Elc.Solar.Solar</t>
  </si>
  <si>
    <t>TES_per_sqm.kWh.FR.Res.HH.Thermal.SH.LPG.CO</t>
  </si>
  <si>
    <t>TES_per_sqm.kWh.FR.Res.HH.Thermal.SH.LPG.CO.LPG.LPG</t>
  </si>
  <si>
    <t>TES_per_sqm.kWh.FR.Res.HH.Thermal.SH.LPG.CO.Elc.Elec</t>
  </si>
  <si>
    <t>TES_per_sqm.kWh.FR.Res.HH.Thermal.SH.Oil</t>
  </si>
  <si>
    <t>TES_per_sqm.kWh.FR.Res.HH.Thermal.SH.Oil.SH</t>
  </si>
  <si>
    <t>TES_per_sqm.kWh.FR.Res.HH.Thermal.SH.Oil.SH.Oil</t>
  </si>
  <si>
    <t>TES_per_sqm.kWh.FR.Res.HH.Thermal.SH.Oil.SH.Elec</t>
  </si>
  <si>
    <t>TES_per_sqm.kWh.FR.Res.HH.Thermal.SH.Oil.SC</t>
  </si>
  <si>
    <t>TES_per_sqm.kWh.FR.Res.HH.Thermal.SH.Oil.SC.AC.Elec</t>
  </si>
  <si>
    <t>TES_per_sqm.kWh.FR.Res.HH.Thermal.SH.Oil.WH</t>
  </si>
  <si>
    <t>TES_per_sqm.kWh.FR.Res.HH.Thermal.SH.Oil.WH.Oil.NoSolar.Oil</t>
  </si>
  <si>
    <t>TES_per_sqm.kWh.FR.Res.HH.Thermal.SH.Oil.WH.Oil.Solar</t>
  </si>
  <si>
    <t>TES_per_sqm.kWh.FR.Res.HH.Thermal.SH.Oil.WH.Oil.Solar.Oil</t>
  </si>
  <si>
    <t>TES_per_sqm.kWh.FR.Res.HH.Thermal.SH.Oil.WH.Oil.Solar.Solar</t>
  </si>
  <si>
    <t>TES_per_sqm.kWh.FR.Res.HH.Thermal.SH.Oil.WH.Elc.NoSolar.Elec</t>
  </si>
  <si>
    <t>TES_per_sqm.kWh.FR.Res.HH.Thermal.SH.Oil.WH.Elc.Solar</t>
  </si>
  <si>
    <t>TES_per_sqm.kWh.FR.Res.HH.Thermal.SH.Oil.WH.Elc.Solar.Elec</t>
  </si>
  <si>
    <t>TES_per_sqm.kWh.FR.Res.HH.Thermal.SH.Oil.WH.Elc.Solar.Solar</t>
  </si>
  <si>
    <t>TES_per_sqm.kWh.FR.Res.HH.Thermal.SH.Oil.CO</t>
  </si>
  <si>
    <t>TES_per_sqm.kWh.FR.Res.HH.Thermal.SH.Oil.CO.LPG.LPG</t>
  </si>
  <si>
    <t>TES_per_sqm.kWh.FR.Res.HH.Thermal.SH.Oil.CO.Elc.Elec</t>
  </si>
  <si>
    <t>TES_per_sqm.kWh.FR.Res.HH.Thermal.SH.Gas</t>
  </si>
  <si>
    <t>TES_per_sqm.kWh.FR.Res.HH.Thermal.SH.Gas.SH</t>
  </si>
  <si>
    <t>TES_per_sqm.kWh.FR.Res.HH.Thermal.SH.Gas.SH.Gas</t>
  </si>
  <si>
    <t>TES_per_sqm.kWh.FR.Res.HH.Thermal.SH.Gas.SH.Elec</t>
  </si>
  <si>
    <t>TES_per_sqm.kWh.FR.Res.HH.Thermal.SH.Gas.SC</t>
  </si>
  <si>
    <t>TES_per_sqm.kWh.FR.Res.HH.Thermal.SH.Gas.SC.AC.Elec</t>
  </si>
  <si>
    <t>TES_per_sqm.kWh.FR.Res.HH.Thermal.SH.Gas.WH</t>
  </si>
  <si>
    <t>TES_per_sqm.kWh.FR.Res.HH.Thermal.SH.Gas.WH.Gas.NoSolar.Gas</t>
  </si>
  <si>
    <t>TES_per_sqm.kWh.FR.Res.HH.Thermal.SH.Gas.WH.Gas.Solar</t>
  </si>
  <si>
    <t>TES_per_sqm.kWh.FR.Res.HH.Thermal.SH.Gas.WH.Gas.Solar.Gas</t>
  </si>
  <si>
    <t>TES_per_sqm.kWh.FR.Res.HH.Thermal.SH.Gas.WH.Gas.Solar.Solar</t>
  </si>
  <si>
    <t>TES_per_sqm.kWh.FR.Res.HH.Thermal.SH.Gas.WH.Elc.NoSolar.Elec</t>
  </si>
  <si>
    <t>TES_per_sqm.kWh.FR.Res.HH.Thermal.SH.Gas.WH.Elc.Solar</t>
  </si>
  <si>
    <t>TES_per_sqm.kWh.FR.Res.HH.Thermal.SH.Gas.WH.Elc.Solar.Elec</t>
  </si>
  <si>
    <t>TES_per_sqm.kWh.FR.Res.HH.Thermal.SH.Gas.WH.Elc.Solar.Solar</t>
  </si>
  <si>
    <t>TES_per_sqm.kWh.FR.Res.HH.Thermal.SH.Gas.CO</t>
  </si>
  <si>
    <t>TES_per_sqm.kWh.FR.Res.HH.Thermal.SH.Gas.CO.Gas.Gas</t>
  </si>
  <si>
    <t>TES_per_sqm.kWh.FR.Res.HH.Thermal.SH.Gas.CO.Elc.Elec</t>
  </si>
  <si>
    <t>TES_per_sqm.kWh.FR.Res.HH.Thermal.SH.Biomass</t>
  </si>
  <si>
    <t>TES_per_sqm.kWh.FR.Res.HH.Thermal.SH.Biomass.SH</t>
  </si>
  <si>
    <t>TES_per_sqm.kWh.FR.Res.HH.Thermal.SH.Biomass.SH.Biomass</t>
  </si>
  <si>
    <t>TES_per_sqm.kWh.FR.Res.HH.Thermal.SH.Biomass.SH.Elec</t>
  </si>
  <si>
    <t>TES_per_sqm.kWh.FR.Res.HH.Thermal.SH.Biomass.SC</t>
  </si>
  <si>
    <t>TES_per_sqm.kWh.FR.Res.HH.Thermal.SH.Biomass.SC.AC.Elec</t>
  </si>
  <si>
    <t>TES_per_sqm.kWh.FR.Res.HH.Thermal.SH.Biomass.WH</t>
  </si>
  <si>
    <t>TES_per_sqm.kWh.FR.Res.HH.Thermal.SH.Biomass.WH.Biomass.NoSolar.Biomass</t>
  </si>
  <si>
    <t>TES_per_sqm.kWh.FR.Res.HH.Thermal.SH.Biomass.WH.Biomass.Solar</t>
  </si>
  <si>
    <t>TES_per_sqm.kWh.FR.Res.HH.Thermal.SH.Biomass.WH.Biomass.Solar.Biomass</t>
  </si>
  <si>
    <t>TES_per_sqm.kWh.FR.Res.HH.Thermal.SH.Biomass.WH.Biomass.Solar.Solar</t>
  </si>
  <si>
    <t>TES_per_sqm.kWh.FR.Res.HH.Thermal.SH.Biomass.WH.LPG.NoSolar.LPG</t>
  </si>
  <si>
    <t>TES_per_sqm.kWh.FR.Res.HH.Thermal.SH.Biomass.WH.LPG.Solar</t>
  </si>
  <si>
    <t>TES_per_sqm.kWh.FR.Res.HH.Thermal.SH.Biomass.WH.LPG.Solar.LPG</t>
  </si>
  <si>
    <t>TES_per_sqm.kWh.FR.Res.HH.Thermal.SH.Biomass.WH.LPG.Solar.Solar</t>
  </si>
  <si>
    <t>TES_per_sqm.kWh.FR.Res.HH.Thermal.SH.Biomass.WH.Elc.NoSolar.Elec</t>
  </si>
  <si>
    <t>TES_per_sqm.kWh.FR.Res.HH.Thermal.SH.Biomass.WH.Elc.Solar</t>
  </si>
  <si>
    <t>TES_per_sqm.kWh.FR.Res.HH.Thermal.SH.Biomass.WH.Elc.Solar.Elec</t>
  </si>
  <si>
    <t>TES_per_sqm.kWh.FR.Res.HH.Thermal.SH.Biomass.WH.Elc.Solar.Solar</t>
  </si>
  <si>
    <t>TES_per_sqm.kWh.FR.Res.HH.Thermal.SH.Biomass.CO</t>
  </si>
  <si>
    <t>TES_per_sqm.kWh.FR.Res.HH.Thermal.SH.Biomass.CO.Biomass.Biomass</t>
  </si>
  <si>
    <t>TES_per_sqm.kWh.FR.Res.HH.Thermal.SH.Biomass.CO.LPG.LPG</t>
  </si>
  <si>
    <t>TES_per_sqm.kWh.FR.Res.HH.Thermal.SH.Biomass.CO.Elc.Elec</t>
  </si>
  <si>
    <t>TES_per_sqm.kWh.FR.Res.HH.Thermal.SH.Geo</t>
  </si>
  <si>
    <t>TES_per_sqm.kWh.FR.Res.HH.Thermal.SH.Geo.SH</t>
  </si>
  <si>
    <t>TES_per_sqm.kWh.FR.Res.HH.Thermal.SH.Geo.SH.Geo</t>
  </si>
  <si>
    <t>TES_per_sqm.kWh.FR.Res.HH.Thermal.SH.Geo.SH.Elec</t>
  </si>
  <si>
    <t>TES_per_sqm.kWh.FR.Res.HH.Thermal.SH.Geo.SC</t>
  </si>
  <si>
    <t>TES_per_sqm.kWh.FR.Res.HH.Thermal.SH.Geo.SC.AC.Elec</t>
  </si>
  <si>
    <t>TES_per_sqm.kWh.FR.Res.HH.Thermal.SH.Geo.WH</t>
  </si>
  <si>
    <t>TES_per_sqm.kWh.FR.Res.HH.Thermal.SH.Geo.WH.Geo.NoSolar.Geo</t>
  </si>
  <si>
    <t>TES_per_sqm.kWh.FR.Res.HH.Thermal.SH.Geo.WH.Geo.Solar</t>
  </si>
  <si>
    <t>TES_per_sqm.kWh.FR.Res.HH.Thermal.SH.Geo.WH.Geo.Solar.Geo</t>
  </si>
  <si>
    <t>TES_per_sqm.kWh.FR.Res.HH.Thermal.SH.Geo.WH.Geo.Solar.Solar</t>
  </si>
  <si>
    <t>TES_per_sqm.kWh.FR.Res.HH.Thermal.SH.Geo.WH.Elc.NoSolar.Elec</t>
  </si>
  <si>
    <t>TES_per_sqm.kWh.FR.Res.HH.Thermal.SH.Geo.WH.Elc.Solar</t>
  </si>
  <si>
    <t>TES_per_sqm.kWh.FR.Res.HH.Thermal.SH.Geo.WH.Elc.Solar.Elec</t>
  </si>
  <si>
    <t>TES_per_sqm.kWh.FR.Res.HH.Thermal.SH.Geo.WH.Elc.Solar.Solar</t>
  </si>
  <si>
    <t>TES_per_sqm.kWh.FR.Res.HH.Thermal.SH.Geo.CO</t>
  </si>
  <si>
    <t>TES_per_sqm.kWh.FR.Res.HH.Thermal.SH.Geo.CO.LPG.LPG</t>
  </si>
  <si>
    <t>TES_per_sqm.kWh.FR.Res.HH.Thermal.SH.Geo.CO.Elc.Elec</t>
  </si>
  <si>
    <t>TES_per_sqm.kWh.FR.Res.HH.Thermal.SH.DistrHeat</t>
  </si>
  <si>
    <t>TES_per_sqm.kWh.FR.Res.HH.Thermal.SH.DistrHeat.SH</t>
  </si>
  <si>
    <t>TES_per_sqm.kWh.FR.Res.HH.Thermal.SH.DistrHeat.SH.Steam_Distr</t>
  </si>
  <si>
    <t>TES_per_sqm.kWh.FR.Res.HH.Thermal.SH.DistrHeat.SH.Elec</t>
  </si>
  <si>
    <t>TES_per_sqm.kWh.FR.Res.HH.Thermal.SH.DistrHeat.SC</t>
  </si>
  <si>
    <t>TES_per_sqm.kWh.FR.Res.HH.Thermal.SH.DistrHeat.SC.AC.Elec</t>
  </si>
  <si>
    <t>TES_per_sqm.kWh.FR.Res.HH.Thermal.SH.DistrHeat.WH</t>
  </si>
  <si>
    <t>TES_per_sqm.kWh.FR.Res.HH.Thermal.SH.DistrHeat.WH.DistrHeat.NoSolar.Steam_Distr</t>
  </si>
  <si>
    <t>TES_per_sqm.kWh.FR.Res.HH.Thermal.SH.DistrHeat.WH.DistrHeat.Solar</t>
  </si>
  <si>
    <t>TES_per_sqm.kWh.FR.Res.HH.Thermal.SH.DistrHeat.WH.DistrHeat.Solar.Steam_Distr</t>
  </si>
  <si>
    <t>TES_per_sqm.kWh.FR.Res.HH.Thermal.SH.DistrHeat.WH.DistrHeat.Solar.Solar</t>
  </si>
  <si>
    <t>TES_per_sqm.kWh.FR.Res.HH.Thermal.SH.DistrHeat.WH.Elc.NoSolar.Elec</t>
  </si>
  <si>
    <t>TES_per_sqm.kWh.FR.Res.HH.Thermal.SH.DistrHeat.WH.Elc.Solar</t>
  </si>
  <si>
    <t>TES_per_sqm.kWh.FR.Res.HH.Thermal.SH.DistrHeat.WH.Elc.Solar.Elec</t>
  </si>
  <si>
    <t>TES_per_sqm.kWh.FR.Res.HH.Thermal.SH.DistrHeat.WH.Elc.Solar.Solar</t>
  </si>
  <si>
    <t>TES_per_sqm.kWh.FR.Res.HH.Thermal.SH.DistrHeat.CO</t>
  </si>
  <si>
    <t>TES_per_sqm.kWh.FR.Res.HH.Thermal.SH.DistrHeat.CO.LPG.LPG</t>
  </si>
  <si>
    <t>TES_per_sqm.kWh.FR.Res.HH.Thermal.SH.DistrHeat.CO.Elc.Elec</t>
  </si>
  <si>
    <t>TES_per_sqm.kWh.FR.Res.HH.Thermal.SH.AdvElc</t>
  </si>
  <si>
    <t>TES_per_sqm.kWh.FR.Res.HH.Thermal.SH.AdvElc.SH</t>
  </si>
  <si>
    <t>TES_per_sqm.kWh.FR.Res.HH.Thermal.SH.AdvElc.SH.Elec</t>
  </si>
  <si>
    <t>TES_per_sqm.kWh.FR.Res.HH.Thermal.SH.AdvElc.SC</t>
  </si>
  <si>
    <t>TES_per_sqm.kWh.FR.Res.HH.Thermal.SH.AdvElc.SC.AC.Elec</t>
  </si>
  <si>
    <t>TES_per_sqm.kWh.FR.Res.HH.Thermal.SH.AdvElc.WH</t>
  </si>
  <si>
    <t>TES_per_sqm.kWh.FR.Res.HH.Thermal.SH.AdvElc.WH.LPG.NoSolar.LPG</t>
  </si>
  <si>
    <t>TES_per_sqm.kWh.FR.Res.HH.Thermal.SH.AdvElc.WH.LPG.Solar</t>
  </si>
  <si>
    <t>TES_per_sqm.kWh.FR.Res.HH.Thermal.SH.AdvElc.WH.LPG.Solar.LPG</t>
  </si>
  <si>
    <t>TES_per_sqm.kWh.FR.Res.HH.Thermal.SH.AdvElc.WH.LPG.Solar.Solar</t>
  </si>
  <si>
    <t>TES_per_sqm.kWh.FR.Res.HH.Thermal.SH.AdvElc.WH.Elc.NoSolar.Elec</t>
  </si>
  <si>
    <t>TES_per_sqm.kWh.FR.Res.HH.Thermal.SH.AdvElc.WH.Elc.Solar</t>
  </si>
  <si>
    <t>TES_per_sqm.kWh.FR.Res.HH.Thermal.SH.AdvElc.WH.Elc.Solar.Elec</t>
  </si>
  <si>
    <t>TES_per_sqm.kWh.FR.Res.HH.Thermal.SH.AdvElc.WH.Elc.Solar.Solar</t>
  </si>
  <si>
    <t>TES_per_sqm.kWh.FR.Res.HH.Thermal.SH.AdvElc.CO</t>
  </si>
  <si>
    <t>TES_per_sqm.kWh.FR.Res.HH.Thermal.SH.AdvElc.CO.LPG.LPG</t>
  </si>
  <si>
    <t>TES_per_sqm.kWh.FR.Res.HH.Thermal.SH.AdvElc.CO.Elc.Elec</t>
  </si>
  <si>
    <t>TES_per_sqm.kWh.FR.Res.HH.Thermal.SH.ConvElc</t>
  </si>
  <si>
    <t>TES_per_sqm.kWh.FR.Res.HH.Thermal.SH.ConvElc.SH</t>
  </si>
  <si>
    <t>TES_per_sqm.kWh.FR.Res.HH.Thermal.SH.ConvElc.SH.Elec</t>
  </si>
  <si>
    <t>TES_per_sqm.kWh.FR.Res.HH.Thermal.SH.ConvElc.SC</t>
  </si>
  <si>
    <t>TES_per_sqm.kWh.FR.Res.HH.Thermal.SH.ConvElc.SC.AC.Elec</t>
  </si>
  <si>
    <t>TES_per_sqm.kWh.FR.Res.HH.Thermal.SH.ConvElc.WH</t>
  </si>
  <si>
    <t>TES_per_sqm.kWh.FR.Res.HH.Thermal.SH.ConvElc.WH.LPG.NoSolar.LPG</t>
  </si>
  <si>
    <t>TES_per_sqm.kWh.FR.Res.HH.Thermal.SH.ConvElc.WH.LPG.Solar</t>
  </si>
  <si>
    <t>TES_per_sqm.kWh.FR.Res.HH.Thermal.SH.ConvElc.WH.LPG.Solar.LPG</t>
  </si>
  <si>
    <t>TES_per_sqm.kWh.FR.Res.HH.Thermal.SH.ConvElc.WH.LPG.Solar.Solar</t>
  </si>
  <si>
    <t>TES_per_sqm.kWh.FR.Res.HH.Thermal.SH.ConvElc.WH.Elc.NoSolar.Elec</t>
  </si>
  <si>
    <t>TES_per_sqm.kWh.FR.Res.HH.Thermal.SH.ConvElc.WH.Elc.Solar</t>
  </si>
  <si>
    <t>TES_per_sqm.kWh.FR.Res.HH.Thermal.SH.ConvElc.WH.Elc.Solar.Elec</t>
  </si>
  <si>
    <t>TES_per_sqm.kWh.FR.Res.HH.Thermal.SH.ConvElc.WH.Elc.Solar.Solar</t>
  </si>
  <si>
    <t>TES_per_sqm.kWh.FR.Res.HH.Thermal.SH.ConvElc.CO</t>
  </si>
  <si>
    <t>TES_per_sqm.kWh.FR.Res.HH.Thermal.SH.ConvElc.CO.LPG.LPG</t>
  </si>
  <si>
    <t>TES_per_sqm.kWh.FR.Res.HH.Thermal.SH.ConvElc.CO.Elc.Elec</t>
  </si>
  <si>
    <t>FR - CO2 emissions per surface area (detailed structure)</t>
  </si>
  <si>
    <t>EMI_per_sqm.kgCO2.FR.Res.HH.Thermal.SH.Solids</t>
  </si>
  <si>
    <t>EMI_per_sqm.kgCO2.FR.Res.HH.Thermal.SH.Solids.SH</t>
  </si>
  <si>
    <t>EMI_per_sqm.kgCO2.FR.Res.HH.Thermal.SH.Solids.SH.Solids</t>
  </si>
  <si>
    <t>EMI_per_sqm.kgCO2.FR.Res.HH.Thermal.SH.Solids.SH.Elec</t>
  </si>
  <si>
    <t>EMI_per_sqm.kgCO2.FR.Res.HH.Thermal.SH.Solids.SC</t>
  </si>
  <si>
    <t>EMI_per_sqm.kgCO2.FR.Res.HH.Thermal.SH.Solids.SC.AC.Elec</t>
  </si>
  <si>
    <t>EMI_per_sqm.kgCO2.FR.Res.HH.Thermal.SH.Solids.WH</t>
  </si>
  <si>
    <t>EMI_per_sqm.kgCO2.FR.Res.HH.Thermal.SH.Solids.WH.Solids.NoSolar.Solids</t>
  </si>
  <si>
    <t>EMI_per_sqm.kgCO2.FR.Res.HH.Thermal.SH.Solids.WH.LPG.NoSolar.LPG</t>
  </si>
  <si>
    <t>EMI_per_sqm.kgCO2.FR.Res.HH.Thermal.SH.Solids.WH.LPG.Solar</t>
  </si>
  <si>
    <t>EMI_per_sqm.kgCO2.FR.Res.HH.Thermal.SH.Solids.WH.LPG.Solar.LPG</t>
  </si>
  <si>
    <t>EMI_per_sqm.kgCO2.FR.Res.HH.Thermal.SH.Solids.WH.LPG.Solar.Solar</t>
  </si>
  <si>
    <t>EMI_per_sqm.kgCO2.FR.Res.HH.Thermal.SH.Solids.WH.Elc.NoSolar.Elec</t>
  </si>
  <si>
    <t>EMI_per_sqm.kgCO2.FR.Res.HH.Thermal.SH.Solids.WH.Elc.Solar</t>
  </si>
  <si>
    <t>EMI_per_sqm.kgCO2.FR.Res.HH.Thermal.SH.Solids.WH.Elc.Solar.Elec</t>
  </si>
  <si>
    <t>EMI_per_sqm.kgCO2.FR.Res.HH.Thermal.SH.Solids.WH.Elc.Solar.Solar</t>
  </si>
  <si>
    <t>EMI_per_sqm.kgCO2.FR.Res.HH.Thermal.SH.Solids.CO</t>
  </si>
  <si>
    <t>EMI_per_sqm.kgCO2.FR.Res.HH.Thermal.SH.Solids.CO.Solids.Solids</t>
  </si>
  <si>
    <t>EMI_per_sqm.kgCO2.FR.Res.HH.Thermal.SH.Solids.CO.LPG.LPG</t>
  </si>
  <si>
    <t>EMI_per_sqm.kgCO2.FR.Res.HH.Thermal.SH.Solids.CO.Elc.Elec</t>
  </si>
  <si>
    <t>EMI_per_sqm.kgCO2.FR.Res.HH.Thermal.SH.LPG</t>
  </si>
  <si>
    <t>EMI_per_sqm.kgCO2.FR.Res.HH.Thermal.SH.LPG.SH</t>
  </si>
  <si>
    <t>EMI_per_sqm.kgCO2.FR.Res.HH.Thermal.SH.LPG.SH.LPG</t>
  </si>
  <si>
    <t>EMI_per_sqm.kgCO2.FR.Res.HH.Thermal.SH.LPG.SH.Elec</t>
  </si>
  <si>
    <t>EMI_per_sqm.kgCO2.FR.Res.HH.Thermal.SH.LPG.SC</t>
  </si>
  <si>
    <t>EMI_per_sqm.kgCO2.FR.Res.HH.Thermal.SH.LPG.SC.AC.Elec</t>
  </si>
  <si>
    <t>EMI_per_sqm.kgCO2.FR.Res.HH.Thermal.SH.LPG.WH</t>
  </si>
  <si>
    <t>EMI_per_sqm.kgCO2.FR.Res.HH.Thermal.SH.LPG.WH.LPG.NoSolar.LPG</t>
  </si>
  <si>
    <t>EMI_per_sqm.kgCO2.FR.Res.HH.Thermal.SH.LPG.WH.LPG.Solar</t>
  </si>
  <si>
    <t>EMI_per_sqm.kgCO2.FR.Res.HH.Thermal.SH.LPG.WH.LPG.Solar.LPG</t>
  </si>
  <si>
    <t>EMI_per_sqm.kgCO2.FR.Res.HH.Thermal.SH.LPG.WH.LPG.Solar.Solar</t>
  </si>
  <si>
    <t>EMI_per_sqm.kgCO2.FR.Res.HH.Thermal.SH.LPG.WH.Elc.NoSolar.Elec</t>
  </si>
  <si>
    <t>EMI_per_sqm.kgCO2.FR.Res.HH.Thermal.SH.LPG.WH.Elc.Solar</t>
  </si>
  <si>
    <t>EMI_per_sqm.kgCO2.FR.Res.HH.Thermal.SH.LPG.WH.Elc.Solar.Elec</t>
  </si>
  <si>
    <t>EMI_per_sqm.kgCO2.FR.Res.HH.Thermal.SH.LPG.WH.Elc.Solar.Solar</t>
  </si>
  <si>
    <t>EMI_per_sqm.kgCO2.FR.Res.HH.Thermal.SH.LPG.CO</t>
  </si>
  <si>
    <t>EMI_per_sqm.kgCO2.FR.Res.HH.Thermal.SH.LPG.CO.LPG.LPG</t>
  </si>
  <si>
    <t>EMI_per_sqm.kgCO2.FR.Res.HH.Thermal.SH.LPG.CO.Elc.Elec</t>
  </si>
  <si>
    <t>EMI_per_sqm.kgCO2.FR.Res.HH.Thermal.SH.Oil</t>
  </si>
  <si>
    <t>EMI_per_sqm.kgCO2.FR.Res.HH.Thermal.SH.Oil.SH</t>
  </si>
  <si>
    <t>EMI_per_sqm.kgCO2.FR.Res.HH.Thermal.SH.Oil.SH.Oil</t>
  </si>
  <si>
    <t>EMI_per_sqm.kgCO2.FR.Res.HH.Thermal.SH.Oil.SH.Elec</t>
  </si>
  <si>
    <t>EMI_per_sqm.kgCO2.FR.Res.HH.Thermal.SH.Oil.SC</t>
  </si>
  <si>
    <t>EMI_per_sqm.kgCO2.FR.Res.HH.Thermal.SH.Oil.SC.AC.Elec</t>
  </si>
  <si>
    <t>EMI_per_sqm.kgCO2.FR.Res.HH.Thermal.SH.Oil.WH</t>
  </si>
  <si>
    <t>EMI_per_sqm.kgCO2.FR.Res.HH.Thermal.SH.Oil.WH.Oil.NoSolar.Oil</t>
  </si>
  <si>
    <t>EMI_per_sqm.kgCO2.FR.Res.HH.Thermal.SH.Oil.WH.Oil.Solar</t>
  </si>
  <si>
    <t>EMI_per_sqm.kgCO2.FR.Res.HH.Thermal.SH.Oil.WH.Oil.Solar.Oil</t>
  </si>
  <si>
    <t>EMI_per_sqm.kgCO2.FR.Res.HH.Thermal.SH.Oil.WH.Oil.Solar.Solar</t>
  </si>
  <si>
    <t>EMI_per_sqm.kgCO2.FR.Res.HH.Thermal.SH.Oil.WH.Elc.NoSolar.Elec</t>
  </si>
  <si>
    <t>EMI_per_sqm.kgCO2.FR.Res.HH.Thermal.SH.Oil.WH.Elc.Solar</t>
  </si>
  <si>
    <t>EMI_per_sqm.kgCO2.FR.Res.HH.Thermal.SH.Oil.WH.Elc.Solar.Elec</t>
  </si>
  <si>
    <t>EMI_per_sqm.kgCO2.FR.Res.HH.Thermal.SH.Oil.WH.Elc.Solar.Solar</t>
  </si>
  <si>
    <t>EMI_per_sqm.kgCO2.FR.Res.HH.Thermal.SH.Oil.CO</t>
  </si>
  <si>
    <t>EMI_per_sqm.kgCO2.FR.Res.HH.Thermal.SH.Oil.CO.LPG.LPG</t>
  </si>
  <si>
    <t>EMI_per_sqm.kgCO2.FR.Res.HH.Thermal.SH.Oil.CO.Elc.Elec</t>
  </si>
  <si>
    <t>EMI_per_sqm.kgCO2.FR.Res.HH.Thermal.SH.Gas</t>
  </si>
  <si>
    <t>EMI_per_sqm.kgCO2.FR.Res.HH.Thermal.SH.Gas.SH</t>
  </si>
  <si>
    <t>EMI_per_sqm.kgCO2.FR.Res.HH.Thermal.SH.Gas.SH.Gas</t>
  </si>
  <si>
    <t>EMI_per_sqm.kgCO2.FR.Res.HH.Thermal.SH.Gas.SH.Elec</t>
  </si>
  <si>
    <t>EMI_per_sqm.kgCO2.FR.Res.HH.Thermal.SH.Gas.SC</t>
  </si>
  <si>
    <t>EMI_per_sqm.kgCO2.FR.Res.HH.Thermal.SH.Gas.SC.AC.Elec</t>
  </si>
  <si>
    <t>EMI_per_sqm.kgCO2.FR.Res.HH.Thermal.SH.Gas.WH</t>
  </si>
  <si>
    <t>EMI_per_sqm.kgCO2.FR.Res.HH.Thermal.SH.Gas.WH.Gas.NoSolar.Gas</t>
  </si>
  <si>
    <t>EMI_per_sqm.kgCO2.FR.Res.HH.Thermal.SH.Gas.WH.Gas.Solar</t>
  </si>
  <si>
    <t>EMI_per_sqm.kgCO2.FR.Res.HH.Thermal.SH.Gas.WH.Gas.Solar.Gas</t>
  </si>
  <si>
    <t>EMI_per_sqm.kgCO2.FR.Res.HH.Thermal.SH.Gas.WH.Gas.Solar.Solar</t>
  </si>
  <si>
    <t>EMI_per_sqm.kgCO2.FR.Res.HH.Thermal.SH.Gas.WH.Elc.NoSolar.Elec</t>
  </si>
  <si>
    <t>EMI_per_sqm.kgCO2.FR.Res.HH.Thermal.SH.Gas.WH.Elc.Solar</t>
  </si>
  <si>
    <t>EMI_per_sqm.kgCO2.FR.Res.HH.Thermal.SH.Gas.WH.Elc.Solar.Elec</t>
  </si>
  <si>
    <t>EMI_per_sqm.kgCO2.FR.Res.HH.Thermal.SH.Gas.WH.Elc.Solar.Solar</t>
  </si>
  <si>
    <t>EMI_per_sqm.kgCO2.FR.Res.HH.Thermal.SH.Gas.CO</t>
  </si>
  <si>
    <t>EMI_per_sqm.kgCO2.FR.Res.HH.Thermal.SH.Gas.CO.Gas.Gas</t>
  </si>
  <si>
    <t>EMI_per_sqm.kgCO2.FR.Res.HH.Thermal.SH.Gas.CO.Elc.Elec</t>
  </si>
  <si>
    <t>EMI_per_sqm.kgCO2.FR.Res.HH.Thermal.SH.Biomass</t>
  </si>
  <si>
    <t>EMI_per_sqm.kgCO2.FR.Res.HH.Thermal.SH.Biomass.SH</t>
  </si>
  <si>
    <t>EMI_per_sqm.kgCO2.FR.Res.HH.Thermal.SH.Biomass.SH.Biomass</t>
  </si>
  <si>
    <t>EMI_per_sqm.kgCO2.FR.Res.HH.Thermal.SH.Biomass.SH.Elec</t>
  </si>
  <si>
    <t>EMI_per_sqm.kgCO2.FR.Res.HH.Thermal.SH.Biomass.SC</t>
  </si>
  <si>
    <t>EMI_per_sqm.kgCO2.FR.Res.HH.Thermal.SH.Biomass.SC.AC.Elec</t>
  </si>
  <si>
    <t>EMI_per_sqm.kgCO2.FR.Res.HH.Thermal.SH.Biomass.WH</t>
  </si>
  <si>
    <t>EMI_per_sqm.kgCO2.FR.Res.HH.Thermal.SH.Biomass.WH.Biomass.NoSolar.Biomass</t>
  </si>
  <si>
    <t>EMI_per_sqm.kgCO2.FR.Res.HH.Thermal.SH.Biomass.WH.Biomass.Solar</t>
  </si>
  <si>
    <t>EMI_per_sqm.kgCO2.FR.Res.HH.Thermal.SH.Biomass.WH.Biomass.Solar.Biomass</t>
  </si>
  <si>
    <t>EMI_per_sqm.kgCO2.FR.Res.HH.Thermal.SH.Biomass.WH.Biomass.Solar.Solar</t>
  </si>
  <si>
    <t>EMI_per_sqm.kgCO2.FR.Res.HH.Thermal.SH.Biomass.WH.LPG.NoSolar.LPG</t>
  </si>
  <si>
    <t>EMI_per_sqm.kgCO2.FR.Res.HH.Thermal.SH.Biomass.WH.LPG.Solar</t>
  </si>
  <si>
    <t>EMI_per_sqm.kgCO2.FR.Res.HH.Thermal.SH.Biomass.WH.LPG.Solar.LPG</t>
  </si>
  <si>
    <t>EMI_per_sqm.kgCO2.FR.Res.HH.Thermal.SH.Biomass.WH.LPG.Solar.Solar</t>
  </si>
  <si>
    <t>EMI_per_sqm.kgCO2.FR.Res.HH.Thermal.SH.Biomass.WH.Elc.NoSolar.Elec</t>
  </si>
  <si>
    <t>EMI_per_sqm.kgCO2.FR.Res.HH.Thermal.SH.Biomass.WH.Elc.Solar</t>
  </si>
  <si>
    <t>EMI_per_sqm.kgCO2.FR.Res.HH.Thermal.SH.Biomass.WH.Elc.Solar.Elec</t>
  </si>
  <si>
    <t>EMI_per_sqm.kgCO2.FR.Res.HH.Thermal.SH.Biomass.WH.Elc.Solar.Solar</t>
  </si>
  <si>
    <t>EMI_per_sqm.kgCO2.FR.Res.HH.Thermal.SH.Biomass.CO</t>
  </si>
  <si>
    <t>EMI_per_sqm.kgCO2.FR.Res.HH.Thermal.SH.Biomass.CO.Biomass.Biomass</t>
  </si>
  <si>
    <t>EMI_per_sqm.kgCO2.FR.Res.HH.Thermal.SH.Biomass.CO.LPG.LPG</t>
  </si>
  <si>
    <t>EMI_per_sqm.kgCO2.FR.Res.HH.Thermal.SH.Biomass.CO.Elc.Elec</t>
  </si>
  <si>
    <t>EMI_per_sqm.kgCO2.FR.Res.HH.Thermal.SH.Geo</t>
  </si>
  <si>
    <t>EMI_per_sqm.kgCO2.FR.Res.HH.Thermal.SH.Geo.SH</t>
  </si>
  <si>
    <t>EMI_per_sqm.kgCO2.FR.Res.HH.Thermal.SH.Geo.SH.Geo</t>
  </si>
  <si>
    <t>EMI_per_sqm.kgCO2.FR.Res.HH.Thermal.SH.Geo.SH.Elec</t>
  </si>
  <si>
    <t>EMI_per_sqm.kgCO2.FR.Res.HH.Thermal.SH.Geo.SC</t>
  </si>
  <si>
    <t>EMI_per_sqm.kgCO2.FR.Res.HH.Thermal.SH.Geo.SC.AC.Elec</t>
  </si>
  <si>
    <t>EMI_per_sqm.kgCO2.FR.Res.HH.Thermal.SH.Geo.WH</t>
  </si>
  <si>
    <t>EMI_per_sqm.kgCO2.FR.Res.HH.Thermal.SH.Geo.WH.Geo.NoSolar.Geo</t>
  </si>
  <si>
    <t>EMI_per_sqm.kgCO2.FR.Res.HH.Thermal.SH.Geo.WH.Geo.Solar</t>
  </si>
  <si>
    <t>EMI_per_sqm.kgCO2.FR.Res.HH.Thermal.SH.Geo.WH.Geo.Solar.Geo</t>
  </si>
  <si>
    <t>EMI_per_sqm.kgCO2.FR.Res.HH.Thermal.SH.Geo.WH.Geo.Solar.Solar</t>
  </si>
  <si>
    <t>EMI_per_sqm.kgCO2.FR.Res.HH.Thermal.SH.Geo.WH.Elc.NoSolar.Elec</t>
  </si>
  <si>
    <t>EMI_per_sqm.kgCO2.FR.Res.HH.Thermal.SH.Geo.WH.Elc.Solar</t>
  </si>
  <si>
    <t>EMI_per_sqm.kgCO2.FR.Res.HH.Thermal.SH.Geo.WH.Elc.Solar.Elec</t>
  </si>
  <si>
    <t>EMI_per_sqm.kgCO2.FR.Res.HH.Thermal.SH.Geo.WH.Elc.Solar.Solar</t>
  </si>
  <si>
    <t>EMI_per_sqm.kgCO2.FR.Res.HH.Thermal.SH.Geo.CO</t>
  </si>
  <si>
    <t>EMI_per_sqm.kgCO2.FR.Res.HH.Thermal.SH.Geo.CO.LPG.LPG</t>
  </si>
  <si>
    <t>EMI_per_sqm.kgCO2.FR.Res.HH.Thermal.SH.Geo.CO.Elc.Elec</t>
  </si>
  <si>
    <t>EMI_per_sqm.kgCO2.FR.Res.HH.Thermal.SH.DistrHeat</t>
  </si>
  <si>
    <t>EMI_per_sqm.kgCO2.FR.Res.HH.Thermal.SH.DistrHeat.SH</t>
  </si>
  <si>
    <t>EMI_per_sqm.kgCO2.FR.Res.HH.Thermal.SH.DistrHeat.SH.Steam_Distr</t>
  </si>
  <si>
    <t>EMI_per_sqm.kgCO2.FR.Res.HH.Thermal.SH.DistrHeat.SH.Elec</t>
  </si>
  <si>
    <t>EMI_per_sqm.kgCO2.FR.Res.HH.Thermal.SH.DistrHeat.SC</t>
  </si>
  <si>
    <t>EMI_per_sqm.kgCO2.FR.Res.HH.Thermal.SH.DistrHeat.SC.AC.Elec</t>
  </si>
  <si>
    <t>EMI_per_sqm.kgCO2.FR.Res.HH.Thermal.SH.DistrHeat.WH</t>
  </si>
  <si>
    <t>EMI_per_sqm.kgCO2.FR.Res.HH.Thermal.SH.DistrHeat.WH.DistrHeat.NoSolar.Steam_Distr</t>
  </si>
  <si>
    <t>EMI_per_sqm.kgCO2.FR.Res.HH.Thermal.SH.DistrHeat.WH.DistrHeat.Solar</t>
  </si>
  <si>
    <t>EMI_per_sqm.kgCO2.FR.Res.HH.Thermal.SH.DistrHeat.WH.DistrHeat.Solar.Steam_Distr</t>
  </si>
  <si>
    <t>EMI_per_sqm.kgCO2.FR.Res.HH.Thermal.SH.DistrHeat.WH.DistrHeat.Solar.Solar</t>
  </si>
  <si>
    <t>EMI_per_sqm.kgCO2.FR.Res.HH.Thermal.SH.DistrHeat.WH.Elc.NoSolar.Elec</t>
  </si>
  <si>
    <t>EMI_per_sqm.kgCO2.FR.Res.HH.Thermal.SH.DistrHeat.WH.Elc.Solar</t>
  </si>
  <si>
    <t>EMI_per_sqm.kgCO2.FR.Res.HH.Thermal.SH.DistrHeat.WH.Elc.Solar.Elec</t>
  </si>
  <si>
    <t>EMI_per_sqm.kgCO2.FR.Res.HH.Thermal.SH.DistrHeat.WH.Elc.Solar.Solar</t>
  </si>
  <si>
    <t>EMI_per_sqm.kgCO2.FR.Res.HH.Thermal.SH.DistrHeat.CO</t>
  </si>
  <si>
    <t>EMI_per_sqm.kgCO2.FR.Res.HH.Thermal.SH.DistrHeat.CO.LPG.LPG</t>
  </si>
  <si>
    <t>EMI_per_sqm.kgCO2.FR.Res.HH.Thermal.SH.DistrHeat.CO.Elc.Elec</t>
  </si>
  <si>
    <t>EMI_per_sqm.kgCO2.FR.Res.HH.Thermal.SH.AdvElc</t>
  </si>
  <si>
    <t>EMI_per_sqm.kgCO2.FR.Res.HH.Thermal.SH.AdvElc.SH</t>
  </si>
  <si>
    <t>EMI_per_sqm.kgCO2.FR.Res.HH.Thermal.SH.AdvElc.SH.Elec</t>
  </si>
  <si>
    <t>EMI_per_sqm.kgCO2.FR.Res.HH.Thermal.SH.AdvElc.SC</t>
  </si>
  <si>
    <t>EMI_per_sqm.kgCO2.FR.Res.HH.Thermal.SH.AdvElc.SC.AC.Elec</t>
  </si>
  <si>
    <t>EMI_per_sqm.kgCO2.FR.Res.HH.Thermal.SH.AdvElc.WH</t>
  </si>
  <si>
    <t>EMI_per_sqm.kgCO2.FR.Res.HH.Thermal.SH.AdvElc.WH.LPG.NoSolar.LPG</t>
  </si>
  <si>
    <t>EMI_per_sqm.kgCO2.FR.Res.HH.Thermal.SH.AdvElc.WH.LPG.Solar</t>
  </si>
  <si>
    <t>EMI_per_sqm.kgCO2.FR.Res.HH.Thermal.SH.AdvElc.WH.LPG.Solar.LPG</t>
  </si>
  <si>
    <t>EMI_per_sqm.kgCO2.FR.Res.HH.Thermal.SH.AdvElc.WH.LPG.Solar.Solar</t>
  </si>
  <si>
    <t>EMI_per_sqm.kgCO2.FR.Res.HH.Thermal.SH.AdvElc.WH.Elc.NoSolar.Elec</t>
  </si>
  <si>
    <t>EMI_per_sqm.kgCO2.FR.Res.HH.Thermal.SH.AdvElc.WH.Elc.Solar</t>
  </si>
  <si>
    <t>EMI_per_sqm.kgCO2.FR.Res.HH.Thermal.SH.AdvElc.WH.Elc.Solar.Elec</t>
  </si>
  <si>
    <t>EMI_per_sqm.kgCO2.FR.Res.HH.Thermal.SH.AdvElc.WH.Elc.Solar.Solar</t>
  </si>
  <si>
    <t>EMI_per_sqm.kgCO2.FR.Res.HH.Thermal.SH.AdvElc.CO</t>
  </si>
  <si>
    <t>EMI_per_sqm.kgCO2.FR.Res.HH.Thermal.SH.AdvElc.CO.LPG.LPG</t>
  </si>
  <si>
    <t>EMI_per_sqm.kgCO2.FR.Res.HH.Thermal.SH.AdvElc.CO.Elc.Elec</t>
  </si>
  <si>
    <t>EMI_per_sqm.kgCO2.FR.Res.HH.Thermal.SH.ConvElc</t>
  </si>
  <si>
    <t>EMI_per_sqm.kgCO2.FR.Res.HH.Thermal.SH.ConvElc.SH</t>
  </si>
  <si>
    <t>EMI_per_sqm.kgCO2.FR.Res.HH.Thermal.SH.ConvElc.SH.Elec</t>
  </si>
  <si>
    <t>EMI_per_sqm.kgCO2.FR.Res.HH.Thermal.SH.ConvElc.SC</t>
  </si>
  <si>
    <t>EMI_per_sqm.kgCO2.FR.Res.HH.Thermal.SH.ConvElc.SC.AC.Elec</t>
  </si>
  <si>
    <t>EMI_per_sqm.kgCO2.FR.Res.HH.Thermal.SH.ConvElc.WH</t>
  </si>
  <si>
    <t>EMI_per_sqm.kgCO2.FR.Res.HH.Thermal.SH.ConvElc.WH.LPG.NoSolar.LPG</t>
  </si>
  <si>
    <t>EMI_per_sqm.kgCO2.FR.Res.HH.Thermal.SH.ConvElc.WH.LPG.Solar</t>
  </si>
  <si>
    <t>EMI_per_sqm.kgCO2.FR.Res.HH.Thermal.SH.ConvElc.WH.LPG.Solar.LPG</t>
  </si>
  <si>
    <t>EMI_per_sqm.kgCO2.FR.Res.HH.Thermal.SH.ConvElc.WH.LPG.Solar.Solar</t>
  </si>
  <si>
    <t>EMI_per_sqm.kgCO2.FR.Res.HH.Thermal.SH.ConvElc.WH.Elc.NoSolar.Elec</t>
  </si>
  <si>
    <t>EMI_per_sqm.kgCO2.FR.Res.HH.Thermal.SH.ConvElc.WH.Elc.Solar</t>
  </si>
  <si>
    <t>EMI_per_sqm.kgCO2.FR.Res.HH.Thermal.SH.ConvElc.WH.Elc.Solar.Elec</t>
  </si>
  <si>
    <t>EMI_per_sqm.kgCO2.FR.Res.HH.Thermal.SH.ConvElc.WH.Elc.Solar.Solar</t>
  </si>
  <si>
    <t>EMI_per_sqm.kgCO2.FR.Res.HH.Thermal.SH.ConvElc.CO</t>
  </si>
  <si>
    <t>EMI_per_sqm.kgCO2.FR.Res.HH.Thermal.SH.ConvElc.CO.LPG.LPG</t>
  </si>
  <si>
    <t>EMI_per_sqm.kgCO2.FR.Res.HH.Thermal.SH.ConvElc.CO.Elc.Elec</t>
  </si>
  <si>
    <t>FR - Final energy consumption in new and renovated households (detailed structure)</t>
  </si>
  <si>
    <t>FEC.ktoe.FR.Res.HHnew.Thermal.SH.Solids</t>
  </si>
  <si>
    <t>FEC.ktoe.FR.Res.HHnew.Thermal.SH.Solids.SH</t>
  </si>
  <si>
    <t>FEC.ktoe.FR.Res.HHnew.Thermal.SH.Solids.SH.Solids</t>
  </si>
  <si>
    <t>FEC.ktoe.FR.Res.HHnew.Thermal.SH.Solids.SH.Elec</t>
  </si>
  <si>
    <t>FEC.ktoe.FR.Res.HHnew.Thermal.SH.Solids.SC</t>
  </si>
  <si>
    <t>FEC.ktoe.FR.Res.HHnew.Thermal.SH.Solids.SC.AC.Elec</t>
  </si>
  <si>
    <t>FEC.ktoe.FR.Res.HHnew.Thermal.SH.Solids.WH</t>
  </si>
  <si>
    <t>FEC.ktoe.FR.Res.HHnew.Thermal.SH.Solids.WH.Solids.NoSolar.Solids</t>
  </si>
  <si>
    <t>FEC.ktoe.FR.Res.HHnew.Thermal.SH.Solids.WH.LPG.NoSolar.LPG</t>
  </si>
  <si>
    <t>FEC.ktoe.FR.Res.HHnew.Thermal.SH.Solids.WH.LPG.Solar</t>
  </si>
  <si>
    <t>FEC.ktoe.FR.Res.HHnew.Thermal.SH.Solids.WH.LPG.Solar.LPG</t>
  </si>
  <si>
    <t>FEC.ktoe.FR.Res.HHnew.Thermal.SH.Solids.WH.LPG.Solar.Solar</t>
  </si>
  <si>
    <t>FEC.ktoe.FR.Res.HHnew.Thermal.SH.Solids.WH.Elc.NoSolar.Elec</t>
  </si>
  <si>
    <t>FEC.ktoe.FR.Res.HHnew.Thermal.SH.Solids.WH.Elc.Solar</t>
  </si>
  <si>
    <t>FEC.ktoe.FR.Res.HHnew.Thermal.SH.Solids.WH.Elc.Solar.Elec</t>
  </si>
  <si>
    <t>FEC.ktoe.FR.Res.HHnew.Thermal.SH.Solids.WH.Elc.Solar.Solar</t>
  </si>
  <si>
    <t>FEC.ktoe.FR.Res.HHnew.Thermal.SH.Solids.CO</t>
  </si>
  <si>
    <t>FEC.ktoe.FR.Res.HHnew.Thermal.SH.Solids.CO.Solids.Solids</t>
  </si>
  <si>
    <t>FEC.ktoe.FR.Res.HHnew.Thermal.SH.Solids.CO.LPG.LPG</t>
  </si>
  <si>
    <t>FEC.ktoe.FR.Res.HHnew.Thermal.SH.Solids.CO.Elc.Elec</t>
  </si>
  <si>
    <t>FEC.ktoe.FR.Res.HHnew.Thermal.SH.LPG</t>
  </si>
  <si>
    <t>FEC.ktoe.FR.Res.HHnew.Thermal.SH.LPG.SH</t>
  </si>
  <si>
    <t>FEC.ktoe.FR.Res.HHnew.Thermal.SH.LPG.SH.LPG</t>
  </si>
  <si>
    <t>FEC.ktoe.FR.Res.HHnew.Thermal.SH.LPG.SH.Elec</t>
  </si>
  <si>
    <t>FEC.ktoe.FR.Res.HHnew.Thermal.SH.LPG.SC</t>
  </si>
  <si>
    <t>FEC.ktoe.FR.Res.HHnew.Thermal.SH.LPG.SC.AC.Elec</t>
  </si>
  <si>
    <t>FEC.ktoe.FR.Res.HHnew.Thermal.SH.LPG.WH</t>
  </si>
  <si>
    <t>FEC.ktoe.FR.Res.HHnew.Thermal.SH.LPG.WH.LPG.NoSolar.LPG</t>
  </si>
  <si>
    <t>FEC.ktoe.FR.Res.HHnew.Thermal.SH.LPG.WH.LPG.Solar</t>
  </si>
  <si>
    <t>FEC.ktoe.FR.Res.HHnew.Thermal.SH.LPG.WH.LPG.Solar.LPG</t>
  </si>
  <si>
    <t>FEC.ktoe.FR.Res.HHnew.Thermal.SH.LPG.WH.LPG.Solar.Solar</t>
  </si>
  <si>
    <t>FEC.ktoe.FR.Res.HHnew.Thermal.SH.LPG.WH.Elc.NoSolar.Elec</t>
  </si>
  <si>
    <t>FEC.ktoe.FR.Res.HHnew.Thermal.SH.LPG.WH.Elc.Solar</t>
  </si>
  <si>
    <t>FEC.ktoe.FR.Res.HHnew.Thermal.SH.LPG.WH.Elc.Solar.Elec</t>
  </si>
  <si>
    <t>FEC.ktoe.FR.Res.HHnew.Thermal.SH.LPG.WH.Elc.Solar.Solar</t>
  </si>
  <si>
    <t>FEC.ktoe.FR.Res.HHnew.Thermal.SH.LPG.CO</t>
  </si>
  <si>
    <t>FEC.ktoe.FR.Res.HHnew.Thermal.SH.LPG.CO.LPG.LPG</t>
  </si>
  <si>
    <t>FEC.ktoe.FR.Res.HHnew.Thermal.SH.LPG.CO.Elc.Elec</t>
  </si>
  <si>
    <t>FEC.ktoe.FR.Res.HHnew.Thermal.SH.Oil</t>
  </si>
  <si>
    <t>FEC.ktoe.FR.Res.HHnew.Thermal.SH.Oil.SH</t>
  </si>
  <si>
    <t>FEC.ktoe.FR.Res.HHnew.Thermal.SH.Oil.SH.Oil</t>
  </si>
  <si>
    <t>FEC.ktoe.FR.Res.HHnew.Thermal.SH.Oil.SH.Elec</t>
  </si>
  <si>
    <t>FEC.ktoe.FR.Res.HHnew.Thermal.SH.Oil.SC</t>
  </si>
  <si>
    <t>FEC.ktoe.FR.Res.HHnew.Thermal.SH.Oil.SC.AC.Elec</t>
  </si>
  <si>
    <t>FEC.ktoe.FR.Res.HHnew.Thermal.SH.Oil.WH</t>
  </si>
  <si>
    <t>FEC.ktoe.FR.Res.HHnew.Thermal.SH.Oil.WH.Oil.NoSolar.Oil</t>
  </si>
  <si>
    <t>FEC.ktoe.FR.Res.HHnew.Thermal.SH.Oil.WH.Oil.Solar</t>
  </si>
  <si>
    <t>FEC.ktoe.FR.Res.HHnew.Thermal.SH.Oil.WH.Oil.Solar.Oil</t>
  </si>
  <si>
    <t>FEC.ktoe.FR.Res.HHnew.Thermal.SH.Oil.WH.Oil.Solar.Solar</t>
  </si>
  <si>
    <t>FEC.ktoe.FR.Res.HHnew.Thermal.SH.Oil.WH.Elc.NoSolar.Elec</t>
  </si>
  <si>
    <t>FEC.ktoe.FR.Res.HHnew.Thermal.SH.Oil.WH.Elc.Solar</t>
  </si>
  <si>
    <t>FEC.ktoe.FR.Res.HHnew.Thermal.SH.Oil.WH.Elc.Solar.Elec</t>
  </si>
  <si>
    <t>FEC.ktoe.FR.Res.HHnew.Thermal.SH.Oil.WH.Elc.Solar.Solar</t>
  </si>
  <si>
    <t>FEC.ktoe.FR.Res.HHnew.Thermal.SH.Oil.CO</t>
  </si>
  <si>
    <t>FEC.ktoe.FR.Res.HHnew.Thermal.SH.Oil.CO.LPG.LPG</t>
  </si>
  <si>
    <t>FEC.ktoe.FR.Res.HHnew.Thermal.SH.Oil.CO.Elc.Elec</t>
  </si>
  <si>
    <t>FEC.ktoe.FR.Res.HHnew.Thermal.SH.Gas</t>
  </si>
  <si>
    <t>FEC.ktoe.FR.Res.HHnew.Thermal.SH.Gas.SH</t>
  </si>
  <si>
    <t>FEC.ktoe.FR.Res.HHnew.Thermal.SH.Gas.SH.Gas</t>
  </si>
  <si>
    <t>FEC.ktoe.FR.Res.HHnew.Thermal.SH.Gas.SH.Elec</t>
  </si>
  <si>
    <t>FEC.ktoe.FR.Res.HHnew.Thermal.SH.Gas.SC</t>
  </si>
  <si>
    <t>FEC.ktoe.FR.Res.HHnew.Thermal.SH.Gas.SC.AC.Elec</t>
  </si>
  <si>
    <t>FEC.ktoe.FR.Res.HHnew.Thermal.SH.Gas.WH</t>
  </si>
  <si>
    <t>FEC.ktoe.FR.Res.HHnew.Thermal.SH.Gas.WH.Gas.NoSolar.Gas</t>
  </si>
  <si>
    <t>FEC.ktoe.FR.Res.HHnew.Thermal.SH.Gas.WH.Gas.Solar</t>
  </si>
  <si>
    <t>FEC.ktoe.FR.Res.HHnew.Thermal.SH.Gas.WH.Gas.Solar.Gas</t>
  </si>
  <si>
    <t>FEC.ktoe.FR.Res.HHnew.Thermal.SH.Gas.WH.Gas.Solar.Solar</t>
  </si>
  <si>
    <t>FEC.ktoe.FR.Res.HHnew.Thermal.SH.Gas.WH.Elc.NoSolar.Elec</t>
  </si>
  <si>
    <t>FEC.ktoe.FR.Res.HHnew.Thermal.SH.Gas.WH.Elc.Solar</t>
  </si>
  <si>
    <t>FEC.ktoe.FR.Res.HHnew.Thermal.SH.Gas.WH.Elc.Solar.Elec</t>
  </si>
  <si>
    <t>FEC.ktoe.FR.Res.HHnew.Thermal.SH.Gas.WH.Elc.Solar.Solar</t>
  </si>
  <si>
    <t>FEC.ktoe.FR.Res.HHnew.Thermal.SH.Gas.CO</t>
  </si>
  <si>
    <t>FEC.ktoe.FR.Res.HHnew.Thermal.SH.Gas.CO.Gas.Gas</t>
  </si>
  <si>
    <t>FEC.ktoe.FR.Res.HHnew.Thermal.SH.Gas.CO.Elc.Elec</t>
  </si>
  <si>
    <t>FEC.ktoe.FR.Res.HHnew.Thermal.SH.Biomass</t>
  </si>
  <si>
    <t>FEC.ktoe.FR.Res.HHnew.Thermal.SH.Biomass.SH</t>
  </si>
  <si>
    <t>FEC.ktoe.FR.Res.HHnew.Thermal.SH.Biomass.SH.Biomass</t>
  </si>
  <si>
    <t>FEC.ktoe.FR.Res.HHnew.Thermal.SH.Biomass.SH.Elec</t>
  </si>
  <si>
    <t>FEC.ktoe.FR.Res.HHnew.Thermal.SH.Biomass.SC</t>
  </si>
  <si>
    <t>FEC.ktoe.FR.Res.HHnew.Thermal.SH.Biomass.SC.AC.Elec</t>
  </si>
  <si>
    <t>FEC.ktoe.FR.Res.HHnew.Thermal.SH.Biomass.WH</t>
  </si>
  <si>
    <t>FEC.ktoe.FR.Res.HHnew.Thermal.SH.Biomass.WH.Biomass.NoSolar.Biomass</t>
  </si>
  <si>
    <t>FEC.ktoe.FR.Res.HHnew.Thermal.SH.Biomass.WH.Biomass.Solar</t>
  </si>
  <si>
    <t>FEC.ktoe.FR.Res.HHnew.Thermal.SH.Biomass.WH.Biomass.Solar.Biomass</t>
  </si>
  <si>
    <t>FEC.ktoe.FR.Res.HHnew.Thermal.SH.Biomass.WH.Biomass.Solar.Solar</t>
  </si>
  <si>
    <t>FEC.ktoe.FR.Res.HHnew.Thermal.SH.Biomass.WH.LPG.NoSolar.LPG</t>
  </si>
  <si>
    <t>FEC.ktoe.FR.Res.HHnew.Thermal.SH.Biomass.WH.LPG.Solar</t>
  </si>
  <si>
    <t>FEC.ktoe.FR.Res.HHnew.Thermal.SH.Biomass.WH.LPG.Solar.LPG</t>
  </si>
  <si>
    <t>FEC.ktoe.FR.Res.HHnew.Thermal.SH.Biomass.WH.LPG.Solar.Solar</t>
  </si>
  <si>
    <t>FEC.ktoe.FR.Res.HHnew.Thermal.SH.Biomass.WH.Elc.NoSolar.Elec</t>
  </si>
  <si>
    <t>FEC.ktoe.FR.Res.HHnew.Thermal.SH.Biomass.WH.Elc.Solar</t>
  </si>
  <si>
    <t>FEC.ktoe.FR.Res.HHnew.Thermal.SH.Biomass.WH.Elc.Solar.Elec</t>
  </si>
  <si>
    <t>FEC.ktoe.FR.Res.HHnew.Thermal.SH.Biomass.WH.Elc.Solar.Solar</t>
  </si>
  <si>
    <t>FEC.ktoe.FR.Res.HHnew.Thermal.SH.Biomass.CO</t>
  </si>
  <si>
    <t>FEC.ktoe.FR.Res.HHnew.Thermal.SH.Biomass.CO.Biomass.Biomass</t>
  </si>
  <si>
    <t>FEC.ktoe.FR.Res.HHnew.Thermal.SH.Biomass.CO.LPG.LPG</t>
  </si>
  <si>
    <t>FEC.ktoe.FR.Res.HHnew.Thermal.SH.Biomass.CO.Elc.Elec</t>
  </si>
  <si>
    <t>FEC.ktoe.FR.Res.HHnew.Thermal.SH.Geo</t>
  </si>
  <si>
    <t>FEC.ktoe.FR.Res.HHnew.Thermal.SH.Geo.SH</t>
  </si>
  <si>
    <t>FEC.ktoe.FR.Res.HHnew.Thermal.SH.Geo.SH.Geo</t>
  </si>
  <si>
    <t>FEC.ktoe.FR.Res.HHnew.Thermal.SH.Geo.SH.Elec</t>
  </si>
  <si>
    <t>FEC.ktoe.FR.Res.HHnew.Thermal.SH.Geo.SC</t>
  </si>
  <si>
    <t>FEC.ktoe.FR.Res.HHnew.Thermal.SH.Geo.SC.AC.Elec</t>
  </si>
  <si>
    <t>FEC.ktoe.FR.Res.HHnew.Thermal.SH.Geo.WH</t>
  </si>
  <si>
    <t>FEC.ktoe.FR.Res.HHnew.Thermal.SH.Geo.WH.Geo.NoSolar.Geo</t>
  </si>
  <si>
    <t>FEC.ktoe.FR.Res.HHnew.Thermal.SH.Geo.WH.Geo.Solar</t>
  </si>
  <si>
    <t>FEC.ktoe.FR.Res.HHnew.Thermal.SH.Geo.WH.Geo.Solar.Geo</t>
  </si>
  <si>
    <t>FEC.ktoe.FR.Res.HHnew.Thermal.SH.Geo.WH.Geo.Solar.Solar</t>
  </si>
  <si>
    <t>FEC.ktoe.FR.Res.HHnew.Thermal.SH.Geo.WH.Elc.NoSolar.Elec</t>
  </si>
  <si>
    <t>FEC.ktoe.FR.Res.HHnew.Thermal.SH.Geo.WH.Elc.Solar</t>
  </si>
  <si>
    <t>FEC.ktoe.FR.Res.HHnew.Thermal.SH.Geo.WH.Elc.Solar.Elec</t>
  </si>
  <si>
    <t>FEC.ktoe.FR.Res.HHnew.Thermal.SH.Geo.WH.Elc.Solar.Solar</t>
  </si>
  <si>
    <t>FEC.ktoe.FR.Res.HHnew.Thermal.SH.Geo.CO</t>
  </si>
  <si>
    <t>FEC.ktoe.FR.Res.HHnew.Thermal.SH.Geo.CO.LPG.LPG</t>
  </si>
  <si>
    <t>FEC.ktoe.FR.Res.HHnew.Thermal.SH.Geo.CO.Elc.Elec</t>
  </si>
  <si>
    <t>FEC.ktoe.FR.Res.HHnew.Thermal.SH.DistrHeat</t>
  </si>
  <si>
    <t>FEC.ktoe.FR.Res.HHnew.Thermal.SH.DistrHeat.SH</t>
  </si>
  <si>
    <t>FEC.ktoe.FR.Res.HHnew.Thermal.SH.DistrHeat.SH.Steam_Distr</t>
  </si>
  <si>
    <t>FEC.ktoe.FR.Res.HHnew.Thermal.SH.DistrHeat.SH.Elec</t>
  </si>
  <si>
    <t>FEC.ktoe.FR.Res.HHnew.Thermal.SH.DistrHeat.SC</t>
  </si>
  <si>
    <t>FEC.ktoe.FR.Res.HHnew.Thermal.SH.DistrHeat.SC.AC.Elec</t>
  </si>
  <si>
    <t>FEC.ktoe.FR.Res.HHnew.Thermal.SH.DistrHeat.WH</t>
  </si>
  <si>
    <t>FEC.ktoe.FR.Res.HHnew.Thermal.SH.DistrHeat.WH.DistrHeat.NoSolar.Steam_Distr</t>
  </si>
  <si>
    <t>FEC.ktoe.FR.Res.HHnew.Thermal.SH.DistrHeat.WH.DistrHeat.Solar</t>
  </si>
  <si>
    <t>FEC.ktoe.FR.Res.HHnew.Thermal.SH.DistrHeat.WH.DistrHeat.Solar.Steam_Distr</t>
  </si>
  <si>
    <t>FEC.ktoe.FR.Res.HHnew.Thermal.SH.DistrHeat.WH.DistrHeat.Solar.Solar</t>
  </si>
  <si>
    <t>FEC.ktoe.FR.Res.HHnew.Thermal.SH.DistrHeat.WH.Elc.NoSolar.Elec</t>
  </si>
  <si>
    <t>FEC.ktoe.FR.Res.HHnew.Thermal.SH.DistrHeat.WH.Elc.Solar</t>
  </si>
  <si>
    <t>FEC.ktoe.FR.Res.HHnew.Thermal.SH.DistrHeat.WH.Elc.Solar.Elec</t>
  </si>
  <si>
    <t>FEC.ktoe.FR.Res.HHnew.Thermal.SH.DistrHeat.WH.Elc.Solar.Solar</t>
  </si>
  <si>
    <t>FEC.ktoe.FR.Res.HHnew.Thermal.SH.DistrHeat.CO</t>
  </si>
  <si>
    <t>FEC.ktoe.FR.Res.HHnew.Thermal.SH.DistrHeat.CO.LPG.LPG</t>
  </si>
  <si>
    <t>FEC.ktoe.FR.Res.HHnew.Thermal.SH.DistrHeat.CO.Elc.Elec</t>
  </si>
  <si>
    <t>FEC.ktoe.FR.Res.HHnew.Thermal.SH.AdvElc</t>
  </si>
  <si>
    <t>FEC.ktoe.FR.Res.HHnew.Thermal.SH.AdvElc.SH</t>
  </si>
  <si>
    <t>FEC.ktoe.FR.Res.HHnew.Thermal.SH.AdvElc.SH.Elec</t>
  </si>
  <si>
    <t>FEC.ktoe.FR.Res.HHnew.Thermal.SH.AdvElc.SC</t>
  </si>
  <si>
    <t>FEC.ktoe.FR.Res.HHnew.Thermal.SH.AdvElc.SC.AC.Elec</t>
  </si>
  <si>
    <t>FEC.ktoe.FR.Res.HHnew.Thermal.SH.AdvElc.WH</t>
  </si>
  <si>
    <t>FEC.ktoe.FR.Res.HHnew.Thermal.SH.AdvElc.WH.LPG.NoSolar.LPG</t>
  </si>
  <si>
    <t>FEC.ktoe.FR.Res.HHnew.Thermal.SH.AdvElc.WH.LPG.Solar</t>
  </si>
  <si>
    <t>FEC.ktoe.FR.Res.HHnew.Thermal.SH.AdvElc.WH.LPG.Solar.LPG</t>
  </si>
  <si>
    <t>FEC.ktoe.FR.Res.HHnew.Thermal.SH.AdvElc.WH.LPG.Solar.Solar</t>
  </si>
  <si>
    <t>FEC.ktoe.FR.Res.HHnew.Thermal.SH.AdvElc.WH.Elc.NoSolar.Elec</t>
  </si>
  <si>
    <t>FEC.ktoe.FR.Res.HHnew.Thermal.SH.AdvElc.WH.Elc.Solar</t>
  </si>
  <si>
    <t>FEC.ktoe.FR.Res.HHnew.Thermal.SH.AdvElc.WH.Elc.Solar.Elec</t>
  </si>
  <si>
    <t>FEC.ktoe.FR.Res.HHnew.Thermal.SH.AdvElc.WH.Elc.Solar.Solar</t>
  </si>
  <si>
    <t>FEC.ktoe.FR.Res.HHnew.Thermal.SH.AdvElc.CO</t>
  </si>
  <si>
    <t>FEC.ktoe.FR.Res.HHnew.Thermal.SH.AdvElc.CO.LPG.LPG</t>
  </si>
  <si>
    <t>FEC.ktoe.FR.Res.HHnew.Thermal.SH.AdvElc.CO.Elc.Elec</t>
  </si>
  <si>
    <t>FEC.ktoe.FR.Res.HHnew.Thermal.SH.ConvElc</t>
  </si>
  <si>
    <t>FEC.ktoe.FR.Res.HHnew.Thermal.SH.ConvElc.SH</t>
  </si>
  <si>
    <t>FEC.ktoe.FR.Res.HHnew.Thermal.SH.ConvElc.SH.Elec</t>
  </si>
  <si>
    <t>FEC.ktoe.FR.Res.HHnew.Thermal.SH.ConvElc.SC</t>
  </si>
  <si>
    <t>FEC.ktoe.FR.Res.HHnew.Thermal.SH.ConvElc.SC.AC.Elec</t>
  </si>
  <si>
    <t>FEC.ktoe.FR.Res.HHnew.Thermal.SH.ConvElc.WH</t>
  </si>
  <si>
    <t>FEC.ktoe.FR.Res.HHnew.Thermal.SH.ConvElc.WH.LPG.NoSolar.LPG</t>
  </si>
  <si>
    <t>FEC.ktoe.FR.Res.HHnew.Thermal.SH.ConvElc.WH.LPG.Solar</t>
  </si>
  <si>
    <t>FEC.ktoe.FR.Res.HHnew.Thermal.SH.ConvElc.WH.LPG.Solar.LPG</t>
  </si>
  <si>
    <t>FEC.ktoe.FR.Res.HHnew.Thermal.SH.ConvElc.WH.LPG.Solar.Solar</t>
  </si>
  <si>
    <t>FEC.ktoe.FR.Res.HHnew.Thermal.SH.ConvElc.WH.Elc.NoSolar.Elec</t>
  </si>
  <si>
    <t>FEC.ktoe.FR.Res.HHnew.Thermal.SH.ConvElc.WH.Elc.Solar</t>
  </si>
  <si>
    <t>FEC.ktoe.FR.Res.HHnew.Thermal.SH.ConvElc.WH.Elc.Solar.Elec</t>
  </si>
  <si>
    <t>FEC.ktoe.FR.Res.HHnew.Thermal.SH.ConvElc.WH.Elc.Solar.Solar</t>
  </si>
  <si>
    <t>FEC.ktoe.FR.Res.HHnew.Thermal.SH.ConvElc.CO</t>
  </si>
  <si>
    <t>FEC.ktoe.FR.Res.HHnew.Thermal.SH.ConvElc.CO.LPG.LPG</t>
  </si>
  <si>
    <t>FEC.ktoe.FR.Res.HHnew.Thermal.SH.ConvElc.CO.Elc.Elec</t>
  </si>
  <si>
    <t>FR - Thermal energy service in new and renovated households (detailed structure)</t>
  </si>
  <si>
    <t>TES.ktoe.FR.Res.HHnew.Thermal.SH.Solids</t>
  </si>
  <si>
    <t>TES.ktoe.FR.Res.HHnew.Thermal.SH.Solids.SH</t>
  </si>
  <si>
    <t>TES.ktoe.FR.Res.HHnew.Thermal.SH.Solids.SH.Solids</t>
  </si>
  <si>
    <t>TES.ktoe.FR.Res.HHnew.Thermal.SH.Solids.SH.Elec</t>
  </si>
  <si>
    <t>TES.ktoe.FR.Res.HHnew.Thermal.SH.Solids.SC</t>
  </si>
  <si>
    <t>TES.ktoe.FR.Res.HHnew.Thermal.SH.Solids.SC.AC.Elec</t>
  </si>
  <si>
    <t>TES.ktoe.FR.Res.HHnew.Thermal.SH.Solids.WH</t>
  </si>
  <si>
    <t>TES.ktoe.FR.Res.HHnew.Thermal.SH.Solids.WH.Solids.NoSolar.Solids</t>
  </si>
  <si>
    <t>TES.ktoe.FR.Res.HHnew.Thermal.SH.Solids.WH.LPG.NoSolar.LPG</t>
  </si>
  <si>
    <t>TES.ktoe.FR.Res.HHnew.Thermal.SH.Solids.WH.LPG.Solar</t>
  </si>
  <si>
    <t>TES.ktoe.FR.Res.HHnew.Thermal.SH.Solids.WH.LPG.Solar.LPG</t>
  </si>
  <si>
    <t>TES.ktoe.FR.Res.HHnew.Thermal.SH.Solids.WH.LPG.Solar.Solar</t>
  </si>
  <si>
    <t>TES.ktoe.FR.Res.HHnew.Thermal.SH.Solids.WH.Elc.NoSolar.Elec</t>
  </si>
  <si>
    <t>TES.ktoe.FR.Res.HHnew.Thermal.SH.Solids.WH.Elc.Solar</t>
  </si>
  <si>
    <t>TES.ktoe.FR.Res.HHnew.Thermal.SH.Solids.WH.Elc.Solar.Elec</t>
  </si>
  <si>
    <t>TES.ktoe.FR.Res.HHnew.Thermal.SH.Solids.WH.Elc.Solar.Solar</t>
  </si>
  <si>
    <t>TES.ktoe.FR.Res.HHnew.Thermal.SH.Solids.CO</t>
  </si>
  <si>
    <t>TES.ktoe.FR.Res.HHnew.Thermal.SH.Solids.CO.Solids.Solids</t>
  </si>
  <si>
    <t>TES.ktoe.FR.Res.HHnew.Thermal.SH.Solids.CO.LPG.LPG</t>
  </si>
  <si>
    <t>TES.ktoe.FR.Res.HHnew.Thermal.SH.Solids.CO.Elc.Elec</t>
  </si>
  <si>
    <t>TES.ktoe.FR.Res.HHnew.Thermal.SH.LPG</t>
  </si>
  <si>
    <t>TES.ktoe.FR.Res.HHnew.Thermal.SH.LPG.SH</t>
  </si>
  <si>
    <t>TES.ktoe.FR.Res.HHnew.Thermal.SH.LPG.SH.LPG</t>
  </si>
  <si>
    <t>TES.ktoe.FR.Res.HHnew.Thermal.SH.LPG.SH.Elec</t>
  </si>
  <si>
    <t>TES.ktoe.FR.Res.HHnew.Thermal.SH.LPG.SC</t>
  </si>
  <si>
    <t>TES.ktoe.FR.Res.HHnew.Thermal.SH.LPG.SC.AC.Elec</t>
  </si>
  <si>
    <t>TES.ktoe.FR.Res.HHnew.Thermal.SH.LPG.WH</t>
  </si>
  <si>
    <t>TES.ktoe.FR.Res.HHnew.Thermal.SH.LPG.WH.LPG.NoSolar.LPG</t>
  </si>
  <si>
    <t>TES.ktoe.FR.Res.HHnew.Thermal.SH.LPG.WH.LPG.Solar</t>
  </si>
  <si>
    <t>TES.ktoe.FR.Res.HHnew.Thermal.SH.LPG.WH.LPG.Solar.LPG</t>
  </si>
  <si>
    <t>TES.ktoe.FR.Res.HHnew.Thermal.SH.LPG.WH.LPG.Solar.Solar</t>
  </si>
  <si>
    <t>TES.ktoe.FR.Res.HHnew.Thermal.SH.LPG.WH.Elc.NoSolar.Elec</t>
  </si>
  <si>
    <t>TES.ktoe.FR.Res.HHnew.Thermal.SH.LPG.WH.Elc.Solar</t>
  </si>
  <si>
    <t>TES.ktoe.FR.Res.HHnew.Thermal.SH.LPG.WH.Elc.Solar.Elec</t>
  </si>
  <si>
    <t>TES.ktoe.FR.Res.HHnew.Thermal.SH.LPG.WH.Elc.Solar.Solar</t>
  </si>
  <si>
    <t>TES.ktoe.FR.Res.HHnew.Thermal.SH.LPG.CO</t>
  </si>
  <si>
    <t>TES.ktoe.FR.Res.HHnew.Thermal.SH.LPG.CO.LPG.LPG</t>
  </si>
  <si>
    <t>TES.ktoe.FR.Res.HHnew.Thermal.SH.LPG.CO.Elc.Elec</t>
  </si>
  <si>
    <t>TES.ktoe.FR.Res.HHnew.Thermal.SH.Oil</t>
  </si>
  <si>
    <t>TES.ktoe.FR.Res.HHnew.Thermal.SH.Oil.SH</t>
  </si>
  <si>
    <t>TES.ktoe.FR.Res.HHnew.Thermal.SH.Oil.SH.Oil</t>
  </si>
  <si>
    <t>TES.ktoe.FR.Res.HHnew.Thermal.SH.Oil.SH.Elec</t>
  </si>
  <si>
    <t>TES.ktoe.FR.Res.HHnew.Thermal.SH.Oil.SC</t>
  </si>
  <si>
    <t>TES.ktoe.FR.Res.HHnew.Thermal.SH.Oil.SC.AC.Elec</t>
  </si>
  <si>
    <t>TES.ktoe.FR.Res.HHnew.Thermal.SH.Oil.WH</t>
  </si>
  <si>
    <t>TES.ktoe.FR.Res.HHnew.Thermal.SH.Oil.WH.Oil.NoSolar.Oil</t>
  </si>
  <si>
    <t>TES.ktoe.FR.Res.HHnew.Thermal.SH.Oil.WH.Oil.Solar</t>
  </si>
  <si>
    <t>TES.ktoe.FR.Res.HHnew.Thermal.SH.Oil.WH.Oil.Solar.Oil</t>
  </si>
  <si>
    <t>TES.ktoe.FR.Res.HHnew.Thermal.SH.Oil.WH.Oil.Solar.Solar</t>
  </si>
  <si>
    <t>TES.ktoe.FR.Res.HHnew.Thermal.SH.Oil.WH.Elc.NoSolar.Elec</t>
  </si>
  <si>
    <t>TES.ktoe.FR.Res.HHnew.Thermal.SH.Oil.WH.Elc.Solar</t>
  </si>
  <si>
    <t>TES.ktoe.FR.Res.HHnew.Thermal.SH.Oil.WH.Elc.Solar.Elec</t>
  </si>
  <si>
    <t>TES.ktoe.FR.Res.HHnew.Thermal.SH.Oil.WH.Elc.Solar.Solar</t>
  </si>
  <si>
    <t>TES.ktoe.FR.Res.HHnew.Thermal.SH.Oil.CO</t>
  </si>
  <si>
    <t>TES.ktoe.FR.Res.HHnew.Thermal.SH.Oil.CO.LPG.LPG</t>
  </si>
  <si>
    <t>TES.ktoe.FR.Res.HHnew.Thermal.SH.Oil.CO.Elc.Elec</t>
  </si>
  <si>
    <t>TES.ktoe.FR.Res.HHnew.Thermal.SH.Gas</t>
  </si>
  <si>
    <t>TES.ktoe.FR.Res.HHnew.Thermal.SH.Gas.SH</t>
  </si>
  <si>
    <t>TES.ktoe.FR.Res.HHnew.Thermal.SH.Gas.SH.Gas</t>
  </si>
  <si>
    <t>TES.ktoe.FR.Res.HHnew.Thermal.SH.Gas.SH.Elec</t>
  </si>
  <si>
    <t>TES.ktoe.FR.Res.HHnew.Thermal.SH.Gas.SC</t>
  </si>
  <si>
    <t>TES.ktoe.FR.Res.HHnew.Thermal.SH.Gas.SC.AC.Elec</t>
  </si>
  <si>
    <t>TES.ktoe.FR.Res.HHnew.Thermal.SH.Gas.WH</t>
  </si>
  <si>
    <t>TES.ktoe.FR.Res.HHnew.Thermal.SH.Gas.WH.Gas.NoSolar.Gas</t>
  </si>
  <si>
    <t>TES.ktoe.FR.Res.HHnew.Thermal.SH.Gas.WH.Gas.Solar</t>
  </si>
  <si>
    <t>TES.ktoe.FR.Res.HHnew.Thermal.SH.Gas.WH.Gas.Solar.Gas</t>
  </si>
  <si>
    <t>TES.ktoe.FR.Res.HHnew.Thermal.SH.Gas.WH.Gas.Solar.Solar</t>
  </si>
  <si>
    <t>TES.ktoe.FR.Res.HHnew.Thermal.SH.Gas.WH.Elc.NoSolar.Elec</t>
  </si>
  <si>
    <t>TES.ktoe.FR.Res.HHnew.Thermal.SH.Gas.WH.Elc.Solar</t>
  </si>
  <si>
    <t>TES.ktoe.FR.Res.HHnew.Thermal.SH.Gas.WH.Elc.Solar.Elec</t>
  </si>
  <si>
    <t>TES.ktoe.FR.Res.HHnew.Thermal.SH.Gas.WH.Elc.Solar.Solar</t>
  </si>
  <si>
    <t>TES.ktoe.FR.Res.HHnew.Thermal.SH.Gas.CO</t>
  </si>
  <si>
    <t>TES.ktoe.FR.Res.HHnew.Thermal.SH.Gas.CO.Gas.Gas</t>
  </si>
  <si>
    <t>TES.ktoe.FR.Res.HHnew.Thermal.SH.Gas.CO.Elc.Elec</t>
  </si>
  <si>
    <t>TES.ktoe.FR.Res.HHnew.Thermal.SH.Biomass</t>
  </si>
  <si>
    <t>TES.ktoe.FR.Res.HHnew.Thermal.SH.Biomass.SH</t>
  </si>
  <si>
    <t>TES.ktoe.FR.Res.HHnew.Thermal.SH.Biomass.SH.Biomass</t>
  </si>
  <si>
    <t>TES.ktoe.FR.Res.HHnew.Thermal.SH.Biomass.SH.Elec</t>
  </si>
  <si>
    <t>TES.ktoe.FR.Res.HHnew.Thermal.SH.Biomass.SC</t>
  </si>
  <si>
    <t>TES.ktoe.FR.Res.HHnew.Thermal.SH.Biomass.SC.AC.Elec</t>
  </si>
  <si>
    <t>TES.ktoe.FR.Res.HHnew.Thermal.SH.Biomass.WH</t>
  </si>
  <si>
    <t>TES.ktoe.FR.Res.HHnew.Thermal.SH.Biomass.WH.Biomass.NoSolar.Biomass</t>
  </si>
  <si>
    <t>TES.ktoe.FR.Res.HHnew.Thermal.SH.Biomass.WH.Biomass.Solar</t>
  </si>
  <si>
    <t>TES.ktoe.FR.Res.HHnew.Thermal.SH.Biomass.WH.Biomass.Solar.Biomass</t>
  </si>
  <si>
    <t>TES.ktoe.FR.Res.HHnew.Thermal.SH.Biomass.WH.Biomass.Solar.Solar</t>
  </si>
  <si>
    <t>TES.ktoe.FR.Res.HHnew.Thermal.SH.Biomass.WH.LPG.NoSolar.LPG</t>
  </si>
  <si>
    <t>TES.ktoe.FR.Res.HHnew.Thermal.SH.Biomass.WH.LPG.Solar</t>
  </si>
  <si>
    <t>TES.ktoe.FR.Res.HHnew.Thermal.SH.Biomass.WH.LPG.Solar.LPG</t>
  </si>
  <si>
    <t>TES.ktoe.FR.Res.HHnew.Thermal.SH.Biomass.WH.LPG.Solar.Solar</t>
  </si>
  <si>
    <t>TES.ktoe.FR.Res.HHnew.Thermal.SH.Biomass.WH.Elc.NoSolar.Elec</t>
  </si>
  <si>
    <t>TES.ktoe.FR.Res.HHnew.Thermal.SH.Biomass.WH.Elc.Solar</t>
  </si>
  <si>
    <t>TES.ktoe.FR.Res.HHnew.Thermal.SH.Biomass.WH.Elc.Solar.Elec</t>
  </si>
  <si>
    <t>TES.ktoe.FR.Res.HHnew.Thermal.SH.Biomass.WH.Elc.Solar.Solar</t>
  </si>
  <si>
    <t>TES.ktoe.FR.Res.HHnew.Thermal.SH.Biomass.CO</t>
  </si>
  <si>
    <t>TES.ktoe.FR.Res.HHnew.Thermal.SH.Biomass.CO.Biomass.Biomass</t>
  </si>
  <si>
    <t>TES.ktoe.FR.Res.HHnew.Thermal.SH.Biomass.CO.LPG.LPG</t>
  </si>
  <si>
    <t>TES.ktoe.FR.Res.HHnew.Thermal.SH.Biomass.CO.Elc.Elec</t>
  </si>
  <si>
    <t>TES.ktoe.FR.Res.HHnew.Thermal.SH.Geo</t>
  </si>
  <si>
    <t>TES.ktoe.FR.Res.HHnew.Thermal.SH.Geo.SH</t>
  </si>
  <si>
    <t>TES.ktoe.FR.Res.HHnew.Thermal.SH.Geo.SH.Geo</t>
  </si>
  <si>
    <t>TES.ktoe.FR.Res.HHnew.Thermal.SH.Geo.SH.Elec</t>
  </si>
  <si>
    <t>TES.ktoe.FR.Res.HHnew.Thermal.SH.Geo.SC</t>
  </si>
  <si>
    <t>TES.ktoe.FR.Res.HHnew.Thermal.SH.Geo.SC.AC.Elec</t>
  </si>
  <si>
    <t>TES.ktoe.FR.Res.HHnew.Thermal.SH.Geo.WH</t>
  </si>
  <si>
    <t>TES.ktoe.FR.Res.HHnew.Thermal.SH.Geo.WH.Geo.NoSolar.Geo</t>
  </si>
  <si>
    <t>TES.ktoe.FR.Res.HHnew.Thermal.SH.Geo.WH.Geo.Solar</t>
  </si>
  <si>
    <t>TES.ktoe.FR.Res.HHnew.Thermal.SH.Geo.WH.Geo.Solar.Geo</t>
  </si>
  <si>
    <t>TES.ktoe.FR.Res.HHnew.Thermal.SH.Geo.WH.Geo.Solar.Solar</t>
  </si>
  <si>
    <t>TES.ktoe.FR.Res.HHnew.Thermal.SH.Geo.WH.Elc.NoSolar.Elec</t>
  </si>
  <si>
    <t>TES.ktoe.FR.Res.HHnew.Thermal.SH.Geo.WH.Elc.Solar</t>
  </si>
  <si>
    <t>TES.ktoe.FR.Res.HHnew.Thermal.SH.Geo.WH.Elc.Solar.Elec</t>
  </si>
  <si>
    <t>TES.ktoe.FR.Res.HHnew.Thermal.SH.Geo.WH.Elc.Solar.Solar</t>
  </si>
  <si>
    <t>TES.ktoe.FR.Res.HHnew.Thermal.SH.Geo.CO</t>
  </si>
  <si>
    <t>TES.ktoe.FR.Res.HHnew.Thermal.SH.Geo.CO.LPG.LPG</t>
  </si>
  <si>
    <t>TES.ktoe.FR.Res.HHnew.Thermal.SH.Geo.CO.Elc.Elec</t>
  </si>
  <si>
    <t>TES.ktoe.FR.Res.HHnew.Thermal.SH.DistrHeat</t>
  </si>
  <si>
    <t>TES.ktoe.FR.Res.HHnew.Thermal.SH.DistrHeat.SH</t>
  </si>
  <si>
    <t>TES.ktoe.FR.Res.HHnew.Thermal.SH.DistrHeat.SH.Steam_Distr</t>
  </si>
  <si>
    <t>TES.ktoe.FR.Res.HHnew.Thermal.SH.DistrHeat.SH.Elec</t>
  </si>
  <si>
    <t>TES.ktoe.FR.Res.HHnew.Thermal.SH.DistrHeat.SC</t>
  </si>
  <si>
    <t>TES.ktoe.FR.Res.HHnew.Thermal.SH.DistrHeat.SC.AC.Elec</t>
  </si>
  <si>
    <t>TES.ktoe.FR.Res.HHnew.Thermal.SH.DistrHeat.WH</t>
  </si>
  <si>
    <t>TES.ktoe.FR.Res.HHnew.Thermal.SH.DistrHeat.WH.DistrHeat.NoSolar.Steam_Distr</t>
  </si>
  <si>
    <t>TES.ktoe.FR.Res.HHnew.Thermal.SH.DistrHeat.WH.DistrHeat.Solar</t>
  </si>
  <si>
    <t>TES.ktoe.FR.Res.HHnew.Thermal.SH.DistrHeat.WH.DistrHeat.Solar.Steam_Distr</t>
  </si>
  <si>
    <t>TES.ktoe.FR.Res.HHnew.Thermal.SH.DistrHeat.WH.DistrHeat.Solar.Solar</t>
  </si>
  <si>
    <t>TES.ktoe.FR.Res.HHnew.Thermal.SH.DistrHeat.WH.Elc.NoSolar.Elec</t>
  </si>
  <si>
    <t>TES.ktoe.FR.Res.HHnew.Thermal.SH.DistrHeat.WH.Elc.Solar</t>
  </si>
  <si>
    <t>TES.ktoe.FR.Res.HHnew.Thermal.SH.DistrHeat.WH.Elc.Solar.Elec</t>
  </si>
  <si>
    <t>TES.ktoe.FR.Res.HHnew.Thermal.SH.DistrHeat.WH.Elc.Solar.Solar</t>
  </si>
  <si>
    <t>TES.ktoe.FR.Res.HHnew.Thermal.SH.DistrHeat.CO</t>
  </si>
  <si>
    <t>TES.ktoe.FR.Res.HHnew.Thermal.SH.DistrHeat.CO.LPG.LPG</t>
  </si>
  <si>
    <t>TES.ktoe.FR.Res.HHnew.Thermal.SH.DistrHeat.CO.Elc.Elec</t>
  </si>
  <si>
    <t>TES.ktoe.FR.Res.HHnew.Thermal.SH.AdvElc</t>
  </si>
  <si>
    <t>TES.ktoe.FR.Res.HHnew.Thermal.SH.AdvElc.SH</t>
  </si>
  <si>
    <t>TES.ktoe.FR.Res.HHnew.Thermal.SH.AdvElc.SH.Elec</t>
  </si>
  <si>
    <t>TES.ktoe.FR.Res.HHnew.Thermal.SH.AdvElc.SC</t>
  </si>
  <si>
    <t>TES.ktoe.FR.Res.HHnew.Thermal.SH.AdvElc.SC.AC.Elec</t>
  </si>
  <si>
    <t>TES.ktoe.FR.Res.HHnew.Thermal.SH.AdvElc.WH</t>
  </si>
  <si>
    <t>TES.ktoe.FR.Res.HHnew.Thermal.SH.AdvElc.WH.LPG.NoSolar.LPG</t>
  </si>
  <si>
    <t>TES.ktoe.FR.Res.HHnew.Thermal.SH.AdvElc.WH.LPG.Solar</t>
  </si>
  <si>
    <t>TES.ktoe.FR.Res.HHnew.Thermal.SH.AdvElc.WH.LPG.Solar.LPG</t>
  </si>
  <si>
    <t>TES.ktoe.FR.Res.HHnew.Thermal.SH.AdvElc.WH.LPG.Solar.Solar</t>
  </si>
  <si>
    <t>TES.ktoe.FR.Res.HHnew.Thermal.SH.AdvElc.WH.Elc.NoSolar.Elec</t>
  </si>
  <si>
    <t>TES.ktoe.FR.Res.HHnew.Thermal.SH.AdvElc.WH.Elc.Solar</t>
  </si>
  <si>
    <t>TES.ktoe.FR.Res.HHnew.Thermal.SH.AdvElc.WH.Elc.Solar.Elec</t>
  </si>
  <si>
    <t>TES.ktoe.FR.Res.HHnew.Thermal.SH.AdvElc.WH.Elc.Solar.Solar</t>
  </si>
  <si>
    <t>TES.ktoe.FR.Res.HHnew.Thermal.SH.AdvElc.CO</t>
  </si>
  <si>
    <t>TES.ktoe.FR.Res.HHnew.Thermal.SH.AdvElc.CO.LPG.LPG</t>
  </si>
  <si>
    <t>TES.ktoe.FR.Res.HHnew.Thermal.SH.AdvElc.CO.Elc.Elec</t>
  </si>
  <si>
    <t>TES.ktoe.FR.Res.HHnew.Thermal.SH.ConvElc</t>
  </si>
  <si>
    <t>TES.ktoe.FR.Res.HHnew.Thermal.SH.ConvElc.SH</t>
  </si>
  <si>
    <t>TES.ktoe.FR.Res.HHnew.Thermal.SH.ConvElc.SH.Elec</t>
  </si>
  <si>
    <t>TES.ktoe.FR.Res.HHnew.Thermal.SH.ConvElc.SC</t>
  </si>
  <si>
    <t>TES.ktoe.FR.Res.HHnew.Thermal.SH.ConvElc.SC.AC.Elec</t>
  </si>
  <si>
    <t>TES.ktoe.FR.Res.HHnew.Thermal.SH.ConvElc.WH</t>
  </si>
  <si>
    <t>TES.ktoe.FR.Res.HHnew.Thermal.SH.ConvElc.WH.LPG.NoSolar.LPG</t>
  </si>
  <si>
    <t>TES.ktoe.FR.Res.HHnew.Thermal.SH.ConvElc.WH.LPG.Solar</t>
  </si>
  <si>
    <t>TES.ktoe.FR.Res.HHnew.Thermal.SH.ConvElc.WH.LPG.Solar.LPG</t>
  </si>
  <si>
    <t>TES.ktoe.FR.Res.HHnew.Thermal.SH.ConvElc.WH.LPG.Solar.Solar</t>
  </si>
  <si>
    <t>TES.ktoe.FR.Res.HHnew.Thermal.SH.ConvElc.WH.Elc.NoSolar.Elec</t>
  </si>
  <si>
    <t>TES.ktoe.FR.Res.HHnew.Thermal.SH.ConvElc.WH.Elc.Solar</t>
  </si>
  <si>
    <t>TES.ktoe.FR.Res.HHnew.Thermal.SH.ConvElc.WH.Elc.Solar.Elec</t>
  </si>
  <si>
    <t>TES.ktoe.FR.Res.HHnew.Thermal.SH.ConvElc.WH.Elc.Solar.Solar</t>
  </si>
  <si>
    <t>TES.ktoe.FR.Res.HHnew.Thermal.SH.ConvElc.CO</t>
  </si>
  <si>
    <t>TES.ktoe.FR.Res.HHnew.Thermal.SH.ConvElc.CO.LPG.LPG</t>
  </si>
  <si>
    <t>TES.ktoe.FR.Res.HHnew.Thermal.SH.ConvElc.CO.Elc.Elec</t>
  </si>
  <si>
    <t>FR - System efficiency indicator of new and renovated households (detailed structure)</t>
  </si>
  <si>
    <t>Eff.ratio.FR.Res.HHnew.Thermal.SH.Solids</t>
  </si>
  <si>
    <t>Eff.ratio.FR.Res.HHnew.Thermal.SH.Solids.SH</t>
  </si>
  <si>
    <t>Eff.ratio.FR.Res.HHnew.Thermal.SH.Solids.SH.Solids</t>
  </si>
  <si>
    <t>Eff.ratio.FR.Res.HHnew.Thermal.SH.Solids.SH.Elec</t>
  </si>
  <si>
    <t>Eff.ratio.FR.Res.HHnew.Thermal.SH.Solids.SC</t>
  </si>
  <si>
    <t>Eff.ratio.FR.Res.HHnew.Thermal.SH.Solids.SC.AC.Elec</t>
  </si>
  <si>
    <t>Eff.ratio.FR.Res.HHnew.Thermal.SH.Solids.WH</t>
  </si>
  <si>
    <t>Eff.ratio.FR.Res.HHnew.Thermal.SH.Solids.WH.Solids.NoSolar.Solids</t>
  </si>
  <si>
    <t>Eff.ratio.FR.Res.HHnew.Thermal.SH.Solids.WH.LPG.NoSolar.LPG</t>
  </si>
  <si>
    <t>Eff.ratio.FR.Res.HHnew.Thermal.SH.Solids.WH.LPG.Solar</t>
  </si>
  <si>
    <t>Eff.ratio.FR.Res.HHnew.Thermal.SH.Solids.WH.LPG.Solar.LPG</t>
  </si>
  <si>
    <t>Eff.ratio.FR.Res.HHnew.Thermal.SH.Solids.WH.LPG.Solar.Solar</t>
  </si>
  <si>
    <t>Eff.ratio.FR.Res.HHnew.Thermal.SH.Solids.WH.Elc.NoSolar.Elec</t>
  </si>
  <si>
    <t>Eff.ratio.FR.Res.HHnew.Thermal.SH.Solids.WH.Elc.Solar</t>
  </si>
  <si>
    <t>Eff.ratio.FR.Res.HHnew.Thermal.SH.Solids.WH.Elc.Solar.Elec</t>
  </si>
  <si>
    <t>Eff.ratio.FR.Res.HHnew.Thermal.SH.Solids.WH.Elc.Solar.Solar</t>
  </si>
  <si>
    <t>Eff.ratio.FR.Res.HHnew.Thermal.SH.Solids.CO</t>
  </si>
  <si>
    <t>Eff.ratio.FR.Res.HHnew.Thermal.SH.Solids.CO.Solids.Solids</t>
  </si>
  <si>
    <t>Eff.ratio.FR.Res.HHnew.Thermal.SH.Solids.CO.LPG.LPG</t>
  </si>
  <si>
    <t>Eff.ratio.FR.Res.HHnew.Thermal.SH.Solids.CO.Elc.Elec</t>
  </si>
  <si>
    <t>Eff.ratio.FR.Res.HHnew.Thermal.SH.LPG</t>
  </si>
  <si>
    <t>Eff.ratio.FR.Res.HHnew.Thermal.SH.LPG.SH</t>
  </si>
  <si>
    <t>Eff.ratio.FR.Res.HHnew.Thermal.SH.LPG.SH.LPG</t>
  </si>
  <si>
    <t>Eff.ratio.FR.Res.HHnew.Thermal.SH.LPG.SH.Elec</t>
  </si>
  <si>
    <t>Eff.ratio.FR.Res.HHnew.Thermal.SH.LPG.SC</t>
  </si>
  <si>
    <t>Eff.ratio.FR.Res.HHnew.Thermal.SH.LPG.SC.AC.Elec</t>
  </si>
  <si>
    <t>Eff.ratio.FR.Res.HHnew.Thermal.SH.LPG.WH</t>
  </si>
  <si>
    <t>Eff.ratio.FR.Res.HHnew.Thermal.SH.LPG.WH.LPG.NoSolar.LPG</t>
  </si>
  <si>
    <t>Eff.ratio.FR.Res.HHnew.Thermal.SH.LPG.WH.LPG.Solar</t>
  </si>
  <si>
    <t>Eff.ratio.FR.Res.HHnew.Thermal.SH.LPG.WH.LPG.Solar.LPG</t>
  </si>
  <si>
    <t>Eff.ratio.FR.Res.HHnew.Thermal.SH.LPG.WH.LPG.Solar.Solar</t>
  </si>
  <si>
    <t>Eff.ratio.FR.Res.HHnew.Thermal.SH.LPG.WH.Elc.NoSolar.Elec</t>
  </si>
  <si>
    <t>Eff.ratio.FR.Res.HHnew.Thermal.SH.LPG.WH.Elc.Solar</t>
  </si>
  <si>
    <t>Eff.ratio.FR.Res.HHnew.Thermal.SH.LPG.WH.Elc.Solar.Elec</t>
  </si>
  <si>
    <t>Eff.ratio.FR.Res.HHnew.Thermal.SH.LPG.WH.Elc.Solar.Solar</t>
  </si>
  <si>
    <t>Eff.ratio.FR.Res.HHnew.Thermal.SH.LPG.CO</t>
  </si>
  <si>
    <t>Eff.ratio.FR.Res.HHnew.Thermal.SH.LPG.CO.LPG.LPG</t>
  </si>
  <si>
    <t>Eff.ratio.FR.Res.HHnew.Thermal.SH.LPG.CO.Elc.Elec</t>
  </si>
  <si>
    <t>Eff.ratio.FR.Res.HHnew.Thermal.SH.Oil</t>
  </si>
  <si>
    <t>Eff.ratio.FR.Res.HHnew.Thermal.SH.Oil.SH</t>
  </si>
  <si>
    <t>Eff.ratio.FR.Res.HHnew.Thermal.SH.Oil.SH.Oil</t>
  </si>
  <si>
    <t>Eff.ratio.FR.Res.HHnew.Thermal.SH.Oil.SH.Elec</t>
  </si>
  <si>
    <t>Eff.ratio.FR.Res.HHnew.Thermal.SH.Oil.SC</t>
  </si>
  <si>
    <t>Eff.ratio.FR.Res.HHnew.Thermal.SH.Oil.SC.AC.Elec</t>
  </si>
  <si>
    <t>Eff.ratio.FR.Res.HHnew.Thermal.SH.Oil.WH</t>
  </si>
  <si>
    <t>Eff.ratio.FR.Res.HHnew.Thermal.SH.Oil.WH.Oil.NoSolar.Oil</t>
  </si>
  <si>
    <t>Eff.ratio.FR.Res.HHnew.Thermal.SH.Oil.WH.Oil.Solar</t>
  </si>
  <si>
    <t>Eff.ratio.FR.Res.HHnew.Thermal.SH.Oil.WH.Oil.Solar.Oil</t>
  </si>
  <si>
    <t>Eff.ratio.FR.Res.HHnew.Thermal.SH.Oil.WH.Oil.Solar.Solar</t>
  </si>
  <si>
    <t>Eff.ratio.FR.Res.HHnew.Thermal.SH.Oil.WH.Elc.NoSolar.Elec</t>
  </si>
  <si>
    <t>Eff.ratio.FR.Res.HHnew.Thermal.SH.Oil.WH.Elc.Solar</t>
  </si>
  <si>
    <t>Eff.ratio.FR.Res.HHnew.Thermal.SH.Oil.WH.Elc.Solar.Elec</t>
  </si>
  <si>
    <t>Eff.ratio.FR.Res.HHnew.Thermal.SH.Oil.WH.Elc.Solar.Solar</t>
  </si>
  <si>
    <t>Eff.ratio.FR.Res.HHnew.Thermal.SH.Oil.CO</t>
  </si>
  <si>
    <t>Eff.ratio.FR.Res.HHnew.Thermal.SH.Oil.CO.LPG.LPG</t>
  </si>
  <si>
    <t>Eff.ratio.FR.Res.HHnew.Thermal.SH.Oil.CO.Elc.Elec</t>
  </si>
  <si>
    <t>Eff.ratio.FR.Res.HHnew.Thermal.SH.Gas</t>
  </si>
  <si>
    <t>Eff.ratio.FR.Res.HHnew.Thermal.SH.Gas.SH</t>
  </si>
  <si>
    <t>Eff.ratio.FR.Res.HHnew.Thermal.SH.Gas.SH.Gas</t>
  </si>
  <si>
    <t>Eff.ratio.FR.Res.HHnew.Thermal.SH.Gas.SH.Elec</t>
  </si>
  <si>
    <t>Eff.ratio.FR.Res.HHnew.Thermal.SH.Gas.SC</t>
  </si>
  <si>
    <t>Eff.ratio.FR.Res.HHnew.Thermal.SH.Gas.SC.AC.Elec</t>
  </si>
  <si>
    <t>Eff.ratio.FR.Res.HHnew.Thermal.SH.Gas.WH</t>
  </si>
  <si>
    <t>Eff.ratio.FR.Res.HHnew.Thermal.SH.Gas.WH.Gas.NoSolar.Gas</t>
  </si>
  <si>
    <t>Eff.ratio.FR.Res.HHnew.Thermal.SH.Gas.WH.Gas.Solar</t>
  </si>
  <si>
    <t>Eff.ratio.FR.Res.HHnew.Thermal.SH.Gas.WH.Gas.Solar.Gas</t>
  </si>
  <si>
    <t>Eff.ratio.FR.Res.HHnew.Thermal.SH.Gas.WH.Gas.Solar.Solar</t>
  </si>
  <si>
    <t>Eff.ratio.FR.Res.HHnew.Thermal.SH.Gas.WH.Elc.NoSolar.Elec</t>
  </si>
  <si>
    <t>Eff.ratio.FR.Res.HHnew.Thermal.SH.Gas.WH.Elc.Solar</t>
  </si>
  <si>
    <t>Eff.ratio.FR.Res.HHnew.Thermal.SH.Gas.WH.Elc.Solar.Elec</t>
  </si>
  <si>
    <t>Eff.ratio.FR.Res.HHnew.Thermal.SH.Gas.WH.Elc.Solar.Solar</t>
  </si>
  <si>
    <t>Eff.ratio.FR.Res.HHnew.Thermal.SH.Gas.CO</t>
  </si>
  <si>
    <t>Eff.ratio.FR.Res.HHnew.Thermal.SH.Gas.CO.Gas.Gas</t>
  </si>
  <si>
    <t>Eff.ratio.FR.Res.HHnew.Thermal.SH.Gas.CO.Elc.Elec</t>
  </si>
  <si>
    <t>Eff.ratio.FR.Res.HHnew.Thermal.SH.Biomass</t>
  </si>
  <si>
    <t>Eff.ratio.FR.Res.HHnew.Thermal.SH.Biomass.SH</t>
  </si>
  <si>
    <t>Eff.ratio.FR.Res.HHnew.Thermal.SH.Biomass.SH.Biomass</t>
  </si>
  <si>
    <t>Eff.ratio.FR.Res.HHnew.Thermal.SH.Biomass.SH.Elec</t>
  </si>
  <si>
    <t>Eff.ratio.FR.Res.HHnew.Thermal.SH.Biomass.SC</t>
  </si>
  <si>
    <t>Eff.ratio.FR.Res.HHnew.Thermal.SH.Biomass.SC.AC.Elec</t>
  </si>
  <si>
    <t>Eff.ratio.FR.Res.HHnew.Thermal.SH.Biomass.WH</t>
  </si>
  <si>
    <t>Eff.ratio.FR.Res.HHnew.Thermal.SH.Biomass.WH.Biomass.NoSolar.Biomass</t>
  </si>
  <si>
    <t>Eff.ratio.FR.Res.HHnew.Thermal.SH.Biomass.WH.Biomass.Solar</t>
  </si>
  <si>
    <t>Eff.ratio.FR.Res.HHnew.Thermal.SH.Biomass.WH.Biomass.Solar.Biomass</t>
  </si>
  <si>
    <t>Eff.ratio.FR.Res.HHnew.Thermal.SH.Biomass.WH.Biomass.Solar.Solar</t>
  </si>
  <si>
    <t>Eff.ratio.FR.Res.HHnew.Thermal.SH.Biomass.WH.LPG.NoSolar.LPG</t>
  </si>
  <si>
    <t>Eff.ratio.FR.Res.HHnew.Thermal.SH.Biomass.WH.LPG.Solar</t>
  </si>
  <si>
    <t>Eff.ratio.FR.Res.HHnew.Thermal.SH.Biomass.WH.LPG.Solar.LPG</t>
  </si>
  <si>
    <t>Eff.ratio.FR.Res.HHnew.Thermal.SH.Biomass.WH.LPG.Solar.Solar</t>
  </si>
  <si>
    <t>Eff.ratio.FR.Res.HHnew.Thermal.SH.Biomass.WH.Elc.NoSolar.Elec</t>
  </si>
  <si>
    <t>Eff.ratio.FR.Res.HHnew.Thermal.SH.Biomass.WH.Elc.Solar</t>
  </si>
  <si>
    <t>Eff.ratio.FR.Res.HHnew.Thermal.SH.Biomass.WH.Elc.Solar.Elec</t>
  </si>
  <si>
    <t>Eff.ratio.FR.Res.HHnew.Thermal.SH.Biomass.WH.Elc.Solar.Solar</t>
  </si>
  <si>
    <t>Eff.ratio.FR.Res.HHnew.Thermal.SH.Biomass.CO</t>
  </si>
  <si>
    <t>Eff.ratio.FR.Res.HHnew.Thermal.SH.Biomass.CO.Biomass.Biomass</t>
  </si>
  <si>
    <t>Eff.ratio.FR.Res.HHnew.Thermal.SH.Biomass.CO.LPG.LPG</t>
  </si>
  <si>
    <t>Eff.ratio.FR.Res.HHnew.Thermal.SH.Biomass.CO.Elc.Elec</t>
  </si>
  <si>
    <t>Eff.ratio.FR.Res.HHnew.Thermal.SH.Geo</t>
  </si>
  <si>
    <t>Eff.ratio.FR.Res.HHnew.Thermal.SH.Geo.SH</t>
  </si>
  <si>
    <t>Eff.ratio.FR.Res.HHnew.Thermal.SH.Geo.SH.Geo</t>
  </si>
  <si>
    <t>Eff.ratio.FR.Res.HHnew.Thermal.SH.Geo.SH.Elec</t>
  </si>
  <si>
    <t>Eff.ratio.FR.Res.HHnew.Thermal.SH.Geo.SC</t>
  </si>
  <si>
    <t>Eff.ratio.FR.Res.HHnew.Thermal.SH.Geo.SC.AC.Elec</t>
  </si>
  <si>
    <t>Eff.ratio.FR.Res.HHnew.Thermal.SH.Geo.WH</t>
  </si>
  <si>
    <t>Eff.ratio.FR.Res.HHnew.Thermal.SH.Geo.WH.Geo.NoSolar.Geo</t>
  </si>
  <si>
    <t>Eff.ratio.FR.Res.HHnew.Thermal.SH.Geo.WH.Geo.Solar</t>
  </si>
  <si>
    <t>Eff.ratio.FR.Res.HHnew.Thermal.SH.Geo.WH.Geo.Solar.Geo</t>
  </si>
  <si>
    <t>Eff.ratio.FR.Res.HHnew.Thermal.SH.Geo.WH.Geo.Solar.Solar</t>
  </si>
  <si>
    <t>Eff.ratio.FR.Res.HHnew.Thermal.SH.Geo.WH.Elc.NoSolar.Elec</t>
  </si>
  <si>
    <t>Eff.ratio.FR.Res.HHnew.Thermal.SH.Geo.WH.Elc.Solar</t>
  </si>
  <si>
    <t>Eff.ratio.FR.Res.HHnew.Thermal.SH.Geo.WH.Elc.Solar.Elec</t>
  </si>
  <si>
    <t>Eff.ratio.FR.Res.HHnew.Thermal.SH.Geo.WH.Elc.Solar.Solar</t>
  </si>
  <si>
    <t>Eff.ratio.FR.Res.HHnew.Thermal.SH.Geo.CO</t>
  </si>
  <si>
    <t>Eff.ratio.FR.Res.HHnew.Thermal.SH.Geo.CO.LPG.LPG</t>
  </si>
  <si>
    <t>Eff.ratio.FR.Res.HHnew.Thermal.SH.Geo.CO.Elc.Elec</t>
  </si>
  <si>
    <t>Eff.ratio.FR.Res.HHnew.Thermal.SH.DistrHeat</t>
  </si>
  <si>
    <t>Eff.ratio.FR.Res.HHnew.Thermal.SH.DistrHeat.SH</t>
  </si>
  <si>
    <t>Eff.ratio.FR.Res.HHnew.Thermal.SH.DistrHeat.SH.Steam_Distr</t>
  </si>
  <si>
    <t>Eff.ratio.FR.Res.HHnew.Thermal.SH.DistrHeat.SH.Elec</t>
  </si>
  <si>
    <t>Eff.ratio.FR.Res.HHnew.Thermal.SH.DistrHeat.SC</t>
  </si>
  <si>
    <t>Eff.ratio.FR.Res.HHnew.Thermal.SH.DistrHeat.SC.AC.Elec</t>
  </si>
  <si>
    <t>Eff.ratio.FR.Res.HHnew.Thermal.SH.DistrHeat.WH</t>
  </si>
  <si>
    <t>Eff.ratio.FR.Res.HHnew.Thermal.SH.DistrHeat.WH.DistrHeat.NoSolar.Steam_Distr</t>
  </si>
  <si>
    <t>Eff.ratio.FR.Res.HHnew.Thermal.SH.DistrHeat.WH.DistrHeat.Solar</t>
  </si>
  <si>
    <t>Eff.ratio.FR.Res.HHnew.Thermal.SH.DistrHeat.WH.DistrHeat.Solar.Steam_Distr</t>
  </si>
  <si>
    <t>Eff.ratio.FR.Res.HHnew.Thermal.SH.DistrHeat.WH.DistrHeat.Solar.Solar</t>
  </si>
  <si>
    <t>Eff.ratio.FR.Res.HHnew.Thermal.SH.DistrHeat.WH.Elc.NoSolar.Elec</t>
  </si>
  <si>
    <t>Eff.ratio.FR.Res.HHnew.Thermal.SH.DistrHeat.WH.Elc.Solar</t>
  </si>
  <si>
    <t>Eff.ratio.FR.Res.HHnew.Thermal.SH.DistrHeat.WH.Elc.Solar.Elec</t>
  </si>
  <si>
    <t>Eff.ratio.FR.Res.HHnew.Thermal.SH.DistrHeat.WH.Elc.Solar.Solar</t>
  </si>
  <si>
    <t>Eff.ratio.FR.Res.HHnew.Thermal.SH.DistrHeat.CO</t>
  </si>
  <si>
    <t>Eff.ratio.FR.Res.HHnew.Thermal.SH.DistrHeat.CO.LPG.LPG</t>
  </si>
  <si>
    <t>Eff.ratio.FR.Res.HHnew.Thermal.SH.DistrHeat.CO.Elc.Elec</t>
  </si>
  <si>
    <t>Eff.ratio.FR.Res.HHnew.Thermal.SH.AdvElc</t>
  </si>
  <si>
    <t>Eff.ratio.FR.Res.HHnew.Thermal.SH.AdvElc.SH</t>
  </si>
  <si>
    <t>Eff.ratio.FR.Res.HHnew.Thermal.SH.AdvElc.SH.Elec</t>
  </si>
  <si>
    <t>Eff.ratio.FR.Res.HHnew.Thermal.SH.AdvElc.SC</t>
  </si>
  <si>
    <t>Eff.ratio.FR.Res.HHnew.Thermal.SH.AdvElc.SC.AC.Elec</t>
  </si>
  <si>
    <t>Eff.ratio.FR.Res.HHnew.Thermal.SH.AdvElc.WH</t>
  </si>
  <si>
    <t>Eff.ratio.FR.Res.HHnew.Thermal.SH.AdvElc.WH.LPG.NoSolar.LPG</t>
  </si>
  <si>
    <t>Eff.ratio.FR.Res.HHnew.Thermal.SH.AdvElc.WH.LPG.Solar</t>
  </si>
  <si>
    <t>Eff.ratio.FR.Res.HHnew.Thermal.SH.AdvElc.WH.LPG.Solar.LPG</t>
  </si>
  <si>
    <t>Eff.ratio.FR.Res.HHnew.Thermal.SH.AdvElc.WH.LPG.Solar.Solar</t>
  </si>
  <si>
    <t>Eff.ratio.FR.Res.HHnew.Thermal.SH.AdvElc.WH.Elc.NoSolar.Elec</t>
  </si>
  <si>
    <t>Eff.ratio.FR.Res.HHnew.Thermal.SH.AdvElc.WH.Elc.Solar</t>
  </si>
  <si>
    <t>Eff.ratio.FR.Res.HHnew.Thermal.SH.AdvElc.WH.Elc.Solar.Elec</t>
  </si>
  <si>
    <t>Eff.ratio.FR.Res.HHnew.Thermal.SH.AdvElc.WH.Elc.Solar.Solar</t>
  </si>
  <si>
    <t>Eff.ratio.FR.Res.HHnew.Thermal.SH.AdvElc.CO</t>
  </si>
  <si>
    <t>Eff.ratio.FR.Res.HHnew.Thermal.SH.AdvElc.CO.LPG.LPG</t>
  </si>
  <si>
    <t>Eff.ratio.FR.Res.HHnew.Thermal.SH.AdvElc.CO.Elc.Elec</t>
  </si>
  <si>
    <t>Eff.ratio.FR.Res.HHnew.Thermal.SH.ConvElc</t>
  </si>
  <si>
    <t>Eff.ratio.FR.Res.HHnew.Thermal.SH.ConvElc.SH</t>
  </si>
  <si>
    <t>Eff.ratio.FR.Res.HHnew.Thermal.SH.ConvElc.SH.Elec</t>
  </si>
  <si>
    <t>Eff.ratio.FR.Res.HHnew.Thermal.SH.ConvElc.SC</t>
  </si>
  <si>
    <t>Eff.ratio.FR.Res.HHnew.Thermal.SH.ConvElc.SC.AC.Elec</t>
  </si>
  <si>
    <t>Eff.ratio.FR.Res.HHnew.Thermal.SH.ConvElc.WH</t>
  </si>
  <si>
    <t>Eff.ratio.FR.Res.HHnew.Thermal.SH.ConvElc.WH.LPG.NoSolar.LPG</t>
  </si>
  <si>
    <t>Eff.ratio.FR.Res.HHnew.Thermal.SH.ConvElc.WH.LPG.Solar</t>
  </si>
  <si>
    <t>Eff.ratio.FR.Res.HHnew.Thermal.SH.ConvElc.WH.LPG.Solar.LPG</t>
  </si>
  <si>
    <t>Eff.ratio.FR.Res.HHnew.Thermal.SH.ConvElc.WH.LPG.Solar.Solar</t>
  </si>
  <si>
    <t>Eff.ratio.FR.Res.HHnew.Thermal.SH.ConvElc.WH.Elc.NoSolar.Elec</t>
  </si>
  <si>
    <t>Eff.ratio.FR.Res.HHnew.Thermal.SH.ConvElc.WH.Elc.Solar</t>
  </si>
  <si>
    <t>Eff.ratio.FR.Res.HHnew.Thermal.SH.ConvElc.WH.Elc.Solar.Elec</t>
  </si>
  <si>
    <t>Eff.ratio.FR.Res.HHnew.Thermal.SH.ConvElc.WH.Elc.Solar.Solar</t>
  </si>
  <si>
    <t>Eff.ratio.FR.Res.HHnew.Thermal.SH.ConvElc.CO</t>
  </si>
  <si>
    <t>Eff.ratio.FR.Res.HHnew.Thermal.SH.ConvElc.CO.LPG.LPG</t>
  </si>
  <si>
    <t>Eff.ratio.FR.Res.HHnew.Thermal.SH.ConvElc.CO.Elc.Elec</t>
  </si>
  <si>
    <t>FR - CO2 emissions in new and renovated households (detailed structure)</t>
  </si>
  <si>
    <t>EMI.ktCO2.FR.Res.HHnew.Thermal.SH.Solids</t>
  </si>
  <si>
    <t>EMI.ktCO2.FR.Res.HHnew.Thermal.SH.Solids.SH</t>
  </si>
  <si>
    <t>EMI.ktCO2.FR.Res.HHnew.Thermal.SH.Solids.SH.Solids</t>
  </si>
  <si>
    <t>EMI.ktCO2.FR.Res.HHnew.Thermal.SH.Solids.SH.Elec</t>
  </si>
  <si>
    <t>EMI.ktCO2.FR.Res.HHnew.Thermal.SH.Solids.SC</t>
  </si>
  <si>
    <t>EMI.ktCO2.FR.Res.HHnew.Thermal.SH.Solids.SC.AC.Elec</t>
  </si>
  <si>
    <t>EMI.ktCO2.FR.Res.HHnew.Thermal.SH.Solids.WH</t>
  </si>
  <si>
    <t>EMI.ktCO2.FR.Res.HHnew.Thermal.SH.Solids.WH.Solids.NoSolar.Solids</t>
  </si>
  <si>
    <t>EMI.ktCO2.FR.Res.HHnew.Thermal.SH.Solids.WH.LPG.NoSolar.LPG</t>
  </si>
  <si>
    <t>EMI.ktCO2.FR.Res.HHnew.Thermal.SH.Solids.WH.LPG.Solar</t>
  </si>
  <si>
    <t>EMI.ktCO2.FR.Res.HHnew.Thermal.SH.Solids.WH.LPG.Solar.LPG</t>
  </si>
  <si>
    <t>EMI.ktCO2.FR.Res.HHnew.Thermal.SH.Solids.WH.LPG.Solar.Solar</t>
  </si>
  <si>
    <t>EMI.ktCO2.FR.Res.HHnew.Thermal.SH.Solids.WH.Elc.NoSolar.Elec</t>
  </si>
  <si>
    <t>EMI.ktCO2.FR.Res.HHnew.Thermal.SH.Solids.WH.Elc.Solar</t>
  </si>
  <si>
    <t>EMI.ktCO2.FR.Res.HHnew.Thermal.SH.Solids.WH.Elc.Solar.Elec</t>
  </si>
  <si>
    <t>EMI.ktCO2.FR.Res.HHnew.Thermal.SH.Solids.WH.Elc.Solar.Solar</t>
  </si>
  <si>
    <t>EMI.ktCO2.FR.Res.HHnew.Thermal.SH.Solids.CO</t>
  </si>
  <si>
    <t>EMI.ktCO2.FR.Res.HHnew.Thermal.SH.Solids.CO.Solids.Solids</t>
  </si>
  <si>
    <t>EMI.ktCO2.FR.Res.HHnew.Thermal.SH.Solids.CO.LPG.LPG</t>
  </si>
  <si>
    <t>EMI.ktCO2.FR.Res.HHnew.Thermal.SH.Solids.CO.Elc.Elec</t>
  </si>
  <si>
    <t>EMI.ktCO2.FR.Res.HHnew.Thermal.SH.LPG</t>
  </si>
  <si>
    <t>EMI.ktCO2.FR.Res.HHnew.Thermal.SH.LPG.SH</t>
  </si>
  <si>
    <t>EMI.ktCO2.FR.Res.HHnew.Thermal.SH.LPG.SH.LPG</t>
  </si>
  <si>
    <t>EMI.ktCO2.FR.Res.HHnew.Thermal.SH.LPG.SH.Elec</t>
  </si>
  <si>
    <t>EMI.ktCO2.FR.Res.HHnew.Thermal.SH.LPG.SC</t>
  </si>
  <si>
    <t>EMI.ktCO2.FR.Res.HHnew.Thermal.SH.LPG.SC.AC.Elec</t>
  </si>
  <si>
    <t>EMI.ktCO2.FR.Res.HHnew.Thermal.SH.LPG.WH</t>
  </si>
  <si>
    <t>EMI.ktCO2.FR.Res.HHnew.Thermal.SH.LPG.WH.LPG.NoSolar.LPG</t>
  </si>
  <si>
    <t>EMI.ktCO2.FR.Res.HHnew.Thermal.SH.LPG.WH.LPG.Solar</t>
  </si>
  <si>
    <t>EMI.ktCO2.FR.Res.HHnew.Thermal.SH.LPG.WH.LPG.Solar.LPG</t>
  </si>
  <si>
    <t>EMI.ktCO2.FR.Res.HHnew.Thermal.SH.LPG.WH.LPG.Solar.Solar</t>
  </si>
  <si>
    <t>EMI.ktCO2.FR.Res.HHnew.Thermal.SH.LPG.WH.Elc.NoSolar.Elec</t>
  </si>
  <si>
    <t>EMI.ktCO2.FR.Res.HHnew.Thermal.SH.LPG.WH.Elc.Solar</t>
  </si>
  <si>
    <t>EMI.ktCO2.FR.Res.HHnew.Thermal.SH.LPG.WH.Elc.Solar.Elec</t>
  </si>
  <si>
    <t>EMI.ktCO2.FR.Res.HHnew.Thermal.SH.LPG.WH.Elc.Solar.Solar</t>
  </si>
  <si>
    <t>EMI.ktCO2.FR.Res.HHnew.Thermal.SH.LPG.CO</t>
  </si>
  <si>
    <t>EMI.ktCO2.FR.Res.HHnew.Thermal.SH.LPG.CO.LPG.LPG</t>
  </si>
  <si>
    <t>EMI.ktCO2.FR.Res.HHnew.Thermal.SH.LPG.CO.Elc.Elec</t>
  </si>
  <si>
    <t>EMI.ktCO2.FR.Res.HHnew.Thermal.SH.Oil</t>
  </si>
  <si>
    <t>EMI.ktCO2.FR.Res.HHnew.Thermal.SH.Oil.SH</t>
  </si>
  <si>
    <t>EMI.ktCO2.FR.Res.HHnew.Thermal.SH.Oil.SH.Oil</t>
  </si>
  <si>
    <t>EMI.ktCO2.FR.Res.HHnew.Thermal.SH.Oil.SH.Elec</t>
  </si>
  <si>
    <t>EMI.ktCO2.FR.Res.HHnew.Thermal.SH.Oil.SC</t>
  </si>
  <si>
    <t>EMI.ktCO2.FR.Res.HHnew.Thermal.SH.Oil.SC.AC.Elec</t>
  </si>
  <si>
    <t>EMI.ktCO2.FR.Res.HHnew.Thermal.SH.Oil.WH</t>
  </si>
  <si>
    <t>EMI.ktCO2.FR.Res.HHnew.Thermal.SH.Oil.WH.Oil.NoSolar.Oil</t>
  </si>
  <si>
    <t>EMI.ktCO2.FR.Res.HHnew.Thermal.SH.Oil.WH.Oil.Solar</t>
  </si>
  <si>
    <t>EMI.ktCO2.FR.Res.HHnew.Thermal.SH.Oil.WH.Oil.Solar.Oil</t>
  </si>
  <si>
    <t>EMI.ktCO2.FR.Res.HHnew.Thermal.SH.Oil.WH.Oil.Solar.Solar</t>
  </si>
  <si>
    <t>EMI.ktCO2.FR.Res.HHnew.Thermal.SH.Oil.WH.Elc.NoSolar.Elec</t>
  </si>
  <si>
    <t>EMI.ktCO2.FR.Res.HHnew.Thermal.SH.Oil.WH.Elc.Solar</t>
  </si>
  <si>
    <t>EMI.ktCO2.FR.Res.HHnew.Thermal.SH.Oil.WH.Elc.Solar.Elec</t>
  </si>
  <si>
    <t>EMI.ktCO2.FR.Res.HHnew.Thermal.SH.Oil.WH.Elc.Solar.Solar</t>
  </si>
  <si>
    <t>EMI.ktCO2.FR.Res.HHnew.Thermal.SH.Oil.CO</t>
  </si>
  <si>
    <t>EMI.ktCO2.FR.Res.HHnew.Thermal.SH.Oil.CO.LPG.LPG</t>
  </si>
  <si>
    <t>EMI.ktCO2.FR.Res.HHnew.Thermal.SH.Oil.CO.Elc.Elec</t>
  </si>
  <si>
    <t>EMI.ktCO2.FR.Res.HHnew.Thermal.SH.Gas</t>
  </si>
  <si>
    <t>EMI.ktCO2.FR.Res.HHnew.Thermal.SH.Gas.SH</t>
  </si>
  <si>
    <t>EMI.ktCO2.FR.Res.HHnew.Thermal.SH.Gas.SH.Gas</t>
  </si>
  <si>
    <t>EMI.ktCO2.FR.Res.HHnew.Thermal.SH.Gas.SH.Elec</t>
  </si>
  <si>
    <t>EMI.ktCO2.FR.Res.HHnew.Thermal.SH.Gas.SC</t>
  </si>
  <si>
    <t>EMI.ktCO2.FR.Res.HHnew.Thermal.SH.Gas.SC.AC.Elec</t>
  </si>
  <si>
    <t>EMI.ktCO2.FR.Res.HHnew.Thermal.SH.Gas.WH</t>
  </si>
  <si>
    <t>EMI.ktCO2.FR.Res.HHnew.Thermal.SH.Gas.WH.Gas.NoSolar.Gas</t>
  </si>
  <si>
    <t>EMI.ktCO2.FR.Res.HHnew.Thermal.SH.Gas.WH.Gas.Solar</t>
  </si>
  <si>
    <t>EMI.ktCO2.FR.Res.HHnew.Thermal.SH.Gas.WH.Gas.Solar.Gas</t>
  </si>
  <si>
    <t>EMI.ktCO2.FR.Res.HHnew.Thermal.SH.Gas.WH.Gas.Solar.Solar</t>
  </si>
  <si>
    <t>EMI.ktCO2.FR.Res.HHnew.Thermal.SH.Gas.WH.Elc.NoSolar.Elec</t>
  </si>
  <si>
    <t>EMI.ktCO2.FR.Res.HHnew.Thermal.SH.Gas.WH.Elc.Solar</t>
  </si>
  <si>
    <t>EMI.ktCO2.FR.Res.HHnew.Thermal.SH.Gas.WH.Elc.Solar.Elec</t>
  </si>
  <si>
    <t>EMI.ktCO2.FR.Res.HHnew.Thermal.SH.Gas.WH.Elc.Solar.Solar</t>
  </si>
  <si>
    <t>EMI.ktCO2.FR.Res.HHnew.Thermal.SH.Gas.CO</t>
  </si>
  <si>
    <t>EMI.ktCO2.FR.Res.HHnew.Thermal.SH.Gas.CO.Gas.Gas</t>
  </si>
  <si>
    <t>EMI.ktCO2.FR.Res.HHnew.Thermal.SH.Gas.CO.Elc.Elec</t>
  </si>
  <si>
    <t>EMI.ktCO2.FR.Res.HHnew.Thermal.SH.Biomass</t>
  </si>
  <si>
    <t>EMI.ktCO2.FR.Res.HHnew.Thermal.SH.Biomass.SH</t>
  </si>
  <si>
    <t>EMI.ktCO2.FR.Res.HHnew.Thermal.SH.Biomass.SH.Biomass</t>
  </si>
  <si>
    <t>EMI.ktCO2.FR.Res.HHnew.Thermal.SH.Biomass.SH.Elec</t>
  </si>
  <si>
    <t>EMI.ktCO2.FR.Res.HHnew.Thermal.SH.Biomass.SC</t>
  </si>
  <si>
    <t>EMI.ktCO2.FR.Res.HHnew.Thermal.SH.Biomass.SC.AC.Elec</t>
  </si>
  <si>
    <t>EMI.ktCO2.FR.Res.HHnew.Thermal.SH.Biomass.WH</t>
  </si>
  <si>
    <t>EMI.ktCO2.FR.Res.HHnew.Thermal.SH.Biomass.WH.Biomass.NoSolar.Biomass</t>
  </si>
  <si>
    <t>EMI.ktCO2.FR.Res.HHnew.Thermal.SH.Biomass.WH.Biomass.Solar</t>
  </si>
  <si>
    <t>EMI.ktCO2.FR.Res.HHnew.Thermal.SH.Biomass.WH.Biomass.Solar.Biomass</t>
  </si>
  <si>
    <t>EMI.ktCO2.FR.Res.HHnew.Thermal.SH.Biomass.WH.Biomass.Solar.Solar</t>
  </si>
  <si>
    <t>EMI.ktCO2.FR.Res.HHnew.Thermal.SH.Biomass.WH.LPG.NoSolar.LPG</t>
  </si>
  <si>
    <t>EMI.ktCO2.FR.Res.HHnew.Thermal.SH.Biomass.WH.LPG.Solar</t>
  </si>
  <si>
    <t>EMI.ktCO2.FR.Res.HHnew.Thermal.SH.Biomass.WH.LPG.Solar.LPG</t>
  </si>
  <si>
    <t>EMI.ktCO2.FR.Res.HHnew.Thermal.SH.Biomass.WH.LPG.Solar.Solar</t>
  </si>
  <si>
    <t>EMI.ktCO2.FR.Res.HHnew.Thermal.SH.Biomass.WH.Elc.NoSolar.Elec</t>
  </si>
  <si>
    <t>EMI.ktCO2.FR.Res.HHnew.Thermal.SH.Biomass.WH.Elc.Solar</t>
  </si>
  <si>
    <t>EMI.ktCO2.FR.Res.HHnew.Thermal.SH.Biomass.WH.Elc.Solar.Elec</t>
  </si>
  <si>
    <t>EMI.ktCO2.FR.Res.HHnew.Thermal.SH.Biomass.WH.Elc.Solar.Solar</t>
  </si>
  <si>
    <t>EMI.ktCO2.FR.Res.HHnew.Thermal.SH.Biomass.CO</t>
  </si>
  <si>
    <t>EMI.ktCO2.FR.Res.HHnew.Thermal.SH.Biomass.CO.Biomass.Biomass</t>
  </si>
  <si>
    <t>EMI.ktCO2.FR.Res.HHnew.Thermal.SH.Biomass.CO.LPG.LPG</t>
  </si>
  <si>
    <t>EMI.ktCO2.FR.Res.HHnew.Thermal.SH.Biomass.CO.Elc.Elec</t>
  </si>
  <si>
    <t>EMI.ktCO2.FR.Res.HHnew.Thermal.SH.Geo</t>
  </si>
  <si>
    <t>EMI.ktCO2.FR.Res.HHnew.Thermal.SH.Geo.SH</t>
  </si>
  <si>
    <t>EMI.ktCO2.FR.Res.HHnew.Thermal.SH.Geo.SH.Geo</t>
  </si>
  <si>
    <t>EMI.ktCO2.FR.Res.HHnew.Thermal.SH.Geo.SH.Elec</t>
  </si>
  <si>
    <t>EMI.ktCO2.FR.Res.HHnew.Thermal.SH.Geo.SC</t>
  </si>
  <si>
    <t>EMI.ktCO2.FR.Res.HHnew.Thermal.SH.Geo.SC.AC.Elec</t>
  </si>
  <si>
    <t>EMI.ktCO2.FR.Res.HHnew.Thermal.SH.Geo.WH</t>
  </si>
  <si>
    <t>EMI.ktCO2.FR.Res.HHnew.Thermal.SH.Geo.WH.Geo.NoSolar.Geo</t>
  </si>
  <si>
    <t>EMI.ktCO2.FR.Res.HHnew.Thermal.SH.Geo.WH.Geo.Solar</t>
  </si>
  <si>
    <t>EMI.ktCO2.FR.Res.HHnew.Thermal.SH.Geo.WH.Geo.Solar.Geo</t>
  </si>
  <si>
    <t>EMI.ktCO2.FR.Res.HHnew.Thermal.SH.Geo.WH.Geo.Solar.Solar</t>
  </si>
  <si>
    <t>EMI.ktCO2.FR.Res.HHnew.Thermal.SH.Geo.WH.Elc.NoSolar.Elec</t>
  </si>
  <si>
    <t>EMI.ktCO2.FR.Res.HHnew.Thermal.SH.Geo.WH.Elc.Solar</t>
  </si>
  <si>
    <t>EMI.ktCO2.FR.Res.HHnew.Thermal.SH.Geo.WH.Elc.Solar.Elec</t>
  </si>
  <si>
    <t>EMI.ktCO2.FR.Res.HHnew.Thermal.SH.Geo.WH.Elc.Solar.Solar</t>
  </si>
  <si>
    <t>EMI.ktCO2.FR.Res.HHnew.Thermal.SH.Geo.CO</t>
  </si>
  <si>
    <t>EMI.ktCO2.FR.Res.HHnew.Thermal.SH.Geo.CO.LPG.LPG</t>
  </si>
  <si>
    <t>EMI.ktCO2.FR.Res.HHnew.Thermal.SH.Geo.CO.Elc.Elec</t>
  </si>
  <si>
    <t>EMI.ktCO2.FR.Res.HHnew.Thermal.SH.DistrHeat</t>
  </si>
  <si>
    <t>EMI.ktCO2.FR.Res.HHnew.Thermal.SH.DistrHeat.SH</t>
  </si>
  <si>
    <t>EMI.ktCO2.FR.Res.HHnew.Thermal.SH.DistrHeat.SH.Steam_Distr</t>
  </si>
  <si>
    <t>EMI.ktCO2.FR.Res.HHnew.Thermal.SH.DistrHeat.SH.Elec</t>
  </si>
  <si>
    <t>EMI.ktCO2.FR.Res.HHnew.Thermal.SH.DistrHeat.SC</t>
  </si>
  <si>
    <t>EMI.ktCO2.FR.Res.HHnew.Thermal.SH.DistrHeat.SC.AC.Elec</t>
  </si>
  <si>
    <t>EMI.ktCO2.FR.Res.HHnew.Thermal.SH.DistrHeat.WH</t>
  </si>
  <si>
    <t>EMI.ktCO2.FR.Res.HHnew.Thermal.SH.DistrHeat.WH.DistrHeat.NoSolar.Steam_Distr</t>
  </si>
  <si>
    <t>EMI.ktCO2.FR.Res.HHnew.Thermal.SH.DistrHeat.WH.DistrHeat.Solar</t>
  </si>
  <si>
    <t>EMI.ktCO2.FR.Res.HHnew.Thermal.SH.DistrHeat.WH.DistrHeat.Solar.Steam_Distr</t>
  </si>
  <si>
    <t>EMI.ktCO2.FR.Res.HHnew.Thermal.SH.DistrHeat.WH.DistrHeat.Solar.Solar</t>
  </si>
  <si>
    <t>EMI.ktCO2.FR.Res.HHnew.Thermal.SH.DistrHeat.WH.Elc.NoSolar.Elec</t>
  </si>
  <si>
    <t>EMI.ktCO2.FR.Res.HHnew.Thermal.SH.DistrHeat.WH.Elc.Solar</t>
  </si>
  <si>
    <t>EMI.ktCO2.FR.Res.HHnew.Thermal.SH.DistrHeat.WH.Elc.Solar.Elec</t>
  </si>
  <si>
    <t>EMI.ktCO2.FR.Res.HHnew.Thermal.SH.DistrHeat.WH.Elc.Solar.Solar</t>
  </si>
  <si>
    <t>EMI.ktCO2.FR.Res.HHnew.Thermal.SH.DistrHeat.CO</t>
  </si>
  <si>
    <t>EMI.ktCO2.FR.Res.HHnew.Thermal.SH.DistrHeat.CO.LPG.LPG</t>
  </si>
  <si>
    <t>EMI.ktCO2.FR.Res.HHnew.Thermal.SH.DistrHeat.CO.Elc.Elec</t>
  </si>
  <si>
    <t>EMI.ktCO2.FR.Res.HHnew.Thermal.SH.AdvElc</t>
  </si>
  <si>
    <t>EMI.ktCO2.FR.Res.HHnew.Thermal.SH.AdvElc.SH</t>
  </si>
  <si>
    <t>EMI.ktCO2.FR.Res.HHnew.Thermal.SH.AdvElc.SH.Elec</t>
  </si>
  <si>
    <t>EMI.ktCO2.FR.Res.HHnew.Thermal.SH.AdvElc.SC</t>
  </si>
  <si>
    <t>EMI.ktCO2.FR.Res.HHnew.Thermal.SH.AdvElc.SC.AC.Elec</t>
  </si>
  <si>
    <t>EMI.ktCO2.FR.Res.HHnew.Thermal.SH.AdvElc.WH</t>
  </si>
  <si>
    <t>EMI.ktCO2.FR.Res.HHnew.Thermal.SH.AdvElc.WH.LPG.NoSolar.LPG</t>
  </si>
  <si>
    <t>EMI.ktCO2.FR.Res.HHnew.Thermal.SH.AdvElc.WH.LPG.Solar</t>
  </si>
  <si>
    <t>EMI.ktCO2.FR.Res.HHnew.Thermal.SH.AdvElc.WH.LPG.Solar.LPG</t>
  </si>
  <si>
    <t>EMI.ktCO2.FR.Res.HHnew.Thermal.SH.AdvElc.WH.LPG.Solar.Solar</t>
  </si>
  <si>
    <t>EMI.ktCO2.FR.Res.HHnew.Thermal.SH.AdvElc.WH.Elc.NoSolar.Elec</t>
  </si>
  <si>
    <t>EMI.ktCO2.FR.Res.HHnew.Thermal.SH.AdvElc.WH.Elc.Solar</t>
  </si>
  <si>
    <t>EMI.ktCO2.FR.Res.HHnew.Thermal.SH.AdvElc.WH.Elc.Solar.Elec</t>
  </si>
  <si>
    <t>EMI.ktCO2.FR.Res.HHnew.Thermal.SH.AdvElc.WH.Elc.Solar.Solar</t>
  </si>
  <si>
    <t>EMI.ktCO2.FR.Res.HHnew.Thermal.SH.AdvElc.CO</t>
  </si>
  <si>
    <t>EMI.ktCO2.FR.Res.HHnew.Thermal.SH.AdvElc.CO.LPG.LPG</t>
  </si>
  <si>
    <t>EMI.ktCO2.FR.Res.HHnew.Thermal.SH.AdvElc.CO.Elc.Elec</t>
  </si>
  <si>
    <t>EMI.ktCO2.FR.Res.HHnew.Thermal.SH.ConvElc</t>
  </si>
  <si>
    <t>EMI.ktCO2.FR.Res.HHnew.Thermal.SH.ConvElc.SH</t>
  </si>
  <si>
    <t>EMI.ktCO2.FR.Res.HHnew.Thermal.SH.ConvElc.SH.Elec</t>
  </si>
  <si>
    <t>EMI.ktCO2.FR.Res.HHnew.Thermal.SH.ConvElc.SC</t>
  </si>
  <si>
    <t>EMI.ktCO2.FR.Res.HHnew.Thermal.SH.ConvElc.SC.AC.Elec</t>
  </si>
  <si>
    <t>EMI.ktCO2.FR.Res.HHnew.Thermal.SH.ConvElc.WH</t>
  </si>
  <si>
    <t>EMI.ktCO2.FR.Res.HHnew.Thermal.SH.ConvElc.WH.LPG.NoSolar.LPG</t>
  </si>
  <si>
    <t>EMI.ktCO2.FR.Res.HHnew.Thermal.SH.ConvElc.WH.LPG.Solar</t>
  </si>
  <si>
    <t>EMI.ktCO2.FR.Res.HHnew.Thermal.SH.ConvElc.WH.LPG.Solar.LPG</t>
  </si>
  <si>
    <t>EMI.ktCO2.FR.Res.HHnew.Thermal.SH.ConvElc.WH.LPG.Solar.Solar</t>
  </si>
  <si>
    <t>EMI.ktCO2.FR.Res.HHnew.Thermal.SH.ConvElc.WH.Elc.NoSolar.Elec</t>
  </si>
  <si>
    <t>EMI.ktCO2.FR.Res.HHnew.Thermal.SH.ConvElc.WH.Elc.Solar</t>
  </si>
  <si>
    <t>EMI.ktCO2.FR.Res.HHnew.Thermal.SH.ConvElc.WH.Elc.Solar.Elec</t>
  </si>
  <si>
    <t>EMI.ktCO2.FR.Res.HHnew.Thermal.SH.ConvElc.WH.Elc.Solar.Solar</t>
  </si>
  <si>
    <t>EMI.ktCO2.FR.Res.HHnew.Thermal.SH.ConvElc.CO</t>
  </si>
  <si>
    <t>EMI.ktCO2.FR.Res.HHnew.Thermal.SH.ConvElc.CO.LPG.LPG</t>
  </si>
  <si>
    <t>EMI.ktCO2.FR.Res.HHnew.Thermal.SH.ConvElc.CO.Elc.Elec</t>
  </si>
  <si>
    <t>FR - Final energy consumption of new and renovated households (detailed structure)</t>
  </si>
  <si>
    <t>FEC_per_household.kWh.FR.Res.HHnew.Thermal.SH.Solids</t>
  </si>
  <si>
    <t>FEC_per_household.kWh.FR.Res.HHnew.Thermal.SH.Solids.SH</t>
  </si>
  <si>
    <t>FEC_per_household.kWh.FR.Res.HHnew.Thermal.SH.Solids.SH.Solids</t>
  </si>
  <si>
    <t>FEC_per_household.kWh.FR.Res.HHnew.Thermal.SH.Solids.SH.Elec</t>
  </si>
  <si>
    <t>FEC_per_household.kWh.FR.Res.HHnew.Thermal.SH.Solids.SC</t>
  </si>
  <si>
    <t>FEC_per_household.kWh.FR.Res.HHnew.Thermal.SH.Solids.SC.AC.Elec</t>
  </si>
  <si>
    <t>FEC_per_household.kWh.FR.Res.HHnew.Thermal.SH.Solids.WH</t>
  </si>
  <si>
    <t>FEC_per_household.kWh.FR.Res.HHnew.Thermal.SH.Solids.WH.Solids.NoSolar.Solids</t>
  </si>
  <si>
    <t>FEC_per_household.kWh.FR.Res.HHnew.Thermal.SH.Solids.WH.LPG.NoSolar.LPG</t>
  </si>
  <si>
    <t>FEC_per_household.kWh.FR.Res.HHnew.Thermal.SH.Solids.WH.LPG.Solar</t>
  </si>
  <si>
    <t>FEC_per_household.kWh.FR.Res.HHnew.Thermal.SH.Solids.WH.LPG.Solar.LPG</t>
  </si>
  <si>
    <t>FEC_per_household.kWh.FR.Res.HHnew.Thermal.SH.Solids.WH.LPG.Solar.Solar</t>
  </si>
  <si>
    <t>FEC_per_household.kWh.FR.Res.HHnew.Thermal.SH.Solids.WH.Elc.NoSolar.Elec</t>
  </si>
  <si>
    <t>FEC_per_household.kWh.FR.Res.HHnew.Thermal.SH.Solids.WH.Elc.Solar</t>
  </si>
  <si>
    <t>FEC_per_household.kWh.FR.Res.HHnew.Thermal.SH.Solids.WH.Elc.Solar.Elec</t>
  </si>
  <si>
    <t>FEC_per_household.kWh.FR.Res.HHnew.Thermal.SH.Solids.WH.Elc.Solar.Solar</t>
  </si>
  <si>
    <t>FEC_per_household.kWh.FR.Res.HHnew.Thermal.SH.Solids.CO</t>
  </si>
  <si>
    <t>FEC_per_household.kWh.FR.Res.HHnew.Thermal.SH.Solids.CO.Solids.Solids</t>
  </si>
  <si>
    <t>FEC_per_household.kWh.FR.Res.HHnew.Thermal.SH.Solids.CO.LPG.LPG</t>
  </si>
  <si>
    <t>FEC_per_household.kWh.FR.Res.HHnew.Thermal.SH.Solids.CO.Elc.Elec</t>
  </si>
  <si>
    <t>FEC_per_household.kWh.FR.Res.HHnew.Thermal.SH.LPG</t>
  </si>
  <si>
    <t>FEC_per_household.kWh.FR.Res.HHnew.Thermal.SH.LPG.SH</t>
  </si>
  <si>
    <t>FEC_per_household.kWh.FR.Res.HHnew.Thermal.SH.LPG.SH.LPG</t>
  </si>
  <si>
    <t>FEC_per_household.kWh.FR.Res.HHnew.Thermal.SH.LPG.SH.Elec</t>
  </si>
  <si>
    <t>FEC_per_household.kWh.FR.Res.HHnew.Thermal.SH.LPG.SC</t>
  </si>
  <si>
    <t>FEC_per_household.kWh.FR.Res.HHnew.Thermal.SH.LPG.SC.AC.Elec</t>
  </si>
  <si>
    <t>FEC_per_household.kWh.FR.Res.HHnew.Thermal.SH.LPG.WH</t>
  </si>
  <si>
    <t>FEC_per_household.kWh.FR.Res.HHnew.Thermal.SH.LPG.WH.LPG.NoSolar.LPG</t>
  </si>
  <si>
    <t>FEC_per_household.kWh.FR.Res.HHnew.Thermal.SH.LPG.WH.LPG.Solar</t>
  </si>
  <si>
    <t>FEC_per_household.kWh.FR.Res.HHnew.Thermal.SH.LPG.WH.LPG.Solar.LPG</t>
  </si>
  <si>
    <t>FEC_per_household.kWh.FR.Res.HHnew.Thermal.SH.LPG.WH.LPG.Solar.Solar</t>
  </si>
  <si>
    <t>FEC_per_household.kWh.FR.Res.HHnew.Thermal.SH.LPG.WH.Elc.NoSolar.Elec</t>
  </si>
  <si>
    <t>FEC_per_household.kWh.FR.Res.HHnew.Thermal.SH.LPG.WH.Elc.Solar</t>
  </si>
  <si>
    <t>FEC_per_household.kWh.FR.Res.HHnew.Thermal.SH.LPG.WH.Elc.Solar.Elec</t>
  </si>
  <si>
    <t>FEC_per_household.kWh.FR.Res.HHnew.Thermal.SH.LPG.WH.Elc.Solar.Solar</t>
  </si>
  <si>
    <t>FEC_per_household.kWh.FR.Res.HHnew.Thermal.SH.LPG.CO</t>
  </si>
  <si>
    <t>FEC_per_household.kWh.FR.Res.HHnew.Thermal.SH.LPG.CO.LPG.LPG</t>
  </si>
  <si>
    <t>FEC_per_household.kWh.FR.Res.HHnew.Thermal.SH.LPG.CO.Elc.Elec</t>
  </si>
  <si>
    <t>FEC_per_household.kWh.FR.Res.HHnew.Thermal.SH.Oil</t>
  </si>
  <si>
    <t>FEC_per_household.kWh.FR.Res.HHnew.Thermal.SH.Oil.SH</t>
  </si>
  <si>
    <t>FEC_per_household.kWh.FR.Res.HHnew.Thermal.SH.Oil.SH.Oil</t>
  </si>
  <si>
    <t>FEC_per_household.kWh.FR.Res.HHnew.Thermal.SH.Oil.SH.Elec</t>
  </si>
  <si>
    <t>FEC_per_household.kWh.FR.Res.HHnew.Thermal.SH.Oil.SC</t>
  </si>
  <si>
    <t>FEC_per_household.kWh.FR.Res.HHnew.Thermal.SH.Oil.SC.AC.Elec</t>
  </si>
  <si>
    <t>FEC_per_household.kWh.FR.Res.HHnew.Thermal.SH.Oil.WH</t>
  </si>
  <si>
    <t>FEC_per_household.kWh.FR.Res.HHnew.Thermal.SH.Oil.WH.Oil.NoSolar.Oil</t>
  </si>
  <si>
    <t>FEC_per_household.kWh.FR.Res.HHnew.Thermal.SH.Oil.WH.Oil.Solar</t>
  </si>
  <si>
    <t>FEC_per_household.kWh.FR.Res.HHnew.Thermal.SH.Oil.WH.Oil.Solar.Oil</t>
  </si>
  <si>
    <t>FEC_per_household.kWh.FR.Res.HHnew.Thermal.SH.Oil.WH.Oil.Solar.Solar</t>
  </si>
  <si>
    <t>FEC_per_household.kWh.FR.Res.HHnew.Thermal.SH.Oil.WH.Elc.NoSolar.Elec</t>
  </si>
  <si>
    <t>FEC_per_household.kWh.FR.Res.HHnew.Thermal.SH.Oil.WH.Elc.Solar</t>
  </si>
  <si>
    <t>FEC_per_household.kWh.FR.Res.HHnew.Thermal.SH.Oil.WH.Elc.Solar.Elec</t>
  </si>
  <si>
    <t>FEC_per_household.kWh.FR.Res.HHnew.Thermal.SH.Oil.WH.Elc.Solar.Solar</t>
  </si>
  <si>
    <t>FEC_per_household.kWh.FR.Res.HHnew.Thermal.SH.Oil.CO</t>
  </si>
  <si>
    <t>FEC_per_household.kWh.FR.Res.HHnew.Thermal.SH.Oil.CO.LPG.LPG</t>
  </si>
  <si>
    <t>FEC_per_household.kWh.FR.Res.HHnew.Thermal.SH.Oil.CO.Elc.Elec</t>
  </si>
  <si>
    <t>FEC_per_household.kWh.FR.Res.HHnew.Thermal.SH.Gas</t>
  </si>
  <si>
    <t>FEC_per_household.kWh.FR.Res.HHnew.Thermal.SH.Gas.SH</t>
  </si>
  <si>
    <t>FEC_per_household.kWh.FR.Res.HHnew.Thermal.SH.Gas.SH.Gas</t>
  </si>
  <si>
    <t>FEC_per_household.kWh.FR.Res.HHnew.Thermal.SH.Gas.SH.Elec</t>
  </si>
  <si>
    <t>FEC_per_household.kWh.FR.Res.HHnew.Thermal.SH.Gas.SC</t>
  </si>
  <si>
    <t>FEC_per_household.kWh.FR.Res.HHnew.Thermal.SH.Gas.SC.AC.Elec</t>
  </si>
  <si>
    <t>FEC_per_household.kWh.FR.Res.HHnew.Thermal.SH.Gas.WH</t>
  </si>
  <si>
    <t>FEC_per_household.kWh.FR.Res.HHnew.Thermal.SH.Gas.WH.Gas.NoSolar.Gas</t>
  </si>
  <si>
    <t>FEC_per_household.kWh.FR.Res.HHnew.Thermal.SH.Gas.WH.Gas.Solar</t>
  </si>
  <si>
    <t>FEC_per_household.kWh.FR.Res.HHnew.Thermal.SH.Gas.WH.Gas.Solar.Gas</t>
  </si>
  <si>
    <t>FEC_per_household.kWh.FR.Res.HHnew.Thermal.SH.Gas.WH.Gas.Solar.Solar</t>
  </si>
  <si>
    <t>FEC_per_household.kWh.FR.Res.HHnew.Thermal.SH.Gas.WH.Elc.NoSolar.Elec</t>
  </si>
  <si>
    <t>FEC_per_household.kWh.FR.Res.HHnew.Thermal.SH.Gas.WH.Elc.Solar</t>
  </si>
  <si>
    <t>FEC_per_household.kWh.FR.Res.HHnew.Thermal.SH.Gas.WH.Elc.Solar.Elec</t>
  </si>
  <si>
    <t>FEC_per_household.kWh.FR.Res.HHnew.Thermal.SH.Gas.WH.Elc.Solar.Solar</t>
  </si>
  <si>
    <t>FEC_per_household.kWh.FR.Res.HHnew.Thermal.SH.Gas.CO</t>
  </si>
  <si>
    <t>FEC_per_household.kWh.FR.Res.HHnew.Thermal.SH.Gas.CO.Gas.Gas</t>
  </si>
  <si>
    <t>FEC_per_household.kWh.FR.Res.HHnew.Thermal.SH.Gas.CO.Elc.Elec</t>
  </si>
  <si>
    <t>FEC_per_household.kWh.FR.Res.HHnew.Thermal.SH.Biomass</t>
  </si>
  <si>
    <t>FEC_per_household.kWh.FR.Res.HHnew.Thermal.SH.Biomass.SH</t>
  </si>
  <si>
    <t>FEC_per_household.kWh.FR.Res.HHnew.Thermal.SH.Biomass.SH.Biomass</t>
  </si>
  <si>
    <t>FEC_per_household.kWh.FR.Res.HHnew.Thermal.SH.Biomass.SH.Elec</t>
  </si>
  <si>
    <t>FEC_per_household.kWh.FR.Res.HHnew.Thermal.SH.Biomass.SC</t>
  </si>
  <si>
    <t>FEC_per_household.kWh.FR.Res.HHnew.Thermal.SH.Biomass.SC.AC.Elec</t>
  </si>
  <si>
    <t>FEC_per_household.kWh.FR.Res.HHnew.Thermal.SH.Biomass.WH</t>
  </si>
  <si>
    <t>FEC_per_household.kWh.FR.Res.HHnew.Thermal.SH.Biomass.WH.Biomass.NoSolar.Biomass</t>
  </si>
  <si>
    <t>FEC_per_household.kWh.FR.Res.HHnew.Thermal.SH.Biomass.WH.Biomass.Solar</t>
  </si>
  <si>
    <t>FEC_per_household.kWh.FR.Res.HHnew.Thermal.SH.Biomass.WH.Biomass.Solar.Biomass</t>
  </si>
  <si>
    <t>FEC_per_household.kWh.FR.Res.HHnew.Thermal.SH.Biomass.WH.Biomass.Solar.Solar</t>
  </si>
  <si>
    <t>FEC_per_household.kWh.FR.Res.HHnew.Thermal.SH.Biomass.WH.LPG.NoSolar.LPG</t>
  </si>
  <si>
    <t>FEC_per_household.kWh.FR.Res.HHnew.Thermal.SH.Biomass.WH.LPG.Solar</t>
  </si>
  <si>
    <t>FEC_per_household.kWh.FR.Res.HHnew.Thermal.SH.Biomass.WH.LPG.Solar.LPG</t>
  </si>
  <si>
    <t>FEC_per_household.kWh.FR.Res.HHnew.Thermal.SH.Biomass.WH.LPG.Solar.Solar</t>
  </si>
  <si>
    <t>FEC_per_household.kWh.FR.Res.HHnew.Thermal.SH.Biomass.WH.Elc.NoSolar.Elec</t>
  </si>
  <si>
    <t>FEC_per_household.kWh.FR.Res.HHnew.Thermal.SH.Biomass.WH.Elc.Solar</t>
  </si>
  <si>
    <t>FEC_per_household.kWh.FR.Res.HHnew.Thermal.SH.Biomass.WH.Elc.Solar.Elec</t>
  </si>
  <si>
    <t>FEC_per_household.kWh.FR.Res.HHnew.Thermal.SH.Biomass.WH.Elc.Solar.Solar</t>
  </si>
  <si>
    <t>FEC_per_household.kWh.FR.Res.HHnew.Thermal.SH.Biomass.CO</t>
  </si>
  <si>
    <t>FEC_per_household.kWh.FR.Res.HHnew.Thermal.SH.Biomass.CO.Biomass.Biomass</t>
  </si>
  <si>
    <t>FEC_per_household.kWh.FR.Res.HHnew.Thermal.SH.Biomass.CO.LPG.LPG</t>
  </si>
  <si>
    <t>FEC_per_household.kWh.FR.Res.HHnew.Thermal.SH.Biomass.CO.Elc.Elec</t>
  </si>
  <si>
    <t>FEC_per_household.kWh.FR.Res.HHnew.Thermal.SH.Geo</t>
  </si>
  <si>
    <t>FEC_per_household.kWh.FR.Res.HHnew.Thermal.SH.Geo.SH</t>
  </si>
  <si>
    <t>FEC_per_household.kWh.FR.Res.HHnew.Thermal.SH.Geo.SH.Geo</t>
  </si>
  <si>
    <t>FEC_per_household.kWh.FR.Res.HHnew.Thermal.SH.Geo.SH.Elec</t>
  </si>
  <si>
    <t>FEC_per_household.kWh.FR.Res.HHnew.Thermal.SH.Geo.SC</t>
  </si>
  <si>
    <t>FEC_per_household.kWh.FR.Res.HHnew.Thermal.SH.Geo.SC.AC.Elec</t>
  </si>
  <si>
    <t>FEC_per_household.kWh.FR.Res.HHnew.Thermal.SH.Geo.WH</t>
  </si>
  <si>
    <t>FEC_per_household.kWh.FR.Res.HHnew.Thermal.SH.Geo.WH.Geo.NoSolar.Geo</t>
  </si>
  <si>
    <t>FEC_per_household.kWh.FR.Res.HHnew.Thermal.SH.Geo.WH.Geo.Solar</t>
  </si>
  <si>
    <t>FEC_per_household.kWh.FR.Res.HHnew.Thermal.SH.Geo.WH.Geo.Solar.Geo</t>
  </si>
  <si>
    <t>FEC_per_household.kWh.FR.Res.HHnew.Thermal.SH.Geo.WH.Geo.Solar.Solar</t>
  </si>
  <si>
    <t>FEC_per_household.kWh.FR.Res.HHnew.Thermal.SH.Geo.WH.Elc.NoSolar.Elec</t>
  </si>
  <si>
    <t>FEC_per_household.kWh.FR.Res.HHnew.Thermal.SH.Geo.WH.Elc.Solar</t>
  </si>
  <si>
    <t>FEC_per_household.kWh.FR.Res.HHnew.Thermal.SH.Geo.WH.Elc.Solar.Elec</t>
  </si>
  <si>
    <t>FEC_per_household.kWh.FR.Res.HHnew.Thermal.SH.Geo.WH.Elc.Solar.Solar</t>
  </si>
  <si>
    <t>FEC_per_household.kWh.FR.Res.HHnew.Thermal.SH.Geo.CO</t>
  </si>
  <si>
    <t>FEC_per_household.kWh.FR.Res.HHnew.Thermal.SH.Geo.CO.LPG.LPG</t>
  </si>
  <si>
    <t>FEC_per_household.kWh.FR.Res.HHnew.Thermal.SH.Geo.CO.Elc.Elec</t>
  </si>
  <si>
    <t>FEC_per_household.kWh.FR.Res.HHnew.Thermal.SH.DistrHeat</t>
  </si>
  <si>
    <t>FEC_per_household.kWh.FR.Res.HHnew.Thermal.SH.DistrHeat.SH</t>
  </si>
  <si>
    <t>FEC_per_household.kWh.FR.Res.HHnew.Thermal.SH.DistrHeat.SH.Steam_Distr</t>
  </si>
  <si>
    <t>FEC_per_household.kWh.FR.Res.HHnew.Thermal.SH.DistrHeat.SH.Elec</t>
  </si>
  <si>
    <t>FEC_per_household.kWh.FR.Res.HHnew.Thermal.SH.DistrHeat.SC</t>
  </si>
  <si>
    <t>FEC_per_household.kWh.FR.Res.HHnew.Thermal.SH.DistrHeat.SC.AC.Elec</t>
  </si>
  <si>
    <t>FEC_per_household.kWh.FR.Res.HHnew.Thermal.SH.DistrHeat.WH</t>
  </si>
  <si>
    <t>FEC_per_household.kWh.FR.Res.HHnew.Thermal.SH.DistrHeat.WH.DistrHeat.NoSolar.Steam_Distr</t>
  </si>
  <si>
    <t>FEC_per_household.kWh.FR.Res.HHnew.Thermal.SH.DistrHeat.WH.DistrHeat.Solar</t>
  </si>
  <si>
    <t>FEC_per_household.kWh.FR.Res.HHnew.Thermal.SH.DistrHeat.WH.DistrHeat.Solar.Steam_Distr</t>
  </si>
  <si>
    <t>FEC_per_household.kWh.FR.Res.HHnew.Thermal.SH.DistrHeat.WH.DistrHeat.Solar.Solar</t>
  </si>
  <si>
    <t>FEC_per_household.kWh.FR.Res.HHnew.Thermal.SH.DistrHeat.WH.Elc.NoSolar.Elec</t>
  </si>
  <si>
    <t>FEC_per_household.kWh.FR.Res.HHnew.Thermal.SH.DistrHeat.WH.Elc.Solar</t>
  </si>
  <si>
    <t>FEC_per_household.kWh.FR.Res.HHnew.Thermal.SH.DistrHeat.WH.Elc.Solar.Elec</t>
  </si>
  <si>
    <t>FEC_per_household.kWh.FR.Res.HHnew.Thermal.SH.DistrHeat.WH.Elc.Solar.Solar</t>
  </si>
  <si>
    <t>FEC_per_household.kWh.FR.Res.HHnew.Thermal.SH.DistrHeat.CO</t>
  </si>
  <si>
    <t>FEC_per_household.kWh.FR.Res.HHnew.Thermal.SH.DistrHeat.CO.LPG.LPG</t>
  </si>
  <si>
    <t>FEC_per_household.kWh.FR.Res.HHnew.Thermal.SH.DistrHeat.CO.Elc.Elec</t>
  </si>
  <si>
    <t>FEC_per_household.kWh.FR.Res.HHnew.Thermal.SH.AdvElc</t>
  </si>
  <si>
    <t>FEC_per_household.kWh.FR.Res.HHnew.Thermal.SH.AdvElc.SH</t>
  </si>
  <si>
    <t>FEC_per_household.kWh.FR.Res.HHnew.Thermal.SH.AdvElc.SH.Elec</t>
  </si>
  <si>
    <t>FEC_per_household.kWh.FR.Res.HHnew.Thermal.SH.AdvElc.SC</t>
  </si>
  <si>
    <t>FEC_per_household.kWh.FR.Res.HHnew.Thermal.SH.AdvElc.SC.AC.Elec</t>
  </si>
  <si>
    <t>FEC_per_household.kWh.FR.Res.HHnew.Thermal.SH.AdvElc.WH</t>
  </si>
  <si>
    <t>FEC_per_household.kWh.FR.Res.HHnew.Thermal.SH.AdvElc.WH.LPG.NoSolar.LPG</t>
  </si>
  <si>
    <t>FEC_per_household.kWh.FR.Res.HHnew.Thermal.SH.AdvElc.WH.LPG.Solar</t>
  </si>
  <si>
    <t>FEC_per_household.kWh.FR.Res.HHnew.Thermal.SH.AdvElc.WH.LPG.Solar.LPG</t>
  </si>
  <si>
    <t>FEC_per_household.kWh.FR.Res.HHnew.Thermal.SH.AdvElc.WH.LPG.Solar.Solar</t>
  </si>
  <si>
    <t>FEC_per_household.kWh.FR.Res.HHnew.Thermal.SH.AdvElc.WH.Elc.NoSolar.Elec</t>
  </si>
  <si>
    <t>FEC_per_household.kWh.FR.Res.HHnew.Thermal.SH.AdvElc.WH.Elc.Solar</t>
  </si>
  <si>
    <t>FEC_per_household.kWh.FR.Res.HHnew.Thermal.SH.AdvElc.WH.Elc.Solar.Elec</t>
  </si>
  <si>
    <t>FEC_per_household.kWh.FR.Res.HHnew.Thermal.SH.AdvElc.WH.Elc.Solar.Solar</t>
  </si>
  <si>
    <t>FEC_per_household.kWh.FR.Res.HHnew.Thermal.SH.AdvElc.CO</t>
  </si>
  <si>
    <t>FEC_per_household.kWh.FR.Res.HHnew.Thermal.SH.AdvElc.CO.LPG.LPG</t>
  </si>
  <si>
    <t>FEC_per_household.kWh.FR.Res.HHnew.Thermal.SH.AdvElc.CO.Elc.Elec</t>
  </si>
  <si>
    <t>FEC_per_household.kWh.FR.Res.HHnew.Thermal.SH.ConvElc</t>
  </si>
  <si>
    <t>FEC_per_household.kWh.FR.Res.HHnew.Thermal.SH.ConvElc.SH</t>
  </si>
  <si>
    <t>FEC_per_household.kWh.FR.Res.HHnew.Thermal.SH.ConvElc.SH.Elec</t>
  </si>
  <si>
    <t>FEC_per_household.kWh.FR.Res.HHnew.Thermal.SH.ConvElc.SC</t>
  </si>
  <si>
    <t>FEC_per_household.kWh.FR.Res.HHnew.Thermal.SH.ConvElc.SC.AC.Elec</t>
  </si>
  <si>
    <t>FEC_per_household.kWh.FR.Res.HHnew.Thermal.SH.ConvElc.WH</t>
  </si>
  <si>
    <t>FEC_per_household.kWh.FR.Res.HHnew.Thermal.SH.ConvElc.WH.LPG.NoSolar.LPG</t>
  </si>
  <si>
    <t>FEC_per_household.kWh.FR.Res.HHnew.Thermal.SH.ConvElc.WH.LPG.Solar</t>
  </si>
  <si>
    <t>FEC_per_household.kWh.FR.Res.HHnew.Thermal.SH.ConvElc.WH.LPG.Solar.LPG</t>
  </si>
  <si>
    <t>FEC_per_household.kWh.FR.Res.HHnew.Thermal.SH.ConvElc.WH.LPG.Solar.Solar</t>
  </si>
  <si>
    <t>FEC_per_household.kWh.FR.Res.HHnew.Thermal.SH.ConvElc.WH.Elc.NoSolar.Elec</t>
  </si>
  <si>
    <t>FEC_per_household.kWh.FR.Res.HHnew.Thermal.SH.ConvElc.WH.Elc.Solar</t>
  </si>
  <si>
    <t>FEC_per_household.kWh.FR.Res.HHnew.Thermal.SH.ConvElc.WH.Elc.Solar.Elec</t>
  </si>
  <si>
    <t>FEC_per_household.kWh.FR.Res.HHnew.Thermal.SH.ConvElc.WH.Elc.Solar.Solar</t>
  </si>
  <si>
    <t>FEC_per_household.kWh.FR.Res.HHnew.Thermal.SH.ConvElc.CO</t>
  </si>
  <si>
    <t>FEC_per_household.kWh.FR.Res.HHnew.Thermal.SH.ConvElc.CO.LPG.LPG</t>
  </si>
  <si>
    <t>FEC_per_household.kWh.FR.Res.HHnew.Thermal.SH.ConvElc.CO.Elc.Elec</t>
  </si>
  <si>
    <t>FR - Thermal energy service of new and renovated households (detailed structure)</t>
  </si>
  <si>
    <t>TES_per_household.kWh.FR.Res.HHnew.Thermal.SH.Solids</t>
  </si>
  <si>
    <t>TES_per_household.kWh.FR.Res.HHnew.Thermal.SH.Solids.SH</t>
  </si>
  <si>
    <t>TES_per_household.kWh.FR.Res.HHnew.Thermal.SH.Solids.SH.Solids</t>
  </si>
  <si>
    <t>TES_per_household.kWh.FR.Res.HHnew.Thermal.SH.Solids.SH.Elec</t>
  </si>
  <si>
    <t>TES_per_household.kWh.FR.Res.HHnew.Thermal.SH.Solids.SC</t>
  </si>
  <si>
    <t>TES_per_household.kWh.FR.Res.HHnew.Thermal.SH.Solids.SC.AC.Elec</t>
  </si>
  <si>
    <t>TES_per_household.kWh.FR.Res.HHnew.Thermal.SH.Solids.WH</t>
  </si>
  <si>
    <t>TES_per_household.kWh.FR.Res.HHnew.Thermal.SH.Solids.WH.Solids.NoSolar.Solids</t>
  </si>
  <si>
    <t>TES_per_household.kWh.FR.Res.HHnew.Thermal.SH.Solids.WH.LPG.NoSolar.LPG</t>
  </si>
  <si>
    <t>TES_per_household.kWh.FR.Res.HHnew.Thermal.SH.Solids.WH.LPG.Solar</t>
  </si>
  <si>
    <t>TES_per_household.kWh.FR.Res.HHnew.Thermal.SH.Solids.WH.LPG.Solar.LPG</t>
  </si>
  <si>
    <t>TES_per_household.kWh.FR.Res.HHnew.Thermal.SH.Solids.WH.LPG.Solar.Solar</t>
  </si>
  <si>
    <t>TES_per_household.kWh.FR.Res.HHnew.Thermal.SH.Solids.WH.Elc.NoSolar.Elec</t>
  </si>
  <si>
    <t>TES_per_household.kWh.FR.Res.HHnew.Thermal.SH.Solids.WH.Elc.Solar</t>
  </si>
  <si>
    <t>TES_per_household.kWh.FR.Res.HHnew.Thermal.SH.Solids.WH.Elc.Solar.Elec</t>
  </si>
  <si>
    <t>TES_per_household.kWh.FR.Res.HHnew.Thermal.SH.Solids.WH.Elc.Solar.Solar</t>
  </si>
  <si>
    <t>TES_per_household.kWh.FR.Res.HHnew.Thermal.SH.Solids.CO</t>
  </si>
  <si>
    <t>TES_per_household.kWh.FR.Res.HHnew.Thermal.SH.Solids.CO.Solids.Solids</t>
  </si>
  <si>
    <t>TES_per_household.kWh.FR.Res.HHnew.Thermal.SH.Solids.CO.LPG.LPG</t>
  </si>
  <si>
    <t>TES_per_household.kWh.FR.Res.HHnew.Thermal.SH.Solids.CO.Elc.Elec</t>
  </si>
  <si>
    <t>TES_per_household.kWh.FR.Res.HHnew.Thermal.SH.LPG</t>
  </si>
  <si>
    <t>TES_per_household.kWh.FR.Res.HHnew.Thermal.SH.LPG.SH</t>
  </si>
  <si>
    <t>TES_per_household.kWh.FR.Res.HHnew.Thermal.SH.LPG.SH.LPG</t>
  </si>
  <si>
    <t>TES_per_household.kWh.FR.Res.HHnew.Thermal.SH.LPG.SH.Elec</t>
  </si>
  <si>
    <t>TES_per_household.kWh.FR.Res.HHnew.Thermal.SH.LPG.SC</t>
  </si>
  <si>
    <t>TES_per_household.kWh.FR.Res.HHnew.Thermal.SH.LPG.SC.AC.Elec</t>
  </si>
  <si>
    <t>TES_per_household.kWh.FR.Res.HHnew.Thermal.SH.LPG.WH</t>
  </si>
  <si>
    <t>TES_per_household.kWh.FR.Res.HHnew.Thermal.SH.LPG.WH.LPG.NoSolar.LPG</t>
  </si>
  <si>
    <t>TES_per_household.kWh.FR.Res.HHnew.Thermal.SH.LPG.WH.LPG.Solar</t>
  </si>
  <si>
    <t>TES_per_household.kWh.FR.Res.HHnew.Thermal.SH.LPG.WH.LPG.Solar.LPG</t>
  </si>
  <si>
    <t>TES_per_household.kWh.FR.Res.HHnew.Thermal.SH.LPG.WH.LPG.Solar.Solar</t>
  </si>
  <si>
    <t>TES_per_household.kWh.FR.Res.HHnew.Thermal.SH.LPG.WH.Elc.NoSolar.Elec</t>
  </si>
  <si>
    <t>TES_per_household.kWh.FR.Res.HHnew.Thermal.SH.LPG.WH.Elc.Solar</t>
  </si>
  <si>
    <t>TES_per_household.kWh.FR.Res.HHnew.Thermal.SH.LPG.WH.Elc.Solar.Elec</t>
  </si>
  <si>
    <t>TES_per_household.kWh.FR.Res.HHnew.Thermal.SH.LPG.WH.Elc.Solar.Solar</t>
  </si>
  <si>
    <t>TES_per_household.kWh.FR.Res.HHnew.Thermal.SH.LPG.CO</t>
  </si>
  <si>
    <t>TES_per_household.kWh.FR.Res.HHnew.Thermal.SH.LPG.CO.LPG.LPG</t>
  </si>
  <si>
    <t>TES_per_household.kWh.FR.Res.HHnew.Thermal.SH.LPG.CO.Elc.Elec</t>
  </si>
  <si>
    <t>TES_per_household.kWh.FR.Res.HHnew.Thermal.SH.Oil</t>
  </si>
  <si>
    <t>TES_per_household.kWh.FR.Res.HHnew.Thermal.SH.Oil.SH</t>
  </si>
  <si>
    <t>TES_per_household.kWh.FR.Res.HHnew.Thermal.SH.Oil.SH.Oil</t>
  </si>
  <si>
    <t>TES_per_household.kWh.FR.Res.HHnew.Thermal.SH.Oil.SH.Elec</t>
  </si>
  <si>
    <t>TES_per_household.kWh.FR.Res.HHnew.Thermal.SH.Oil.SC</t>
  </si>
  <si>
    <t>TES_per_household.kWh.FR.Res.HHnew.Thermal.SH.Oil.SC.AC.Elec</t>
  </si>
  <si>
    <t>TES_per_household.kWh.FR.Res.HHnew.Thermal.SH.Oil.WH</t>
  </si>
  <si>
    <t>TES_per_household.kWh.FR.Res.HHnew.Thermal.SH.Oil.WH.Oil.NoSolar.Oil</t>
  </si>
  <si>
    <t>TES_per_household.kWh.FR.Res.HHnew.Thermal.SH.Oil.WH.Oil.Solar</t>
  </si>
  <si>
    <t>TES_per_household.kWh.FR.Res.HHnew.Thermal.SH.Oil.WH.Oil.Solar.Oil</t>
  </si>
  <si>
    <t>TES_per_household.kWh.FR.Res.HHnew.Thermal.SH.Oil.WH.Oil.Solar.Solar</t>
  </si>
  <si>
    <t>TES_per_household.kWh.FR.Res.HHnew.Thermal.SH.Oil.WH.Elc.NoSolar.Elec</t>
  </si>
  <si>
    <t>TES_per_household.kWh.FR.Res.HHnew.Thermal.SH.Oil.WH.Elc.Solar</t>
  </si>
  <si>
    <t>TES_per_household.kWh.FR.Res.HHnew.Thermal.SH.Oil.WH.Elc.Solar.Elec</t>
  </si>
  <si>
    <t>TES_per_household.kWh.FR.Res.HHnew.Thermal.SH.Oil.WH.Elc.Solar.Solar</t>
  </si>
  <si>
    <t>TES_per_household.kWh.FR.Res.HHnew.Thermal.SH.Oil.CO</t>
  </si>
  <si>
    <t>TES_per_household.kWh.FR.Res.HHnew.Thermal.SH.Oil.CO.LPG.LPG</t>
  </si>
  <si>
    <t>TES_per_household.kWh.FR.Res.HHnew.Thermal.SH.Oil.CO.Elc.Elec</t>
  </si>
  <si>
    <t>TES_per_household.kWh.FR.Res.HHnew.Thermal.SH.Gas</t>
  </si>
  <si>
    <t>TES_per_household.kWh.FR.Res.HHnew.Thermal.SH.Gas.SH</t>
  </si>
  <si>
    <t>TES_per_household.kWh.FR.Res.HHnew.Thermal.SH.Gas.SH.Gas</t>
  </si>
  <si>
    <t>TES_per_household.kWh.FR.Res.HHnew.Thermal.SH.Gas.SH.Elec</t>
  </si>
  <si>
    <t>TES_per_household.kWh.FR.Res.HHnew.Thermal.SH.Gas.SC</t>
  </si>
  <si>
    <t>TES_per_household.kWh.FR.Res.HHnew.Thermal.SH.Gas.SC.AC.Elec</t>
  </si>
  <si>
    <t>TES_per_household.kWh.FR.Res.HHnew.Thermal.SH.Gas.WH</t>
  </si>
  <si>
    <t>TES_per_household.kWh.FR.Res.HHnew.Thermal.SH.Gas.WH.Gas.NoSolar.Gas</t>
  </si>
  <si>
    <t>TES_per_household.kWh.FR.Res.HHnew.Thermal.SH.Gas.WH.Gas.Solar</t>
  </si>
  <si>
    <t>TES_per_household.kWh.FR.Res.HHnew.Thermal.SH.Gas.WH.Gas.Solar.Gas</t>
  </si>
  <si>
    <t>TES_per_household.kWh.FR.Res.HHnew.Thermal.SH.Gas.WH.Gas.Solar.Solar</t>
  </si>
  <si>
    <t>TES_per_household.kWh.FR.Res.HHnew.Thermal.SH.Gas.WH.Elc.NoSolar.Elec</t>
  </si>
  <si>
    <t>TES_per_household.kWh.FR.Res.HHnew.Thermal.SH.Gas.WH.Elc.Solar</t>
  </si>
  <si>
    <t>TES_per_household.kWh.FR.Res.HHnew.Thermal.SH.Gas.WH.Elc.Solar.Elec</t>
  </si>
  <si>
    <t>TES_per_household.kWh.FR.Res.HHnew.Thermal.SH.Gas.WH.Elc.Solar.Solar</t>
  </si>
  <si>
    <t>TES_per_household.kWh.FR.Res.HHnew.Thermal.SH.Gas.CO</t>
  </si>
  <si>
    <t>TES_per_household.kWh.FR.Res.HHnew.Thermal.SH.Gas.CO.Gas.Gas</t>
  </si>
  <si>
    <t>TES_per_household.kWh.FR.Res.HHnew.Thermal.SH.Gas.CO.Elc.Elec</t>
  </si>
  <si>
    <t>TES_per_household.kWh.FR.Res.HHnew.Thermal.SH.Biomass</t>
  </si>
  <si>
    <t>TES_per_household.kWh.FR.Res.HHnew.Thermal.SH.Biomass.SH</t>
  </si>
  <si>
    <t>TES_per_household.kWh.FR.Res.HHnew.Thermal.SH.Biomass.SH.Biomass</t>
  </si>
  <si>
    <t>TES_per_household.kWh.FR.Res.HHnew.Thermal.SH.Biomass.SH.Elec</t>
  </si>
  <si>
    <t>TES_per_household.kWh.FR.Res.HHnew.Thermal.SH.Biomass.SC</t>
  </si>
  <si>
    <t>TES_per_household.kWh.FR.Res.HHnew.Thermal.SH.Biomass.SC.AC.Elec</t>
  </si>
  <si>
    <t>TES_per_household.kWh.FR.Res.HHnew.Thermal.SH.Biomass.WH</t>
  </si>
  <si>
    <t>TES_per_household.kWh.FR.Res.HHnew.Thermal.SH.Biomass.WH.Biomass.NoSolar.Biomass</t>
  </si>
  <si>
    <t>TES_per_household.kWh.FR.Res.HHnew.Thermal.SH.Biomass.WH.Biomass.Solar</t>
  </si>
  <si>
    <t>TES_per_household.kWh.FR.Res.HHnew.Thermal.SH.Biomass.WH.Biomass.Solar.Biomass</t>
  </si>
  <si>
    <t>TES_per_household.kWh.FR.Res.HHnew.Thermal.SH.Biomass.WH.Biomass.Solar.Solar</t>
  </si>
  <si>
    <t>TES_per_household.kWh.FR.Res.HHnew.Thermal.SH.Biomass.WH.LPG.NoSolar.LPG</t>
  </si>
  <si>
    <t>TES_per_household.kWh.FR.Res.HHnew.Thermal.SH.Biomass.WH.LPG.Solar</t>
  </si>
  <si>
    <t>TES_per_household.kWh.FR.Res.HHnew.Thermal.SH.Biomass.WH.LPG.Solar.LPG</t>
  </si>
  <si>
    <t>TES_per_household.kWh.FR.Res.HHnew.Thermal.SH.Biomass.WH.LPG.Solar.Solar</t>
  </si>
  <si>
    <t>TES_per_household.kWh.FR.Res.HHnew.Thermal.SH.Biomass.WH.Elc.NoSolar.Elec</t>
  </si>
  <si>
    <t>TES_per_household.kWh.FR.Res.HHnew.Thermal.SH.Biomass.WH.Elc.Solar</t>
  </si>
  <si>
    <t>TES_per_household.kWh.FR.Res.HHnew.Thermal.SH.Biomass.WH.Elc.Solar.Elec</t>
  </si>
  <si>
    <t>TES_per_household.kWh.FR.Res.HHnew.Thermal.SH.Biomass.WH.Elc.Solar.Solar</t>
  </si>
  <si>
    <t>TES_per_household.kWh.FR.Res.HHnew.Thermal.SH.Biomass.CO</t>
  </si>
  <si>
    <t>TES_per_household.kWh.FR.Res.HHnew.Thermal.SH.Biomass.CO.Biomass.Biomass</t>
  </si>
  <si>
    <t>TES_per_household.kWh.FR.Res.HHnew.Thermal.SH.Biomass.CO.LPG.LPG</t>
  </si>
  <si>
    <t>TES_per_household.kWh.FR.Res.HHnew.Thermal.SH.Biomass.CO.Elc.Elec</t>
  </si>
  <si>
    <t>TES_per_household.kWh.FR.Res.HHnew.Thermal.SH.Geo</t>
  </si>
  <si>
    <t>TES_per_household.kWh.FR.Res.HHnew.Thermal.SH.Geo.SH</t>
  </si>
  <si>
    <t>TES_per_household.kWh.FR.Res.HHnew.Thermal.SH.Geo.SH.Geo</t>
  </si>
  <si>
    <t>TES_per_household.kWh.FR.Res.HHnew.Thermal.SH.Geo.SH.Elec</t>
  </si>
  <si>
    <t>TES_per_household.kWh.FR.Res.HHnew.Thermal.SH.Geo.SC</t>
  </si>
  <si>
    <t>TES_per_household.kWh.FR.Res.HHnew.Thermal.SH.Geo.SC.AC.Elec</t>
  </si>
  <si>
    <t>TES_per_household.kWh.FR.Res.HHnew.Thermal.SH.Geo.WH</t>
  </si>
  <si>
    <t>TES_per_household.kWh.FR.Res.HHnew.Thermal.SH.Geo.WH.Geo.NoSolar.Geo</t>
  </si>
  <si>
    <t>TES_per_household.kWh.FR.Res.HHnew.Thermal.SH.Geo.WH.Geo.Solar</t>
  </si>
  <si>
    <t>TES_per_household.kWh.FR.Res.HHnew.Thermal.SH.Geo.WH.Geo.Solar.Geo</t>
  </si>
  <si>
    <t>TES_per_household.kWh.FR.Res.HHnew.Thermal.SH.Geo.WH.Geo.Solar.Solar</t>
  </si>
  <si>
    <t>TES_per_household.kWh.FR.Res.HHnew.Thermal.SH.Geo.WH.Elc.NoSolar.Elec</t>
  </si>
  <si>
    <t>TES_per_household.kWh.FR.Res.HHnew.Thermal.SH.Geo.WH.Elc.Solar</t>
  </si>
  <si>
    <t>TES_per_household.kWh.FR.Res.HHnew.Thermal.SH.Geo.WH.Elc.Solar.Elec</t>
  </si>
  <si>
    <t>TES_per_household.kWh.FR.Res.HHnew.Thermal.SH.Geo.WH.Elc.Solar.Solar</t>
  </si>
  <si>
    <t>TES_per_household.kWh.FR.Res.HHnew.Thermal.SH.Geo.CO</t>
  </si>
  <si>
    <t>TES_per_household.kWh.FR.Res.HHnew.Thermal.SH.Geo.CO.LPG.LPG</t>
  </si>
  <si>
    <t>TES_per_household.kWh.FR.Res.HHnew.Thermal.SH.Geo.CO.Elc.Elec</t>
  </si>
  <si>
    <t>TES_per_household.kWh.FR.Res.HHnew.Thermal.SH.DistrHeat</t>
  </si>
  <si>
    <t>TES_per_household.kWh.FR.Res.HHnew.Thermal.SH.DistrHeat.SH</t>
  </si>
  <si>
    <t>TES_per_household.kWh.FR.Res.HHnew.Thermal.SH.DistrHeat.SH.Steam_Distr</t>
  </si>
  <si>
    <t>TES_per_household.kWh.FR.Res.HHnew.Thermal.SH.DistrHeat.SH.Elec</t>
  </si>
  <si>
    <t>TES_per_household.kWh.FR.Res.HHnew.Thermal.SH.DistrHeat.SC</t>
  </si>
  <si>
    <t>TES_per_household.kWh.FR.Res.HHnew.Thermal.SH.DistrHeat.SC.AC.Elec</t>
  </si>
  <si>
    <t>TES_per_household.kWh.FR.Res.HHnew.Thermal.SH.DistrHeat.WH</t>
  </si>
  <si>
    <t>TES_per_household.kWh.FR.Res.HHnew.Thermal.SH.DistrHeat.WH.DistrHeat.NoSolar.Steam_Distr</t>
  </si>
  <si>
    <t>TES_per_household.kWh.FR.Res.HHnew.Thermal.SH.DistrHeat.WH.DistrHeat.Solar</t>
  </si>
  <si>
    <t>TES_per_household.kWh.FR.Res.HHnew.Thermal.SH.DistrHeat.WH.DistrHeat.Solar.Steam_Distr</t>
  </si>
  <si>
    <t>TES_per_household.kWh.FR.Res.HHnew.Thermal.SH.DistrHeat.WH.DistrHeat.Solar.Solar</t>
  </si>
  <si>
    <t>TES_per_household.kWh.FR.Res.HHnew.Thermal.SH.DistrHeat.WH.Elc.NoSolar.Elec</t>
  </si>
  <si>
    <t>TES_per_household.kWh.FR.Res.HHnew.Thermal.SH.DistrHeat.WH.Elc.Solar</t>
  </si>
  <si>
    <t>TES_per_household.kWh.FR.Res.HHnew.Thermal.SH.DistrHeat.WH.Elc.Solar.Elec</t>
  </si>
  <si>
    <t>TES_per_household.kWh.FR.Res.HHnew.Thermal.SH.DistrHeat.WH.Elc.Solar.Solar</t>
  </si>
  <si>
    <t>TES_per_household.kWh.FR.Res.HHnew.Thermal.SH.DistrHeat.CO</t>
  </si>
  <si>
    <t>TES_per_household.kWh.FR.Res.HHnew.Thermal.SH.DistrHeat.CO.LPG.LPG</t>
  </si>
  <si>
    <t>TES_per_household.kWh.FR.Res.HHnew.Thermal.SH.DistrHeat.CO.Elc.Elec</t>
  </si>
  <si>
    <t>TES_per_household.kWh.FR.Res.HHnew.Thermal.SH.AdvElc</t>
  </si>
  <si>
    <t>TES_per_household.kWh.FR.Res.HHnew.Thermal.SH.AdvElc.SH</t>
  </si>
  <si>
    <t>TES_per_household.kWh.FR.Res.HHnew.Thermal.SH.AdvElc.SH.Elec</t>
  </si>
  <si>
    <t>TES_per_household.kWh.FR.Res.HHnew.Thermal.SH.AdvElc.SC</t>
  </si>
  <si>
    <t>TES_per_household.kWh.FR.Res.HHnew.Thermal.SH.AdvElc.SC.AC.Elec</t>
  </si>
  <si>
    <t>TES_per_household.kWh.FR.Res.HHnew.Thermal.SH.AdvElc.WH</t>
  </si>
  <si>
    <t>TES_per_household.kWh.FR.Res.HHnew.Thermal.SH.AdvElc.WH.LPG.NoSolar.LPG</t>
  </si>
  <si>
    <t>TES_per_household.kWh.FR.Res.HHnew.Thermal.SH.AdvElc.WH.LPG.Solar</t>
  </si>
  <si>
    <t>TES_per_household.kWh.FR.Res.HHnew.Thermal.SH.AdvElc.WH.LPG.Solar.LPG</t>
  </si>
  <si>
    <t>TES_per_household.kWh.FR.Res.HHnew.Thermal.SH.AdvElc.WH.LPG.Solar.Solar</t>
  </si>
  <si>
    <t>TES_per_household.kWh.FR.Res.HHnew.Thermal.SH.AdvElc.WH.Elc.NoSolar.Elec</t>
  </si>
  <si>
    <t>TES_per_household.kWh.FR.Res.HHnew.Thermal.SH.AdvElc.WH.Elc.Solar</t>
  </si>
  <si>
    <t>TES_per_household.kWh.FR.Res.HHnew.Thermal.SH.AdvElc.WH.Elc.Solar.Elec</t>
  </si>
  <si>
    <t>TES_per_household.kWh.FR.Res.HHnew.Thermal.SH.AdvElc.WH.Elc.Solar.Solar</t>
  </si>
  <si>
    <t>TES_per_household.kWh.FR.Res.HHnew.Thermal.SH.AdvElc.CO</t>
  </si>
  <si>
    <t>TES_per_household.kWh.FR.Res.HHnew.Thermal.SH.AdvElc.CO.LPG.LPG</t>
  </si>
  <si>
    <t>TES_per_household.kWh.FR.Res.HHnew.Thermal.SH.AdvElc.CO.Elc.Elec</t>
  </si>
  <si>
    <t>TES_per_household.kWh.FR.Res.HHnew.Thermal.SH.ConvElc</t>
  </si>
  <si>
    <t>TES_per_household.kWh.FR.Res.HHnew.Thermal.SH.ConvElc.SH</t>
  </si>
  <si>
    <t>TES_per_household.kWh.FR.Res.HHnew.Thermal.SH.ConvElc.SH.Elec</t>
  </si>
  <si>
    <t>TES_per_household.kWh.FR.Res.HHnew.Thermal.SH.ConvElc.SC</t>
  </si>
  <si>
    <t>TES_per_household.kWh.FR.Res.HHnew.Thermal.SH.ConvElc.SC.AC.Elec</t>
  </si>
  <si>
    <t>TES_per_household.kWh.FR.Res.HHnew.Thermal.SH.ConvElc.WH</t>
  </si>
  <si>
    <t>TES_per_household.kWh.FR.Res.HHnew.Thermal.SH.ConvElc.WH.LPG.NoSolar.LPG</t>
  </si>
  <si>
    <t>TES_per_household.kWh.FR.Res.HHnew.Thermal.SH.ConvElc.WH.LPG.Solar</t>
  </si>
  <si>
    <t>TES_per_household.kWh.FR.Res.HHnew.Thermal.SH.ConvElc.WH.LPG.Solar.LPG</t>
  </si>
  <si>
    <t>TES_per_household.kWh.FR.Res.HHnew.Thermal.SH.ConvElc.WH.LPG.Solar.Solar</t>
  </si>
  <si>
    <t>TES_per_household.kWh.FR.Res.HHnew.Thermal.SH.ConvElc.WH.Elc.NoSolar.Elec</t>
  </si>
  <si>
    <t>TES_per_household.kWh.FR.Res.HHnew.Thermal.SH.ConvElc.WH.Elc.Solar</t>
  </si>
  <si>
    <t>TES_per_household.kWh.FR.Res.HHnew.Thermal.SH.ConvElc.WH.Elc.Solar.Elec</t>
  </si>
  <si>
    <t>TES_per_household.kWh.FR.Res.HHnew.Thermal.SH.ConvElc.WH.Elc.Solar.Solar</t>
  </si>
  <si>
    <t>TES_per_household.kWh.FR.Res.HHnew.Thermal.SH.ConvElc.CO</t>
  </si>
  <si>
    <t>TES_per_household.kWh.FR.Res.HHnew.Thermal.SH.ConvElc.CO.LPG.LPG</t>
  </si>
  <si>
    <t>TES_per_household.kWh.FR.Res.HHnew.Thermal.SH.ConvElc.CO.Elc.Elec</t>
  </si>
  <si>
    <t>EMI_per_household.kgCO2.FR.Res.HHnew.Thermal.SH.Solids</t>
  </si>
  <si>
    <t>EMI_per_household.kgCO2.FR.Res.HHnew.Thermal.SH.Solids.SH</t>
  </si>
  <si>
    <t>EMI_per_household.kgCO2.FR.Res.HHnew.Thermal.SH.Solids.SH.Solids</t>
  </si>
  <si>
    <t>EMI_per_household.kgCO2.FR.Res.HHnew.Thermal.SH.Solids.SH.Elec</t>
  </si>
  <si>
    <t>EMI_per_household.kgCO2.FR.Res.HHnew.Thermal.SH.Solids.SC</t>
  </si>
  <si>
    <t>EMI_per_household.kgCO2.FR.Res.HHnew.Thermal.SH.Solids.SC.AC.Elec</t>
  </si>
  <si>
    <t>EMI_per_household.kgCO2.FR.Res.HHnew.Thermal.SH.Solids.WH</t>
  </si>
  <si>
    <t>EMI_per_household.kgCO2.FR.Res.HHnew.Thermal.SH.Solids.WH.Solids.NoSolar.Solids</t>
  </si>
  <si>
    <t>EMI_per_household.kgCO2.FR.Res.HHnew.Thermal.SH.Solids.WH.LPG.NoSolar.LPG</t>
  </si>
  <si>
    <t>EMI_per_household.kgCO2.FR.Res.HHnew.Thermal.SH.Solids.WH.LPG.Solar</t>
  </si>
  <si>
    <t>EMI_per_household.kgCO2.FR.Res.HHnew.Thermal.SH.Solids.WH.LPG.Solar.LPG</t>
  </si>
  <si>
    <t>EMI_per_household.kgCO2.FR.Res.HHnew.Thermal.SH.Solids.WH.LPG.Solar.Solar</t>
  </si>
  <si>
    <t>EMI_per_household.kgCO2.FR.Res.HHnew.Thermal.SH.Solids.WH.Elc.NoSolar.Elec</t>
  </si>
  <si>
    <t>EMI_per_household.kgCO2.FR.Res.HHnew.Thermal.SH.Solids.WH.Elc.Solar</t>
  </si>
  <si>
    <t>EMI_per_household.kgCO2.FR.Res.HHnew.Thermal.SH.Solids.WH.Elc.Solar.Elec</t>
  </si>
  <si>
    <t>EMI_per_household.kgCO2.FR.Res.HHnew.Thermal.SH.Solids.WH.Elc.Solar.Solar</t>
  </si>
  <si>
    <t>EMI_per_household.kgCO2.FR.Res.HHnew.Thermal.SH.Solids.CO</t>
  </si>
  <si>
    <t>EMI_per_household.kgCO2.FR.Res.HHnew.Thermal.SH.Solids.CO.Solids.Solids</t>
  </si>
  <si>
    <t>EMI_per_household.kgCO2.FR.Res.HHnew.Thermal.SH.Solids.CO.LPG.LPG</t>
  </si>
  <si>
    <t>EMI_per_household.kgCO2.FR.Res.HHnew.Thermal.SH.Solids.CO.Elc.Elec</t>
  </si>
  <si>
    <t>EMI_per_household.kgCO2.FR.Res.HHnew.Thermal.SH.LPG</t>
  </si>
  <si>
    <t>EMI_per_household.kgCO2.FR.Res.HHnew.Thermal.SH.LPG.SH</t>
  </si>
  <si>
    <t>EMI_per_household.kgCO2.FR.Res.HHnew.Thermal.SH.LPG.SH.LPG</t>
  </si>
  <si>
    <t>EMI_per_household.kgCO2.FR.Res.HHnew.Thermal.SH.LPG.SH.Elec</t>
  </si>
  <si>
    <t>EMI_per_household.kgCO2.FR.Res.HHnew.Thermal.SH.LPG.SC</t>
  </si>
  <si>
    <t>EMI_per_household.kgCO2.FR.Res.HHnew.Thermal.SH.LPG.SC.AC.Elec</t>
  </si>
  <si>
    <t>EMI_per_household.kgCO2.FR.Res.HHnew.Thermal.SH.LPG.WH</t>
  </si>
  <si>
    <t>EMI_per_household.kgCO2.FR.Res.HHnew.Thermal.SH.LPG.WH.LPG.NoSolar.LPG</t>
  </si>
  <si>
    <t>EMI_per_household.kgCO2.FR.Res.HHnew.Thermal.SH.LPG.WH.LPG.Solar</t>
  </si>
  <si>
    <t>EMI_per_household.kgCO2.FR.Res.HHnew.Thermal.SH.LPG.WH.LPG.Solar.LPG</t>
  </si>
  <si>
    <t>EMI_per_household.kgCO2.FR.Res.HHnew.Thermal.SH.LPG.WH.LPG.Solar.Solar</t>
  </si>
  <si>
    <t>EMI_per_household.kgCO2.FR.Res.HHnew.Thermal.SH.LPG.WH.Elc.NoSolar.Elec</t>
  </si>
  <si>
    <t>EMI_per_household.kgCO2.FR.Res.HHnew.Thermal.SH.LPG.WH.Elc.Solar</t>
  </si>
  <si>
    <t>EMI_per_household.kgCO2.FR.Res.HHnew.Thermal.SH.LPG.WH.Elc.Solar.Elec</t>
  </si>
  <si>
    <t>EMI_per_household.kgCO2.FR.Res.HHnew.Thermal.SH.LPG.WH.Elc.Solar.Solar</t>
  </si>
  <si>
    <t>EMI_per_household.kgCO2.FR.Res.HHnew.Thermal.SH.LPG.CO</t>
  </si>
  <si>
    <t>EMI_per_household.kgCO2.FR.Res.HHnew.Thermal.SH.LPG.CO.LPG.LPG</t>
  </si>
  <si>
    <t>EMI_per_household.kgCO2.FR.Res.HHnew.Thermal.SH.LPG.CO.Elc.Elec</t>
  </si>
  <si>
    <t>EMI_per_household.kgCO2.FR.Res.HHnew.Thermal.SH.Oil</t>
  </si>
  <si>
    <t>EMI_per_household.kgCO2.FR.Res.HHnew.Thermal.SH.Oil.SH</t>
  </si>
  <si>
    <t>EMI_per_household.kgCO2.FR.Res.HHnew.Thermal.SH.Oil.SH.Oil</t>
  </si>
  <si>
    <t>EMI_per_household.kgCO2.FR.Res.HHnew.Thermal.SH.Oil.SH.Elec</t>
  </si>
  <si>
    <t>EMI_per_household.kgCO2.FR.Res.HHnew.Thermal.SH.Oil.SC</t>
  </si>
  <si>
    <t>EMI_per_household.kgCO2.FR.Res.HHnew.Thermal.SH.Oil.SC.AC.Elec</t>
  </si>
  <si>
    <t>EMI_per_household.kgCO2.FR.Res.HHnew.Thermal.SH.Oil.WH</t>
  </si>
  <si>
    <t>EMI_per_household.kgCO2.FR.Res.HHnew.Thermal.SH.Oil.WH.Oil.NoSolar.Oil</t>
  </si>
  <si>
    <t>EMI_per_household.kgCO2.FR.Res.HHnew.Thermal.SH.Oil.WH.Oil.Solar</t>
  </si>
  <si>
    <t>EMI_per_household.kgCO2.FR.Res.HHnew.Thermal.SH.Oil.WH.Oil.Solar.Oil</t>
  </si>
  <si>
    <t>EMI_per_household.kgCO2.FR.Res.HHnew.Thermal.SH.Oil.WH.Oil.Solar.Solar</t>
  </si>
  <si>
    <t>EMI_per_household.kgCO2.FR.Res.HHnew.Thermal.SH.Oil.WH.Elc.NoSolar.Elec</t>
  </si>
  <si>
    <t>EMI_per_household.kgCO2.FR.Res.HHnew.Thermal.SH.Oil.WH.Elc.Solar</t>
  </si>
  <si>
    <t>EMI_per_household.kgCO2.FR.Res.HHnew.Thermal.SH.Oil.WH.Elc.Solar.Elec</t>
  </si>
  <si>
    <t>EMI_per_household.kgCO2.FR.Res.HHnew.Thermal.SH.Oil.WH.Elc.Solar.Solar</t>
  </si>
  <si>
    <t>EMI_per_household.kgCO2.FR.Res.HHnew.Thermal.SH.Oil.CO</t>
  </si>
  <si>
    <t>EMI_per_household.kgCO2.FR.Res.HHnew.Thermal.SH.Oil.CO.LPG.LPG</t>
  </si>
  <si>
    <t>EMI_per_household.kgCO2.FR.Res.HHnew.Thermal.SH.Oil.CO.Elc.Elec</t>
  </si>
  <si>
    <t>EMI_per_household.kgCO2.FR.Res.HHnew.Thermal.SH.Gas</t>
  </si>
  <si>
    <t>EMI_per_household.kgCO2.FR.Res.HHnew.Thermal.SH.Gas.SH</t>
  </si>
  <si>
    <t>EMI_per_household.kgCO2.FR.Res.HHnew.Thermal.SH.Gas.SH.Gas</t>
  </si>
  <si>
    <t>EMI_per_household.kgCO2.FR.Res.HHnew.Thermal.SH.Gas.SH.Elec</t>
  </si>
  <si>
    <t>EMI_per_household.kgCO2.FR.Res.HHnew.Thermal.SH.Gas.SC</t>
  </si>
  <si>
    <t>EMI_per_household.kgCO2.FR.Res.HHnew.Thermal.SH.Gas.SC.AC.Elec</t>
  </si>
  <si>
    <t>EMI_per_household.kgCO2.FR.Res.HHnew.Thermal.SH.Gas.WH</t>
  </si>
  <si>
    <t>EMI_per_household.kgCO2.FR.Res.HHnew.Thermal.SH.Gas.WH.Gas.NoSolar.Gas</t>
  </si>
  <si>
    <t>EMI_per_household.kgCO2.FR.Res.HHnew.Thermal.SH.Gas.WH.Gas.Solar</t>
  </si>
  <si>
    <t>EMI_per_household.kgCO2.FR.Res.HHnew.Thermal.SH.Gas.WH.Gas.Solar.Gas</t>
  </si>
  <si>
    <t>EMI_per_household.kgCO2.FR.Res.HHnew.Thermal.SH.Gas.WH.Gas.Solar.Solar</t>
  </si>
  <si>
    <t>EMI_per_household.kgCO2.FR.Res.HHnew.Thermal.SH.Gas.WH.Elc.NoSolar.Elec</t>
  </si>
  <si>
    <t>EMI_per_household.kgCO2.FR.Res.HHnew.Thermal.SH.Gas.WH.Elc.Solar</t>
  </si>
  <si>
    <t>EMI_per_household.kgCO2.FR.Res.HHnew.Thermal.SH.Gas.WH.Elc.Solar.Elec</t>
  </si>
  <si>
    <t>EMI_per_household.kgCO2.FR.Res.HHnew.Thermal.SH.Gas.WH.Elc.Solar.Solar</t>
  </si>
  <si>
    <t>EMI_per_household.kgCO2.FR.Res.HHnew.Thermal.SH.Gas.CO</t>
  </si>
  <si>
    <t>EMI_per_household.kgCO2.FR.Res.HHnew.Thermal.SH.Gas.CO.Gas.Gas</t>
  </si>
  <si>
    <t>EMI_per_household.kgCO2.FR.Res.HHnew.Thermal.SH.Gas.CO.Elc.Elec</t>
  </si>
  <si>
    <t>EMI_per_household.kgCO2.FR.Res.HHnew.Thermal.SH.Biomass</t>
  </si>
  <si>
    <t>EMI_per_household.kgCO2.FR.Res.HHnew.Thermal.SH.Biomass.SH</t>
  </si>
  <si>
    <t>EMI_per_household.kgCO2.FR.Res.HHnew.Thermal.SH.Biomass.SH.Biomass</t>
  </si>
  <si>
    <t>EMI_per_household.kgCO2.FR.Res.HHnew.Thermal.SH.Biomass.SH.Elec</t>
  </si>
  <si>
    <t>EMI_per_household.kgCO2.FR.Res.HHnew.Thermal.SH.Biomass.SC</t>
  </si>
  <si>
    <t>EMI_per_household.kgCO2.FR.Res.HHnew.Thermal.SH.Biomass.SC.AC.Elec</t>
  </si>
  <si>
    <t>EMI_per_household.kgCO2.FR.Res.HHnew.Thermal.SH.Biomass.WH</t>
  </si>
  <si>
    <t>EMI_per_household.kgCO2.FR.Res.HHnew.Thermal.SH.Biomass.WH.Biomass.NoSolar.Biomass</t>
  </si>
  <si>
    <t>EMI_per_household.kgCO2.FR.Res.HHnew.Thermal.SH.Biomass.WH.Biomass.Solar</t>
  </si>
  <si>
    <t>EMI_per_household.kgCO2.FR.Res.HHnew.Thermal.SH.Biomass.WH.Biomass.Solar.Biomass</t>
  </si>
  <si>
    <t>EMI_per_household.kgCO2.FR.Res.HHnew.Thermal.SH.Biomass.WH.Biomass.Solar.Solar</t>
  </si>
  <si>
    <t>EMI_per_household.kgCO2.FR.Res.HHnew.Thermal.SH.Biomass.WH.LPG.NoSolar.LPG</t>
  </si>
  <si>
    <t>EMI_per_household.kgCO2.FR.Res.HHnew.Thermal.SH.Biomass.WH.LPG.Solar</t>
  </si>
  <si>
    <t>EMI_per_household.kgCO2.FR.Res.HHnew.Thermal.SH.Biomass.WH.LPG.Solar.LPG</t>
  </si>
  <si>
    <t>EMI_per_household.kgCO2.FR.Res.HHnew.Thermal.SH.Biomass.WH.LPG.Solar.Solar</t>
  </si>
  <si>
    <t>EMI_per_household.kgCO2.FR.Res.HHnew.Thermal.SH.Biomass.WH.Elc.NoSolar.Elec</t>
  </si>
  <si>
    <t>EMI_per_household.kgCO2.FR.Res.HHnew.Thermal.SH.Biomass.WH.Elc.Solar</t>
  </si>
  <si>
    <t>EMI_per_household.kgCO2.FR.Res.HHnew.Thermal.SH.Biomass.WH.Elc.Solar.Elec</t>
  </si>
  <si>
    <t>EMI_per_household.kgCO2.FR.Res.HHnew.Thermal.SH.Biomass.WH.Elc.Solar.Solar</t>
  </si>
  <si>
    <t>EMI_per_household.kgCO2.FR.Res.HHnew.Thermal.SH.Biomass.CO</t>
  </si>
  <si>
    <t>EMI_per_household.kgCO2.FR.Res.HHnew.Thermal.SH.Biomass.CO.Biomass.Biomass</t>
  </si>
  <si>
    <t>EMI_per_household.kgCO2.FR.Res.HHnew.Thermal.SH.Biomass.CO.LPG.LPG</t>
  </si>
  <si>
    <t>EMI_per_household.kgCO2.FR.Res.HHnew.Thermal.SH.Biomass.CO.Elc.Elec</t>
  </si>
  <si>
    <t>EMI_per_household.kgCO2.FR.Res.HHnew.Thermal.SH.Geo</t>
  </si>
  <si>
    <t>EMI_per_household.kgCO2.FR.Res.HHnew.Thermal.SH.Geo.SH</t>
  </si>
  <si>
    <t>EMI_per_household.kgCO2.FR.Res.HHnew.Thermal.SH.Geo.SH.Geo</t>
  </si>
  <si>
    <t>EMI_per_household.kgCO2.FR.Res.HHnew.Thermal.SH.Geo.SH.Elec</t>
  </si>
  <si>
    <t>EMI_per_household.kgCO2.FR.Res.HHnew.Thermal.SH.Geo.SC</t>
  </si>
  <si>
    <t>EMI_per_household.kgCO2.FR.Res.HHnew.Thermal.SH.Geo.SC.AC.Elec</t>
  </si>
  <si>
    <t>EMI_per_household.kgCO2.FR.Res.HHnew.Thermal.SH.Geo.WH</t>
  </si>
  <si>
    <t>EMI_per_household.kgCO2.FR.Res.HHnew.Thermal.SH.Geo.WH.Geo.NoSolar.Geo</t>
  </si>
  <si>
    <t>EMI_per_household.kgCO2.FR.Res.HHnew.Thermal.SH.Geo.WH.Geo.Solar</t>
  </si>
  <si>
    <t>EMI_per_household.kgCO2.FR.Res.HHnew.Thermal.SH.Geo.WH.Geo.Solar.Geo</t>
  </si>
  <si>
    <t>EMI_per_household.kgCO2.FR.Res.HHnew.Thermal.SH.Geo.WH.Geo.Solar.Solar</t>
  </si>
  <si>
    <t>EMI_per_household.kgCO2.FR.Res.HHnew.Thermal.SH.Geo.WH.Elc.NoSolar.Elec</t>
  </si>
  <si>
    <t>EMI_per_household.kgCO2.FR.Res.HHnew.Thermal.SH.Geo.WH.Elc.Solar</t>
  </si>
  <si>
    <t>EMI_per_household.kgCO2.FR.Res.HHnew.Thermal.SH.Geo.WH.Elc.Solar.Elec</t>
  </si>
  <si>
    <t>EMI_per_household.kgCO2.FR.Res.HHnew.Thermal.SH.Geo.WH.Elc.Solar.Solar</t>
  </si>
  <si>
    <t>EMI_per_household.kgCO2.FR.Res.HHnew.Thermal.SH.Geo.CO</t>
  </si>
  <si>
    <t>EMI_per_household.kgCO2.FR.Res.HHnew.Thermal.SH.Geo.CO.LPG.LPG</t>
  </si>
  <si>
    <t>EMI_per_household.kgCO2.FR.Res.HHnew.Thermal.SH.Geo.CO.Elc.Elec</t>
  </si>
  <si>
    <t>EMI_per_household.kgCO2.FR.Res.HHnew.Thermal.SH.DistrHeat</t>
  </si>
  <si>
    <t>EMI_per_household.kgCO2.FR.Res.HHnew.Thermal.SH.DistrHeat.SH</t>
  </si>
  <si>
    <t>EMI_per_household.kgCO2.FR.Res.HHnew.Thermal.SH.DistrHeat.SH.Steam_Distr</t>
  </si>
  <si>
    <t>EMI_per_household.kgCO2.FR.Res.HHnew.Thermal.SH.DistrHeat.SH.Elec</t>
  </si>
  <si>
    <t>EMI_per_household.kgCO2.FR.Res.HHnew.Thermal.SH.DistrHeat.SC</t>
  </si>
  <si>
    <t>EMI_per_household.kgCO2.FR.Res.HHnew.Thermal.SH.DistrHeat.SC.AC.Elec</t>
  </si>
  <si>
    <t>EMI_per_household.kgCO2.FR.Res.HHnew.Thermal.SH.DistrHeat.WH</t>
  </si>
  <si>
    <t>EMI_per_household.kgCO2.FR.Res.HHnew.Thermal.SH.DistrHeat.WH.DistrHeat.NoSolar.Steam_Distr</t>
  </si>
  <si>
    <t>EMI_per_household.kgCO2.FR.Res.HHnew.Thermal.SH.DistrHeat.WH.DistrHeat.Solar</t>
  </si>
  <si>
    <t>EMI_per_household.kgCO2.FR.Res.HHnew.Thermal.SH.DistrHeat.WH.DistrHeat.Solar.Steam_Distr</t>
  </si>
  <si>
    <t>EMI_per_household.kgCO2.FR.Res.HHnew.Thermal.SH.DistrHeat.WH.DistrHeat.Solar.Solar</t>
  </si>
  <si>
    <t>EMI_per_household.kgCO2.FR.Res.HHnew.Thermal.SH.DistrHeat.WH.Elc.NoSolar.Elec</t>
  </si>
  <si>
    <t>EMI_per_household.kgCO2.FR.Res.HHnew.Thermal.SH.DistrHeat.WH.Elc.Solar</t>
  </si>
  <si>
    <t>EMI_per_household.kgCO2.FR.Res.HHnew.Thermal.SH.DistrHeat.WH.Elc.Solar.Elec</t>
  </si>
  <si>
    <t>EMI_per_household.kgCO2.FR.Res.HHnew.Thermal.SH.DistrHeat.WH.Elc.Solar.Solar</t>
  </si>
  <si>
    <t>EMI_per_household.kgCO2.FR.Res.HHnew.Thermal.SH.DistrHeat.CO</t>
  </si>
  <si>
    <t>EMI_per_household.kgCO2.FR.Res.HHnew.Thermal.SH.DistrHeat.CO.LPG.LPG</t>
  </si>
  <si>
    <t>EMI_per_household.kgCO2.FR.Res.HHnew.Thermal.SH.DistrHeat.CO.Elc.Elec</t>
  </si>
  <si>
    <t>EMI_per_household.kgCO2.FR.Res.HHnew.Thermal.SH.AdvElc</t>
  </si>
  <si>
    <t>EMI_per_household.kgCO2.FR.Res.HHnew.Thermal.SH.AdvElc.SH</t>
  </si>
  <si>
    <t>EMI_per_household.kgCO2.FR.Res.HHnew.Thermal.SH.AdvElc.SH.Elec</t>
  </si>
  <si>
    <t>EMI_per_household.kgCO2.FR.Res.HHnew.Thermal.SH.AdvElc.SC</t>
  </si>
  <si>
    <t>EMI_per_household.kgCO2.FR.Res.HHnew.Thermal.SH.AdvElc.SC.AC.Elec</t>
  </si>
  <si>
    <t>EMI_per_household.kgCO2.FR.Res.HHnew.Thermal.SH.AdvElc.WH</t>
  </si>
  <si>
    <t>EMI_per_household.kgCO2.FR.Res.HHnew.Thermal.SH.AdvElc.WH.LPG.NoSolar.LPG</t>
  </si>
  <si>
    <t>EMI_per_household.kgCO2.FR.Res.HHnew.Thermal.SH.AdvElc.WH.LPG.Solar</t>
  </si>
  <si>
    <t>EMI_per_household.kgCO2.FR.Res.HHnew.Thermal.SH.AdvElc.WH.LPG.Solar.LPG</t>
  </si>
  <si>
    <t>EMI_per_household.kgCO2.FR.Res.HHnew.Thermal.SH.AdvElc.WH.LPG.Solar.Solar</t>
  </si>
  <si>
    <t>EMI_per_household.kgCO2.FR.Res.HHnew.Thermal.SH.AdvElc.WH.Elc.NoSolar.Elec</t>
  </si>
  <si>
    <t>EMI_per_household.kgCO2.FR.Res.HHnew.Thermal.SH.AdvElc.WH.Elc.Solar</t>
  </si>
  <si>
    <t>EMI_per_household.kgCO2.FR.Res.HHnew.Thermal.SH.AdvElc.WH.Elc.Solar.Elec</t>
  </si>
  <si>
    <t>EMI_per_household.kgCO2.FR.Res.HHnew.Thermal.SH.AdvElc.WH.Elc.Solar.Solar</t>
  </si>
  <si>
    <t>EMI_per_household.kgCO2.FR.Res.HHnew.Thermal.SH.AdvElc.CO</t>
  </si>
  <si>
    <t>EMI_per_household.kgCO2.FR.Res.HHnew.Thermal.SH.AdvElc.CO.LPG.LPG</t>
  </si>
  <si>
    <t>EMI_per_household.kgCO2.FR.Res.HHnew.Thermal.SH.AdvElc.CO.Elc.Elec</t>
  </si>
  <si>
    <t>EMI_per_household.kgCO2.FR.Res.HHnew.Thermal.SH.ConvElc</t>
  </si>
  <si>
    <t>EMI_per_household.kgCO2.FR.Res.HHnew.Thermal.SH.ConvElc.SH</t>
  </si>
  <si>
    <t>EMI_per_household.kgCO2.FR.Res.HHnew.Thermal.SH.ConvElc.SH.Elec</t>
  </si>
  <si>
    <t>EMI_per_household.kgCO2.FR.Res.HHnew.Thermal.SH.ConvElc.SC</t>
  </si>
  <si>
    <t>EMI_per_household.kgCO2.FR.Res.HHnew.Thermal.SH.ConvElc.SC.AC.Elec</t>
  </si>
  <si>
    <t>EMI_per_household.kgCO2.FR.Res.HHnew.Thermal.SH.ConvElc.WH</t>
  </si>
  <si>
    <t>EMI_per_household.kgCO2.FR.Res.HHnew.Thermal.SH.ConvElc.WH.LPG.NoSolar.LPG</t>
  </si>
  <si>
    <t>EMI_per_household.kgCO2.FR.Res.HHnew.Thermal.SH.ConvElc.WH.LPG.Solar</t>
  </si>
  <si>
    <t>EMI_per_household.kgCO2.FR.Res.HHnew.Thermal.SH.ConvElc.WH.LPG.Solar.LPG</t>
  </si>
  <si>
    <t>EMI_per_household.kgCO2.FR.Res.HHnew.Thermal.SH.ConvElc.WH.LPG.Solar.Solar</t>
  </si>
  <si>
    <t>EMI_per_household.kgCO2.FR.Res.HHnew.Thermal.SH.ConvElc.WH.Elc.NoSolar.Elec</t>
  </si>
  <si>
    <t>EMI_per_household.kgCO2.FR.Res.HHnew.Thermal.SH.ConvElc.WH.Elc.Solar</t>
  </si>
  <si>
    <t>EMI_per_household.kgCO2.FR.Res.HHnew.Thermal.SH.ConvElc.WH.Elc.Solar.Elec</t>
  </si>
  <si>
    <t>EMI_per_household.kgCO2.FR.Res.HHnew.Thermal.SH.ConvElc.WH.Elc.Solar.Solar</t>
  </si>
  <si>
    <t>EMI_per_household.kgCO2.FR.Res.HHnew.Thermal.SH.ConvElc.CO</t>
  </si>
  <si>
    <t>EMI_per_household.kgCO2.FR.Res.HHnew.Thermal.SH.ConvElc.CO.LPG.LPG</t>
  </si>
  <si>
    <t>EMI_per_household.kgCO2.FR.Res.HHnew.Thermal.SH.ConvElc.CO.Elc.Elec</t>
  </si>
  <si>
    <t>FR - Final energy consumption of new and renovated households per surface area (detailed structure)</t>
  </si>
  <si>
    <t>FEC_per_sqm.kWh.FR.Res.HHnew.Thermal.SH.Solids</t>
  </si>
  <si>
    <t>FEC_per_sqm.kWh.FR.Res.HHnew.Thermal.SH.Solids.SH</t>
  </si>
  <si>
    <t>FEC_per_sqm.kWh.FR.Res.HHnew.Thermal.SH.Solids.SH.Solids</t>
  </si>
  <si>
    <t>FEC_per_sqm.kWh.FR.Res.HHnew.Thermal.SH.Solids.SH.Elec</t>
  </si>
  <si>
    <t>FEC_per_sqm.kWh.FR.Res.HHnew.Thermal.SH.Solids.SC</t>
  </si>
  <si>
    <t>FEC_per_sqm.kWh.FR.Res.HHnew.Thermal.SH.Solids.SC.AC.Elec</t>
  </si>
  <si>
    <t>FEC_per_sqm.kWh.FR.Res.HHnew.Thermal.SH.Solids.WH</t>
  </si>
  <si>
    <t>FEC_per_sqm.kWh.FR.Res.HHnew.Thermal.SH.Solids.WH.Solids.NoSolar.Solids</t>
  </si>
  <si>
    <t>FEC_per_sqm.kWh.FR.Res.HHnew.Thermal.SH.Solids.WH.LPG.NoSolar.LPG</t>
  </si>
  <si>
    <t>FEC_per_sqm.kWh.FR.Res.HHnew.Thermal.SH.Solids.WH.LPG.Solar</t>
  </si>
  <si>
    <t>FEC_per_sqm.kWh.FR.Res.HHnew.Thermal.SH.Solids.WH.LPG.Solar.LPG</t>
  </si>
  <si>
    <t>FEC_per_sqm.kWh.FR.Res.HHnew.Thermal.SH.Solids.WH.LPG.Solar.Solar</t>
  </si>
  <si>
    <t>FEC_per_sqm.kWh.FR.Res.HHnew.Thermal.SH.Solids.WH.Elc.NoSolar.Elec</t>
  </si>
  <si>
    <t>FEC_per_sqm.kWh.FR.Res.HHnew.Thermal.SH.Solids.WH.Elc.Solar</t>
  </si>
  <si>
    <t>FEC_per_sqm.kWh.FR.Res.HHnew.Thermal.SH.Solids.WH.Elc.Solar.Elec</t>
  </si>
  <si>
    <t>FEC_per_sqm.kWh.FR.Res.HHnew.Thermal.SH.Solids.WH.Elc.Solar.Solar</t>
  </si>
  <si>
    <t>FEC_per_sqm.kWh.FR.Res.HHnew.Thermal.SH.Solids.CO</t>
  </si>
  <si>
    <t>FEC_per_sqm.kWh.FR.Res.HHnew.Thermal.SH.Solids.CO.Solids.Solids</t>
  </si>
  <si>
    <t>FEC_per_sqm.kWh.FR.Res.HHnew.Thermal.SH.Solids.CO.LPG.LPG</t>
  </si>
  <si>
    <t>FEC_per_sqm.kWh.FR.Res.HHnew.Thermal.SH.Solids.CO.Elc.Elec</t>
  </si>
  <si>
    <t>FEC_per_sqm.kWh.FR.Res.HHnew.Thermal.SH.LPG</t>
  </si>
  <si>
    <t>FEC_per_sqm.kWh.FR.Res.HHnew.Thermal.SH.LPG.SH</t>
  </si>
  <si>
    <t>FEC_per_sqm.kWh.FR.Res.HHnew.Thermal.SH.LPG.SH.LPG</t>
  </si>
  <si>
    <t>FEC_per_sqm.kWh.FR.Res.HHnew.Thermal.SH.LPG.SH.Elec</t>
  </si>
  <si>
    <t>FEC_per_sqm.kWh.FR.Res.HHnew.Thermal.SH.LPG.SC</t>
  </si>
  <si>
    <t>FEC_per_sqm.kWh.FR.Res.HHnew.Thermal.SH.LPG.SC.AC.Elec</t>
  </si>
  <si>
    <t>FEC_per_sqm.kWh.FR.Res.HHnew.Thermal.SH.LPG.WH</t>
  </si>
  <si>
    <t>FEC_per_sqm.kWh.FR.Res.HHnew.Thermal.SH.LPG.WH.LPG.NoSolar.LPG</t>
  </si>
  <si>
    <t>FEC_per_sqm.kWh.FR.Res.HHnew.Thermal.SH.LPG.WH.LPG.Solar</t>
  </si>
  <si>
    <t>FEC_per_sqm.kWh.FR.Res.HHnew.Thermal.SH.LPG.WH.LPG.Solar.LPG</t>
  </si>
  <si>
    <t>FEC_per_sqm.kWh.FR.Res.HHnew.Thermal.SH.LPG.WH.LPG.Solar.Solar</t>
  </si>
  <si>
    <t>FEC_per_sqm.kWh.FR.Res.HHnew.Thermal.SH.LPG.WH.Elc.NoSolar.Elec</t>
  </si>
  <si>
    <t>FEC_per_sqm.kWh.FR.Res.HHnew.Thermal.SH.LPG.WH.Elc.Solar</t>
  </si>
  <si>
    <t>FEC_per_sqm.kWh.FR.Res.HHnew.Thermal.SH.LPG.WH.Elc.Solar.Elec</t>
  </si>
  <si>
    <t>FEC_per_sqm.kWh.FR.Res.HHnew.Thermal.SH.LPG.WH.Elc.Solar.Solar</t>
  </si>
  <si>
    <t>FEC_per_sqm.kWh.FR.Res.HHnew.Thermal.SH.LPG.CO</t>
  </si>
  <si>
    <t>FEC_per_sqm.kWh.FR.Res.HHnew.Thermal.SH.LPG.CO.LPG.LPG</t>
  </si>
  <si>
    <t>FEC_per_sqm.kWh.FR.Res.HHnew.Thermal.SH.LPG.CO.Elc.Elec</t>
  </si>
  <si>
    <t>FEC_per_sqm.kWh.FR.Res.HHnew.Thermal.SH.Oil</t>
  </si>
  <si>
    <t>FEC_per_sqm.kWh.FR.Res.HHnew.Thermal.SH.Oil.SH</t>
  </si>
  <si>
    <t>FEC_per_sqm.kWh.FR.Res.HHnew.Thermal.SH.Oil.SH.Oil</t>
  </si>
  <si>
    <t>FEC_per_sqm.kWh.FR.Res.HHnew.Thermal.SH.Oil.SH.Elec</t>
  </si>
  <si>
    <t>FEC_per_sqm.kWh.FR.Res.HHnew.Thermal.SH.Oil.SC</t>
  </si>
  <si>
    <t>FEC_per_sqm.kWh.FR.Res.HHnew.Thermal.SH.Oil.SC.AC.Elec</t>
  </si>
  <si>
    <t>FEC_per_sqm.kWh.FR.Res.HHnew.Thermal.SH.Oil.WH</t>
  </si>
  <si>
    <t>FEC_per_sqm.kWh.FR.Res.HHnew.Thermal.SH.Oil.WH.Oil.NoSolar.Oil</t>
  </si>
  <si>
    <t>FEC_per_sqm.kWh.FR.Res.HHnew.Thermal.SH.Oil.WH.Oil.Solar</t>
  </si>
  <si>
    <t>FEC_per_sqm.kWh.FR.Res.HHnew.Thermal.SH.Oil.WH.Oil.Solar.Oil</t>
  </si>
  <si>
    <t>FEC_per_sqm.kWh.FR.Res.HHnew.Thermal.SH.Oil.WH.Oil.Solar.Solar</t>
  </si>
  <si>
    <t>FEC_per_sqm.kWh.FR.Res.HHnew.Thermal.SH.Oil.WH.Elc.NoSolar.Elec</t>
  </si>
  <si>
    <t>FEC_per_sqm.kWh.FR.Res.HHnew.Thermal.SH.Oil.WH.Elc.Solar</t>
  </si>
  <si>
    <t>FEC_per_sqm.kWh.FR.Res.HHnew.Thermal.SH.Oil.WH.Elc.Solar.Elec</t>
  </si>
  <si>
    <t>FEC_per_sqm.kWh.FR.Res.HHnew.Thermal.SH.Oil.WH.Elc.Solar.Solar</t>
  </si>
  <si>
    <t>FEC_per_sqm.kWh.FR.Res.HHnew.Thermal.SH.Oil.CO</t>
  </si>
  <si>
    <t>FEC_per_sqm.kWh.FR.Res.HHnew.Thermal.SH.Oil.CO.LPG.LPG</t>
  </si>
  <si>
    <t>FEC_per_sqm.kWh.FR.Res.HHnew.Thermal.SH.Oil.CO.Elc.Elec</t>
  </si>
  <si>
    <t>FEC_per_sqm.kWh.FR.Res.HHnew.Thermal.SH.Gas</t>
  </si>
  <si>
    <t>FEC_per_sqm.kWh.FR.Res.HHnew.Thermal.SH.Gas.SH</t>
  </si>
  <si>
    <t>FEC_per_sqm.kWh.FR.Res.HHnew.Thermal.SH.Gas.SH.Gas</t>
  </si>
  <si>
    <t>FEC_per_sqm.kWh.FR.Res.HHnew.Thermal.SH.Gas.SH.Elec</t>
  </si>
  <si>
    <t>FEC_per_sqm.kWh.FR.Res.HHnew.Thermal.SH.Gas.SC</t>
  </si>
  <si>
    <t>FEC_per_sqm.kWh.FR.Res.HHnew.Thermal.SH.Gas.SC.AC.Elec</t>
  </si>
  <si>
    <t>FEC_per_sqm.kWh.FR.Res.HHnew.Thermal.SH.Gas.WH</t>
  </si>
  <si>
    <t>FEC_per_sqm.kWh.FR.Res.HHnew.Thermal.SH.Gas.WH.Gas.NoSolar.Gas</t>
  </si>
  <si>
    <t>FEC_per_sqm.kWh.FR.Res.HHnew.Thermal.SH.Gas.WH.Gas.Solar</t>
  </si>
  <si>
    <t>FEC_per_sqm.kWh.FR.Res.HHnew.Thermal.SH.Gas.WH.Gas.Solar.Gas</t>
  </si>
  <si>
    <t>FEC_per_sqm.kWh.FR.Res.HHnew.Thermal.SH.Gas.WH.Gas.Solar.Solar</t>
  </si>
  <si>
    <t>FEC_per_sqm.kWh.FR.Res.HHnew.Thermal.SH.Gas.WH.Elc.NoSolar.Elec</t>
  </si>
  <si>
    <t>FEC_per_sqm.kWh.FR.Res.HHnew.Thermal.SH.Gas.WH.Elc.Solar</t>
  </si>
  <si>
    <t>FEC_per_sqm.kWh.FR.Res.HHnew.Thermal.SH.Gas.WH.Elc.Solar.Elec</t>
  </si>
  <si>
    <t>FEC_per_sqm.kWh.FR.Res.HHnew.Thermal.SH.Gas.WH.Elc.Solar.Solar</t>
  </si>
  <si>
    <t>FEC_per_sqm.kWh.FR.Res.HHnew.Thermal.SH.Gas.CO</t>
  </si>
  <si>
    <t>FEC_per_sqm.kWh.FR.Res.HHnew.Thermal.SH.Gas.CO.Gas.Gas</t>
  </si>
  <si>
    <t>FEC_per_sqm.kWh.FR.Res.HHnew.Thermal.SH.Gas.CO.Elc.Elec</t>
  </si>
  <si>
    <t>FEC_per_sqm.kWh.FR.Res.HHnew.Thermal.SH.Biomass</t>
  </si>
  <si>
    <t>FEC_per_sqm.kWh.FR.Res.HHnew.Thermal.SH.Biomass.SH</t>
  </si>
  <si>
    <t>FEC_per_sqm.kWh.FR.Res.HHnew.Thermal.SH.Biomass.SH.Biomass</t>
  </si>
  <si>
    <t>FEC_per_sqm.kWh.FR.Res.HHnew.Thermal.SH.Biomass.SH.Elec</t>
  </si>
  <si>
    <t>FEC_per_sqm.kWh.FR.Res.HHnew.Thermal.SH.Biomass.SC</t>
  </si>
  <si>
    <t>FEC_per_sqm.kWh.FR.Res.HHnew.Thermal.SH.Biomass.SC.AC.Elec</t>
  </si>
  <si>
    <t>FEC_per_sqm.kWh.FR.Res.HHnew.Thermal.SH.Biomass.WH</t>
  </si>
  <si>
    <t>FEC_per_sqm.kWh.FR.Res.HHnew.Thermal.SH.Biomass.WH.Biomass.NoSolar.Biomass</t>
  </si>
  <si>
    <t>FEC_per_sqm.kWh.FR.Res.HHnew.Thermal.SH.Biomass.WH.Biomass.Solar</t>
  </si>
  <si>
    <t>FEC_per_sqm.kWh.FR.Res.HHnew.Thermal.SH.Biomass.WH.Biomass.Solar.Biomass</t>
  </si>
  <si>
    <t>FEC_per_sqm.kWh.FR.Res.HHnew.Thermal.SH.Biomass.WH.Biomass.Solar.Solar</t>
  </si>
  <si>
    <t>FEC_per_sqm.kWh.FR.Res.HHnew.Thermal.SH.Biomass.WH.LPG.NoSolar.LPG</t>
  </si>
  <si>
    <t>FEC_per_sqm.kWh.FR.Res.HHnew.Thermal.SH.Biomass.WH.LPG.Solar</t>
  </si>
  <si>
    <t>FEC_per_sqm.kWh.FR.Res.HHnew.Thermal.SH.Biomass.WH.LPG.Solar.LPG</t>
  </si>
  <si>
    <t>FEC_per_sqm.kWh.FR.Res.HHnew.Thermal.SH.Biomass.WH.LPG.Solar.Solar</t>
  </si>
  <si>
    <t>FEC_per_sqm.kWh.FR.Res.HHnew.Thermal.SH.Biomass.WH.Elc.NoSolar.Elec</t>
  </si>
  <si>
    <t>FEC_per_sqm.kWh.FR.Res.HHnew.Thermal.SH.Biomass.WH.Elc.Solar</t>
  </si>
  <si>
    <t>FEC_per_sqm.kWh.FR.Res.HHnew.Thermal.SH.Biomass.WH.Elc.Solar.Elec</t>
  </si>
  <si>
    <t>FEC_per_sqm.kWh.FR.Res.HHnew.Thermal.SH.Biomass.WH.Elc.Solar.Solar</t>
  </si>
  <si>
    <t>FEC_per_sqm.kWh.FR.Res.HHnew.Thermal.SH.Biomass.CO</t>
  </si>
  <si>
    <t>FEC_per_sqm.kWh.FR.Res.HHnew.Thermal.SH.Biomass.CO.Biomass.Biomass</t>
  </si>
  <si>
    <t>FEC_per_sqm.kWh.FR.Res.HHnew.Thermal.SH.Biomass.CO.LPG.LPG</t>
  </si>
  <si>
    <t>FEC_per_sqm.kWh.FR.Res.HHnew.Thermal.SH.Biomass.CO.Elc.Elec</t>
  </si>
  <si>
    <t>FEC_per_sqm.kWh.FR.Res.HHnew.Thermal.SH.Geo</t>
  </si>
  <si>
    <t>FEC_per_sqm.kWh.FR.Res.HHnew.Thermal.SH.Geo.SH</t>
  </si>
  <si>
    <t>FEC_per_sqm.kWh.FR.Res.HHnew.Thermal.SH.Geo.SH.Geo</t>
  </si>
  <si>
    <t>FEC_per_sqm.kWh.FR.Res.HHnew.Thermal.SH.Geo.SH.Elec</t>
  </si>
  <si>
    <t>FEC_per_sqm.kWh.FR.Res.HHnew.Thermal.SH.Geo.SC</t>
  </si>
  <si>
    <t>FEC_per_sqm.kWh.FR.Res.HHnew.Thermal.SH.Geo.SC.AC.Elec</t>
  </si>
  <si>
    <t>FEC_per_sqm.kWh.FR.Res.HHnew.Thermal.SH.Geo.WH</t>
  </si>
  <si>
    <t>FEC_per_sqm.kWh.FR.Res.HHnew.Thermal.SH.Geo.WH.Geo.NoSolar.Geo</t>
  </si>
  <si>
    <t>FEC_per_sqm.kWh.FR.Res.HHnew.Thermal.SH.Geo.WH.Geo.Solar</t>
  </si>
  <si>
    <t>FEC_per_sqm.kWh.FR.Res.HHnew.Thermal.SH.Geo.WH.Geo.Solar.Geo</t>
  </si>
  <si>
    <t>FEC_per_sqm.kWh.FR.Res.HHnew.Thermal.SH.Geo.WH.Geo.Solar.Solar</t>
  </si>
  <si>
    <t>FEC_per_sqm.kWh.FR.Res.HHnew.Thermal.SH.Geo.WH.Elc.NoSolar.Elec</t>
  </si>
  <si>
    <t>FEC_per_sqm.kWh.FR.Res.HHnew.Thermal.SH.Geo.WH.Elc.Solar</t>
  </si>
  <si>
    <t>FEC_per_sqm.kWh.FR.Res.HHnew.Thermal.SH.Geo.WH.Elc.Solar.Elec</t>
  </si>
  <si>
    <t>FEC_per_sqm.kWh.FR.Res.HHnew.Thermal.SH.Geo.WH.Elc.Solar.Solar</t>
  </si>
  <si>
    <t>FEC_per_sqm.kWh.FR.Res.HHnew.Thermal.SH.Geo.CO</t>
  </si>
  <si>
    <t>FEC_per_sqm.kWh.FR.Res.HHnew.Thermal.SH.Geo.CO.LPG.LPG</t>
  </si>
  <si>
    <t>FEC_per_sqm.kWh.FR.Res.HHnew.Thermal.SH.Geo.CO.Elc.Elec</t>
  </si>
  <si>
    <t>FEC_per_sqm.kWh.FR.Res.HHnew.Thermal.SH.DistrHeat</t>
  </si>
  <si>
    <t>FEC_per_sqm.kWh.FR.Res.HHnew.Thermal.SH.DistrHeat.SH</t>
  </si>
  <si>
    <t>FEC_per_sqm.kWh.FR.Res.HHnew.Thermal.SH.DistrHeat.SH.Steam_Distr</t>
  </si>
  <si>
    <t>FEC_per_sqm.kWh.FR.Res.HHnew.Thermal.SH.DistrHeat.SH.Elec</t>
  </si>
  <si>
    <t>FEC_per_sqm.kWh.FR.Res.HHnew.Thermal.SH.DistrHeat.SC</t>
  </si>
  <si>
    <t>FEC_per_sqm.kWh.FR.Res.HHnew.Thermal.SH.DistrHeat.SC.AC.Elec</t>
  </si>
  <si>
    <t>FEC_per_sqm.kWh.FR.Res.HHnew.Thermal.SH.DistrHeat.WH</t>
  </si>
  <si>
    <t>FEC_per_sqm.kWh.FR.Res.HHnew.Thermal.SH.DistrHeat.WH.DistrHeat.NoSolar.Steam_Distr</t>
  </si>
  <si>
    <t>FEC_per_sqm.kWh.FR.Res.HHnew.Thermal.SH.DistrHeat.WH.DistrHeat.Solar</t>
  </si>
  <si>
    <t>FEC_per_sqm.kWh.FR.Res.HHnew.Thermal.SH.DistrHeat.WH.DistrHeat.Solar.Steam_Distr</t>
  </si>
  <si>
    <t>FEC_per_sqm.kWh.FR.Res.HHnew.Thermal.SH.DistrHeat.WH.DistrHeat.Solar.Solar</t>
  </si>
  <si>
    <t>FEC_per_sqm.kWh.FR.Res.HHnew.Thermal.SH.DistrHeat.WH.Elc.NoSolar.Elec</t>
  </si>
  <si>
    <t>FEC_per_sqm.kWh.FR.Res.HHnew.Thermal.SH.DistrHeat.WH.Elc.Solar</t>
  </si>
  <si>
    <t>FEC_per_sqm.kWh.FR.Res.HHnew.Thermal.SH.DistrHeat.WH.Elc.Solar.Elec</t>
  </si>
  <si>
    <t>FEC_per_sqm.kWh.FR.Res.HHnew.Thermal.SH.DistrHeat.WH.Elc.Solar.Solar</t>
  </si>
  <si>
    <t>FEC_per_sqm.kWh.FR.Res.HHnew.Thermal.SH.DistrHeat.CO</t>
  </si>
  <si>
    <t>FEC_per_sqm.kWh.FR.Res.HHnew.Thermal.SH.DistrHeat.CO.LPG.LPG</t>
  </si>
  <si>
    <t>FEC_per_sqm.kWh.FR.Res.HHnew.Thermal.SH.DistrHeat.CO.Elc.Elec</t>
  </si>
  <si>
    <t>FEC_per_sqm.kWh.FR.Res.HHnew.Thermal.SH.AdvElc</t>
  </si>
  <si>
    <t>FEC_per_sqm.kWh.FR.Res.HHnew.Thermal.SH.AdvElc.SH</t>
  </si>
  <si>
    <t>FEC_per_sqm.kWh.FR.Res.HHnew.Thermal.SH.AdvElc.SH.Elec</t>
  </si>
  <si>
    <t>FEC_per_sqm.kWh.FR.Res.HHnew.Thermal.SH.AdvElc.SC</t>
  </si>
  <si>
    <t>FEC_per_sqm.kWh.FR.Res.HHnew.Thermal.SH.AdvElc.SC.AC.Elec</t>
  </si>
  <si>
    <t>FEC_per_sqm.kWh.FR.Res.HHnew.Thermal.SH.AdvElc.WH</t>
  </si>
  <si>
    <t>FEC_per_sqm.kWh.FR.Res.HHnew.Thermal.SH.AdvElc.WH.LPG.NoSolar.LPG</t>
  </si>
  <si>
    <t>FEC_per_sqm.kWh.FR.Res.HHnew.Thermal.SH.AdvElc.WH.LPG.Solar</t>
  </si>
  <si>
    <t>FEC_per_sqm.kWh.FR.Res.HHnew.Thermal.SH.AdvElc.WH.LPG.Solar.LPG</t>
  </si>
  <si>
    <t>FEC_per_sqm.kWh.FR.Res.HHnew.Thermal.SH.AdvElc.WH.LPG.Solar.Solar</t>
  </si>
  <si>
    <t>FEC_per_sqm.kWh.FR.Res.HHnew.Thermal.SH.AdvElc.WH.Elc.NoSolar.Elec</t>
  </si>
  <si>
    <t>FEC_per_sqm.kWh.FR.Res.HHnew.Thermal.SH.AdvElc.WH.Elc.Solar</t>
  </si>
  <si>
    <t>FEC_per_sqm.kWh.FR.Res.HHnew.Thermal.SH.AdvElc.WH.Elc.Solar.Elec</t>
  </si>
  <si>
    <t>FEC_per_sqm.kWh.FR.Res.HHnew.Thermal.SH.AdvElc.WH.Elc.Solar.Solar</t>
  </si>
  <si>
    <t>FEC_per_sqm.kWh.FR.Res.HHnew.Thermal.SH.AdvElc.CO</t>
  </si>
  <si>
    <t>FEC_per_sqm.kWh.FR.Res.HHnew.Thermal.SH.AdvElc.CO.LPG.LPG</t>
  </si>
  <si>
    <t>FEC_per_sqm.kWh.FR.Res.HHnew.Thermal.SH.AdvElc.CO.Elc.Elec</t>
  </si>
  <si>
    <t>FEC_per_sqm.kWh.FR.Res.HHnew.Thermal.SH.ConvElc</t>
  </si>
  <si>
    <t>FEC_per_sqm.kWh.FR.Res.HHnew.Thermal.SH.ConvElc.SH</t>
  </si>
  <si>
    <t>FEC_per_sqm.kWh.FR.Res.HHnew.Thermal.SH.ConvElc.SH.Elec</t>
  </si>
  <si>
    <t>FEC_per_sqm.kWh.FR.Res.HHnew.Thermal.SH.ConvElc.SC</t>
  </si>
  <si>
    <t>FEC_per_sqm.kWh.FR.Res.HHnew.Thermal.SH.ConvElc.SC.AC.Elec</t>
  </si>
  <si>
    <t>FEC_per_sqm.kWh.FR.Res.HHnew.Thermal.SH.ConvElc.WH</t>
  </si>
  <si>
    <t>FEC_per_sqm.kWh.FR.Res.HHnew.Thermal.SH.ConvElc.WH.LPG.NoSolar.LPG</t>
  </si>
  <si>
    <t>FEC_per_sqm.kWh.FR.Res.HHnew.Thermal.SH.ConvElc.WH.LPG.Solar</t>
  </si>
  <si>
    <t>FEC_per_sqm.kWh.FR.Res.HHnew.Thermal.SH.ConvElc.WH.LPG.Solar.LPG</t>
  </si>
  <si>
    <t>FEC_per_sqm.kWh.FR.Res.HHnew.Thermal.SH.ConvElc.WH.LPG.Solar.Solar</t>
  </si>
  <si>
    <t>FEC_per_sqm.kWh.FR.Res.HHnew.Thermal.SH.ConvElc.WH.Elc.NoSolar.Elec</t>
  </si>
  <si>
    <t>FEC_per_sqm.kWh.FR.Res.HHnew.Thermal.SH.ConvElc.WH.Elc.Solar</t>
  </si>
  <si>
    <t>FEC_per_sqm.kWh.FR.Res.HHnew.Thermal.SH.ConvElc.WH.Elc.Solar.Elec</t>
  </si>
  <si>
    <t>FEC_per_sqm.kWh.FR.Res.HHnew.Thermal.SH.ConvElc.WH.Elc.Solar.Solar</t>
  </si>
  <si>
    <t>FEC_per_sqm.kWh.FR.Res.HHnew.Thermal.SH.ConvElc.CO</t>
  </si>
  <si>
    <t>FEC_per_sqm.kWh.FR.Res.HHnew.Thermal.SH.ConvElc.CO.LPG.LPG</t>
  </si>
  <si>
    <t>FEC_per_sqm.kWh.FR.Res.HHnew.Thermal.SH.ConvElc.CO.Elc.Elec</t>
  </si>
  <si>
    <t>FR - Thermal energy service of new and renovated households per surface area (detailed structure)</t>
  </si>
  <si>
    <t>TES_per_sqm.kWh.FR.Res.HHnew.Thermal.SH.Solids</t>
  </si>
  <si>
    <t>TES_per_sqm.kWh.FR.Res.HHnew.Thermal.SH.Solids.SH</t>
  </si>
  <si>
    <t>TES_per_sqm.kWh.FR.Res.HHnew.Thermal.SH.Solids.SH.Solids</t>
  </si>
  <si>
    <t>TES_per_sqm.kWh.FR.Res.HHnew.Thermal.SH.Solids.SH.Elec</t>
  </si>
  <si>
    <t>TES_per_sqm.kWh.FR.Res.HHnew.Thermal.SH.Solids.SC</t>
  </si>
  <si>
    <t>TES_per_sqm.kWh.FR.Res.HHnew.Thermal.SH.Solids.SC.AC.Elec</t>
  </si>
  <si>
    <t>TES_per_sqm.kWh.FR.Res.HHnew.Thermal.SH.Solids.WH</t>
  </si>
  <si>
    <t>TES_per_sqm.kWh.FR.Res.HHnew.Thermal.SH.Solids.WH.Solids.NoSolar.Solids</t>
  </si>
  <si>
    <t>TES_per_sqm.kWh.FR.Res.HHnew.Thermal.SH.Solids.WH.LPG.NoSolar.LPG</t>
  </si>
  <si>
    <t>TES_per_sqm.kWh.FR.Res.HHnew.Thermal.SH.Solids.WH.LPG.Solar</t>
  </si>
  <si>
    <t>TES_per_sqm.kWh.FR.Res.HHnew.Thermal.SH.Solids.WH.LPG.Solar.LPG</t>
  </si>
  <si>
    <t>TES_per_sqm.kWh.FR.Res.HHnew.Thermal.SH.Solids.WH.LPG.Solar.Solar</t>
  </si>
  <si>
    <t>TES_per_sqm.kWh.FR.Res.HHnew.Thermal.SH.Solids.WH.Elc.NoSolar.Elec</t>
  </si>
  <si>
    <t>TES_per_sqm.kWh.FR.Res.HHnew.Thermal.SH.Solids.WH.Elc.Solar</t>
  </si>
  <si>
    <t>TES_per_sqm.kWh.FR.Res.HHnew.Thermal.SH.Solids.WH.Elc.Solar.Elec</t>
  </si>
  <si>
    <t>TES_per_sqm.kWh.FR.Res.HHnew.Thermal.SH.Solids.WH.Elc.Solar.Solar</t>
  </si>
  <si>
    <t>TES_per_sqm.kWh.FR.Res.HHnew.Thermal.SH.Solids.CO</t>
  </si>
  <si>
    <t>TES_per_sqm.kWh.FR.Res.HHnew.Thermal.SH.Solids.CO.Solids.Solids</t>
  </si>
  <si>
    <t>TES_per_sqm.kWh.FR.Res.HHnew.Thermal.SH.Solids.CO.LPG.LPG</t>
  </si>
  <si>
    <t>TES_per_sqm.kWh.FR.Res.HHnew.Thermal.SH.Solids.CO.Elc.Elec</t>
  </si>
  <si>
    <t>TES_per_sqm.kWh.FR.Res.HHnew.Thermal.SH.LPG</t>
  </si>
  <si>
    <t>TES_per_sqm.kWh.FR.Res.HHnew.Thermal.SH.LPG.SH</t>
  </si>
  <si>
    <t>TES_per_sqm.kWh.FR.Res.HHnew.Thermal.SH.LPG.SH.LPG</t>
  </si>
  <si>
    <t>TES_per_sqm.kWh.FR.Res.HHnew.Thermal.SH.LPG.SH.Elec</t>
  </si>
  <si>
    <t>TES_per_sqm.kWh.FR.Res.HHnew.Thermal.SH.LPG.SC</t>
  </si>
  <si>
    <t>TES_per_sqm.kWh.FR.Res.HHnew.Thermal.SH.LPG.SC.AC.Elec</t>
  </si>
  <si>
    <t>TES_per_sqm.kWh.FR.Res.HHnew.Thermal.SH.LPG.WH</t>
  </si>
  <si>
    <t>TES_per_sqm.kWh.FR.Res.HHnew.Thermal.SH.LPG.WH.LPG.NoSolar.LPG</t>
  </si>
  <si>
    <t>TES_per_sqm.kWh.FR.Res.HHnew.Thermal.SH.LPG.WH.LPG.Solar</t>
  </si>
  <si>
    <t>TES_per_sqm.kWh.FR.Res.HHnew.Thermal.SH.LPG.WH.LPG.Solar.LPG</t>
  </si>
  <si>
    <t>TES_per_sqm.kWh.FR.Res.HHnew.Thermal.SH.LPG.WH.LPG.Solar.Solar</t>
  </si>
  <si>
    <t>TES_per_sqm.kWh.FR.Res.HHnew.Thermal.SH.LPG.WH.Elc.NoSolar.Elec</t>
  </si>
  <si>
    <t>TES_per_sqm.kWh.FR.Res.HHnew.Thermal.SH.LPG.WH.Elc.Solar</t>
  </si>
  <si>
    <t>TES_per_sqm.kWh.FR.Res.HHnew.Thermal.SH.LPG.WH.Elc.Solar.Elec</t>
  </si>
  <si>
    <t>TES_per_sqm.kWh.FR.Res.HHnew.Thermal.SH.LPG.WH.Elc.Solar.Solar</t>
  </si>
  <si>
    <t>TES_per_sqm.kWh.FR.Res.HHnew.Thermal.SH.LPG.CO</t>
  </si>
  <si>
    <t>TES_per_sqm.kWh.FR.Res.HHnew.Thermal.SH.LPG.CO.LPG.LPG</t>
  </si>
  <si>
    <t>TES_per_sqm.kWh.FR.Res.HHnew.Thermal.SH.LPG.CO.Elc.Elec</t>
  </si>
  <si>
    <t>TES_per_sqm.kWh.FR.Res.HHnew.Thermal.SH.Oil</t>
  </si>
  <si>
    <t>TES_per_sqm.kWh.FR.Res.HHnew.Thermal.SH.Oil.SH</t>
  </si>
  <si>
    <t>TES_per_sqm.kWh.FR.Res.HHnew.Thermal.SH.Oil.SH.Oil</t>
  </si>
  <si>
    <t>TES_per_sqm.kWh.FR.Res.HHnew.Thermal.SH.Oil.SH.Elec</t>
  </si>
  <si>
    <t>TES_per_sqm.kWh.FR.Res.HHnew.Thermal.SH.Oil.SC</t>
  </si>
  <si>
    <t>TES_per_sqm.kWh.FR.Res.HHnew.Thermal.SH.Oil.SC.AC.Elec</t>
  </si>
  <si>
    <t>TES_per_sqm.kWh.FR.Res.HHnew.Thermal.SH.Oil.WH</t>
  </si>
  <si>
    <t>TES_per_sqm.kWh.FR.Res.HHnew.Thermal.SH.Oil.WH.Oil.NoSolar.Oil</t>
  </si>
  <si>
    <t>TES_per_sqm.kWh.FR.Res.HHnew.Thermal.SH.Oil.WH.Oil.Solar</t>
  </si>
  <si>
    <t>TES_per_sqm.kWh.FR.Res.HHnew.Thermal.SH.Oil.WH.Oil.Solar.Oil</t>
  </si>
  <si>
    <t>TES_per_sqm.kWh.FR.Res.HHnew.Thermal.SH.Oil.WH.Oil.Solar.Solar</t>
  </si>
  <si>
    <t>TES_per_sqm.kWh.FR.Res.HHnew.Thermal.SH.Oil.WH.Elc.NoSolar.Elec</t>
  </si>
  <si>
    <t>TES_per_sqm.kWh.FR.Res.HHnew.Thermal.SH.Oil.WH.Elc.Solar</t>
  </si>
  <si>
    <t>TES_per_sqm.kWh.FR.Res.HHnew.Thermal.SH.Oil.WH.Elc.Solar.Elec</t>
  </si>
  <si>
    <t>TES_per_sqm.kWh.FR.Res.HHnew.Thermal.SH.Oil.WH.Elc.Solar.Solar</t>
  </si>
  <si>
    <t>TES_per_sqm.kWh.FR.Res.HHnew.Thermal.SH.Oil.CO</t>
  </si>
  <si>
    <t>TES_per_sqm.kWh.FR.Res.HHnew.Thermal.SH.Oil.CO.LPG.LPG</t>
  </si>
  <si>
    <t>TES_per_sqm.kWh.FR.Res.HHnew.Thermal.SH.Oil.CO.Elc.Elec</t>
  </si>
  <si>
    <t>TES_per_sqm.kWh.FR.Res.HHnew.Thermal.SH.Gas</t>
  </si>
  <si>
    <t>TES_per_sqm.kWh.FR.Res.HHnew.Thermal.SH.Gas.SH</t>
  </si>
  <si>
    <t>TES_per_sqm.kWh.FR.Res.HHnew.Thermal.SH.Gas.SH.Gas</t>
  </si>
  <si>
    <t>TES_per_sqm.kWh.FR.Res.HHnew.Thermal.SH.Gas.SH.Elec</t>
  </si>
  <si>
    <t>TES_per_sqm.kWh.FR.Res.HHnew.Thermal.SH.Gas.SC</t>
  </si>
  <si>
    <t>TES_per_sqm.kWh.FR.Res.HHnew.Thermal.SH.Gas.SC.AC.Elec</t>
  </si>
  <si>
    <t>TES_per_sqm.kWh.FR.Res.HHnew.Thermal.SH.Gas.WH</t>
  </si>
  <si>
    <t>TES_per_sqm.kWh.FR.Res.HHnew.Thermal.SH.Gas.WH.Gas.NoSolar.Gas</t>
  </si>
  <si>
    <t>TES_per_sqm.kWh.FR.Res.HHnew.Thermal.SH.Gas.WH.Gas.Solar</t>
  </si>
  <si>
    <t>TES_per_sqm.kWh.FR.Res.HHnew.Thermal.SH.Gas.WH.Gas.Solar.Gas</t>
  </si>
  <si>
    <t>TES_per_sqm.kWh.FR.Res.HHnew.Thermal.SH.Gas.WH.Gas.Solar.Solar</t>
  </si>
  <si>
    <t>TES_per_sqm.kWh.FR.Res.HHnew.Thermal.SH.Gas.WH.Elc.NoSolar.Elec</t>
  </si>
  <si>
    <t>TES_per_sqm.kWh.FR.Res.HHnew.Thermal.SH.Gas.WH.Elc.Solar</t>
  </si>
  <si>
    <t>TES_per_sqm.kWh.FR.Res.HHnew.Thermal.SH.Gas.WH.Elc.Solar.Elec</t>
  </si>
  <si>
    <t>TES_per_sqm.kWh.FR.Res.HHnew.Thermal.SH.Gas.WH.Elc.Solar.Solar</t>
  </si>
  <si>
    <t>TES_per_sqm.kWh.FR.Res.HHnew.Thermal.SH.Gas.CO</t>
  </si>
  <si>
    <t>TES_per_sqm.kWh.FR.Res.HHnew.Thermal.SH.Gas.CO.Gas.Gas</t>
  </si>
  <si>
    <t>TES_per_sqm.kWh.FR.Res.HHnew.Thermal.SH.Gas.CO.Elc.Elec</t>
  </si>
  <si>
    <t>TES_per_sqm.kWh.FR.Res.HHnew.Thermal.SH.Biomass</t>
  </si>
  <si>
    <t>TES_per_sqm.kWh.FR.Res.HHnew.Thermal.SH.Biomass.SH</t>
  </si>
  <si>
    <t>TES_per_sqm.kWh.FR.Res.HHnew.Thermal.SH.Biomass.SH.Biomass</t>
  </si>
  <si>
    <t>TES_per_sqm.kWh.FR.Res.HHnew.Thermal.SH.Biomass.SH.Elec</t>
  </si>
  <si>
    <t>TES_per_sqm.kWh.FR.Res.HHnew.Thermal.SH.Biomass.SC</t>
  </si>
  <si>
    <t>TES_per_sqm.kWh.FR.Res.HHnew.Thermal.SH.Biomass.SC.AC.Elec</t>
  </si>
  <si>
    <t>TES_per_sqm.kWh.FR.Res.HHnew.Thermal.SH.Biomass.WH</t>
  </si>
  <si>
    <t>TES_per_sqm.kWh.FR.Res.HHnew.Thermal.SH.Biomass.WH.Biomass.NoSolar.Biomass</t>
  </si>
  <si>
    <t>TES_per_sqm.kWh.FR.Res.HHnew.Thermal.SH.Biomass.WH.Biomass.Solar</t>
  </si>
  <si>
    <t>TES_per_sqm.kWh.FR.Res.HHnew.Thermal.SH.Biomass.WH.Biomass.Solar.Biomass</t>
  </si>
  <si>
    <t>TES_per_sqm.kWh.FR.Res.HHnew.Thermal.SH.Biomass.WH.Biomass.Solar.Solar</t>
  </si>
  <si>
    <t>TES_per_sqm.kWh.FR.Res.HHnew.Thermal.SH.Biomass.WH.LPG.NoSolar.LPG</t>
  </si>
  <si>
    <t>TES_per_sqm.kWh.FR.Res.HHnew.Thermal.SH.Biomass.WH.LPG.Solar</t>
  </si>
  <si>
    <t>TES_per_sqm.kWh.FR.Res.HHnew.Thermal.SH.Biomass.WH.LPG.Solar.LPG</t>
  </si>
  <si>
    <t>TES_per_sqm.kWh.FR.Res.HHnew.Thermal.SH.Biomass.WH.LPG.Solar.Solar</t>
  </si>
  <si>
    <t>TES_per_sqm.kWh.FR.Res.HHnew.Thermal.SH.Biomass.WH.Elc.NoSolar.Elec</t>
  </si>
  <si>
    <t>TES_per_sqm.kWh.FR.Res.HHnew.Thermal.SH.Biomass.WH.Elc.Solar</t>
  </si>
  <si>
    <t>TES_per_sqm.kWh.FR.Res.HHnew.Thermal.SH.Biomass.WH.Elc.Solar.Elec</t>
  </si>
  <si>
    <t>TES_per_sqm.kWh.FR.Res.HHnew.Thermal.SH.Biomass.WH.Elc.Solar.Solar</t>
  </si>
  <si>
    <t>TES_per_sqm.kWh.FR.Res.HHnew.Thermal.SH.Biomass.CO</t>
  </si>
  <si>
    <t>TES_per_sqm.kWh.FR.Res.HHnew.Thermal.SH.Biomass.CO.Biomass.Biomass</t>
  </si>
  <si>
    <t>TES_per_sqm.kWh.FR.Res.HHnew.Thermal.SH.Biomass.CO.LPG.LPG</t>
  </si>
  <si>
    <t>TES_per_sqm.kWh.FR.Res.HHnew.Thermal.SH.Biomass.CO.Elc.Elec</t>
  </si>
  <si>
    <t>TES_per_sqm.kWh.FR.Res.HHnew.Thermal.SH.Geo</t>
  </si>
  <si>
    <t>TES_per_sqm.kWh.FR.Res.HHnew.Thermal.SH.Geo.SH</t>
  </si>
  <si>
    <t>TES_per_sqm.kWh.FR.Res.HHnew.Thermal.SH.Geo.SH.Geo</t>
  </si>
  <si>
    <t>TES_per_sqm.kWh.FR.Res.HHnew.Thermal.SH.Geo.SH.Elec</t>
  </si>
  <si>
    <t>TES_per_sqm.kWh.FR.Res.HHnew.Thermal.SH.Geo.SC</t>
  </si>
  <si>
    <t>TES_per_sqm.kWh.FR.Res.HHnew.Thermal.SH.Geo.SC.AC.Elec</t>
  </si>
  <si>
    <t>TES_per_sqm.kWh.FR.Res.HHnew.Thermal.SH.Geo.WH</t>
  </si>
  <si>
    <t>TES_per_sqm.kWh.FR.Res.HHnew.Thermal.SH.Geo.WH.Geo.NoSolar.Geo</t>
  </si>
  <si>
    <t>TES_per_sqm.kWh.FR.Res.HHnew.Thermal.SH.Geo.WH.Geo.Solar</t>
  </si>
  <si>
    <t>TES_per_sqm.kWh.FR.Res.HHnew.Thermal.SH.Geo.WH.Geo.Solar.Geo</t>
  </si>
  <si>
    <t>TES_per_sqm.kWh.FR.Res.HHnew.Thermal.SH.Geo.WH.Geo.Solar.Solar</t>
  </si>
  <si>
    <t>TES_per_sqm.kWh.FR.Res.HHnew.Thermal.SH.Geo.WH.Elc.NoSolar.Elec</t>
  </si>
  <si>
    <t>TES_per_sqm.kWh.FR.Res.HHnew.Thermal.SH.Geo.WH.Elc.Solar</t>
  </si>
  <si>
    <t>TES_per_sqm.kWh.FR.Res.HHnew.Thermal.SH.Geo.WH.Elc.Solar.Elec</t>
  </si>
  <si>
    <t>TES_per_sqm.kWh.FR.Res.HHnew.Thermal.SH.Geo.WH.Elc.Solar.Solar</t>
  </si>
  <si>
    <t>TES_per_sqm.kWh.FR.Res.HHnew.Thermal.SH.Geo.CO</t>
  </si>
  <si>
    <t>TES_per_sqm.kWh.FR.Res.HHnew.Thermal.SH.Geo.CO.LPG.LPG</t>
  </si>
  <si>
    <t>TES_per_sqm.kWh.FR.Res.HHnew.Thermal.SH.Geo.CO.Elc.Elec</t>
  </si>
  <si>
    <t>TES_per_sqm.kWh.FR.Res.HHnew.Thermal.SH.DistrHeat</t>
  </si>
  <si>
    <t>TES_per_sqm.kWh.FR.Res.HHnew.Thermal.SH.DistrHeat.SH</t>
  </si>
  <si>
    <t>TES_per_sqm.kWh.FR.Res.HHnew.Thermal.SH.DistrHeat.SH.Steam_Distr</t>
  </si>
  <si>
    <t>TES_per_sqm.kWh.FR.Res.HHnew.Thermal.SH.DistrHeat.SH.Elec</t>
  </si>
  <si>
    <t>TES_per_sqm.kWh.FR.Res.HHnew.Thermal.SH.DistrHeat.SC</t>
  </si>
  <si>
    <t>TES_per_sqm.kWh.FR.Res.HHnew.Thermal.SH.DistrHeat.SC.AC.Elec</t>
  </si>
  <si>
    <t>TES_per_sqm.kWh.FR.Res.HHnew.Thermal.SH.DistrHeat.WH</t>
  </si>
  <si>
    <t>TES_per_sqm.kWh.FR.Res.HHnew.Thermal.SH.DistrHeat.WH.DistrHeat.NoSolar.Steam_Distr</t>
  </si>
  <si>
    <t>TES_per_sqm.kWh.FR.Res.HHnew.Thermal.SH.DistrHeat.WH.DistrHeat.Solar</t>
  </si>
  <si>
    <t>TES_per_sqm.kWh.FR.Res.HHnew.Thermal.SH.DistrHeat.WH.DistrHeat.Solar.Steam_Distr</t>
  </si>
  <si>
    <t>TES_per_sqm.kWh.FR.Res.HHnew.Thermal.SH.DistrHeat.WH.DistrHeat.Solar.Solar</t>
  </si>
  <si>
    <t>TES_per_sqm.kWh.FR.Res.HHnew.Thermal.SH.DistrHeat.WH.Elc.NoSolar.Elec</t>
  </si>
  <si>
    <t>TES_per_sqm.kWh.FR.Res.HHnew.Thermal.SH.DistrHeat.WH.Elc.Solar</t>
  </si>
  <si>
    <t>TES_per_sqm.kWh.FR.Res.HHnew.Thermal.SH.DistrHeat.WH.Elc.Solar.Elec</t>
  </si>
  <si>
    <t>TES_per_sqm.kWh.FR.Res.HHnew.Thermal.SH.DistrHeat.WH.Elc.Solar.Solar</t>
  </si>
  <si>
    <t>TES_per_sqm.kWh.FR.Res.HHnew.Thermal.SH.DistrHeat.CO</t>
  </si>
  <si>
    <t>TES_per_sqm.kWh.FR.Res.HHnew.Thermal.SH.DistrHeat.CO.LPG.LPG</t>
  </si>
  <si>
    <t>TES_per_sqm.kWh.FR.Res.HHnew.Thermal.SH.DistrHeat.CO.Elc.Elec</t>
  </si>
  <si>
    <t>TES_per_sqm.kWh.FR.Res.HHnew.Thermal.SH.AdvElc</t>
  </si>
  <si>
    <t>TES_per_sqm.kWh.FR.Res.HHnew.Thermal.SH.AdvElc.SH</t>
  </si>
  <si>
    <t>TES_per_sqm.kWh.FR.Res.HHnew.Thermal.SH.AdvElc.SH.Elec</t>
  </si>
  <si>
    <t>TES_per_sqm.kWh.FR.Res.HHnew.Thermal.SH.AdvElc.SC</t>
  </si>
  <si>
    <t>TES_per_sqm.kWh.FR.Res.HHnew.Thermal.SH.AdvElc.SC.AC.Elec</t>
  </si>
  <si>
    <t>TES_per_sqm.kWh.FR.Res.HHnew.Thermal.SH.AdvElc.WH</t>
  </si>
  <si>
    <t>TES_per_sqm.kWh.FR.Res.HHnew.Thermal.SH.AdvElc.WH.LPG.NoSolar.LPG</t>
  </si>
  <si>
    <t>TES_per_sqm.kWh.FR.Res.HHnew.Thermal.SH.AdvElc.WH.LPG.Solar</t>
  </si>
  <si>
    <t>TES_per_sqm.kWh.FR.Res.HHnew.Thermal.SH.AdvElc.WH.LPG.Solar.LPG</t>
  </si>
  <si>
    <t>TES_per_sqm.kWh.FR.Res.HHnew.Thermal.SH.AdvElc.WH.LPG.Solar.Solar</t>
  </si>
  <si>
    <t>TES_per_sqm.kWh.FR.Res.HHnew.Thermal.SH.AdvElc.WH.Elc.NoSolar.Elec</t>
  </si>
  <si>
    <t>TES_per_sqm.kWh.FR.Res.HHnew.Thermal.SH.AdvElc.WH.Elc.Solar</t>
  </si>
  <si>
    <t>TES_per_sqm.kWh.FR.Res.HHnew.Thermal.SH.AdvElc.WH.Elc.Solar.Elec</t>
  </si>
  <si>
    <t>TES_per_sqm.kWh.FR.Res.HHnew.Thermal.SH.AdvElc.WH.Elc.Solar.Solar</t>
  </si>
  <si>
    <t>TES_per_sqm.kWh.FR.Res.HHnew.Thermal.SH.AdvElc.CO</t>
  </si>
  <si>
    <t>TES_per_sqm.kWh.FR.Res.HHnew.Thermal.SH.AdvElc.CO.LPG.LPG</t>
  </si>
  <si>
    <t>TES_per_sqm.kWh.FR.Res.HHnew.Thermal.SH.AdvElc.CO.Elc.Elec</t>
  </si>
  <si>
    <t>TES_per_sqm.kWh.FR.Res.HHnew.Thermal.SH.ConvElc</t>
  </si>
  <si>
    <t>TES_per_sqm.kWh.FR.Res.HHnew.Thermal.SH.ConvElc.SH</t>
  </si>
  <si>
    <t>TES_per_sqm.kWh.FR.Res.HHnew.Thermal.SH.ConvElc.SH.Elec</t>
  </si>
  <si>
    <t>TES_per_sqm.kWh.FR.Res.HHnew.Thermal.SH.ConvElc.SC</t>
  </si>
  <si>
    <t>TES_per_sqm.kWh.FR.Res.HHnew.Thermal.SH.ConvElc.SC.AC.Elec</t>
  </si>
  <si>
    <t>TES_per_sqm.kWh.FR.Res.HHnew.Thermal.SH.ConvElc.WH</t>
  </si>
  <si>
    <t>TES_per_sqm.kWh.FR.Res.HHnew.Thermal.SH.ConvElc.WH.LPG.NoSolar.LPG</t>
  </si>
  <si>
    <t>TES_per_sqm.kWh.FR.Res.HHnew.Thermal.SH.ConvElc.WH.LPG.Solar</t>
  </si>
  <si>
    <t>TES_per_sqm.kWh.FR.Res.HHnew.Thermal.SH.ConvElc.WH.LPG.Solar.LPG</t>
  </si>
  <si>
    <t>TES_per_sqm.kWh.FR.Res.HHnew.Thermal.SH.ConvElc.WH.LPG.Solar.Solar</t>
  </si>
  <si>
    <t>TES_per_sqm.kWh.FR.Res.HHnew.Thermal.SH.ConvElc.WH.Elc.NoSolar.Elec</t>
  </si>
  <si>
    <t>TES_per_sqm.kWh.FR.Res.HHnew.Thermal.SH.ConvElc.WH.Elc.Solar</t>
  </si>
  <si>
    <t>TES_per_sqm.kWh.FR.Res.HHnew.Thermal.SH.ConvElc.WH.Elc.Solar.Elec</t>
  </si>
  <si>
    <t>TES_per_sqm.kWh.FR.Res.HHnew.Thermal.SH.ConvElc.WH.Elc.Solar.Solar</t>
  </si>
  <si>
    <t>TES_per_sqm.kWh.FR.Res.HHnew.Thermal.SH.ConvElc.CO</t>
  </si>
  <si>
    <t>TES_per_sqm.kWh.FR.Res.HHnew.Thermal.SH.ConvElc.CO.LPG.LPG</t>
  </si>
  <si>
    <t>TES_per_sqm.kWh.FR.Res.HHnew.Thermal.SH.ConvElc.CO.Elc.Elec</t>
  </si>
  <si>
    <t>FR - CO2 emissions in new and renovated households per surface area (detailed structure)</t>
  </si>
  <si>
    <t>EMI_per_sqm.kgCO2.FR.Res.HHnew.Thermal.SH.Solids</t>
  </si>
  <si>
    <t>EMI_per_sqm.kgCO2.FR.Res.HHnew.Thermal.SH.Solids.SH</t>
  </si>
  <si>
    <t>EMI_per_sqm.kgCO2.FR.Res.HHnew.Thermal.SH.Solids.SH.Solids</t>
  </si>
  <si>
    <t>EMI_per_sqm.kgCO2.FR.Res.HHnew.Thermal.SH.Solids.SH.Elec</t>
  </si>
  <si>
    <t>EMI_per_sqm.kgCO2.FR.Res.HHnew.Thermal.SH.Solids.SC</t>
  </si>
  <si>
    <t>EMI_per_sqm.kgCO2.FR.Res.HHnew.Thermal.SH.Solids.SC.AC.Elec</t>
  </si>
  <si>
    <t>EMI_per_sqm.kgCO2.FR.Res.HHnew.Thermal.SH.Solids.WH</t>
  </si>
  <si>
    <t>EMI_per_sqm.kgCO2.FR.Res.HHnew.Thermal.SH.Solids.WH.Solids.NoSolar.Solids</t>
  </si>
  <si>
    <t>EMI_per_sqm.kgCO2.FR.Res.HHnew.Thermal.SH.Solids.WH.LPG.NoSolar.LPG</t>
  </si>
  <si>
    <t>EMI_per_sqm.kgCO2.FR.Res.HHnew.Thermal.SH.Solids.WH.LPG.Solar</t>
  </si>
  <si>
    <t>EMI_per_sqm.kgCO2.FR.Res.HHnew.Thermal.SH.Solids.WH.LPG.Solar.LPG</t>
  </si>
  <si>
    <t>EMI_per_sqm.kgCO2.FR.Res.HHnew.Thermal.SH.Solids.WH.LPG.Solar.Solar</t>
  </si>
  <si>
    <t>EMI_per_sqm.kgCO2.FR.Res.HHnew.Thermal.SH.Solids.WH.Elc.NoSolar.Elec</t>
  </si>
  <si>
    <t>EMI_per_sqm.kgCO2.FR.Res.HHnew.Thermal.SH.Solids.WH.Elc.Solar</t>
  </si>
  <si>
    <t>EMI_per_sqm.kgCO2.FR.Res.HHnew.Thermal.SH.Solids.WH.Elc.Solar.Elec</t>
  </si>
  <si>
    <t>EMI_per_sqm.kgCO2.FR.Res.HHnew.Thermal.SH.Solids.WH.Elc.Solar.Solar</t>
  </si>
  <si>
    <t>EMI_per_sqm.kgCO2.FR.Res.HHnew.Thermal.SH.Solids.CO</t>
  </si>
  <si>
    <t>EMI_per_sqm.kgCO2.FR.Res.HHnew.Thermal.SH.Solids.CO.Solids.Solids</t>
  </si>
  <si>
    <t>EMI_per_sqm.kgCO2.FR.Res.HHnew.Thermal.SH.Solids.CO.LPG.LPG</t>
  </si>
  <si>
    <t>EMI_per_sqm.kgCO2.FR.Res.HHnew.Thermal.SH.Solids.CO.Elc.Elec</t>
  </si>
  <si>
    <t>EMI_per_sqm.kgCO2.FR.Res.HHnew.Thermal.SH.LPG</t>
  </si>
  <si>
    <t>EMI_per_sqm.kgCO2.FR.Res.HHnew.Thermal.SH.LPG.SH</t>
  </si>
  <si>
    <t>EMI_per_sqm.kgCO2.FR.Res.HHnew.Thermal.SH.LPG.SH.LPG</t>
  </si>
  <si>
    <t>EMI_per_sqm.kgCO2.FR.Res.HHnew.Thermal.SH.LPG.SH.Elec</t>
  </si>
  <si>
    <t>EMI_per_sqm.kgCO2.FR.Res.HHnew.Thermal.SH.LPG.SC</t>
  </si>
  <si>
    <t>EMI_per_sqm.kgCO2.FR.Res.HHnew.Thermal.SH.LPG.SC.AC.Elec</t>
  </si>
  <si>
    <t>EMI_per_sqm.kgCO2.FR.Res.HHnew.Thermal.SH.LPG.WH</t>
  </si>
  <si>
    <t>EMI_per_sqm.kgCO2.FR.Res.HHnew.Thermal.SH.LPG.WH.LPG.NoSolar.LPG</t>
  </si>
  <si>
    <t>EMI_per_sqm.kgCO2.FR.Res.HHnew.Thermal.SH.LPG.WH.LPG.Solar</t>
  </si>
  <si>
    <t>EMI_per_sqm.kgCO2.FR.Res.HHnew.Thermal.SH.LPG.WH.LPG.Solar.LPG</t>
  </si>
  <si>
    <t>EMI_per_sqm.kgCO2.FR.Res.HHnew.Thermal.SH.LPG.WH.LPG.Solar.Solar</t>
  </si>
  <si>
    <t>EMI_per_sqm.kgCO2.FR.Res.HHnew.Thermal.SH.LPG.WH.Elc.NoSolar.Elec</t>
  </si>
  <si>
    <t>EMI_per_sqm.kgCO2.FR.Res.HHnew.Thermal.SH.LPG.WH.Elc.Solar</t>
  </si>
  <si>
    <t>EMI_per_sqm.kgCO2.FR.Res.HHnew.Thermal.SH.LPG.WH.Elc.Solar.Elec</t>
  </si>
  <si>
    <t>EMI_per_sqm.kgCO2.FR.Res.HHnew.Thermal.SH.LPG.WH.Elc.Solar.Solar</t>
  </si>
  <si>
    <t>EMI_per_sqm.kgCO2.FR.Res.HHnew.Thermal.SH.LPG.CO</t>
  </si>
  <si>
    <t>EMI_per_sqm.kgCO2.FR.Res.HHnew.Thermal.SH.LPG.CO.LPG.LPG</t>
  </si>
  <si>
    <t>EMI_per_sqm.kgCO2.FR.Res.HHnew.Thermal.SH.LPG.CO.Elc.Elec</t>
  </si>
  <si>
    <t>EMI_per_sqm.kgCO2.FR.Res.HHnew.Thermal.SH.Oil</t>
  </si>
  <si>
    <t>EMI_per_sqm.kgCO2.FR.Res.HHnew.Thermal.SH.Oil.SH</t>
  </si>
  <si>
    <t>EMI_per_sqm.kgCO2.FR.Res.HHnew.Thermal.SH.Oil.SH.Oil</t>
  </si>
  <si>
    <t>EMI_per_sqm.kgCO2.FR.Res.HHnew.Thermal.SH.Oil.SH.Elec</t>
  </si>
  <si>
    <t>EMI_per_sqm.kgCO2.FR.Res.HHnew.Thermal.SH.Oil.SC</t>
  </si>
  <si>
    <t>EMI_per_sqm.kgCO2.FR.Res.HHnew.Thermal.SH.Oil.SC.AC.Elec</t>
  </si>
  <si>
    <t>EMI_per_sqm.kgCO2.FR.Res.HHnew.Thermal.SH.Oil.WH</t>
  </si>
  <si>
    <t>EMI_per_sqm.kgCO2.FR.Res.HHnew.Thermal.SH.Oil.WH.Oil.NoSolar.Oil</t>
  </si>
  <si>
    <t>EMI_per_sqm.kgCO2.FR.Res.HHnew.Thermal.SH.Oil.WH.Oil.Solar</t>
  </si>
  <si>
    <t>EMI_per_sqm.kgCO2.FR.Res.HHnew.Thermal.SH.Oil.WH.Oil.Solar.Oil</t>
  </si>
  <si>
    <t>EMI_per_sqm.kgCO2.FR.Res.HHnew.Thermal.SH.Oil.WH.Oil.Solar.Solar</t>
  </si>
  <si>
    <t>EMI_per_sqm.kgCO2.FR.Res.HHnew.Thermal.SH.Oil.WH.Elc.NoSolar.Elec</t>
  </si>
  <si>
    <t>EMI_per_sqm.kgCO2.FR.Res.HHnew.Thermal.SH.Oil.WH.Elc.Solar</t>
  </si>
  <si>
    <t>EMI_per_sqm.kgCO2.FR.Res.HHnew.Thermal.SH.Oil.WH.Elc.Solar.Elec</t>
  </si>
  <si>
    <t>EMI_per_sqm.kgCO2.FR.Res.HHnew.Thermal.SH.Oil.WH.Elc.Solar.Solar</t>
  </si>
  <si>
    <t>EMI_per_sqm.kgCO2.FR.Res.HHnew.Thermal.SH.Oil.CO</t>
  </si>
  <si>
    <t>EMI_per_sqm.kgCO2.FR.Res.HHnew.Thermal.SH.Oil.CO.LPG.LPG</t>
  </si>
  <si>
    <t>EMI_per_sqm.kgCO2.FR.Res.HHnew.Thermal.SH.Oil.CO.Elc.Elec</t>
  </si>
  <si>
    <t>EMI_per_sqm.kgCO2.FR.Res.HHnew.Thermal.SH.Gas</t>
  </si>
  <si>
    <t>EMI_per_sqm.kgCO2.FR.Res.HHnew.Thermal.SH.Gas.SH</t>
  </si>
  <si>
    <t>EMI_per_sqm.kgCO2.FR.Res.HHnew.Thermal.SH.Gas.SH.Gas</t>
  </si>
  <si>
    <t>EMI_per_sqm.kgCO2.FR.Res.HHnew.Thermal.SH.Gas.SH.Elec</t>
  </si>
  <si>
    <t>EMI_per_sqm.kgCO2.FR.Res.HHnew.Thermal.SH.Gas.SC</t>
  </si>
  <si>
    <t>EMI_per_sqm.kgCO2.FR.Res.HHnew.Thermal.SH.Gas.SC.AC.Elec</t>
  </si>
  <si>
    <t>EMI_per_sqm.kgCO2.FR.Res.HHnew.Thermal.SH.Gas.WH</t>
  </si>
  <si>
    <t>EMI_per_sqm.kgCO2.FR.Res.HHnew.Thermal.SH.Gas.WH.Gas.NoSolar.Gas</t>
  </si>
  <si>
    <t>EMI_per_sqm.kgCO2.FR.Res.HHnew.Thermal.SH.Gas.WH.Gas.Solar</t>
  </si>
  <si>
    <t>EMI_per_sqm.kgCO2.FR.Res.HHnew.Thermal.SH.Gas.WH.Gas.Solar.Gas</t>
  </si>
  <si>
    <t>EMI_per_sqm.kgCO2.FR.Res.HHnew.Thermal.SH.Gas.WH.Gas.Solar.Solar</t>
  </si>
  <si>
    <t>EMI_per_sqm.kgCO2.FR.Res.HHnew.Thermal.SH.Gas.WH.Elc.NoSolar.Elec</t>
  </si>
  <si>
    <t>EMI_per_sqm.kgCO2.FR.Res.HHnew.Thermal.SH.Gas.WH.Elc.Solar</t>
  </si>
  <si>
    <t>EMI_per_sqm.kgCO2.FR.Res.HHnew.Thermal.SH.Gas.WH.Elc.Solar.Elec</t>
  </si>
  <si>
    <t>EMI_per_sqm.kgCO2.FR.Res.HHnew.Thermal.SH.Gas.WH.Elc.Solar.Solar</t>
  </si>
  <si>
    <t>EMI_per_sqm.kgCO2.FR.Res.HHnew.Thermal.SH.Gas.CO</t>
  </si>
  <si>
    <t>EMI_per_sqm.kgCO2.FR.Res.HHnew.Thermal.SH.Gas.CO.Gas.Gas</t>
  </si>
  <si>
    <t>EMI_per_sqm.kgCO2.FR.Res.HHnew.Thermal.SH.Gas.CO.Elc.Elec</t>
  </si>
  <si>
    <t>EMI_per_sqm.kgCO2.FR.Res.HHnew.Thermal.SH.Biomass</t>
  </si>
  <si>
    <t>EMI_per_sqm.kgCO2.FR.Res.HHnew.Thermal.SH.Biomass.SH</t>
  </si>
  <si>
    <t>EMI_per_sqm.kgCO2.FR.Res.HHnew.Thermal.SH.Biomass.SH.Biomass</t>
  </si>
  <si>
    <t>EMI_per_sqm.kgCO2.FR.Res.HHnew.Thermal.SH.Biomass.SH.Elec</t>
  </si>
  <si>
    <t>EMI_per_sqm.kgCO2.FR.Res.HHnew.Thermal.SH.Biomass.SC</t>
  </si>
  <si>
    <t>EMI_per_sqm.kgCO2.FR.Res.HHnew.Thermal.SH.Biomass.SC.AC.Elec</t>
  </si>
  <si>
    <t>EMI_per_sqm.kgCO2.FR.Res.HHnew.Thermal.SH.Biomass.WH</t>
  </si>
  <si>
    <t>EMI_per_sqm.kgCO2.FR.Res.HHnew.Thermal.SH.Biomass.WH.Biomass.NoSolar.Biomass</t>
  </si>
  <si>
    <t>EMI_per_sqm.kgCO2.FR.Res.HHnew.Thermal.SH.Biomass.WH.Biomass.Solar</t>
  </si>
  <si>
    <t>EMI_per_sqm.kgCO2.FR.Res.HHnew.Thermal.SH.Biomass.WH.Biomass.Solar.Biomass</t>
  </si>
  <si>
    <t>EMI_per_sqm.kgCO2.FR.Res.HHnew.Thermal.SH.Biomass.WH.Biomass.Solar.Solar</t>
  </si>
  <si>
    <t>EMI_per_sqm.kgCO2.FR.Res.HHnew.Thermal.SH.Biomass.WH.LPG.NoSolar.LPG</t>
  </si>
  <si>
    <t>EMI_per_sqm.kgCO2.FR.Res.HHnew.Thermal.SH.Biomass.WH.LPG.Solar</t>
  </si>
  <si>
    <t>EMI_per_sqm.kgCO2.FR.Res.HHnew.Thermal.SH.Biomass.WH.LPG.Solar.LPG</t>
  </si>
  <si>
    <t>EMI_per_sqm.kgCO2.FR.Res.HHnew.Thermal.SH.Biomass.WH.LPG.Solar.Solar</t>
  </si>
  <si>
    <t>EMI_per_sqm.kgCO2.FR.Res.HHnew.Thermal.SH.Biomass.WH.Elc.NoSolar.Elec</t>
  </si>
  <si>
    <t>EMI_per_sqm.kgCO2.FR.Res.HHnew.Thermal.SH.Biomass.WH.Elc.Solar</t>
  </si>
  <si>
    <t>EMI_per_sqm.kgCO2.FR.Res.HHnew.Thermal.SH.Biomass.WH.Elc.Solar.Elec</t>
  </si>
  <si>
    <t>EMI_per_sqm.kgCO2.FR.Res.HHnew.Thermal.SH.Biomass.WH.Elc.Solar.Solar</t>
  </si>
  <si>
    <t>EMI_per_sqm.kgCO2.FR.Res.HHnew.Thermal.SH.Biomass.CO</t>
  </si>
  <si>
    <t>EMI_per_sqm.kgCO2.FR.Res.HHnew.Thermal.SH.Biomass.CO.Biomass.Biomass</t>
  </si>
  <si>
    <t>EMI_per_sqm.kgCO2.FR.Res.HHnew.Thermal.SH.Biomass.CO.LPG.LPG</t>
  </si>
  <si>
    <t>EMI_per_sqm.kgCO2.FR.Res.HHnew.Thermal.SH.Biomass.CO.Elc.Elec</t>
  </si>
  <si>
    <t>EMI_per_sqm.kgCO2.FR.Res.HHnew.Thermal.SH.Geo</t>
  </si>
  <si>
    <t>EMI_per_sqm.kgCO2.FR.Res.HHnew.Thermal.SH.Geo.SH</t>
  </si>
  <si>
    <t>EMI_per_sqm.kgCO2.FR.Res.HHnew.Thermal.SH.Geo.SH.Geo</t>
  </si>
  <si>
    <t>EMI_per_sqm.kgCO2.FR.Res.HHnew.Thermal.SH.Geo.SH.Elec</t>
  </si>
  <si>
    <t>EMI_per_sqm.kgCO2.FR.Res.HHnew.Thermal.SH.Geo.SC</t>
  </si>
  <si>
    <t>EMI_per_sqm.kgCO2.FR.Res.HHnew.Thermal.SH.Geo.SC.AC.Elec</t>
  </si>
  <si>
    <t>EMI_per_sqm.kgCO2.FR.Res.HHnew.Thermal.SH.Geo.WH</t>
  </si>
  <si>
    <t>EMI_per_sqm.kgCO2.FR.Res.HHnew.Thermal.SH.Geo.WH.Geo.NoSolar.Geo</t>
  </si>
  <si>
    <t>EMI_per_sqm.kgCO2.FR.Res.HHnew.Thermal.SH.Geo.WH.Geo.Solar</t>
  </si>
  <si>
    <t>EMI_per_sqm.kgCO2.FR.Res.HHnew.Thermal.SH.Geo.WH.Geo.Solar.Geo</t>
  </si>
  <si>
    <t>EMI_per_sqm.kgCO2.FR.Res.HHnew.Thermal.SH.Geo.WH.Geo.Solar.Solar</t>
  </si>
  <si>
    <t>EMI_per_sqm.kgCO2.FR.Res.HHnew.Thermal.SH.Geo.WH.Elc.NoSolar.Elec</t>
  </si>
  <si>
    <t>EMI_per_sqm.kgCO2.FR.Res.HHnew.Thermal.SH.Geo.WH.Elc.Solar</t>
  </si>
  <si>
    <t>EMI_per_sqm.kgCO2.FR.Res.HHnew.Thermal.SH.Geo.WH.Elc.Solar.Elec</t>
  </si>
  <si>
    <t>EMI_per_sqm.kgCO2.FR.Res.HHnew.Thermal.SH.Geo.WH.Elc.Solar.Solar</t>
  </si>
  <si>
    <t>EMI_per_sqm.kgCO2.FR.Res.HHnew.Thermal.SH.Geo.CO</t>
  </si>
  <si>
    <t>EMI_per_sqm.kgCO2.FR.Res.HHnew.Thermal.SH.Geo.CO.LPG.LPG</t>
  </si>
  <si>
    <t>EMI_per_sqm.kgCO2.FR.Res.HHnew.Thermal.SH.Geo.CO.Elc.Elec</t>
  </si>
  <si>
    <t>EMI_per_sqm.kgCO2.FR.Res.HHnew.Thermal.SH.DistrHeat</t>
  </si>
  <si>
    <t>EMI_per_sqm.kgCO2.FR.Res.HHnew.Thermal.SH.DistrHeat.SH</t>
  </si>
  <si>
    <t>EMI_per_sqm.kgCO2.FR.Res.HHnew.Thermal.SH.DistrHeat.SH.Steam_Distr</t>
  </si>
  <si>
    <t>EMI_per_sqm.kgCO2.FR.Res.HHnew.Thermal.SH.DistrHeat.SH.Elec</t>
  </si>
  <si>
    <t>EMI_per_sqm.kgCO2.FR.Res.HHnew.Thermal.SH.DistrHeat.SC</t>
  </si>
  <si>
    <t>EMI_per_sqm.kgCO2.FR.Res.HHnew.Thermal.SH.DistrHeat.SC.AC.Elec</t>
  </si>
  <si>
    <t>EMI_per_sqm.kgCO2.FR.Res.HHnew.Thermal.SH.DistrHeat.WH</t>
  </si>
  <si>
    <t>EMI_per_sqm.kgCO2.FR.Res.HHnew.Thermal.SH.DistrHeat.WH.DistrHeat.NoSolar.Steam_Distr</t>
  </si>
  <si>
    <t>EMI_per_sqm.kgCO2.FR.Res.HHnew.Thermal.SH.DistrHeat.WH.DistrHeat.Solar</t>
  </si>
  <si>
    <t>EMI_per_sqm.kgCO2.FR.Res.HHnew.Thermal.SH.DistrHeat.WH.DistrHeat.Solar.Steam_Distr</t>
  </si>
  <si>
    <t>EMI_per_sqm.kgCO2.FR.Res.HHnew.Thermal.SH.DistrHeat.WH.DistrHeat.Solar.Solar</t>
  </si>
  <si>
    <t>EMI_per_sqm.kgCO2.FR.Res.HHnew.Thermal.SH.DistrHeat.WH.Elc.NoSolar.Elec</t>
  </si>
  <si>
    <t>EMI_per_sqm.kgCO2.FR.Res.HHnew.Thermal.SH.DistrHeat.WH.Elc.Solar</t>
  </si>
  <si>
    <t>EMI_per_sqm.kgCO2.FR.Res.HHnew.Thermal.SH.DistrHeat.WH.Elc.Solar.Elec</t>
  </si>
  <si>
    <t>EMI_per_sqm.kgCO2.FR.Res.HHnew.Thermal.SH.DistrHeat.WH.Elc.Solar.Solar</t>
  </si>
  <si>
    <t>EMI_per_sqm.kgCO2.FR.Res.HHnew.Thermal.SH.DistrHeat.CO</t>
  </si>
  <si>
    <t>EMI_per_sqm.kgCO2.FR.Res.HHnew.Thermal.SH.DistrHeat.CO.LPG.LPG</t>
  </si>
  <si>
    <t>EMI_per_sqm.kgCO2.FR.Res.HHnew.Thermal.SH.DistrHeat.CO.Elc.Elec</t>
  </si>
  <si>
    <t>EMI_per_sqm.kgCO2.FR.Res.HHnew.Thermal.SH.AdvElc</t>
  </si>
  <si>
    <t>EMI_per_sqm.kgCO2.FR.Res.HHnew.Thermal.SH.AdvElc.SH</t>
  </si>
  <si>
    <t>EMI_per_sqm.kgCO2.FR.Res.HHnew.Thermal.SH.AdvElc.SH.Elec</t>
  </si>
  <si>
    <t>EMI_per_sqm.kgCO2.FR.Res.HHnew.Thermal.SH.AdvElc.SC</t>
  </si>
  <si>
    <t>EMI_per_sqm.kgCO2.FR.Res.HHnew.Thermal.SH.AdvElc.SC.AC.Elec</t>
  </si>
  <si>
    <t>EMI_per_sqm.kgCO2.FR.Res.HHnew.Thermal.SH.AdvElc.WH</t>
  </si>
  <si>
    <t>EMI_per_sqm.kgCO2.FR.Res.HHnew.Thermal.SH.AdvElc.WH.LPG.NoSolar.LPG</t>
  </si>
  <si>
    <t>EMI_per_sqm.kgCO2.FR.Res.HHnew.Thermal.SH.AdvElc.WH.LPG.Solar</t>
  </si>
  <si>
    <t>EMI_per_sqm.kgCO2.FR.Res.HHnew.Thermal.SH.AdvElc.WH.LPG.Solar.LPG</t>
  </si>
  <si>
    <t>EMI_per_sqm.kgCO2.FR.Res.HHnew.Thermal.SH.AdvElc.WH.LPG.Solar.Solar</t>
  </si>
  <si>
    <t>EMI_per_sqm.kgCO2.FR.Res.HHnew.Thermal.SH.AdvElc.WH.Elc.NoSolar.Elec</t>
  </si>
  <si>
    <t>EMI_per_sqm.kgCO2.FR.Res.HHnew.Thermal.SH.AdvElc.WH.Elc.Solar</t>
  </si>
  <si>
    <t>EMI_per_sqm.kgCO2.FR.Res.HHnew.Thermal.SH.AdvElc.WH.Elc.Solar.Elec</t>
  </si>
  <si>
    <t>EMI_per_sqm.kgCO2.FR.Res.HHnew.Thermal.SH.AdvElc.WH.Elc.Solar.Solar</t>
  </si>
  <si>
    <t>EMI_per_sqm.kgCO2.FR.Res.HHnew.Thermal.SH.AdvElc.CO</t>
  </si>
  <si>
    <t>EMI_per_sqm.kgCO2.FR.Res.HHnew.Thermal.SH.AdvElc.CO.LPG.LPG</t>
  </si>
  <si>
    <t>EMI_per_sqm.kgCO2.FR.Res.HHnew.Thermal.SH.AdvElc.CO.Elc.Elec</t>
  </si>
  <si>
    <t>EMI_per_sqm.kgCO2.FR.Res.HHnew.Thermal.SH.ConvElc</t>
  </si>
  <si>
    <t>EMI_per_sqm.kgCO2.FR.Res.HHnew.Thermal.SH.ConvElc.SH</t>
  </si>
  <si>
    <t>EMI_per_sqm.kgCO2.FR.Res.HHnew.Thermal.SH.ConvElc.SH.Elec</t>
  </si>
  <si>
    <t>EMI_per_sqm.kgCO2.FR.Res.HHnew.Thermal.SH.ConvElc.SC</t>
  </si>
  <si>
    <t>EMI_per_sqm.kgCO2.FR.Res.HHnew.Thermal.SH.ConvElc.SC.AC.Elec</t>
  </si>
  <si>
    <t>EMI_per_sqm.kgCO2.FR.Res.HHnew.Thermal.SH.ConvElc.WH</t>
  </si>
  <si>
    <t>EMI_per_sqm.kgCO2.FR.Res.HHnew.Thermal.SH.ConvElc.WH.LPG.NoSolar.LPG</t>
  </si>
  <si>
    <t>EMI_per_sqm.kgCO2.FR.Res.HHnew.Thermal.SH.ConvElc.WH.LPG.Solar</t>
  </si>
  <si>
    <t>EMI_per_sqm.kgCO2.FR.Res.HHnew.Thermal.SH.ConvElc.WH.LPG.Solar.LPG</t>
  </si>
  <si>
    <t>EMI_per_sqm.kgCO2.FR.Res.HHnew.Thermal.SH.ConvElc.WH.LPG.Solar.Solar</t>
  </si>
  <si>
    <t>EMI_per_sqm.kgCO2.FR.Res.HHnew.Thermal.SH.ConvElc.WH.Elc.NoSolar.Elec</t>
  </si>
  <si>
    <t>EMI_per_sqm.kgCO2.FR.Res.HHnew.Thermal.SH.ConvElc.WH.Elc.Solar</t>
  </si>
  <si>
    <t>EMI_per_sqm.kgCO2.FR.Res.HHnew.Thermal.SH.ConvElc.WH.Elc.Solar.Elec</t>
  </si>
  <si>
    <t>EMI_per_sqm.kgCO2.FR.Res.HHnew.Thermal.SH.ConvElc.WH.Elc.Solar.Solar</t>
  </si>
  <si>
    <t>EMI_per_sqm.kgCO2.FR.Res.HHnew.Thermal.SH.ConvElc.CO</t>
  </si>
  <si>
    <t>EMI_per_sqm.kgCO2.FR.Res.HHnew.Thermal.SH.ConvElc.CO.LPG.LPG</t>
  </si>
  <si>
    <t>EMI_per_sqm.kgCO2.FR.Res.HHnew.Thermal.SH.ConvElc.CO.Elc.Elec</t>
  </si>
  <si>
    <t>FR - Household type: Solids</t>
  </si>
  <si>
    <t>FR - Household type: LPG</t>
  </si>
  <si>
    <t>FR - Household type: Diesel oil</t>
  </si>
  <si>
    <t>FR - Household type: Gas</t>
  </si>
  <si>
    <t>FR - Household type: Biomass</t>
  </si>
  <si>
    <t>FR - Household type: Geothermal</t>
  </si>
  <si>
    <t>FR - Household type: Distributed heat</t>
  </si>
  <si>
    <t>FR - Household type: Advanced electric heating</t>
  </si>
  <si>
    <t>FR - Household type: Conventional electric heating</t>
  </si>
  <si>
    <t>FR - Residential / specific electric uses</t>
  </si>
  <si>
    <t>FR - Refrigerators and freezers</t>
  </si>
  <si>
    <t>FR - Washing machines</t>
  </si>
  <si>
    <t>FR - Clothes dryers</t>
  </si>
  <si>
    <t>FR - Dishwashers</t>
  </si>
  <si>
    <t>FR - TV and multimedia</t>
  </si>
  <si>
    <t>FR - ICT equipment</t>
  </si>
  <si>
    <t>FR - Lighting</t>
  </si>
  <si>
    <t>FR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</si>
</sst>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45432.785104166665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965584.26598440658</v>
      </c>
      <c r="C3" s="182">
        <v>989899.87871293013</v>
      </c>
      <c r="D3" s="182">
        <v>1010507.1395724511</v>
      </c>
      <c r="E3" s="182">
        <v>1025523.7498985543</v>
      </c>
      <c r="F3" s="182">
        <v>1045533.2818743188</v>
      </c>
      <c r="G3" s="182">
        <v>1070812.8957460092</v>
      </c>
      <c r="H3" s="182">
        <v>1093766.0948889179</v>
      </c>
      <c r="I3" s="182">
        <v>1122607.2554362344</v>
      </c>
      <c r="J3" s="182">
        <v>1128467.2899140003</v>
      </c>
      <c r="K3" s="182">
        <v>1131913.6134773109</v>
      </c>
      <c r="L3" s="182">
        <v>1153229.9660663011</v>
      </c>
      <c r="M3" s="182">
        <v>1160357.4138249224</v>
      </c>
      <c r="N3" s="182">
        <v>1155448.8475535787</v>
      </c>
      <c r="O3" s="182">
        <v>1161328.2465739672</v>
      </c>
      <c r="P3" s="182">
        <v>1170856.2316980225</v>
      </c>
      <c r="Q3" s="182">
        <v>1188170</v>
      </c>
      <c r="R3" s="182">
        <v>1209312.9039980846</v>
      </c>
      <c r="S3" s="182">
        <v>1227204.9873831081</v>
      </c>
      <c r="T3" s="182">
        <v>1239249.6715488299</v>
      </c>
      <c r="U3" s="182">
        <v>1261166.9787102628</v>
      </c>
      <c r="V3" s="182">
        <v>1177745.1954304054</v>
      </c>
      <c r="W3" s="182">
        <v>1238248.0844895423</v>
      </c>
      <c r="DA3" s="210" t="s">
        <v>221</v>
      </c>
    </row>
    <row r="4" spans="1:105" ht="12" customHeight="1" x14ac:dyDescent="0.25">
      <c r="A4" s="183" t="s">
        <v>90</v>
      </c>
      <c r="B4" s="36">
        <v>60545022</v>
      </c>
      <c r="C4" s="36">
        <v>60979315</v>
      </c>
      <c r="D4" s="36">
        <v>61424036</v>
      </c>
      <c r="E4" s="36">
        <v>61864088</v>
      </c>
      <c r="F4" s="36">
        <v>62292241</v>
      </c>
      <c r="G4" s="36">
        <v>62772870</v>
      </c>
      <c r="H4" s="36">
        <v>63229635</v>
      </c>
      <c r="I4" s="36">
        <v>63645065</v>
      </c>
      <c r="J4" s="36">
        <v>64007193</v>
      </c>
      <c r="K4" s="36">
        <v>64350226</v>
      </c>
      <c r="L4" s="36">
        <v>64658856</v>
      </c>
      <c r="M4" s="36">
        <v>64978721</v>
      </c>
      <c r="N4" s="36">
        <v>65276983</v>
      </c>
      <c r="O4" s="36">
        <v>65600350</v>
      </c>
      <c r="P4" s="36">
        <v>66165980</v>
      </c>
      <c r="Q4" s="36">
        <v>66458153</v>
      </c>
      <c r="R4" s="36">
        <v>66638391</v>
      </c>
      <c r="S4" s="36">
        <v>66809816</v>
      </c>
      <c r="T4" s="36">
        <v>67026224</v>
      </c>
      <c r="U4" s="36">
        <v>67177636</v>
      </c>
      <c r="V4" s="36">
        <v>67320216</v>
      </c>
      <c r="W4" s="36">
        <v>67656682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26333067</v>
      </c>
      <c r="C6" s="35">
        <v>26565866</v>
      </c>
      <c r="D6" s="35">
        <v>26803988</v>
      </c>
      <c r="E6" s="35">
        <v>27040860</v>
      </c>
      <c r="F6" s="35">
        <v>27273310</v>
      </c>
      <c r="G6" s="35">
        <v>27328198</v>
      </c>
      <c r="H6" s="35">
        <v>27732296</v>
      </c>
      <c r="I6" s="35">
        <v>28000469</v>
      </c>
      <c r="J6" s="35">
        <v>28498305</v>
      </c>
      <c r="K6" s="35">
        <v>28702153</v>
      </c>
      <c r="L6" s="35">
        <v>29047105</v>
      </c>
      <c r="M6" s="35">
        <v>29138440</v>
      </c>
      <c r="N6" s="35">
        <v>29351161</v>
      </c>
      <c r="O6" s="35">
        <v>29563024</v>
      </c>
      <c r="P6" s="35">
        <v>29966476</v>
      </c>
      <c r="Q6" s="35">
        <v>30263276</v>
      </c>
      <c r="R6" s="35">
        <v>30477235</v>
      </c>
      <c r="S6" s="35">
        <v>30588872</v>
      </c>
      <c r="T6" s="35">
        <v>30729736</v>
      </c>
      <c r="U6" s="35">
        <v>30851659</v>
      </c>
      <c r="V6" s="35">
        <v>30983163</v>
      </c>
      <c r="W6" s="35">
        <v>31221358</v>
      </c>
      <c r="DA6" s="59" t="s">
        <v>223</v>
      </c>
    </row>
    <row r="7" spans="1:105" ht="12" customHeight="1" x14ac:dyDescent="0.25">
      <c r="A7" s="185" t="s">
        <v>187</v>
      </c>
      <c r="B7" s="114">
        <v>2284457.3008376788</v>
      </c>
      <c r="C7" s="114">
        <v>2314962.8937441348</v>
      </c>
      <c r="D7" s="114">
        <v>2347010.8136269897</v>
      </c>
      <c r="E7" s="114">
        <v>2379895.1003678199</v>
      </c>
      <c r="F7" s="114">
        <v>2413597.9462732142</v>
      </c>
      <c r="G7" s="114">
        <v>2429411.0981501574</v>
      </c>
      <c r="H7" s="114">
        <v>2483324.0876634596</v>
      </c>
      <c r="I7" s="114">
        <v>2524389.378807765</v>
      </c>
      <c r="J7" s="114">
        <v>2592138.3700712482</v>
      </c>
      <c r="K7" s="114">
        <v>2629032.8438196434</v>
      </c>
      <c r="L7" s="114">
        <v>2683292.0583567694</v>
      </c>
      <c r="M7" s="114">
        <v>2709734.8004996711</v>
      </c>
      <c r="N7" s="114">
        <v>2750203.7857000004</v>
      </c>
      <c r="O7" s="114">
        <v>2791317.1215613941</v>
      </c>
      <c r="P7" s="114">
        <v>2855146.4482052359</v>
      </c>
      <c r="Q7" s="114">
        <v>2907527.2230976373</v>
      </c>
      <c r="R7" s="114">
        <v>2950825.1796698514</v>
      </c>
      <c r="S7" s="114">
        <v>2982653.4812090248</v>
      </c>
      <c r="T7" s="114">
        <v>3018187.4631195785</v>
      </c>
      <c r="U7" s="114">
        <v>3051905.2559094336</v>
      </c>
      <c r="V7" s="114">
        <v>3087013.3020000001</v>
      </c>
      <c r="W7" s="114">
        <v>3135390.0482551251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781405</v>
      </c>
      <c r="D8" s="138">
        <v>791578</v>
      </c>
      <c r="E8" s="138">
        <v>795288</v>
      </c>
      <c r="F8" s="138">
        <v>795801</v>
      </c>
      <c r="G8" s="138">
        <v>623082</v>
      </c>
      <c r="H8" s="138">
        <v>973435</v>
      </c>
      <c r="I8" s="138">
        <v>845929</v>
      </c>
      <c r="J8" s="138">
        <v>1081179</v>
      </c>
      <c r="K8" s="138">
        <v>797563</v>
      </c>
      <c r="L8" s="138">
        <v>942914</v>
      </c>
      <c r="M8" s="138">
        <v>696483</v>
      </c>
      <c r="N8" s="138">
        <v>819772</v>
      </c>
      <c r="O8" s="138">
        <v>823346</v>
      </c>
      <c r="P8" s="138">
        <v>1019348</v>
      </c>
      <c r="Q8" s="138">
        <v>921102</v>
      </c>
      <c r="R8" s="138">
        <v>844444</v>
      </c>
      <c r="S8" s="138">
        <v>746579</v>
      </c>
      <c r="T8" s="138">
        <v>778132</v>
      </c>
      <c r="U8" s="138">
        <v>762126</v>
      </c>
      <c r="V8" s="138">
        <v>774247</v>
      </c>
      <c r="W8" s="138">
        <v>883678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78098.49129475822</v>
      </c>
      <c r="D9" s="39">
        <v>80061.56751047181</v>
      </c>
      <c r="E9" s="39">
        <v>81328.226374013291</v>
      </c>
      <c r="F9" s="39">
        <v>82574.908733632255</v>
      </c>
      <c r="G9" s="39">
        <v>65105.356677552212</v>
      </c>
      <c r="H9" s="39">
        <v>103304.35233051701</v>
      </c>
      <c r="I9" s="39">
        <v>91187.022589517408</v>
      </c>
      <c r="J9" s="39">
        <v>118355.40848190087</v>
      </c>
      <c r="K9" s="39">
        <v>88400.687072002445</v>
      </c>
      <c r="L9" s="39">
        <v>106133.86539050016</v>
      </c>
      <c r="M9" s="39">
        <v>78940.795889824672</v>
      </c>
      <c r="N9" s="39">
        <v>93132.128803420259</v>
      </c>
      <c r="O9" s="39">
        <v>94160.966192039807</v>
      </c>
      <c r="P9" s="39">
        <v>117259.79540605332</v>
      </c>
      <c r="Q9" s="39">
        <v>106540.48450114405</v>
      </c>
      <c r="R9" s="39">
        <v>97994.056396766988</v>
      </c>
      <c r="S9" s="39">
        <v>86911.056901793025</v>
      </c>
      <c r="T9" s="39">
        <v>90818.523403203551</v>
      </c>
      <c r="U9" s="39">
        <v>89256.95263660526</v>
      </c>
      <c r="V9" s="39">
        <v>90867.557085328677</v>
      </c>
      <c r="W9" s="39">
        <v>104373.95888199487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2270.83</v>
      </c>
      <c r="C11" s="41">
        <v>2412.5500000000002</v>
      </c>
      <c r="D11" s="41">
        <v>2210.0100000000002</v>
      </c>
      <c r="E11" s="41">
        <v>2374.08</v>
      </c>
      <c r="F11" s="41">
        <v>2502.7800000000002</v>
      </c>
      <c r="G11" s="41">
        <v>2506.25</v>
      </c>
      <c r="H11" s="41">
        <v>2315.4499999999998</v>
      </c>
      <c r="I11" s="41">
        <v>2264.04</v>
      </c>
      <c r="J11" s="41">
        <v>2442.65</v>
      </c>
      <c r="K11" s="41">
        <v>2384.9299999999998</v>
      </c>
      <c r="L11" s="41">
        <v>2756.06</v>
      </c>
      <c r="M11" s="41">
        <v>2057.4899999999998</v>
      </c>
      <c r="N11" s="41">
        <v>2439.2800000000002</v>
      </c>
      <c r="O11" s="41">
        <v>2637.51</v>
      </c>
      <c r="P11" s="41">
        <v>2080.89</v>
      </c>
      <c r="Q11" s="41">
        <v>2255.6999999999998</v>
      </c>
      <c r="R11" s="41">
        <v>2397.9</v>
      </c>
      <c r="S11" s="41">
        <v>2336</v>
      </c>
      <c r="T11" s="41">
        <v>2181.92</v>
      </c>
      <c r="U11" s="41">
        <v>2246.9499999999998</v>
      </c>
      <c r="V11" s="41">
        <v>2037.95</v>
      </c>
      <c r="W11" s="41">
        <v>2412.69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2338.6295238095236</v>
      </c>
      <c r="C12" s="187">
        <f t="shared" ref="C12:W12" si="0">AVERAGE($B11:$V11)</f>
        <v>2338.6295238095236</v>
      </c>
      <c r="D12" s="187">
        <f t="shared" si="0"/>
        <v>2338.6295238095236</v>
      </c>
      <c r="E12" s="187">
        <f t="shared" si="0"/>
        <v>2338.6295238095236</v>
      </c>
      <c r="F12" s="187">
        <f t="shared" si="0"/>
        <v>2338.6295238095236</v>
      </c>
      <c r="G12" s="187">
        <f t="shared" si="0"/>
        <v>2338.6295238095236</v>
      </c>
      <c r="H12" s="187">
        <f t="shared" si="0"/>
        <v>2338.6295238095236</v>
      </c>
      <c r="I12" s="187">
        <f t="shared" si="0"/>
        <v>2338.6295238095236</v>
      </c>
      <c r="J12" s="187">
        <f t="shared" si="0"/>
        <v>2338.6295238095236</v>
      </c>
      <c r="K12" s="187">
        <f t="shared" si="0"/>
        <v>2338.6295238095236</v>
      </c>
      <c r="L12" s="187">
        <f t="shared" si="0"/>
        <v>2338.6295238095236</v>
      </c>
      <c r="M12" s="187">
        <f t="shared" si="0"/>
        <v>2338.6295238095236</v>
      </c>
      <c r="N12" s="187">
        <f t="shared" si="0"/>
        <v>2338.6295238095236</v>
      </c>
      <c r="O12" s="187">
        <f t="shared" si="0"/>
        <v>2338.6295238095236</v>
      </c>
      <c r="P12" s="187">
        <f t="shared" si="0"/>
        <v>2338.6295238095236</v>
      </c>
      <c r="Q12" s="187">
        <f t="shared" si="0"/>
        <v>2338.6295238095236</v>
      </c>
      <c r="R12" s="187">
        <f t="shared" si="0"/>
        <v>2338.6295238095236</v>
      </c>
      <c r="S12" s="187">
        <f t="shared" si="0"/>
        <v>2338.6295238095236</v>
      </c>
      <c r="T12" s="187">
        <f t="shared" si="0"/>
        <v>2338.6295238095236</v>
      </c>
      <c r="U12" s="187">
        <f t="shared" si="0"/>
        <v>2338.6295238095236</v>
      </c>
      <c r="V12" s="187">
        <f t="shared" si="0"/>
        <v>2338.6295238095236</v>
      </c>
      <c r="W12" s="187">
        <f t="shared" si="0"/>
        <v>2338.6295238095236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0.97100886518396412</v>
      </c>
      <c r="C13" s="189">
        <f t="shared" si="1"/>
        <v>1.0316084593296604</v>
      </c>
      <c r="D13" s="189">
        <f t="shared" si="1"/>
        <v>0.94500218076439579</v>
      </c>
      <c r="E13" s="189">
        <f t="shared" si="1"/>
        <v>1.0151586541731197</v>
      </c>
      <c r="F13" s="189">
        <f t="shared" si="1"/>
        <v>1.0701908850971329</v>
      </c>
      <c r="G13" s="189">
        <f t="shared" si="1"/>
        <v>1.0716746600878579</v>
      </c>
      <c r="H13" s="189">
        <f t="shared" si="1"/>
        <v>0.99008841564106942</v>
      </c>
      <c r="I13" s="189">
        <f t="shared" si="1"/>
        <v>0.96810545533179593</v>
      </c>
      <c r="J13" s="189">
        <f t="shared" si="1"/>
        <v>1.0444792452722618</v>
      </c>
      <c r="K13" s="189">
        <f t="shared" si="1"/>
        <v>1.0197981235245226</v>
      </c>
      <c r="L13" s="189">
        <f t="shared" si="1"/>
        <v>1.1784936313942109</v>
      </c>
      <c r="M13" s="189">
        <f t="shared" si="1"/>
        <v>0.87978449731039055</v>
      </c>
      <c r="N13" s="189">
        <f t="shared" si="1"/>
        <v>1.0430382303677248</v>
      </c>
      <c r="O13" s="189">
        <f t="shared" si="1"/>
        <v>1.1278015492182847</v>
      </c>
      <c r="P13" s="189">
        <f t="shared" si="1"/>
        <v>0.88979035747839297</v>
      </c>
      <c r="Q13" s="189">
        <f t="shared" si="1"/>
        <v>0.96453926414371305</v>
      </c>
      <c r="R13" s="189">
        <f t="shared" ref="R13:V13" si="2">R11/R12</f>
        <v>1.0253441067031119</v>
      </c>
      <c r="S13" s="189">
        <f t="shared" si="2"/>
        <v>0.99887561335271258</v>
      </c>
      <c r="T13" s="189">
        <f t="shared" si="2"/>
        <v>0.93299087255417412</v>
      </c>
      <c r="U13" s="189">
        <f t="shared" si="2"/>
        <v>0.96079775660225919</v>
      </c>
      <c r="V13" s="189">
        <f t="shared" si="2"/>
        <v>0.87142917646924689</v>
      </c>
      <c r="W13" s="189">
        <f t="shared" ref="W13" si="3">W11/W12</f>
        <v>1.0316683234503237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2.2992013045802828</v>
      </c>
      <c r="C17" s="14">
        <f t="shared" si="4"/>
        <v>2.295400985610633</v>
      </c>
      <c r="D17" s="14">
        <f t="shared" si="4"/>
        <v>2.2916006379349221</v>
      </c>
      <c r="E17" s="14">
        <f t="shared" si="4"/>
        <v>2.2878003140432663</v>
      </c>
      <c r="F17" s="14">
        <f t="shared" si="4"/>
        <v>2.2840000351992478</v>
      </c>
      <c r="G17" s="14">
        <f t="shared" si="4"/>
        <v>2.2969999705066542</v>
      </c>
      <c r="H17" s="14">
        <f t="shared" si="4"/>
        <v>2.2800000043270847</v>
      </c>
      <c r="I17" s="14">
        <f t="shared" si="4"/>
        <v>2.272999962964906</v>
      </c>
      <c r="J17" s="14">
        <f t="shared" si="4"/>
        <v>2.2459999989473056</v>
      </c>
      <c r="K17" s="14">
        <f t="shared" si="4"/>
        <v>2.2419999642535529</v>
      </c>
      <c r="L17" s="14">
        <f t="shared" si="4"/>
        <v>2.2260000092952463</v>
      </c>
      <c r="M17" s="14">
        <f t="shared" si="4"/>
        <v>2.2299999931362144</v>
      </c>
      <c r="N17" s="14">
        <f t="shared" si="4"/>
        <v>2.2240000318897097</v>
      </c>
      <c r="O17" s="14">
        <f t="shared" si="4"/>
        <v>2.2189999913405338</v>
      </c>
      <c r="P17" s="14">
        <f t="shared" si="4"/>
        <v>2.2080000331036591</v>
      </c>
      <c r="Q17" s="14">
        <f t="shared" si="4"/>
        <v>2.1959999637844891</v>
      </c>
      <c r="R17" s="14">
        <f t="shared" ref="R17:V17" si="5">R4/R6</f>
        <v>2.1864972659101127</v>
      </c>
      <c r="S17" s="14">
        <f t="shared" si="5"/>
        <v>2.1841215982073483</v>
      </c>
      <c r="T17" s="14">
        <f t="shared" si="5"/>
        <v>2.1811519630367147</v>
      </c>
      <c r="U17" s="14">
        <f t="shared" si="5"/>
        <v>2.177439987911185</v>
      </c>
      <c r="V17" s="14">
        <f t="shared" si="5"/>
        <v>2.1727999817191033</v>
      </c>
      <c r="W17" s="14">
        <f t="shared" ref="W17" si="6">W4/W6</f>
        <v>2.1669999748249258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37.731546300167814</v>
      </c>
      <c r="C18" s="94">
        <f t="shared" si="7"/>
        <v>37.963084592605455</v>
      </c>
      <c r="D18" s="94">
        <f t="shared" si="7"/>
        <v>38.209973920095216</v>
      </c>
      <c r="E18" s="94">
        <f t="shared" si="7"/>
        <v>38.469735468626318</v>
      </c>
      <c r="F18" s="94">
        <f t="shared" si="7"/>
        <v>38.746365639232891</v>
      </c>
      <c r="G18" s="94">
        <f t="shared" si="7"/>
        <v>38.701609439717465</v>
      </c>
      <c r="H18" s="94">
        <f t="shared" si="7"/>
        <v>39.274686429289993</v>
      </c>
      <c r="I18" s="94">
        <f t="shared" si="7"/>
        <v>39.663552528507353</v>
      </c>
      <c r="J18" s="94">
        <f t="shared" si="7"/>
        <v>40.497610480610327</v>
      </c>
      <c r="K18" s="94">
        <f t="shared" si="7"/>
        <v>40.855067763392839</v>
      </c>
      <c r="L18" s="94">
        <f t="shared" si="7"/>
        <v>41.499219509184783</v>
      </c>
      <c r="M18" s="94">
        <f t="shared" si="7"/>
        <v>41.701879612245229</v>
      </c>
      <c r="N18" s="94">
        <f t="shared" si="7"/>
        <v>42.131294359912438</v>
      </c>
      <c r="O18" s="94">
        <f t="shared" si="7"/>
        <v>42.550338855835285</v>
      </c>
      <c r="P18" s="94">
        <f t="shared" si="7"/>
        <v>43.151275749338801</v>
      </c>
      <c r="Q18" s="94">
        <f t="shared" si="7"/>
        <v>43.749744641528586</v>
      </c>
      <c r="R18" s="94">
        <f t="shared" ref="R18:V18" si="8">R7*1000/R4</f>
        <v>44.281158884371195</v>
      </c>
      <c r="S18" s="94">
        <f t="shared" si="8"/>
        <v>44.643940962343393</v>
      </c>
      <c r="T18" s="94">
        <f t="shared" si="8"/>
        <v>45.029949219869202</v>
      </c>
      <c r="U18" s="94">
        <f t="shared" si="8"/>
        <v>45.430375905300288</v>
      </c>
      <c r="V18" s="94">
        <f t="shared" si="8"/>
        <v>45.85566543636758</v>
      </c>
      <c r="W18" s="94">
        <f t="shared" ref="W18" si="9">W7*1000/W4</f>
        <v>46.342651687458236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86.752420477177196</v>
      </c>
      <c r="C19" s="15">
        <f t="shared" si="10"/>
        <v>87.1405017906864</v>
      </c>
      <c r="D19" s="15">
        <f t="shared" si="10"/>
        <v>87.562000610766944</v>
      </c>
      <c r="E19" s="15">
        <f t="shared" si="10"/>
        <v>88.01107288628468</v>
      </c>
      <c r="F19" s="15">
        <f t="shared" si="10"/>
        <v>88.496700483850859</v>
      </c>
      <c r="G19" s="15">
        <f t="shared" si="10"/>
        <v>88.897595741591061</v>
      </c>
      <c r="H19" s="15">
        <f t="shared" si="10"/>
        <v>89.546285228726092</v>
      </c>
      <c r="I19" s="15">
        <f t="shared" si="10"/>
        <v>90.155253428353831</v>
      </c>
      <c r="J19" s="15">
        <f t="shared" si="10"/>
        <v>90.957633096819194</v>
      </c>
      <c r="K19" s="15">
        <f t="shared" si="10"/>
        <v>91.597060465103212</v>
      </c>
      <c r="L19" s="15">
        <f t="shared" si="10"/>
        <v>92.377263013190799</v>
      </c>
      <c r="M19" s="15">
        <f t="shared" si="10"/>
        <v>92.995191249074111</v>
      </c>
      <c r="N19" s="15">
        <f t="shared" si="10"/>
        <v>93.7</v>
      </c>
      <c r="O19" s="15">
        <f t="shared" si="10"/>
        <v>94.419201552635286</v>
      </c>
      <c r="P19" s="15">
        <f t="shared" si="10"/>
        <v>95.278018283005181</v>
      </c>
      <c r="Q19" s="15">
        <f t="shared" si="10"/>
        <v>96.074437648377426</v>
      </c>
      <c r="R19" s="15">
        <f t="shared" ref="R19:V19" si="11">R7*1000/R6</f>
        <v>96.820632832008911</v>
      </c>
      <c r="S19" s="15">
        <f t="shared" si="11"/>
        <v>97.507795684947936</v>
      </c>
      <c r="T19" s="15">
        <f t="shared" si="11"/>
        <v>98.217162136361281</v>
      </c>
      <c r="U19" s="15">
        <f t="shared" si="11"/>
        <v>98.921917162037644</v>
      </c>
      <c r="V19" s="15">
        <f t="shared" si="11"/>
        <v>99.635189021856803</v>
      </c>
      <c r="W19" s="15">
        <f t="shared" ref="W19" si="12">W7*1000/W6</f>
        <v>100.4245250400423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43.541951994405423</v>
      </c>
      <c r="D20" s="4">
        <f t="shared" si="13"/>
        <v>44.135844293813911</v>
      </c>
      <c r="E20" s="4">
        <f t="shared" si="13"/>
        <v>44.69909769273012</v>
      </c>
      <c r="F20" s="4">
        <f t="shared" si="13"/>
        <v>45.43049988896923</v>
      </c>
      <c r="G20" s="4">
        <f t="shared" si="13"/>
        <v>45.489433420211562</v>
      </c>
      <c r="H20" s="4">
        <f t="shared" si="13"/>
        <v>46.545405060187683</v>
      </c>
      <c r="I20" s="4">
        <f t="shared" si="13"/>
        <v>47.424165025599237</v>
      </c>
      <c r="J20" s="4">
        <f t="shared" si="13"/>
        <v>48.739464718206087</v>
      </c>
      <c r="K20" s="4">
        <f t="shared" si="13"/>
        <v>49.437333804519831</v>
      </c>
      <c r="L20" s="4">
        <f t="shared" si="13"/>
        <v>50.565782894779922</v>
      </c>
      <c r="M20" s="4">
        <f t="shared" si="13"/>
        <v>50.826021811353918</v>
      </c>
      <c r="N20" s="4">
        <f t="shared" si="13"/>
        <v>51.082443161424649</v>
      </c>
      <c r="O20" s="4">
        <f t="shared" si="13"/>
        <v>51.5384348741145</v>
      </c>
      <c r="P20" s="4">
        <f t="shared" si="13"/>
        <v>52.098783341371394</v>
      </c>
      <c r="Q20" s="4">
        <f t="shared" si="13"/>
        <v>52.671369864409677</v>
      </c>
      <c r="R20" s="4">
        <f t="shared" ref="R20:V20" si="14">IF(SUM(R21)=0,"",R21/R17)</f>
        <v>53.073770540386008</v>
      </c>
      <c r="S20" s="4">
        <f t="shared" si="14"/>
        <v>53.299415692428752</v>
      </c>
      <c r="T20" s="4">
        <f t="shared" si="14"/>
        <v>53.510035180486192</v>
      </c>
      <c r="U20" s="4">
        <f t="shared" si="14"/>
        <v>53.785979637520484</v>
      </c>
      <c r="V20" s="4">
        <f t="shared" si="14"/>
        <v>54.014401994639378</v>
      </c>
      <c r="W20" s="4">
        <f t="shared" ref="W20" si="15">IF(SUM(W21)=0,"",W21/W17)</f>
        <v>54.505359348041871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99.946239523369073</v>
      </c>
      <c r="D21" s="3">
        <f t="shared" si="16"/>
        <v>101.14172893950035</v>
      </c>
      <c r="E21" s="3">
        <f t="shared" si="16"/>
        <v>102.26260973887861</v>
      </c>
      <c r="F21" s="3">
        <f t="shared" si="16"/>
        <v>103.76326334552515</v>
      </c>
      <c r="G21" s="3">
        <f t="shared" si="16"/>
        <v>104.48922722459037</v>
      </c>
      <c r="H21" s="3">
        <f t="shared" si="16"/>
        <v>106.12352373863382</v>
      </c>
      <c r="I21" s="3">
        <f t="shared" si="16"/>
        <v>107.79512534682866</v>
      </c>
      <c r="J21" s="3">
        <f t="shared" si="16"/>
        <v>109.4688377057831</v>
      </c>
      <c r="K21" s="3">
        <f t="shared" si="16"/>
        <v>110.83850062252442</v>
      </c>
      <c r="L21" s="3">
        <f t="shared" si="16"/>
        <v>112.55943319380151</v>
      </c>
      <c r="M21" s="3">
        <f t="shared" si="16"/>
        <v>113.34202829046032</v>
      </c>
      <c r="N21" s="3">
        <f t="shared" si="16"/>
        <v>113.60735522001271</v>
      </c>
      <c r="O21" s="3">
        <f t="shared" si="16"/>
        <v>114.36378653936474</v>
      </c>
      <c r="P21" s="3">
        <f t="shared" si="16"/>
        <v>115.0341153424084</v>
      </c>
      <c r="Q21" s="3">
        <f t="shared" si="16"/>
        <v>115.66632631472308</v>
      </c>
      <c r="R21" s="3">
        <f t="shared" ref="R21:V21" si="17">IF(SUM(R9)=0,"",R9*1000/R8)</f>
        <v>116.04565417809469</v>
      </c>
      <c r="S21" s="3">
        <f t="shared" si="17"/>
        <v>116.4124049856653</v>
      </c>
      <c r="T21" s="3">
        <f t="shared" si="17"/>
        <v>116.71351827608112</v>
      </c>
      <c r="U21" s="3">
        <f t="shared" si="17"/>
        <v>117.11574285171385</v>
      </c>
      <c r="V21" s="3">
        <f t="shared" si="17"/>
        <v>117.36249166652074</v>
      </c>
      <c r="W21" s="3">
        <f t="shared" ref="W21" si="18">IF(SUM(W9)=0,"",W9*1000/W8)</f>
        <v>118.11311233503027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15948.202413476811</v>
      </c>
      <c r="C22" s="13">
        <f t="shared" si="19"/>
        <v>16233.371573834998</v>
      </c>
      <c r="D22" s="13">
        <f t="shared" si="19"/>
        <v>16451.330869440932</v>
      </c>
      <c r="E22" s="13">
        <f t="shared" si="19"/>
        <v>16577.044664402947</v>
      </c>
      <c r="F22" s="13">
        <f t="shared" si="19"/>
        <v>16784.326026644616</v>
      </c>
      <c r="G22" s="13">
        <f t="shared" si="19"/>
        <v>17058.530153966341</v>
      </c>
      <c r="H22" s="13">
        <f t="shared" si="19"/>
        <v>17298.31423016941</v>
      </c>
      <c r="I22" s="13">
        <f t="shared" si="19"/>
        <v>17638.559335845355</v>
      </c>
      <c r="J22" s="13">
        <f t="shared" si="19"/>
        <v>17630.319922231243</v>
      </c>
      <c r="K22" s="13">
        <f t="shared" si="19"/>
        <v>17589.893366921675</v>
      </c>
      <c r="L22" s="13">
        <f t="shared" si="19"/>
        <v>17835.60733066946</v>
      </c>
      <c r="M22" s="13">
        <f t="shared" si="19"/>
        <v>17857.498515936044</v>
      </c>
      <c r="N22" s="13">
        <f t="shared" si="19"/>
        <v>17700.7084955746</v>
      </c>
      <c r="O22" s="13">
        <f t="shared" si="19"/>
        <v>17703.080038048076</v>
      </c>
      <c r="P22" s="13">
        <f t="shared" si="19"/>
        <v>17695.743820283813</v>
      </c>
      <c r="Q22" s="13">
        <f t="shared" si="19"/>
        <v>17878.468575556111</v>
      </c>
      <c r="R22" s="13">
        <f t="shared" ref="R22:V22" si="20">R3*1000000/R4</f>
        <v>18147.39050344245</v>
      </c>
      <c r="S22" s="13">
        <f t="shared" si="20"/>
        <v>18368.632947336784</v>
      </c>
      <c r="T22" s="13">
        <f t="shared" si="20"/>
        <v>18489.027094064404</v>
      </c>
      <c r="U22" s="13">
        <f t="shared" si="20"/>
        <v>18773.613568513527</v>
      </c>
      <c r="V22" s="13">
        <f t="shared" si="20"/>
        <v>17494.673448914742</v>
      </c>
      <c r="W22" s="13">
        <f t="shared" ref="W22" si="21">W3*1000000/W4</f>
        <v>18301.933347685335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36668.127794776301</v>
      </c>
      <c r="C23" s="46">
        <f t="shared" si="22"/>
        <v>37262.097110364484</v>
      </c>
      <c r="D23" s="46">
        <f t="shared" si="22"/>
        <v>37699.880315289323</v>
      </c>
      <c r="E23" s="46">
        <f t="shared" si="22"/>
        <v>37924.967989130317</v>
      </c>
      <c r="F23" s="46">
        <f t="shared" si="22"/>
        <v>38335.401235651952</v>
      </c>
      <c r="G23" s="46">
        <f t="shared" si="22"/>
        <v>39183.443260547552</v>
      </c>
      <c r="H23" s="46">
        <f t="shared" si="22"/>
        <v>39440.15651963753</v>
      </c>
      <c r="I23" s="46">
        <f t="shared" si="22"/>
        <v>40092.444717130784</v>
      </c>
      <c r="J23" s="46">
        <f t="shared" si="22"/>
        <v>39597.698526772037</v>
      </c>
      <c r="K23" s="46">
        <f t="shared" si="22"/>
        <v>39436.540299862201</v>
      </c>
      <c r="L23" s="46">
        <f t="shared" si="22"/>
        <v>39702.062083856588</v>
      </c>
      <c r="M23" s="46">
        <f t="shared" si="22"/>
        <v>39822.221567967346</v>
      </c>
      <c r="N23" s="46">
        <f t="shared" si="22"/>
        <v>39366.376258628363</v>
      </c>
      <c r="O23" s="46">
        <f t="shared" si="22"/>
        <v>39283.134451129459</v>
      </c>
      <c r="P23" s="46">
        <f t="shared" si="22"/>
        <v>39072.202940980533</v>
      </c>
      <c r="Q23" s="46">
        <f t="shared" si="22"/>
        <v>39261.116344443348</v>
      </c>
      <c r="R23" s="46">
        <f t="shared" ref="R23:V23" si="23">R3*1000000/R6</f>
        <v>39679.219719180059</v>
      </c>
      <c r="S23" s="46">
        <f t="shared" si="23"/>
        <v>40119.327949821367</v>
      </c>
      <c r="T23" s="46">
        <f t="shared" si="23"/>
        <v>40327.377740857577</v>
      </c>
      <c r="U23" s="46">
        <f t="shared" si="23"/>
        <v>40878.41690167335</v>
      </c>
      <c r="V23" s="46">
        <f t="shared" si="23"/>
        <v>38012.426149983636</v>
      </c>
      <c r="W23" s="46">
        <f t="shared" ref="W23" si="24">W3*1000000/W6</f>
        <v>39660.289103681593</v>
      </c>
      <c r="DA23" s="11"/>
    </row>
    <row r="24" spans="1:105" ht="12" customHeight="1" x14ac:dyDescent="0.25">
      <c r="A24" s="180" t="s">
        <v>191</v>
      </c>
      <c r="B24" s="15">
        <v>1.1210687262221226</v>
      </c>
      <c r="C24" s="15">
        <v>1.1252333303656008</v>
      </c>
      <c r="D24" s="15">
        <v>1.1332908923868774</v>
      </c>
      <c r="E24" s="15">
        <v>1.1337942809532768</v>
      </c>
      <c r="F24" s="15">
        <v>1.1321108180978487</v>
      </c>
      <c r="G24" s="15">
        <v>1.1393644820038182</v>
      </c>
      <c r="H24" s="15">
        <v>1.130775854839335</v>
      </c>
      <c r="I24" s="15">
        <v>1.134109006323949</v>
      </c>
      <c r="J24" s="15">
        <v>1.1269331825862461</v>
      </c>
      <c r="K24" s="15">
        <v>1.143700095199903</v>
      </c>
      <c r="L24" s="15">
        <v>1.1484594867445004</v>
      </c>
      <c r="M24" s="15">
        <v>1.1504502532170269</v>
      </c>
      <c r="N24" s="15">
        <v>1.1557577189773627</v>
      </c>
      <c r="O24" s="15">
        <v>1.1662564129687829</v>
      </c>
      <c r="P24" s="15">
        <v>1.1576860930484736</v>
      </c>
      <c r="Q24" s="15">
        <v>1.1477354504445731</v>
      </c>
      <c r="R24" s="15">
        <v>1.1400472236490291</v>
      </c>
      <c r="S24" s="15">
        <v>1.1327718131306876</v>
      </c>
      <c r="T24" s="15">
        <v>1.1228899207302427</v>
      </c>
      <c r="U24" s="15">
        <v>1.1253595078700458</v>
      </c>
      <c r="V24" s="15">
        <v>1.1296345129178722</v>
      </c>
      <c r="W24" s="15">
        <v>1.1289802148112791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42657.602943232458</v>
      </c>
      <c r="C28" s="22">
        <v>44983.532987719147</v>
      </c>
      <c r="D28" s="22">
        <v>43418.385723545754</v>
      </c>
      <c r="E28" s="22">
        <v>44857.45480871106</v>
      </c>
      <c r="F28" s="22">
        <v>46535.914847965192</v>
      </c>
      <c r="G28" s="22">
        <v>45525.417522747433</v>
      </c>
      <c r="H28" s="22">
        <v>44615.387214273404</v>
      </c>
      <c r="I28" s="22">
        <v>39987.419862424758</v>
      </c>
      <c r="J28" s="22">
        <v>43499.481599312116</v>
      </c>
      <c r="K28" s="22">
        <v>43096.474548581238</v>
      </c>
      <c r="L28" s="22">
        <v>44245.739810834049</v>
      </c>
      <c r="M28" s="22">
        <v>38796.740326741186</v>
      </c>
      <c r="N28" s="22">
        <v>42503.441702493554</v>
      </c>
      <c r="O28" s="22">
        <v>44575.245399828018</v>
      </c>
      <c r="P28" s="22">
        <v>36615.597162510749</v>
      </c>
      <c r="Q28" s="22">
        <v>38673.260705073088</v>
      </c>
      <c r="R28" s="22">
        <v>40317.153310404123</v>
      </c>
      <c r="S28" s="22">
        <v>39508.612639724852</v>
      </c>
      <c r="T28" s="22">
        <v>38145.51607910575</v>
      </c>
      <c r="U28" s="22">
        <v>37658.942304385215</v>
      </c>
      <c r="V28" s="22">
        <v>36586.400601891655</v>
      </c>
      <c r="W28" s="22">
        <v>38844.428460877039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375.1074806534823</v>
      </c>
      <c r="C29" s="31">
        <v>365.57747205503006</v>
      </c>
      <c r="D29" s="31">
        <v>254.01263972484958</v>
      </c>
      <c r="E29" s="31">
        <v>249.40292347377471</v>
      </c>
      <c r="F29" s="31">
        <v>241.90309544282024</v>
      </c>
      <c r="G29" s="31">
        <v>217.49303525365437</v>
      </c>
      <c r="H29" s="31">
        <v>211.18753224419606</v>
      </c>
      <c r="I29" s="31">
        <v>206.02846087704216</v>
      </c>
      <c r="J29" s="31">
        <v>228.19337919174552</v>
      </c>
      <c r="K29" s="31">
        <v>201.49036973344801</v>
      </c>
      <c r="L29" s="31">
        <v>226.04376612209796</v>
      </c>
      <c r="M29" s="31">
        <v>40.520464316423045</v>
      </c>
      <c r="N29" s="31">
        <v>45.13697334479793</v>
      </c>
      <c r="O29" s="31">
        <v>47.42828890799656</v>
      </c>
      <c r="P29" s="31">
        <v>35.139466895958734</v>
      </c>
      <c r="Q29" s="31">
        <v>36.373774720550301</v>
      </c>
      <c r="R29" s="31">
        <v>37.776182287188306</v>
      </c>
      <c r="S29" s="31">
        <v>35.594926913155632</v>
      </c>
      <c r="T29" s="31">
        <v>26.356061908856404</v>
      </c>
      <c r="U29" s="31">
        <v>24.451848667239897</v>
      </c>
      <c r="V29" s="31">
        <v>20.758813413585557</v>
      </c>
      <c r="W29" s="31">
        <v>26.205674978503872</v>
      </c>
      <c r="DA29" s="59" t="s">
        <v>231</v>
      </c>
    </row>
    <row r="30" spans="1:105" ht="12" customHeight="1" x14ac:dyDescent="0.25">
      <c r="A30" s="73" t="s">
        <v>75</v>
      </c>
      <c r="B30" s="98">
        <v>9687.6468615649173</v>
      </c>
      <c r="C30" s="98">
        <v>10733.333361994841</v>
      </c>
      <c r="D30" s="98">
        <v>9505.1065348237316</v>
      </c>
      <c r="E30" s="98">
        <v>9875.6095442820297</v>
      </c>
      <c r="F30" s="98">
        <v>9726.0398108340487</v>
      </c>
      <c r="G30" s="98">
        <v>9644.8784178847782</v>
      </c>
      <c r="H30" s="98">
        <v>8831.1500429922617</v>
      </c>
      <c r="I30" s="98">
        <v>7568.6736887360275</v>
      </c>
      <c r="J30" s="98">
        <v>8510.1074806534816</v>
      </c>
      <c r="K30" s="98">
        <v>8236.3800515907133</v>
      </c>
      <c r="L30" s="98">
        <v>7668.6725709372304</v>
      </c>
      <c r="M30" s="98">
        <v>6202.8281169389502</v>
      </c>
      <c r="N30" s="98">
        <v>6450.5690455717968</v>
      </c>
      <c r="O30" s="98">
        <v>6618.1720550300943</v>
      </c>
      <c r="P30" s="98">
        <v>5432.8373172828879</v>
      </c>
      <c r="Q30" s="98">
        <v>5552.7458297506437</v>
      </c>
      <c r="R30" s="98">
        <v>5163.6243336199477</v>
      </c>
      <c r="S30" s="98">
        <v>5158.8210662080819</v>
      </c>
      <c r="T30" s="98">
        <v>4655.9411865864149</v>
      </c>
      <c r="U30" s="98">
        <v>4356.3055030094583</v>
      </c>
      <c r="V30" s="98">
        <v>4167.2863284608766</v>
      </c>
      <c r="W30" s="98">
        <v>4118.9198624247638</v>
      </c>
      <c r="DA30" s="63"/>
    </row>
    <row r="31" spans="1:105" ht="12" customHeight="1" x14ac:dyDescent="0.25">
      <c r="A31" s="97" t="s">
        <v>74</v>
      </c>
      <c r="B31" s="98">
        <v>1723.9848667239901</v>
      </c>
      <c r="C31" s="98">
        <v>1690.0926913155629</v>
      </c>
      <c r="D31" s="98">
        <v>1647.162510748065</v>
      </c>
      <c r="E31" s="98">
        <v>1564.536199484093</v>
      </c>
      <c r="F31" s="98">
        <v>1573.325709372313</v>
      </c>
      <c r="G31" s="98">
        <v>1497.5159931212379</v>
      </c>
      <c r="H31" s="98">
        <v>1385.4495270851251</v>
      </c>
      <c r="I31" s="98">
        <v>1351.39011177988</v>
      </c>
      <c r="J31" s="98">
        <v>1290.962080825451</v>
      </c>
      <c r="K31" s="98">
        <v>1263.4947549441099</v>
      </c>
      <c r="L31" s="98">
        <v>1273.3829750644879</v>
      </c>
      <c r="M31" s="98">
        <v>1094.2963886500429</v>
      </c>
      <c r="N31" s="98">
        <v>1084.4081685296651</v>
      </c>
      <c r="O31" s="98">
        <v>1074.5199484092859</v>
      </c>
      <c r="P31" s="98">
        <v>922.90051590713665</v>
      </c>
      <c r="Q31" s="98">
        <v>925.09793637145299</v>
      </c>
      <c r="R31" s="98">
        <v>922.90051590713665</v>
      </c>
      <c r="S31" s="98">
        <v>920.703181427343</v>
      </c>
      <c r="T31" s="98">
        <v>892.99415305245054</v>
      </c>
      <c r="U31" s="98">
        <v>815.1386930352536</v>
      </c>
      <c r="V31" s="98">
        <v>781.16827171109185</v>
      </c>
      <c r="W31" s="98">
        <v>891.76251074806532</v>
      </c>
      <c r="DA31" s="63" t="s">
        <v>232</v>
      </c>
    </row>
    <row r="32" spans="1:105" ht="12" customHeight="1" x14ac:dyDescent="0.25">
      <c r="A32" s="97" t="s">
        <v>201</v>
      </c>
      <c r="B32" s="98">
        <v>7963.661994840927</v>
      </c>
      <c r="C32" s="98">
        <v>9043.2406706792772</v>
      </c>
      <c r="D32" s="98">
        <v>7857.9440240756667</v>
      </c>
      <c r="E32" s="98">
        <v>8311.0733447979364</v>
      </c>
      <c r="F32" s="98">
        <v>8152.7141014617355</v>
      </c>
      <c r="G32" s="98">
        <v>8147.3624247635398</v>
      </c>
      <c r="H32" s="98">
        <v>7445.7005159071368</v>
      </c>
      <c r="I32" s="98">
        <v>6217.283576956148</v>
      </c>
      <c r="J32" s="98">
        <v>7219.1453998280303</v>
      </c>
      <c r="K32" s="98">
        <v>6972.8852966466038</v>
      </c>
      <c r="L32" s="98">
        <v>6395.2895958727422</v>
      </c>
      <c r="M32" s="98">
        <v>5108.5317282889073</v>
      </c>
      <c r="N32" s="98">
        <v>5366.1608770421317</v>
      </c>
      <c r="O32" s="98">
        <v>5543.6521066208079</v>
      </c>
      <c r="P32" s="98">
        <v>4509.9368013757512</v>
      </c>
      <c r="Q32" s="98">
        <v>4627.6478933791905</v>
      </c>
      <c r="R32" s="98">
        <v>4240.7238177128111</v>
      </c>
      <c r="S32" s="98">
        <v>4238.1178847807387</v>
      </c>
      <c r="T32" s="98">
        <v>3762.9470335339643</v>
      </c>
      <c r="U32" s="98">
        <v>3541.1668099742046</v>
      </c>
      <c r="V32" s="98">
        <v>3386.118056749785</v>
      </c>
      <c r="W32" s="98">
        <v>3227.1573516766985</v>
      </c>
      <c r="DA32" s="63" t="s">
        <v>233</v>
      </c>
    </row>
    <row r="33" spans="1:105" ht="12" customHeight="1" x14ac:dyDescent="0.25">
      <c r="A33" s="73" t="s">
        <v>192</v>
      </c>
      <c r="B33" s="98">
        <v>12641.632846087699</v>
      </c>
      <c r="C33" s="98">
        <v>12908.0698194325</v>
      </c>
      <c r="D33" s="98">
        <v>13225.56638005159</v>
      </c>
      <c r="E33" s="98">
        <v>13154.31392949269</v>
      </c>
      <c r="F33" s="98">
        <v>14764.1785038693</v>
      </c>
      <c r="G33" s="98">
        <v>14451.92570937231</v>
      </c>
      <c r="H33" s="98">
        <v>14613.95717970765</v>
      </c>
      <c r="I33" s="98">
        <v>12940.355975924331</v>
      </c>
      <c r="J33" s="98">
        <v>14003.017970765261</v>
      </c>
      <c r="K33" s="98">
        <v>14194.210920034389</v>
      </c>
      <c r="L33" s="98">
        <v>13871.08607050731</v>
      </c>
      <c r="M33" s="98">
        <v>12696.19355116079</v>
      </c>
      <c r="N33" s="98">
        <v>14055.67790197764</v>
      </c>
      <c r="O33" s="98">
        <v>14507.50730868443</v>
      </c>
      <c r="P33" s="98">
        <v>10840.898796216679</v>
      </c>
      <c r="Q33" s="98">
        <v>11673.430094582969</v>
      </c>
      <c r="R33" s="98">
        <v>12630.3852966466</v>
      </c>
      <c r="S33" s="98">
        <v>12270.857093723131</v>
      </c>
      <c r="T33" s="98">
        <v>11636.53043852106</v>
      </c>
      <c r="U33" s="98">
        <v>11410.667325881341</v>
      </c>
      <c r="V33" s="98">
        <v>11153.73619948409</v>
      </c>
      <c r="W33" s="98">
        <v>11687.87325881341</v>
      </c>
      <c r="DA33" s="63" t="s">
        <v>234</v>
      </c>
    </row>
    <row r="34" spans="1:105" ht="12" customHeight="1" x14ac:dyDescent="0.25">
      <c r="A34" s="73" t="s">
        <v>73</v>
      </c>
      <c r="B34" s="98">
        <v>6822.107652622527</v>
      </c>
      <c r="C34" s="98">
        <v>6963.8386930352535</v>
      </c>
      <c r="D34" s="98">
        <v>6393.4986242476352</v>
      </c>
      <c r="E34" s="98">
        <v>6880.7680997420457</v>
      </c>
      <c r="F34" s="98">
        <v>6970.9369733447975</v>
      </c>
      <c r="G34" s="98">
        <v>6787.3079105760953</v>
      </c>
      <c r="H34" s="98">
        <v>6413.0898538263109</v>
      </c>
      <c r="I34" s="98">
        <v>6293.7257093723128</v>
      </c>
      <c r="J34" s="98">
        <v>6943.9631986242484</v>
      </c>
      <c r="K34" s="98">
        <v>7337.5466895958716</v>
      </c>
      <c r="L34" s="98">
        <v>8452.0123817712811</v>
      </c>
      <c r="M34" s="98">
        <v>7061.5934651762682</v>
      </c>
      <c r="N34" s="98">
        <v>8271.9059329320717</v>
      </c>
      <c r="O34" s="98">
        <v>9169.7687876182281</v>
      </c>
      <c r="P34" s="98">
        <v>7645.284092863285</v>
      </c>
      <c r="Q34" s="98">
        <v>8286.6129836629407</v>
      </c>
      <c r="R34" s="98">
        <v>9076.6007738607041</v>
      </c>
      <c r="S34" s="98">
        <v>8937.5404987102302</v>
      </c>
      <c r="T34" s="98">
        <v>8932.0256233877899</v>
      </c>
      <c r="U34" s="98">
        <v>9316.916938950988</v>
      </c>
      <c r="V34" s="98">
        <v>8685.8192605331042</v>
      </c>
      <c r="W34" s="98">
        <v>10333.414531384351</v>
      </c>
      <c r="DA34" s="63"/>
    </row>
    <row r="35" spans="1:105" ht="12" customHeight="1" x14ac:dyDescent="0.25">
      <c r="A35" s="97" t="s">
        <v>204</v>
      </c>
      <c r="B35" s="98">
        <v>6680.4719690455713</v>
      </c>
      <c r="C35" s="98">
        <v>6824.6631986242473</v>
      </c>
      <c r="D35" s="98">
        <v>6296.0256233877899</v>
      </c>
      <c r="E35" s="98">
        <v>6781.7903697334468</v>
      </c>
      <c r="F35" s="98">
        <v>6813.1508168529663</v>
      </c>
      <c r="G35" s="98">
        <v>6626.6361134995695</v>
      </c>
      <c r="H35" s="98">
        <v>6111.6365434221834</v>
      </c>
      <c r="I35" s="98">
        <v>5822.680825451419</v>
      </c>
      <c r="J35" s="98">
        <v>6225.0166809974207</v>
      </c>
      <c r="K35" s="98">
        <v>6403.171883061048</v>
      </c>
      <c r="L35" s="98">
        <v>7229.7936371453134</v>
      </c>
      <c r="M35" s="98">
        <v>5944.7152192605326</v>
      </c>
      <c r="N35" s="98">
        <v>6882.5337919174544</v>
      </c>
      <c r="O35" s="98">
        <v>7550.3835769561474</v>
      </c>
      <c r="P35" s="98">
        <v>6176.7482373172843</v>
      </c>
      <c r="Q35" s="98">
        <v>6572.7599312123812</v>
      </c>
      <c r="R35" s="98">
        <v>7051.6418744625953</v>
      </c>
      <c r="S35" s="98">
        <v>6787.9373172828873</v>
      </c>
      <c r="T35" s="98">
        <v>6615.6764402407571</v>
      </c>
      <c r="U35" s="98">
        <v>6669.0829750644889</v>
      </c>
      <c r="V35" s="98">
        <v>5912.9006018916589</v>
      </c>
      <c r="W35" s="98">
        <v>6739.6079105760982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20.684092863284611</v>
      </c>
      <c r="C38" s="98">
        <v>20.15855546001719</v>
      </c>
      <c r="D38" s="98">
        <v>20.11083404987102</v>
      </c>
      <c r="E38" s="98">
        <v>21.018400687876181</v>
      </c>
      <c r="F38" s="98">
        <v>21.9499570077386</v>
      </c>
      <c r="G38" s="98">
        <v>22.475408426483231</v>
      </c>
      <c r="H38" s="98">
        <v>29.688564058469471</v>
      </c>
      <c r="I38" s="98">
        <v>37.331642304385213</v>
      </c>
      <c r="J38" s="98">
        <v>46.837661220980223</v>
      </c>
      <c r="K38" s="98">
        <v>53.979191745485807</v>
      </c>
      <c r="L38" s="98">
        <v>60.165262252794491</v>
      </c>
      <c r="M38" s="98">
        <v>114.34359415305251</v>
      </c>
      <c r="N38" s="98">
        <v>124.9487532244196</v>
      </c>
      <c r="O38" s="98">
        <v>133.48564058469469</v>
      </c>
      <c r="P38" s="98">
        <v>141.07024935511609</v>
      </c>
      <c r="Q38" s="98">
        <v>149.2249355116079</v>
      </c>
      <c r="R38" s="98">
        <v>158.61384350816849</v>
      </c>
      <c r="S38" s="98">
        <v>165.1165950128977</v>
      </c>
      <c r="T38" s="98">
        <v>179.79518486672399</v>
      </c>
      <c r="U38" s="98">
        <v>191.006018916595</v>
      </c>
      <c r="V38" s="98">
        <v>199.27618228718831</v>
      </c>
      <c r="W38" s="98">
        <v>207.66844368013761</v>
      </c>
      <c r="DA38" s="63" t="s">
        <v>238</v>
      </c>
    </row>
    <row r="39" spans="1:105" ht="12" customHeight="1" x14ac:dyDescent="0.25">
      <c r="A39" s="97" t="s">
        <v>202</v>
      </c>
      <c r="B39" s="98">
        <v>120.95159071367149</v>
      </c>
      <c r="C39" s="98">
        <v>119.0169389509888</v>
      </c>
      <c r="D39" s="98">
        <v>77.362166809974198</v>
      </c>
      <c r="E39" s="98">
        <v>77.959329320722262</v>
      </c>
      <c r="F39" s="98">
        <v>78.580309544282031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20.629925290542516</v>
      </c>
      <c r="C40" s="98">
        <v>26.29503011111975</v>
      </c>
      <c r="D40" s="98">
        <v>30.680904485286831</v>
      </c>
      <c r="E40" s="98">
        <v>42.910837164422958</v>
      </c>
      <c r="F40" s="98">
        <v>57.255889939810871</v>
      </c>
      <c r="G40" s="98">
        <v>138.19638865004296</v>
      </c>
      <c r="H40" s="98">
        <v>271.76474634565784</v>
      </c>
      <c r="I40" s="98">
        <v>433.71324161650892</v>
      </c>
      <c r="J40" s="98">
        <v>672.10885640584729</v>
      </c>
      <c r="K40" s="98">
        <v>880.39561478933786</v>
      </c>
      <c r="L40" s="98">
        <v>1162.053482373173</v>
      </c>
      <c r="M40" s="98">
        <v>1002.534651762683</v>
      </c>
      <c r="N40" s="98">
        <v>1264.4233877901972</v>
      </c>
      <c r="O40" s="98">
        <v>1485.8995700773867</v>
      </c>
      <c r="P40" s="98">
        <v>1327.4656061908859</v>
      </c>
      <c r="Q40" s="98">
        <v>1564.6281169389508</v>
      </c>
      <c r="R40" s="98">
        <v>1866.345055889939</v>
      </c>
      <c r="S40" s="98">
        <v>1984.486586414446</v>
      </c>
      <c r="T40" s="98">
        <v>2136.553998280307</v>
      </c>
      <c r="U40" s="98">
        <v>2456.8279449699066</v>
      </c>
      <c r="V40" s="98">
        <v>2573.6424763542527</v>
      </c>
      <c r="W40" s="98">
        <v>3386.1381771281103</v>
      </c>
      <c r="DA40" s="63" t="s">
        <v>240</v>
      </c>
    </row>
    <row r="41" spans="1:105" ht="12" customHeight="1" x14ac:dyDescent="0.25">
      <c r="A41" s="73" t="s">
        <v>203</v>
      </c>
      <c r="B41" s="98">
        <v>2063.1803293029693</v>
      </c>
      <c r="C41" s="98">
        <v>2500.5038389659217</v>
      </c>
      <c r="D41" s="98">
        <v>2604.4319832190181</v>
      </c>
      <c r="E41" s="98">
        <v>2525.9071732854377</v>
      </c>
      <c r="F41" s="98">
        <v>2561.6514773719118</v>
      </c>
      <c r="G41" s="98">
        <v>2654.6141693510476</v>
      </c>
      <c r="H41" s="98">
        <v>2493.8636545141635</v>
      </c>
      <c r="I41" s="98">
        <v>1237.8866723989679</v>
      </c>
      <c r="J41" s="98">
        <v>1360.599054170249</v>
      </c>
      <c r="K41" s="98">
        <v>1192.7967325881341</v>
      </c>
      <c r="L41" s="98">
        <v>1301.7583834909719</v>
      </c>
      <c r="M41" s="98">
        <v>1069.834737747206</v>
      </c>
      <c r="N41" s="98">
        <v>1179.4693895098881</v>
      </c>
      <c r="O41" s="98">
        <v>1261.7573516766979</v>
      </c>
      <c r="P41" s="98">
        <v>1021.1478933791921</v>
      </c>
      <c r="Q41" s="98">
        <v>1163.2132416165091</v>
      </c>
      <c r="R41" s="98">
        <v>1250.683404987102</v>
      </c>
      <c r="S41" s="98">
        <v>1236.2107480653481</v>
      </c>
      <c r="T41" s="98">
        <v>1253.4124677558041</v>
      </c>
      <c r="U41" s="98">
        <v>1273.8020636285471</v>
      </c>
      <c r="V41" s="98">
        <v>1246.0682717110919</v>
      </c>
      <c r="W41" s="98">
        <v>1466.0299226139291</v>
      </c>
      <c r="DA41" s="63" t="s">
        <v>241</v>
      </c>
    </row>
    <row r="42" spans="1:105" ht="12" customHeight="1" x14ac:dyDescent="0.25">
      <c r="A42" s="32" t="s">
        <v>53</v>
      </c>
      <c r="B42" s="33">
        <v>11067.92777300086</v>
      </c>
      <c r="C42" s="33">
        <v>11512.2098022356</v>
      </c>
      <c r="D42" s="33">
        <v>11435.76956147893</v>
      </c>
      <c r="E42" s="33">
        <v>12171.453138435079</v>
      </c>
      <c r="F42" s="33">
        <v>12328.460877042129</v>
      </c>
      <c r="G42" s="33">
        <v>11907.39466895959</v>
      </c>
      <c r="H42" s="33">
        <v>12323.903697334479</v>
      </c>
      <c r="I42" s="33">
        <v>12174.46259673259</v>
      </c>
      <c r="J42" s="33">
        <v>13125.70937231298</v>
      </c>
      <c r="K42" s="33">
        <v>12814.44539982803</v>
      </c>
      <c r="L42" s="33">
        <v>13888.22012037833</v>
      </c>
      <c r="M42" s="33">
        <v>12728.304643164231</v>
      </c>
      <c r="N42" s="33">
        <v>13765.10584694755</v>
      </c>
      <c r="O42" s="33">
        <v>14456.511177987961</v>
      </c>
      <c r="P42" s="33">
        <v>12967.75520206363</v>
      </c>
      <c r="Q42" s="33">
        <v>13525.51289767842</v>
      </c>
      <c r="R42" s="33">
        <v>14024.428374892521</v>
      </c>
      <c r="S42" s="33">
        <v>13854.074892519349</v>
      </c>
      <c r="T42" s="33">
        <v>13777.80429922614</v>
      </c>
      <c r="U42" s="33">
        <v>13733.62656921754</v>
      </c>
      <c r="V42" s="33">
        <v>13886.37420464316</v>
      </c>
      <c r="W42" s="33">
        <v>14598.1233877902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42657.602943232458</v>
      </c>
      <c r="C44" s="205">
        <f t="shared" si="25"/>
        <v>44983.532987719147</v>
      </c>
      <c r="D44" s="205">
        <f t="shared" si="25"/>
        <v>43418.385723545754</v>
      </c>
      <c r="E44" s="205">
        <f t="shared" si="25"/>
        <v>44857.45480871106</v>
      </c>
      <c r="F44" s="205">
        <f t="shared" si="25"/>
        <v>46535.914847965192</v>
      </c>
      <c r="G44" s="205">
        <f t="shared" si="25"/>
        <v>45525.417522747441</v>
      </c>
      <c r="H44" s="205">
        <f t="shared" si="25"/>
        <v>44615.387214273404</v>
      </c>
      <c r="I44" s="205">
        <f t="shared" si="25"/>
        <v>39987.419862424766</v>
      </c>
      <c r="J44" s="205">
        <f t="shared" si="25"/>
        <v>43499.481599312123</v>
      </c>
      <c r="K44" s="205">
        <f t="shared" si="25"/>
        <v>43096.474548581231</v>
      </c>
      <c r="L44" s="205">
        <f t="shared" si="25"/>
        <v>44245.739810834035</v>
      </c>
      <c r="M44" s="205">
        <f t="shared" si="25"/>
        <v>38796.740326741172</v>
      </c>
      <c r="N44" s="205">
        <f t="shared" si="25"/>
        <v>42503.441702493546</v>
      </c>
      <c r="O44" s="205">
        <f t="shared" si="25"/>
        <v>44575.245399828018</v>
      </c>
      <c r="P44" s="205">
        <f t="shared" si="25"/>
        <v>36615.597162510749</v>
      </c>
      <c r="Q44" s="205">
        <f t="shared" si="25"/>
        <v>38673.260705073073</v>
      </c>
      <c r="R44" s="205">
        <f t="shared" ref="R44:V44" si="26">SUM(R45,R50)</f>
        <v>40317.153310404137</v>
      </c>
      <c r="S44" s="205">
        <f t="shared" si="26"/>
        <v>39508.612639724866</v>
      </c>
      <c r="T44" s="205">
        <f t="shared" si="26"/>
        <v>38145.516079105742</v>
      </c>
      <c r="U44" s="205">
        <f t="shared" si="26"/>
        <v>37658.942304385222</v>
      </c>
      <c r="V44" s="205">
        <f t="shared" si="26"/>
        <v>36586.400601891655</v>
      </c>
      <c r="W44" s="205">
        <f t="shared" ref="W44" si="27">SUM(W45,W50)</f>
        <v>38844.428460877039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37019.285814853101</v>
      </c>
      <c r="C45" s="192">
        <f t="shared" si="28"/>
        <v>39243.663009660013</v>
      </c>
      <c r="D45" s="192">
        <f t="shared" si="28"/>
        <v>37570.401143680014</v>
      </c>
      <c r="E45" s="192">
        <f t="shared" si="28"/>
        <v>38862.139881901014</v>
      </c>
      <c r="F45" s="192">
        <f t="shared" si="28"/>
        <v>40411.171928163072</v>
      </c>
      <c r="G45" s="192">
        <f t="shared" si="28"/>
        <v>39316.488525126551</v>
      </c>
      <c r="H45" s="192">
        <f t="shared" si="28"/>
        <v>38233.010642039204</v>
      </c>
      <c r="I45" s="192">
        <f t="shared" si="28"/>
        <v>33505.103378832449</v>
      </c>
      <c r="J45" s="192">
        <f t="shared" si="28"/>
        <v>36872.967939080001</v>
      </c>
      <c r="K45" s="192">
        <f t="shared" si="28"/>
        <v>36370.125307344388</v>
      </c>
      <c r="L45" s="192">
        <f t="shared" si="28"/>
        <v>37436.391542900703</v>
      </c>
      <c r="M45" s="192">
        <f t="shared" si="28"/>
        <v>32041.658353556522</v>
      </c>
      <c r="N45" s="192">
        <f t="shared" si="28"/>
        <v>35747.61327394929</v>
      </c>
      <c r="O45" s="192">
        <f t="shared" si="28"/>
        <v>37802.240223505607</v>
      </c>
      <c r="P45" s="192">
        <f t="shared" si="28"/>
        <v>29865.094181382439</v>
      </c>
      <c r="Q45" s="192">
        <f t="shared" si="28"/>
        <v>31938.570345931235</v>
      </c>
      <c r="R45" s="192">
        <f t="shared" ref="R45:V45" si="29">SUM(R46:R49)</f>
        <v>33644.622526428524</v>
      </c>
      <c r="S45" s="192">
        <f t="shared" si="29"/>
        <v>33156.069026464145</v>
      </c>
      <c r="T45" s="192">
        <f t="shared" si="29"/>
        <v>31714.926750740407</v>
      </c>
      <c r="U45" s="192">
        <f t="shared" si="29"/>
        <v>31310.114177892436</v>
      </c>
      <c r="V45" s="192">
        <f t="shared" si="29"/>
        <v>29889.528981561092</v>
      </c>
      <c r="W45" s="192">
        <f t="shared" ref="W45" si="30">SUM(W46:W49)</f>
        <v>32263.381456004579</v>
      </c>
      <c r="DA45" s="213" t="s">
        <v>244</v>
      </c>
    </row>
    <row r="46" spans="1:105" ht="12" customHeight="1" x14ac:dyDescent="0.25">
      <c r="A46" s="97" t="s">
        <v>57</v>
      </c>
      <c r="B46" s="74">
        <v>31785.065515769369</v>
      </c>
      <c r="C46" s="74">
        <v>34062.111786367648</v>
      </c>
      <c r="D46" s="74">
        <v>32238.103922418755</v>
      </c>
      <c r="E46" s="74">
        <v>33365.301361265549</v>
      </c>
      <c r="F46" s="74">
        <v>35151.120428563838</v>
      </c>
      <c r="G46" s="74">
        <v>34163.751696967774</v>
      </c>
      <c r="H46" s="74">
        <v>32771.528426114739</v>
      </c>
      <c r="I46" s="74">
        <v>28141.39221564374</v>
      </c>
      <c r="J46" s="74">
        <v>31287.995368750351</v>
      </c>
      <c r="K46" s="74">
        <v>31229.96333232012</v>
      </c>
      <c r="L46" s="74">
        <v>31738.84041495272</v>
      </c>
      <c r="M46" s="74">
        <v>25843.185489430369</v>
      </c>
      <c r="N46" s="74">
        <v>29433.546968280418</v>
      </c>
      <c r="O46" s="74">
        <v>31378.304398765835</v>
      </c>
      <c r="P46" s="74">
        <v>23791.561625047747</v>
      </c>
      <c r="Q46" s="74">
        <v>25681.839924413656</v>
      </c>
      <c r="R46" s="74">
        <v>27295.873376432141</v>
      </c>
      <c r="S46" s="74">
        <v>26510.408610500945</v>
      </c>
      <c r="T46" s="74">
        <v>25069.895087725319</v>
      </c>
      <c r="U46" s="74">
        <v>24703.021492457148</v>
      </c>
      <c r="V46" s="74">
        <v>22992.992327332617</v>
      </c>
      <c r="W46" s="74">
        <v>25614.315462496241</v>
      </c>
      <c r="DA46" s="90" t="s">
        <v>245</v>
      </c>
    </row>
    <row r="47" spans="1:105" ht="12" customHeight="1" x14ac:dyDescent="0.25">
      <c r="A47" s="97" t="s">
        <v>56</v>
      </c>
      <c r="B47" s="74">
        <v>74.326790512066836</v>
      </c>
      <c r="C47" s="74">
        <v>91.271068107008887</v>
      </c>
      <c r="D47" s="74">
        <v>71.597858366006989</v>
      </c>
      <c r="E47" s="74">
        <v>242.59697626195754</v>
      </c>
      <c r="F47" s="74">
        <v>74.061029120186717</v>
      </c>
      <c r="G47" s="74">
        <v>102.1393077655744</v>
      </c>
      <c r="H47" s="74">
        <v>139.77177690802995</v>
      </c>
      <c r="I47" s="74">
        <v>66.911579085148773</v>
      </c>
      <c r="J47" s="74">
        <v>73.766950288793737</v>
      </c>
      <c r="K47" s="74">
        <v>94.308839813392197</v>
      </c>
      <c r="L47" s="74">
        <v>96.315409974822899</v>
      </c>
      <c r="M47" s="74">
        <v>94.620927677462532</v>
      </c>
      <c r="N47" s="74">
        <v>94.580873220598093</v>
      </c>
      <c r="O47" s="74">
        <v>99.246417311550601</v>
      </c>
      <c r="P47" s="74">
        <v>103.75828795261289</v>
      </c>
      <c r="Q47" s="74">
        <v>109.74264354638393</v>
      </c>
      <c r="R47" s="74">
        <v>134.87472532721878</v>
      </c>
      <c r="S47" s="74">
        <v>134.39631699627392</v>
      </c>
      <c r="T47" s="74">
        <v>149.24078054838984</v>
      </c>
      <c r="U47" s="74">
        <v>170.85786280691664</v>
      </c>
      <c r="V47" s="74">
        <v>215.54026941817079</v>
      </c>
      <c r="W47" s="74">
        <v>240.64010700296134</v>
      </c>
      <c r="DA47" s="90" t="s">
        <v>246</v>
      </c>
    </row>
    <row r="48" spans="1:105" ht="12" customHeight="1" x14ac:dyDescent="0.25">
      <c r="A48" s="97" t="s">
        <v>55</v>
      </c>
      <c r="B48" s="74">
        <v>3209.7888353795724</v>
      </c>
      <c r="C48" s="74">
        <v>3164.9295802844831</v>
      </c>
      <c r="D48" s="74">
        <v>3256.8272238407558</v>
      </c>
      <c r="E48" s="74">
        <v>3344.0071100092955</v>
      </c>
      <c r="F48" s="74">
        <v>3409.8031528511692</v>
      </c>
      <c r="G48" s="74">
        <v>3238.9931057130616</v>
      </c>
      <c r="H48" s="74">
        <v>3436.5407084858448</v>
      </c>
      <c r="I48" s="74">
        <v>3308.2516837742796</v>
      </c>
      <c r="J48" s="74">
        <v>3493.5980725596</v>
      </c>
      <c r="K48" s="74">
        <v>3324.6463599303711</v>
      </c>
      <c r="L48" s="74">
        <v>3518.3055830199482</v>
      </c>
      <c r="M48" s="74">
        <v>3902.0896433132448</v>
      </c>
      <c r="N48" s="74">
        <v>3985.7708025333877</v>
      </c>
      <c r="O48" s="74">
        <v>4083.478496320784</v>
      </c>
      <c r="P48" s="74">
        <v>3895.6245471908051</v>
      </c>
      <c r="Q48" s="74">
        <v>4001.1698254614744</v>
      </c>
      <c r="R48" s="74">
        <v>4108.1209239769441</v>
      </c>
      <c r="S48" s="74">
        <v>4303.0632922960112</v>
      </c>
      <c r="T48" s="74">
        <v>4297.3907071563272</v>
      </c>
      <c r="U48" s="74">
        <v>4261.8153406204074</v>
      </c>
      <c r="V48" s="74">
        <v>4421.1865508715891</v>
      </c>
      <c r="W48" s="74">
        <v>4274.9054793475543</v>
      </c>
      <c r="DA48" s="90" t="s">
        <v>247</v>
      </c>
    </row>
    <row r="49" spans="1:105" ht="12" customHeight="1" x14ac:dyDescent="0.25">
      <c r="A49" s="107" t="s">
        <v>54</v>
      </c>
      <c r="B49" s="193">
        <v>1950.104673192091</v>
      </c>
      <c r="C49" s="193">
        <v>1925.3505749008671</v>
      </c>
      <c r="D49" s="193">
        <v>2003.872139054499</v>
      </c>
      <c r="E49" s="193">
        <v>1910.2344343642096</v>
      </c>
      <c r="F49" s="193">
        <v>1776.187317627873</v>
      </c>
      <c r="G49" s="193">
        <v>1811.6044146801439</v>
      </c>
      <c r="H49" s="193">
        <v>1885.1697305305952</v>
      </c>
      <c r="I49" s="193">
        <v>1988.5479003292794</v>
      </c>
      <c r="J49" s="193">
        <v>2017.6075474812556</v>
      </c>
      <c r="K49" s="193">
        <v>1721.2067752805081</v>
      </c>
      <c r="L49" s="193">
        <v>2082.9301349532111</v>
      </c>
      <c r="M49" s="193">
        <v>2201.762293135449</v>
      </c>
      <c r="N49" s="193">
        <v>2233.7146299148876</v>
      </c>
      <c r="O49" s="193">
        <v>2241.2109111074383</v>
      </c>
      <c r="P49" s="193">
        <v>2074.1497211912751</v>
      </c>
      <c r="Q49" s="193">
        <v>2145.8179525097239</v>
      </c>
      <c r="R49" s="193">
        <v>2105.7535006922208</v>
      </c>
      <c r="S49" s="193">
        <v>2208.2008066709159</v>
      </c>
      <c r="T49" s="193">
        <v>2198.4001753103739</v>
      </c>
      <c r="U49" s="193">
        <v>2174.4194820079656</v>
      </c>
      <c r="V49" s="193">
        <v>2259.8098339387138</v>
      </c>
      <c r="W49" s="193">
        <v>2133.5204071578228</v>
      </c>
      <c r="DA49" s="214" t="s">
        <v>248</v>
      </c>
    </row>
    <row r="50" spans="1:105" ht="12" customHeight="1" x14ac:dyDescent="0.25">
      <c r="A50" s="209" t="s">
        <v>58</v>
      </c>
      <c r="B50" s="77">
        <v>5638.3171283793554</v>
      </c>
      <c r="C50" s="77">
        <v>5739.8699780591351</v>
      </c>
      <c r="D50" s="77">
        <v>5847.984579865737</v>
      </c>
      <c r="E50" s="77">
        <v>5995.3149268100433</v>
      </c>
      <c r="F50" s="77">
        <v>6124.7429198021218</v>
      </c>
      <c r="G50" s="77">
        <v>6208.9289976208875</v>
      </c>
      <c r="H50" s="77">
        <v>6382.3765722342014</v>
      </c>
      <c r="I50" s="77">
        <v>6482.316483592318</v>
      </c>
      <c r="J50" s="77">
        <v>6626.5136602321218</v>
      </c>
      <c r="K50" s="77">
        <v>6726.3492412368469</v>
      </c>
      <c r="L50" s="77">
        <v>6809.3482679333347</v>
      </c>
      <c r="M50" s="77">
        <v>6755.0819731846532</v>
      </c>
      <c r="N50" s="77">
        <v>6755.8284285442569</v>
      </c>
      <c r="O50" s="77">
        <v>6773.0051763224092</v>
      </c>
      <c r="P50" s="77">
        <v>6750.5029811283084</v>
      </c>
      <c r="Q50" s="77">
        <v>6734.6903591418413</v>
      </c>
      <c r="R50" s="77">
        <v>6672.5307839756133</v>
      </c>
      <c r="S50" s="77">
        <v>6352.5436132607229</v>
      </c>
      <c r="T50" s="77">
        <v>6430.5893283653368</v>
      </c>
      <c r="U50" s="77">
        <v>6348.8281264927855</v>
      </c>
      <c r="V50" s="77">
        <v>6696.8716203305621</v>
      </c>
      <c r="W50" s="77">
        <v>6581.0470048724565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0.8678238639924829</v>
      </c>
      <c r="C53" s="195">
        <f t="shared" si="34"/>
        <v>0.87240064092728864</v>
      </c>
      <c r="D53" s="195">
        <f t="shared" si="34"/>
        <v>0.86531087044320065</v>
      </c>
      <c r="E53" s="195">
        <f t="shared" si="34"/>
        <v>0.86634741198812304</v>
      </c>
      <c r="F53" s="195">
        <f t="shared" si="34"/>
        <v>0.86838675161298717</v>
      </c>
      <c r="G53" s="195">
        <f t="shared" si="34"/>
        <v>0.86361620968070185</v>
      </c>
      <c r="H53" s="195">
        <f t="shared" si="34"/>
        <v>0.85694674033463636</v>
      </c>
      <c r="I53" s="195">
        <f t="shared" si="34"/>
        <v>0.83789110410487888</v>
      </c>
      <c r="J53" s="195">
        <f t="shared" si="34"/>
        <v>0.8476645372174525</v>
      </c>
      <c r="K53" s="195">
        <f t="shared" si="34"/>
        <v>0.84392344590380697</v>
      </c>
      <c r="L53" s="195">
        <f t="shared" si="34"/>
        <v>0.84610160668471879</v>
      </c>
      <c r="M53" s="195">
        <f t="shared" si="34"/>
        <v>0.8258853213879771</v>
      </c>
      <c r="N53" s="195">
        <f t="shared" si="34"/>
        <v>0.8410522028820101</v>
      </c>
      <c r="O53" s="195">
        <f t="shared" si="34"/>
        <v>0.84805456222236431</v>
      </c>
      <c r="P53" s="195">
        <f t="shared" si="34"/>
        <v>0.81563859381652037</v>
      </c>
      <c r="Q53" s="195">
        <f t="shared" si="34"/>
        <v>0.82585667108596317</v>
      </c>
      <c r="R53" s="195">
        <f t="shared" ref="R53:V53" si="35">IF(R45=0,0,R45/R$44)</f>
        <v>0.83449896046470828</v>
      </c>
      <c r="S53" s="195">
        <f t="shared" si="35"/>
        <v>0.83921116969636622</v>
      </c>
      <c r="T53" s="195">
        <f t="shared" si="35"/>
        <v>0.8314195221522328</v>
      </c>
      <c r="U53" s="195">
        <f t="shared" si="35"/>
        <v>0.83141246838062433</v>
      </c>
      <c r="V53" s="195">
        <f t="shared" si="35"/>
        <v>0.81695735272782455</v>
      </c>
      <c r="W53" s="195">
        <f t="shared" ref="W53" si="36">IF(W45=0,0,W45/W$44)</f>
        <v>0.83057938382332752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0.74512075978737113</v>
      </c>
      <c r="C54" s="196">
        <f t="shared" si="37"/>
        <v>0.75721290712463307</v>
      </c>
      <c r="D54" s="196">
        <f t="shared" si="37"/>
        <v>0.74249890651591077</v>
      </c>
      <c r="E54" s="196">
        <f t="shared" si="37"/>
        <v>0.74380727804436642</v>
      </c>
      <c r="F54" s="196">
        <f t="shared" si="37"/>
        <v>0.75535466624872505</v>
      </c>
      <c r="G54" s="196">
        <f t="shared" si="37"/>
        <v>0.7504324739009226</v>
      </c>
      <c r="H54" s="196">
        <f t="shared" si="37"/>
        <v>0.73453421503938976</v>
      </c>
      <c r="I54" s="196">
        <f t="shared" si="37"/>
        <v>0.70375613911733126</v>
      </c>
      <c r="J54" s="196">
        <f t="shared" si="37"/>
        <v>0.71927283310992662</v>
      </c>
      <c r="K54" s="196">
        <f t="shared" si="37"/>
        <v>0.72465239116289237</v>
      </c>
      <c r="L54" s="196">
        <f t="shared" si="37"/>
        <v>0.71733099165359937</v>
      </c>
      <c r="M54" s="196">
        <f t="shared" si="37"/>
        <v>0.66611744367651449</v>
      </c>
      <c r="N54" s="196">
        <f t="shared" si="37"/>
        <v>0.69249796697178156</v>
      </c>
      <c r="O54" s="196">
        <f t="shared" si="37"/>
        <v>0.70394013801406685</v>
      </c>
      <c r="P54" s="196">
        <f t="shared" si="37"/>
        <v>0.64976576838154043</v>
      </c>
      <c r="Q54" s="196">
        <f t="shared" si="37"/>
        <v>0.66407226740632108</v>
      </c>
      <c r="R54" s="196">
        <f t="shared" ref="R54:V54" si="38">IF(R46=0,0,R46/R$44)</f>
        <v>0.6770287863897434</v>
      </c>
      <c r="S54" s="196">
        <f t="shared" si="38"/>
        <v>0.67100327850655606</v>
      </c>
      <c r="T54" s="196">
        <f t="shared" si="38"/>
        <v>0.65721735251230196</v>
      </c>
      <c r="U54" s="196">
        <f t="shared" si="38"/>
        <v>0.65596694917213827</v>
      </c>
      <c r="V54" s="196">
        <f t="shared" si="38"/>
        <v>0.62845734888016813</v>
      </c>
      <c r="W54" s="196">
        <f t="shared" ref="W54" si="39">IF(W46=0,0,W46/W$44)</f>
        <v>0.65940770600587473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1.7424042933443505E-3</v>
      </c>
      <c r="C55" s="197">
        <f t="shared" si="40"/>
        <v>2.0289884329878355E-3</v>
      </c>
      <c r="D55" s="197">
        <f t="shared" si="40"/>
        <v>1.6490216569055797E-3</v>
      </c>
      <c r="E55" s="197">
        <f t="shared" si="40"/>
        <v>5.4081752363454782E-3</v>
      </c>
      <c r="F55" s="197">
        <f t="shared" si="40"/>
        <v>1.5914811036195858E-3</v>
      </c>
      <c r="G55" s="197">
        <f t="shared" si="40"/>
        <v>2.2435666342771926E-3</v>
      </c>
      <c r="H55" s="197">
        <f t="shared" si="40"/>
        <v>3.1328155068284158E-3</v>
      </c>
      <c r="I55" s="197">
        <f t="shared" si="40"/>
        <v>1.6733157406843347E-3</v>
      </c>
      <c r="J55" s="197">
        <f t="shared" si="40"/>
        <v>1.6958121700917062E-3</v>
      </c>
      <c r="K55" s="197">
        <f t="shared" si="40"/>
        <v>2.1883191328580941E-3</v>
      </c>
      <c r="L55" s="197">
        <f t="shared" si="40"/>
        <v>2.1768290096765217E-3</v>
      </c>
      <c r="M55" s="197">
        <f t="shared" si="40"/>
        <v>2.4388885994178172E-3</v>
      </c>
      <c r="N55" s="197">
        <f t="shared" si="40"/>
        <v>2.2252521074087356E-3</v>
      </c>
      <c r="O55" s="197">
        <f t="shared" si="40"/>
        <v>2.2264917763511298E-3</v>
      </c>
      <c r="P55" s="197">
        <f t="shared" si="40"/>
        <v>2.8337183056745792E-3</v>
      </c>
      <c r="Q55" s="197">
        <f t="shared" si="40"/>
        <v>2.8376878893997199E-3</v>
      </c>
      <c r="R55" s="197">
        <f t="shared" ref="R55:V55" si="41">IF(R47=0,0,R47/R$44)</f>
        <v>3.3453434643267179E-3</v>
      </c>
      <c r="S55" s="197">
        <f t="shared" si="41"/>
        <v>3.4016966938783867E-3</v>
      </c>
      <c r="T55" s="197">
        <f t="shared" si="41"/>
        <v>3.9124069061982538E-3</v>
      </c>
      <c r="U55" s="197">
        <f t="shared" si="41"/>
        <v>4.5369798606112463E-3</v>
      </c>
      <c r="V55" s="197">
        <f t="shared" si="41"/>
        <v>5.891267407349892E-3</v>
      </c>
      <c r="W55" s="197">
        <f t="shared" ref="W55" si="42">IF(W47=0,0,W47/W$44)</f>
        <v>6.1949709787937016E-3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7.5245410288315301E-2</v>
      </c>
      <c r="C56" s="197">
        <f t="shared" si="43"/>
        <v>7.0357514629820941E-2</v>
      </c>
      <c r="D56" s="197">
        <f t="shared" si="43"/>
        <v>7.5010324994063085E-2</v>
      </c>
      <c r="E56" s="197">
        <f t="shared" si="43"/>
        <v>7.454741077641143E-2</v>
      </c>
      <c r="F56" s="197">
        <f t="shared" si="43"/>
        <v>7.3272507137576229E-2</v>
      </c>
      <c r="G56" s="197">
        <f t="shared" si="43"/>
        <v>7.1146917084168454E-2</v>
      </c>
      <c r="H56" s="197">
        <f t="shared" si="43"/>
        <v>7.7025907944746536E-2</v>
      </c>
      <c r="I56" s="197">
        <f t="shared" si="43"/>
        <v>8.2732311690931717E-2</v>
      </c>
      <c r="J56" s="197">
        <f t="shared" si="43"/>
        <v>8.0313556486494908E-2</v>
      </c>
      <c r="K56" s="197">
        <f t="shared" si="43"/>
        <v>7.7144276759404232E-2</v>
      </c>
      <c r="L56" s="197">
        <f t="shared" si="43"/>
        <v>7.9517386262766346E-2</v>
      </c>
      <c r="M56" s="197">
        <f t="shared" si="43"/>
        <v>0.10057777046345508</v>
      </c>
      <c r="N56" s="197">
        <f t="shared" si="43"/>
        <v>9.3775248377110945E-2</v>
      </c>
      <c r="O56" s="197">
        <f t="shared" si="43"/>
        <v>9.1608659911865314E-2</v>
      </c>
      <c r="P56" s="197">
        <f t="shared" si="43"/>
        <v>0.1063924897879142</v>
      </c>
      <c r="Q56" s="197">
        <f t="shared" si="43"/>
        <v>0.1034608862173499</v>
      </c>
      <c r="R56" s="197">
        <f t="shared" ref="R56:V56" si="44">IF(R48=0,0,R48/R$44)</f>
        <v>0.10189511378316518</v>
      </c>
      <c r="S56" s="197">
        <f t="shared" si="44"/>
        <v>0.10891456330130395</v>
      </c>
      <c r="T56" s="197">
        <f t="shared" si="44"/>
        <v>0.11265782060057719</v>
      </c>
      <c r="U56" s="197">
        <f t="shared" si="44"/>
        <v>0.11316874770867204</v>
      </c>
      <c r="V56" s="197">
        <f t="shared" si="44"/>
        <v>0.12084234792539272</v>
      </c>
      <c r="W56" s="197">
        <f t="shared" ref="W56" si="45">IF(W48=0,0,W48/W$44)</f>
        <v>0.11005195979786683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4.5715289623452018E-2</v>
      </c>
      <c r="C57" s="198">
        <f t="shared" si="46"/>
        <v>4.2801230739846569E-2</v>
      </c>
      <c r="D57" s="198">
        <f t="shared" si="46"/>
        <v>4.6152617276321278E-2</v>
      </c>
      <c r="E57" s="198">
        <f t="shared" si="46"/>
        <v>4.2584547930999708E-2</v>
      </c>
      <c r="F57" s="198">
        <f t="shared" si="46"/>
        <v>3.816809712306618E-2</v>
      </c>
      <c r="G57" s="198">
        <f t="shared" si="46"/>
        <v>3.9793252061333634E-2</v>
      </c>
      <c r="H57" s="198">
        <f t="shared" si="46"/>
        <v>4.2253801843671765E-2</v>
      </c>
      <c r="I57" s="198">
        <f t="shared" si="46"/>
        <v>4.9729337555931459E-2</v>
      </c>
      <c r="J57" s="198">
        <f t="shared" si="46"/>
        <v>4.6382335450939283E-2</v>
      </c>
      <c r="K57" s="198">
        <f t="shared" si="46"/>
        <v>3.9938458848652422E-2</v>
      </c>
      <c r="L57" s="198">
        <f t="shared" si="46"/>
        <v>4.7076399758676515E-2</v>
      </c>
      <c r="M57" s="198">
        <f t="shared" si="46"/>
        <v>5.6751218648589785E-2</v>
      </c>
      <c r="N57" s="198">
        <f t="shared" si="46"/>
        <v>5.2553735425708889E-2</v>
      </c>
      <c r="O57" s="198">
        <f t="shared" si="46"/>
        <v>5.0279272520080964E-2</v>
      </c>
      <c r="P57" s="198">
        <f t="shared" si="46"/>
        <v>5.6646617341391182E-2</v>
      </c>
      <c r="Q57" s="198">
        <f t="shared" si="46"/>
        <v>5.548582957289247E-2</v>
      </c>
      <c r="R57" s="198">
        <f t="shared" ref="R57:V57" si="47">IF(R49=0,0,R49/R$44)</f>
        <v>5.2229716827472926E-2</v>
      </c>
      <c r="S57" s="198">
        <f t="shared" si="47"/>
        <v>5.5891631194627887E-2</v>
      </c>
      <c r="T57" s="198">
        <f t="shared" si="47"/>
        <v>5.7631942133155478E-2</v>
      </c>
      <c r="U57" s="198">
        <f t="shared" si="47"/>
        <v>5.7739791639202884E-2</v>
      </c>
      <c r="V57" s="198">
        <f t="shared" si="47"/>
        <v>6.1766388514913742E-2</v>
      </c>
      <c r="W57" s="198">
        <f t="shared" ref="W57" si="48">IF(W49=0,0,W49/W$44)</f>
        <v>5.4924747040792261E-2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0.1321761360075171</v>
      </c>
      <c r="C58" s="195">
        <f t="shared" si="49"/>
        <v>0.12759935907271144</v>
      </c>
      <c r="D58" s="195">
        <f t="shared" si="49"/>
        <v>0.13468912955679924</v>
      </c>
      <c r="E58" s="195">
        <f t="shared" si="49"/>
        <v>0.13365258801187685</v>
      </c>
      <c r="F58" s="195">
        <f t="shared" si="49"/>
        <v>0.13161324838701285</v>
      </c>
      <c r="G58" s="195">
        <f t="shared" si="49"/>
        <v>0.13638379031929812</v>
      </c>
      <c r="H58" s="195">
        <f t="shared" si="49"/>
        <v>0.14305325966536372</v>
      </c>
      <c r="I58" s="195">
        <f t="shared" si="49"/>
        <v>0.1621088958951212</v>
      </c>
      <c r="J58" s="195">
        <f t="shared" si="49"/>
        <v>0.1523354627825475</v>
      </c>
      <c r="K58" s="195">
        <f t="shared" si="49"/>
        <v>0.15607655409619309</v>
      </c>
      <c r="L58" s="195">
        <f t="shared" si="49"/>
        <v>0.15389839331528127</v>
      </c>
      <c r="M58" s="195">
        <f t="shared" si="49"/>
        <v>0.17411467861202304</v>
      </c>
      <c r="N58" s="195">
        <f t="shared" si="49"/>
        <v>0.15894779711798993</v>
      </c>
      <c r="O58" s="195">
        <f t="shared" si="49"/>
        <v>0.15194543777763567</v>
      </c>
      <c r="P58" s="195">
        <f t="shared" si="49"/>
        <v>0.18436140618347963</v>
      </c>
      <c r="Q58" s="195">
        <f t="shared" si="49"/>
        <v>0.17414332891403697</v>
      </c>
      <c r="R58" s="195">
        <f t="shared" ref="R58:V58" si="50">IF(R50=0,0,R50/R$44)</f>
        <v>0.16550103953529174</v>
      </c>
      <c r="S58" s="195">
        <f t="shared" si="50"/>
        <v>0.16078883030363381</v>
      </c>
      <c r="T58" s="195">
        <f t="shared" si="50"/>
        <v>0.16858047784776731</v>
      </c>
      <c r="U58" s="195">
        <f t="shared" si="50"/>
        <v>0.16858753161937562</v>
      </c>
      <c r="V58" s="195">
        <f t="shared" si="50"/>
        <v>0.18304264727217545</v>
      </c>
      <c r="W58" s="195">
        <f t="shared" ref="W58" si="51">IF(W50=0,0,W50/W$44)</f>
        <v>0.16942061617667234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60565.114132562456</v>
      </c>
      <c r="C62" s="22">
        <v>64396.643348521487</v>
      </c>
      <c r="D62" s="22">
        <v>60875.906999402228</v>
      </c>
      <c r="E62" s="22">
        <v>61870.199316121361</v>
      </c>
      <c r="F62" s="22">
        <v>65132.119210681209</v>
      </c>
      <c r="G62" s="22">
        <v>64076.40736776113</v>
      </c>
      <c r="H62" s="22">
        <v>61967.618663040957</v>
      </c>
      <c r="I62" s="22">
        <v>54092.834664120812</v>
      </c>
      <c r="J62" s="22">
        <v>59658.132439801426</v>
      </c>
      <c r="K62" s="22">
        <v>59129.792192161141</v>
      </c>
      <c r="L62" s="22">
        <v>56685.443625361113</v>
      </c>
      <c r="M62" s="22">
        <v>48710.262364560447</v>
      </c>
      <c r="N62" s="22">
        <v>52696.113467040486</v>
      </c>
      <c r="O62" s="22">
        <v>54293.071524120503</v>
      </c>
      <c r="P62" s="22">
        <v>42026.492693880384</v>
      </c>
      <c r="Q62" s="22">
        <v>44356.515107040395</v>
      </c>
      <c r="R62" s="22">
        <v>45402.627685680418</v>
      </c>
      <c r="S62" s="22">
        <v>44534.43378828041</v>
      </c>
      <c r="T62" s="22">
        <v>41457.365227080169</v>
      </c>
      <c r="U62" s="22">
        <v>40024.178127360137</v>
      </c>
      <c r="V62" s="22">
        <v>38835.835266240087</v>
      </c>
      <c r="W62" s="22">
        <v>39911.022137520165</v>
      </c>
      <c r="DA62" s="57" t="s">
        <v>250</v>
      </c>
    </row>
    <row r="63" spans="1:105" ht="12" customHeight="1" x14ac:dyDescent="0.25">
      <c r="A63" s="30" t="s">
        <v>51</v>
      </c>
      <c r="B63" s="31">
        <v>1544.8193928024609</v>
      </c>
      <c r="C63" s="31">
        <v>1494.7601558414913</v>
      </c>
      <c r="D63" s="31">
        <v>1047.8935332022147</v>
      </c>
      <c r="E63" s="31">
        <v>1013.1589612813627</v>
      </c>
      <c r="F63" s="31">
        <v>980.52787656120518</v>
      </c>
      <c r="G63" s="31">
        <v>882.45784368113095</v>
      </c>
      <c r="H63" s="31">
        <v>854.20997208095491</v>
      </c>
      <c r="I63" s="31">
        <v>831.09797208081091</v>
      </c>
      <c r="J63" s="31">
        <v>930.39405768142956</v>
      </c>
      <c r="K63" s="31">
        <v>819.4726864811521</v>
      </c>
      <c r="L63" s="31">
        <v>915.92802792110922</v>
      </c>
      <c r="M63" s="31">
        <v>168.82273656044799</v>
      </c>
      <c r="N63" s="31">
        <v>187.90096824049064</v>
      </c>
      <c r="O63" s="31">
        <v>197.373016080512</v>
      </c>
      <c r="P63" s="31">
        <v>146.31973632038401</v>
      </c>
      <c r="Q63" s="31">
        <v>151.60528008040535</v>
      </c>
      <c r="R63" s="31">
        <v>157.55661864042668</v>
      </c>
      <c r="S63" s="31">
        <v>148.56182424040756</v>
      </c>
      <c r="T63" s="31">
        <v>107.65215432017546</v>
      </c>
      <c r="U63" s="31">
        <v>99.357392880134981</v>
      </c>
      <c r="V63" s="31">
        <v>83.93521320009225</v>
      </c>
      <c r="W63" s="31">
        <v>106.90491744016731</v>
      </c>
      <c r="DA63" s="59" t="s">
        <v>251</v>
      </c>
    </row>
    <row r="64" spans="1:105" ht="12" customHeight="1" x14ac:dyDescent="0.25">
      <c r="A64" s="73" t="s">
        <v>75</v>
      </c>
      <c r="B64" s="98">
        <v>29327.693247360003</v>
      </c>
      <c r="C64" s="98">
        <v>32583.475922759997</v>
      </c>
      <c r="D64" s="98">
        <v>28763.871925680007</v>
      </c>
      <c r="E64" s="98">
        <v>29960.256199680003</v>
      </c>
      <c r="F64" s="98">
        <v>29473.565637960004</v>
      </c>
      <c r="G64" s="98">
        <v>29249.341567920001</v>
      </c>
      <c r="H64" s="98">
        <v>26788.222059840002</v>
      </c>
      <c r="I64" s="98">
        <v>22867.495865640005</v>
      </c>
      <c r="J64" s="98">
        <v>25837.522588079999</v>
      </c>
      <c r="K64" s="98">
        <v>24971.030706599999</v>
      </c>
      <c r="L64" s="98">
        <v>23189.180764679997</v>
      </c>
      <c r="M64" s="98">
        <v>18720.686235239998</v>
      </c>
      <c r="N64" s="98">
        <v>19494.309332159999</v>
      </c>
      <c r="O64" s="98">
        <v>20020.540780439998</v>
      </c>
      <c r="P64" s="98">
        <v>16417.126237679997</v>
      </c>
      <c r="Q64" s="98">
        <v>16786.417922639997</v>
      </c>
      <c r="R64" s="98">
        <v>15578.887760279998</v>
      </c>
      <c r="S64" s="98">
        <v>15564.146630759999</v>
      </c>
      <c r="T64" s="98">
        <v>14017.890888720001</v>
      </c>
      <c r="U64" s="98">
        <v>13123.504654920001</v>
      </c>
      <c r="V64" s="98">
        <v>12554.062467119998</v>
      </c>
      <c r="W64" s="98">
        <v>12351.701286719999</v>
      </c>
      <c r="DA64" s="63"/>
    </row>
    <row r="65" spans="1:105" ht="12" customHeight="1" x14ac:dyDescent="0.25">
      <c r="A65" s="97" t="s">
        <v>74</v>
      </c>
      <c r="B65" s="98">
        <v>4554.5452790400013</v>
      </c>
      <c r="C65" s="98">
        <v>4465.00653048</v>
      </c>
      <c r="D65" s="98">
        <v>4351.5905399999992</v>
      </c>
      <c r="E65" s="98">
        <v>4133.3025009600015</v>
      </c>
      <c r="F65" s="98">
        <v>4156.5232504800006</v>
      </c>
      <c r="G65" s="98">
        <v>3956.2437747599997</v>
      </c>
      <c r="H65" s="98">
        <v>3660.1786504800016</v>
      </c>
      <c r="I65" s="98">
        <v>3570.1980757200017</v>
      </c>
      <c r="J65" s="98">
        <v>3410.5550252399994</v>
      </c>
      <c r="K65" s="98">
        <v>3337.9898990400002</v>
      </c>
      <c r="L65" s="98">
        <v>3364.1132990399992</v>
      </c>
      <c r="M65" s="98">
        <v>2890.9896757200004</v>
      </c>
      <c r="N65" s="98">
        <v>2864.8662757200018</v>
      </c>
      <c r="O65" s="98">
        <v>2838.7428757199996</v>
      </c>
      <c r="P65" s="98">
        <v>2438.1839242800002</v>
      </c>
      <c r="Q65" s="98">
        <v>2443.98922524</v>
      </c>
      <c r="R65" s="98">
        <v>2438.1839242800002</v>
      </c>
      <c r="S65" s="98">
        <v>2432.37885048</v>
      </c>
      <c r="T65" s="98">
        <v>2359.1751775200005</v>
      </c>
      <c r="U65" s="98">
        <v>2153.4911110800003</v>
      </c>
      <c r="V65" s="98">
        <v>2063.7456469200001</v>
      </c>
      <c r="W65" s="98">
        <v>2355.9213376800003</v>
      </c>
      <c r="DA65" s="63" t="s">
        <v>252</v>
      </c>
    </row>
    <row r="66" spans="1:105" ht="12" customHeight="1" x14ac:dyDescent="0.25">
      <c r="A66" s="97" t="s">
        <v>201</v>
      </c>
      <c r="B66" s="98">
        <v>24773.147968320001</v>
      </c>
      <c r="C66" s="98">
        <v>28118.469392279996</v>
      </c>
      <c r="D66" s="98">
        <v>24412.281385680006</v>
      </c>
      <c r="E66" s="98">
        <v>25826.953698720001</v>
      </c>
      <c r="F66" s="98">
        <v>25317.042387480004</v>
      </c>
      <c r="G66" s="98">
        <v>25293.097793159999</v>
      </c>
      <c r="H66" s="98">
        <v>23128.043409360002</v>
      </c>
      <c r="I66" s="98">
        <v>19297.297789920005</v>
      </c>
      <c r="J66" s="98">
        <v>22426.96756284</v>
      </c>
      <c r="K66" s="98">
        <v>21633.040807559999</v>
      </c>
      <c r="L66" s="98">
        <v>19825.067465639997</v>
      </c>
      <c r="M66" s="98">
        <v>15829.696559519998</v>
      </c>
      <c r="N66" s="98">
        <v>16629.443056439995</v>
      </c>
      <c r="O66" s="98">
        <v>17181.797904719999</v>
      </c>
      <c r="P66" s="98">
        <v>13978.942313399997</v>
      </c>
      <c r="Q66" s="98">
        <v>14342.428697399997</v>
      </c>
      <c r="R66" s="98">
        <v>13140.703835999999</v>
      </c>
      <c r="S66" s="98">
        <v>13131.767780279999</v>
      </c>
      <c r="T66" s="98">
        <v>11658.7157112</v>
      </c>
      <c r="U66" s="98">
        <v>10970.013543840001</v>
      </c>
      <c r="V66" s="98">
        <v>10490.316820199998</v>
      </c>
      <c r="W66" s="98">
        <v>9995.7799490399993</v>
      </c>
      <c r="DA66" s="63" t="s">
        <v>253</v>
      </c>
    </row>
    <row r="67" spans="1:105" ht="12" customHeight="1" x14ac:dyDescent="0.25">
      <c r="A67" s="73" t="s">
        <v>192</v>
      </c>
      <c r="B67" s="98">
        <v>29692.601492399994</v>
      </c>
      <c r="C67" s="98">
        <v>30318.407269919997</v>
      </c>
      <c r="D67" s="98">
        <v>31064.141540520002</v>
      </c>
      <c r="E67" s="98">
        <v>30896.78415516</v>
      </c>
      <c r="F67" s="98">
        <v>34678.025696159995</v>
      </c>
      <c r="G67" s="98">
        <v>33944.607956159998</v>
      </c>
      <c r="H67" s="98">
        <v>34325.186631119999</v>
      </c>
      <c r="I67" s="98">
        <v>30394.240826399997</v>
      </c>
      <c r="J67" s="98">
        <v>32890.215794039999</v>
      </c>
      <c r="K67" s="98">
        <v>33339.288799079994</v>
      </c>
      <c r="L67" s="98">
        <v>32580.334832760007</v>
      </c>
      <c r="M67" s="98">
        <v>29820.753392760002</v>
      </c>
      <c r="N67" s="98">
        <v>33013.903166639997</v>
      </c>
      <c r="O67" s="98">
        <v>34075.157727599988</v>
      </c>
      <c r="P67" s="98">
        <v>25463.04671988</v>
      </c>
      <c r="Q67" s="98">
        <v>27418.491904319988</v>
      </c>
      <c r="R67" s="98">
        <v>29666.183306759995</v>
      </c>
      <c r="S67" s="98">
        <v>28821.725333280006</v>
      </c>
      <c r="T67" s="98">
        <v>27331.822184039989</v>
      </c>
      <c r="U67" s="98">
        <v>26801.316079560002</v>
      </c>
      <c r="V67" s="98">
        <v>26197.837585919999</v>
      </c>
      <c r="W67" s="98">
        <v>27452.415933359996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60565.114132562456</v>
      </c>
      <c r="C78" s="203">
        <f t="shared" si="52"/>
        <v>64396.64334852148</v>
      </c>
      <c r="D78" s="203">
        <f t="shared" si="52"/>
        <v>60875.906999402214</v>
      </c>
      <c r="E78" s="203">
        <f t="shared" si="52"/>
        <v>61870.199316121369</v>
      </c>
      <c r="F78" s="203">
        <f t="shared" si="52"/>
        <v>65132.11921068118</v>
      </c>
      <c r="G78" s="203">
        <f t="shared" si="52"/>
        <v>64076.407367761138</v>
      </c>
      <c r="H78" s="203">
        <f t="shared" si="52"/>
        <v>61967.618663040965</v>
      </c>
      <c r="I78" s="203">
        <f t="shared" si="52"/>
        <v>54092.834664120819</v>
      </c>
      <c r="J78" s="203">
        <f t="shared" si="52"/>
        <v>59658.132439801433</v>
      </c>
      <c r="K78" s="203">
        <f t="shared" si="52"/>
        <v>59129.792192161141</v>
      </c>
      <c r="L78" s="203">
        <f t="shared" si="52"/>
        <v>56685.44362536112</v>
      </c>
      <c r="M78" s="203">
        <f t="shared" si="52"/>
        <v>48710.26236456044</v>
      </c>
      <c r="N78" s="203">
        <f t="shared" si="52"/>
        <v>52696.113467040501</v>
      </c>
      <c r="O78" s="203">
        <f t="shared" si="52"/>
        <v>54293.071524120489</v>
      </c>
      <c r="P78" s="203">
        <f t="shared" si="52"/>
        <v>42026.492693880384</v>
      </c>
      <c r="Q78" s="203">
        <f t="shared" si="52"/>
        <v>44356.515107040381</v>
      </c>
      <c r="R78" s="203">
        <f t="shared" ref="R78:V78" si="53">R79+R84</f>
        <v>45402.627685680425</v>
      </c>
      <c r="S78" s="203">
        <f t="shared" si="53"/>
        <v>44534.433788280425</v>
      </c>
      <c r="T78" s="203">
        <f t="shared" si="53"/>
        <v>41457.365227080132</v>
      </c>
      <c r="U78" s="203">
        <f t="shared" si="53"/>
        <v>40024.178127360152</v>
      </c>
      <c r="V78" s="203">
        <f t="shared" si="53"/>
        <v>38835.835266240101</v>
      </c>
      <c r="W78" s="203">
        <f t="shared" ref="W78" si="54">W79+W84</f>
        <v>39911.022137520144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60565.114132562456</v>
      </c>
      <c r="C79" s="192">
        <f t="shared" si="55"/>
        <v>64396.64334852148</v>
      </c>
      <c r="D79" s="192">
        <f t="shared" si="55"/>
        <v>60875.906999402214</v>
      </c>
      <c r="E79" s="192">
        <f t="shared" si="55"/>
        <v>61870.199316121369</v>
      </c>
      <c r="F79" s="192">
        <f t="shared" si="55"/>
        <v>65132.11921068118</v>
      </c>
      <c r="G79" s="192">
        <f t="shared" si="55"/>
        <v>64076.407367761138</v>
      </c>
      <c r="H79" s="192">
        <f t="shared" si="55"/>
        <v>61967.618663040965</v>
      </c>
      <c r="I79" s="192">
        <f t="shared" si="55"/>
        <v>54092.834664120819</v>
      </c>
      <c r="J79" s="192">
        <f t="shared" si="55"/>
        <v>59658.132439801433</v>
      </c>
      <c r="K79" s="192">
        <f t="shared" si="55"/>
        <v>59129.792192161141</v>
      </c>
      <c r="L79" s="192">
        <f t="shared" si="55"/>
        <v>56685.44362536112</v>
      </c>
      <c r="M79" s="192">
        <f t="shared" si="55"/>
        <v>48710.26236456044</v>
      </c>
      <c r="N79" s="192">
        <f t="shared" si="55"/>
        <v>52696.113467040501</v>
      </c>
      <c r="O79" s="192">
        <f t="shared" si="55"/>
        <v>54293.071524120489</v>
      </c>
      <c r="P79" s="192">
        <f t="shared" si="55"/>
        <v>42026.492693880384</v>
      </c>
      <c r="Q79" s="192">
        <f t="shared" si="55"/>
        <v>44356.515107040381</v>
      </c>
      <c r="R79" s="192">
        <f t="shared" ref="R79:V79" si="56">SUM(R80:R83)</f>
        <v>45402.627685680425</v>
      </c>
      <c r="S79" s="192">
        <f t="shared" si="56"/>
        <v>44534.433788280425</v>
      </c>
      <c r="T79" s="192">
        <f t="shared" si="56"/>
        <v>41457.365227080132</v>
      </c>
      <c r="U79" s="192">
        <f t="shared" si="56"/>
        <v>40024.178127360152</v>
      </c>
      <c r="V79" s="192">
        <f t="shared" si="56"/>
        <v>38835.835266240101</v>
      </c>
      <c r="W79" s="192">
        <f t="shared" ref="W79" si="57">SUM(W80:W83)</f>
        <v>39911.022137520144</v>
      </c>
      <c r="DA79" s="213" t="s">
        <v>264</v>
      </c>
    </row>
    <row r="80" spans="1:105" ht="12" customHeight="1" x14ac:dyDescent="0.25">
      <c r="A80" s="97" t="s">
        <v>57</v>
      </c>
      <c r="B80" s="74">
        <v>52360.834245737547</v>
      </c>
      <c r="C80" s="74">
        <v>56418.019174949746</v>
      </c>
      <c r="D80" s="74">
        <v>52593.994419688912</v>
      </c>
      <c r="E80" s="74">
        <v>53706.655615382449</v>
      </c>
      <c r="F80" s="74">
        <v>56869.520332347412</v>
      </c>
      <c r="G80" s="74">
        <v>56020.153582165774</v>
      </c>
      <c r="H80" s="74">
        <v>53591.903094140594</v>
      </c>
      <c r="I80" s="74">
        <v>45824.866616210667</v>
      </c>
      <c r="J80" s="74">
        <v>51295.287370350954</v>
      </c>
      <c r="K80" s="74">
        <v>51284.265760113194</v>
      </c>
      <c r="L80" s="74">
        <v>48709.981385876003</v>
      </c>
      <c r="M80" s="74">
        <v>39907.936019028115</v>
      </c>
      <c r="N80" s="74">
        <v>44447.600307074448</v>
      </c>
      <c r="O80" s="74">
        <v>46499.522278530465</v>
      </c>
      <c r="P80" s="74">
        <v>34324.396358180609</v>
      </c>
      <c r="Q80" s="74">
        <v>36854.075831243143</v>
      </c>
      <c r="R80" s="74">
        <v>37810.364452719368</v>
      </c>
      <c r="S80" s="74">
        <v>36756.688563169402</v>
      </c>
      <c r="T80" s="74">
        <v>33881.250948795925</v>
      </c>
      <c r="U80" s="74">
        <v>32569.779879933219</v>
      </c>
      <c r="V80" s="74">
        <v>31215.804728014275</v>
      </c>
      <c r="W80" s="74">
        <v>32886.07028850299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4892.9874237147678</v>
      </c>
      <c r="C82" s="74">
        <v>4837.2778293231877</v>
      </c>
      <c r="D82" s="74">
        <v>4945.1633561460603</v>
      </c>
      <c r="E82" s="74">
        <v>5024.4706138342208</v>
      </c>
      <c r="F82" s="74">
        <v>5153.3725979498595</v>
      </c>
      <c r="G82" s="74">
        <v>4960.4111509640634</v>
      </c>
      <c r="H82" s="74">
        <v>5211.0349251520438</v>
      </c>
      <c r="I82" s="74">
        <v>4948.3317980574348</v>
      </c>
      <c r="J82" s="74">
        <v>5160.8849520043168</v>
      </c>
      <c r="K82" s="74">
        <v>4900.8718959043972</v>
      </c>
      <c r="L82" s="74">
        <v>4775.9495730851113</v>
      </c>
      <c r="M82" s="74">
        <v>5268.7700130323146</v>
      </c>
      <c r="N82" s="74">
        <v>4917.6254407660444</v>
      </c>
      <c r="O82" s="74">
        <v>4613.9313296900245</v>
      </c>
      <c r="P82" s="74">
        <v>4583.2533407997744</v>
      </c>
      <c r="Q82" s="74">
        <v>4441.5067624972462</v>
      </c>
      <c r="R82" s="74">
        <v>4690.1333298610689</v>
      </c>
      <c r="S82" s="74">
        <v>4816.2251169110341</v>
      </c>
      <c r="T82" s="74">
        <v>4691.4934311842189</v>
      </c>
      <c r="U82" s="74">
        <v>4633.4437047269521</v>
      </c>
      <c r="V82" s="74">
        <v>4732.7988987258286</v>
      </c>
      <c r="W82" s="74">
        <v>4369.0065144171631</v>
      </c>
      <c r="DA82" s="90" t="s">
        <v>267</v>
      </c>
    </row>
    <row r="83" spans="1:105" ht="12" customHeight="1" x14ac:dyDescent="0.25">
      <c r="A83" s="107" t="s">
        <v>54</v>
      </c>
      <c r="B83" s="193">
        <v>3311.2924631101387</v>
      </c>
      <c r="C83" s="193">
        <v>3141.3463442485472</v>
      </c>
      <c r="D83" s="193">
        <v>3336.7492235672407</v>
      </c>
      <c r="E83" s="193">
        <v>3139.0730869046988</v>
      </c>
      <c r="F83" s="193">
        <v>3109.2262803839135</v>
      </c>
      <c r="G83" s="193">
        <v>3095.8426346312995</v>
      </c>
      <c r="H83" s="193">
        <v>3164.6806437483219</v>
      </c>
      <c r="I83" s="193">
        <v>3319.6362498527155</v>
      </c>
      <c r="J83" s="193">
        <v>3201.9601174461623</v>
      </c>
      <c r="K83" s="193">
        <v>2944.6545361435506</v>
      </c>
      <c r="L83" s="193">
        <v>3199.5126664000077</v>
      </c>
      <c r="M83" s="193">
        <v>3533.5563325000094</v>
      </c>
      <c r="N83" s="193">
        <v>3330.8877192000064</v>
      </c>
      <c r="O83" s="193">
        <v>3179.6179159000044</v>
      </c>
      <c r="P83" s="193">
        <v>3118.8429949000019</v>
      </c>
      <c r="Q83" s="193">
        <v>3060.9325132999948</v>
      </c>
      <c r="R83" s="193">
        <v>2902.1299030999903</v>
      </c>
      <c r="S83" s="193">
        <v>2961.5201081999903</v>
      </c>
      <c r="T83" s="193">
        <v>2884.6208470999886</v>
      </c>
      <c r="U83" s="193">
        <v>2820.9545426999812</v>
      </c>
      <c r="V83" s="193">
        <v>2887.2316394999912</v>
      </c>
      <c r="W83" s="193">
        <v>2655.9453345999909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0.86453786136904298</v>
      </c>
      <c r="C88" s="196">
        <f t="shared" si="64"/>
        <v>0.87610186247766719</v>
      </c>
      <c r="D88" s="196">
        <f t="shared" si="64"/>
        <v>0.86395418174558569</v>
      </c>
      <c r="E88" s="196">
        <f t="shared" si="64"/>
        <v>0.8680537028977735</v>
      </c>
      <c r="F88" s="196">
        <f t="shared" si="64"/>
        <v>0.87314094829914946</v>
      </c>
      <c r="G88" s="196">
        <f t="shared" si="64"/>
        <v>0.87427113790326638</v>
      </c>
      <c r="H88" s="196">
        <f t="shared" si="64"/>
        <v>0.8648372206386582</v>
      </c>
      <c r="I88" s="196">
        <f t="shared" si="64"/>
        <v>0.84715225039973352</v>
      </c>
      <c r="J88" s="196">
        <f t="shared" si="64"/>
        <v>0.85982053531613511</v>
      </c>
      <c r="K88" s="196">
        <f t="shared" si="64"/>
        <v>0.86731686107484696</v>
      </c>
      <c r="L88" s="196">
        <f t="shared" si="64"/>
        <v>0.85930316974855803</v>
      </c>
      <c r="M88" s="196">
        <f t="shared" si="64"/>
        <v>0.81929215901870134</v>
      </c>
      <c r="N88" s="196">
        <f t="shared" si="64"/>
        <v>0.84347017991895745</v>
      </c>
      <c r="O88" s="196">
        <f t="shared" si="64"/>
        <v>0.856454073663384</v>
      </c>
      <c r="P88" s="196">
        <f t="shared" si="64"/>
        <v>0.81673235518839049</v>
      </c>
      <c r="Q88" s="196">
        <f t="shared" si="64"/>
        <v>0.8308604889790715</v>
      </c>
      <c r="R88" s="196">
        <f t="shared" ref="R88:V88" si="65">IF(R80=0,0,R80/R$78)</f>
        <v>0.83277921080863815</v>
      </c>
      <c r="S88" s="196">
        <f t="shared" si="65"/>
        <v>0.82535434800660257</v>
      </c>
      <c r="T88" s="196">
        <f t="shared" si="65"/>
        <v>0.8172552877688557</v>
      </c>
      <c r="U88" s="196">
        <f t="shared" si="65"/>
        <v>0.81375262163519169</v>
      </c>
      <c r="V88" s="196">
        <f t="shared" si="65"/>
        <v>0.80378867903866358</v>
      </c>
      <c r="W88" s="196">
        <f t="shared" ref="W88" si="66">IF(W80=0,0,W80/W$78)</f>
        <v>0.8239846670723816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8.078887481339829E-2</v>
      </c>
      <c r="C90" s="197">
        <f t="shared" si="70"/>
        <v>7.5116925010257532E-2</v>
      </c>
      <c r="D90" s="197">
        <f t="shared" si="70"/>
        <v>8.1233505994327451E-2</v>
      </c>
      <c r="E90" s="197">
        <f t="shared" si="70"/>
        <v>8.1209866290587601E-2</v>
      </c>
      <c r="F90" s="197">
        <f t="shared" si="70"/>
        <v>7.9121832060774472E-2</v>
      </c>
      <c r="G90" s="197">
        <f t="shared" si="70"/>
        <v>7.7414002356502323E-2</v>
      </c>
      <c r="H90" s="197">
        <f t="shared" si="70"/>
        <v>8.4092870398778691E-2</v>
      </c>
      <c r="I90" s="197">
        <f t="shared" si="70"/>
        <v>9.1478507805759501E-2</v>
      </c>
      <c r="J90" s="197">
        <f t="shared" si="70"/>
        <v>8.6507651864763849E-2</v>
      </c>
      <c r="K90" s="197">
        <f t="shared" si="70"/>
        <v>8.2883293078004558E-2</v>
      </c>
      <c r="L90" s="197">
        <f t="shared" si="70"/>
        <v>8.4253544960321114E-2</v>
      </c>
      <c r="M90" s="197">
        <f t="shared" si="70"/>
        <v>0.10816550265320789</v>
      </c>
      <c r="N90" s="197">
        <f t="shared" si="70"/>
        <v>9.3320457946900387E-2</v>
      </c>
      <c r="O90" s="197">
        <f t="shared" si="70"/>
        <v>8.4981954421941633E-2</v>
      </c>
      <c r="P90" s="197">
        <f t="shared" si="70"/>
        <v>0.10905628918844225</v>
      </c>
      <c r="Q90" s="197">
        <f t="shared" si="70"/>
        <v>0.10013200432403399</v>
      </c>
      <c r="R90" s="197">
        <f t="shared" ref="R90:V90" si="71">IF(R82=0,0,R82/R$78)</f>
        <v>0.10330092263228841</v>
      </c>
      <c r="S90" s="197">
        <f t="shared" si="71"/>
        <v>0.10814609521719035</v>
      </c>
      <c r="T90" s="197">
        <f t="shared" si="71"/>
        <v>0.11316429313553469</v>
      </c>
      <c r="U90" s="197">
        <f t="shared" si="71"/>
        <v>0.11576611741989959</v>
      </c>
      <c r="V90" s="197">
        <f t="shared" si="71"/>
        <v>0.1218667981847178</v>
      </c>
      <c r="W90" s="197">
        <f t="shared" ref="W90" si="72">IF(W82=0,0,W82/W$78)</f>
        <v>0.1094686700672064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5.467326381755868E-2</v>
      </c>
      <c r="C91" s="198">
        <f t="shared" si="73"/>
        <v>4.878121251207531E-2</v>
      </c>
      <c r="D91" s="198">
        <f t="shared" si="73"/>
        <v>5.481231226008685E-2</v>
      </c>
      <c r="E91" s="198">
        <f t="shared" si="73"/>
        <v>5.073643081163888E-2</v>
      </c>
      <c r="F91" s="198">
        <f t="shared" si="73"/>
        <v>4.7737219640076191E-2</v>
      </c>
      <c r="G91" s="198">
        <f t="shared" si="73"/>
        <v>4.8314859740231246E-2</v>
      </c>
      <c r="H91" s="198">
        <f t="shared" si="73"/>
        <v>5.1069908962562999E-2</v>
      </c>
      <c r="I91" s="198">
        <f t="shared" si="73"/>
        <v>6.136924179450691E-2</v>
      </c>
      <c r="J91" s="198">
        <f t="shared" si="73"/>
        <v>5.3671812819101043E-2</v>
      </c>
      <c r="K91" s="198">
        <f t="shared" si="73"/>
        <v>4.9799845847148513E-2</v>
      </c>
      <c r="L91" s="198">
        <f t="shared" si="73"/>
        <v>5.6443285291120887E-2</v>
      </c>
      <c r="M91" s="198">
        <f t="shared" si="73"/>
        <v>7.2542338328090761E-2</v>
      </c>
      <c r="N91" s="198">
        <f t="shared" si="73"/>
        <v>6.3209362134142119E-2</v>
      </c>
      <c r="O91" s="198">
        <f t="shared" si="73"/>
        <v>5.8563971914674468E-2</v>
      </c>
      <c r="P91" s="198">
        <f t="shared" si="73"/>
        <v>7.4211355623167358E-2</v>
      </c>
      <c r="Q91" s="198">
        <f t="shared" si="73"/>
        <v>6.900750669689458E-2</v>
      </c>
      <c r="R91" s="198">
        <f t="shared" ref="R91:V91" si="74">IF(R83=0,0,R83/R$78)</f>
        <v>6.3919866559073529E-2</v>
      </c>
      <c r="S91" s="198">
        <f t="shared" si="74"/>
        <v>6.6499556776207114E-2</v>
      </c>
      <c r="T91" s="198">
        <f t="shared" si="74"/>
        <v>6.9580419095609622E-2</v>
      </c>
      <c r="U91" s="198">
        <f t="shared" si="74"/>
        <v>7.048126094490878E-2</v>
      </c>
      <c r="V91" s="198">
        <f t="shared" si="74"/>
        <v>7.4344522776618502E-2</v>
      </c>
      <c r="W91" s="198">
        <f t="shared" ref="W91" si="75">IF(W83=0,0,W83/W$78)</f>
        <v>6.6546662860411956E-2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18839.731894116001</v>
      </c>
      <c r="C96" s="203">
        <f t="shared" si="79"/>
        <v>19692.88291400603</v>
      </c>
      <c r="D96" s="203">
        <f t="shared" si="79"/>
        <v>18838.83196652816</v>
      </c>
      <c r="E96" s="203">
        <f t="shared" si="79"/>
        <v>19292.736970100417</v>
      </c>
      <c r="F96" s="203">
        <f t="shared" si="79"/>
        <v>19844.04128731845</v>
      </c>
      <c r="G96" s="203">
        <f t="shared" si="79"/>
        <v>19374.149945398989</v>
      </c>
      <c r="H96" s="203">
        <f t="shared" si="79"/>
        <v>18710.205361359178</v>
      </c>
      <c r="I96" s="203">
        <f t="shared" si="79"/>
        <v>16608.782267182738</v>
      </c>
      <c r="J96" s="203">
        <f t="shared" si="79"/>
        <v>17751.896858427193</v>
      </c>
      <c r="K96" s="203">
        <f t="shared" si="79"/>
        <v>17462.522724340564</v>
      </c>
      <c r="L96" s="203">
        <f t="shared" si="79"/>
        <v>17715.292246852132</v>
      </c>
      <c r="M96" s="203">
        <f t="shared" si="79"/>
        <v>15484.90893815866</v>
      </c>
      <c r="N96" s="203">
        <f t="shared" si="79"/>
        <v>16841.41308754362</v>
      </c>
      <c r="O96" s="203">
        <f t="shared" si="79"/>
        <v>17535.760347114687</v>
      </c>
      <c r="P96" s="203">
        <f t="shared" si="79"/>
        <v>14210.526289444244</v>
      </c>
      <c r="Q96" s="203">
        <f t="shared" si="79"/>
        <v>14861.907944136643</v>
      </c>
      <c r="R96" s="203">
        <f t="shared" si="79"/>
        <v>15384.876383963314</v>
      </c>
      <c r="S96" s="203">
        <f t="shared" si="79"/>
        <v>15021.31771972501</v>
      </c>
      <c r="T96" s="203">
        <f t="shared" si="79"/>
        <v>14436.581947856623</v>
      </c>
      <c r="U96" s="203">
        <f t="shared" si="79"/>
        <v>14196.10851397003</v>
      </c>
      <c r="V96" s="203">
        <f t="shared" si="79"/>
        <v>13733.260190381465</v>
      </c>
      <c r="W96" s="203">
        <f t="shared" si="79"/>
        <v>14469.604525209952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16349.568928934164</v>
      </c>
      <c r="C97" s="192">
        <f t="shared" si="80"/>
        <v>17180.083675884911</v>
      </c>
      <c r="D97" s="192">
        <f t="shared" si="80"/>
        <v>16301.446087089675</v>
      </c>
      <c r="E97" s="192">
        <f t="shared" si="80"/>
        <v>16714.212744214081</v>
      </c>
      <c r="F97" s="192">
        <f t="shared" si="80"/>
        <v>17232.30255236847</v>
      </c>
      <c r="G97" s="192">
        <f t="shared" si="80"/>
        <v>16731.829941631051</v>
      </c>
      <c r="H97" s="192">
        <f t="shared" si="80"/>
        <v>16033.649495408383</v>
      </c>
      <c r="I97" s="192">
        <f t="shared" si="80"/>
        <v>13916.350911687277</v>
      </c>
      <c r="J97" s="192">
        <f t="shared" si="80"/>
        <v>15047.653435230637</v>
      </c>
      <c r="K97" s="192">
        <f t="shared" si="80"/>
        <v>14737.032351699025</v>
      </c>
      <c r="L97" s="192">
        <f t="shared" si="80"/>
        <v>14988.937232950932</v>
      </c>
      <c r="M97" s="192">
        <f t="shared" si="80"/>
        <v>12788.758995054724</v>
      </c>
      <c r="N97" s="192">
        <f t="shared" si="80"/>
        <v>14164.50757692448</v>
      </c>
      <c r="O97" s="192">
        <f t="shared" si="80"/>
        <v>14871.281564408642</v>
      </c>
      <c r="P97" s="192">
        <f t="shared" si="80"/>
        <v>11590.653680114998</v>
      </c>
      <c r="Q97" s="192">
        <f t="shared" si="80"/>
        <v>12273.80582073072</v>
      </c>
      <c r="R97" s="192">
        <f t="shared" si="80"/>
        <v>12838.663349295426</v>
      </c>
      <c r="S97" s="192">
        <f t="shared" si="80"/>
        <v>12606.057613951178</v>
      </c>
      <c r="T97" s="192">
        <f t="shared" si="80"/>
        <v>12002.856064598502</v>
      </c>
      <c r="U97" s="192">
        <f t="shared" si="80"/>
        <v>11802.821620999021</v>
      </c>
      <c r="V97" s="192">
        <f t="shared" si="80"/>
        <v>11219.487889456463</v>
      </c>
      <c r="W97" s="192">
        <f t="shared" si="80"/>
        <v>12018.155210716115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14037.875343134081</v>
      </c>
      <c r="C98" s="74">
        <f t="shared" si="81"/>
        <v>14911.705120979521</v>
      </c>
      <c r="D98" s="74">
        <f t="shared" si="81"/>
        <v>13987.812135184144</v>
      </c>
      <c r="E98" s="74">
        <f t="shared" si="81"/>
        <v>14350.078171756311</v>
      </c>
      <c r="F98" s="74">
        <f t="shared" si="81"/>
        <v>14989.289183608351</v>
      </c>
      <c r="G98" s="74">
        <f t="shared" si="81"/>
        <v>14538.991273253188</v>
      </c>
      <c r="H98" s="74">
        <f t="shared" si="81"/>
        <v>13743.286008331745</v>
      </c>
      <c r="I98" s="74">
        <f t="shared" si="81"/>
        <v>11688.532483792922</v>
      </c>
      <c r="J98" s="74">
        <f t="shared" si="81"/>
        <v>12768.457146436132</v>
      </c>
      <c r="K98" s="74">
        <f t="shared" si="81"/>
        <v>12654.258847929736</v>
      </c>
      <c r="L98" s="74">
        <f t="shared" si="81"/>
        <v>12707.728154867762</v>
      </c>
      <c r="M98" s="74">
        <f t="shared" si="81"/>
        <v>10314.767957449856</v>
      </c>
      <c r="N98" s="74">
        <f t="shared" si="81"/>
        <v>11662.644324055913</v>
      </c>
      <c r="O98" s="74">
        <f t="shared" si="81"/>
        <v>12344.125558929514</v>
      </c>
      <c r="P98" s="74">
        <f t="shared" si="81"/>
        <v>9233.5135335668201</v>
      </c>
      <c r="Q98" s="74">
        <f t="shared" si="81"/>
        <v>9869.3809064468387</v>
      </c>
      <c r="R98" s="74">
        <f t="shared" si="81"/>
        <v>10416.004186990907</v>
      </c>
      <c r="S98" s="74">
        <f t="shared" si="81"/>
        <v>10079.353437424106</v>
      </c>
      <c r="T98" s="74">
        <f t="shared" si="81"/>
        <v>9487.9721670972212</v>
      </c>
      <c r="U98" s="74">
        <f t="shared" si="81"/>
        <v>9312.1779920255394</v>
      </c>
      <c r="V98" s="74">
        <f t="shared" si="81"/>
        <v>8630.7682907286871</v>
      </c>
      <c r="W98" s="74">
        <f t="shared" si="81"/>
        <v>9541.3687267809182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32.826429737764208</v>
      </c>
      <c r="C99" s="74">
        <f t="shared" si="82"/>
        <v>39.956631644702021</v>
      </c>
      <c r="D99" s="74">
        <f t="shared" si="82"/>
        <v>31.065641903610061</v>
      </c>
      <c r="E99" s="74">
        <f t="shared" si="82"/>
        <v>104.33850232302397</v>
      </c>
      <c r="F99" s="74">
        <f t="shared" si="82"/>
        <v>31.581416728214194</v>
      </c>
      <c r="G99" s="74">
        <f t="shared" si="82"/>
        <v>43.467196384980461</v>
      </c>
      <c r="H99" s="74">
        <f t="shared" si="82"/>
        <v>58.615621492010199</v>
      </c>
      <c r="I99" s="74">
        <f t="shared" si="82"/>
        <v>27.791736801275732</v>
      </c>
      <c r="J99" s="74">
        <f t="shared" si="82"/>
        <v>30.103882734733563</v>
      </c>
      <c r="K99" s="74">
        <f t="shared" si="82"/>
        <v>38.213572585643711</v>
      </c>
      <c r="L99" s="74">
        <f t="shared" si="82"/>
        <v>38.563162077845298</v>
      </c>
      <c r="M99" s="74">
        <f t="shared" si="82"/>
        <v>37.765967872298219</v>
      </c>
      <c r="N99" s="74">
        <f t="shared" si="82"/>
        <v>37.476389964797505</v>
      </c>
      <c r="O99" s="74">
        <f t="shared" si="82"/>
        <v>39.043226204915079</v>
      </c>
      <c r="P99" s="74">
        <f t="shared" si="82"/>
        <v>40.26862847966801</v>
      </c>
      <c r="Q99" s="74">
        <f t="shared" si="82"/>
        <v>42.173456186450046</v>
      </c>
      <c r="R99" s="74">
        <f t="shared" si="82"/>
        <v>51.467695660566136</v>
      </c>
      <c r="S99" s="74">
        <f t="shared" si="82"/>
        <v>51.097966824885397</v>
      </c>
      <c r="T99" s="74">
        <f t="shared" si="82"/>
        <v>56.481782914691287</v>
      </c>
      <c r="U99" s="74">
        <f t="shared" si="82"/>
        <v>64.407458426933886</v>
      </c>
      <c r="V99" s="74">
        <f t="shared" si="82"/>
        <v>80.906308156250105</v>
      </c>
      <c r="W99" s="74">
        <f t="shared" si="82"/>
        <v>89.638780108297667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1417.6033560946175</v>
      </c>
      <c r="C100" s="74">
        <f t="shared" si="83"/>
        <v>1385.5422977255303</v>
      </c>
      <c r="D100" s="74">
        <f t="shared" si="83"/>
        <v>1413.1069083178215</v>
      </c>
      <c r="E100" s="74">
        <f t="shared" si="83"/>
        <v>1438.2235879113352</v>
      </c>
      <c r="F100" s="74">
        <f t="shared" si="83"/>
        <v>1454.0226568633984</v>
      </c>
      <c r="G100" s="74">
        <f t="shared" si="83"/>
        <v>1378.4110397415486</v>
      </c>
      <c r="H100" s="74">
        <f t="shared" si="83"/>
        <v>1441.1705557913551</v>
      </c>
      <c r="I100" s="74">
        <f t="shared" si="83"/>
        <v>1374.0829513353822</v>
      </c>
      <c r="J100" s="74">
        <f t="shared" si="83"/>
        <v>1425.717971081724</v>
      </c>
      <c r="K100" s="74">
        <f t="shared" si="83"/>
        <v>1347.1336859639143</v>
      </c>
      <c r="L100" s="74">
        <f t="shared" si="83"/>
        <v>1408.6737363507309</v>
      </c>
      <c r="M100" s="74">
        <f t="shared" si="83"/>
        <v>1557.4376168296258</v>
      </c>
      <c r="N100" s="74">
        <f t="shared" si="83"/>
        <v>1579.3076953059299</v>
      </c>
      <c r="O100" s="74">
        <f t="shared" si="83"/>
        <v>1606.4275059348029</v>
      </c>
      <c r="P100" s="74">
        <f t="shared" si="83"/>
        <v>1511.8932731305831</v>
      </c>
      <c r="Q100" s="74">
        <f t="shared" si="83"/>
        <v>1537.62616678105</v>
      </c>
      <c r="R100" s="74">
        <f t="shared" si="83"/>
        <v>1567.6437296838726</v>
      </c>
      <c r="S100" s="74">
        <f t="shared" si="83"/>
        <v>1636.0402596539882</v>
      </c>
      <c r="T100" s="74">
        <f t="shared" si="83"/>
        <v>1626.3938591671626</v>
      </c>
      <c r="U100" s="74">
        <f t="shared" si="83"/>
        <v>1606.5558228624054</v>
      </c>
      <c r="V100" s="74">
        <f t="shared" si="83"/>
        <v>1659.559406076022</v>
      </c>
      <c r="W100" s="74">
        <f t="shared" si="83"/>
        <v>1592.4083354994375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861.26379996769913</v>
      </c>
      <c r="C101" s="193">
        <f t="shared" si="84"/>
        <v>842.87962553515422</v>
      </c>
      <c r="D101" s="193">
        <f t="shared" si="84"/>
        <v>869.46140168410102</v>
      </c>
      <c r="E101" s="193">
        <f t="shared" si="84"/>
        <v>821.5724822234115</v>
      </c>
      <c r="F101" s="193">
        <f t="shared" si="84"/>
        <v>757.40929516850599</v>
      </c>
      <c r="G101" s="193">
        <f t="shared" si="84"/>
        <v>770.96043225133531</v>
      </c>
      <c r="H101" s="193">
        <f t="shared" si="84"/>
        <v>790.57730979327584</v>
      </c>
      <c r="I101" s="193">
        <f t="shared" si="84"/>
        <v>825.94373975769906</v>
      </c>
      <c r="J101" s="193">
        <f t="shared" si="84"/>
        <v>823.3744349780452</v>
      </c>
      <c r="K101" s="193">
        <f t="shared" si="84"/>
        <v>697.42624521973357</v>
      </c>
      <c r="L101" s="193">
        <f t="shared" si="84"/>
        <v>833.97217965459379</v>
      </c>
      <c r="M101" s="193">
        <f t="shared" si="84"/>
        <v>878.78745290294444</v>
      </c>
      <c r="N101" s="193">
        <f t="shared" si="84"/>
        <v>885.07916759783859</v>
      </c>
      <c r="O101" s="193">
        <f t="shared" si="84"/>
        <v>881.68527333940904</v>
      </c>
      <c r="P101" s="193">
        <f t="shared" si="84"/>
        <v>804.97824493792757</v>
      </c>
      <c r="Q101" s="193">
        <f t="shared" si="84"/>
        <v>824.62529131638257</v>
      </c>
      <c r="R101" s="193">
        <f t="shared" si="84"/>
        <v>803.54773696007953</v>
      </c>
      <c r="S101" s="193">
        <f t="shared" si="84"/>
        <v>839.56595004819894</v>
      </c>
      <c r="T101" s="193">
        <f t="shared" si="84"/>
        <v>832.00825541942993</v>
      </c>
      <c r="U101" s="193">
        <f t="shared" si="84"/>
        <v>819.68034768414361</v>
      </c>
      <c r="V101" s="193">
        <f t="shared" si="84"/>
        <v>848.25388449549985</v>
      </c>
      <c r="W101" s="193">
        <f t="shared" si="84"/>
        <v>794.73936832745972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2490.1629651818339</v>
      </c>
      <c r="C102" s="77">
        <f t="shared" si="85"/>
        <v>2512.7992381211193</v>
      </c>
      <c r="D102" s="77">
        <f t="shared" si="85"/>
        <v>2537.3858794384823</v>
      </c>
      <c r="E102" s="77">
        <f t="shared" si="85"/>
        <v>2578.5242258863368</v>
      </c>
      <c r="F102" s="77">
        <f t="shared" si="85"/>
        <v>2611.7387349499818</v>
      </c>
      <c r="G102" s="77">
        <f t="shared" si="85"/>
        <v>2642.3200037679367</v>
      </c>
      <c r="H102" s="77">
        <f t="shared" si="85"/>
        <v>2676.5558659507947</v>
      </c>
      <c r="I102" s="77">
        <f t="shared" si="85"/>
        <v>2692.431355495462</v>
      </c>
      <c r="J102" s="77">
        <f t="shared" si="85"/>
        <v>2704.2434231965576</v>
      </c>
      <c r="K102" s="77">
        <f t="shared" si="85"/>
        <v>2725.4903726415409</v>
      </c>
      <c r="L102" s="77">
        <f t="shared" si="85"/>
        <v>2726.3550139012023</v>
      </c>
      <c r="M102" s="77">
        <f t="shared" si="85"/>
        <v>2696.1499431039379</v>
      </c>
      <c r="N102" s="77">
        <f t="shared" si="85"/>
        <v>2676.905510619144</v>
      </c>
      <c r="O102" s="77">
        <f t="shared" si="85"/>
        <v>2664.4787827060459</v>
      </c>
      <c r="P102" s="77">
        <f t="shared" si="85"/>
        <v>2619.8726093292462</v>
      </c>
      <c r="Q102" s="77">
        <f t="shared" si="85"/>
        <v>2588.1021234059262</v>
      </c>
      <c r="R102" s="77">
        <f t="shared" si="85"/>
        <v>2546.2130346678882</v>
      </c>
      <c r="S102" s="77">
        <f t="shared" si="85"/>
        <v>2415.260105773832</v>
      </c>
      <c r="T102" s="77">
        <f t="shared" si="85"/>
        <v>2433.7258832581206</v>
      </c>
      <c r="U102" s="77">
        <f t="shared" si="85"/>
        <v>2393.2868929710094</v>
      </c>
      <c r="V102" s="77">
        <f t="shared" si="85"/>
        <v>2513.7723009250035</v>
      </c>
      <c r="W102" s="77">
        <f t="shared" si="85"/>
        <v>2451.4493144938369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9202.0902110851821</v>
      </c>
      <c r="C104" s="153">
        <f t="shared" si="86"/>
        <v>9804.5375130534958</v>
      </c>
      <c r="D104" s="153">
        <f t="shared" si="86"/>
        <v>9461.1896852582759</v>
      </c>
      <c r="E104" s="153">
        <f t="shared" si="86"/>
        <v>9911.5553445190872</v>
      </c>
      <c r="F104" s="153">
        <f t="shared" si="86"/>
        <v>10249.254143106509</v>
      </c>
      <c r="G104" s="153">
        <f t="shared" si="86"/>
        <v>10127.499447669554</v>
      </c>
      <c r="H104" s="153">
        <f t="shared" si="86"/>
        <v>9994.9669205450919</v>
      </c>
      <c r="I104" s="153">
        <f t="shared" si="86"/>
        <v>8810.9466957732802</v>
      </c>
      <c r="J104" s="153">
        <f t="shared" si="86"/>
        <v>9772.4790996447009</v>
      </c>
      <c r="K104" s="153">
        <f t="shared" si="86"/>
        <v>9812.3120749827194</v>
      </c>
      <c r="L104" s="153">
        <f t="shared" si="86"/>
        <v>10337.584242800689</v>
      </c>
      <c r="M104" s="153">
        <f t="shared" si="86"/>
        <v>8998.3345049907148</v>
      </c>
      <c r="N104" s="153">
        <f t="shared" si="86"/>
        <v>10252.468686296195</v>
      </c>
      <c r="O104" s="153">
        <f t="shared" si="86"/>
        <v>11053.120837068313</v>
      </c>
      <c r="P104" s="153">
        <f t="shared" si="86"/>
        <v>8747.3305258008622</v>
      </c>
      <c r="Q104" s="153">
        <f t="shared" si="86"/>
        <v>9412.088552086112</v>
      </c>
      <c r="R104" s="153">
        <f t="shared" ref="R104:V104" si="87">SUM(R105:R108)</f>
        <v>10091.054676104312</v>
      </c>
      <c r="S104" s="153">
        <f t="shared" si="87"/>
        <v>10094.922821176424</v>
      </c>
      <c r="T104" s="153">
        <f t="shared" si="87"/>
        <v>9868.8794596814259</v>
      </c>
      <c r="U104" s="153">
        <f t="shared" si="87"/>
        <v>10002.678295950094</v>
      </c>
      <c r="V104" s="153">
        <f t="shared" si="87"/>
        <v>9770.5193572810967</v>
      </c>
      <c r="W104" s="153">
        <f t="shared" ref="W104" si="88">SUM(W105:W108)</f>
        <v>10874.913876329289</v>
      </c>
      <c r="DA104" s="217" t="s">
        <v>277</v>
      </c>
    </row>
    <row r="105" spans="1:105" ht="12" customHeight="1" x14ac:dyDescent="0.25">
      <c r="A105" s="97" t="s">
        <v>57</v>
      </c>
      <c r="B105" s="74">
        <v>7695.9533476549559</v>
      </c>
      <c r="C105" s="74">
        <v>8303.9118845051435</v>
      </c>
      <c r="D105" s="74">
        <v>7933.30087078825</v>
      </c>
      <c r="E105" s="74">
        <v>8237.3439960818214</v>
      </c>
      <c r="F105" s="74">
        <v>8752.0352500649624</v>
      </c>
      <c r="G105" s="74">
        <v>8628.1963021522079</v>
      </c>
      <c r="H105" s="74">
        <v>8386.3424058850032</v>
      </c>
      <c r="I105" s="74">
        <v>7290.7857039586197</v>
      </c>
      <c r="J105" s="74">
        <v>8200.8709891810358</v>
      </c>
      <c r="K105" s="74">
        <v>8350.825866932204</v>
      </c>
      <c r="L105" s="74">
        <v>8716.3250201683823</v>
      </c>
      <c r="M105" s="74">
        <v>7234.093791949851</v>
      </c>
      <c r="N105" s="74">
        <v>8441.5230859410967</v>
      </c>
      <c r="O105" s="74">
        <v>9193.1617548231061</v>
      </c>
      <c r="P105" s="74">
        <v>6996.7862393792766</v>
      </c>
      <c r="Q105" s="74">
        <v>7598.9614505746249</v>
      </c>
      <c r="R105" s="74">
        <v>8215.91976040185</v>
      </c>
      <c r="S105" s="74">
        <v>8114.6902880998377</v>
      </c>
      <c r="T105" s="74">
        <v>7847.5165327328559</v>
      </c>
      <c r="U105" s="74">
        <v>7942.7218221570392</v>
      </c>
      <c r="V105" s="74">
        <v>7554.1324671509319</v>
      </c>
      <c r="W105" s="74">
        <v>8680.1030876745317</v>
      </c>
      <c r="DA105" s="90" t="s">
        <v>278</v>
      </c>
    </row>
    <row r="106" spans="1:105" ht="12" customHeight="1" x14ac:dyDescent="0.25">
      <c r="A106" s="97" t="s">
        <v>56</v>
      </c>
      <c r="B106" s="74">
        <v>59.514495112207854</v>
      </c>
      <c r="C106" s="74">
        <v>75.071066196738087</v>
      </c>
      <c r="D106" s="74">
        <v>61.008550121661251</v>
      </c>
      <c r="E106" s="74">
        <v>214.87796170370072</v>
      </c>
      <c r="F106" s="74">
        <v>68.586958385644962</v>
      </c>
      <c r="G106" s="74">
        <v>100.22107549668598</v>
      </c>
      <c r="H106" s="74">
        <v>144.66020773648683</v>
      </c>
      <c r="I106" s="74">
        <v>71.220379032296577</v>
      </c>
      <c r="J106" s="74">
        <v>78.752613558531053</v>
      </c>
      <c r="K106" s="74">
        <v>103.47604872733821</v>
      </c>
      <c r="L106" s="74">
        <v>107.76138880908573</v>
      </c>
      <c r="M106" s="74">
        <v>108.68353058294252</v>
      </c>
      <c r="N106" s="74">
        <v>111.14829492059094</v>
      </c>
      <c r="O106" s="74">
        <v>120.24453059592555</v>
      </c>
      <c r="P106" s="74">
        <v>128.00456359624255</v>
      </c>
      <c r="Q106" s="74">
        <v>138.50992052103805</v>
      </c>
      <c r="R106" s="74">
        <v>175.70627261883689</v>
      </c>
      <c r="S106" s="74">
        <v>181.51418431587624</v>
      </c>
      <c r="T106" s="74">
        <v>207.20189951962433</v>
      </c>
      <c r="U106" s="74">
        <v>243.32679309398623</v>
      </c>
      <c r="V106" s="74">
        <v>311.73502993596452</v>
      </c>
      <c r="W106" s="74">
        <v>352.80018310195226</v>
      </c>
      <c r="DA106" s="90" t="s">
        <v>279</v>
      </c>
    </row>
    <row r="107" spans="1:105" ht="12" customHeight="1" x14ac:dyDescent="0.25">
      <c r="A107" s="97" t="s">
        <v>55</v>
      </c>
      <c r="B107" s="74">
        <v>878.52961446688653</v>
      </c>
      <c r="C107" s="74">
        <v>865.07363208548475</v>
      </c>
      <c r="D107" s="74">
        <v>889.35995967182123</v>
      </c>
      <c r="E107" s="74">
        <v>911.20456203881645</v>
      </c>
      <c r="F107" s="74">
        <v>926.98924781605911</v>
      </c>
      <c r="G107" s="74">
        <v>885.26119445115694</v>
      </c>
      <c r="H107" s="74">
        <v>934.32269458185965</v>
      </c>
      <c r="I107" s="74">
        <v>894.31962107894526</v>
      </c>
      <c r="J107" s="74">
        <v>935.38683655208581</v>
      </c>
      <c r="K107" s="74">
        <v>890.59614779332935</v>
      </c>
      <c r="L107" s="74">
        <v>944.83682876722946</v>
      </c>
      <c r="M107" s="74">
        <v>1059.9757220767126</v>
      </c>
      <c r="N107" s="74">
        <v>1092.1977825215356</v>
      </c>
      <c r="O107" s="74">
        <v>1128.7225900544954</v>
      </c>
      <c r="P107" s="74">
        <v>1068.3000592986116</v>
      </c>
      <c r="Q107" s="74">
        <v>1101.0750736711107</v>
      </c>
      <c r="R107" s="74">
        <v>1136.0633106704611</v>
      </c>
      <c r="S107" s="74">
        <v>1204.7853313954618</v>
      </c>
      <c r="T107" s="74">
        <v>1220.0167838345324</v>
      </c>
      <c r="U107" s="74">
        <v>1226.1090808405831</v>
      </c>
      <c r="V107" s="74">
        <v>1286.9874363788251</v>
      </c>
      <c r="W107" s="74">
        <v>1256.3180546905617</v>
      </c>
      <c r="DA107" s="90" t="s">
        <v>280</v>
      </c>
    </row>
    <row r="108" spans="1:105" ht="12" customHeight="1" x14ac:dyDescent="0.25">
      <c r="A108" s="109" t="s">
        <v>54</v>
      </c>
      <c r="B108" s="77">
        <v>568.09275385113085</v>
      </c>
      <c r="C108" s="77">
        <v>560.48093026612833</v>
      </c>
      <c r="D108" s="77">
        <v>577.52030467654379</v>
      </c>
      <c r="E108" s="77">
        <v>548.12882469474891</v>
      </c>
      <c r="F108" s="77">
        <v>501.64268683984369</v>
      </c>
      <c r="G108" s="77">
        <v>513.82087556950262</v>
      </c>
      <c r="H108" s="77">
        <v>529.64161234174389</v>
      </c>
      <c r="I108" s="77">
        <v>554.62099170342026</v>
      </c>
      <c r="J108" s="77">
        <v>557.46866035304743</v>
      </c>
      <c r="K108" s="77">
        <v>467.41401152984855</v>
      </c>
      <c r="L108" s="77">
        <v>568.66100505599206</v>
      </c>
      <c r="M108" s="77">
        <v>595.5814603812089</v>
      </c>
      <c r="N108" s="77">
        <v>607.59952291297077</v>
      </c>
      <c r="O108" s="77">
        <v>610.99196159478447</v>
      </c>
      <c r="P108" s="77">
        <v>554.2396635267321</v>
      </c>
      <c r="Q108" s="77">
        <v>573.54210731933836</v>
      </c>
      <c r="R108" s="77">
        <v>563.36533241316533</v>
      </c>
      <c r="S108" s="77">
        <v>593.93301736524791</v>
      </c>
      <c r="T108" s="77">
        <v>594.14424359441409</v>
      </c>
      <c r="U108" s="77">
        <v>590.52059985848621</v>
      </c>
      <c r="V108" s="77">
        <v>617.6644238153749</v>
      </c>
      <c r="W108" s="77">
        <v>585.6925508622428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2299.9643046729975</v>
      </c>
      <c r="C110" s="203">
        <f t="shared" si="89"/>
        <v>2424.0370462051369</v>
      </c>
      <c r="D110" s="203">
        <f t="shared" si="89"/>
        <v>2271.1511062981454</v>
      </c>
      <c r="E110" s="203">
        <f t="shared" si="89"/>
        <v>2288.0263170668895</v>
      </c>
      <c r="F110" s="203">
        <f t="shared" si="89"/>
        <v>2388.1266780849551</v>
      </c>
      <c r="G110" s="203">
        <f t="shared" si="89"/>
        <v>2344.6993236715111</v>
      </c>
      <c r="H110" s="203">
        <f t="shared" si="89"/>
        <v>2234.4929054212084</v>
      </c>
      <c r="I110" s="203">
        <f t="shared" si="89"/>
        <v>1931.8545937255844</v>
      </c>
      <c r="J110" s="203">
        <f t="shared" si="89"/>
        <v>2093.3923066582884</v>
      </c>
      <c r="K110" s="203">
        <f t="shared" si="89"/>
        <v>2060.1169602907885</v>
      </c>
      <c r="L110" s="203">
        <f t="shared" si="89"/>
        <v>1951.5006271833672</v>
      </c>
      <c r="M110" s="203">
        <f t="shared" si="89"/>
        <v>1671.6839461742097</v>
      </c>
      <c r="N110" s="203">
        <f t="shared" si="89"/>
        <v>1795.3672587956744</v>
      </c>
      <c r="O110" s="203">
        <f t="shared" si="89"/>
        <v>1836.5195496956094</v>
      </c>
      <c r="P110" s="203">
        <f t="shared" si="89"/>
        <v>1402.4502812369524</v>
      </c>
      <c r="Q110" s="203">
        <f t="shared" si="89"/>
        <v>1465.6878226613794</v>
      </c>
      <c r="R110" s="203">
        <f t="shared" ref="R110:V110" si="90">R78*1000000/R$6</f>
        <v>1489.7226630198056</v>
      </c>
      <c r="S110" s="203">
        <f t="shared" si="90"/>
        <v>1455.9031071260301</v>
      </c>
      <c r="T110" s="203">
        <f t="shared" si="90"/>
        <v>1349.0960425784372</v>
      </c>
      <c r="U110" s="203">
        <f t="shared" si="90"/>
        <v>1297.3104016014229</v>
      </c>
      <c r="V110" s="203">
        <f t="shared" si="90"/>
        <v>1253.4496644593744</v>
      </c>
      <c r="W110" s="203">
        <f t="shared" ref="W110" si="91">W78*1000000/W$6</f>
        <v>1278.3243489126944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2299.9643046729975</v>
      </c>
      <c r="C111" s="192">
        <f t="shared" si="92"/>
        <v>2424.0370462051369</v>
      </c>
      <c r="D111" s="192">
        <f t="shared" si="92"/>
        <v>2271.1511062981454</v>
      </c>
      <c r="E111" s="192">
        <f t="shared" si="92"/>
        <v>2288.0263170668895</v>
      </c>
      <c r="F111" s="192">
        <f t="shared" si="92"/>
        <v>2388.1266780849551</v>
      </c>
      <c r="G111" s="192">
        <f t="shared" si="92"/>
        <v>2344.6993236715111</v>
      </c>
      <c r="H111" s="192">
        <f t="shared" si="92"/>
        <v>2234.4929054212084</v>
      </c>
      <c r="I111" s="192">
        <f t="shared" si="92"/>
        <v>1931.8545937255844</v>
      </c>
      <c r="J111" s="192">
        <f t="shared" si="92"/>
        <v>2093.3923066582884</v>
      </c>
      <c r="K111" s="192">
        <f t="shared" si="92"/>
        <v>2060.1169602907885</v>
      </c>
      <c r="L111" s="192">
        <f t="shared" si="92"/>
        <v>1951.5006271833672</v>
      </c>
      <c r="M111" s="192">
        <f t="shared" si="92"/>
        <v>1671.6839461742097</v>
      </c>
      <c r="N111" s="192">
        <f t="shared" si="92"/>
        <v>1795.3672587956744</v>
      </c>
      <c r="O111" s="192">
        <f t="shared" si="92"/>
        <v>1836.5195496956094</v>
      </c>
      <c r="P111" s="192">
        <f t="shared" si="92"/>
        <v>1402.4502812369524</v>
      </c>
      <c r="Q111" s="192">
        <f t="shared" si="92"/>
        <v>1465.6878226613794</v>
      </c>
      <c r="R111" s="192">
        <f t="shared" ref="R111:V111" si="93">R79*1000000/R$6</f>
        <v>1489.7226630198056</v>
      </c>
      <c r="S111" s="192">
        <f t="shared" si="93"/>
        <v>1455.9031071260301</v>
      </c>
      <c r="T111" s="192">
        <f t="shared" si="93"/>
        <v>1349.0960425784372</v>
      </c>
      <c r="U111" s="192">
        <f t="shared" si="93"/>
        <v>1297.3104016014229</v>
      </c>
      <c r="V111" s="192">
        <f t="shared" si="93"/>
        <v>1253.4496644593744</v>
      </c>
      <c r="W111" s="192">
        <f t="shared" ref="W111" si="94">W79*1000000/W$6</f>
        <v>1278.3243489126944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1988.4062211871312</v>
      </c>
      <c r="C112" s="74">
        <f t="shared" si="95"/>
        <v>2123.7033708951835</v>
      </c>
      <c r="D112" s="74">
        <f t="shared" si="95"/>
        <v>1962.170495662396</v>
      </c>
      <c r="E112" s="74">
        <f t="shared" si="95"/>
        <v>1986.1297168574686</v>
      </c>
      <c r="F112" s="74">
        <f t="shared" si="95"/>
        <v>2085.1711923615949</v>
      </c>
      <c r="G112" s="74">
        <f t="shared" si="95"/>
        <v>2049.9029457473112</v>
      </c>
      <c r="H112" s="74">
        <f t="shared" si="95"/>
        <v>1932.4726338612784</v>
      </c>
      <c r="I112" s="74">
        <f t="shared" si="95"/>
        <v>1636.5749665196918</v>
      </c>
      <c r="J112" s="74">
        <f t="shared" si="95"/>
        <v>1799.9416937376084</v>
      </c>
      <c r="K112" s="74">
        <f t="shared" si="95"/>
        <v>1786.7741754464621</v>
      </c>
      <c r="L112" s="74">
        <f t="shared" si="95"/>
        <v>1676.9306747049663</v>
      </c>
      <c r="M112" s="74">
        <f t="shared" si="95"/>
        <v>1369.5975494579709</v>
      </c>
      <c r="N112" s="74">
        <f t="shared" si="95"/>
        <v>1514.3387447969928</v>
      </c>
      <c r="O112" s="74">
        <f t="shared" si="95"/>
        <v>1572.894649699248</v>
      </c>
      <c r="P112" s="74">
        <f t="shared" si="95"/>
        <v>1145.4265212292767</v>
      </c>
      <c r="Q112" s="74">
        <f t="shared" si="95"/>
        <v>1217.7821010271043</v>
      </c>
      <c r="R112" s="74">
        <f t="shared" ref="R112:V112" si="96">R80*1000000/R$6</f>
        <v>1240.6100636333765</v>
      </c>
      <c r="S112" s="74">
        <f t="shared" si="96"/>
        <v>1201.6359597427916</v>
      </c>
      <c r="T112" s="74">
        <f t="shared" si="96"/>
        <v>1102.5558745052651</v>
      </c>
      <c r="U112" s="74">
        <f t="shared" si="96"/>
        <v>1055.6897403777612</v>
      </c>
      <c r="V112" s="74">
        <f t="shared" si="96"/>
        <v>1007.5086500372565</v>
      </c>
      <c r="W112" s="74">
        <f t="shared" ref="W112" si="97">W80*1000000/W$6</f>
        <v>1053.3196630493455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185.81152828551143</v>
      </c>
      <c r="C114" s="74">
        <f t="shared" si="101"/>
        <v>182.08620902187747</v>
      </c>
      <c r="D114" s="74">
        <f t="shared" si="101"/>
        <v>184.49356700749382</v>
      </c>
      <c r="E114" s="74">
        <f t="shared" si="101"/>
        <v>185.81031127834768</v>
      </c>
      <c r="F114" s="74">
        <f t="shared" si="101"/>
        <v>188.95295796329304</v>
      </c>
      <c r="G114" s="74">
        <f t="shared" si="101"/>
        <v>181.51255896799574</v>
      </c>
      <c r="H114" s="74">
        <f t="shared" si="101"/>
        <v>187.90492230257615</v>
      </c>
      <c r="I114" s="74">
        <f t="shared" si="101"/>
        <v>176.72317553171823</v>
      </c>
      <c r="J114" s="74">
        <f t="shared" si="101"/>
        <v>181.09445288077015</v>
      </c>
      <c r="K114" s="74">
        <f t="shared" si="101"/>
        <v>170.7492777947493</v>
      </c>
      <c r="L114" s="74">
        <f t="shared" si="101"/>
        <v>164.42084583248871</v>
      </c>
      <c r="M114" s="74">
        <f t="shared" si="101"/>
        <v>180.81853431523152</v>
      </c>
      <c r="N114" s="74">
        <f t="shared" si="101"/>
        <v>167.54449477368357</v>
      </c>
      <c r="O114" s="74">
        <f t="shared" si="101"/>
        <v>156.07102066723704</v>
      </c>
      <c r="P114" s="74">
        <f t="shared" si="101"/>
        <v>152.94602344298923</v>
      </c>
      <c r="Q114" s="74">
        <f t="shared" si="101"/>
        <v>146.76225939641319</v>
      </c>
      <c r="R114" s="74">
        <f t="shared" ref="R114:V114" si="102">R82*1000000/R$6</f>
        <v>153.88972555617556</v>
      </c>
      <c r="S114" s="74">
        <f t="shared" si="102"/>
        <v>157.45023605025494</v>
      </c>
      <c r="T114" s="74">
        <f t="shared" si="102"/>
        <v>152.66950003033608</v>
      </c>
      <c r="U114" s="74">
        <f t="shared" si="102"/>
        <v>150.18458828184743</v>
      </c>
      <c r="V114" s="74">
        <f t="shared" si="102"/>
        <v>152.7538972933728</v>
      </c>
      <c r="W114" s="74">
        <f t="shared" ref="W114" si="103">W82*1000000/W$6</f>
        <v>139.93646639000016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125.74655520035471</v>
      </c>
      <c r="C115" s="193">
        <f t="shared" si="104"/>
        <v>118.2474662880761</v>
      </c>
      <c r="D115" s="193">
        <f t="shared" si="104"/>
        <v>124.48704362825565</v>
      </c>
      <c r="E115" s="193">
        <f t="shared" si="104"/>
        <v>116.08628893107316</v>
      </c>
      <c r="F115" s="193">
        <f t="shared" si="104"/>
        <v>114.00252776006703</v>
      </c>
      <c r="G115" s="193">
        <f t="shared" si="104"/>
        <v>113.28381895620412</v>
      </c>
      <c r="H115" s="193">
        <f t="shared" si="104"/>
        <v>114.11534925735403</v>
      </c>
      <c r="I115" s="193">
        <f t="shared" si="104"/>
        <v>118.5564516741743</v>
      </c>
      <c r="J115" s="193">
        <f t="shared" si="104"/>
        <v>112.35616003990982</v>
      </c>
      <c r="K115" s="193">
        <f t="shared" si="104"/>
        <v>102.59350704957744</v>
      </c>
      <c r="L115" s="193">
        <f t="shared" si="104"/>
        <v>110.14910664591214</v>
      </c>
      <c r="M115" s="193">
        <f t="shared" si="104"/>
        <v>121.26786240100738</v>
      </c>
      <c r="N115" s="193">
        <f t="shared" si="104"/>
        <v>113.48401922499782</v>
      </c>
      <c r="O115" s="193">
        <f t="shared" si="104"/>
        <v>107.55387932912426</v>
      </c>
      <c r="P115" s="193">
        <f t="shared" si="104"/>
        <v>104.07773656468655</v>
      </c>
      <c r="Q115" s="193">
        <f t="shared" si="104"/>
        <v>101.14346223786198</v>
      </c>
      <c r="R115" s="193">
        <f t="shared" ref="R115:V115" si="105">R83*1000000/R$6</f>
        <v>95.222873830253647</v>
      </c>
      <c r="S115" s="193">
        <f t="shared" si="105"/>
        <v>96.816911332983778</v>
      </c>
      <c r="T115" s="193">
        <f t="shared" si="105"/>
        <v>93.870668042836044</v>
      </c>
      <c r="U115" s="193">
        <f t="shared" si="105"/>
        <v>91.436072941814288</v>
      </c>
      <c r="V115" s="193">
        <f t="shared" si="105"/>
        <v>93.187117128744759</v>
      </c>
      <c r="W115" s="193">
        <f t="shared" ref="W115" si="106">W83*1000000/W$6</f>
        <v>85.068219473348691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0.56283381238266506</v>
      </c>
      <c r="C118" s="206">
        <f t="shared" si="110"/>
        <v>0.57069206984223164</v>
      </c>
      <c r="D118" s="206">
        <f t="shared" si="110"/>
        <v>0.58038959456187722</v>
      </c>
      <c r="E118" s="206">
        <f t="shared" si="110"/>
        <v>0.59300162659172484</v>
      </c>
      <c r="F118" s="206">
        <f t="shared" si="110"/>
        <v>0.5947698580592653</v>
      </c>
      <c r="G118" s="206">
        <f t="shared" si="110"/>
        <v>0.60528343181823574</v>
      </c>
      <c r="H118" s="206">
        <f t="shared" si="110"/>
        <v>0.62337441787082781</v>
      </c>
      <c r="I118" s="206">
        <f t="shared" si="110"/>
        <v>0.63313628347598228</v>
      </c>
      <c r="J118" s="206">
        <f t="shared" si="110"/>
        <v>0.64943541806755578</v>
      </c>
      <c r="K118" s="206">
        <f t="shared" si="110"/>
        <v>0.66582686668605051</v>
      </c>
      <c r="L118" s="206">
        <f t="shared" si="110"/>
        <v>0.68968093482138682</v>
      </c>
      <c r="M118" s="206">
        <f t="shared" si="110"/>
        <v>0.70361279843261371</v>
      </c>
      <c r="N118" s="206">
        <f t="shared" si="110"/>
        <v>0.72381398581046186</v>
      </c>
      <c r="O118" s="206">
        <f t="shared" si="110"/>
        <v>0.74325274450600731</v>
      </c>
      <c r="P118" s="206">
        <f t="shared" si="110"/>
        <v>0.75468828309552893</v>
      </c>
      <c r="Q118" s="206">
        <f t="shared" si="110"/>
        <v>0.76684352755433793</v>
      </c>
      <c r="R118" s="206">
        <f t="shared" ref="R118:V118" si="111">IF(R104=0,"",R104/R97)</f>
        <v>0.78598950697294345</v>
      </c>
      <c r="S118" s="206">
        <f t="shared" si="111"/>
        <v>0.80079935617653608</v>
      </c>
      <c r="T118" s="206">
        <f t="shared" si="111"/>
        <v>0.82221093101240506</v>
      </c>
      <c r="U118" s="206">
        <f t="shared" si="111"/>
        <v>0.84748195110852165</v>
      </c>
      <c r="V118" s="206">
        <f t="shared" si="111"/>
        <v>0.87085252495909038</v>
      </c>
      <c r="W118" s="206">
        <f t="shared" ref="W118" si="112">IF(W104=0,"",W104/W97)</f>
        <v>0.90487380847208199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0.54822778800490224</v>
      </c>
      <c r="C119" s="199">
        <f t="shared" si="113"/>
        <v>0.5568720556861223</v>
      </c>
      <c r="D119" s="199">
        <f t="shared" si="113"/>
        <v>0.56715809406914164</v>
      </c>
      <c r="E119" s="199">
        <f t="shared" si="113"/>
        <v>0.57402781347174014</v>
      </c>
      <c r="F119" s="199">
        <f t="shared" si="113"/>
        <v>0.58388594301294927</v>
      </c>
      <c r="G119" s="199">
        <f t="shared" si="113"/>
        <v>0.59345219623490397</v>
      </c>
      <c r="H119" s="199">
        <f t="shared" si="113"/>
        <v>0.61021377280519795</v>
      </c>
      <c r="I119" s="199">
        <f t="shared" si="113"/>
        <v>0.62375543842376047</v>
      </c>
      <c r="J119" s="199">
        <f t="shared" si="113"/>
        <v>0.64227579692116687</v>
      </c>
      <c r="K119" s="199">
        <f t="shared" si="113"/>
        <v>0.65992216275063931</v>
      </c>
      <c r="L119" s="199">
        <f t="shared" si="113"/>
        <v>0.68590741900860919</v>
      </c>
      <c r="M119" s="199">
        <f t="shared" si="113"/>
        <v>0.70133364335404325</v>
      </c>
      <c r="N119" s="199">
        <f t="shared" si="113"/>
        <v>0.72380867077710831</v>
      </c>
      <c r="O119" s="199">
        <f t="shared" si="113"/>
        <v>0.74473981254775401</v>
      </c>
      <c r="P119" s="199">
        <f t="shared" si="113"/>
        <v>0.75775989431798485</v>
      </c>
      <c r="Q119" s="199">
        <f t="shared" si="113"/>
        <v>0.76995320401615674</v>
      </c>
      <c r="R119" s="199">
        <f t="shared" ref="R119:V119" si="114">IF(R105=0,"",R105/R98)</f>
        <v>0.78877846176973909</v>
      </c>
      <c r="S119" s="199">
        <f t="shared" si="114"/>
        <v>0.80508043878791091</v>
      </c>
      <c r="T119" s="199">
        <f t="shared" si="114"/>
        <v>0.82710155495046622</v>
      </c>
      <c r="U119" s="199">
        <f t="shared" si="114"/>
        <v>0.85293921883352841</v>
      </c>
      <c r="V119" s="199">
        <f t="shared" si="114"/>
        <v>0.87525608528567556</v>
      </c>
      <c r="W119" s="199">
        <f t="shared" ref="W119" si="115">IF(W105=0,"",W105/W98)</f>
        <v>0.90973353365026466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1.8130054223880807</v>
      </c>
      <c r="C120" s="200">
        <f t="shared" si="116"/>
        <v>1.878813681400294</v>
      </c>
      <c r="D120" s="200">
        <f t="shared" si="116"/>
        <v>1.9638593115493164</v>
      </c>
      <c r="E120" s="200">
        <f t="shared" si="116"/>
        <v>2.0594311488050221</v>
      </c>
      <c r="F120" s="200">
        <f t="shared" si="116"/>
        <v>2.1717505258201659</v>
      </c>
      <c r="G120" s="200">
        <f t="shared" si="116"/>
        <v>2.3056714909571694</v>
      </c>
      <c r="H120" s="200">
        <f t="shared" si="116"/>
        <v>2.4679463264960044</v>
      </c>
      <c r="I120" s="200">
        <f t="shared" si="116"/>
        <v>2.5626458519507613</v>
      </c>
      <c r="J120" s="200">
        <f t="shared" si="116"/>
        <v>2.616028445648543</v>
      </c>
      <c r="K120" s="200">
        <f t="shared" si="116"/>
        <v>2.7078349844267811</v>
      </c>
      <c r="L120" s="200">
        <f t="shared" si="116"/>
        <v>2.7944126726836829</v>
      </c>
      <c r="M120" s="200">
        <f t="shared" si="116"/>
        <v>2.8778166350838625</v>
      </c>
      <c r="N120" s="200">
        <f t="shared" si="116"/>
        <v>2.9658218154148592</v>
      </c>
      <c r="O120" s="200">
        <f t="shared" si="116"/>
        <v>3.0797795746906846</v>
      </c>
      <c r="P120" s="200">
        <f t="shared" si="116"/>
        <v>3.1787664102062276</v>
      </c>
      <c r="Q120" s="200">
        <f t="shared" si="116"/>
        <v>3.2842914251248883</v>
      </c>
      <c r="R120" s="200">
        <f t="shared" ref="R120:V120" si="117">IF(R106=0,"",R106/R99)</f>
        <v>3.41391372517695</v>
      </c>
      <c r="S120" s="200">
        <f t="shared" si="117"/>
        <v>3.5522780179871343</v>
      </c>
      <c r="T120" s="200">
        <f t="shared" si="117"/>
        <v>3.6684730691411964</v>
      </c>
      <c r="U120" s="200">
        <f t="shared" si="117"/>
        <v>3.777928815030402</v>
      </c>
      <c r="V120" s="200">
        <f t="shared" si="117"/>
        <v>3.8530373841051682</v>
      </c>
      <c r="W120" s="200">
        <f t="shared" ref="W120" si="118">IF(W106=0,"",W106/W99)</f>
        <v>3.9357985759702938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0.61972879133636116</v>
      </c>
      <c r="C121" s="200">
        <f t="shared" si="119"/>
        <v>0.62435743283013934</v>
      </c>
      <c r="D121" s="200">
        <f t="shared" si="119"/>
        <v>0.62936495068906384</v>
      </c>
      <c r="E121" s="200">
        <f t="shared" si="119"/>
        <v>0.63356252094440768</v>
      </c>
      <c r="F121" s="200">
        <f t="shared" si="119"/>
        <v>0.63753425260631769</v>
      </c>
      <c r="G121" s="200">
        <f t="shared" si="119"/>
        <v>0.64223309950937635</v>
      </c>
      <c r="H121" s="200">
        <f t="shared" si="119"/>
        <v>0.64830820392997668</v>
      </c>
      <c r="I121" s="200">
        <f t="shared" si="119"/>
        <v>0.65084834959185978</v>
      </c>
      <c r="J121" s="200">
        <f t="shared" si="119"/>
        <v>0.65608125556724728</v>
      </c>
      <c r="K121" s="200">
        <f t="shared" si="119"/>
        <v>0.66110450438041068</v>
      </c>
      <c r="L121" s="200">
        <f t="shared" si="119"/>
        <v>0.6707279367718576</v>
      </c>
      <c r="M121" s="200">
        <f t="shared" si="119"/>
        <v>0.68058952128974259</v>
      </c>
      <c r="N121" s="200">
        <f t="shared" si="119"/>
        <v>0.69156744171373419</v>
      </c>
      <c r="O121" s="200">
        <f t="shared" si="119"/>
        <v>0.70262902364690016</v>
      </c>
      <c r="P121" s="200">
        <f t="shared" si="119"/>
        <v>0.70659753455119834</v>
      </c>
      <c r="Q121" s="200">
        <f t="shared" si="119"/>
        <v>0.71608762744728838</v>
      </c>
      <c r="R121" s="200">
        <f t="shared" ref="R121:V121" si="120">IF(R107=0,"",R107/R100)</f>
        <v>0.72469483286202852</v>
      </c>
      <c r="S121" s="200">
        <f t="shared" si="120"/>
        <v>0.73640322986322226</v>
      </c>
      <c r="T121" s="200">
        <f t="shared" si="120"/>
        <v>0.75013612290646114</v>
      </c>
      <c r="U121" s="200">
        <f t="shared" si="120"/>
        <v>0.76319108455006612</v>
      </c>
      <c r="V121" s="200">
        <f t="shared" si="120"/>
        <v>0.77549946791110536</v>
      </c>
      <c r="W121" s="200">
        <f t="shared" ref="W121" si="121">IF(W107=0,"",W107/W100)</f>
        <v>0.78894214924875683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0.65960365903273377</v>
      </c>
      <c r="C122" s="201">
        <f t="shared" si="122"/>
        <v>0.66495963751677156</v>
      </c>
      <c r="D122" s="201">
        <f t="shared" si="122"/>
        <v>0.66422765123088534</v>
      </c>
      <c r="E122" s="201">
        <f t="shared" si="122"/>
        <v>0.66717037943061896</v>
      </c>
      <c r="F122" s="201">
        <f t="shared" si="122"/>
        <v>0.66231387710688161</v>
      </c>
      <c r="G122" s="201">
        <f t="shared" si="122"/>
        <v>0.66646854245043219</v>
      </c>
      <c r="H122" s="201">
        <f t="shared" si="122"/>
        <v>0.66994284528636072</v>
      </c>
      <c r="I122" s="201">
        <f t="shared" si="122"/>
        <v>0.67149972208291731</v>
      </c>
      <c r="J122" s="201">
        <f t="shared" si="122"/>
        <v>0.67705364251188105</v>
      </c>
      <c r="K122" s="201">
        <f t="shared" si="122"/>
        <v>0.67019848297017193</v>
      </c>
      <c r="L122" s="201">
        <f t="shared" si="122"/>
        <v>0.68187047353487784</v>
      </c>
      <c r="M122" s="201">
        <f t="shared" si="122"/>
        <v>0.67773095577752462</v>
      </c>
      <c r="N122" s="201">
        <f t="shared" si="122"/>
        <v>0.6864917231777522</v>
      </c>
      <c r="O122" s="201">
        <f t="shared" si="122"/>
        <v>0.6929819291192586</v>
      </c>
      <c r="P122" s="201">
        <f t="shared" si="122"/>
        <v>0.68851508349703272</v>
      </c>
      <c r="Q122" s="201">
        <f t="shared" si="122"/>
        <v>0.69551845348299957</v>
      </c>
      <c r="R122" s="201">
        <f t="shared" ref="R122:V122" si="123">IF(R108=0,"",R108/R101)</f>
        <v>0.70109752849836404</v>
      </c>
      <c r="S122" s="201">
        <f t="shared" si="123"/>
        <v>0.70742866278837369</v>
      </c>
      <c r="T122" s="201">
        <f t="shared" si="123"/>
        <v>0.71410859174095043</v>
      </c>
      <c r="U122" s="201">
        <f t="shared" si="123"/>
        <v>0.72042791013215557</v>
      </c>
      <c r="V122" s="201">
        <f t="shared" si="123"/>
        <v>0.7281598529698825</v>
      </c>
      <c r="W122" s="201">
        <f t="shared" ref="W122" si="124">IF(W108=0,"",W108/W101)</f>
        <v>0.73696179427331132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217.16664261918032</v>
      </c>
      <c r="C126" s="203">
        <f t="shared" si="125"/>
        <v>225.99001049258143</v>
      </c>
      <c r="D126" s="203">
        <f t="shared" si="125"/>
        <v>215.14848718762221</v>
      </c>
      <c r="E126" s="203">
        <f t="shared" si="125"/>
        <v>219.20806481961347</v>
      </c>
      <c r="F126" s="203">
        <f t="shared" si="125"/>
        <v>224.23481529618891</v>
      </c>
      <c r="G126" s="203">
        <f t="shared" si="125"/>
        <v>217.93783941824563</v>
      </c>
      <c r="H126" s="203">
        <f t="shared" si="125"/>
        <v>208.9445175036364</v>
      </c>
      <c r="I126" s="203">
        <f t="shared" si="125"/>
        <v>184.22423137417832</v>
      </c>
      <c r="J126" s="203">
        <f t="shared" si="125"/>
        <v>195.16665346306138</v>
      </c>
      <c r="K126" s="203">
        <f t="shared" si="125"/>
        <v>190.6450123581582</v>
      </c>
      <c r="L126" s="203">
        <f t="shared" si="125"/>
        <v>191.77113143439331</v>
      </c>
      <c r="M126" s="203">
        <f t="shared" si="125"/>
        <v>166.51300707242572</v>
      </c>
      <c r="N126" s="203">
        <f t="shared" si="125"/>
        <v>179.73759965361387</v>
      </c>
      <c r="O126" s="203">
        <f t="shared" si="125"/>
        <v>185.72239606727805</v>
      </c>
      <c r="P126" s="203">
        <f t="shared" si="125"/>
        <v>149.14800439314959</v>
      </c>
      <c r="Q126" s="203">
        <f t="shared" si="125"/>
        <v>154.69159443357555</v>
      </c>
      <c r="R126" s="203">
        <f t="shared" ref="R126:V126" si="126">IF(R96=0,0,R96/R$19)</f>
        <v>158.90080382615588</v>
      </c>
      <c r="S126" s="203">
        <f t="shared" si="126"/>
        <v>154.05247974489714</v>
      </c>
      <c r="T126" s="203">
        <f t="shared" si="126"/>
        <v>146.98634774046286</v>
      </c>
      <c r="U126" s="203">
        <f t="shared" si="126"/>
        <v>143.50822265925453</v>
      </c>
      <c r="V126" s="203">
        <f t="shared" si="126"/>
        <v>137.83544072334547</v>
      </c>
      <c r="W126" s="203">
        <f t="shared" ref="W126" si="127">IF(W96=0,0,W96/W$19)</f>
        <v>144.08437101833923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188.46239492805165</v>
      </c>
      <c r="C127" s="192">
        <f t="shared" si="128"/>
        <v>197.15382999689271</v>
      </c>
      <c r="D127" s="192">
        <f t="shared" si="128"/>
        <v>186.17032472285916</v>
      </c>
      <c r="E127" s="192">
        <f t="shared" si="128"/>
        <v>189.91033964339687</v>
      </c>
      <c r="F127" s="192">
        <f t="shared" si="128"/>
        <v>194.72254285359568</v>
      </c>
      <c r="G127" s="192">
        <f t="shared" si="128"/>
        <v>188.21465082438675</v>
      </c>
      <c r="H127" s="192">
        <f t="shared" si="128"/>
        <v>179.05432318553457</v>
      </c>
      <c r="I127" s="192">
        <f t="shared" si="128"/>
        <v>154.35984462898293</v>
      </c>
      <c r="J127" s="192">
        <f t="shared" si="128"/>
        <v>165.43585098804485</v>
      </c>
      <c r="K127" s="192">
        <f t="shared" si="128"/>
        <v>160.88979577367073</v>
      </c>
      <c r="L127" s="192">
        <f t="shared" si="128"/>
        <v>162.25786242238655</v>
      </c>
      <c r="M127" s="192">
        <f t="shared" si="128"/>
        <v>137.52064836128883</v>
      </c>
      <c r="N127" s="192">
        <f t="shared" si="128"/>
        <v>151.16870412939679</v>
      </c>
      <c r="O127" s="192">
        <f t="shared" si="128"/>
        <v>157.50272529172406</v>
      </c>
      <c r="P127" s="192">
        <f t="shared" si="128"/>
        <v>121.65086857376873</v>
      </c>
      <c r="Q127" s="192">
        <f t="shared" si="128"/>
        <v>127.75308522389264</v>
      </c>
      <c r="R127" s="192">
        <f t="shared" ref="R127:V127" si="129">IF(R97=0,0,R97/R$19)</f>
        <v>132.6025556099336</v>
      </c>
      <c r="S127" s="192">
        <f t="shared" si="129"/>
        <v>129.28256172134087</v>
      </c>
      <c r="T127" s="192">
        <f t="shared" si="129"/>
        <v>122.20731900127755</v>
      </c>
      <c r="U127" s="192">
        <f t="shared" si="129"/>
        <v>119.31452563404706</v>
      </c>
      <c r="V127" s="192">
        <f t="shared" si="129"/>
        <v>112.60567676541731</v>
      </c>
      <c r="W127" s="192">
        <f t="shared" ref="W127" si="130">IF(W97=0,0,W97/W$19)</f>
        <v>119.67350809898392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161.81537374887611</v>
      </c>
      <c r="C128" s="74">
        <f t="shared" si="131"/>
        <v>171.12255282621391</v>
      </c>
      <c r="D128" s="74">
        <f t="shared" si="131"/>
        <v>159.74751647536192</v>
      </c>
      <c r="E128" s="74">
        <f t="shared" si="131"/>
        <v>163.04855401884976</v>
      </c>
      <c r="F128" s="74">
        <f t="shared" si="131"/>
        <v>169.37681406939731</v>
      </c>
      <c r="G128" s="74">
        <f t="shared" si="131"/>
        <v>163.54763199125608</v>
      </c>
      <c r="H128" s="74">
        <f t="shared" si="131"/>
        <v>153.47689715131759</v>
      </c>
      <c r="I128" s="74">
        <f t="shared" si="131"/>
        <v>129.64893380374969</v>
      </c>
      <c r="J128" s="74">
        <f t="shared" si="131"/>
        <v>140.3780717649594</v>
      </c>
      <c r="K128" s="74">
        <f t="shared" si="131"/>
        <v>138.15136406861851</v>
      </c>
      <c r="L128" s="74">
        <f t="shared" si="131"/>
        <v>137.5633758823661</v>
      </c>
      <c r="M128" s="74">
        <f t="shared" si="131"/>
        <v>110.91721860997359</v>
      </c>
      <c r="N128" s="74">
        <f t="shared" si="131"/>
        <v>124.46792234851561</v>
      </c>
      <c r="O128" s="74">
        <f t="shared" si="131"/>
        <v>130.73744911990292</v>
      </c>
      <c r="P128" s="74">
        <f t="shared" si="131"/>
        <v>96.911267677088219</v>
      </c>
      <c r="Q128" s="74">
        <f t="shared" si="131"/>
        <v>102.72639786420358</v>
      </c>
      <c r="R128" s="74">
        <f t="shared" ref="R128:V128" si="132">IF(R98=0,0,R98/R$19)</f>
        <v>107.58041837077701</v>
      </c>
      <c r="S128" s="74">
        <f t="shared" si="132"/>
        <v>103.3697189708908</v>
      </c>
      <c r="T128" s="74">
        <f t="shared" si="132"/>
        <v>96.601978317439588</v>
      </c>
      <c r="U128" s="74">
        <f t="shared" si="132"/>
        <v>94.136650998907129</v>
      </c>
      <c r="V128" s="74">
        <f t="shared" si="132"/>
        <v>86.62369565872325</v>
      </c>
      <c r="W128" s="74">
        <f t="shared" ref="W128" si="133">IF(W98=0,0,W98/W$19)</f>
        <v>95.010344564502404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0.37839209047083794</v>
      </c>
      <c r="C129" s="74">
        <f t="shared" si="134"/>
        <v>0.45853111726024737</v>
      </c>
      <c r="D129" s="74">
        <f t="shared" si="134"/>
        <v>0.35478451482286161</v>
      </c>
      <c r="E129" s="74">
        <f t="shared" si="134"/>
        <v>1.1855156277646479</v>
      </c>
      <c r="F129" s="74">
        <f t="shared" si="134"/>
        <v>0.35686547131751273</v>
      </c>
      <c r="G129" s="74">
        <f t="shared" si="134"/>
        <v>0.48895806486523657</v>
      </c>
      <c r="H129" s="74">
        <f t="shared" si="134"/>
        <v>0.65458462450217358</v>
      </c>
      <c r="I129" s="74">
        <f t="shared" si="134"/>
        <v>0.30826530617388548</v>
      </c>
      <c r="J129" s="74">
        <f t="shared" si="134"/>
        <v>0.33096598613873013</v>
      </c>
      <c r="K129" s="74">
        <f t="shared" si="134"/>
        <v>0.41719212812732537</v>
      </c>
      <c r="L129" s="74">
        <f t="shared" si="134"/>
        <v>0.41745296212487654</v>
      </c>
      <c r="M129" s="74">
        <f t="shared" si="134"/>
        <v>0.40610667460371752</v>
      </c>
      <c r="N129" s="74">
        <f t="shared" si="134"/>
        <v>0.39996147240979191</v>
      </c>
      <c r="O129" s="74">
        <f t="shared" si="134"/>
        <v>0.41350938752802197</v>
      </c>
      <c r="P129" s="74">
        <f t="shared" si="134"/>
        <v>0.42264343030370055</v>
      </c>
      <c r="Q129" s="74">
        <f t="shared" si="134"/>
        <v>0.43896646411609053</v>
      </c>
      <c r="R129" s="74">
        <f t="shared" ref="R129:V129" si="135">IF(R99=0,0,R99/R$19)</f>
        <v>0.53157776555609237</v>
      </c>
      <c r="S129" s="74">
        <f t="shared" si="135"/>
        <v>0.52403981103198372</v>
      </c>
      <c r="T129" s="74">
        <f t="shared" si="135"/>
        <v>0.57507040201664505</v>
      </c>
      <c r="U129" s="74">
        <f t="shared" si="135"/>
        <v>0.65109391603715239</v>
      </c>
      <c r="V129" s="74">
        <f t="shared" si="135"/>
        <v>0.81202543951115325</v>
      </c>
      <c r="W129" s="74">
        <f t="shared" ref="W129" si="136">IF(W99=0,0,W99/W$19)</f>
        <v>0.89259849695635574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16.340793124816159</v>
      </c>
      <c r="C130" s="74">
        <f t="shared" si="137"/>
        <v>15.900095469425187</v>
      </c>
      <c r="D130" s="74">
        <f t="shared" si="137"/>
        <v>16.138357945924557</v>
      </c>
      <c r="E130" s="74">
        <f t="shared" si="137"/>
        <v>16.341393653609952</v>
      </c>
      <c r="F130" s="74">
        <f t="shared" si="137"/>
        <v>16.43024710428309</v>
      </c>
      <c r="G130" s="74">
        <f t="shared" si="137"/>
        <v>15.505605390592741</v>
      </c>
      <c r="H130" s="74">
        <f t="shared" si="137"/>
        <v>16.094141170794579</v>
      </c>
      <c r="I130" s="74">
        <f t="shared" si="137"/>
        <v>15.241296531070846</v>
      </c>
      <c r="J130" s="74">
        <f t="shared" si="137"/>
        <v>15.674528047185758</v>
      </c>
      <c r="K130" s="74">
        <f t="shared" si="137"/>
        <v>14.707171596157798</v>
      </c>
      <c r="L130" s="74">
        <f t="shared" si="137"/>
        <v>15.249139132316387</v>
      </c>
      <c r="M130" s="74">
        <f t="shared" si="137"/>
        <v>16.747507004510108</v>
      </c>
      <c r="N130" s="74">
        <f t="shared" si="137"/>
        <v>16.854938050223371</v>
      </c>
      <c r="O130" s="74">
        <f t="shared" si="137"/>
        <v>17.01377981934403</v>
      </c>
      <c r="P130" s="74">
        <f t="shared" si="137"/>
        <v>15.868227534285952</v>
      </c>
      <c r="Q130" s="74">
        <f t="shared" si="137"/>
        <v>16.004529450472599</v>
      </c>
      <c r="R130" s="74">
        <f t="shared" ref="R130:V130" si="138">IF(R100=0,0,R100/R$19)</f>
        <v>16.191215486102561</v>
      </c>
      <c r="S130" s="74">
        <f t="shared" si="138"/>
        <v>16.778558556898442</v>
      </c>
      <c r="T130" s="74">
        <f t="shared" si="138"/>
        <v>16.559161594479122</v>
      </c>
      <c r="U130" s="74">
        <f t="shared" si="138"/>
        <v>16.240645844245108</v>
      </c>
      <c r="V130" s="74">
        <f t="shared" si="138"/>
        <v>16.656358284340357</v>
      </c>
      <c r="W130" s="74">
        <f t="shared" ref="W130" si="139">IF(W100=0,0,W100/W$19)</f>
        <v>15.856767406811196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9.9278359638885263</v>
      </c>
      <c r="C131" s="193">
        <f t="shared" si="140"/>
        <v>9.6726505839933257</v>
      </c>
      <c r="D131" s="193">
        <f t="shared" si="140"/>
        <v>9.9296657867498386</v>
      </c>
      <c r="E131" s="193">
        <f t="shared" si="140"/>
        <v>9.3348763431725228</v>
      </c>
      <c r="F131" s="193">
        <f t="shared" si="140"/>
        <v>8.558616208597746</v>
      </c>
      <c r="G131" s="193">
        <f t="shared" si="140"/>
        <v>8.6724553776727014</v>
      </c>
      <c r="H131" s="193">
        <f t="shared" si="140"/>
        <v>8.8287002389202609</v>
      </c>
      <c r="I131" s="193">
        <f t="shared" si="140"/>
        <v>9.1613489879885321</v>
      </c>
      <c r="J131" s="193">
        <f t="shared" si="140"/>
        <v>9.0522851897609318</v>
      </c>
      <c r="K131" s="193">
        <f t="shared" si="140"/>
        <v>7.6140679807671345</v>
      </c>
      <c r="L131" s="193">
        <f t="shared" si="140"/>
        <v>9.0278944455791965</v>
      </c>
      <c r="M131" s="193">
        <f t="shared" si="140"/>
        <v>9.4498160722014095</v>
      </c>
      <c r="N131" s="193">
        <f t="shared" si="140"/>
        <v>9.4458822582480106</v>
      </c>
      <c r="O131" s="193">
        <f t="shared" si="140"/>
        <v>9.3379869649490885</v>
      </c>
      <c r="P131" s="193">
        <f t="shared" si="140"/>
        <v>8.4487299320908757</v>
      </c>
      <c r="Q131" s="193">
        <f t="shared" si="140"/>
        <v>8.5831914451003755</v>
      </c>
      <c r="R131" s="193">
        <f t="shared" ref="R131:V131" si="141">IF(R101=0,0,R101/R$19)</f>
        <v>8.2993439874979469</v>
      </c>
      <c r="S131" s="193">
        <f t="shared" si="141"/>
        <v>8.6102443825196726</v>
      </c>
      <c r="T131" s="193">
        <f t="shared" si="141"/>
        <v>8.471108687342225</v>
      </c>
      <c r="U131" s="193">
        <f t="shared" si="141"/>
        <v>8.2861348748576908</v>
      </c>
      <c r="V131" s="193">
        <f t="shared" si="141"/>
        <v>8.5135973828425193</v>
      </c>
      <c r="W131" s="193">
        <f t="shared" ref="W131" si="142">IF(W101=0,0,W101/W$19)</f>
        <v>7.9137976307139422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28.704247691128632</v>
      </c>
      <c r="C132" s="77">
        <f t="shared" si="143"/>
        <v>28.836180495688723</v>
      </c>
      <c r="D132" s="77">
        <f t="shared" si="143"/>
        <v>28.97816246476301</v>
      </c>
      <c r="E132" s="77">
        <f t="shared" si="143"/>
        <v>29.297725176216598</v>
      </c>
      <c r="F132" s="77">
        <f t="shared" si="143"/>
        <v>29.512272442593265</v>
      </c>
      <c r="G132" s="77">
        <f t="shared" si="143"/>
        <v>29.723188593858875</v>
      </c>
      <c r="H132" s="77">
        <f t="shared" si="143"/>
        <v>29.890194318101834</v>
      </c>
      <c r="I132" s="77">
        <f t="shared" si="143"/>
        <v>29.864386745195397</v>
      </c>
      <c r="J132" s="77">
        <f t="shared" si="143"/>
        <v>29.730802475016532</v>
      </c>
      <c r="K132" s="77">
        <f t="shared" si="143"/>
        <v>29.755216584487474</v>
      </c>
      <c r="L132" s="77">
        <f t="shared" si="143"/>
        <v>29.513269012006759</v>
      </c>
      <c r="M132" s="77">
        <f t="shared" si="143"/>
        <v>28.992358711136923</v>
      </c>
      <c r="N132" s="77">
        <f t="shared" si="143"/>
        <v>28.568895524217119</v>
      </c>
      <c r="O132" s="77">
        <f t="shared" si="143"/>
        <v>28.219670775554011</v>
      </c>
      <c r="P132" s="77">
        <f t="shared" si="143"/>
        <v>27.497135819380858</v>
      </c>
      <c r="Q132" s="77">
        <f t="shared" si="143"/>
        <v>26.938509209682955</v>
      </c>
      <c r="R132" s="77">
        <f t="shared" ref="R132:V132" si="144">IF(R102=0,0,R102/R$19)</f>
        <v>26.298248216222255</v>
      </c>
      <c r="S132" s="77">
        <f t="shared" si="144"/>
        <v>24.769918023556247</v>
      </c>
      <c r="T132" s="77">
        <f t="shared" si="144"/>
        <v>24.779028739185321</v>
      </c>
      <c r="U132" s="77">
        <f t="shared" si="144"/>
        <v>24.193697025207463</v>
      </c>
      <c r="V132" s="77">
        <f t="shared" si="144"/>
        <v>25.229763957928171</v>
      </c>
      <c r="W132" s="77">
        <f t="shared" ref="W132" si="145">IF(W102=0,0,W102/W$19)</f>
        <v>24.410862919355306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106.07300822812276</v>
      </c>
      <c r="C134" s="153">
        <f t="shared" si="146"/>
        <v>112.51412731825016</v>
      </c>
      <c r="D134" s="153">
        <f t="shared" si="146"/>
        <v>108.05131928535326</v>
      </c>
      <c r="E134" s="153">
        <f t="shared" si="146"/>
        <v>112.61714031512128</v>
      </c>
      <c r="F134" s="153">
        <f t="shared" si="146"/>
        <v>115.8150991739723</v>
      </c>
      <c r="G134" s="153">
        <f t="shared" si="146"/>
        <v>113.92320976945574</v>
      </c>
      <c r="H134" s="153">
        <f t="shared" si="146"/>
        <v>111.61788448303767</v>
      </c>
      <c r="I134" s="153">
        <f t="shared" si="146"/>
        <v>97.730818346324313</v>
      </c>
      <c r="J134" s="153">
        <f t="shared" si="146"/>
        <v>107.43990104978278</v>
      </c>
      <c r="K134" s="153">
        <f t="shared" si="146"/>
        <v>107.12474860174174</v>
      </c>
      <c r="L134" s="153">
        <f t="shared" si="146"/>
        <v>111.90615423759154</v>
      </c>
      <c r="M134" s="153">
        <f t="shared" si="146"/>
        <v>96.761288235753852</v>
      </c>
      <c r="N134" s="153">
        <f t="shared" si="146"/>
        <v>109.41802226570113</v>
      </c>
      <c r="O134" s="153">
        <f t="shared" si="146"/>
        <v>117.06433284024963</v>
      </c>
      <c r="P134" s="153">
        <f t="shared" si="146"/>
        <v>91.808485141017371</v>
      </c>
      <c r="Q134" s="153">
        <f t="shared" si="146"/>
        <v>97.9666265290398</v>
      </c>
      <c r="R134" s="153">
        <f t="shared" ref="R134:V134" si="147">IF(R104=0,0,R104/R$19)</f>
        <v>104.22421730720404</v>
      </c>
      <c r="S134" s="153">
        <f t="shared" si="147"/>
        <v>103.52939219130307</v>
      </c>
      <c r="T134" s="153">
        <f t="shared" si="147"/>
        <v>100.48019353257038</v>
      </c>
      <c r="U134" s="153">
        <f t="shared" si="147"/>
        <v>101.11690697992992</v>
      </c>
      <c r="V134" s="153">
        <f t="shared" si="147"/>
        <v>98.062937935890844</v>
      </c>
      <c r="W134" s="153">
        <f t="shared" ref="W134" si="148">IF(W104=0,0,W104/W$19)</f>
        <v>108.28942304674213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88.711684415532886</v>
      </c>
      <c r="C135" s="74">
        <f t="shared" si="149"/>
        <v>95.293367766590805</v>
      </c>
      <c r="D135" s="74">
        <f t="shared" si="149"/>
        <v>90.602096976445083</v>
      </c>
      <c r="E135" s="74">
        <f t="shared" si="149"/>
        <v>93.594404953169231</v>
      </c>
      <c r="F135" s="74">
        <f t="shared" si="149"/>
        <v>98.896740807439031</v>
      </c>
      <c r="G135" s="74">
        <f t="shared" si="149"/>
        <v>97.057701394228758</v>
      </c>
      <c r="H135" s="74">
        <f t="shared" si="149"/>
        <v>93.653716449140859</v>
      </c>
      <c r="I135" s="74">
        <f t="shared" si="149"/>
        <v>80.869227545930983</v>
      </c>
      <c r="J135" s="74">
        <f t="shared" si="149"/>
        <v>90.161437913096066</v>
      </c>
      <c r="K135" s="74">
        <f t="shared" si="149"/>
        <v>91.169146963113675</v>
      </c>
      <c r="L135" s="74">
        <f t="shared" si="149"/>
        <v>94.3557401015849</v>
      </c>
      <c r="M135" s="74">
        <f t="shared" si="149"/>
        <v>77.789977038429669</v>
      </c>
      <c r="N135" s="74">
        <f t="shared" si="149"/>
        <v>90.090961429467413</v>
      </c>
      <c r="O135" s="74">
        <f t="shared" si="149"/>
        <v>97.365383350528035</v>
      </c>
      <c r="P135" s="74">
        <f t="shared" si="149"/>
        <v>73.435471953212314</v>
      </c>
      <c r="Q135" s="74">
        <f t="shared" si="149"/>
        <v>79.094519172582025</v>
      </c>
      <c r="R135" s="74">
        <f t="shared" ref="R135:V135" si="150">IF(R105=0,0,R105/R$19)</f>
        <v>84.857116919046476</v>
      </c>
      <c r="S135" s="74">
        <f t="shared" si="150"/>
        <v>83.220938706467805</v>
      </c>
      <c r="T135" s="74">
        <f t="shared" si="150"/>
        <v>79.899646477645504</v>
      </c>
      <c r="U135" s="74">
        <f t="shared" si="150"/>
        <v>80.292841566612339</v>
      </c>
      <c r="V135" s="74">
        <f t="shared" si="150"/>
        <v>75.817916755231877</v>
      </c>
      <c r="W135" s="74">
        <f t="shared" ref="W135" si="151">IF(W105=0,0,W105/W$19)</f>
        <v>86.434096493993991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0.68602691181239039</v>
      </c>
      <c r="C136" s="74">
        <f t="shared" si="152"/>
        <v>0.86149453645631524</v>
      </c>
      <c r="D136" s="74">
        <f t="shared" si="152"/>
        <v>0.69674687302838323</v>
      </c>
      <c r="E136" s="74">
        <f t="shared" si="152"/>
        <v>2.4414878112136558</v>
      </c>
      <c r="F136" s="74">
        <f t="shared" si="152"/>
        <v>0.77502277498086969</v>
      </c>
      <c r="G136" s="74">
        <f t="shared" si="152"/>
        <v>1.1273766704333623</v>
      </c>
      <c r="H136" s="74">
        <f t="shared" si="152"/>
        <v>1.6154797194209058</v>
      </c>
      <c r="I136" s="74">
        <f t="shared" si="152"/>
        <v>0.78997480816683907</v>
      </c>
      <c r="J136" s="74">
        <f t="shared" si="152"/>
        <v>0.86581643428103938</v>
      </c>
      <c r="K136" s="74">
        <f t="shared" si="152"/>
        <v>1.1296874397706318</v>
      </c>
      <c r="L136" s="74">
        <f t="shared" si="152"/>
        <v>1.1665358476110965</v>
      </c>
      <c r="M136" s="74">
        <f t="shared" si="152"/>
        <v>1.1687005437931675</v>
      </c>
      <c r="N136" s="74">
        <f t="shared" si="152"/>
        <v>1.1862144601984093</v>
      </c>
      <c r="O136" s="74">
        <f t="shared" si="152"/>
        <v>1.273517765651657</v>
      </c>
      <c r="P136" s="74">
        <f t="shared" si="152"/>
        <v>1.3434847397437404</v>
      </c>
      <c r="Q136" s="74">
        <f t="shared" si="152"/>
        <v>1.4416937940138681</v>
      </c>
      <c r="R136" s="74">
        <f t="shared" ref="R136:V136" si="153">IF(R106=0,0,R106/R$19)</f>
        <v>1.814760629830839</v>
      </c>
      <c r="S136" s="74">
        <f t="shared" si="153"/>
        <v>1.8615351012790475</v>
      </c>
      <c r="T136" s="74">
        <f t="shared" si="153"/>
        <v>2.1096302826582636</v>
      </c>
      <c r="U136" s="74">
        <f t="shared" si="153"/>
        <v>2.4597864666877434</v>
      </c>
      <c r="V136" s="74">
        <f t="shared" si="153"/>
        <v>3.1287643752809031</v>
      </c>
      <c r="W136" s="74">
        <f t="shared" ref="W136" si="154">IF(W106=0,0,W106/W$19)</f>
        <v>3.5130878932340495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10.126859972719837</v>
      </c>
      <c r="C137" s="74">
        <f t="shared" si="155"/>
        <v>9.9273427890444399</v>
      </c>
      <c r="D137" s="74">
        <f t="shared" si="155"/>
        <v>10.15691685283927</v>
      </c>
      <c r="E137" s="74">
        <f t="shared" si="155"/>
        <v>10.353294558926065</v>
      </c>
      <c r="F137" s="74">
        <f t="shared" si="155"/>
        <v>10.474845307766236</v>
      </c>
      <c r="G137" s="74">
        <f t="shared" si="155"/>
        <v>9.9582130097696702</v>
      </c>
      <c r="H137" s="74">
        <f t="shared" si="155"/>
        <v>10.433963756233325</v>
      </c>
      <c r="I137" s="74">
        <f t="shared" si="155"/>
        <v>9.919772692887598</v>
      </c>
      <c r="J137" s="74">
        <f t="shared" si="155"/>
        <v>10.283764041621664</v>
      </c>
      <c r="K137" s="74">
        <f t="shared" si="155"/>
        <v>9.7229773889155542</v>
      </c>
      <c r="L137" s="74">
        <f t="shared" si="155"/>
        <v>10.228023627765564</v>
      </c>
      <c r="M137" s="74">
        <f t="shared" si="155"/>
        <v>11.398177774996146</v>
      </c>
      <c r="N137" s="74">
        <f t="shared" si="155"/>
        <v>11.656326387636453</v>
      </c>
      <c r="O137" s="74">
        <f t="shared" si="155"/>
        <v>11.954375503009031</v>
      </c>
      <c r="P137" s="74">
        <f t="shared" si="155"/>
        <v>11.212450453423894</v>
      </c>
      <c r="Q137" s="74">
        <f t="shared" si="155"/>
        <v>11.460645522599178</v>
      </c>
      <c r="R137" s="74">
        <f t="shared" ref="R137:V137" si="156">IF(R107=0,0,R107/R$19)</f>
        <v>11.733690200534182</v>
      </c>
      <c r="S137" s="74">
        <f t="shared" si="156"/>
        <v>12.35578471374922</v>
      </c>
      <c r="T137" s="74">
        <f t="shared" si="156"/>
        <v>12.421625277064141</v>
      </c>
      <c r="U137" s="74">
        <f t="shared" si="156"/>
        <v>12.394716115662948</v>
      </c>
      <c r="V137" s="74">
        <f t="shared" si="156"/>
        <v>12.91699698684268</v>
      </c>
      <c r="W137" s="74">
        <f t="shared" ref="W137" si="157">IF(W107=0,0,W107/W$19)</f>
        <v>12.510072158067262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6.5484369280576393</v>
      </c>
      <c r="C138" s="77">
        <f t="shared" si="158"/>
        <v>6.4319222261585907</v>
      </c>
      <c r="D138" s="77">
        <f t="shared" si="158"/>
        <v>6.5955585830405274</v>
      </c>
      <c r="E138" s="77">
        <f t="shared" si="158"/>
        <v>6.2279529918123213</v>
      </c>
      <c r="F138" s="77">
        <f t="shared" si="158"/>
        <v>5.6684902837861726</v>
      </c>
      <c r="G138" s="77">
        <f t="shared" si="158"/>
        <v>5.7799186950239383</v>
      </c>
      <c r="H138" s="77">
        <f t="shared" si="158"/>
        <v>5.9147245582426127</v>
      </c>
      <c r="I138" s="77">
        <f t="shared" si="158"/>
        <v>6.1518432993389149</v>
      </c>
      <c r="J138" s="77">
        <f t="shared" si="158"/>
        <v>6.1288826607839928</v>
      </c>
      <c r="K138" s="77">
        <f t="shared" si="158"/>
        <v>5.1029368099418937</v>
      </c>
      <c r="L138" s="77">
        <f t="shared" si="158"/>
        <v>6.1558546606299798</v>
      </c>
      <c r="M138" s="77">
        <f t="shared" si="158"/>
        <v>6.404432878534875</v>
      </c>
      <c r="N138" s="77">
        <f t="shared" si="158"/>
        <v>6.4845199883988345</v>
      </c>
      <c r="O138" s="77">
        <f t="shared" si="158"/>
        <v>6.4710562210609099</v>
      </c>
      <c r="P138" s="77">
        <f t="shared" si="158"/>
        <v>5.8170779946374296</v>
      </c>
      <c r="Q138" s="77">
        <f t="shared" si="158"/>
        <v>5.969768039844725</v>
      </c>
      <c r="R138" s="77">
        <f t="shared" ref="R138:V138" si="159">IF(R108=0,0,R108/R$19)</f>
        <v>5.8186495577925692</v>
      </c>
      <c r="S138" s="77">
        <f t="shared" si="159"/>
        <v>6.0911336698069984</v>
      </c>
      <c r="T138" s="77">
        <f t="shared" si="159"/>
        <v>6.0492914952024872</v>
      </c>
      <c r="U138" s="77">
        <f t="shared" si="159"/>
        <v>5.969562830966896</v>
      </c>
      <c r="V138" s="77">
        <f t="shared" si="159"/>
        <v>6.1992598185353858</v>
      </c>
      <c r="W138" s="77">
        <f t="shared" ref="W138" si="160">IF(W108=0,0,W108/W$19)</f>
        <v>5.8321665014468271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26.511817099997476</v>
      </c>
      <c r="C140" s="203">
        <f t="shared" si="161"/>
        <v>27.817570433869346</v>
      </c>
      <c r="D140" s="203">
        <f t="shared" si="161"/>
        <v>25.937633796124985</v>
      </c>
      <c r="E140" s="203">
        <f t="shared" si="161"/>
        <v>25.997027896968714</v>
      </c>
      <c r="F140" s="203">
        <f t="shared" si="161"/>
        <v>26.985488329259773</v>
      </c>
      <c r="G140" s="203">
        <f t="shared" si="161"/>
        <v>26.375283877047927</v>
      </c>
      <c r="H140" s="203">
        <f t="shared" si="161"/>
        <v>24.953496392549315</v>
      </c>
      <c r="I140" s="203">
        <f t="shared" si="161"/>
        <v>21.428086775451469</v>
      </c>
      <c r="J140" s="203">
        <f t="shared" si="161"/>
        <v>23.015026176307732</v>
      </c>
      <c r="K140" s="203">
        <f t="shared" si="161"/>
        <v>22.491081589628688</v>
      </c>
      <c r="L140" s="203">
        <f t="shared" si="161"/>
        <v>21.125334996174406</v>
      </c>
      <c r="M140" s="203">
        <f t="shared" si="161"/>
        <v>17.976025681767211</v>
      </c>
      <c r="N140" s="203">
        <f t="shared" si="161"/>
        <v>19.160803188854583</v>
      </c>
      <c r="O140" s="203">
        <f t="shared" si="161"/>
        <v>19.450699852315697</v>
      </c>
      <c r="P140" s="203">
        <f t="shared" si="161"/>
        <v>14.71955763260358</v>
      </c>
      <c r="Q140" s="203">
        <f t="shared" si="161"/>
        <v>15.255752295169776</v>
      </c>
      <c r="R140" s="203">
        <f t="shared" ref="R140:V140" si="162">IF(R110=0,0,R110/R$19)</f>
        <v>15.386417331154885</v>
      </c>
      <c r="S140" s="203">
        <f t="shared" si="162"/>
        <v>14.931145729415507</v>
      </c>
      <c r="T140" s="203">
        <f t="shared" si="162"/>
        <v>13.735848330716371</v>
      </c>
      <c r="U140" s="203">
        <f t="shared" si="162"/>
        <v>13.114489071985755</v>
      </c>
      <c r="V140" s="203">
        <f t="shared" si="162"/>
        <v>12.580391293124432</v>
      </c>
      <c r="W140" s="203">
        <f t="shared" ref="W140" si="163">IF(W110=0,0,W110/W$19)</f>
        <v>12.72920482723705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26.511817099997476</v>
      </c>
      <c r="C141" s="192">
        <f t="shared" si="164"/>
        <v>27.817570433869346</v>
      </c>
      <c r="D141" s="192">
        <f t="shared" si="164"/>
        <v>25.937633796124985</v>
      </c>
      <c r="E141" s="192">
        <f t="shared" si="164"/>
        <v>25.997027896968714</v>
      </c>
      <c r="F141" s="192">
        <f t="shared" si="164"/>
        <v>26.985488329259773</v>
      </c>
      <c r="G141" s="192">
        <f t="shared" si="164"/>
        <v>26.375283877047927</v>
      </c>
      <c r="H141" s="192">
        <f t="shared" si="164"/>
        <v>24.953496392549315</v>
      </c>
      <c r="I141" s="192">
        <f t="shared" si="164"/>
        <v>21.428086775451469</v>
      </c>
      <c r="J141" s="192">
        <f t="shared" si="164"/>
        <v>23.015026176307732</v>
      </c>
      <c r="K141" s="192">
        <f t="shared" si="164"/>
        <v>22.491081589628688</v>
      </c>
      <c r="L141" s="192">
        <f t="shared" si="164"/>
        <v>21.125334996174406</v>
      </c>
      <c r="M141" s="192">
        <f t="shared" si="164"/>
        <v>17.976025681767211</v>
      </c>
      <c r="N141" s="192">
        <f t="shared" si="164"/>
        <v>19.160803188854583</v>
      </c>
      <c r="O141" s="192">
        <f t="shared" si="164"/>
        <v>19.450699852315697</v>
      </c>
      <c r="P141" s="192">
        <f t="shared" si="164"/>
        <v>14.71955763260358</v>
      </c>
      <c r="Q141" s="192">
        <f t="shared" si="164"/>
        <v>15.255752295169776</v>
      </c>
      <c r="R141" s="192">
        <f t="shared" ref="R141:V141" si="165">IF(R111=0,0,R111/R$19)</f>
        <v>15.386417331154885</v>
      </c>
      <c r="S141" s="192">
        <f t="shared" si="165"/>
        <v>14.931145729415507</v>
      </c>
      <c r="T141" s="192">
        <f t="shared" si="165"/>
        <v>13.735848330716371</v>
      </c>
      <c r="U141" s="192">
        <f t="shared" si="165"/>
        <v>13.114489071985755</v>
      </c>
      <c r="V141" s="192">
        <f t="shared" si="165"/>
        <v>12.580391293124432</v>
      </c>
      <c r="W141" s="192">
        <f t="shared" ref="W141" si="166">IF(W111=0,0,W111/W$19)</f>
        <v>12.72920482723705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22.920469656639039</v>
      </c>
      <c r="C142" s="74">
        <f t="shared" si="167"/>
        <v>24.371025266716625</v>
      </c>
      <c r="D142" s="74">
        <f t="shared" si="167"/>
        <v>22.408927182747814</v>
      </c>
      <c r="E142" s="74">
        <f t="shared" si="167"/>
        <v>22.566816330300409</v>
      </c>
      <c r="F142" s="74">
        <f t="shared" si="167"/>
        <v>23.562134870125504</v>
      </c>
      <c r="G142" s="74">
        <f t="shared" si="167"/>
        <v>23.059149447708368</v>
      </c>
      <c r="H142" s="74">
        <f t="shared" si="167"/>
        <v>21.580712465349137</v>
      </c>
      <c r="I142" s="74">
        <f t="shared" si="167"/>
        <v>18.152851933584483</v>
      </c>
      <c r="J142" s="74">
        <f t="shared" si="167"/>
        <v>19.788792127227776</v>
      </c>
      <c r="K142" s="74">
        <f t="shared" si="167"/>
        <v>19.506894286495037</v>
      </c>
      <c r="L142" s="74">
        <f t="shared" si="167"/>
        <v>18.15306732421281</v>
      </c>
      <c r="M142" s="74">
        <f t="shared" si="167"/>
        <v>14.727616891390683</v>
      </c>
      <c r="N142" s="74">
        <f t="shared" si="167"/>
        <v>16.161566113094906</v>
      </c>
      <c r="O142" s="74">
        <f t="shared" si="167"/>
        <v>16.658631124119559</v>
      </c>
      <c r="P142" s="74">
        <f t="shared" si="167"/>
        <v>12.02193897260757</v>
      </c>
      <c r="Q142" s="74">
        <f t="shared" si="167"/>
        <v>12.675401811708351</v>
      </c>
      <c r="R142" s="74">
        <f t="shared" ref="R142:V142" si="168">IF(R112=0,0,R112/R$19)</f>
        <v>12.813488482211518</v>
      </c>
      <c r="S142" s="74">
        <f t="shared" si="168"/>
        <v>12.323486048493304</v>
      </c>
      <c r="T142" s="74">
        <f t="shared" si="168"/>
        <v>11.225694680268964</v>
      </c>
      <c r="U142" s="74">
        <f t="shared" si="168"/>
        <v>10.671949863734479</v>
      </c>
      <c r="V142" s="74">
        <f t="shared" si="168"/>
        <v>10.111976099289992</v>
      </c>
      <c r="W142" s="74">
        <f t="shared" ref="W142" si="169">IF(W112=0,0,W112/W$19)</f>
        <v>10.488669601667073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2.1418598727674079</v>
      </c>
      <c r="C144" s="74">
        <f t="shared" si="173"/>
        <v>2.0895703522485212</v>
      </c>
      <c r="D144" s="74">
        <f t="shared" si="173"/>
        <v>2.1070049304561893</v>
      </c>
      <c r="E144" s="74">
        <f t="shared" si="173"/>
        <v>2.1112151594655049</v>
      </c>
      <c r="F144" s="74">
        <f t="shared" si="173"/>
        <v>2.1351412756656813</v>
      </c>
      <c r="G144" s="74">
        <f t="shared" si="173"/>
        <v>2.0418162882112059</v>
      </c>
      <c r="H144" s="74">
        <f t="shared" si="173"/>
        <v>2.0984111381350412</v>
      </c>
      <c r="I144" s="74">
        <f t="shared" si="173"/>
        <v>1.9602094033506292</v>
      </c>
      <c r="J144" s="74">
        <f t="shared" si="173"/>
        <v>1.9909758721184563</v>
      </c>
      <c r="K144" s="74">
        <f t="shared" si="173"/>
        <v>1.864134907034507</v>
      </c>
      <c r="L144" s="74">
        <f t="shared" si="173"/>
        <v>1.7798843619020257</v>
      </c>
      <c r="M144" s="74">
        <f t="shared" si="173"/>
        <v>1.9443858535753245</v>
      </c>
      <c r="N144" s="74">
        <f t="shared" si="173"/>
        <v>1.788094928214339</v>
      </c>
      <c r="O144" s="74">
        <f t="shared" si="173"/>
        <v>1.6529584883243595</v>
      </c>
      <c r="P144" s="74">
        <f t="shared" si="173"/>
        <v>1.6052603339071583</v>
      </c>
      <c r="Q144" s="74">
        <f t="shared" si="173"/>
        <v>1.5275890547863311</v>
      </c>
      <c r="R144" s="74">
        <f t="shared" ref="R144:V144" si="174">IF(R114=0,0,R114/R$19)</f>
        <v>1.5894311063137319</v>
      </c>
      <c r="S144" s="74">
        <f t="shared" si="174"/>
        <v>1.6147451077551145</v>
      </c>
      <c r="T144" s="74">
        <f t="shared" si="174"/>
        <v>1.5544075669624324</v>
      </c>
      <c r="U144" s="74">
        <f t="shared" si="174"/>
        <v>1.5182134818094932</v>
      </c>
      <c r="V144" s="74">
        <f t="shared" si="174"/>
        <v>1.533132006803976</v>
      </c>
      <c r="W144" s="74">
        <f t="shared" ref="W144" si="175">IF(W114=0,0,W114/W$19)</f>
        <v>1.3934491234507036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1.4494875705910255</v>
      </c>
      <c r="C145" s="193">
        <f t="shared" si="176"/>
        <v>1.3569748149042036</v>
      </c>
      <c r="D145" s="193">
        <f t="shared" si="176"/>
        <v>1.4217016829209845</v>
      </c>
      <c r="E145" s="193">
        <f t="shared" si="176"/>
        <v>1.3189964072027989</v>
      </c>
      <c r="F145" s="193">
        <f t="shared" si="176"/>
        <v>1.2882121834685865</v>
      </c>
      <c r="G145" s="193">
        <f t="shared" si="176"/>
        <v>1.2743181411283531</v>
      </c>
      <c r="H145" s="193">
        <f t="shared" si="176"/>
        <v>1.274372789065138</v>
      </c>
      <c r="I145" s="193">
        <f t="shared" si="176"/>
        <v>1.3150254385163571</v>
      </c>
      <c r="J145" s="193">
        <f t="shared" si="176"/>
        <v>1.2352581769614994</v>
      </c>
      <c r="K145" s="193">
        <f t="shared" si="176"/>
        <v>1.1200523960991484</v>
      </c>
      <c r="L145" s="193">
        <f t="shared" si="176"/>
        <v>1.1923833100595722</v>
      </c>
      <c r="M145" s="193">
        <f t="shared" si="176"/>
        <v>1.3040229368012053</v>
      </c>
      <c r="N145" s="193">
        <f t="shared" si="176"/>
        <v>1.2111421475453343</v>
      </c>
      <c r="O145" s="193">
        <f t="shared" si="176"/>
        <v>1.1391102398717794</v>
      </c>
      <c r="P145" s="193">
        <f t="shared" si="176"/>
        <v>1.0923583260888516</v>
      </c>
      <c r="Q145" s="193">
        <f t="shared" si="176"/>
        <v>1.0527614286750933</v>
      </c>
      <c r="R145" s="193">
        <f t="shared" ref="R145:V145" si="177">IF(R115=0,0,R115/R$19)</f>
        <v>0.98349774262963663</v>
      </c>
      <c r="S145" s="193">
        <f t="shared" si="177"/>
        <v>0.99291457316708875</v>
      </c>
      <c r="T145" s="193">
        <f t="shared" si="177"/>
        <v>0.9557460834849747</v>
      </c>
      <c r="U145" s="193">
        <f t="shared" si="177"/>
        <v>0.92432572644178257</v>
      </c>
      <c r="V145" s="193">
        <f t="shared" si="177"/>
        <v>0.93528318703046232</v>
      </c>
      <c r="W145" s="193">
        <f t="shared" ref="W145" si="178">IF(W115=0,0,W115/W$19)</f>
        <v>0.84708610211927238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8194.0332308376001</v>
      </c>
      <c r="C150" s="203">
        <f t="shared" si="182"/>
        <v>8579.2778854136632</v>
      </c>
      <c r="D150" s="203">
        <f t="shared" si="182"/>
        <v>8220.818084386985</v>
      </c>
      <c r="E150" s="203">
        <f t="shared" si="182"/>
        <v>8432.8762662000227</v>
      </c>
      <c r="F150" s="203">
        <f t="shared" si="182"/>
        <v>8688.2841425119896</v>
      </c>
      <c r="G150" s="203">
        <f t="shared" si="182"/>
        <v>8434.5451433008038</v>
      </c>
      <c r="H150" s="203">
        <f t="shared" si="182"/>
        <v>8206.2304060746155</v>
      </c>
      <c r="I150" s="203">
        <f t="shared" si="182"/>
        <v>7306.9874781336148</v>
      </c>
      <c r="J150" s="203">
        <f t="shared" si="182"/>
        <v>7903.7831107513184</v>
      </c>
      <c r="K150" s="203">
        <f t="shared" si="182"/>
        <v>7788.8148986454171</v>
      </c>
      <c r="L150" s="203">
        <f t="shared" si="182"/>
        <v>7958.3522789206145</v>
      </c>
      <c r="M150" s="203">
        <f t="shared" si="182"/>
        <v>6943.9053748072365</v>
      </c>
      <c r="N150" s="203">
        <f t="shared" si="182"/>
        <v>7572.5777185505012</v>
      </c>
      <c r="O150" s="203">
        <f t="shared" si="182"/>
        <v>7902.5508857803334</v>
      </c>
      <c r="P150" s="203">
        <f t="shared" si="182"/>
        <v>6435.9266650323916</v>
      </c>
      <c r="Q150" s="203">
        <f t="shared" si="182"/>
        <v>6767.7177546598359</v>
      </c>
      <c r="R150" s="203">
        <f t="shared" ref="R150:V150" si="183">IF(R96=0,0,R96/R$17)</f>
        <v>7036.3117410803061</v>
      </c>
      <c r="S150" s="203">
        <f t="shared" si="183"/>
        <v>6877.5098108337879</v>
      </c>
      <c r="T150" s="203">
        <f t="shared" si="183"/>
        <v>6618.7877747670791</v>
      </c>
      <c r="U150" s="203">
        <f t="shared" si="183"/>
        <v>6519.6325009114653</v>
      </c>
      <c r="V150" s="203">
        <f t="shared" si="183"/>
        <v>6320.5358550840056</v>
      </c>
      <c r="W150" s="203">
        <f t="shared" ref="W150" si="184">IF(W96=0,0,W96/W$17)</f>
        <v>6677.2518197093968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7110.9775800682937</v>
      </c>
      <c r="C151" s="192">
        <f t="shared" si="185"/>
        <v>7484.5675259281925</v>
      </c>
      <c r="D151" s="192">
        <f t="shared" si="185"/>
        <v>7113.5632523561071</v>
      </c>
      <c r="E151" s="192">
        <f t="shared" si="185"/>
        <v>7305.8005288384556</v>
      </c>
      <c r="F151" s="192">
        <f t="shared" si="185"/>
        <v>7544.7908436066145</v>
      </c>
      <c r="G151" s="192">
        <f t="shared" si="185"/>
        <v>7284.2099070382119</v>
      </c>
      <c r="H151" s="192">
        <f t="shared" si="185"/>
        <v>7032.3023969206206</v>
      </c>
      <c r="I151" s="192">
        <f t="shared" si="185"/>
        <v>6122.459805733899</v>
      </c>
      <c r="J151" s="192">
        <f t="shared" si="185"/>
        <v>6699.7566528421339</v>
      </c>
      <c r="K151" s="192">
        <f t="shared" si="185"/>
        <v>6573.1635087717514</v>
      </c>
      <c r="L151" s="192">
        <f t="shared" si="185"/>
        <v>6733.5746497577256</v>
      </c>
      <c r="M151" s="192">
        <f t="shared" si="185"/>
        <v>5734.8695221603766</v>
      </c>
      <c r="N151" s="192">
        <f t="shared" si="185"/>
        <v>6368.9331716821262</v>
      </c>
      <c r="O151" s="192">
        <f t="shared" si="185"/>
        <v>6701.7943318803982</v>
      </c>
      <c r="P151" s="192">
        <f t="shared" si="185"/>
        <v>5249.3901749732677</v>
      </c>
      <c r="Q151" s="192">
        <f t="shared" si="185"/>
        <v>5589.1648557127419</v>
      </c>
      <c r="R151" s="192">
        <f t="shared" ref="R151:V151" si="186">IF(R97=0,0,R97/R$17)</f>
        <v>5871.7948334371367</v>
      </c>
      <c r="S151" s="192">
        <f t="shared" si="186"/>
        <v>5771.6830529480567</v>
      </c>
      <c r="T151" s="192">
        <f t="shared" si="186"/>
        <v>5502.9893689238843</v>
      </c>
      <c r="U151" s="192">
        <f t="shared" si="186"/>
        <v>5420.503750517345</v>
      </c>
      <c r="V151" s="192">
        <f t="shared" si="186"/>
        <v>5163.6082399907273</v>
      </c>
      <c r="W151" s="192">
        <f t="shared" ref="W151" si="187">IF(W97=0,0,W97/W$17)</f>
        <v>5545.9877020474232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6105.5442666846793</v>
      </c>
      <c r="C152" s="74">
        <f t="shared" si="188"/>
        <v>6496.339948644154</v>
      </c>
      <c r="D152" s="74">
        <f t="shared" si="188"/>
        <v>6103.9484383235613</v>
      </c>
      <c r="E152" s="74">
        <f t="shared" si="188"/>
        <v>6272.4347416471792</v>
      </c>
      <c r="F152" s="74">
        <f t="shared" si="188"/>
        <v>6562.7359687412354</v>
      </c>
      <c r="G152" s="74">
        <f t="shared" si="188"/>
        <v>6329.556578116234</v>
      </c>
      <c r="H152" s="74">
        <f t="shared" si="188"/>
        <v>6027.7570097583903</v>
      </c>
      <c r="I152" s="74">
        <f t="shared" si="188"/>
        <v>5142.3372961899986</v>
      </c>
      <c r="J152" s="74">
        <f t="shared" si="188"/>
        <v>5684.9764703564897</v>
      </c>
      <c r="K152" s="74">
        <f t="shared" si="188"/>
        <v>5644.1833406285623</v>
      </c>
      <c r="L152" s="74">
        <f t="shared" si="188"/>
        <v>5708.7727321668071</v>
      </c>
      <c r="M152" s="74">
        <f t="shared" si="188"/>
        <v>4625.4564973982051</v>
      </c>
      <c r="N152" s="74">
        <f t="shared" si="188"/>
        <v>5243.9946748320344</v>
      </c>
      <c r="O152" s="74">
        <f t="shared" si="188"/>
        <v>5562.9227611993938</v>
      </c>
      <c r="P152" s="74">
        <f t="shared" si="188"/>
        <v>4181.8448347520171</v>
      </c>
      <c r="Q152" s="74">
        <f t="shared" si="188"/>
        <v>4494.2536745029738</v>
      </c>
      <c r="R152" s="74">
        <f t="shared" ref="R152:V152" si="189">IF(R98=0,0,R98/R$17)</f>
        <v>4763.7855987235025</v>
      </c>
      <c r="S152" s="74">
        <f t="shared" si="189"/>
        <v>4614.8316310304754</v>
      </c>
      <c r="T152" s="74">
        <f t="shared" si="189"/>
        <v>4349.9821781732098</v>
      </c>
      <c r="U152" s="74">
        <f t="shared" si="189"/>
        <v>4276.6634413464126</v>
      </c>
      <c r="V152" s="74">
        <f t="shared" si="189"/>
        <v>3972.1872069881401</v>
      </c>
      <c r="W152" s="74">
        <f t="shared" ref="W152" si="190">IF(W98=0,0,W98/W$17)</f>
        <v>4403.0313048581256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14.277318681217713</v>
      </c>
      <c r="C153" s="74">
        <f t="shared" si="191"/>
        <v>17.407255592892664</v>
      </c>
      <c r="D153" s="74">
        <f t="shared" si="191"/>
        <v>13.556307058635177</v>
      </c>
      <c r="E153" s="74">
        <f t="shared" si="191"/>
        <v>45.606472594028482</v>
      </c>
      <c r="F153" s="74">
        <f t="shared" si="191"/>
        <v>13.827240035685527</v>
      </c>
      <c r="G153" s="74">
        <f t="shared" si="191"/>
        <v>18.923464058814425</v>
      </c>
      <c r="H153" s="74">
        <f t="shared" si="191"/>
        <v>25.708605868757406</v>
      </c>
      <c r="I153" s="74">
        <f t="shared" si="191"/>
        <v>12.22689716414431</v>
      </c>
      <c r="J153" s="74">
        <f t="shared" si="191"/>
        <v>13.403331588977371</v>
      </c>
      <c r="K153" s="74">
        <f t="shared" si="191"/>
        <v>17.044412664995946</v>
      </c>
      <c r="L153" s="74">
        <f t="shared" si="191"/>
        <v>17.323972109979653</v>
      </c>
      <c r="M153" s="74">
        <f t="shared" si="191"/>
        <v>16.935411654053478</v>
      </c>
      <c r="N153" s="74">
        <f t="shared" si="191"/>
        <v>16.850894526720939</v>
      </c>
      <c r="O153" s="74">
        <f t="shared" si="191"/>
        <v>17.594964559386245</v>
      </c>
      <c r="P153" s="74">
        <f t="shared" si="191"/>
        <v>18.237603204681434</v>
      </c>
      <c r="Q153" s="74">
        <f t="shared" si="191"/>
        <v>19.204670711273682</v>
      </c>
      <c r="R153" s="74">
        <f t="shared" ref="R153:V153" si="192">IF(R99=0,0,R99/R$17)</f>
        <v>23.538879495988347</v>
      </c>
      <c r="S153" s="74">
        <f t="shared" si="192"/>
        <v>23.395202385629467</v>
      </c>
      <c r="T153" s="74">
        <f t="shared" si="192"/>
        <v>25.895391000659291</v>
      </c>
      <c r="U153" s="74">
        <f t="shared" si="192"/>
        <v>29.579441355221856</v>
      </c>
      <c r="V153" s="74">
        <f t="shared" si="192"/>
        <v>37.235966880042788</v>
      </c>
      <c r="W153" s="74">
        <f t="shared" ref="W153" si="193">IF(W99=0,0,W99/W$17)</f>
        <v>41.365381241197142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616.56339237046484</v>
      </c>
      <c r="C154" s="74">
        <f t="shared" si="194"/>
        <v>603.61666933629112</v>
      </c>
      <c r="D154" s="74">
        <f t="shared" si="194"/>
        <v>616.64623622693875</v>
      </c>
      <c r="E154" s="74">
        <f t="shared" si="194"/>
        <v>628.64909104306378</v>
      </c>
      <c r="F154" s="74">
        <f t="shared" si="194"/>
        <v>636.61236184550012</v>
      </c>
      <c r="G154" s="74">
        <f t="shared" si="194"/>
        <v>600.09188395309798</v>
      </c>
      <c r="H154" s="74">
        <f t="shared" si="194"/>
        <v>632.09234783168336</v>
      </c>
      <c r="I154" s="74">
        <f t="shared" si="194"/>
        <v>604.52396556268548</v>
      </c>
      <c r="J154" s="74">
        <f t="shared" si="194"/>
        <v>634.7809313223305</v>
      </c>
      <c r="K154" s="74">
        <f t="shared" si="194"/>
        <v>600.86249216887313</v>
      </c>
      <c r="L154" s="74">
        <f t="shared" si="194"/>
        <v>632.82737217809733</v>
      </c>
      <c r="M154" s="74">
        <f t="shared" si="194"/>
        <v>698.40252090731428</v>
      </c>
      <c r="N154" s="74">
        <f t="shared" si="194"/>
        <v>710.12035641204943</v>
      </c>
      <c r="O154" s="74">
        <f t="shared" si="194"/>
        <v>723.9420965316607</v>
      </c>
      <c r="P154" s="74">
        <f t="shared" si="194"/>
        <v>684.7342619852235</v>
      </c>
      <c r="Q154" s="74">
        <f t="shared" si="194"/>
        <v>700.19407656600004</v>
      </c>
      <c r="R154" s="74">
        <f t="shared" ref="R154:V154" si="195">IF(R100=0,0,R100/R$17)</f>
        <v>716.96578547119884</v>
      </c>
      <c r="S154" s="74">
        <f t="shared" si="195"/>
        <v>749.06097764739548</v>
      </c>
      <c r="T154" s="74">
        <f t="shared" si="195"/>
        <v>745.65820572300311</v>
      </c>
      <c r="U154" s="74">
        <f t="shared" si="195"/>
        <v>737.81864564890816</v>
      </c>
      <c r="V154" s="74">
        <f t="shared" si="195"/>
        <v>763.78839287498101</v>
      </c>
      <c r="W154" s="74">
        <f t="shared" ref="W154" si="196">IF(W100=0,0,W100/W$17)</f>
        <v>734.8446488228916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374.59260233193112</v>
      </c>
      <c r="C155" s="193">
        <f t="shared" si="197"/>
        <v>367.2036523548532</v>
      </c>
      <c r="D155" s="193">
        <f t="shared" si="197"/>
        <v>379.41227074697315</v>
      </c>
      <c r="E155" s="193">
        <f t="shared" si="197"/>
        <v>359.11022355418476</v>
      </c>
      <c r="F155" s="193">
        <f t="shared" si="197"/>
        <v>331.61527298419344</v>
      </c>
      <c r="G155" s="193">
        <f t="shared" si="197"/>
        <v>335.63798091006635</v>
      </c>
      <c r="H155" s="193">
        <f t="shared" si="197"/>
        <v>346.74443346179095</v>
      </c>
      <c r="I155" s="193">
        <f t="shared" si="197"/>
        <v>363.37164681707088</v>
      </c>
      <c r="J155" s="193">
        <f t="shared" si="197"/>
        <v>366.59591957433599</v>
      </c>
      <c r="K155" s="193">
        <f t="shared" si="197"/>
        <v>311.07326330932091</v>
      </c>
      <c r="L155" s="193">
        <f t="shared" si="197"/>
        <v>374.65057330284117</v>
      </c>
      <c r="M155" s="193">
        <f t="shared" si="197"/>
        <v>394.07509220080328</v>
      </c>
      <c r="N155" s="193">
        <f t="shared" si="197"/>
        <v>397.96724591132136</v>
      </c>
      <c r="O155" s="193">
        <f t="shared" si="197"/>
        <v>397.33450958995661</v>
      </c>
      <c r="P155" s="193">
        <f t="shared" si="197"/>
        <v>364.57347503134582</v>
      </c>
      <c r="Q155" s="193">
        <f t="shared" si="197"/>
        <v>375.51243393249416</v>
      </c>
      <c r="R155" s="193">
        <f t="shared" ref="R155:V155" si="198">IF(R101=0,0,R101/R$17)</f>
        <v>367.50456974644737</v>
      </c>
      <c r="S155" s="193">
        <f t="shared" si="198"/>
        <v>384.39524188455704</v>
      </c>
      <c r="T155" s="193">
        <f t="shared" si="198"/>
        <v>381.45359402701325</v>
      </c>
      <c r="U155" s="193">
        <f t="shared" si="198"/>
        <v>376.44222216680322</v>
      </c>
      <c r="V155" s="193">
        <f t="shared" si="198"/>
        <v>390.39667324756124</v>
      </c>
      <c r="W155" s="193">
        <f t="shared" ref="W155" si="199">IF(W101=0,0,W101/W$17)</f>
        <v>366.74636712520845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1083.0556507693052</v>
      </c>
      <c r="C156" s="77">
        <f t="shared" si="200"/>
        <v>1094.7103594854705</v>
      </c>
      <c r="D156" s="77">
        <f t="shared" si="200"/>
        <v>1107.2548320308767</v>
      </c>
      <c r="E156" s="77">
        <f t="shared" si="200"/>
        <v>1127.0757373615661</v>
      </c>
      <c r="F156" s="77">
        <f t="shared" si="200"/>
        <v>1143.4932989053757</v>
      </c>
      <c r="G156" s="77">
        <f t="shared" si="200"/>
        <v>1150.335236262591</v>
      </c>
      <c r="H156" s="77">
        <f t="shared" si="200"/>
        <v>1173.9280091539952</v>
      </c>
      <c r="I156" s="77">
        <f t="shared" si="200"/>
        <v>1184.5276723997165</v>
      </c>
      <c r="J156" s="77">
        <f t="shared" si="200"/>
        <v>1204.026457909185</v>
      </c>
      <c r="K156" s="77">
        <f t="shared" si="200"/>
        <v>1215.6513898736659</v>
      </c>
      <c r="L156" s="77">
        <f t="shared" si="200"/>
        <v>1224.7776291628898</v>
      </c>
      <c r="M156" s="77">
        <f t="shared" si="200"/>
        <v>1209.0358526468613</v>
      </c>
      <c r="N156" s="77">
        <f t="shared" si="200"/>
        <v>1203.6445468683762</v>
      </c>
      <c r="O156" s="77">
        <f t="shared" si="200"/>
        <v>1200.7565538999354</v>
      </c>
      <c r="P156" s="77">
        <f t="shared" si="200"/>
        <v>1186.5364900591244</v>
      </c>
      <c r="Q156" s="77">
        <f t="shared" si="200"/>
        <v>1178.5528989470954</v>
      </c>
      <c r="R156" s="77">
        <f t="shared" ref="R156:V156" si="201">IF(R102=0,0,R102/R$17)</f>
        <v>1164.5169076431689</v>
      </c>
      <c r="S156" s="77">
        <f t="shared" si="201"/>
        <v>1105.8267578857306</v>
      </c>
      <c r="T156" s="77">
        <f t="shared" si="201"/>
        <v>1115.7984058431946</v>
      </c>
      <c r="U156" s="77">
        <f t="shared" si="201"/>
        <v>1099.1287503941203</v>
      </c>
      <c r="V156" s="77">
        <f t="shared" si="201"/>
        <v>1156.9276150932794</v>
      </c>
      <c r="W156" s="77">
        <f t="shared" ref="W156" si="202">IF(W102=0,0,W102/W$17)</f>
        <v>1131.2641176619727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4002.2986211574962</v>
      </c>
      <c r="C158" s="153">
        <f t="shared" si="203"/>
        <v>4271.3833332459117</v>
      </c>
      <c r="D158" s="153">
        <f t="shared" si="203"/>
        <v>4128.6380919252297</v>
      </c>
      <c r="E158" s="153">
        <f t="shared" si="203"/>
        <v>4332.3515971558882</v>
      </c>
      <c r="F158" s="153">
        <f t="shared" si="203"/>
        <v>4487.4141791387501</v>
      </c>
      <c r="G158" s="153">
        <f t="shared" si="203"/>
        <v>4409.0115706164806</v>
      </c>
      <c r="H158" s="153">
        <f t="shared" si="203"/>
        <v>4383.7574129720188</v>
      </c>
      <c r="I158" s="153">
        <f t="shared" si="203"/>
        <v>3876.3514471334447</v>
      </c>
      <c r="J158" s="153">
        <f t="shared" si="203"/>
        <v>4351.0592627894193</v>
      </c>
      <c r="K158" s="153">
        <f t="shared" si="203"/>
        <v>4376.5888632605811</v>
      </c>
      <c r="L158" s="153">
        <f t="shared" si="203"/>
        <v>4644.0180591344997</v>
      </c>
      <c r="M158" s="153">
        <f t="shared" si="203"/>
        <v>4035.1275931331684</v>
      </c>
      <c r="N158" s="153">
        <f t="shared" si="203"/>
        <v>4609.922904355707</v>
      </c>
      <c r="O158" s="153">
        <f t="shared" si="203"/>
        <v>4981.1270302849089</v>
      </c>
      <c r="P158" s="153">
        <f t="shared" si="203"/>
        <v>3961.6532584491138</v>
      </c>
      <c r="Q158" s="153">
        <f t="shared" si="203"/>
        <v>4286.0148940374911</v>
      </c>
      <c r="R158" s="153">
        <f t="shared" ref="R158:V158" si="204">IF(R104=0,0,R104/R$17)</f>
        <v>4615.1691261795322</v>
      </c>
      <c r="S158" s="153">
        <f t="shared" si="204"/>
        <v>4621.960072855828</v>
      </c>
      <c r="T158" s="153">
        <f t="shared" si="204"/>
        <v>4524.6180123742743</v>
      </c>
      <c r="U158" s="153">
        <f t="shared" si="204"/>
        <v>4593.7790944794988</v>
      </c>
      <c r="V158" s="153">
        <f t="shared" si="204"/>
        <v>4496.7412736954893</v>
      </c>
      <c r="W158" s="153">
        <f t="shared" ref="W158" si="205">IF(W104=0,0,W104/W$17)</f>
        <v>5018.4190136909829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3347.2290278905548</v>
      </c>
      <c r="C159" s="74">
        <f t="shared" si="206"/>
        <v>3617.6301816373489</v>
      </c>
      <c r="D159" s="74">
        <f t="shared" si="206"/>
        <v>3461.9037625759047</v>
      </c>
      <c r="E159" s="74">
        <f t="shared" si="206"/>
        <v>3600.5519998919094</v>
      </c>
      <c r="F159" s="74">
        <f t="shared" si="206"/>
        <v>3831.8892798534775</v>
      </c>
      <c r="G159" s="74">
        <f t="shared" si="206"/>
        <v>3756.2892524761628</v>
      </c>
      <c r="H159" s="74">
        <f t="shared" si="206"/>
        <v>3678.2203464776458</v>
      </c>
      <c r="I159" s="74">
        <f t="shared" si="206"/>
        <v>3207.5608547078473</v>
      </c>
      <c r="J159" s="74">
        <f t="shared" si="206"/>
        <v>3651.322792976297</v>
      </c>
      <c r="K159" s="74">
        <f t="shared" si="206"/>
        <v>3724.7216771087292</v>
      </c>
      <c r="L159" s="74">
        <f t="shared" si="206"/>
        <v>3915.6895704272611</v>
      </c>
      <c r="M159" s="74">
        <f t="shared" si="206"/>
        <v>3243.9882574959151</v>
      </c>
      <c r="N159" s="74">
        <f t="shared" si="206"/>
        <v>3795.648815152409</v>
      </c>
      <c r="O159" s="74">
        <f t="shared" si="206"/>
        <v>4142.9300543932713</v>
      </c>
      <c r="P159" s="74">
        <f t="shared" si="206"/>
        <v>3168.8343000358996</v>
      </c>
      <c r="Q159" s="74">
        <f t="shared" si="206"/>
        <v>3460.3650163449506</v>
      </c>
      <c r="R159" s="74">
        <f t="shared" ref="R159:V159" si="207">IF(R105=0,0,R105/R$17)</f>
        <v>3757.5714767619597</v>
      </c>
      <c r="S159" s="74">
        <f t="shared" si="207"/>
        <v>3715.3106744423458</v>
      </c>
      <c r="T159" s="74">
        <f t="shared" si="207"/>
        <v>3597.877023573878</v>
      </c>
      <c r="U159" s="74">
        <f t="shared" si="207"/>
        <v>3647.7339748759186</v>
      </c>
      <c r="V159" s="74">
        <f t="shared" si="207"/>
        <v>3476.6810248102811</v>
      </c>
      <c r="W159" s="74">
        <f t="shared" ref="W159" si="208">IF(W105=0,0,W105/W$17)</f>
        <v>4005.5852277413182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25.884856186210357</v>
      </c>
      <c r="C160" s="74">
        <f t="shared" si="209"/>
        <v>32.704989963558518</v>
      </c>
      <c r="D160" s="74">
        <f t="shared" si="209"/>
        <v>26.62267984732242</v>
      </c>
      <c r="E160" s="74">
        <f t="shared" si="209"/>
        <v>93.92339024726482</v>
      </c>
      <c r="F160" s="74">
        <f t="shared" si="209"/>
        <v>30.029315818141697</v>
      </c>
      <c r="G160" s="74">
        <f t="shared" si="209"/>
        <v>43.631291590561062</v>
      </c>
      <c r="H160" s="74">
        <f t="shared" si="209"/>
        <v>63.447459413133458</v>
      </c>
      <c r="I160" s="74">
        <f t="shared" si="209"/>
        <v>31.333207299922947</v>
      </c>
      <c r="J160" s="74">
        <f t="shared" si="209"/>
        <v>35.063496703224487</v>
      </c>
      <c r="K160" s="74">
        <f t="shared" si="209"/>
        <v>46.153456903282922</v>
      </c>
      <c r="L160" s="74">
        <f t="shared" si="209"/>
        <v>48.41032720534583</v>
      </c>
      <c r="M160" s="74">
        <f t="shared" si="209"/>
        <v>48.737009380028205</v>
      </c>
      <c r="N160" s="74">
        <f t="shared" si="209"/>
        <v>49.976750596603807</v>
      </c>
      <c r="O160" s="74">
        <f t="shared" si="209"/>
        <v>54.188612467404241</v>
      </c>
      <c r="P160" s="74">
        <f t="shared" si="209"/>
        <v>57.973080469710801</v>
      </c>
      <c r="Q160" s="74">
        <f t="shared" si="209"/>
        <v>63.073735339383241</v>
      </c>
      <c r="R160" s="74">
        <f t="shared" ref="R160:V160" si="210">IF(R106=0,0,R106/R$17)</f>
        <v>80.359703786640921</v>
      </c>
      <c r="S160" s="74">
        <f t="shared" si="210"/>
        <v>83.106263160831716</v>
      </c>
      <c r="T160" s="74">
        <f t="shared" si="210"/>
        <v>94.996544500799899</v>
      </c>
      <c r="U160" s="74">
        <f t="shared" si="210"/>
        <v>111.74902382839458</v>
      </c>
      <c r="V160" s="74">
        <f t="shared" si="210"/>
        <v>143.47157242210673</v>
      </c>
      <c r="W160" s="74">
        <f t="shared" ref="W160" si="211">IF(W106=0,0,W106/W$17)</f>
        <v>162.80580858357203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382.10208593599475</v>
      </c>
      <c r="C161" s="74">
        <f t="shared" si="212"/>
        <v>376.87255408028585</v>
      </c>
      <c r="D161" s="74">
        <f t="shared" si="212"/>
        <v>388.09552805556416</v>
      </c>
      <c r="E161" s="74">
        <f t="shared" si="212"/>
        <v>398.2885029106539</v>
      </c>
      <c r="F161" s="74">
        <f t="shared" si="212"/>
        <v>405.86218630911361</v>
      </c>
      <c r="G161" s="74">
        <f t="shared" si="212"/>
        <v>385.3988706216191</v>
      </c>
      <c r="H161" s="74">
        <f t="shared" si="212"/>
        <v>409.79065474064066</v>
      </c>
      <c r="I161" s="74">
        <f t="shared" si="212"/>
        <v>393.45342527520012</v>
      </c>
      <c r="J161" s="74">
        <f t="shared" si="212"/>
        <v>416.46787043210117</v>
      </c>
      <c r="K161" s="74">
        <f t="shared" si="212"/>
        <v>397.23290008608126</v>
      </c>
      <c r="L161" s="74">
        <f t="shared" si="212"/>
        <v>424.45499767377163</v>
      </c>
      <c r="M161" s="74">
        <f t="shared" si="212"/>
        <v>475.32543737185853</v>
      </c>
      <c r="N161" s="74">
        <f t="shared" si="212"/>
        <v>491.09611819272612</v>
      </c>
      <c r="O161" s="74">
        <f t="shared" si="212"/>
        <v>508.66272846293066</v>
      </c>
      <c r="P161" s="74">
        <f t="shared" si="212"/>
        <v>483.83154134149328</v>
      </c>
      <c r="Q161" s="74">
        <f t="shared" si="212"/>
        <v>501.40031504079201</v>
      </c>
      <c r="R161" s="74">
        <f t="shared" ref="R161:V161" si="213">IF(R107=0,0,R107/R$17)</f>
        <v>519.58140006984343</v>
      </c>
      <c r="S161" s="74">
        <f t="shared" si="213"/>
        <v>551.61092330404495</v>
      </c>
      <c r="T161" s="74">
        <f t="shared" si="213"/>
        <v>559.34515545444197</v>
      </c>
      <c r="U161" s="74">
        <f t="shared" si="213"/>
        <v>563.09661237405112</v>
      </c>
      <c r="V161" s="74">
        <f t="shared" si="213"/>
        <v>592.31749227122612</v>
      </c>
      <c r="W161" s="74">
        <f t="shared" ref="W161" si="214">IF(W107=0,0,W107/W$17)</f>
        <v>579.74991660628007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247.08265114473554</v>
      </c>
      <c r="C162" s="77">
        <f t="shared" si="215"/>
        <v>244.17560756471778</v>
      </c>
      <c r="D162" s="77">
        <f t="shared" si="215"/>
        <v>252.01612144643872</v>
      </c>
      <c r="E162" s="77">
        <f t="shared" si="215"/>
        <v>239.58770410605985</v>
      </c>
      <c r="F162" s="77">
        <f t="shared" si="215"/>
        <v>219.63339715801808</v>
      </c>
      <c r="G162" s="77">
        <f t="shared" si="215"/>
        <v>223.69215592813788</v>
      </c>
      <c r="H162" s="77">
        <f t="shared" si="215"/>
        <v>232.29895234059941</v>
      </c>
      <c r="I162" s="77">
        <f t="shared" si="215"/>
        <v>244.00395985047507</v>
      </c>
      <c r="J162" s="77">
        <f t="shared" si="215"/>
        <v>248.20510267779676</v>
      </c>
      <c r="K162" s="77">
        <f t="shared" si="215"/>
        <v>208.48082916248774</v>
      </c>
      <c r="L162" s="77">
        <f t="shared" si="215"/>
        <v>255.46316382812176</v>
      </c>
      <c r="M162" s="77">
        <f t="shared" si="215"/>
        <v>267.07688888536654</v>
      </c>
      <c r="N162" s="77">
        <f t="shared" si="215"/>
        <v>273.20122041396723</v>
      </c>
      <c r="O162" s="77">
        <f t="shared" si="215"/>
        <v>275.34563496130272</v>
      </c>
      <c r="P162" s="77">
        <f t="shared" si="215"/>
        <v>251.01433660201045</v>
      </c>
      <c r="Q162" s="77">
        <f t="shared" si="215"/>
        <v>261.17582731236536</v>
      </c>
      <c r="R162" s="77">
        <f t="shared" ref="R162:V162" si="216">IF(R108=0,0,R108/R$17)</f>
        <v>257.65654556108893</v>
      </c>
      <c r="S162" s="77">
        <f t="shared" si="216"/>
        <v>271.93221194860564</v>
      </c>
      <c r="T162" s="77">
        <f t="shared" si="216"/>
        <v>272.39928884515462</v>
      </c>
      <c r="U162" s="77">
        <f t="shared" si="216"/>
        <v>271.19948340113461</v>
      </c>
      <c r="V162" s="77">
        <f t="shared" si="216"/>
        <v>284.27118419187548</v>
      </c>
      <c r="W162" s="77">
        <f t="shared" ref="W162" si="217">IF(W108=0,0,W108/W$17)</f>
        <v>270.27806075981221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1000.3318544101356</v>
      </c>
      <c r="C164" s="203">
        <f t="shared" si="218"/>
        <v>1056.0407795417425</v>
      </c>
      <c r="D164" s="203">
        <f t="shared" si="218"/>
        <v>991.07631089891618</v>
      </c>
      <c r="E164" s="203">
        <f t="shared" si="218"/>
        <v>1000.0987861668852</v>
      </c>
      <c r="F164" s="203">
        <f t="shared" si="218"/>
        <v>1045.5895977587511</v>
      </c>
      <c r="G164" s="203">
        <f t="shared" si="218"/>
        <v>1020.7659354711858</v>
      </c>
      <c r="H164" s="203">
        <f t="shared" si="218"/>
        <v>980.04074613179341</v>
      </c>
      <c r="I164" s="203">
        <f t="shared" si="218"/>
        <v>849.91404540353324</v>
      </c>
      <c r="J164" s="203">
        <f t="shared" si="218"/>
        <v>932.05356528916116</v>
      </c>
      <c r="K164" s="203">
        <f t="shared" si="218"/>
        <v>918.87466241627703</v>
      </c>
      <c r="L164" s="203">
        <f t="shared" si="218"/>
        <v>876.684914211305</v>
      </c>
      <c r="M164" s="203">
        <f t="shared" si="218"/>
        <v>749.63405888768477</v>
      </c>
      <c r="N164" s="203">
        <f t="shared" si="218"/>
        <v>807.26943932198128</v>
      </c>
      <c r="O164" s="203">
        <f t="shared" si="218"/>
        <v>827.63386969917838</v>
      </c>
      <c r="P164" s="203">
        <f t="shared" si="218"/>
        <v>635.16769031276158</v>
      </c>
      <c r="Q164" s="203">
        <f t="shared" si="218"/>
        <v>667.43526722809133</v>
      </c>
      <c r="R164" s="203">
        <f t="shared" ref="R164:V164" si="219">IF(R110=0,0,R110/R$17)</f>
        <v>681.32839050211203</v>
      </c>
      <c r="S164" s="203">
        <f t="shared" si="219"/>
        <v>666.58518844417142</v>
      </c>
      <c r="T164" s="203">
        <f t="shared" si="219"/>
        <v>618.5245528239833</v>
      </c>
      <c r="U164" s="203">
        <f t="shared" si="219"/>
        <v>595.79616834626563</v>
      </c>
      <c r="V164" s="203">
        <f t="shared" si="219"/>
        <v>576.88221419610579</v>
      </c>
      <c r="W164" s="203">
        <f t="shared" ref="W164" si="220">IF(W110=0,0,W110/W$17)</f>
        <v>589.90510556695858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1000.3318544101356</v>
      </c>
      <c r="C165" s="192">
        <f t="shared" si="221"/>
        <v>1056.0407795417425</v>
      </c>
      <c r="D165" s="192">
        <f t="shared" si="221"/>
        <v>991.07631089891618</v>
      </c>
      <c r="E165" s="192">
        <f t="shared" si="221"/>
        <v>1000.0987861668852</v>
      </c>
      <c r="F165" s="192">
        <f t="shared" si="221"/>
        <v>1045.5895977587511</v>
      </c>
      <c r="G165" s="192">
        <f t="shared" si="221"/>
        <v>1020.7659354711858</v>
      </c>
      <c r="H165" s="192">
        <f t="shared" si="221"/>
        <v>980.04074613179341</v>
      </c>
      <c r="I165" s="192">
        <f t="shared" si="221"/>
        <v>849.91404540353324</v>
      </c>
      <c r="J165" s="192">
        <f t="shared" si="221"/>
        <v>932.05356528916116</v>
      </c>
      <c r="K165" s="192">
        <f t="shared" si="221"/>
        <v>918.87466241627703</v>
      </c>
      <c r="L165" s="192">
        <f t="shared" si="221"/>
        <v>876.684914211305</v>
      </c>
      <c r="M165" s="192">
        <f t="shared" si="221"/>
        <v>749.63405888768477</v>
      </c>
      <c r="N165" s="192">
        <f t="shared" si="221"/>
        <v>807.26943932198128</v>
      </c>
      <c r="O165" s="192">
        <f t="shared" si="221"/>
        <v>827.63386969917838</v>
      </c>
      <c r="P165" s="192">
        <f t="shared" si="221"/>
        <v>635.16769031276158</v>
      </c>
      <c r="Q165" s="192">
        <f t="shared" si="221"/>
        <v>667.43526722809133</v>
      </c>
      <c r="R165" s="192">
        <f t="shared" ref="R165:V165" si="222">IF(R111=0,0,R111/R$17)</f>
        <v>681.32839050211203</v>
      </c>
      <c r="S165" s="192">
        <f t="shared" si="222"/>
        <v>666.58518844417142</v>
      </c>
      <c r="T165" s="192">
        <f t="shared" si="222"/>
        <v>618.5245528239833</v>
      </c>
      <c r="U165" s="192">
        <f t="shared" si="222"/>
        <v>595.79616834626563</v>
      </c>
      <c r="V165" s="192">
        <f t="shared" si="222"/>
        <v>576.88221419610579</v>
      </c>
      <c r="W165" s="192">
        <f t="shared" ref="W165" si="223">IF(W111=0,0,W111/W$17)</f>
        <v>589.90510556695858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864.82476207106754</v>
      </c>
      <c r="C166" s="74">
        <f t="shared" si="224"/>
        <v>925.19929380888823</v>
      </c>
      <c r="D166" s="74">
        <f t="shared" si="224"/>
        <v>856.24452323010678</v>
      </c>
      <c r="E166" s="74">
        <f t="shared" si="224"/>
        <v>868.13945459573324</v>
      </c>
      <c r="F166" s="74">
        <f t="shared" si="224"/>
        <v>912.94709291880213</v>
      </c>
      <c r="G166" s="74">
        <f t="shared" si="224"/>
        <v>892.4261959372858</v>
      </c>
      <c r="H166" s="74">
        <f t="shared" si="224"/>
        <v>847.57571499725725</v>
      </c>
      <c r="I166" s="74">
        <f t="shared" si="224"/>
        <v>720.00659620994441</v>
      </c>
      <c r="J166" s="74">
        <f t="shared" si="224"/>
        <v>801.39879545023882</v>
      </c>
      <c r="K166" s="74">
        <f t="shared" si="224"/>
        <v>796.95548792809518</v>
      </c>
      <c r="L166" s="74">
        <f t="shared" si="224"/>
        <v>753.33812565251708</v>
      </c>
      <c r="M166" s="74">
        <f t="shared" si="224"/>
        <v>614.16930658004367</v>
      </c>
      <c r="N166" s="74">
        <f t="shared" si="224"/>
        <v>680.90769922798734</v>
      </c>
      <c r="O166" s="74">
        <f t="shared" si="224"/>
        <v>708.83039920565159</v>
      </c>
      <c r="P166" s="74">
        <f t="shared" si="224"/>
        <v>518.76200364871204</v>
      </c>
      <c r="Q166" s="74">
        <f t="shared" si="224"/>
        <v>554.54559249100919</v>
      </c>
      <c r="R166" s="74">
        <f t="shared" ref="R166:V166" si="225">IF(R112=0,0,R112/R$17)</f>
        <v>567.39611934386846</v>
      </c>
      <c r="S166" s="74">
        <f t="shared" si="225"/>
        <v>550.16898359919742</v>
      </c>
      <c r="T166" s="74">
        <f t="shared" si="225"/>
        <v>505.49246141026725</v>
      </c>
      <c r="U166" s="74">
        <f t="shared" si="225"/>
        <v>484.8306939519756</v>
      </c>
      <c r="V166" s="74">
        <f t="shared" si="225"/>
        <v>463.69139290958719</v>
      </c>
      <c r="W166" s="74">
        <f t="shared" ref="W166" si="226">IF(W112=0,0,W112/W$17)</f>
        <v>486.0727620148885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80.815684957795014</v>
      </c>
      <c r="C168" s="74">
        <f t="shared" si="230"/>
        <v>79.32653604461099</v>
      </c>
      <c r="D168" s="74">
        <f t="shared" si="230"/>
        <v>80.508603442243043</v>
      </c>
      <c r="E168" s="74">
        <f t="shared" si="230"/>
        <v>81.217888701991711</v>
      </c>
      <c r="F168" s="74">
        <f t="shared" si="230"/>
        <v>82.728964558360644</v>
      </c>
      <c r="G168" s="74">
        <f t="shared" si="230"/>
        <v>79.021576534003671</v>
      </c>
      <c r="H168" s="74">
        <f t="shared" si="230"/>
        <v>82.414439449983291</v>
      </c>
      <c r="I168" s="74">
        <f t="shared" si="230"/>
        <v>77.748868636671745</v>
      </c>
      <c r="J168" s="74">
        <f t="shared" si="230"/>
        <v>80.629765345346684</v>
      </c>
      <c r="K168" s="74">
        <f t="shared" si="230"/>
        <v>76.159357947000785</v>
      </c>
      <c r="L168" s="74">
        <f t="shared" si="230"/>
        <v>73.863811835537462</v>
      </c>
      <c r="M168" s="74">
        <f t="shared" si="230"/>
        <v>81.084544785550875</v>
      </c>
      <c r="N168" s="74">
        <f t="shared" si="230"/>
        <v>75.334753764064814</v>
      </c>
      <c r="O168" s="74">
        <f t="shared" si="230"/>
        <v>70.333943792830752</v>
      </c>
      <c r="P168" s="74">
        <f t="shared" si="230"/>
        <v>69.269031317903455</v>
      </c>
      <c r="Q168" s="74">
        <f t="shared" si="230"/>
        <v>66.831631064096015</v>
      </c>
      <c r="R168" s="74">
        <f t="shared" ref="R168:V168" si="231">IF(R114=0,0,R114/R$17)</f>
        <v>70.381851354440244</v>
      </c>
      <c r="S168" s="74">
        <f t="shared" si="231"/>
        <v>72.088585259852138</v>
      </c>
      <c r="T168" s="74">
        <f t="shared" si="231"/>
        <v>69.994893807298766</v>
      </c>
      <c r="U168" s="74">
        <f t="shared" si="231"/>
        <v>68.973009183100046</v>
      </c>
      <c r="V168" s="74">
        <f t="shared" si="231"/>
        <v>70.302788373789951</v>
      </c>
      <c r="W168" s="74">
        <f t="shared" ref="W168" si="232">IF(W114=0,0,W114/W$17)</f>
        <v>64.576127372269937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54.691407381273052</v>
      </c>
      <c r="C169" s="193">
        <f t="shared" si="233"/>
        <v>51.514949688243412</v>
      </c>
      <c r="D169" s="193">
        <f t="shared" si="233"/>
        <v>54.323184226566305</v>
      </c>
      <c r="E169" s="193">
        <f t="shared" si="233"/>
        <v>50.741442869160196</v>
      </c>
      <c r="F169" s="193">
        <f t="shared" si="233"/>
        <v>49.913540281588418</v>
      </c>
      <c r="G169" s="193">
        <f t="shared" si="233"/>
        <v>49.31816299989628</v>
      </c>
      <c r="H169" s="193">
        <f t="shared" si="233"/>
        <v>50.050591684553012</v>
      </c>
      <c r="I169" s="193">
        <f t="shared" si="233"/>
        <v>52.158580556916952</v>
      </c>
      <c r="J169" s="193">
        <f t="shared" si="233"/>
        <v>50.025004493575629</v>
      </c>
      <c r="K169" s="193">
        <f t="shared" si="233"/>
        <v>45.759816541181223</v>
      </c>
      <c r="L169" s="193">
        <f t="shared" si="233"/>
        <v>49.48297672325053</v>
      </c>
      <c r="M169" s="193">
        <f t="shared" si="233"/>
        <v>54.380207522090338</v>
      </c>
      <c r="N169" s="193">
        <f t="shared" si="233"/>
        <v>51.026986329928974</v>
      </c>
      <c r="O169" s="193">
        <f t="shared" si="233"/>
        <v>48.469526700696029</v>
      </c>
      <c r="P169" s="193">
        <f t="shared" si="233"/>
        <v>47.136655346146185</v>
      </c>
      <c r="Q169" s="193">
        <f t="shared" si="233"/>
        <v>46.058043672986138</v>
      </c>
      <c r="R169" s="193">
        <f t="shared" ref="R169:V169" si="234">IF(R115=0,0,R115/R$17)</f>
        <v>43.550419803803351</v>
      </c>
      <c r="S169" s="193">
        <f t="shared" si="234"/>
        <v>44.327619585121894</v>
      </c>
      <c r="T169" s="193">
        <f t="shared" si="234"/>
        <v>43.03719760641728</v>
      </c>
      <c r="U169" s="193">
        <f t="shared" si="234"/>
        <v>41.992465211189945</v>
      </c>
      <c r="V169" s="193">
        <f t="shared" si="234"/>
        <v>42.888032912728491</v>
      </c>
      <c r="W169" s="193">
        <f t="shared" ref="W169" si="235">IF(W115=0,0,W115/W$17)</f>
        <v>39.256216179800113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26333067</v>
      </c>
      <c r="C3" s="67">
        <f t="shared" si="0"/>
        <v>26565866</v>
      </c>
      <c r="D3" s="67">
        <f t="shared" si="0"/>
        <v>26803988</v>
      </c>
      <c r="E3" s="67">
        <f t="shared" si="0"/>
        <v>27040860</v>
      </c>
      <c r="F3" s="67">
        <f t="shared" si="0"/>
        <v>27273310</v>
      </c>
      <c r="G3" s="67">
        <f t="shared" si="0"/>
        <v>27328198</v>
      </c>
      <c r="H3" s="67">
        <f t="shared" si="0"/>
        <v>27732296</v>
      </c>
      <c r="I3" s="67">
        <f t="shared" si="0"/>
        <v>28000469</v>
      </c>
      <c r="J3" s="67">
        <f t="shared" si="0"/>
        <v>28498305</v>
      </c>
      <c r="K3" s="67">
        <f t="shared" si="0"/>
        <v>28702153</v>
      </c>
      <c r="L3" s="67">
        <f t="shared" si="0"/>
        <v>29047105</v>
      </c>
      <c r="M3" s="67">
        <f t="shared" si="0"/>
        <v>29138440</v>
      </c>
      <c r="N3" s="67">
        <f t="shared" si="0"/>
        <v>29351161</v>
      </c>
      <c r="O3" s="67">
        <f t="shared" si="0"/>
        <v>29563024</v>
      </c>
      <c r="P3" s="67">
        <f t="shared" si="0"/>
        <v>29966476</v>
      </c>
      <c r="Q3" s="67">
        <f t="shared" si="0"/>
        <v>30263276</v>
      </c>
      <c r="R3" s="67">
        <f t="shared" si="0"/>
        <v>30477235</v>
      </c>
      <c r="S3" s="67">
        <f t="shared" si="0"/>
        <v>30588872</v>
      </c>
      <c r="T3" s="67">
        <f t="shared" si="0"/>
        <v>30729736</v>
      </c>
      <c r="U3" s="67">
        <f t="shared" si="0"/>
        <v>30851659</v>
      </c>
      <c r="V3" s="67">
        <f t="shared" si="0"/>
        <v>30983163</v>
      </c>
      <c r="W3" s="67">
        <f t="shared" si="0"/>
        <v>31221358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26333067</v>
      </c>
      <c r="C4" s="71">
        <f t="shared" si="1"/>
        <v>26565866</v>
      </c>
      <c r="D4" s="71">
        <f t="shared" si="1"/>
        <v>26803988</v>
      </c>
      <c r="E4" s="71">
        <f t="shared" si="1"/>
        <v>27040860</v>
      </c>
      <c r="F4" s="71">
        <f t="shared" si="1"/>
        <v>27273310</v>
      </c>
      <c r="G4" s="71">
        <f t="shared" si="1"/>
        <v>27328198</v>
      </c>
      <c r="H4" s="71">
        <f t="shared" si="1"/>
        <v>27732296</v>
      </c>
      <c r="I4" s="71">
        <f t="shared" si="1"/>
        <v>28000469</v>
      </c>
      <c r="J4" s="71">
        <f t="shared" si="1"/>
        <v>28498305</v>
      </c>
      <c r="K4" s="71">
        <f t="shared" si="1"/>
        <v>28702153</v>
      </c>
      <c r="L4" s="71">
        <f t="shared" si="1"/>
        <v>29047105</v>
      </c>
      <c r="M4" s="71">
        <f t="shared" si="1"/>
        <v>29138440</v>
      </c>
      <c r="N4" s="71">
        <f t="shared" si="1"/>
        <v>29351161</v>
      </c>
      <c r="O4" s="71">
        <f t="shared" si="1"/>
        <v>29563024</v>
      </c>
      <c r="P4" s="71">
        <f t="shared" si="1"/>
        <v>29966476</v>
      </c>
      <c r="Q4" s="71">
        <f t="shared" si="1"/>
        <v>30263276</v>
      </c>
      <c r="R4" s="71">
        <f t="shared" ref="R4:V4" si="2">SUM(R5:R13)</f>
        <v>30477235</v>
      </c>
      <c r="S4" s="71">
        <f t="shared" si="2"/>
        <v>30588872</v>
      </c>
      <c r="T4" s="71">
        <f t="shared" si="2"/>
        <v>30729736</v>
      </c>
      <c r="U4" s="71">
        <f t="shared" si="2"/>
        <v>30851659</v>
      </c>
      <c r="V4" s="71">
        <f t="shared" si="2"/>
        <v>30983163</v>
      </c>
      <c r="W4" s="71">
        <f t="shared" ref="W4" si="3">SUM(W5:W13)</f>
        <v>31221358</v>
      </c>
      <c r="DA4" s="88" t="s">
        <v>334</v>
      </c>
    </row>
    <row r="5" spans="1:105" ht="12" customHeight="1" x14ac:dyDescent="0.25">
      <c r="A5" s="28" t="s">
        <v>51</v>
      </c>
      <c r="B5" s="82">
        <v>346138</v>
      </c>
      <c r="C5" s="82">
        <v>309426</v>
      </c>
      <c r="D5" s="82">
        <v>258239</v>
      </c>
      <c r="E5" s="82">
        <v>225949</v>
      </c>
      <c r="F5" s="82">
        <v>202936</v>
      </c>
      <c r="G5" s="82">
        <v>192751</v>
      </c>
      <c r="H5" s="82">
        <v>191662</v>
      </c>
      <c r="I5" s="82">
        <v>191582</v>
      </c>
      <c r="J5" s="82">
        <v>187372</v>
      </c>
      <c r="K5" s="82">
        <v>177075</v>
      </c>
      <c r="L5" s="82">
        <v>146973</v>
      </c>
      <c r="M5" s="82">
        <v>86056</v>
      </c>
      <c r="N5" s="82">
        <v>56282</v>
      </c>
      <c r="O5" s="82">
        <v>40238</v>
      </c>
      <c r="P5" s="82">
        <v>38866</v>
      </c>
      <c r="Q5" s="82">
        <v>37255</v>
      </c>
      <c r="R5" s="82">
        <v>34879</v>
      </c>
      <c r="S5" s="82">
        <v>31888</v>
      </c>
      <c r="T5" s="82">
        <v>27733</v>
      </c>
      <c r="U5" s="82">
        <v>25047</v>
      </c>
      <c r="V5" s="82">
        <v>22910</v>
      </c>
      <c r="W5" s="82">
        <v>23187</v>
      </c>
      <c r="DA5" s="89" t="s">
        <v>335</v>
      </c>
    </row>
    <row r="6" spans="1:105" ht="12" customHeight="1" x14ac:dyDescent="0.25">
      <c r="A6" s="28" t="s">
        <v>74</v>
      </c>
      <c r="B6" s="82">
        <v>701262</v>
      </c>
      <c r="C6" s="82">
        <v>683584</v>
      </c>
      <c r="D6" s="82">
        <v>658766</v>
      </c>
      <c r="E6" s="82">
        <v>628488</v>
      </c>
      <c r="F6" s="82">
        <v>603202</v>
      </c>
      <c r="G6" s="82">
        <v>583707</v>
      </c>
      <c r="H6" s="82">
        <v>564446</v>
      </c>
      <c r="I6" s="82">
        <v>555758</v>
      </c>
      <c r="J6" s="82">
        <v>528646</v>
      </c>
      <c r="K6" s="82">
        <v>502260</v>
      </c>
      <c r="L6" s="82">
        <v>469869</v>
      </c>
      <c r="M6" s="82">
        <v>428570</v>
      </c>
      <c r="N6" s="82">
        <v>389537</v>
      </c>
      <c r="O6" s="82">
        <v>355410</v>
      </c>
      <c r="P6" s="82">
        <v>330631</v>
      </c>
      <c r="Q6" s="82">
        <v>324361</v>
      </c>
      <c r="R6" s="82">
        <v>334006</v>
      </c>
      <c r="S6" s="82">
        <v>335127</v>
      </c>
      <c r="T6" s="82">
        <v>328159</v>
      </c>
      <c r="U6" s="82">
        <v>316631</v>
      </c>
      <c r="V6" s="82">
        <v>319336</v>
      </c>
      <c r="W6" s="82">
        <v>322673</v>
      </c>
      <c r="DA6" s="89" t="s">
        <v>336</v>
      </c>
    </row>
    <row r="7" spans="1:105" ht="12" customHeight="1" x14ac:dyDescent="0.25">
      <c r="A7" s="28" t="s">
        <v>205</v>
      </c>
      <c r="B7" s="82">
        <v>5573845</v>
      </c>
      <c r="C7" s="82">
        <v>5497749</v>
      </c>
      <c r="D7" s="82">
        <v>5382629</v>
      </c>
      <c r="E7" s="82">
        <v>5320196</v>
      </c>
      <c r="F7" s="82">
        <v>5157893</v>
      </c>
      <c r="G7" s="82">
        <v>5085543</v>
      </c>
      <c r="H7" s="82">
        <v>4959408</v>
      </c>
      <c r="I7" s="82">
        <v>4889911</v>
      </c>
      <c r="J7" s="82">
        <v>4851448</v>
      </c>
      <c r="K7" s="82">
        <v>4704228</v>
      </c>
      <c r="L7" s="82">
        <v>4431115</v>
      </c>
      <c r="M7" s="82">
        <v>4191195</v>
      </c>
      <c r="N7" s="82">
        <v>4015987</v>
      </c>
      <c r="O7" s="82">
        <v>3958372</v>
      </c>
      <c r="P7" s="82">
        <v>3906303</v>
      </c>
      <c r="Q7" s="82">
        <v>3754482</v>
      </c>
      <c r="R7" s="82">
        <v>3465338</v>
      </c>
      <c r="S7" s="82">
        <v>3277943</v>
      </c>
      <c r="T7" s="82">
        <v>3096584</v>
      </c>
      <c r="U7" s="82">
        <v>2954658</v>
      </c>
      <c r="V7" s="82">
        <v>2836932</v>
      </c>
      <c r="W7" s="82">
        <v>2677266</v>
      </c>
      <c r="DA7" s="89" t="s">
        <v>337</v>
      </c>
    </row>
    <row r="8" spans="1:105" ht="12" customHeight="1" x14ac:dyDescent="0.25">
      <c r="A8" s="28" t="s">
        <v>192</v>
      </c>
      <c r="B8" s="82">
        <v>8420969</v>
      </c>
      <c r="C8" s="82">
        <v>8880263</v>
      </c>
      <c r="D8" s="82">
        <v>9225028</v>
      </c>
      <c r="E8" s="82">
        <v>9442959</v>
      </c>
      <c r="F8" s="82">
        <v>9876365</v>
      </c>
      <c r="G8" s="82">
        <v>10046089</v>
      </c>
      <c r="H8" s="82">
        <v>10453290</v>
      </c>
      <c r="I8" s="82">
        <v>10588625</v>
      </c>
      <c r="J8" s="82">
        <v>10765455</v>
      </c>
      <c r="K8" s="82">
        <v>10740929</v>
      </c>
      <c r="L8" s="82">
        <v>10779777</v>
      </c>
      <c r="M8" s="82">
        <v>10884236</v>
      </c>
      <c r="N8" s="82">
        <v>10893479</v>
      </c>
      <c r="O8" s="82">
        <v>10769556</v>
      </c>
      <c r="P8" s="82">
        <v>10651793</v>
      </c>
      <c r="Q8" s="82">
        <v>10660609</v>
      </c>
      <c r="R8" s="82">
        <v>10720944</v>
      </c>
      <c r="S8" s="82">
        <v>10674884</v>
      </c>
      <c r="T8" s="82">
        <v>10632279</v>
      </c>
      <c r="U8" s="82">
        <v>10503197</v>
      </c>
      <c r="V8" s="82">
        <v>10419633</v>
      </c>
      <c r="W8" s="82">
        <v>10459067</v>
      </c>
      <c r="DA8" s="89" t="s">
        <v>338</v>
      </c>
    </row>
    <row r="9" spans="1:105" ht="12" customHeight="1" x14ac:dyDescent="0.25">
      <c r="A9" s="28" t="s">
        <v>207</v>
      </c>
      <c r="B9" s="82">
        <v>4744335</v>
      </c>
      <c r="C9" s="82">
        <v>4642488</v>
      </c>
      <c r="D9" s="82">
        <v>4643034</v>
      </c>
      <c r="E9" s="82">
        <v>4688881</v>
      </c>
      <c r="F9" s="82">
        <v>4668176</v>
      </c>
      <c r="G9" s="82">
        <v>4721162</v>
      </c>
      <c r="H9" s="82">
        <v>4780751</v>
      </c>
      <c r="I9" s="82">
        <v>5013207</v>
      </c>
      <c r="J9" s="82">
        <v>5201574</v>
      </c>
      <c r="K9" s="82">
        <v>5487492</v>
      </c>
      <c r="L9" s="82">
        <v>5836898</v>
      </c>
      <c r="M9" s="82">
        <v>6113135</v>
      </c>
      <c r="N9" s="82">
        <v>6384528</v>
      </c>
      <c r="O9" s="82">
        <v>6633370</v>
      </c>
      <c r="P9" s="82">
        <v>6900742</v>
      </c>
      <c r="Q9" s="82">
        <v>6991079</v>
      </c>
      <c r="R9" s="82">
        <v>7026872</v>
      </c>
      <c r="S9" s="82">
        <v>7014607</v>
      </c>
      <c r="T9" s="82">
        <v>7023879</v>
      </c>
      <c r="U9" s="82">
        <v>6987946</v>
      </c>
      <c r="V9" s="82">
        <v>6840721</v>
      </c>
      <c r="W9" s="82">
        <v>6750901</v>
      </c>
      <c r="DA9" s="89" t="s">
        <v>339</v>
      </c>
    </row>
    <row r="10" spans="1:105" ht="12" customHeight="1" x14ac:dyDescent="0.25">
      <c r="A10" s="28" t="s">
        <v>202</v>
      </c>
      <c r="B10" s="82">
        <v>136284</v>
      </c>
      <c r="C10" s="82">
        <v>120908</v>
      </c>
      <c r="D10" s="82">
        <v>99437</v>
      </c>
      <c r="E10" s="82">
        <v>80099</v>
      </c>
      <c r="F10" s="82">
        <v>57714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2684370</v>
      </c>
      <c r="C11" s="82">
        <v>2668624</v>
      </c>
      <c r="D11" s="82">
        <v>2651960</v>
      </c>
      <c r="E11" s="82">
        <v>2650600</v>
      </c>
      <c r="F11" s="82">
        <v>2614642</v>
      </c>
      <c r="G11" s="82">
        <v>2500902</v>
      </c>
      <c r="H11" s="82">
        <v>2251797</v>
      </c>
      <c r="I11" s="82">
        <v>1775857</v>
      </c>
      <c r="J11" s="82">
        <v>1501638</v>
      </c>
      <c r="K11" s="82">
        <v>1317922</v>
      </c>
      <c r="L11" s="82">
        <v>1290012</v>
      </c>
      <c r="M11" s="82">
        <v>1258663</v>
      </c>
      <c r="N11" s="82">
        <v>1244258</v>
      </c>
      <c r="O11" s="82">
        <v>1248104</v>
      </c>
      <c r="P11" s="82">
        <v>1279475</v>
      </c>
      <c r="Q11" s="82">
        <v>1319497</v>
      </c>
      <c r="R11" s="82">
        <v>1347230</v>
      </c>
      <c r="S11" s="82">
        <v>1369266</v>
      </c>
      <c r="T11" s="82">
        <v>1401568</v>
      </c>
      <c r="U11" s="82">
        <v>1432736</v>
      </c>
      <c r="V11" s="82">
        <v>1466366</v>
      </c>
      <c r="W11" s="82">
        <v>1500146</v>
      </c>
      <c r="DA11" s="89" t="s">
        <v>341</v>
      </c>
    </row>
    <row r="12" spans="1:105" ht="12" customHeight="1" x14ac:dyDescent="0.25">
      <c r="A12" s="28" t="s">
        <v>95</v>
      </c>
      <c r="B12" s="82">
        <v>115843</v>
      </c>
      <c r="C12" s="82">
        <v>126332</v>
      </c>
      <c r="D12" s="82">
        <v>147214</v>
      </c>
      <c r="E12" s="82">
        <v>190584</v>
      </c>
      <c r="F12" s="82">
        <v>287414</v>
      </c>
      <c r="G12" s="82">
        <v>514719</v>
      </c>
      <c r="H12" s="82">
        <v>866462</v>
      </c>
      <c r="I12" s="82">
        <v>1325307</v>
      </c>
      <c r="J12" s="82">
        <v>1796138</v>
      </c>
      <c r="K12" s="82">
        <v>2233484</v>
      </c>
      <c r="L12" s="82">
        <v>2609157</v>
      </c>
      <c r="M12" s="82">
        <v>2838172</v>
      </c>
      <c r="N12" s="82">
        <v>3057438</v>
      </c>
      <c r="O12" s="82">
        <v>3288030</v>
      </c>
      <c r="P12" s="82">
        <v>3608047</v>
      </c>
      <c r="Q12" s="82">
        <v>3898259</v>
      </c>
      <c r="R12" s="82">
        <v>4202856</v>
      </c>
      <c r="S12" s="82">
        <v>4514736</v>
      </c>
      <c r="T12" s="82">
        <v>4903970</v>
      </c>
      <c r="U12" s="82">
        <v>5384868</v>
      </c>
      <c r="V12" s="82">
        <v>5893545</v>
      </c>
      <c r="W12" s="82">
        <v>6308441</v>
      </c>
      <c r="DA12" s="89" t="s">
        <v>342</v>
      </c>
    </row>
    <row r="13" spans="1:105" ht="12" customHeight="1" x14ac:dyDescent="0.25">
      <c r="A13" s="73" t="s">
        <v>94</v>
      </c>
      <c r="B13" s="83">
        <v>3610021</v>
      </c>
      <c r="C13" s="83">
        <v>3636492</v>
      </c>
      <c r="D13" s="83">
        <v>3737681</v>
      </c>
      <c r="E13" s="83">
        <v>3813104</v>
      </c>
      <c r="F13" s="83">
        <v>3804968</v>
      </c>
      <c r="G13" s="83">
        <v>3683325</v>
      </c>
      <c r="H13" s="83">
        <v>3664480</v>
      </c>
      <c r="I13" s="83">
        <v>3660222</v>
      </c>
      <c r="J13" s="83">
        <v>3666034</v>
      </c>
      <c r="K13" s="83">
        <v>3538763</v>
      </c>
      <c r="L13" s="83">
        <v>3483304</v>
      </c>
      <c r="M13" s="83">
        <v>3338413</v>
      </c>
      <c r="N13" s="83">
        <v>3309652</v>
      </c>
      <c r="O13" s="83">
        <v>3269944</v>
      </c>
      <c r="P13" s="83">
        <v>3250619</v>
      </c>
      <c r="Q13" s="83">
        <v>3277734</v>
      </c>
      <c r="R13" s="83">
        <v>3345110</v>
      </c>
      <c r="S13" s="83">
        <v>3370421</v>
      </c>
      <c r="T13" s="83">
        <v>3315564</v>
      </c>
      <c r="U13" s="83">
        <v>3246576</v>
      </c>
      <c r="V13" s="83">
        <v>3183720</v>
      </c>
      <c r="W13" s="83">
        <v>3179677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22607203</v>
      </c>
      <c r="C14" s="85">
        <f t="shared" si="4"/>
        <v>22803042</v>
      </c>
      <c r="D14" s="85">
        <f t="shared" si="4"/>
        <v>22919093</v>
      </c>
      <c r="E14" s="85">
        <f t="shared" si="4"/>
        <v>23037172</v>
      </c>
      <c r="F14" s="85">
        <f t="shared" si="4"/>
        <v>23180928</v>
      </c>
      <c r="G14" s="85">
        <f t="shared" si="4"/>
        <v>23130154</v>
      </c>
      <c r="H14" s="85">
        <f t="shared" si="4"/>
        <v>23201354</v>
      </c>
      <c r="I14" s="85">
        <f t="shared" si="4"/>
        <v>23014940</v>
      </c>
      <c r="J14" s="85">
        <f t="shared" si="4"/>
        <v>23036133</v>
      </c>
      <c r="K14" s="85">
        <f t="shared" si="4"/>
        <v>22929906</v>
      </c>
      <c r="L14" s="85">
        <f t="shared" si="4"/>
        <v>22954644</v>
      </c>
      <c r="M14" s="85">
        <f t="shared" si="4"/>
        <v>22961855</v>
      </c>
      <c r="N14" s="85">
        <f t="shared" si="4"/>
        <v>22984071</v>
      </c>
      <c r="O14" s="85">
        <f t="shared" si="4"/>
        <v>23005050</v>
      </c>
      <c r="P14" s="85">
        <f t="shared" si="4"/>
        <v>23107810</v>
      </c>
      <c r="Q14" s="85">
        <f t="shared" si="4"/>
        <v>23087283</v>
      </c>
      <c r="R14" s="85">
        <f t="shared" ref="R14:V14" si="5">SUM(R5:R11)</f>
        <v>22929269</v>
      </c>
      <c r="S14" s="85">
        <f t="shared" si="5"/>
        <v>22703715</v>
      </c>
      <c r="T14" s="85">
        <f t="shared" si="5"/>
        <v>22510202</v>
      </c>
      <c r="U14" s="85">
        <f t="shared" si="5"/>
        <v>22220215</v>
      </c>
      <c r="V14" s="85">
        <f t="shared" si="5"/>
        <v>21905898</v>
      </c>
      <c r="W14" s="85">
        <f t="shared" ref="W14" si="6">SUM(W5:W11)</f>
        <v>21733240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2722634</v>
      </c>
      <c r="C15" s="71">
        <f t="shared" si="7"/>
        <v>2741208</v>
      </c>
      <c r="D15" s="71">
        <f t="shared" si="7"/>
        <v>2807746</v>
      </c>
      <c r="E15" s="71">
        <f t="shared" si="7"/>
        <v>2817693</v>
      </c>
      <c r="F15" s="71">
        <f t="shared" si="7"/>
        <v>2831300</v>
      </c>
      <c r="G15" s="71">
        <f t="shared" si="7"/>
        <v>2840676</v>
      </c>
      <c r="H15" s="71">
        <f t="shared" si="7"/>
        <v>2859227</v>
      </c>
      <c r="I15" s="71">
        <f t="shared" si="7"/>
        <v>2867684</v>
      </c>
      <c r="J15" s="71">
        <f t="shared" si="7"/>
        <v>2951548</v>
      </c>
      <c r="K15" s="71">
        <f t="shared" si="7"/>
        <v>3139036</v>
      </c>
      <c r="L15" s="71">
        <f t="shared" si="7"/>
        <v>3260343</v>
      </c>
      <c r="M15" s="71">
        <f t="shared" si="7"/>
        <v>3308792</v>
      </c>
      <c r="N15" s="71">
        <f t="shared" si="7"/>
        <v>3363703</v>
      </c>
      <c r="O15" s="71">
        <f t="shared" si="7"/>
        <v>3478338</v>
      </c>
      <c r="P15" s="71">
        <f t="shared" si="7"/>
        <v>3566244</v>
      </c>
      <c r="Q15" s="71">
        <f t="shared" si="7"/>
        <v>3678489</v>
      </c>
      <c r="R15" s="71">
        <f t="shared" si="7"/>
        <v>3957952</v>
      </c>
      <c r="S15" s="71">
        <f t="shared" si="7"/>
        <v>4266681</v>
      </c>
      <c r="T15" s="71">
        <f t="shared" si="7"/>
        <v>4518069</v>
      </c>
      <c r="U15" s="71">
        <f t="shared" si="7"/>
        <v>5154936</v>
      </c>
      <c r="V15" s="71">
        <f t="shared" si="7"/>
        <v>5437669</v>
      </c>
      <c r="W15" s="71">
        <f t="shared" si="7"/>
        <v>6412220</v>
      </c>
      <c r="DA15" s="88" t="s">
        <v>344</v>
      </c>
    </row>
    <row r="16" spans="1:105" ht="12" customHeight="1" x14ac:dyDescent="0.25">
      <c r="A16" s="28" t="s">
        <v>91</v>
      </c>
      <c r="B16" s="82">
        <v>2722634</v>
      </c>
      <c r="C16" s="82">
        <v>2741208</v>
      </c>
      <c r="D16" s="82">
        <v>2807746</v>
      </c>
      <c r="E16" s="82">
        <v>2817693</v>
      </c>
      <c r="F16" s="82">
        <v>2831300</v>
      </c>
      <c r="G16" s="82">
        <v>2840676</v>
      </c>
      <c r="H16" s="82">
        <v>2859227</v>
      </c>
      <c r="I16" s="82">
        <v>2867684</v>
      </c>
      <c r="J16" s="82">
        <v>2951548</v>
      </c>
      <c r="K16" s="82">
        <v>3139036</v>
      </c>
      <c r="L16" s="82">
        <v>3260343</v>
      </c>
      <c r="M16" s="82">
        <v>3308792</v>
      </c>
      <c r="N16" s="82">
        <v>3363703</v>
      </c>
      <c r="O16" s="82">
        <v>3478338</v>
      </c>
      <c r="P16" s="82">
        <v>3566244</v>
      </c>
      <c r="Q16" s="82">
        <v>3678489</v>
      </c>
      <c r="R16" s="82">
        <v>3957952</v>
      </c>
      <c r="S16" s="82">
        <v>4266681</v>
      </c>
      <c r="T16" s="82">
        <v>4518069</v>
      </c>
      <c r="U16" s="82">
        <v>5154936</v>
      </c>
      <c r="V16" s="82">
        <v>5437669</v>
      </c>
      <c r="W16" s="82">
        <v>6412220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26333067</v>
      </c>
      <c r="C17" s="71">
        <f t="shared" si="8"/>
        <v>26565866</v>
      </c>
      <c r="D17" s="71">
        <f t="shared" si="8"/>
        <v>26803988</v>
      </c>
      <c r="E17" s="71">
        <f t="shared" si="8"/>
        <v>27040860</v>
      </c>
      <c r="F17" s="71">
        <f t="shared" si="8"/>
        <v>27273310</v>
      </c>
      <c r="G17" s="71">
        <f t="shared" si="8"/>
        <v>27328198</v>
      </c>
      <c r="H17" s="71">
        <f t="shared" si="8"/>
        <v>27732296</v>
      </c>
      <c r="I17" s="71">
        <f t="shared" si="8"/>
        <v>28000469</v>
      </c>
      <c r="J17" s="71">
        <f t="shared" si="8"/>
        <v>28498305</v>
      </c>
      <c r="K17" s="71">
        <f t="shared" si="8"/>
        <v>28702153</v>
      </c>
      <c r="L17" s="71">
        <f t="shared" si="8"/>
        <v>29047105</v>
      </c>
      <c r="M17" s="71">
        <f t="shared" si="8"/>
        <v>29138440</v>
      </c>
      <c r="N17" s="71">
        <f t="shared" si="8"/>
        <v>29351161</v>
      </c>
      <c r="O17" s="71">
        <f t="shared" si="8"/>
        <v>29563024</v>
      </c>
      <c r="P17" s="71">
        <f t="shared" si="8"/>
        <v>29966476</v>
      </c>
      <c r="Q17" s="71">
        <f t="shared" si="8"/>
        <v>30263276</v>
      </c>
      <c r="R17" s="71">
        <f t="shared" ref="R17:V17" si="9">SUM(R18:R25)</f>
        <v>30477235</v>
      </c>
      <c r="S17" s="71">
        <f t="shared" si="9"/>
        <v>30588872</v>
      </c>
      <c r="T17" s="71">
        <f t="shared" si="9"/>
        <v>30729736</v>
      </c>
      <c r="U17" s="71">
        <f t="shared" si="9"/>
        <v>30851659</v>
      </c>
      <c r="V17" s="71">
        <f t="shared" si="9"/>
        <v>30983163</v>
      </c>
      <c r="W17" s="71">
        <f t="shared" ref="W17" si="10">SUM(W18:W25)</f>
        <v>31221358</v>
      </c>
      <c r="DA17" s="88" t="s">
        <v>346</v>
      </c>
    </row>
    <row r="18" spans="1:105" ht="12" customHeight="1" x14ac:dyDescent="0.25">
      <c r="A18" s="28" t="s">
        <v>51</v>
      </c>
      <c r="B18" s="82">
        <v>56308</v>
      </c>
      <c r="C18" s="82">
        <v>53656</v>
      </c>
      <c r="D18" s="82">
        <v>49505</v>
      </c>
      <c r="E18" s="82">
        <v>48445</v>
      </c>
      <c r="F18" s="82">
        <v>48611</v>
      </c>
      <c r="G18" s="82">
        <v>51553</v>
      </c>
      <c r="H18" s="82">
        <v>52200</v>
      </c>
      <c r="I18" s="82">
        <v>52987</v>
      </c>
      <c r="J18" s="82">
        <v>52184</v>
      </c>
      <c r="K18" s="82">
        <v>49974</v>
      </c>
      <c r="L18" s="82">
        <v>46977</v>
      </c>
      <c r="M18" s="82">
        <v>36520</v>
      </c>
      <c r="N18" s="82">
        <v>24241</v>
      </c>
      <c r="O18" s="82">
        <v>19576</v>
      </c>
      <c r="P18" s="82">
        <v>18020</v>
      </c>
      <c r="Q18" s="82">
        <v>18434</v>
      </c>
      <c r="R18" s="82">
        <v>18527</v>
      </c>
      <c r="S18" s="82">
        <v>17137</v>
      </c>
      <c r="T18" s="82">
        <v>13435</v>
      </c>
      <c r="U18" s="82">
        <v>10545</v>
      </c>
      <c r="V18" s="82">
        <v>8673</v>
      </c>
      <c r="W18" s="82">
        <v>8593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1060599</v>
      </c>
      <c r="C19" s="82">
        <v>1039858</v>
      </c>
      <c r="D19" s="82">
        <v>994156</v>
      </c>
      <c r="E19" s="82">
        <v>948454</v>
      </c>
      <c r="F19" s="82">
        <v>912569</v>
      </c>
      <c r="G19" s="82">
        <v>892798</v>
      </c>
      <c r="H19" s="82">
        <v>859595</v>
      </c>
      <c r="I19" s="82">
        <v>852981</v>
      </c>
      <c r="J19" s="82">
        <v>816901</v>
      </c>
      <c r="K19" s="82">
        <v>800829</v>
      </c>
      <c r="L19" s="82">
        <v>755356</v>
      </c>
      <c r="M19" s="82">
        <v>696064</v>
      </c>
      <c r="N19" s="82">
        <v>637794</v>
      </c>
      <c r="O19" s="82">
        <v>598744</v>
      </c>
      <c r="P19" s="82">
        <v>587880</v>
      </c>
      <c r="Q19" s="82">
        <v>576461</v>
      </c>
      <c r="R19" s="82">
        <v>571820</v>
      </c>
      <c r="S19" s="82">
        <v>567111</v>
      </c>
      <c r="T19" s="82">
        <v>563765</v>
      </c>
      <c r="U19" s="82">
        <v>556353</v>
      </c>
      <c r="V19" s="82">
        <v>548880</v>
      </c>
      <c r="W19" s="82">
        <v>566138</v>
      </c>
      <c r="DA19" s="89" t="s">
        <v>348</v>
      </c>
    </row>
    <row r="20" spans="1:105" ht="12" customHeight="1" x14ac:dyDescent="0.25">
      <c r="A20" s="28" t="s">
        <v>205</v>
      </c>
      <c r="B20" s="82">
        <v>4502628</v>
      </c>
      <c r="C20" s="82">
        <v>4425932</v>
      </c>
      <c r="D20" s="82">
        <v>4300783</v>
      </c>
      <c r="E20" s="82">
        <v>4259545</v>
      </c>
      <c r="F20" s="82">
        <v>4127407</v>
      </c>
      <c r="G20" s="82">
        <v>4069267</v>
      </c>
      <c r="H20" s="82">
        <v>3965980</v>
      </c>
      <c r="I20" s="82">
        <v>3906732</v>
      </c>
      <c r="J20" s="82">
        <v>3873980</v>
      </c>
      <c r="K20" s="82">
        <v>3731942</v>
      </c>
      <c r="L20" s="82">
        <v>3459925</v>
      </c>
      <c r="M20" s="82">
        <v>3134772</v>
      </c>
      <c r="N20" s="82">
        <v>2886581</v>
      </c>
      <c r="O20" s="82">
        <v>2716005</v>
      </c>
      <c r="P20" s="82">
        <v>2747276</v>
      </c>
      <c r="Q20" s="82">
        <v>2753439</v>
      </c>
      <c r="R20" s="82">
        <v>2887679</v>
      </c>
      <c r="S20" s="82">
        <v>2917876</v>
      </c>
      <c r="T20" s="82">
        <v>2894070</v>
      </c>
      <c r="U20" s="82">
        <v>2805732</v>
      </c>
      <c r="V20" s="82">
        <v>2726990</v>
      </c>
      <c r="W20" s="82">
        <v>2591545</v>
      </c>
      <c r="DA20" s="89" t="s">
        <v>349</v>
      </c>
    </row>
    <row r="21" spans="1:105" ht="12" customHeight="1" x14ac:dyDescent="0.25">
      <c r="A21" s="28" t="s">
        <v>192</v>
      </c>
      <c r="B21" s="82">
        <v>8383921</v>
      </c>
      <c r="C21" s="82">
        <v>8449105</v>
      </c>
      <c r="D21" s="82">
        <v>8735496</v>
      </c>
      <c r="E21" s="82">
        <v>8940150</v>
      </c>
      <c r="F21" s="82">
        <v>9336549</v>
      </c>
      <c r="G21" s="82">
        <v>9618262</v>
      </c>
      <c r="H21" s="82">
        <v>9922180</v>
      </c>
      <c r="I21" s="82">
        <v>10091729</v>
      </c>
      <c r="J21" s="82">
        <v>10129849</v>
      </c>
      <c r="K21" s="82">
        <v>10193328</v>
      </c>
      <c r="L21" s="82">
        <v>10072225</v>
      </c>
      <c r="M21" s="82">
        <v>10048285</v>
      </c>
      <c r="N21" s="82">
        <v>9719469</v>
      </c>
      <c r="O21" s="82">
        <v>9414312</v>
      </c>
      <c r="P21" s="82">
        <v>9272871</v>
      </c>
      <c r="Q21" s="82">
        <v>9163843</v>
      </c>
      <c r="R21" s="82">
        <v>9118732</v>
      </c>
      <c r="S21" s="82">
        <v>9067614</v>
      </c>
      <c r="T21" s="82">
        <v>9095827</v>
      </c>
      <c r="U21" s="82">
        <v>9181966</v>
      </c>
      <c r="V21" s="82">
        <v>9238839</v>
      </c>
      <c r="W21" s="82">
        <v>9218676</v>
      </c>
      <c r="DA21" s="89" t="s">
        <v>350</v>
      </c>
    </row>
    <row r="22" spans="1:105" ht="12" customHeight="1" x14ac:dyDescent="0.25">
      <c r="A22" s="28" t="s">
        <v>207</v>
      </c>
      <c r="B22" s="82">
        <v>197622</v>
      </c>
      <c r="C22" s="82">
        <v>200200</v>
      </c>
      <c r="D22" s="82">
        <v>211445</v>
      </c>
      <c r="E22" s="82">
        <v>225212</v>
      </c>
      <c r="F22" s="82">
        <v>235727</v>
      </c>
      <c r="G22" s="82">
        <v>251102</v>
      </c>
      <c r="H22" s="82">
        <v>267807</v>
      </c>
      <c r="I22" s="82">
        <v>295374</v>
      </c>
      <c r="J22" s="82">
        <v>322652</v>
      </c>
      <c r="K22" s="82">
        <v>340125</v>
      </c>
      <c r="L22" s="82">
        <v>349738</v>
      </c>
      <c r="M22" s="82">
        <v>347594</v>
      </c>
      <c r="N22" s="82">
        <v>338380</v>
      </c>
      <c r="O22" s="82">
        <v>317870</v>
      </c>
      <c r="P22" s="82">
        <v>305278</v>
      </c>
      <c r="Q22" s="82">
        <v>286212</v>
      </c>
      <c r="R22" s="82">
        <v>267254</v>
      </c>
      <c r="S22" s="82">
        <v>251472</v>
      </c>
      <c r="T22" s="82">
        <v>242286</v>
      </c>
      <c r="U22" s="82">
        <v>245173</v>
      </c>
      <c r="V22" s="82">
        <v>251859</v>
      </c>
      <c r="W22" s="82">
        <v>262729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2480310</v>
      </c>
      <c r="C24" s="82">
        <v>2473752</v>
      </c>
      <c r="D24" s="82">
        <v>2485092</v>
      </c>
      <c r="E24" s="82">
        <v>2487718</v>
      </c>
      <c r="F24" s="82">
        <v>2452417</v>
      </c>
      <c r="G24" s="82">
        <v>2345507</v>
      </c>
      <c r="H24" s="82">
        <v>2110848</v>
      </c>
      <c r="I24" s="82">
        <v>1663259</v>
      </c>
      <c r="J24" s="82">
        <v>1405402</v>
      </c>
      <c r="K24" s="82">
        <v>1229738</v>
      </c>
      <c r="L24" s="82">
        <v>1198689</v>
      </c>
      <c r="M24" s="82">
        <v>1160024</v>
      </c>
      <c r="N24" s="82">
        <v>1141730</v>
      </c>
      <c r="O24" s="82">
        <v>1138242</v>
      </c>
      <c r="P24" s="82">
        <v>1157152</v>
      </c>
      <c r="Q24" s="82">
        <v>1195053</v>
      </c>
      <c r="R24" s="82">
        <v>1224415</v>
      </c>
      <c r="S24" s="82">
        <v>1246066</v>
      </c>
      <c r="T24" s="82">
        <v>1272277</v>
      </c>
      <c r="U24" s="82">
        <v>1298933</v>
      </c>
      <c r="V24" s="82">
        <v>1330796</v>
      </c>
      <c r="W24" s="82">
        <v>1377470</v>
      </c>
      <c r="DA24" s="89" t="s">
        <v>353</v>
      </c>
    </row>
    <row r="25" spans="1:105" ht="12" customHeight="1" x14ac:dyDescent="0.25">
      <c r="A25" s="73" t="s">
        <v>53</v>
      </c>
      <c r="B25" s="83">
        <v>9651679</v>
      </c>
      <c r="C25" s="83">
        <v>9923363</v>
      </c>
      <c r="D25" s="83">
        <v>10027511</v>
      </c>
      <c r="E25" s="83">
        <v>10131336</v>
      </c>
      <c r="F25" s="83">
        <v>10160030</v>
      </c>
      <c r="G25" s="83">
        <v>10099709</v>
      </c>
      <c r="H25" s="83">
        <v>10553686</v>
      </c>
      <c r="I25" s="83">
        <v>11137407</v>
      </c>
      <c r="J25" s="83">
        <v>11897337</v>
      </c>
      <c r="K25" s="83">
        <v>12356217</v>
      </c>
      <c r="L25" s="83">
        <v>13164195</v>
      </c>
      <c r="M25" s="83">
        <v>13715181</v>
      </c>
      <c r="N25" s="83">
        <v>14602966</v>
      </c>
      <c r="O25" s="83">
        <v>15358275</v>
      </c>
      <c r="P25" s="83">
        <v>15877999</v>
      </c>
      <c r="Q25" s="83">
        <v>16269834</v>
      </c>
      <c r="R25" s="83">
        <v>16388808</v>
      </c>
      <c r="S25" s="83">
        <v>16521596</v>
      </c>
      <c r="T25" s="83">
        <v>16648076</v>
      </c>
      <c r="U25" s="83">
        <v>16752957</v>
      </c>
      <c r="V25" s="83">
        <v>16877126</v>
      </c>
      <c r="W25" s="83">
        <v>17196207</v>
      </c>
      <c r="DA25" s="90" t="s">
        <v>354</v>
      </c>
    </row>
    <row r="26" spans="1:105" ht="12" customHeight="1" x14ac:dyDescent="0.25">
      <c r="A26" s="84" t="s">
        <v>52</v>
      </c>
      <c r="B26" s="85">
        <v>355450</v>
      </c>
      <c r="C26" s="85">
        <v>351806</v>
      </c>
      <c r="D26" s="85">
        <v>341452</v>
      </c>
      <c r="E26" s="85">
        <v>348285</v>
      </c>
      <c r="F26" s="85">
        <v>357508</v>
      </c>
      <c r="G26" s="85">
        <v>383320</v>
      </c>
      <c r="H26" s="85">
        <v>479741</v>
      </c>
      <c r="I26" s="85">
        <v>630362</v>
      </c>
      <c r="J26" s="85">
        <v>755954</v>
      </c>
      <c r="K26" s="85">
        <v>915032</v>
      </c>
      <c r="L26" s="85">
        <v>1335223</v>
      </c>
      <c r="M26" s="85">
        <v>1613721</v>
      </c>
      <c r="N26" s="85">
        <v>1768428</v>
      </c>
      <c r="O26" s="85">
        <v>1804780</v>
      </c>
      <c r="P26" s="85">
        <v>1920731</v>
      </c>
      <c r="Q26" s="85">
        <v>1996946</v>
      </c>
      <c r="R26" s="85">
        <v>2054305</v>
      </c>
      <c r="S26" s="85">
        <v>2068481</v>
      </c>
      <c r="T26" s="85">
        <v>2211381</v>
      </c>
      <c r="U26" s="85">
        <v>2304685</v>
      </c>
      <c r="V26" s="85">
        <v>2309418</v>
      </c>
      <c r="W26" s="85">
        <v>2476332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26333067</v>
      </c>
      <c r="C27" s="71">
        <f t="shared" si="11"/>
        <v>26565866</v>
      </c>
      <c r="D27" s="71">
        <f t="shared" si="11"/>
        <v>26803988</v>
      </c>
      <c r="E27" s="71">
        <f t="shared" si="11"/>
        <v>27040860</v>
      </c>
      <c r="F27" s="71">
        <f t="shared" si="11"/>
        <v>27273310</v>
      </c>
      <c r="G27" s="71">
        <f t="shared" si="11"/>
        <v>27328198</v>
      </c>
      <c r="H27" s="71">
        <f t="shared" si="11"/>
        <v>27732296</v>
      </c>
      <c r="I27" s="71">
        <f t="shared" si="11"/>
        <v>28000469</v>
      </c>
      <c r="J27" s="71">
        <f t="shared" si="11"/>
        <v>28498305</v>
      </c>
      <c r="K27" s="71">
        <f t="shared" si="11"/>
        <v>28702153</v>
      </c>
      <c r="L27" s="71">
        <f t="shared" si="11"/>
        <v>29047105</v>
      </c>
      <c r="M27" s="71">
        <f t="shared" si="11"/>
        <v>29138440</v>
      </c>
      <c r="N27" s="71">
        <f t="shared" si="11"/>
        <v>29351161</v>
      </c>
      <c r="O27" s="71">
        <f t="shared" si="11"/>
        <v>29563024</v>
      </c>
      <c r="P27" s="71">
        <f t="shared" si="11"/>
        <v>29966476</v>
      </c>
      <c r="Q27" s="71">
        <f t="shared" si="11"/>
        <v>30263276</v>
      </c>
      <c r="R27" s="71">
        <f t="shared" ref="R27:V27" si="12">SUM(R28:R32)</f>
        <v>30477235</v>
      </c>
      <c r="S27" s="71">
        <f t="shared" si="12"/>
        <v>30588872</v>
      </c>
      <c r="T27" s="71">
        <f t="shared" si="12"/>
        <v>30729736</v>
      </c>
      <c r="U27" s="71">
        <f t="shared" si="12"/>
        <v>30851659</v>
      </c>
      <c r="V27" s="71">
        <f t="shared" si="12"/>
        <v>30983163</v>
      </c>
      <c r="W27" s="71">
        <f t="shared" ref="W27" si="13">SUM(W28:W32)</f>
        <v>31221358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8227232</v>
      </c>
      <c r="C29" s="82">
        <v>8051603</v>
      </c>
      <c r="D29" s="82">
        <v>8013362</v>
      </c>
      <c r="E29" s="82">
        <v>8019943</v>
      </c>
      <c r="F29" s="82">
        <v>8050375</v>
      </c>
      <c r="G29" s="82">
        <v>7902299</v>
      </c>
      <c r="H29" s="82">
        <v>7586171</v>
      </c>
      <c r="I29" s="82">
        <v>7430614</v>
      </c>
      <c r="J29" s="82">
        <v>7266115</v>
      </c>
      <c r="K29" s="82">
        <v>7082496</v>
      </c>
      <c r="L29" s="82">
        <v>6938355</v>
      </c>
      <c r="M29" s="82">
        <v>6727090</v>
      </c>
      <c r="N29" s="82">
        <v>6554897</v>
      </c>
      <c r="O29" s="82">
        <v>6525194</v>
      </c>
      <c r="P29" s="82">
        <v>6581774</v>
      </c>
      <c r="Q29" s="82">
        <v>6458785</v>
      </c>
      <c r="R29" s="82">
        <v>6126494</v>
      </c>
      <c r="S29" s="82">
        <v>5840160</v>
      </c>
      <c r="T29" s="82">
        <v>5612141</v>
      </c>
      <c r="U29" s="82">
        <v>5414918</v>
      </c>
      <c r="V29" s="82">
        <v>5235203</v>
      </c>
      <c r="W29" s="82">
        <v>5080096</v>
      </c>
      <c r="DA29" s="89" t="s">
        <v>358</v>
      </c>
    </row>
    <row r="30" spans="1:105" ht="12" customHeight="1" x14ac:dyDescent="0.25">
      <c r="A30" s="28" t="s">
        <v>192</v>
      </c>
      <c r="B30" s="82">
        <v>8226081</v>
      </c>
      <c r="C30" s="82">
        <v>8290040</v>
      </c>
      <c r="D30" s="82">
        <v>8595259</v>
      </c>
      <c r="E30" s="82">
        <v>8829319</v>
      </c>
      <c r="F30" s="82">
        <v>9248308</v>
      </c>
      <c r="G30" s="82">
        <v>9536425</v>
      </c>
      <c r="H30" s="82">
        <v>9828368</v>
      </c>
      <c r="I30" s="82">
        <v>9972976</v>
      </c>
      <c r="J30" s="82">
        <v>9997071</v>
      </c>
      <c r="K30" s="82">
        <v>10091802</v>
      </c>
      <c r="L30" s="82">
        <v>10030315</v>
      </c>
      <c r="M30" s="82">
        <v>10100907</v>
      </c>
      <c r="N30" s="82">
        <v>9741881</v>
      </c>
      <c r="O30" s="82">
        <v>9369057</v>
      </c>
      <c r="P30" s="82">
        <v>9227627</v>
      </c>
      <c r="Q30" s="82">
        <v>9077575</v>
      </c>
      <c r="R30" s="82">
        <v>9036952</v>
      </c>
      <c r="S30" s="82">
        <v>8855308</v>
      </c>
      <c r="T30" s="82">
        <v>8724043</v>
      </c>
      <c r="U30" s="82">
        <v>8628233</v>
      </c>
      <c r="V30" s="82">
        <v>8529881</v>
      </c>
      <c r="W30" s="82">
        <v>8460010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9879754</v>
      </c>
      <c r="C32" s="86">
        <v>10224223</v>
      </c>
      <c r="D32" s="86">
        <v>10195367</v>
      </c>
      <c r="E32" s="86">
        <v>10191598</v>
      </c>
      <c r="F32" s="86">
        <v>9974627</v>
      </c>
      <c r="G32" s="86">
        <v>9889474</v>
      </c>
      <c r="H32" s="86">
        <v>10317757</v>
      </c>
      <c r="I32" s="86">
        <v>10596879</v>
      </c>
      <c r="J32" s="86">
        <v>11235119</v>
      </c>
      <c r="K32" s="86">
        <v>11527855</v>
      </c>
      <c r="L32" s="86">
        <v>12078435</v>
      </c>
      <c r="M32" s="86">
        <v>12310443</v>
      </c>
      <c r="N32" s="86">
        <v>13054383</v>
      </c>
      <c r="O32" s="86">
        <v>13668773</v>
      </c>
      <c r="P32" s="86">
        <v>14157075</v>
      </c>
      <c r="Q32" s="86">
        <v>14726916</v>
      </c>
      <c r="R32" s="86">
        <v>15313789</v>
      </c>
      <c r="S32" s="86">
        <v>15893404</v>
      </c>
      <c r="T32" s="86">
        <v>16393552</v>
      </c>
      <c r="U32" s="86">
        <v>16808508</v>
      </c>
      <c r="V32" s="86">
        <v>17218079</v>
      </c>
      <c r="W32" s="86">
        <v>17681252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37019.285814853101</v>
      </c>
      <c r="C3" s="65">
        <f t="shared" si="0"/>
        <v>39243.663009660013</v>
      </c>
      <c r="D3" s="65">
        <f t="shared" si="0"/>
        <v>37570.401143680014</v>
      </c>
      <c r="E3" s="65">
        <f t="shared" si="0"/>
        <v>38862.139881901014</v>
      </c>
      <c r="F3" s="65">
        <f t="shared" si="0"/>
        <v>40411.171928163072</v>
      </c>
      <c r="G3" s="65">
        <f t="shared" si="0"/>
        <v>39316.488525126551</v>
      </c>
      <c r="H3" s="65">
        <f t="shared" si="0"/>
        <v>38233.010642039204</v>
      </c>
      <c r="I3" s="65">
        <f t="shared" si="0"/>
        <v>33505.103378832449</v>
      </c>
      <c r="J3" s="65">
        <f t="shared" si="0"/>
        <v>36872.967939080001</v>
      </c>
      <c r="K3" s="65">
        <f t="shared" si="0"/>
        <v>36370.125307344388</v>
      </c>
      <c r="L3" s="65">
        <f t="shared" si="0"/>
        <v>37436.391542900703</v>
      </c>
      <c r="M3" s="65">
        <f t="shared" si="0"/>
        <v>32041.658353556522</v>
      </c>
      <c r="N3" s="65">
        <f t="shared" si="0"/>
        <v>35747.613273949297</v>
      </c>
      <c r="O3" s="65">
        <f t="shared" si="0"/>
        <v>37802.240223505607</v>
      </c>
      <c r="P3" s="65">
        <f t="shared" si="0"/>
        <v>29865.094181382439</v>
      </c>
      <c r="Q3" s="65">
        <f t="shared" si="0"/>
        <v>31938.570345931235</v>
      </c>
      <c r="R3" s="65">
        <f t="shared" ref="R3:V3" si="1">SUM(R4,R15,R17,R27)</f>
        <v>33644.622526428524</v>
      </c>
      <c r="S3" s="65">
        <f t="shared" si="1"/>
        <v>33156.069026464145</v>
      </c>
      <c r="T3" s="65">
        <f t="shared" si="1"/>
        <v>31714.926750740404</v>
      </c>
      <c r="U3" s="65">
        <f t="shared" si="1"/>
        <v>31310.114177892436</v>
      </c>
      <c r="V3" s="65">
        <f t="shared" si="1"/>
        <v>29889.528981561092</v>
      </c>
      <c r="W3" s="65">
        <f t="shared" ref="W3" si="2">SUM(W4,W15,W17,W27)</f>
        <v>32263.381456004576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31785.065515769369</v>
      </c>
      <c r="C4" s="69">
        <f t="shared" si="3"/>
        <v>34062.111786367648</v>
      </c>
      <c r="D4" s="69">
        <f t="shared" si="3"/>
        <v>32238.103922418755</v>
      </c>
      <c r="E4" s="69">
        <f t="shared" si="3"/>
        <v>33365.301361265549</v>
      </c>
      <c r="F4" s="69">
        <f t="shared" si="3"/>
        <v>35151.120428563838</v>
      </c>
      <c r="G4" s="69">
        <f t="shared" si="3"/>
        <v>34163.751696967774</v>
      </c>
      <c r="H4" s="69">
        <f t="shared" si="3"/>
        <v>32771.528426114739</v>
      </c>
      <c r="I4" s="69">
        <f t="shared" si="3"/>
        <v>28141.39221564374</v>
      </c>
      <c r="J4" s="69">
        <f t="shared" si="3"/>
        <v>31287.995368750351</v>
      </c>
      <c r="K4" s="69">
        <f t="shared" si="3"/>
        <v>31229.96333232012</v>
      </c>
      <c r="L4" s="69">
        <f t="shared" si="3"/>
        <v>31738.84041495272</v>
      </c>
      <c r="M4" s="69">
        <f t="shared" si="3"/>
        <v>25843.185489430365</v>
      </c>
      <c r="N4" s="69">
        <f t="shared" si="3"/>
        <v>29433.546968280421</v>
      </c>
      <c r="O4" s="69">
        <f t="shared" si="3"/>
        <v>31378.304398765835</v>
      </c>
      <c r="P4" s="69">
        <f t="shared" si="3"/>
        <v>23791.561625047747</v>
      </c>
      <c r="Q4" s="69">
        <f t="shared" si="3"/>
        <v>25681.839924413656</v>
      </c>
      <c r="R4" s="69">
        <f t="shared" ref="R4:V4" si="4">SUM(R5:R14)</f>
        <v>27295.873376432141</v>
      </c>
      <c r="S4" s="69">
        <f t="shared" si="4"/>
        <v>26510.408610500945</v>
      </c>
      <c r="T4" s="69">
        <f t="shared" si="4"/>
        <v>25069.895087725316</v>
      </c>
      <c r="U4" s="69">
        <f t="shared" si="4"/>
        <v>24703.021492457148</v>
      </c>
      <c r="V4" s="69">
        <f t="shared" si="4"/>
        <v>22992.992327332617</v>
      </c>
      <c r="W4" s="69">
        <f t="shared" ref="W4" si="5">SUM(W5:W14)</f>
        <v>25614.315462496237</v>
      </c>
      <c r="DA4" s="88" t="s">
        <v>245</v>
      </c>
    </row>
    <row r="5" spans="1:105" ht="12" customHeight="1" x14ac:dyDescent="0.25">
      <c r="A5" s="28" t="s">
        <v>51</v>
      </c>
      <c r="B5" s="72">
        <v>367.69589022195663</v>
      </c>
      <c r="C5" s="72">
        <v>358.25907142995834</v>
      </c>
      <c r="D5" s="72">
        <v>247.96413958685781</v>
      </c>
      <c r="E5" s="72">
        <v>242.8983788956379</v>
      </c>
      <c r="F5" s="72">
        <v>235.28546402064356</v>
      </c>
      <c r="G5" s="72">
        <v>211.16897409578837</v>
      </c>
      <c r="H5" s="72">
        <v>203.89064258680807</v>
      </c>
      <c r="I5" s="72">
        <v>197.36739440009217</v>
      </c>
      <c r="J5" s="72">
        <v>218.29974376041432</v>
      </c>
      <c r="K5" s="72">
        <v>192.44810201966709</v>
      </c>
      <c r="L5" s="72">
        <v>214.7229721983376</v>
      </c>
      <c r="M5" s="72">
        <v>38.202262918436233</v>
      </c>
      <c r="N5" s="72">
        <v>42.685381140393254</v>
      </c>
      <c r="O5" s="72">
        <v>44.849615715856189</v>
      </c>
      <c r="P5" s="72">
        <v>32.660541636265862</v>
      </c>
      <c r="Q5" s="72">
        <v>33.889602866626937</v>
      </c>
      <c r="R5" s="72">
        <v>34.905169798876997</v>
      </c>
      <c r="S5" s="72">
        <v>32.498313747969824</v>
      </c>
      <c r="T5" s="72">
        <v>24.500133753702098</v>
      </c>
      <c r="U5" s="72">
        <v>23.156659023597964</v>
      </c>
      <c r="V5" s="72">
        <v>19.563031436365009</v>
      </c>
      <c r="W5" s="72">
        <v>24.63332855641541</v>
      </c>
      <c r="DA5" s="89" t="s">
        <v>363</v>
      </c>
    </row>
    <row r="6" spans="1:105" ht="12" customHeight="1" x14ac:dyDescent="0.25">
      <c r="A6" s="28" t="s">
        <v>74</v>
      </c>
      <c r="B6" s="72">
        <v>926.1420729215431</v>
      </c>
      <c r="C6" s="72">
        <v>937.84928970829435</v>
      </c>
      <c r="D6" s="72">
        <v>884.20787885243215</v>
      </c>
      <c r="E6" s="72">
        <v>845.72443789840395</v>
      </c>
      <c r="F6" s="72">
        <v>863.67825471944889</v>
      </c>
      <c r="G6" s="72">
        <v>817.88404243635489</v>
      </c>
      <c r="H6" s="72">
        <v>734.29205389660547</v>
      </c>
      <c r="I6" s="72">
        <v>673.0925156977072</v>
      </c>
      <c r="J6" s="72">
        <v>664.12207354957104</v>
      </c>
      <c r="K6" s="72">
        <v>638.98476158162964</v>
      </c>
      <c r="L6" s="72">
        <v>639.75022451514235</v>
      </c>
      <c r="M6" s="72">
        <v>447.35079774529459</v>
      </c>
      <c r="N6" s="72">
        <v>463.94762587178764</v>
      </c>
      <c r="O6" s="72">
        <v>457.57301996751659</v>
      </c>
      <c r="P6" s="72">
        <v>300.10745199197459</v>
      </c>
      <c r="Q6" s="72">
        <v>320.44316423043824</v>
      </c>
      <c r="R6" s="72">
        <v>383.40252221266832</v>
      </c>
      <c r="S6" s="72">
        <v>361.46720168147516</v>
      </c>
      <c r="T6" s="72">
        <v>349.86937995605308</v>
      </c>
      <c r="U6" s="72">
        <v>300.91498996847253</v>
      </c>
      <c r="V6" s="72">
        <v>254.75239323588374</v>
      </c>
      <c r="W6" s="72">
        <v>411.53560714626946</v>
      </c>
      <c r="DA6" s="89" t="s">
        <v>364</v>
      </c>
    </row>
    <row r="7" spans="1:105" ht="12" customHeight="1" x14ac:dyDescent="0.25">
      <c r="A7" s="28" t="s">
        <v>205</v>
      </c>
      <c r="B7" s="72">
        <v>7368.4071905116098</v>
      </c>
      <c r="C7" s="72">
        <v>8417.139034780932</v>
      </c>
      <c r="D7" s="72">
        <v>7272.9692709624896</v>
      </c>
      <c r="E7" s="72">
        <v>7692.0557466070995</v>
      </c>
      <c r="F7" s="72">
        <v>7568.7382621637289</v>
      </c>
      <c r="G7" s="72">
        <v>7575.7830253416205</v>
      </c>
      <c r="H7" s="72">
        <v>6876.9465667643117</v>
      </c>
      <c r="I7" s="72">
        <v>5694.973380660469</v>
      </c>
      <c r="J7" s="72">
        <v>6646.2674803649898</v>
      </c>
      <c r="K7" s="72">
        <v>6447.9076170549351</v>
      </c>
      <c r="L7" s="72">
        <v>5902.1489634088066</v>
      </c>
      <c r="M7" s="72">
        <v>4617.7032912964523</v>
      </c>
      <c r="N7" s="72">
        <v>4910.8648753224415</v>
      </c>
      <c r="O7" s="72">
        <v>5129.1294162606264</v>
      </c>
      <c r="P7" s="72">
        <v>4069.527586701061</v>
      </c>
      <c r="Q7" s="72">
        <v>4226.3701872551828</v>
      </c>
      <c r="R7" s="72">
        <v>3771.5613547339221</v>
      </c>
      <c r="S7" s="72">
        <v>3748.1197238941427</v>
      </c>
      <c r="T7" s="72">
        <v>3302.342848953851</v>
      </c>
      <c r="U7" s="72">
        <v>3102.1068357695622</v>
      </c>
      <c r="V7" s="72">
        <v>2931.3089423903684</v>
      </c>
      <c r="W7" s="72">
        <v>2845.7974588462689</v>
      </c>
      <c r="DA7" s="89" t="s">
        <v>365</v>
      </c>
    </row>
    <row r="8" spans="1:105" ht="12" customHeight="1" x14ac:dyDescent="0.25">
      <c r="A8" s="28" t="s">
        <v>192</v>
      </c>
      <c r="B8" s="72">
        <v>10847.412228890858</v>
      </c>
      <c r="C8" s="72">
        <v>11198.848125146291</v>
      </c>
      <c r="D8" s="72">
        <v>11342.05096464959</v>
      </c>
      <c r="E8" s="72">
        <v>11317.417318241656</v>
      </c>
      <c r="F8" s="72">
        <v>12828.067297628533</v>
      </c>
      <c r="G8" s="72">
        <v>12552.801221086762</v>
      </c>
      <c r="H8" s="72">
        <v>12545.131158394221</v>
      </c>
      <c r="I8" s="72">
        <v>10888.281709220157</v>
      </c>
      <c r="J8" s="72">
        <v>11922.471789001878</v>
      </c>
      <c r="K8" s="72">
        <v>12265.494824087764</v>
      </c>
      <c r="L8" s="72">
        <v>11858.605417024937</v>
      </c>
      <c r="M8" s="72">
        <v>10327.914388076806</v>
      </c>
      <c r="N8" s="72">
        <v>11846.803343842554</v>
      </c>
      <c r="O8" s="72">
        <v>12434.883873125051</v>
      </c>
      <c r="P8" s="72">
        <v>8847.8134088086317</v>
      </c>
      <c r="Q8" s="72">
        <v>9693.2703066781214</v>
      </c>
      <c r="R8" s="72">
        <v>10628.842161077679</v>
      </c>
      <c r="S8" s="72">
        <v>10240.395715104629</v>
      </c>
      <c r="T8" s="72">
        <v>9632.7023120282702</v>
      </c>
      <c r="U8" s="72">
        <v>9396.6643880768224</v>
      </c>
      <c r="V8" s="72">
        <v>9103.5538406420219</v>
      </c>
      <c r="W8" s="72">
        <v>9742.7829511798882</v>
      </c>
      <c r="DA8" s="89" t="s">
        <v>366</v>
      </c>
    </row>
    <row r="9" spans="1:105" ht="12" customHeight="1" x14ac:dyDescent="0.25">
      <c r="A9" s="28" t="s">
        <v>207</v>
      </c>
      <c r="B9" s="72">
        <v>6651.2394796991948</v>
      </c>
      <c r="C9" s="72">
        <v>6796.1204669770823</v>
      </c>
      <c r="D9" s="72">
        <v>6266.5121347464883</v>
      </c>
      <c r="E9" s="72">
        <v>6748.8278538604245</v>
      </c>
      <c r="F9" s="72">
        <v>6780.168789976191</v>
      </c>
      <c r="G9" s="72">
        <v>6594.0759222309416</v>
      </c>
      <c r="H9" s="72">
        <v>6077.4400335041692</v>
      </c>
      <c r="I9" s="72">
        <v>5785.1086825973534</v>
      </c>
      <c r="J9" s="72">
        <v>6185.9808583840622</v>
      </c>
      <c r="K9" s="72">
        <v>6363.343374468589</v>
      </c>
      <c r="L9" s="72">
        <v>7181.2737173975311</v>
      </c>
      <c r="M9" s="72">
        <v>5898.2463169962712</v>
      </c>
      <c r="N9" s="72">
        <v>6840.2890465271794</v>
      </c>
      <c r="O9" s="72">
        <v>7510.7867010604741</v>
      </c>
      <c r="P9" s="72">
        <v>6138.5348285086457</v>
      </c>
      <c r="Q9" s="72">
        <v>6537.2706076239601</v>
      </c>
      <c r="R9" s="72">
        <v>7018.34852393236</v>
      </c>
      <c r="S9" s="72">
        <v>6755.2846231011745</v>
      </c>
      <c r="T9" s="72">
        <v>6583.7587226521428</v>
      </c>
      <c r="U9" s="72">
        <v>6637.5334623101189</v>
      </c>
      <c r="V9" s="72">
        <v>5881.5983901786549</v>
      </c>
      <c r="W9" s="72">
        <v>6699.0559377089903</v>
      </c>
      <c r="DA9" s="89" t="s">
        <v>367</v>
      </c>
    </row>
    <row r="10" spans="1:105" ht="12" customHeight="1" x14ac:dyDescent="0.25">
      <c r="A10" s="28" t="s">
        <v>202</v>
      </c>
      <c r="B10" s="72">
        <v>120.95159071367149</v>
      </c>
      <c r="C10" s="72">
        <v>119.0169389509888</v>
      </c>
      <c r="D10" s="72">
        <v>77.362166809974198</v>
      </c>
      <c r="E10" s="72">
        <v>77.959329320722262</v>
      </c>
      <c r="F10" s="72">
        <v>78.580309544282031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1867.1446144366932</v>
      </c>
      <c r="C11" s="72">
        <v>2281.6026734676325</v>
      </c>
      <c r="D11" s="72">
        <v>2360.8342928292032</v>
      </c>
      <c r="E11" s="72">
        <v>2291.2003834974312</v>
      </c>
      <c r="F11" s="72">
        <v>2333.9499677700933</v>
      </c>
      <c r="G11" s="72">
        <v>2425.2329357701997</v>
      </c>
      <c r="H11" s="72">
        <v>2261.5591497455134</v>
      </c>
      <c r="I11" s="72">
        <v>1113.0098419107835</v>
      </c>
      <c r="J11" s="72">
        <v>1232.5585709130198</v>
      </c>
      <c r="K11" s="72">
        <v>1087.4782450151536</v>
      </c>
      <c r="L11" s="72">
        <v>1185.1180404319475</v>
      </c>
      <c r="M11" s="72">
        <v>946.91728763564754</v>
      </c>
      <c r="N11" s="72">
        <v>1056.9427186103974</v>
      </c>
      <c r="O11" s="72">
        <v>1136.6366551094868</v>
      </c>
      <c r="P11" s="72">
        <v>901.825903606456</v>
      </c>
      <c r="Q11" s="72">
        <v>1031.7390962646969</v>
      </c>
      <c r="R11" s="72">
        <v>1113.8060093796398</v>
      </c>
      <c r="S11" s="72">
        <v>1092.47724736242</v>
      </c>
      <c r="T11" s="72">
        <v>1102.2645335818563</v>
      </c>
      <c r="U11" s="72">
        <v>1122.3132514532219</v>
      </c>
      <c r="V11" s="72">
        <v>1084.9087625884647</v>
      </c>
      <c r="W11" s="72">
        <v>1297.6131031499413</v>
      </c>
      <c r="DA11" s="89" t="s">
        <v>369</v>
      </c>
    </row>
    <row r="12" spans="1:105" ht="12" customHeight="1" x14ac:dyDescent="0.25">
      <c r="A12" s="28" t="s">
        <v>95</v>
      </c>
      <c r="B12" s="72">
        <v>52.722185870097178</v>
      </c>
      <c r="C12" s="72">
        <v>63.546768969094821</v>
      </c>
      <c r="D12" s="72">
        <v>66.755198698561841</v>
      </c>
      <c r="E12" s="72">
        <v>79.713345709357839</v>
      </c>
      <c r="F12" s="72">
        <v>87.139992253835786</v>
      </c>
      <c r="G12" s="72">
        <v>171.29149001996299</v>
      </c>
      <c r="H12" s="72">
        <v>290.80481933732085</v>
      </c>
      <c r="I12" s="72">
        <v>416.30283903642766</v>
      </c>
      <c r="J12" s="72">
        <v>595.33886991498957</v>
      </c>
      <c r="K12" s="72">
        <v>732.00146395925515</v>
      </c>
      <c r="L12" s="72">
        <v>917.09760646789505</v>
      </c>
      <c r="M12" s="72">
        <v>762.55159097273793</v>
      </c>
      <c r="N12" s="72">
        <v>924.29038446757772</v>
      </c>
      <c r="O12" s="72">
        <v>1038.7663740276712</v>
      </c>
      <c r="P12" s="72">
        <v>877.86381478484066</v>
      </c>
      <c r="Q12" s="72">
        <v>980.32015984746056</v>
      </c>
      <c r="R12" s="72">
        <v>1106.0570046057856</v>
      </c>
      <c r="S12" s="72">
        <v>1111.3166851365711</v>
      </c>
      <c r="T12" s="72">
        <v>1126.5504624202226</v>
      </c>
      <c r="U12" s="72">
        <v>1217.6918100920805</v>
      </c>
      <c r="V12" s="72">
        <v>1202.7135836582072</v>
      </c>
      <c r="W12" s="72">
        <v>1502.393216405876</v>
      </c>
      <c r="DA12" s="89" t="s">
        <v>370</v>
      </c>
    </row>
    <row r="13" spans="1:105" ht="12" customHeight="1" x14ac:dyDescent="0.25">
      <c r="A13" s="73" t="s">
        <v>94</v>
      </c>
      <c r="B13" s="74">
        <v>3297.8146053090964</v>
      </c>
      <c r="C13" s="74">
        <v>3588.0911246199153</v>
      </c>
      <c r="D13" s="74">
        <v>3432.6537791812952</v>
      </c>
      <c r="E13" s="74">
        <v>3786.0899915016093</v>
      </c>
      <c r="F13" s="74">
        <v>4066.0673784463784</v>
      </c>
      <c r="G13" s="74">
        <v>3513.2887508090453</v>
      </c>
      <c r="H13" s="74">
        <v>3491.3145572796043</v>
      </c>
      <c r="I13" s="74">
        <v>3120.0162848661621</v>
      </c>
      <c r="J13" s="74">
        <v>3541.2799302804824</v>
      </c>
      <c r="K13" s="74">
        <v>3221.1521785757336</v>
      </c>
      <c r="L13" s="74">
        <v>3561.6600964652748</v>
      </c>
      <c r="M13" s="74">
        <v>2569.2478575946852</v>
      </c>
      <c r="N13" s="74">
        <v>3078.4529646734104</v>
      </c>
      <c r="O13" s="74">
        <v>3337.0892825152832</v>
      </c>
      <c r="P13" s="74">
        <v>2408.0076901544007</v>
      </c>
      <c r="Q13" s="74">
        <v>2625.5914470807384</v>
      </c>
      <c r="R13" s="74">
        <v>2992.7010702651146</v>
      </c>
      <c r="S13" s="74">
        <v>2927.6617970281154</v>
      </c>
      <c r="T13" s="74">
        <v>2719.4701042980755</v>
      </c>
      <c r="U13" s="74">
        <v>2677.737313664355</v>
      </c>
      <c r="V13" s="74">
        <v>2298.6738219525218</v>
      </c>
      <c r="W13" s="74">
        <v>2855.3196472083705</v>
      </c>
      <c r="DA13" s="90" t="s">
        <v>371</v>
      </c>
    </row>
    <row r="14" spans="1:105" ht="12" customHeight="1" x14ac:dyDescent="0.25">
      <c r="A14" s="75" t="s">
        <v>97</v>
      </c>
      <c r="B14" s="76">
        <v>285.53565719464922</v>
      </c>
      <c r="C14" s="76">
        <v>301.63829231745979</v>
      </c>
      <c r="D14" s="76">
        <v>286.79409610186212</v>
      </c>
      <c r="E14" s="76">
        <v>283.4145757332106</v>
      </c>
      <c r="F14" s="76">
        <v>309.44471204070408</v>
      </c>
      <c r="G14" s="76">
        <v>302.22533517709655</v>
      </c>
      <c r="H14" s="76">
        <v>290.14944460618432</v>
      </c>
      <c r="I14" s="76">
        <v>253.23956725458996</v>
      </c>
      <c r="J14" s="76">
        <v>281.67605258093863</v>
      </c>
      <c r="K14" s="76">
        <v>281.15276555739143</v>
      </c>
      <c r="L14" s="76">
        <v>278.46337704285281</v>
      </c>
      <c r="M14" s="76">
        <v>235.05169619403696</v>
      </c>
      <c r="N14" s="76">
        <v>269.27062782467863</v>
      </c>
      <c r="O14" s="76">
        <v>288.58946098386991</v>
      </c>
      <c r="P14" s="76">
        <v>215.22039885546795</v>
      </c>
      <c r="Q14" s="76">
        <v>232.9453525664311</v>
      </c>
      <c r="R14" s="76">
        <v>246.24956042609281</v>
      </c>
      <c r="S14" s="76">
        <v>241.187303444446</v>
      </c>
      <c r="T14" s="76">
        <v>228.4365900811442</v>
      </c>
      <c r="U14" s="76">
        <v>224.90278209891551</v>
      </c>
      <c r="V14" s="76">
        <v>215.91956125013115</v>
      </c>
      <c r="W14" s="76">
        <v>235.18421229421904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74.326790512066836</v>
      </c>
      <c r="C15" s="69">
        <f t="shared" si="6"/>
        <v>91.271068107008887</v>
      </c>
      <c r="D15" s="69">
        <f t="shared" si="6"/>
        <v>71.597858366006989</v>
      </c>
      <c r="E15" s="69">
        <f t="shared" si="6"/>
        <v>242.59697626195754</v>
      </c>
      <c r="F15" s="69">
        <f t="shared" si="6"/>
        <v>74.061029120186717</v>
      </c>
      <c r="G15" s="69">
        <f t="shared" si="6"/>
        <v>102.1393077655744</v>
      </c>
      <c r="H15" s="69">
        <f t="shared" si="6"/>
        <v>139.77177690802995</v>
      </c>
      <c r="I15" s="69">
        <f t="shared" si="6"/>
        <v>66.911579085148773</v>
      </c>
      <c r="J15" s="69">
        <f t="shared" si="6"/>
        <v>73.766950288793737</v>
      </c>
      <c r="K15" s="69">
        <f t="shared" si="6"/>
        <v>94.308839813392197</v>
      </c>
      <c r="L15" s="69">
        <f t="shared" si="6"/>
        <v>96.315409974822899</v>
      </c>
      <c r="M15" s="69">
        <f t="shared" si="6"/>
        <v>94.620927677462532</v>
      </c>
      <c r="N15" s="69">
        <f t="shared" si="6"/>
        <v>94.580873220598093</v>
      </c>
      <c r="O15" s="69">
        <f t="shared" si="6"/>
        <v>99.246417311550601</v>
      </c>
      <c r="P15" s="69">
        <f t="shared" si="6"/>
        <v>103.75828795261289</v>
      </c>
      <c r="Q15" s="69">
        <f t="shared" si="6"/>
        <v>109.74264354638393</v>
      </c>
      <c r="R15" s="69">
        <f t="shared" si="6"/>
        <v>134.87472532721878</v>
      </c>
      <c r="S15" s="69">
        <f t="shared" si="6"/>
        <v>134.39631699627392</v>
      </c>
      <c r="T15" s="69">
        <f t="shared" si="6"/>
        <v>149.24078054838984</v>
      </c>
      <c r="U15" s="69">
        <f t="shared" si="6"/>
        <v>170.85786280691664</v>
      </c>
      <c r="V15" s="69">
        <f t="shared" si="6"/>
        <v>215.54026941817079</v>
      </c>
      <c r="W15" s="69">
        <f t="shared" si="6"/>
        <v>240.64010700296134</v>
      </c>
      <c r="DA15" s="88" t="s">
        <v>246</v>
      </c>
    </row>
    <row r="16" spans="1:105" ht="12" customHeight="1" x14ac:dyDescent="0.25">
      <c r="A16" s="28" t="s">
        <v>91</v>
      </c>
      <c r="B16" s="72">
        <v>74.326790512066836</v>
      </c>
      <c r="C16" s="72">
        <v>91.271068107008887</v>
      </c>
      <c r="D16" s="72">
        <v>71.597858366006989</v>
      </c>
      <c r="E16" s="72">
        <v>242.59697626195754</v>
      </c>
      <c r="F16" s="72">
        <v>74.061029120186717</v>
      </c>
      <c r="G16" s="72">
        <v>102.1393077655744</v>
      </c>
      <c r="H16" s="72">
        <v>139.77177690802995</v>
      </c>
      <c r="I16" s="72">
        <v>66.911579085148773</v>
      </c>
      <c r="J16" s="72">
        <v>73.766950288793737</v>
      </c>
      <c r="K16" s="72">
        <v>94.308839813392197</v>
      </c>
      <c r="L16" s="72">
        <v>96.315409974822899</v>
      </c>
      <c r="M16" s="72">
        <v>94.620927677462532</v>
      </c>
      <c r="N16" s="72">
        <v>94.580873220598093</v>
      </c>
      <c r="O16" s="72">
        <v>99.246417311550601</v>
      </c>
      <c r="P16" s="72">
        <v>103.75828795261289</v>
      </c>
      <c r="Q16" s="72">
        <v>109.74264354638393</v>
      </c>
      <c r="R16" s="72">
        <v>134.87472532721878</v>
      </c>
      <c r="S16" s="72">
        <v>134.39631699627392</v>
      </c>
      <c r="T16" s="72">
        <v>149.24078054838984</v>
      </c>
      <c r="U16" s="72">
        <v>170.85786280691664</v>
      </c>
      <c r="V16" s="72">
        <v>215.54026941817079</v>
      </c>
      <c r="W16" s="72">
        <v>240.64010700296134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3209.7888353795724</v>
      </c>
      <c r="C17" s="69">
        <f t="shared" si="7"/>
        <v>3164.9295802844831</v>
      </c>
      <c r="D17" s="69">
        <f t="shared" si="7"/>
        <v>3256.8272238407558</v>
      </c>
      <c r="E17" s="69">
        <f t="shared" si="7"/>
        <v>3344.0071100092955</v>
      </c>
      <c r="F17" s="69">
        <f t="shared" si="7"/>
        <v>3409.8031528511692</v>
      </c>
      <c r="G17" s="69">
        <f t="shared" si="7"/>
        <v>3238.9931057130616</v>
      </c>
      <c r="H17" s="69">
        <f t="shared" si="7"/>
        <v>3436.5407084858448</v>
      </c>
      <c r="I17" s="69">
        <f t="shared" si="7"/>
        <v>3308.2516837742796</v>
      </c>
      <c r="J17" s="69">
        <f t="shared" si="7"/>
        <v>3493.5980725596</v>
      </c>
      <c r="K17" s="69">
        <f t="shared" si="7"/>
        <v>3324.6463599303711</v>
      </c>
      <c r="L17" s="69">
        <f t="shared" si="7"/>
        <v>3518.3055830199482</v>
      </c>
      <c r="M17" s="69">
        <f t="shared" si="7"/>
        <v>3902.0896433132448</v>
      </c>
      <c r="N17" s="69">
        <f t="shared" si="7"/>
        <v>3985.7708025333877</v>
      </c>
      <c r="O17" s="69">
        <f t="shared" si="7"/>
        <v>4083.478496320784</v>
      </c>
      <c r="P17" s="69">
        <f t="shared" si="7"/>
        <v>3895.6245471908051</v>
      </c>
      <c r="Q17" s="69">
        <f t="shared" si="7"/>
        <v>4001.1698254614744</v>
      </c>
      <c r="R17" s="69">
        <f t="shared" ref="R17:V17" si="8">SUM(R18:R26)</f>
        <v>4108.1209239769441</v>
      </c>
      <c r="S17" s="69">
        <f t="shared" si="8"/>
        <v>4303.0632922960112</v>
      </c>
      <c r="T17" s="69">
        <f t="shared" si="8"/>
        <v>4297.3907071563272</v>
      </c>
      <c r="U17" s="69">
        <f t="shared" si="8"/>
        <v>4261.8153406204074</v>
      </c>
      <c r="V17" s="69">
        <f t="shared" si="8"/>
        <v>4421.1865508715891</v>
      </c>
      <c r="W17" s="69">
        <f t="shared" ref="W17" si="9">SUM(W18:W26)</f>
        <v>4274.9054793475543</v>
      </c>
      <c r="DA17" s="88" t="s">
        <v>247</v>
      </c>
    </row>
    <row r="18" spans="1:105" ht="12" customHeight="1" x14ac:dyDescent="0.25">
      <c r="A18" s="28" t="s">
        <v>51</v>
      </c>
      <c r="B18" s="72">
        <v>7.4115904315256538</v>
      </c>
      <c r="C18" s="72">
        <v>7.318400625071706</v>
      </c>
      <c r="D18" s="72">
        <v>6.0485001379917787</v>
      </c>
      <c r="E18" s="72">
        <v>6.5045445781367945</v>
      </c>
      <c r="F18" s="72">
        <v>6.6176314221766805</v>
      </c>
      <c r="G18" s="72">
        <v>6.3240611578660122</v>
      </c>
      <c r="H18" s="72">
        <v>7.2968896573879869</v>
      </c>
      <c r="I18" s="72">
        <v>8.6610664769499977</v>
      </c>
      <c r="J18" s="72">
        <v>9.8936354313311821</v>
      </c>
      <c r="K18" s="72">
        <v>9.042267713780884</v>
      </c>
      <c r="L18" s="72">
        <v>11.320793923760389</v>
      </c>
      <c r="M18" s="72">
        <v>2.3182013979867913</v>
      </c>
      <c r="N18" s="72">
        <v>2.4515922044046681</v>
      </c>
      <c r="O18" s="72">
        <v>2.5786731921403794</v>
      </c>
      <c r="P18" s="72">
        <v>2.4789252596928621</v>
      </c>
      <c r="Q18" s="72">
        <v>2.484171853923379</v>
      </c>
      <c r="R18" s="72">
        <v>2.8710124883113028</v>
      </c>
      <c r="S18" s="72">
        <v>3.096613165185822</v>
      </c>
      <c r="T18" s="72">
        <v>1.8559281551542943</v>
      </c>
      <c r="U18" s="72">
        <v>1.2951896436419221</v>
      </c>
      <c r="V18" s="72">
        <v>1.1957819772205494</v>
      </c>
      <c r="W18" s="72">
        <v>1.5723464220884684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133.54420857527381</v>
      </c>
      <c r="C19" s="72">
        <v>127.1284545991663</v>
      </c>
      <c r="D19" s="72">
        <v>126.16341408168726</v>
      </c>
      <c r="E19" s="72">
        <v>118.16624604938183</v>
      </c>
      <c r="F19" s="72">
        <v>116.43521309582852</v>
      </c>
      <c r="G19" s="72">
        <v>111.42596865861044</v>
      </c>
      <c r="H19" s="72">
        <v>105.04561275239892</v>
      </c>
      <c r="I19" s="72">
        <v>108.87158435891517</v>
      </c>
      <c r="J19" s="72">
        <v>99.1990213044499</v>
      </c>
      <c r="K19" s="72">
        <v>98.948412646372802</v>
      </c>
      <c r="L19" s="72">
        <v>99.173354351772247</v>
      </c>
      <c r="M19" s="72">
        <v>98.797601987197865</v>
      </c>
      <c r="N19" s="72">
        <v>89.248877424285851</v>
      </c>
      <c r="O19" s="72">
        <v>84.188306104901116</v>
      </c>
      <c r="P19" s="72">
        <v>82.351294544759725</v>
      </c>
      <c r="Q19" s="72">
        <v>79.096971434030749</v>
      </c>
      <c r="R19" s="72">
        <v>78.46412534632654</v>
      </c>
      <c r="S19" s="72">
        <v>80.909811789433476</v>
      </c>
      <c r="T19" s="72">
        <v>81.540460494888691</v>
      </c>
      <c r="U19" s="72">
        <v>75.901977644024058</v>
      </c>
      <c r="V19" s="72">
        <v>75.437231298366299</v>
      </c>
      <c r="W19" s="72">
        <v>79.116747874271525</v>
      </c>
      <c r="DA19" s="89" t="s">
        <v>375</v>
      </c>
    </row>
    <row r="20" spans="1:105" ht="12" customHeight="1" x14ac:dyDescent="0.25">
      <c r="A20" s="28" t="s">
        <v>205</v>
      </c>
      <c r="B20" s="72">
        <v>595.25480432931727</v>
      </c>
      <c r="C20" s="72">
        <v>626.10163589834463</v>
      </c>
      <c r="D20" s="72">
        <v>584.97475311317544</v>
      </c>
      <c r="E20" s="72">
        <v>619.01759819083816</v>
      </c>
      <c r="F20" s="72">
        <v>583.97583929800567</v>
      </c>
      <c r="G20" s="72">
        <v>571.57939942192058</v>
      </c>
      <c r="H20" s="72">
        <v>568.75394914282742</v>
      </c>
      <c r="I20" s="72">
        <v>522.31019629567743</v>
      </c>
      <c r="J20" s="72">
        <v>572.87791946304117</v>
      </c>
      <c r="K20" s="72">
        <v>524.9776795916647</v>
      </c>
      <c r="L20" s="72">
        <v>493.14063246393431</v>
      </c>
      <c r="M20" s="72">
        <v>490.82843699245245</v>
      </c>
      <c r="N20" s="72">
        <v>455.29600171969042</v>
      </c>
      <c r="O20" s="72">
        <v>414.52269036017958</v>
      </c>
      <c r="P20" s="72">
        <v>440.40921467469184</v>
      </c>
      <c r="Q20" s="72">
        <v>401.27770612400877</v>
      </c>
      <c r="R20" s="72">
        <v>469.16246297888603</v>
      </c>
      <c r="S20" s="72">
        <v>489.99816088659588</v>
      </c>
      <c r="T20" s="72">
        <v>460.60418458010889</v>
      </c>
      <c r="U20" s="72">
        <v>439.05997420464308</v>
      </c>
      <c r="V20" s="72">
        <v>454.80911435941533</v>
      </c>
      <c r="W20" s="72">
        <v>381.3598928304321</v>
      </c>
      <c r="DA20" s="89" t="s">
        <v>376</v>
      </c>
    </row>
    <row r="21" spans="1:105" ht="12" customHeight="1" x14ac:dyDescent="0.25">
      <c r="A21" s="28" t="s">
        <v>192</v>
      </c>
      <c r="B21" s="72">
        <v>1131.6248773232865</v>
      </c>
      <c r="C21" s="72">
        <v>1074.9076966971907</v>
      </c>
      <c r="D21" s="72">
        <v>1179.1417938629297</v>
      </c>
      <c r="E21" s="72">
        <v>1176.0277953551613</v>
      </c>
      <c r="F21" s="72">
        <v>1279.5888990507767</v>
      </c>
      <c r="G21" s="72">
        <v>1220.1738016054014</v>
      </c>
      <c r="H21" s="72">
        <v>1335.7165704033473</v>
      </c>
      <c r="I21" s="72">
        <v>1279.2156514174833</v>
      </c>
      <c r="J21" s="72">
        <v>1310.7893670237399</v>
      </c>
      <c r="K21" s="72">
        <v>1266.1683321113928</v>
      </c>
      <c r="L21" s="72">
        <v>1251.4350339161174</v>
      </c>
      <c r="M21" s="72">
        <v>1480.410982134327</v>
      </c>
      <c r="N21" s="72">
        <v>1388.243001815229</v>
      </c>
      <c r="O21" s="72">
        <v>1318.1350195853636</v>
      </c>
      <c r="P21" s="72">
        <v>1273.113738415974</v>
      </c>
      <c r="Q21" s="72">
        <v>1268.1023932358842</v>
      </c>
      <c r="R21" s="72">
        <v>1284.5209467851341</v>
      </c>
      <c r="S21" s="72">
        <v>1307.6037785420845</v>
      </c>
      <c r="T21" s="72">
        <v>1294.8795500143306</v>
      </c>
      <c r="U21" s="72">
        <v>1305.9950797745291</v>
      </c>
      <c r="V21" s="72">
        <v>1328.1932263303713</v>
      </c>
      <c r="W21" s="72">
        <v>1265.4804385210662</v>
      </c>
      <c r="DA21" s="89" t="s">
        <v>377</v>
      </c>
    </row>
    <row r="22" spans="1:105" ht="12" customHeight="1" x14ac:dyDescent="0.25">
      <c r="A22" s="28" t="s">
        <v>207</v>
      </c>
      <c r="B22" s="72">
        <v>29.232489346376866</v>
      </c>
      <c r="C22" s="72">
        <v>28.54273164716508</v>
      </c>
      <c r="D22" s="72">
        <v>29.513488641302146</v>
      </c>
      <c r="E22" s="72">
        <v>32.962515873024003</v>
      </c>
      <c r="F22" s="72">
        <v>32.98202687677572</v>
      </c>
      <c r="G22" s="72">
        <v>32.56019126862725</v>
      </c>
      <c r="H22" s="72">
        <v>34.196509918014911</v>
      </c>
      <c r="I22" s="72">
        <v>37.572142854066961</v>
      </c>
      <c r="J22" s="72">
        <v>39.035822613361148</v>
      </c>
      <c r="K22" s="72">
        <v>39.828508592456444</v>
      </c>
      <c r="L22" s="72">
        <v>48.519919747778729</v>
      </c>
      <c r="M22" s="72">
        <v>46.468902264259093</v>
      </c>
      <c r="N22" s="72">
        <v>42.24474539027419</v>
      </c>
      <c r="O22" s="72">
        <v>39.596875895672113</v>
      </c>
      <c r="P22" s="72">
        <v>38.213408808636665</v>
      </c>
      <c r="Q22" s="72">
        <v>35.489323588420746</v>
      </c>
      <c r="R22" s="72">
        <v>33.293350530237888</v>
      </c>
      <c r="S22" s="72">
        <v>32.652694181713962</v>
      </c>
      <c r="T22" s="72">
        <v>31.917717588611822</v>
      </c>
      <c r="U22" s="72">
        <v>31.549512754370877</v>
      </c>
      <c r="V22" s="72">
        <v>31.302211713002766</v>
      </c>
      <c r="W22" s="72">
        <v>40.551972867106137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196.03571486627604</v>
      </c>
      <c r="C24" s="72">
        <v>218.90116549828912</v>
      </c>
      <c r="D24" s="72">
        <v>243.59769038981472</v>
      </c>
      <c r="E24" s="72">
        <v>234.70678978800638</v>
      </c>
      <c r="F24" s="72">
        <v>227.7015096018182</v>
      </c>
      <c r="G24" s="72">
        <v>229.38123358084894</v>
      </c>
      <c r="H24" s="72">
        <v>232.30450476864939</v>
      </c>
      <c r="I24" s="72">
        <v>124.8768304881844</v>
      </c>
      <c r="J24" s="72">
        <v>128.04048325722937</v>
      </c>
      <c r="K24" s="72">
        <v>105.31848757298</v>
      </c>
      <c r="L24" s="72">
        <v>116.6403430590243</v>
      </c>
      <c r="M24" s="72">
        <v>122.91745011155844</v>
      </c>
      <c r="N24" s="72">
        <v>122.52667089949047</v>
      </c>
      <c r="O24" s="72">
        <v>125.12069656721228</v>
      </c>
      <c r="P24" s="72">
        <v>119.32198977273632</v>
      </c>
      <c r="Q24" s="72">
        <v>131.47414535181281</v>
      </c>
      <c r="R24" s="72">
        <v>136.87739560746218</v>
      </c>
      <c r="S24" s="72">
        <v>143.73350070292827</v>
      </c>
      <c r="T24" s="72">
        <v>151.14793417394819</v>
      </c>
      <c r="U24" s="72">
        <v>151.48881217532468</v>
      </c>
      <c r="V24" s="72">
        <v>161.15950912262662</v>
      </c>
      <c r="W24" s="72">
        <v>168.41681946398995</v>
      </c>
      <c r="DA24" s="89" t="s">
        <v>380</v>
      </c>
    </row>
    <row r="25" spans="1:105" ht="12" customHeight="1" x14ac:dyDescent="0.25">
      <c r="A25" s="73" t="s">
        <v>53</v>
      </c>
      <c r="B25" s="74">
        <v>1096.0010576442319</v>
      </c>
      <c r="C25" s="74">
        <v>1061.870939859238</v>
      </c>
      <c r="D25" s="74">
        <v>1067.2767495639839</v>
      </c>
      <c r="E25" s="74">
        <v>1135.603219486871</v>
      </c>
      <c r="F25" s="74">
        <v>1140.5520764980488</v>
      </c>
      <c r="G25" s="74">
        <v>1045.0730415933037</v>
      </c>
      <c r="H25" s="74">
        <v>1123.5381077847492</v>
      </c>
      <c r="I25" s="74">
        <v>1189.4125695786172</v>
      </c>
      <c r="J25" s="74">
        <v>1286.9241622454667</v>
      </c>
      <c r="K25" s="74">
        <v>1226.3834799562374</v>
      </c>
      <c r="L25" s="74">
        <v>1437.9102433047667</v>
      </c>
      <c r="M25" s="74">
        <v>1546.0044742724101</v>
      </c>
      <c r="N25" s="74">
        <v>1760.8111598555934</v>
      </c>
      <c r="O25" s="74">
        <v>1965.8505940306202</v>
      </c>
      <c r="P25" s="74">
        <v>1798.6657263591974</v>
      </c>
      <c r="Q25" s="74">
        <v>1934.0201783617856</v>
      </c>
      <c r="R25" s="74">
        <v>1944.317786732418</v>
      </c>
      <c r="S25" s="74">
        <v>2079.9521380151714</v>
      </c>
      <c r="T25" s="74">
        <v>2095.6497472825604</v>
      </c>
      <c r="U25" s="74">
        <v>2065.5187755072784</v>
      </c>
      <c r="V25" s="74">
        <v>2169.813293783398</v>
      </c>
      <c r="W25" s="74">
        <v>2130.7388176884619</v>
      </c>
      <c r="DA25" s="90" t="s">
        <v>381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</v>
      </c>
      <c r="D26" s="77">
        <v>20.11083404987102</v>
      </c>
      <c r="E26" s="77">
        <v>21.018400687876181</v>
      </c>
      <c r="F26" s="77">
        <v>21.9499570077386</v>
      </c>
      <c r="G26" s="77">
        <v>22.475408426483231</v>
      </c>
      <c r="H26" s="77">
        <v>29.688564058469471</v>
      </c>
      <c r="I26" s="77">
        <v>37.331642304385213</v>
      </c>
      <c r="J26" s="77">
        <v>46.837661220980223</v>
      </c>
      <c r="K26" s="77">
        <v>53.979191745485807</v>
      </c>
      <c r="L26" s="77">
        <v>60.165262252794491</v>
      </c>
      <c r="M26" s="77">
        <v>114.34359415305251</v>
      </c>
      <c r="N26" s="77">
        <v>124.9487532244196</v>
      </c>
      <c r="O26" s="77">
        <v>133.48564058469469</v>
      </c>
      <c r="P26" s="77">
        <v>141.07024935511609</v>
      </c>
      <c r="Q26" s="77">
        <v>149.2249355116079</v>
      </c>
      <c r="R26" s="77">
        <v>158.61384350816849</v>
      </c>
      <c r="S26" s="77">
        <v>165.1165950128977</v>
      </c>
      <c r="T26" s="77">
        <v>179.79518486672399</v>
      </c>
      <c r="U26" s="77">
        <v>191.006018916595</v>
      </c>
      <c r="V26" s="77">
        <v>199.27618228718831</v>
      </c>
      <c r="W26" s="77">
        <v>207.66844368013761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1950.104673192091</v>
      </c>
      <c r="C27" s="69">
        <f t="shared" si="10"/>
        <v>1925.3505749008671</v>
      </c>
      <c r="D27" s="69">
        <f t="shared" si="10"/>
        <v>2003.872139054499</v>
      </c>
      <c r="E27" s="69">
        <f t="shared" si="10"/>
        <v>1910.2344343642096</v>
      </c>
      <c r="F27" s="69">
        <f t="shared" si="10"/>
        <v>1776.187317627873</v>
      </c>
      <c r="G27" s="69">
        <f t="shared" si="10"/>
        <v>1811.6044146801439</v>
      </c>
      <c r="H27" s="69">
        <f t="shared" si="10"/>
        <v>1885.1697305305952</v>
      </c>
      <c r="I27" s="69">
        <f t="shared" si="10"/>
        <v>1988.5479003292794</v>
      </c>
      <c r="J27" s="69">
        <f t="shared" si="10"/>
        <v>2017.6075474812556</v>
      </c>
      <c r="K27" s="69">
        <f t="shared" si="10"/>
        <v>1721.2067752805081</v>
      </c>
      <c r="L27" s="69">
        <f t="shared" si="10"/>
        <v>2082.9301349532111</v>
      </c>
      <c r="M27" s="69">
        <f t="shared" si="10"/>
        <v>2201.762293135449</v>
      </c>
      <c r="N27" s="69">
        <f t="shared" si="10"/>
        <v>2233.7146299148876</v>
      </c>
      <c r="O27" s="69">
        <f t="shared" si="10"/>
        <v>2241.2109111074383</v>
      </c>
      <c r="P27" s="69">
        <f t="shared" si="10"/>
        <v>2074.1497211912751</v>
      </c>
      <c r="Q27" s="69">
        <f t="shared" si="10"/>
        <v>2145.8179525097239</v>
      </c>
      <c r="R27" s="69">
        <f t="shared" ref="R27:V27" si="11">SUM(R28:R32)</f>
        <v>2105.7535006922208</v>
      </c>
      <c r="S27" s="69">
        <f t="shared" si="11"/>
        <v>2208.2008066709159</v>
      </c>
      <c r="T27" s="69">
        <f t="shared" si="11"/>
        <v>2198.4001753103739</v>
      </c>
      <c r="U27" s="69">
        <f t="shared" si="11"/>
        <v>2174.4194820079656</v>
      </c>
      <c r="V27" s="69">
        <f t="shared" si="11"/>
        <v>2259.8098339387138</v>
      </c>
      <c r="W27" s="69">
        <f t="shared" ref="W27" si="12">SUM(W28:W32)</f>
        <v>2133.5204071578228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664.29858522717313</v>
      </c>
      <c r="C29" s="72">
        <v>625.11494700810226</v>
      </c>
      <c r="D29" s="72">
        <v>636.79121781394565</v>
      </c>
      <c r="E29" s="72">
        <v>600.64551553630747</v>
      </c>
      <c r="F29" s="72">
        <v>593.21224155703533</v>
      </c>
      <c r="G29" s="72">
        <v>568.20598202627218</v>
      </c>
      <c r="H29" s="72">
        <v>546.11186043612088</v>
      </c>
      <c r="I29" s="72">
        <v>569.42601172325783</v>
      </c>
      <c r="J29" s="72">
        <v>527.64098597143015</v>
      </c>
      <c r="K29" s="72">
        <v>525.56158071610787</v>
      </c>
      <c r="L29" s="72">
        <v>534.45939619757348</v>
      </c>
      <c r="M29" s="72">
        <v>548.14798891755038</v>
      </c>
      <c r="N29" s="72">
        <v>531.21166523359125</v>
      </c>
      <c r="O29" s="72">
        <v>532.75862233686826</v>
      </c>
      <c r="P29" s="72">
        <v>540.4417693704022</v>
      </c>
      <c r="Q29" s="72">
        <v>525.55780070698381</v>
      </c>
      <c r="R29" s="72">
        <v>461.03386834814177</v>
      </c>
      <c r="S29" s="72">
        <v>478.32616795643452</v>
      </c>
      <c r="T29" s="72">
        <v>461.58431260150945</v>
      </c>
      <c r="U29" s="72">
        <v>438.32172542275731</v>
      </c>
      <c r="V29" s="72">
        <v>450.97864717684149</v>
      </c>
      <c r="W29" s="72">
        <v>401.11015572752461</v>
      </c>
      <c r="DA29" s="89" t="s">
        <v>384</v>
      </c>
    </row>
    <row r="30" spans="1:105" ht="12" customHeight="1" x14ac:dyDescent="0.25">
      <c r="A30" s="28" t="s">
        <v>192</v>
      </c>
      <c r="B30" s="72">
        <v>662.59573987355486</v>
      </c>
      <c r="C30" s="72">
        <v>634.31399758901648</v>
      </c>
      <c r="D30" s="72">
        <v>704.37362153907043</v>
      </c>
      <c r="E30" s="72">
        <v>660.86881589587176</v>
      </c>
      <c r="F30" s="72">
        <v>656.52230718998374</v>
      </c>
      <c r="G30" s="72">
        <v>678.95068668014994</v>
      </c>
      <c r="H30" s="72">
        <v>733.10945091008307</v>
      </c>
      <c r="I30" s="72">
        <v>772.85861528669204</v>
      </c>
      <c r="J30" s="72">
        <v>769.75681473963857</v>
      </c>
      <c r="K30" s="72">
        <v>662.54776383522847</v>
      </c>
      <c r="L30" s="72">
        <v>761.04561956625582</v>
      </c>
      <c r="M30" s="72">
        <v>887.86818094965122</v>
      </c>
      <c r="N30" s="72">
        <v>820.6315563198624</v>
      </c>
      <c r="O30" s="72">
        <v>754.48841597401349</v>
      </c>
      <c r="P30" s="72">
        <v>719.97164899207019</v>
      </c>
      <c r="Q30" s="72">
        <v>712.05739466895955</v>
      </c>
      <c r="R30" s="72">
        <v>717.02218878379665</v>
      </c>
      <c r="S30" s="72">
        <v>722.85760007643057</v>
      </c>
      <c r="T30" s="72">
        <v>708.94857647845595</v>
      </c>
      <c r="U30" s="72">
        <v>708.00785802999872</v>
      </c>
      <c r="V30" s="72">
        <v>721.98913251170336</v>
      </c>
      <c r="W30" s="72">
        <v>679.60986911244856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623.2103480913629</v>
      </c>
      <c r="C32" s="77">
        <v>665.92163030374832</v>
      </c>
      <c r="D32" s="77">
        <v>662.70729970148295</v>
      </c>
      <c r="E32" s="77">
        <v>648.72010293203039</v>
      </c>
      <c r="F32" s="77">
        <v>526.45276888085391</v>
      </c>
      <c r="G32" s="77">
        <v>564.44774597372179</v>
      </c>
      <c r="H32" s="77">
        <v>605.94841918439124</v>
      </c>
      <c r="I32" s="77">
        <v>646.26327331932953</v>
      </c>
      <c r="J32" s="77">
        <v>720.20974677018694</v>
      </c>
      <c r="K32" s="77">
        <v>533.09743072917172</v>
      </c>
      <c r="L32" s="77">
        <v>787.4251191893818</v>
      </c>
      <c r="M32" s="77">
        <v>765.74612326824717</v>
      </c>
      <c r="N32" s="77">
        <v>881.87140836143408</v>
      </c>
      <c r="O32" s="77">
        <v>953.96387279655664</v>
      </c>
      <c r="P32" s="77">
        <v>813.73630282880276</v>
      </c>
      <c r="Q32" s="77">
        <v>908.20275713378032</v>
      </c>
      <c r="R32" s="77">
        <v>927.69744356028241</v>
      </c>
      <c r="S32" s="77">
        <v>1007.0170386380505</v>
      </c>
      <c r="T32" s="77">
        <v>1027.8672862304084</v>
      </c>
      <c r="U32" s="77">
        <v>1028.0898985552094</v>
      </c>
      <c r="V32" s="77">
        <v>1086.842054250169</v>
      </c>
      <c r="W32" s="77">
        <v>1052.8003823178497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20835.705766857289</v>
      </c>
      <c r="C3" s="65">
        <f t="shared" si="0"/>
        <v>22396.047271173895</v>
      </c>
      <c r="D3" s="65">
        <f t="shared" si="0"/>
        <v>21805.469887307529</v>
      </c>
      <c r="E3" s="65">
        <f t="shared" si="0"/>
        <v>23045.312162802446</v>
      </c>
      <c r="F3" s="65">
        <f t="shared" si="0"/>
        <v>24035.346991722115</v>
      </c>
      <c r="G3" s="65">
        <f t="shared" si="0"/>
        <v>23797.619101530887</v>
      </c>
      <c r="H3" s="65">
        <f t="shared" si="0"/>
        <v>23833.480752430351</v>
      </c>
      <c r="I3" s="65">
        <f t="shared" si="0"/>
        <v>21213.296630752553</v>
      </c>
      <c r="J3" s="65">
        <f t="shared" si="0"/>
        <v>23946.611348908002</v>
      </c>
      <c r="K3" s="65">
        <f t="shared" si="0"/>
        <v>24216.206574368145</v>
      </c>
      <c r="L3" s="65">
        <f t="shared" si="0"/>
        <v>25819.165515647212</v>
      </c>
      <c r="M3" s="65">
        <f t="shared" si="0"/>
        <v>22544.920900567642</v>
      </c>
      <c r="N3" s="65">
        <f t="shared" si="0"/>
        <v>25874.62244702821</v>
      </c>
      <c r="O3" s="65">
        <f t="shared" si="0"/>
        <v>28096.618794595925</v>
      </c>
      <c r="P3" s="65">
        <f t="shared" si="0"/>
        <v>22538.836652233789</v>
      </c>
      <c r="Q3" s="65">
        <f t="shared" si="0"/>
        <v>24491.88594911628</v>
      </c>
      <c r="R3" s="65">
        <f t="shared" ref="R3:V3" si="1">SUM(R4,R15,R17,R27)</f>
        <v>26444.320271838347</v>
      </c>
      <c r="S3" s="65">
        <f t="shared" si="1"/>
        <v>26551.358729737276</v>
      </c>
      <c r="T3" s="65">
        <f t="shared" si="1"/>
        <v>26076.359450716496</v>
      </c>
      <c r="U3" s="65">
        <f t="shared" si="1"/>
        <v>26534.756652910866</v>
      </c>
      <c r="V3" s="65">
        <f t="shared" si="1"/>
        <v>26029.37178343039</v>
      </c>
      <c r="W3" s="65">
        <f t="shared" ref="W3" si="2">SUM(W4,W15,W17,W27)</f>
        <v>29194.288852282411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17425.456159301142</v>
      </c>
      <c r="C4" s="69">
        <f t="shared" si="3"/>
        <v>18968.238211485052</v>
      </c>
      <c r="D4" s="69">
        <f t="shared" si="3"/>
        <v>18284.10157704194</v>
      </c>
      <c r="E4" s="69">
        <f t="shared" si="3"/>
        <v>19152.610986232943</v>
      </c>
      <c r="F4" s="69">
        <f t="shared" si="3"/>
        <v>20524.245099393745</v>
      </c>
      <c r="G4" s="69">
        <f t="shared" si="3"/>
        <v>20274.553476189456</v>
      </c>
      <c r="H4" s="69">
        <f t="shared" si="3"/>
        <v>19997.638001492265</v>
      </c>
      <c r="I4" s="69">
        <f t="shared" si="3"/>
        <v>17553.346439323861</v>
      </c>
      <c r="J4" s="69">
        <f t="shared" si="3"/>
        <v>20095.522159529908</v>
      </c>
      <c r="K4" s="69">
        <f t="shared" si="3"/>
        <v>20609.344944887856</v>
      </c>
      <c r="L4" s="69">
        <f t="shared" si="3"/>
        <v>21769.906111346354</v>
      </c>
      <c r="M4" s="69">
        <f t="shared" si="3"/>
        <v>18124.695435176545</v>
      </c>
      <c r="N4" s="69">
        <f t="shared" si="3"/>
        <v>21304.256507366634</v>
      </c>
      <c r="O4" s="69">
        <f t="shared" si="3"/>
        <v>23368.672536003232</v>
      </c>
      <c r="P4" s="69">
        <f t="shared" si="3"/>
        <v>18028.291222656007</v>
      </c>
      <c r="Q4" s="69">
        <f t="shared" si="3"/>
        <v>19773.814934832346</v>
      </c>
      <c r="R4" s="69">
        <f t="shared" ref="R4:V4" si="4">SUM(R5:R14)</f>
        <v>21530.397014523718</v>
      </c>
      <c r="S4" s="69">
        <f t="shared" si="4"/>
        <v>21343.011396588914</v>
      </c>
      <c r="T4" s="69">
        <f t="shared" si="4"/>
        <v>20735.349209502663</v>
      </c>
      <c r="U4" s="69">
        <f t="shared" si="4"/>
        <v>21070.175854604262</v>
      </c>
      <c r="V4" s="69">
        <f t="shared" si="4"/>
        <v>20124.756453424718</v>
      </c>
      <c r="W4" s="69">
        <f t="shared" ref="W4" si="5">SUM(W5:W14)</f>
        <v>23302.201717729313</v>
      </c>
      <c r="DA4" s="88" t="s">
        <v>390</v>
      </c>
    </row>
    <row r="5" spans="1:105" ht="12" customHeight="1" x14ac:dyDescent="0.25">
      <c r="A5" s="28" t="s">
        <v>51</v>
      </c>
      <c r="B5" s="72">
        <v>234.35777925180238</v>
      </c>
      <c r="C5" s="72">
        <v>228.34304818162536</v>
      </c>
      <c r="D5" s="72">
        <v>158.04453254177224</v>
      </c>
      <c r="E5" s="72">
        <v>154.81577623149983</v>
      </c>
      <c r="F5" s="72">
        <v>149.96354407122274</v>
      </c>
      <c r="G5" s="72">
        <v>134.59245298090403</v>
      </c>
      <c r="H5" s="72">
        <v>130.46098481496713</v>
      </c>
      <c r="I5" s="72">
        <v>128.14760594156664</v>
      </c>
      <c r="J5" s="72">
        <v>143.76654599811826</v>
      </c>
      <c r="K5" s="72">
        <v>128.45570457956575</v>
      </c>
      <c r="L5" s="72">
        <v>144.52473254824227</v>
      </c>
      <c r="M5" s="72">
        <v>26.015107768867463</v>
      </c>
      <c r="N5" s="72">
        <v>29.415022675984289</v>
      </c>
      <c r="O5" s="72">
        <v>31.984708318220186</v>
      </c>
      <c r="P5" s="72">
        <v>23.292061005543104</v>
      </c>
      <c r="Q5" s="72">
        <v>24.168596162165201</v>
      </c>
      <c r="R5" s="72">
        <v>24.892867262094644</v>
      </c>
      <c r="S5" s="72">
        <v>23.176428409120355</v>
      </c>
      <c r="T5" s="72">
        <v>17.472595432843857</v>
      </c>
      <c r="U5" s="72">
        <v>16.514544062150172</v>
      </c>
      <c r="V5" s="72">
        <v>13.951749249126033</v>
      </c>
      <c r="W5" s="72">
        <v>17.734441204284796</v>
      </c>
      <c r="DA5" s="89" t="s">
        <v>391</v>
      </c>
    </row>
    <row r="6" spans="1:105" ht="12" customHeight="1" x14ac:dyDescent="0.25">
      <c r="A6" s="28" t="s">
        <v>74</v>
      </c>
      <c r="B6" s="72">
        <v>461.21296693552017</v>
      </c>
      <c r="C6" s="72">
        <v>470.28738623017597</v>
      </c>
      <c r="D6" s="72">
        <v>446.27500656423081</v>
      </c>
      <c r="E6" s="72">
        <v>429.57552069594811</v>
      </c>
      <c r="F6" s="72">
        <v>442.42721876888106</v>
      </c>
      <c r="G6" s="72">
        <v>423.58316631837909</v>
      </c>
      <c r="H6" s="72">
        <v>385.0871473899723</v>
      </c>
      <c r="I6" s="72">
        <v>358.85164290132411</v>
      </c>
      <c r="J6" s="72">
        <v>359.16528055298988</v>
      </c>
      <c r="K6" s="72">
        <v>351.46107483454307</v>
      </c>
      <c r="L6" s="72">
        <v>358.53191681648815</v>
      </c>
      <c r="M6" s="72">
        <v>256.09549520366863</v>
      </c>
      <c r="N6" s="72">
        <v>273.40767617353833</v>
      </c>
      <c r="O6" s="72">
        <v>278.31975739514172</v>
      </c>
      <c r="P6" s="72">
        <v>182.93918868879828</v>
      </c>
      <c r="Q6" s="72">
        <v>196.78929363154529</v>
      </c>
      <c r="R6" s="72">
        <v>240.73270555285256</v>
      </c>
      <c r="S6" s="72">
        <v>232.18830644444415</v>
      </c>
      <c r="T6" s="72">
        <v>228.96728091967114</v>
      </c>
      <c r="U6" s="72">
        <v>200.39395040707552</v>
      </c>
      <c r="V6" s="72">
        <v>173.7697394571492</v>
      </c>
      <c r="W6" s="72">
        <v>287.40802186940374</v>
      </c>
      <c r="DA6" s="89" t="s">
        <v>392</v>
      </c>
    </row>
    <row r="7" spans="1:105" ht="12" customHeight="1" x14ac:dyDescent="0.25">
      <c r="A7" s="28" t="s">
        <v>205</v>
      </c>
      <c r="B7" s="72">
        <v>3487.8229796331761</v>
      </c>
      <c r="C7" s="72">
        <v>4017.6418603251172</v>
      </c>
      <c r="D7" s="72">
        <v>3500.7553824584679</v>
      </c>
      <c r="E7" s="72">
        <v>3741.9797039076325</v>
      </c>
      <c r="F7" s="72">
        <v>3716.4043450132904</v>
      </c>
      <c r="G7" s="72">
        <v>3767.1534433447591</v>
      </c>
      <c r="H7" s="72">
        <v>3463.2975100646886</v>
      </c>
      <c r="I7" s="72">
        <v>2912.863190485331</v>
      </c>
      <c r="J7" s="72">
        <v>3460.6556568642914</v>
      </c>
      <c r="K7" s="72">
        <v>3415.4465472007869</v>
      </c>
      <c r="L7" s="72">
        <v>3179.6302694457509</v>
      </c>
      <c r="M7" s="72">
        <v>2542.137352870378</v>
      </c>
      <c r="N7" s="72">
        <v>2783.4322844781327</v>
      </c>
      <c r="O7" s="72">
        <v>3004.8195830243758</v>
      </c>
      <c r="P7" s="72">
        <v>2401.693102650358</v>
      </c>
      <c r="Q7" s="72">
        <v>2511.7469995957822</v>
      </c>
      <c r="R7" s="72">
        <v>2252.9101565902133</v>
      </c>
      <c r="S7" s="72">
        <v>2272.2100130309541</v>
      </c>
      <c r="T7" s="72">
        <v>2034.2151020439906</v>
      </c>
      <c r="U7" s="72">
        <v>1947.8058370192243</v>
      </c>
      <c r="V7" s="72">
        <v>1878.3210276612504</v>
      </c>
      <c r="W7" s="72">
        <v>1860.3653379938412</v>
      </c>
      <c r="DA7" s="89" t="s">
        <v>393</v>
      </c>
    </row>
    <row r="8" spans="1:105" ht="12" customHeight="1" x14ac:dyDescent="0.25">
      <c r="A8" s="28" t="s">
        <v>192</v>
      </c>
      <c r="B8" s="72">
        <v>5758.4816153496058</v>
      </c>
      <c r="C8" s="72">
        <v>6068.9667773109941</v>
      </c>
      <c r="D8" s="72">
        <v>6261.308710445428</v>
      </c>
      <c r="E8" s="72">
        <v>6353.332462669151</v>
      </c>
      <c r="F8" s="72">
        <v>7347.2539679661722</v>
      </c>
      <c r="G8" s="72">
        <v>7309.8490781923683</v>
      </c>
      <c r="H8" s="72">
        <v>7452.924896500258</v>
      </c>
      <c r="I8" s="72">
        <v>6580.3836695941472</v>
      </c>
      <c r="J8" s="72">
        <v>7339.3078726018894</v>
      </c>
      <c r="K8" s="72">
        <v>7682.7815553588443</v>
      </c>
      <c r="L8" s="72">
        <v>7573.7601273790751</v>
      </c>
      <c r="M8" s="72">
        <v>6741.6490001542625</v>
      </c>
      <c r="N8" s="72">
        <v>7917.223404341612</v>
      </c>
      <c r="O8" s="72">
        <v>8492.5631374296445</v>
      </c>
      <c r="P8" s="72">
        <v>6083.3087434458757</v>
      </c>
      <c r="Q8" s="72">
        <v>6738.0240031531275</v>
      </c>
      <c r="R8" s="72">
        <v>7497.5685178282129</v>
      </c>
      <c r="S8" s="72">
        <v>7349.5480677995693</v>
      </c>
      <c r="T8" s="72">
        <v>7027.194204399585</v>
      </c>
      <c r="U8" s="72">
        <v>6958.1370533513373</v>
      </c>
      <c r="V8" s="72">
        <v>6844.0740192392059</v>
      </c>
      <c r="W8" s="72">
        <v>7432.1424120819584</v>
      </c>
      <c r="DA8" s="89" t="s">
        <v>394</v>
      </c>
    </row>
    <row r="9" spans="1:105" ht="12" customHeight="1" x14ac:dyDescent="0.25">
      <c r="A9" s="28" t="s">
        <v>207</v>
      </c>
      <c r="B9" s="72">
        <v>3151.5515198548969</v>
      </c>
      <c r="C9" s="72">
        <v>3260.9511052966213</v>
      </c>
      <c r="D9" s="72">
        <v>3064.0220616516622</v>
      </c>
      <c r="E9" s="72">
        <v>3374.4257666562239</v>
      </c>
      <c r="F9" s="72">
        <v>3461.6027772570542</v>
      </c>
      <c r="G9" s="72">
        <v>3453.7617234633285</v>
      </c>
      <c r="H9" s="72">
        <v>3271.5691999600413</v>
      </c>
      <c r="I9" s="72">
        <v>3224.7083358258624</v>
      </c>
      <c r="J9" s="72">
        <v>3565.5232912585911</v>
      </c>
      <c r="K9" s="72">
        <v>3803.7329244046559</v>
      </c>
      <c r="L9" s="72">
        <v>4456.4445931216987</v>
      </c>
      <c r="M9" s="72">
        <v>3791.6837000296159</v>
      </c>
      <c r="N9" s="72">
        <v>4555.2995913655741</v>
      </c>
      <c r="O9" s="72">
        <v>5152.537506089182</v>
      </c>
      <c r="P9" s="72">
        <v>4244.4458556953186</v>
      </c>
      <c r="Q9" s="72">
        <v>4553.6902674835756</v>
      </c>
      <c r="R9" s="72">
        <v>4932.6504129275017</v>
      </c>
      <c r="S9" s="72">
        <v>4801.0668026292187</v>
      </c>
      <c r="T9" s="72">
        <v>4738.7382549063132</v>
      </c>
      <c r="U9" s="72">
        <v>4838.3970868042334</v>
      </c>
      <c r="V9" s="72">
        <v>4337.2013588407917</v>
      </c>
      <c r="W9" s="72">
        <v>5006.5716742915365</v>
      </c>
      <c r="DA9" s="89" t="s">
        <v>395</v>
      </c>
    </row>
    <row r="10" spans="1:105" ht="12" customHeight="1" x14ac:dyDescent="0.25">
      <c r="A10" s="28" t="s">
        <v>202</v>
      </c>
      <c r="B10" s="72">
        <v>92.444880830180054</v>
      </c>
      <c r="C10" s="72">
        <v>90.966201214692504</v>
      </c>
      <c r="D10" s="72">
        <v>59.128914711364722</v>
      </c>
      <c r="E10" s="72">
        <v>59.585333819345216</v>
      </c>
      <c r="F10" s="72">
        <v>60.059957116369723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1502.1926528477802</v>
      </c>
      <c r="C11" s="72">
        <v>1840.0229038400419</v>
      </c>
      <c r="D11" s="72">
        <v>1908.7618515567713</v>
      </c>
      <c r="E11" s="72">
        <v>1857.8049241933395</v>
      </c>
      <c r="F11" s="72">
        <v>1897.5276088574778</v>
      </c>
      <c r="G11" s="72">
        <v>1975.7448918734485</v>
      </c>
      <c r="H11" s="72">
        <v>1844.4047552640868</v>
      </c>
      <c r="I11" s="72">
        <v>908.8192150194252</v>
      </c>
      <c r="J11" s="72">
        <v>1006.7878895300495</v>
      </c>
      <c r="K11" s="72">
        <v>888.98045112658724</v>
      </c>
      <c r="L11" s="72">
        <v>973.80346553410766</v>
      </c>
      <c r="M11" s="72">
        <v>784.52647215226409</v>
      </c>
      <c r="N11" s="72">
        <v>884.16385886862304</v>
      </c>
      <c r="O11" s="72">
        <v>959.69344243785201</v>
      </c>
      <c r="P11" s="72">
        <v>762.84662289178482</v>
      </c>
      <c r="Q11" s="72">
        <v>875.61697459830862</v>
      </c>
      <c r="R11" s="72">
        <v>949.38668971213883</v>
      </c>
      <c r="S11" s="72">
        <v>936.44933622211693</v>
      </c>
      <c r="T11" s="72">
        <v>949.89386503286471</v>
      </c>
      <c r="U11" s="72">
        <v>971.67753020738121</v>
      </c>
      <c r="V11" s="72">
        <v>942.77484959986612</v>
      </c>
      <c r="W11" s="72">
        <v>1130.7715140693695</v>
      </c>
      <c r="DA11" s="89" t="s">
        <v>397</v>
      </c>
    </row>
    <row r="12" spans="1:105" ht="12" customHeight="1" x14ac:dyDescent="0.25">
      <c r="A12" s="28" t="s">
        <v>95</v>
      </c>
      <c r="B12" s="72">
        <v>73.352111160639694</v>
      </c>
      <c r="C12" s="72">
        <v>89.841799080214571</v>
      </c>
      <c r="D12" s="72">
        <v>97.436103183848672</v>
      </c>
      <c r="E12" s="72">
        <v>122.6241828737808</v>
      </c>
      <c r="F12" s="72">
        <v>144.39588219364666</v>
      </c>
      <c r="G12" s="72">
        <v>309.48787867000595</v>
      </c>
      <c r="H12" s="72">
        <v>562.56956568297869</v>
      </c>
      <c r="I12" s="72">
        <v>850.01608065293658</v>
      </c>
      <c r="J12" s="72">
        <v>1267.4477263208369</v>
      </c>
      <c r="K12" s="72">
        <v>1612.397078748593</v>
      </c>
      <c r="L12" s="72">
        <v>2079.151088841068</v>
      </c>
      <c r="M12" s="72">
        <v>1765.0862427354209</v>
      </c>
      <c r="N12" s="72">
        <v>2188.713772257775</v>
      </c>
      <c r="O12" s="72">
        <v>2524.6659441050579</v>
      </c>
      <c r="P12" s="72">
        <v>2205.3294209757264</v>
      </c>
      <c r="Q12" s="72">
        <v>2544.9482767864115</v>
      </c>
      <c r="R12" s="72">
        <v>2972.4020604957245</v>
      </c>
      <c r="S12" s="72">
        <v>3095.8032715510171</v>
      </c>
      <c r="T12" s="72">
        <v>3263.1044607005297</v>
      </c>
      <c r="U12" s="72">
        <v>3674.5197550619869</v>
      </c>
      <c r="V12" s="72">
        <v>3776.3560600124601</v>
      </c>
      <c r="W12" s="72">
        <v>4888.5313935339864</v>
      </c>
      <c r="DA12" s="89" t="s">
        <v>398</v>
      </c>
    </row>
    <row r="13" spans="1:105" ht="12" customHeight="1" x14ac:dyDescent="0.25">
      <c r="A13" s="73" t="s">
        <v>94</v>
      </c>
      <c r="B13" s="74">
        <v>2378.5039962428891</v>
      </c>
      <c r="C13" s="74">
        <v>2599.5788376881083</v>
      </c>
      <c r="D13" s="74">
        <v>2501.5749178265328</v>
      </c>
      <c r="E13" s="74">
        <v>2775.0527394528108</v>
      </c>
      <c r="F13" s="74">
        <v>2995.1650861089274</v>
      </c>
      <c r="G13" s="74">
        <v>2598.1555061691652</v>
      </c>
      <c r="H13" s="74">
        <v>2597.1744972090901</v>
      </c>
      <c r="I13" s="74">
        <v>2336.3171316486787</v>
      </c>
      <c r="J13" s="74">
        <v>2671.1918438222046</v>
      </c>
      <c r="K13" s="74">
        <v>2444.9368430768895</v>
      </c>
      <c r="L13" s="74">
        <v>2725.5965406170731</v>
      </c>
      <c r="M13" s="74">
        <v>1982.4503680680293</v>
      </c>
      <c r="N13" s="74">
        <v>2403.3302693807177</v>
      </c>
      <c r="O13" s="74">
        <v>2635.4989962198874</v>
      </c>
      <c r="P13" s="74">
        <v>1909.2158284471352</v>
      </c>
      <c r="Q13" s="74">
        <v>2095.885170855001</v>
      </c>
      <c r="R13" s="74">
        <v>2413.6040437288862</v>
      </c>
      <c r="S13" s="74">
        <v>2391.3818670580258</v>
      </c>
      <c r="T13" s="74">
        <v>2247.3268559857238</v>
      </c>
      <c r="U13" s="74">
        <v>2237.8273155919601</v>
      </c>
      <c r="V13" s="74">
        <v>1942.3880881147338</v>
      </c>
      <c r="W13" s="74">
        <v>2443.4927103907153</v>
      </c>
      <c r="DA13" s="90" t="s">
        <v>399</v>
      </c>
    </row>
    <row r="14" spans="1:105" ht="12" customHeight="1" x14ac:dyDescent="0.25">
      <c r="A14" s="75" t="s">
        <v>97</v>
      </c>
      <c r="B14" s="76">
        <v>285.53565719464922</v>
      </c>
      <c r="C14" s="76">
        <v>301.63829231745979</v>
      </c>
      <c r="D14" s="76">
        <v>286.79409610186212</v>
      </c>
      <c r="E14" s="76">
        <v>283.4145757332106</v>
      </c>
      <c r="F14" s="76">
        <v>309.44471204070408</v>
      </c>
      <c r="G14" s="76">
        <v>302.22533517709655</v>
      </c>
      <c r="H14" s="76">
        <v>290.14944460618432</v>
      </c>
      <c r="I14" s="76">
        <v>253.23956725458996</v>
      </c>
      <c r="J14" s="76">
        <v>281.67605258093863</v>
      </c>
      <c r="K14" s="76">
        <v>281.15276555739143</v>
      </c>
      <c r="L14" s="76">
        <v>278.46337704285281</v>
      </c>
      <c r="M14" s="76">
        <v>235.05169619403696</v>
      </c>
      <c r="N14" s="76">
        <v>269.27062782467863</v>
      </c>
      <c r="O14" s="76">
        <v>288.58946098386991</v>
      </c>
      <c r="P14" s="76">
        <v>215.22039885546795</v>
      </c>
      <c r="Q14" s="76">
        <v>232.9453525664311</v>
      </c>
      <c r="R14" s="76">
        <v>246.24956042609281</v>
      </c>
      <c r="S14" s="76">
        <v>241.187303444446</v>
      </c>
      <c r="T14" s="76">
        <v>228.4365900811442</v>
      </c>
      <c r="U14" s="76">
        <v>224.90278209891551</v>
      </c>
      <c r="V14" s="76">
        <v>215.91956125013115</v>
      </c>
      <c r="W14" s="76">
        <v>235.18421229421904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134.75487422708014</v>
      </c>
      <c r="C15" s="69">
        <f t="shared" si="6"/>
        <v>171.48133147546636</v>
      </c>
      <c r="D15" s="69">
        <f t="shared" si="6"/>
        <v>140.60812083907194</v>
      </c>
      <c r="E15" s="69">
        <f t="shared" si="6"/>
        <v>499.61176951978786</v>
      </c>
      <c r="F15" s="69">
        <f t="shared" si="6"/>
        <v>160.84207893454811</v>
      </c>
      <c r="G15" s="69">
        <f t="shared" si="6"/>
        <v>235.49969002118513</v>
      </c>
      <c r="H15" s="69">
        <f t="shared" si="6"/>
        <v>344.94924336799158</v>
      </c>
      <c r="I15" s="69">
        <f t="shared" si="6"/>
        <v>171.47068059003183</v>
      </c>
      <c r="J15" s="69">
        <f t="shared" si="6"/>
        <v>192.9764403042264</v>
      </c>
      <c r="K15" s="69">
        <f t="shared" si="6"/>
        <v>255.37277578740466</v>
      </c>
      <c r="L15" s="69">
        <f t="shared" si="6"/>
        <v>269.14500220836959</v>
      </c>
      <c r="M15" s="69">
        <f t="shared" si="6"/>
        <v>272.30167969726875</v>
      </c>
      <c r="N15" s="69">
        <f t="shared" si="6"/>
        <v>280.51001711863688</v>
      </c>
      <c r="O15" s="69">
        <f t="shared" si="6"/>
        <v>305.65708889734151</v>
      </c>
      <c r="P15" s="69">
        <f t="shared" si="6"/>
        <v>329.82336052427138</v>
      </c>
      <c r="Q15" s="69">
        <f t="shared" si="6"/>
        <v>360.42682316992591</v>
      </c>
      <c r="R15" s="69">
        <f t="shared" si="6"/>
        <v>460.45067597406342</v>
      </c>
      <c r="S15" s="69">
        <f t="shared" si="6"/>
        <v>477.4130825642946</v>
      </c>
      <c r="T15" s="69">
        <f t="shared" si="6"/>
        <v>547.48578425937944</v>
      </c>
      <c r="U15" s="69">
        <f t="shared" si="6"/>
        <v>645.48884317276168</v>
      </c>
      <c r="V15" s="69">
        <f t="shared" si="6"/>
        <v>830.48471584831191</v>
      </c>
      <c r="W15" s="69">
        <f t="shared" si="6"/>
        <v>947.11099046359436</v>
      </c>
      <c r="DA15" s="88" t="s">
        <v>401</v>
      </c>
    </row>
    <row r="16" spans="1:105" ht="12" customHeight="1" x14ac:dyDescent="0.25">
      <c r="A16" s="28" t="s">
        <v>91</v>
      </c>
      <c r="B16" s="72">
        <v>134.75487422708014</v>
      </c>
      <c r="C16" s="72">
        <v>171.48133147546636</v>
      </c>
      <c r="D16" s="72">
        <v>140.60812083907194</v>
      </c>
      <c r="E16" s="72">
        <v>499.61176951978786</v>
      </c>
      <c r="F16" s="72">
        <v>160.84207893454811</v>
      </c>
      <c r="G16" s="72">
        <v>235.49969002118513</v>
      </c>
      <c r="H16" s="72">
        <v>344.94924336799158</v>
      </c>
      <c r="I16" s="72">
        <v>171.47068059003183</v>
      </c>
      <c r="J16" s="72">
        <v>192.9764403042264</v>
      </c>
      <c r="K16" s="72">
        <v>255.37277578740466</v>
      </c>
      <c r="L16" s="72">
        <v>269.14500220836959</v>
      </c>
      <c r="M16" s="72">
        <v>272.30167969726875</v>
      </c>
      <c r="N16" s="72">
        <v>280.51001711863688</v>
      </c>
      <c r="O16" s="72">
        <v>305.65708889734151</v>
      </c>
      <c r="P16" s="72">
        <v>329.82336052427138</v>
      </c>
      <c r="Q16" s="72">
        <v>360.42682316992591</v>
      </c>
      <c r="R16" s="72">
        <v>460.45067597406342</v>
      </c>
      <c r="S16" s="72">
        <v>477.4130825642946</v>
      </c>
      <c r="T16" s="72">
        <v>547.48578425937944</v>
      </c>
      <c r="U16" s="72">
        <v>645.48884317276168</v>
      </c>
      <c r="V16" s="72">
        <v>830.48471584831191</v>
      </c>
      <c r="W16" s="72">
        <v>947.11099046359436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1989.1985553947284</v>
      </c>
      <c r="C17" s="69">
        <f t="shared" si="7"/>
        <v>1976.0473078345906</v>
      </c>
      <c r="D17" s="69">
        <f t="shared" si="7"/>
        <v>2049.7329051353377</v>
      </c>
      <c r="E17" s="69">
        <f t="shared" si="7"/>
        <v>2118.637574673513</v>
      </c>
      <c r="F17" s="69">
        <f t="shared" si="7"/>
        <v>2173.8663045876356</v>
      </c>
      <c r="G17" s="69">
        <f t="shared" si="7"/>
        <v>2080.1885815716005</v>
      </c>
      <c r="H17" s="69">
        <f t="shared" si="7"/>
        <v>2227.9375344507071</v>
      </c>
      <c r="I17" s="69">
        <f t="shared" si="7"/>
        <v>2153.1701484189816</v>
      </c>
      <c r="J17" s="69">
        <f t="shared" si="7"/>
        <v>2292.084209892218</v>
      </c>
      <c r="K17" s="69">
        <f t="shared" si="7"/>
        <v>2197.9386840219049</v>
      </c>
      <c r="L17" s="69">
        <f t="shared" si="7"/>
        <v>2359.8258446318778</v>
      </c>
      <c r="M17" s="69">
        <f t="shared" si="7"/>
        <v>2655.7213223722242</v>
      </c>
      <c r="N17" s="69">
        <f t="shared" si="7"/>
        <v>2756.4293171653126</v>
      </c>
      <c r="O17" s="69">
        <f t="shared" si="7"/>
        <v>2869.1705089529846</v>
      </c>
      <c r="P17" s="69">
        <f t="shared" si="7"/>
        <v>2752.6387005821516</v>
      </c>
      <c r="Q17" s="69">
        <f t="shared" si="7"/>
        <v>2865.1882073283882</v>
      </c>
      <c r="R17" s="69">
        <f t="shared" ref="R17:V17" si="8">SUM(R18:R26)</f>
        <v>2977.1340063784733</v>
      </c>
      <c r="S17" s="69">
        <f t="shared" si="8"/>
        <v>3168.7897067526542</v>
      </c>
      <c r="T17" s="69">
        <f t="shared" si="8"/>
        <v>3223.6280036805028</v>
      </c>
      <c r="U17" s="69">
        <f t="shared" si="8"/>
        <v>3252.5794719601977</v>
      </c>
      <c r="V17" s="69">
        <f t="shared" si="8"/>
        <v>3428.6278177366521</v>
      </c>
      <c r="W17" s="69">
        <f t="shared" ref="W17" si="9">SUM(W18:W26)</f>
        <v>3372.6531167117455</v>
      </c>
      <c r="DA17" s="88" t="s">
        <v>403</v>
      </c>
    </row>
    <row r="18" spans="1:105" ht="12" customHeight="1" x14ac:dyDescent="0.25">
      <c r="A18" s="28" t="s">
        <v>51</v>
      </c>
      <c r="B18" s="72">
        <v>4.2469196309853228</v>
      </c>
      <c r="C18" s="72">
        <v>4.2012503430717913</v>
      </c>
      <c r="D18" s="72">
        <v>3.4751145446955345</v>
      </c>
      <c r="E18" s="72">
        <v>3.7543677731172234</v>
      </c>
      <c r="F18" s="72">
        <v>3.848333751723072</v>
      </c>
      <c r="G18" s="72">
        <v>3.7212496211377561</v>
      </c>
      <c r="H18" s="72">
        <v>4.3332066711559696</v>
      </c>
      <c r="I18" s="72">
        <v>5.1953194781235075</v>
      </c>
      <c r="J18" s="72">
        <v>6.0247014970792323</v>
      </c>
      <c r="K18" s="72">
        <v>5.5735353818170754</v>
      </c>
      <c r="L18" s="72">
        <v>7.0900776547160396</v>
      </c>
      <c r="M18" s="72">
        <v>1.4971103129911492</v>
      </c>
      <c r="N18" s="72">
        <v>1.6087567376335221</v>
      </c>
      <c r="O18" s="72">
        <v>1.7280489570511257</v>
      </c>
      <c r="P18" s="72">
        <v>1.6634437175372785</v>
      </c>
      <c r="Q18" s="72">
        <v>1.6684707653703938</v>
      </c>
      <c r="R18" s="72">
        <v>1.933469014152029</v>
      </c>
      <c r="S18" s="72">
        <v>2.0973829547023417</v>
      </c>
      <c r="T18" s="72">
        <v>1.2832140249296247</v>
      </c>
      <c r="U18" s="72">
        <v>0.91436863538003732</v>
      </c>
      <c r="V18" s="72">
        <v>0.858015228274013</v>
      </c>
      <c r="W18" s="72">
        <v>1.1367518943254613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80.871946735228235</v>
      </c>
      <c r="C19" s="72">
        <v>77.340201707585081</v>
      </c>
      <c r="D19" s="72">
        <v>77.099375514488273</v>
      </c>
      <c r="E19" s="72">
        <v>72.597445420716284</v>
      </c>
      <c r="F19" s="72">
        <v>72.005061654784726</v>
      </c>
      <c r="G19" s="72">
        <v>69.466119412667567</v>
      </c>
      <c r="H19" s="72">
        <v>66.098388082768153</v>
      </c>
      <c r="I19" s="72">
        <v>68.862027457613934</v>
      </c>
      <c r="J19" s="72">
        <v>62.8716727637809</v>
      </c>
      <c r="K19" s="72">
        <v>62.961210282888366</v>
      </c>
      <c r="L19" s="72">
        <v>63.351114473936569</v>
      </c>
      <c r="M19" s="72">
        <v>63.459861075670268</v>
      </c>
      <c r="N19" s="72">
        <v>57.857913511463586</v>
      </c>
      <c r="O19" s="72">
        <v>55.431267721407245</v>
      </c>
      <c r="P19" s="72">
        <v>55.201767417808369</v>
      </c>
      <c r="Q19" s="72">
        <v>54.219516577063686</v>
      </c>
      <c r="R19" s="72">
        <v>55.132906602125374</v>
      </c>
      <c r="S19" s="72">
        <v>58.537131228819014</v>
      </c>
      <c r="T19" s="72">
        <v>60.566778933755486</v>
      </c>
      <c r="U19" s="72">
        <v>57.780865129489804</v>
      </c>
      <c r="V19" s="72">
        <v>58.757842384678483</v>
      </c>
      <c r="W19" s="72">
        <v>62.923882398989129</v>
      </c>
      <c r="DA19" s="89" t="s">
        <v>405</v>
      </c>
    </row>
    <row r="20" spans="1:105" ht="12" customHeight="1" x14ac:dyDescent="0.25">
      <c r="A20" s="28" t="s">
        <v>205</v>
      </c>
      <c r="B20" s="72">
        <v>324.85808199102797</v>
      </c>
      <c r="C20" s="72">
        <v>342.40575725094982</v>
      </c>
      <c r="D20" s="72">
        <v>320.5549153921711</v>
      </c>
      <c r="E20" s="72">
        <v>340.22897473613023</v>
      </c>
      <c r="F20" s="72">
        <v>321.80427376896324</v>
      </c>
      <c r="G20" s="72">
        <v>316.1326861302133</v>
      </c>
      <c r="H20" s="72">
        <v>315.74962431133332</v>
      </c>
      <c r="I20" s="72">
        <v>291.39249728448317</v>
      </c>
      <c r="J20" s="72">
        <v>321.78456159429254</v>
      </c>
      <c r="K20" s="72">
        <v>296.82752845437045</v>
      </c>
      <c r="L20" s="72">
        <v>280.62058222596835</v>
      </c>
      <c r="M20" s="72">
        <v>281.78094294080273</v>
      </c>
      <c r="N20" s="72">
        <v>264.90627584322334</v>
      </c>
      <c r="O20" s="72">
        <v>245.20544925874097</v>
      </c>
      <c r="P20" s="72">
        <v>262.99916671958289</v>
      </c>
      <c r="Q20" s="72">
        <v>242.87294698061967</v>
      </c>
      <c r="R20" s="72">
        <v>291.52657157146308</v>
      </c>
      <c r="S20" s="72">
        <v>312.75244460667363</v>
      </c>
      <c r="T20" s="72">
        <v>301.42055469024939</v>
      </c>
      <c r="U20" s="72">
        <v>293.98923547696427</v>
      </c>
      <c r="V20" s="72">
        <v>311.72791518914494</v>
      </c>
      <c r="W20" s="72">
        <v>267.36423960002122</v>
      </c>
      <c r="DA20" s="89" t="s">
        <v>406</v>
      </c>
    </row>
    <row r="21" spans="1:105" ht="12" customHeight="1" x14ac:dyDescent="0.25">
      <c r="A21" s="28" t="s">
        <v>192</v>
      </c>
      <c r="B21" s="72">
        <v>638.99752964460686</v>
      </c>
      <c r="C21" s="72">
        <v>611.93613724286411</v>
      </c>
      <c r="D21" s="72">
        <v>678.74688830316461</v>
      </c>
      <c r="E21" s="72">
        <v>684.20451944762897</v>
      </c>
      <c r="F21" s="72">
        <v>754.10727420011051</v>
      </c>
      <c r="G21" s="72">
        <v>727.82484765807862</v>
      </c>
      <c r="H21" s="72">
        <v>806.93402259798859</v>
      </c>
      <c r="I21" s="72">
        <v>782.19920315175739</v>
      </c>
      <c r="J21" s="72">
        <v>811.08227510147879</v>
      </c>
      <c r="K21" s="72">
        <v>793.86702116051822</v>
      </c>
      <c r="L21" s="72">
        <v>795.08461125173483</v>
      </c>
      <c r="M21" s="72">
        <v>956.01203651695721</v>
      </c>
      <c r="N21" s="72">
        <v>911.84953046574992</v>
      </c>
      <c r="O21" s="72">
        <v>881.50840024727518</v>
      </c>
      <c r="P21" s="72">
        <v>857.93908244548879</v>
      </c>
      <c r="Q21" s="72">
        <v>865.13384977807584</v>
      </c>
      <c r="R21" s="72">
        <v>892.36080653504075</v>
      </c>
      <c r="S21" s="72">
        <v>930.32479879285927</v>
      </c>
      <c r="T21" s="72">
        <v>944.99964681161953</v>
      </c>
      <c r="U21" s="72">
        <v>978.31588238353015</v>
      </c>
      <c r="V21" s="72">
        <v>1020.4362481395889</v>
      </c>
      <c r="W21" s="72">
        <v>994.40670241080159</v>
      </c>
      <c r="DA21" s="89" t="s">
        <v>407</v>
      </c>
    </row>
    <row r="22" spans="1:105" ht="12" customHeight="1" x14ac:dyDescent="0.25">
      <c r="A22" s="28" t="s">
        <v>207</v>
      </c>
      <c r="B22" s="72">
        <v>14.871741506825542</v>
      </c>
      <c r="C22" s="72">
        <v>14.799440340455286</v>
      </c>
      <c r="D22" s="72">
        <v>15.74274807221313</v>
      </c>
      <c r="E22" s="72">
        <v>18.121991868795277</v>
      </c>
      <c r="F22" s="72">
        <v>18.633175925559353</v>
      </c>
      <c r="G22" s="72">
        <v>18.966565073698789</v>
      </c>
      <c r="H22" s="72">
        <v>20.540208844404148</v>
      </c>
      <c r="I22" s="72">
        <v>23.378979240393495</v>
      </c>
      <c r="J22" s="72">
        <v>25.294140198408073</v>
      </c>
      <c r="K22" s="72">
        <v>26.553012262378751</v>
      </c>
      <c r="L22" s="72">
        <v>33.264652585197581</v>
      </c>
      <c r="M22" s="72">
        <v>32.803132615438365</v>
      </c>
      <c r="N22" s="72">
        <v>30.888197521984367</v>
      </c>
      <c r="O22" s="72">
        <v>30.040375478680684</v>
      </c>
      <c r="P22" s="72">
        <v>29.078482723143395</v>
      </c>
      <c r="Q22" s="72">
        <v>27.136635401008078</v>
      </c>
      <c r="R22" s="72">
        <v>25.6136708076323</v>
      </c>
      <c r="S22" s="72">
        <v>25.417851422465969</v>
      </c>
      <c r="T22" s="72">
        <v>25.161385693769024</v>
      </c>
      <c r="U22" s="72">
        <v>25.197820729355836</v>
      </c>
      <c r="V22" s="72">
        <v>25.338143615854712</v>
      </c>
      <c r="W22" s="72">
        <v>33.378126150263711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161.08515416085416</v>
      </c>
      <c r="C24" s="72">
        <v>180.31277460718451</v>
      </c>
      <c r="D24" s="72">
        <v>201.22904279152363</v>
      </c>
      <c r="E24" s="72">
        <v>194.45525868818393</v>
      </c>
      <c r="F24" s="72">
        <v>189.16127477219555</v>
      </c>
      <c r="G24" s="72">
        <v>190.95460836570356</v>
      </c>
      <c r="H24" s="72">
        <v>193.70364160672364</v>
      </c>
      <c r="I24" s="72">
        <v>104.7539903814958</v>
      </c>
      <c r="J24" s="72">
        <v>107.91167237006756</v>
      </c>
      <c r="K24" s="72">
        <v>89.078702129229285</v>
      </c>
      <c r="L24" s="72">
        <v>99.068687971619198</v>
      </c>
      <c r="M24" s="72">
        <v>105.14900843006201</v>
      </c>
      <c r="N24" s="72">
        <v>105.76604149724788</v>
      </c>
      <c r="O24" s="72">
        <v>108.84735076860616</v>
      </c>
      <c r="P24" s="72">
        <v>103.98543269745372</v>
      </c>
      <c r="Q24" s="72">
        <v>115.00465256921186</v>
      </c>
      <c r="R24" s="72">
        <v>120.33911874591637</v>
      </c>
      <c r="S24" s="72">
        <v>127.20164318822106</v>
      </c>
      <c r="T24" s="72">
        <v>134.60658023801437</v>
      </c>
      <c r="U24" s="72">
        <v>135.6639342140947</v>
      </c>
      <c r="V24" s="72">
        <v>144.98890349451602</v>
      </c>
      <c r="W24" s="72">
        <v>152.11290880547421</v>
      </c>
      <c r="DA24" s="89" t="s">
        <v>410</v>
      </c>
    </row>
    <row r="25" spans="1:105" ht="12" customHeight="1" x14ac:dyDescent="0.25">
      <c r="A25" s="73" t="s">
        <v>53</v>
      </c>
      <c r="B25" s="74">
        <v>743.58308886191537</v>
      </c>
      <c r="C25" s="74">
        <v>724.89319088246282</v>
      </c>
      <c r="D25" s="74">
        <v>732.77398646721031</v>
      </c>
      <c r="E25" s="74">
        <v>784.25661605106461</v>
      </c>
      <c r="F25" s="74">
        <v>792.35695350656056</v>
      </c>
      <c r="G25" s="74">
        <v>730.64709688361791</v>
      </c>
      <c r="H25" s="74">
        <v>790.889878277864</v>
      </c>
      <c r="I25" s="74">
        <v>840.05648912072888</v>
      </c>
      <c r="J25" s="74">
        <v>910.27752514613064</v>
      </c>
      <c r="K25" s="74">
        <v>869.09848260521676</v>
      </c>
      <c r="L25" s="74">
        <v>1021.1808562159108</v>
      </c>
      <c r="M25" s="74">
        <v>1100.6756363272495</v>
      </c>
      <c r="N25" s="74">
        <v>1258.60384836359</v>
      </c>
      <c r="O25" s="74">
        <v>1412.9239759365287</v>
      </c>
      <c r="P25" s="74">
        <v>1300.7010755060219</v>
      </c>
      <c r="Q25" s="74">
        <v>1409.9271997454307</v>
      </c>
      <c r="R25" s="74">
        <v>1431.6136195939748</v>
      </c>
      <c r="S25" s="74">
        <v>1547.3418595460164</v>
      </c>
      <c r="T25" s="74">
        <v>1575.7946584214428</v>
      </c>
      <c r="U25" s="74">
        <v>1569.7113464747883</v>
      </c>
      <c r="V25" s="74">
        <v>1667.2445673974059</v>
      </c>
      <c r="W25" s="74">
        <v>1653.6620617717317</v>
      </c>
      <c r="DA25" s="90" t="s">
        <v>411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20.158555460017194</v>
      </c>
      <c r="D26" s="77">
        <v>20.110834049871023</v>
      </c>
      <c r="E26" s="77">
        <v>21.018400687876181</v>
      </c>
      <c r="F26" s="77">
        <v>21.94995700773859</v>
      </c>
      <c r="G26" s="77">
        <v>22.475408426483241</v>
      </c>
      <c r="H26" s="77">
        <v>29.688564058469488</v>
      </c>
      <c r="I26" s="77">
        <v>37.331642304385156</v>
      </c>
      <c r="J26" s="77">
        <v>46.837661220980252</v>
      </c>
      <c r="K26" s="77">
        <v>53.979191745485991</v>
      </c>
      <c r="L26" s="77">
        <v>60.165262252794435</v>
      </c>
      <c r="M26" s="77">
        <v>114.34359415305292</v>
      </c>
      <c r="N26" s="77">
        <v>124.9487532244199</v>
      </c>
      <c r="O26" s="77">
        <v>133.48564058469455</v>
      </c>
      <c r="P26" s="77">
        <v>141.07024935511527</v>
      </c>
      <c r="Q26" s="77">
        <v>149.22493551160792</v>
      </c>
      <c r="R26" s="77">
        <v>158.61384350816888</v>
      </c>
      <c r="S26" s="77">
        <v>165.11659501289668</v>
      </c>
      <c r="T26" s="77">
        <v>179.79518486672254</v>
      </c>
      <c r="U26" s="77">
        <v>191.00601891659454</v>
      </c>
      <c r="V26" s="77">
        <v>199.27618228718907</v>
      </c>
      <c r="W26" s="77">
        <v>207.66844368013889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1286.2961779343373</v>
      </c>
      <c r="C27" s="69">
        <f t="shared" si="10"/>
        <v>1280.2804203787887</v>
      </c>
      <c r="D27" s="69">
        <f t="shared" si="10"/>
        <v>1331.0272842911804</v>
      </c>
      <c r="E27" s="69">
        <f t="shared" si="10"/>
        <v>1274.4518323762036</v>
      </c>
      <c r="F27" s="69">
        <f t="shared" si="10"/>
        <v>1176.3935088061889</v>
      </c>
      <c r="G27" s="69">
        <f t="shared" si="10"/>
        <v>1207.3773537486441</v>
      </c>
      <c r="H27" s="69">
        <f t="shared" si="10"/>
        <v>1262.9559731193892</v>
      </c>
      <c r="I27" s="69">
        <f t="shared" si="10"/>
        <v>1335.3093624196795</v>
      </c>
      <c r="J27" s="69">
        <f t="shared" si="10"/>
        <v>1366.0285391816469</v>
      </c>
      <c r="K27" s="69">
        <f t="shared" si="10"/>
        <v>1153.5501696709787</v>
      </c>
      <c r="L27" s="69">
        <f t="shared" si="10"/>
        <v>1420.2885574606132</v>
      </c>
      <c r="M27" s="69">
        <f t="shared" si="10"/>
        <v>1492.2024633216024</v>
      </c>
      <c r="N27" s="69">
        <f t="shared" si="10"/>
        <v>1533.4266053776262</v>
      </c>
      <c r="O27" s="69">
        <f t="shared" si="10"/>
        <v>1553.1186607423642</v>
      </c>
      <c r="P27" s="69">
        <f t="shared" si="10"/>
        <v>1428.083368471358</v>
      </c>
      <c r="Q27" s="69">
        <f t="shared" si="10"/>
        <v>1492.4559837856198</v>
      </c>
      <c r="R27" s="69">
        <f t="shared" ref="R27:V27" si="11">SUM(R28:R32)</f>
        <v>1476.3385749620943</v>
      </c>
      <c r="S27" s="69">
        <f t="shared" si="11"/>
        <v>1562.144543831414</v>
      </c>
      <c r="T27" s="69">
        <f t="shared" si="11"/>
        <v>1569.8964532739496</v>
      </c>
      <c r="U27" s="69">
        <f t="shared" si="11"/>
        <v>1566.5124831736425</v>
      </c>
      <c r="V27" s="69">
        <f t="shared" si="11"/>
        <v>1645.5027964207088</v>
      </c>
      <c r="W27" s="69">
        <f t="shared" ref="W27" si="12">SUM(W28:W32)</f>
        <v>1572.3230273777549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407.97697049378422</v>
      </c>
      <c r="C29" s="72">
        <v>384.45602462180642</v>
      </c>
      <c r="D29" s="72">
        <v>392.28268712669092</v>
      </c>
      <c r="E29" s="72">
        <v>370.66017290324163</v>
      </c>
      <c r="F29" s="72">
        <v>366.73217412756424</v>
      </c>
      <c r="G29" s="72">
        <v>351.90362926594446</v>
      </c>
      <c r="H29" s="72">
        <v>338.85052632509263</v>
      </c>
      <c r="I29" s="72">
        <v>353.62555744470995</v>
      </c>
      <c r="J29" s="72">
        <v>327.72855018628269</v>
      </c>
      <c r="K29" s="72">
        <v>326.5130377711597</v>
      </c>
      <c r="L29" s="72">
        <v>332.12748031440998</v>
      </c>
      <c r="M29" s="72">
        <v>340.71930000972759</v>
      </c>
      <c r="N29" s="72">
        <v>330.26412384719902</v>
      </c>
      <c r="O29" s="72">
        <v>331.28105765445065</v>
      </c>
      <c r="P29" s="72">
        <v>336.08535613252155</v>
      </c>
      <c r="Q29" s="72">
        <v>326.84951389551173</v>
      </c>
      <c r="R29" s="72">
        <v>286.75564786155786</v>
      </c>
      <c r="S29" s="72">
        <v>297.59825135722838</v>
      </c>
      <c r="T29" s="72">
        <v>287.33587500084047</v>
      </c>
      <c r="U29" s="72">
        <v>273.06787697473879</v>
      </c>
      <c r="V29" s="72">
        <v>281.23033916805775</v>
      </c>
      <c r="W29" s="72">
        <v>250.41197194068968</v>
      </c>
      <c r="DA29" s="89" t="s">
        <v>415</v>
      </c>
    </row>
    <row r="30" spans="1:105" ht="12" customHeight="1" x14ac:dyDescent="0.25">
      <c r="A30" s="28" t="s">
        <v>192</v>
      </c>
      <c r="B30" s="72">
        <v>405.61041493661816</v>
      </c>
      <c r="C30" s="72">
        <v>388.96180872092611</v>
      </c>
      <c r="D30" s="72">
        <v>432.77718283754047</v>
      </c>
      <c r="E30" s="72">
        <v>406.81387651508913</v>
      </c>
      <c r="F30" s="72">
        <v>404.9364649179617</v>
      </c>
      <c r="G30" s="72">
        <v>419.55355137076941</v>
      </c>
      <c r="H30" s="72">
        <v>453.87411569953315</v>
      </c>
      <c r="I30" s="72">
        <v>478.90248301543829</v>
      </c>
      <c r="J30" s="72">
        <v>477.12985947674008</v>
      </c>
      <c r="K30" s="72">
        <v>410.86752214412729</v>
      </c>
      <c r="L30" s="72">
        <v>472.17021627883116</v>
      </c>
      <c r="M30" s="72">
        <v>551.1074496952458</v>
      </c>
      <c r="N30" s="72">
        <v>509.56286987205505</v>
      </c>
      <c r="O30" s="72">
        <v>468.63016953716891</v>
      </c>
      <c r="P30" s="72">
        <v>447.26514019471324</v>
      </c>
      <c r="Q30" s="72">
        <v>442.40268913626073</v>
      </c>
      <c r="R30" s="72">
        <v>445.62952591839331</v>
      </c>
      <c r="S30" s="72">
        <v>449.55876557137731</v>
      </c>
      <c r="T30" s="72">
        <v>441.38043232474269</v>
      </c>
      <c r="U30" s="72">
        <v>441.44590836087292</v>
      </c>
      <c r="V30" s="72">
        <v>450.92276905715829</v>
      </c>
      <c r="W30" s="72">
        <v>425.26859385992299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472.70879250393477</v>
      </c>
      <c r="C32" s="77">
        <v>506.86258703605597</v>
      </c>
      <c r="D32" s="77">
        <v>505.96741432694887</v>
      </c>
      <c r="E32" s="77">
        <v>496.97778295787282</v>
      </c>
      <c r="F32" s="77">
        <v>404.72486976066295</v>
      </c>
      <c r="G32" s="77">
        <v>435.92017311193018</v>
      </c>
      <c r="H32" s="77">
        <v>470.23133109476339</v>
      </c>
      <c r="I32" s="77">
        <v>502.78132195953128</v>
      </c>
      <c r="J32" s="77">
        <v>561.17012951862409</v>
      </c>
      <c r="K32" s="77">
        <v>416.16960975569162</v>
      </c>
      <c r="L32" s="77">
        <v>615.99086086737202</v>
      </c>
      <c r="M32" s="77">
        <v>600.3757136166289</v>
      </c>
      <c r="N32" s="77">
        <v>693.59961165837217</v>
      </c>
      <c r="O32" s="77">
        <v>753.20743355074467</v>
      </c>
      <c r="P32" s="77">
        <v>644.73287214412323</v>
      </c>
      <c r="Q32" s="77">
        <v>723.20378075384724</v>
      </c>
      <c r="R32" s="77">
        <v>743.95340118214312</v>
      </c>
      <c r="S32" s="77">
        <v>814.98752690280821</v>
      </c>
      <c r="T32" s="77">
        <v>841.18014594836643</v>
      </c>
      <c r="U32" s="77">
        <v>851.99869783803092</v>
      </c>
      <c r="V32" s="77">
        <v>913.34968819549272</v>
      </c>
      <c r="W32" s="77">
        <v>896.6424615771424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0.56283381238266517</v>
      </c>
      <c r="C3" s="66">
        <f>IF(RES_hh_tes!C3=0,"",RES_hh_tes!C3/RES_hh_fec!C3)</f>
        <v>0.57069206984223164</v>
      </c>
      <c r="D3" s="66">
        <f>IF(RES_hh_tes!D3=0,"",RES_hh_tes!D3/RES_hh_fec!D3)</f>
        <v>0.58038959456187711</v>
      </c>
      <c r="E3" s="66">
        <f>IF(RES_hh_tes!E3=0,"",RES_hh_tes!E3/RES_hh_fec!E3)</f>
        <v>0.59300162659172495</v>
      </c>
      <c r="F3" s="66">
        <f>IF(RES_hh_tes!F3=0,"",RES_hh_tes!F3/RES_hh_fec!F3)</f>
        <v>0.5947698580592653</v>
      </c>
      <c r="G3" s="66">
        <f>IF(RES_hh_tes!G3=0,"",RES_hh_tes!G3/RES_hh_fec!G3)</f>
        <v>0.60528343181823574</v>
      </c>
      <c r="H3" s="66">
        <f>IF(RES_hh_tes!H3=0,"",RES_hh_tes!H3/RES_hh_fec!H3)</f>
        <v>0.6233744178708277</v>
      </c>
      <c r="I3" s="66">
        <f>IF(RES_hh_tes!I3=0,"",RES_hh_tes!I3/RES_hh_fec!I3)</f>
        <v>0.63313628347598228</v>
      </c>
      <c r="J3" s="66">
        <f>IF(RES_hh_tes!J3=0,"",RES_hh_tes!J3/RES_hh_fec!J3)</f>
        <v>0.64943541806755578</v>
      </c>
      <c r="K3" s="66">
        <f>IF(RES_hh_tes!K3=0,"",RES_hh_tes!K3/RES_hh_fec!K3)</f>
        <v>0.66582686668605051</v>
      </c>
      <c r="L3" s="66">
        <f>IF(RES_hh_tes!L3=0,"",RES_hh_tes!L3/RES_hh_fec!L3)</f>
        <v>0.6896809348213867</v>
      </c>
      <c r="M3" s="66">
        <f>IF(RES_hh_tes!M3=0,"",RES_hh_tes!M3/RES_hh_fec!M3)</f>
        <v>0.70361279843261382</v>
      </c>
      <c r="N3" s="66">
        <f>IF(RES_hh_tes!N3=0,"",RES_hh_tes!N3/RES_hh_fec!N3)</f>
        <v>0.72381398581046175</v>
      </c>
      <c r="O3" s="66">
        <f>IF(RES_hh_tes!O3=0,"",RES_hh_tes!O3/RES_hh_fec!O3)</f>
        <v>0.74325274450600731</v>
      </c>
      <c r="P3" s="66">
        <f>IF(RES_hh_tes!P3=0,"",RES_hh_tes!P3/RES_hh_fec!P3)</f>
        <v>0.75468828309552904</v>
      </c>
      <c r="Q3" s="66">
        <f>IF(RES_hh_tes!Q3=0,"",RES_hh_tes!Q3/RES_hh_fec!Q3)</f>
        <v>0.76684352755433793</v>
      </c>
      <c r="R3" s="66">
        <f>IF(RES_hh_tes!R3=0,"",RES_hh_tes!R3/RES_hh_fec!R3)</f>
        <v>0.78598950697294356</v>
      </c>
      <c r="S3" s="66">
        <f>IF(RES_hh_tes!S3=0,"",RES_hh_tes!S3/RES_hh_fec!S3)</f>
        <v>0.80079935617653608</v>
      </c>
      <c r="T3" s="66">
        <f>IF(RES_hh_tes!T3=0,"",RES_hh_tes!T3/RES_hh_fec!T3)</f>
        <v>0.82221093101240506</v>
      </c>
      <c r="U3" s="66">
        <f>IF(RES_hh_tes!U3=0,"",RES_hh_tes!U3/RES_hh_fec!U3)</f>
        <v>0.84748195110852165</v>
      </c>
      <c r="V3" s="66">
        <f>IF(RES_hh_tes!V3=0,"",RES_hh_tes!V3/RES_hh_fec!V3)</f>
        <v>0.87085252495909049</v>
      </c>
      <c r="W3" s="66">
        <f>IF(RES_hh_tes!W3=0,"",RES_hh_tes!W3/RES_hh_fec!W3)</f>
        <v>0.9048738084720821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0.54822778800490235</v>
      </c>
      <c r="C4" s="70">
        <f>IF(RES_hh_tes!C4=0,"",RES_hh_tes!C4/RES_hh_fec!C4)</f>
        <v>0.55687205568612241</v>
      </c>
      <c r="D4" s="70">
        <f>IF(RES_hh_tes!D4=0,"",RES_hh_tes!D4/RES_hh_fec!D4)</f>
        <v>0.56715809406914164</v>
      </c>
      <c r="E4" s="70">
        <f>IF(RES_hh_tes!E4=0,"",RES_hh_tes!E4/RES_hh_fec!E4)</f>
        <v>0.57402781347174026</v>
      </c>
      <c r="F4" s="70">
        <f>IF(RES_hh_tes!F4=0,"",RES_hh_tes!F4/RES_hh_fec!F4)</f>
        <v>0.58388594301294938</v>
      </c>
      <c r="G4" s="70">
        <f>IF(RES_hh_tes!G4=0,"",RES_hh_tes!G4/RES_hh_fec!G4)</f>
        <v>0.59345219623490408</v>
      </c>
      <c r="H4" s="70">
        <f>IF(RES_hh_tes!H4=0,"",RES_hh_tes!H4/RES_hh_fec!H4)</f>
        <v>0.61021377280519795</v>
      </c>
      <c r="I4" s="70">
        <f>IF(RES_hh_tes!I4=0,"",RES_hh_tes!I4/RES_hh_fec!I4)</f>
        <v>0.62375543842376047</v>
      </c>
      <c r="J4" s="70">
        <f>IF(RES_hh_tes!J4=0,"",RES_hh_tes!J4/RES_hh_fec!J4)</f>
        <v>0.64227579692116676</v>
      </c>
      <c r="K4" s="70">
        <f>IF(RES_hh_tes!K4=0,"",RES_hh_tes!K4/RES_hh_fec!K4)</f>
        <v>0.65992216275063931</v>
      </c>
      <c r="L4" s="70">
        <f>IF(RES_hh_tes!L4=0,"",RES_hh_tes!L4/RES_hh_fec!L4)</f>
        <v>0.68590741900860919</v>
      </c>
      <c r="M4" s="70">
        <f>IF(RES_hh_tes!M4=0,"",RES_hh_tes!M4/RES_hh_fec!M4)</f>
        <v>0.70133364335404336</v>
      </c>
      <c r="N4" s="70">
        <f>IF(RES_hh_tes!N4=0,"",RES_hh_tes!N4/RES_hh_fec!N4)</f>
        <v>0.7238086707771082</v>
      </c>
      <c r="O4" s="70">
        <f>IF(RES_hh_tes!O4=0,"",RES_hh_tes!O4/RES_hh_fec!O4)</f>
        <v>0.74473981254775401</v>
      </c>
      <c r="P4" s="70">
        <f>IF(RES_hh_tes!P4=0,"",RES_hh_tes!P4/RES_hh_fec!P4)</f>
        <v>0.75775989431798496</v>
      </c>
      <c r="Q4" s="70">
        <f>IF(RES_hh_tes!Q4=0,"",RES_hh_tes!Q4/RES_hh_fec!Q4)</f>
        <v>0.76995320401615663</v>
      </c>
      <c r="R4" s="70">
        <f>IF(RES_hh_tes!R4=0,"",RES_hh_tes!R4/RES_hh_fec!R4)</f>
        <v>0.78877846176973909</v>
      </c>
      <c r="S4" s="70">
        <f>IF(RES_hh_tes!S4=0,"",RES_hh_tes!S4/RES_hh_fec!S4)</f>
        <v>0.80508043878791102</v>
      </c>
      <c r="T4" s="70">
        <f>IF(RES_hh_tes!T4=0,"",RES_hh_tes!T4/RES_hh_fec!T4)</f>
        <v>0.82710155495046622</v>
      </c>
      <c r="U4" s="70">
        <f>IF(RES_hh_tes!U4=0,"",RES_hh_tes!U4/RES_hh_fec!U4)</f>
        <v>0.85293921883352841</v>
      </c>
      <c r="V4" s="70">
        <f>IF(RES_hh_tes!V4=0,"",RES_hh_tes!V4/RES_hh_fec!V4)</f>
        <v>0.87525608528567544</v>
      </c>
      <c r="W4" s="70">
        <f>IF(RES_hh_tes!W4=0,"",RES_hh_tes!W4/RES_hh_fec!W4)</f>
        <v>0.90973353365026455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0.63736850338559459</v>
      </c>
      <c r="C5" s="78">
        <f>IF(RES_hh_tes!C5=0,"",RES_hh_tes!C5/RES_hh_fec!C5)</f>
        <v>0.63736850338559459</v>
      </c>
      <c r="D5" s="78">
        <f>IF(RES_hh_tes!D5=0,"",RES_hh_tes!D5/RES_hh_fec!D5)</f>
        <v>0.63736850338559459</v>
      </c>
      <c r="E5" s="78">
        <f>IF(RES_hh_tes!E5=0,"",RES_hh_tes!E5/RES_hh_fec!E5)</f>
        <v>0.63736850338559459</v>
      </c>
      <c r="F5" s="78">
        <f>IF(RES_hh_tes!F5=0,"",RES_hh_tes!F5/RES_hh_fec!F5)</f>
        <v>0.63736850338559459</v>
      </c>
      <c r="G5" s="78">
        <f>IF(RES_hh_tes!G5=0,"",RES_hh_tes!G5/RES_hh_fec!G5)</f>
        <v>0.63736850338559459</v>
      </c>
      <c r="H5" s="78">
        <f>IF(RES_hh_tes!H5=0,"",RES_hh_tes!H5/RES_hh_fec!H5)</f>
        <v>0.63985763721070388</v>
      </c>
      <c r="I5" s="78">
        <f>IF(RES_hh_tes!I5=0,"",RES_hh_tes!I5/RES_hh_fec!I5)</f>
        <v>0.64928458082490037</v>
      </c>
      <c r="J5" s="78">
        <f>IF(RES_hh_tes!J5=0,"",RES_hh_tes!J5/RES_hh_fec!J5)</f>
        <v>0.65857404833192645</v>
      </c>
      <c r="K5" s="78">
        <f>IF(RES_hh_tes!K5=0,"",RES_hh_tes!K5/RES_hh_fec!K5)</f>
        <v>0.66748231461611562</v>
      </c>
      <c r="L5" s="78">
        <f>IF(RES_hh_tes!L5=0,"",RES_hh_tes!L5/RES_hh_fec!L5)</f>
        <v>0.67307531685406308</v>
      </c>
      <c r="M5" s="78">
        <f>IF(RES_hh_tes!M5=0,"",RES_hh_tes!M5/RES_hh_fec!M5)</f>
        <v>0.68098342300850179</v>
      </c>
      <c r="N5" s="78">
        <f>IF(RES_hh_tes!N5=0,"",RES_hh_tes!N5/RES_hh_fec!N5)</f>
        <v>0.68911233518654935</v>
      </c>
      <c r="O5" s="78">
        <f>IF(RES_hh_tes!O5=0,"",RES_hh_tes!O5/RES_hh_fec!O5)</f>
        <v>0.71315456794231291</v>
      </c>
      <c r="P5" s="78">
        <f>IF(RES_hh_tes!P5=0,"",RES_hh_tes!P5/RES_hh_fec!P5)</f>
        <v>0.71315599309228506</v>
      </c>
      <c r="Q5" s="78">
        <f>IF(RES_hh_tes!Q5=0,"",RES_hh_tes!Q5/RES_hh_fec!Q5)</f>
        <v>0.7131566651070268</v>
      </c>
      <c r="R5" s="78">
        <f>IF(RES_hh_tes!R5=0,"",RES_hh_tes!R5/RES_hh_fec!R5)</f>
        <v>0.71315703105089956</v>
      </c>
      <c r="S5" s="78">
        <f>IF(RES_hh_tes!S5=0,"",RES_hh_tes!S5/RES_hh_fec!S5)</f>
        <v>0.71315787609343861</v>
      </c>
      <c r="T5" s="78">
        <f>IF(RES_hh_tes!T5=0,"",RES_hh_tes!T5/RES_hh_fec!T5)</f>
        <v>0.71316326712721134</v>
      </c>
      <c r="U5" s="78">
        <f>IF(RES_hh_tes!U5=0,"",RES_hh_tes!U5/RES_hh_fec!U5)</f>
        <v>0.71316609383594176</v>
      </c>
      <c r="V5" s="78">
        <f>IF(RES_hh_tes!V5=0,"",RES_hh_tes!V5/RES_hh_fec!V5)</f>
        <v>0.71316908601351181</v>
      </c>
      <c r="W5" s="78">
        <f>IF(RES_hh_tes!W5=0,"",RES_hh_tes!W5/RES_hh_fec!W5)</f>
        <v>0.71993685967648513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0.49799375324847295</v>
      </c>
      <c r="C6" s="78">
        <f>IF(RES_hh_tes!C6=0,"",RES_hh_tes!C6/RES_hh_fec!C6)</f>
        <v>0.50145304943020497</v>
      </c>
      <c r="D6" s="78">
        <f>IF(RES_hh_tes!D6=0,"",RES_hh_tes!D6/RES_hh_fec!D6)</f>
        <v>0.50471729243515462</v>
      </c>
      <c r="E6" s="78">
        <f>IF(RES_hh_tes!E6=0,"",RES_hh_tes!E6/RES_hh_fec!E6)</f>
        <v>0.50793793042498392</v>
      </c>
      <c r="F6" s="78">
        <f>IF(RES_hh_tes!F6=0,"",RES_hh_tes!F6/RES_hh_fec!F6)</f>
        <v>0.51225930067279046</v>
      </c>
      <c r="G6" s="78">
        <f>IF(RES_hh_tes!G6=0,"",RES_hh_tes!G6/RES_hh_fec!G6)</f>
        <v>0.51790124802605009</v>
      </c>
      <c r="H6" s="78">
        <f>IF(RES_hh_tes!H6=0,"",RES_hh_tes!H6/RES_hh_fec!H6)</f>
        <v>0.52443322155872851</v>
      </c>
      <c r="I6" s="78">
        <f>IF(RES_hh_tes!I6=0,"",RES_hh_tes!I6/RES_hh_fec!I6)</f>
        <v>0.53313866152463374</v>
      </c>
      <c r="J6" s="78">
        <f>IF(RES_hh_tes!J6=0,"",RES_hh_tes!J6/RES_hh_fec!J6)</f>
        <v>0.54081214110734011</v>
      </c>
      <c r="K6" s="78">
        <f>IF(RES_hh_tes!K6=0,"",RES_hh_tes!K6/RES_hh_fec!K6)</f>
        <v>0.55003044824511715</v>
      </c>
      <c r="L6" s="78">
        <f>IF(RES_hh_tes!L6=0,"",RES_hh_tes!L6/RES_hh_fec!L6)</f>
        <v>0.56042483937885978</v>
      </c>
      <c r="M6" s="78">
        <f>IF(RES_hh_tes!M6=0,"",RES_hh_tes!M6/RES_hh_fec!M6)</f>
        <v>0.57247130550436653</v>
      </c>
      <c r="N6" s="78">
        <f>IF(RES_hh_tes!N6=0,"",RES_hh_tes!N6/RES_hh_fec!N6)</f>
        <v>0.58930719962148226</v>
      </c>
      <c r="O6" s="78">
        <f>IF(RES_hh_tes!O6=0,"",RES_hh_tes!O6/RES_hh_fec!O6)</f>
        <v>0.6082521155091265</v>
      </c>
      <c r="P6" s="78">
        <f>IF(RES_hh_tes!P6=0,"",RES_hh_tes!P6/RES_hh_fec!P6)</f>
        <v>0.60957896071734463</v>
      </c>
      <c r="Q6" s="78">
        <f>IF(RES_hh_tes!Q6=0,"",RES_hh_tes!Q6/RES_hh_fec!Q6)</f>
        <v>0.61411606050060552</v>
      </c>
      <c r="R6" s="78">
        <f>IF(RES_hh_tes!R6=0,"",RES_hh_tes!R6/RES_hh_fec!R6)</f>
        <v>0.6278850336287598</v>
      </c>
      <c r="S6" s="78">
        <f>IF(RES_hh_tes!S6=0,"",RES_hh_tes!S6/RES_hh_fec!S6)</f>
        <v>0.64234958348737947</v>
      </c>
      <c r="T6" s="78">
        <f>IF(RES_hh_tes!T6=0,"",RES_hh_tes!T6/RES_hh_fec!T6)</f>
        <v>0.65443646697070668</v>
      </c>
      <c r="U6" s="78">
        <f>IF(RES_hh_tes!U6=0,"",RES_hh_tes!U6/RES_hh_fec!U6)</f>
        <v>0.66594871338271056</v>
      </c>
      <c r="V6" s="78">
        <f>IF(RES_hh_tes!V6=0,"",RES_hh_tes!V6/RES_hh_fec!V6)</f>
        <v>0.68211229441228449</v>
      </c>
      <c r="W6" s="78">
        <f>IF(RES_hh_tes!W6=0,"",RES_hh_tes!W6/RES_hh_fec!W6)</f>
        <v>0.69837947647444309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0.47334829488311797</v>
      </c>
      <c r="C7" s="78">
        <f>IF(RES_hh_tes!C7=0,"",RES_hh_tes!C7/RES_hh_fec!C7)</f>
        <v>0.47731679894125478</v>
      </c>
      <c r="D7" s="78">
        <f>IF(RES_hh_tes!D7=0,"",RES_hh_tes!D7/RES_hh_fec!D7)</f>
        <v>0.48133784868792456</v>
      </c>
      <c r="E7" s="78">
        <f>IF(RES_hh_tes!E7=0,"",RES_hh_tes!E7/RES_hh_fec!E7)</f>
        <v>0.48647329493915692</v>
      </c>
      <c r="F7" s="78">
        <f>IF(RES_hh_tes!F7=0,"",RES_hh_tes!F7/RES_hh_fec!F7)</f>
        <v>0.49102032812941471</v>
      </c>
      <c r="G7" s="78">
        <f>IF(RES_hh_tes!G7=0,"",RES_hh_tes!G7/RES_hh_fec!G7)</f>
        <v>0.4972625840448861</v>
      </c>
      <c r="H7" s="78">
        <f>IF(RES_hh_tes!H7=0,"",RES_hh_tes!H7/RES_hh_fec!H7)</f>
        <v>0.5036097745476904</v>
      </c>
      <c r="I7" s="78">
        <f>IF(RES_hh_tes!I7=0,"",RES_hh_tes!I7/RES_hh_fec!I7)</f>
        <v>0.51147968494060181</v>
      </c>
      <c r="J7" s="78">
        <f>IF(RES_hh_tes!J7=0,"",RES_hh_tes!J7/RES_hh_fec!J7)</f>
        <v>0.52069160127666791</v>
      </c>
      <c r="K7" s="78">
        <f>IF(RES_hh_tes!K7=0,"",RES_hh_tes!K7/RES_hh_fec!K7)</f>
        <v>0.529698430878075</v>
      </c>
      <c r="L7" s="78">
        <f>IF(RES_hh_tes!L7=0,"",RES_hh_tes!L7/RES_hh_fec!L7)</f>
        <v>0.53872416456418004</v>
      </c>
      <c r="M7" s="78">
        <f>IF(RES_hh_tes!M7=0,"",RES_hh_tes!M7/RES_hh_fec!M7)</f>
        <v>0.55051985641040513</v>
      </c>
      <c r="N7" s="78">
        <f>IF(RES_hh_tes!N7=0,"",RES_hh_tes!N7/RES_hh_fec!N7)</f>
        <v>0.56679064790911715</v>
      </c>
      <c r="O7" s="78">
        <f>IF(RES_hh_tes!O7=0,"",RES_hh_tes!O7/RES_hh_fec!O7)</f>
        <v>0.58583423017137071</v>
      </c>
      <c r="P7" s="78">
        <f>IF(RES_hh_tes!P7=0,"",RES_hh_tes!P7/RES_hh_fec!P7)</f>
        <v>0.59016508709731508</v>
      </c>
      <c r="Q7" s="78">
        <f>IF(RES_hh_tes!Q7=0,"",RES_hh_tes!Q7/RES_hh_fec!Q7)</f>
        <v>0.59430359583031156</v>
      </c>
      <c r="R7" s="78">
        <f>IF(RES_hh_tes!R7=0,"",RES_hh_tes!R7/RES_hh_fec!R7)</f>
        <v>0.59734151050265827</v>
      </c>
      <c r="S7" s="78">
        <f>IF(RES_hh_tes!S7=0,"",RES_hh_tes!S7/RES_hh_fec!S7)</f>
        <v>0.60622663639736163</v>
      </c>
      <c r="T7" s="78">
        <f>IF(RES_hh_tes!T7=0,"",RES_hh_tes!T7/RES_hh_fec!T7)</f>
        <v>0.61599149303604539</v>
      </c>
      <c r="U7" s="78">
        <f>IF(RES_hh_tes!U7=0,"",RES_hh_tes!U7/RES_hh_fec!U7)</f>
        <v>0.62789772891107343</v>
      </c>
      <c r="V7" s="78">
        <f>IF(RES_hh_tes!V7=0,"",RES_hh_tes!V7/RES_hh_fec!V7)</f>
        <v>0.64077893684230791</v>
      </c>
      <c r="W7" s="78">
        <f>IF(RES_hh_tes!W7=0,"",RES_hh_tes!W7/RES_hh_fec!W7)</f>
        <v>0.65372373294200026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0.53086224565270412</v>
      </c>
      <c r="C8" s="78">
        <f>IF(RES_hh_tes!C8=0,"",RES_hh_tes!C8/RES_hh_fec!C8)</f>
        <v>0.54192776877503324</v>
      </c>
      <c r="D8" s="78">
        <f>IF(RES_hh_tes!D8=0,"",RES_hh_tes!D8/RES_hh_fec!D8)</f>
        <v>0.55204378202499726</v>
      </c>
      <c r="E8" s="78">
        <f>IF(RES_hh_tes!E8=0,"",RES_hh_tes!E8/RES_hh_fec!E8)</f>
        <v>0.56137652999935894</v>
      </c>
      <c r="F8" s="78">
        <f>IF(RES_hh_tes!F8=0,"",RES_hh_tes!F8/RES_hh_fec!F8)</f>
        <v>0.57274831800457005</v>
      </c>
      <c r="G8" s="78">
        <f>IF(RES_hh_tes!G8=0,"",RES_hh_tes!G8/RES_hh_fec!G8)</f>
        <v>0.58232811541004526</v>
      </c>
      <c r="H8" s="78">
        <f>IF(RES_hh_tes!H8=0,"",RES_hh_tes!H8/RES_hh_fec!H8)</f>
        <v>0.59408903760351228</v>
      </c>
      <c r="I8" s="78">
        <f>IF(RES_hh_tes!I8=0,"",RES_hh_tes!I8/RES_hh_fec!I8)</f>
        <v>0.60435464890864299</v>
      </c>
      <c r="J8" s="78">
        <f>IF(RES_hh_tes!J8=0,"",RES_hh_tes!J8/RES_hh_fec!J8)</f>
        <v>0.61558609678340193</v>
      </c>
      <c r="K8" s="78">
        <f>IF(RES_hh_tes!K8=0,"",RES_hh_tes!K8/RES_hh_fec!K8)</f>
        <v>0.62637355162148911</v>
      </c>
      <c r="L8" s="78">
        <f>IF(RES_hh_tes!L8=0,"",RES_hh_tes!L8/RES_hh_fec!L8)</f>
        <v>0.63867207492254718</v>
      </c>
      <c r="M8" s="78">
        <f>IF(RES_hh_tes!M8=0,"",RES_hh_tes!M8/RES_hh_fec!M8)</f>
        <v>0.65275996167602302</v>
      </c>
      <c r="N8" s="78">
        <f>IF(RES_hh_tes!N8=0,"",RES_hh_tes!N8/RES_hh_fec!N8)</f>
        <v>0.66830039923441764</v>
      </c>
      <c r="O8" s="78">
        <f>IF(RES_hh_tes!O8=0,"",RES_hh_tes!O8/RES_hh_fec!O8)</f>
        <v>0.68296280239369467</v>
      </c>
      <c r="P8" s="78">
        <f>IF(RES_hh_tes!P8=0,"",RES_hh_tes!P8/RES_hh_fec!P8)</f>
        <v>0.68754939354728095</v>
      </c>
      <c r="Q8" s="78">
        <f>IF(RES_hh_tes!Q8=0,"",RES_hh_tes!Q8/RES_hh_fec!Q8)</f>
        <v>0.69512391483718405</v>
      </c>
      <c r="R8" s="78">
        <f>IF(RES_hh_tes!R8=0,"",RES_hh_tes!R8/RES_hh_fec!R8)</f>
        <v>0.70539842479587822</v>
      </c>
      <c r="S8" s="78">
        <f>IF(RES_hh_tes!S8=0,"",RES_hh_tes!S8/RES_hh_fec!S8)</f>
        <v>0.71770156859846279</v>
      </c>
      <c r="T8" s="78">
        <f>IF(RES_hh_tes!T8=0,"",RES_hh_tes!T8/RES_hh_fec!T8)</f>
        <v>0.72951431247125631</v>
      </c>
      <c r="U8" s="78">
        <f>IF(RES_hh_tes!U8=0,"",RES_hh_tes!U8/RES_hh_fec!U8)</f>
        <v>0.74049011074401383</v>
      </c>
      <c r="V8" s="78">
        <f>IF(RES_hh_tes!V8=0,"",RES_hh_tes!V8/RES_hh_fec!V8)</f>
        <v>0.75180244320459055</v>
      </c>
      <c r="W8" s="78">
        <f>IF(RES_hh_tes!W8=0,"",RES_hh_tes!W8/RES_hh_fec!W8)</f>
        <v>0.7628356753223059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0.47382920574037535</v>
      </c>
      <c r="C9" s="78">
        <f>IF(RES_hh_tes!C9=0,"",RES_hh_tes!C9/RES_hh_fec!C9)</f>
        <v>0.47982538289923721</v>
      </c>
      <c r="D9" s="78">
        <f>IF(RES_hh_tes!D9=0,"",RES_hh_tes!D9/RES_hh_fec!D9)</f>
        <v>0.48895174792087387</v>
      </c>
      <c r="E9" s="78">
        <f>IF(RES_hh_tes!E9=0,"",RES_hh_tes!E9/RES_hh_fec!E9)</f>
        <v>0.50000175433812621</v>
      </c>
      <c r="F9" s="78">
        <f>IF(RES_hh_tes!F9=0,"",RES_hh_tes!F9/RES_hh_fec!F9)</f>
        <v>0.5105481713633282</v>
      </c>
      <c r="G9" s="78">
        <f>IF(RES_hh_tes!G9=0,"",RES_hh_tes!G9/RES_hh_fec!G9)</f>
        <v>0.52376735788247253</v>
      </c>
      <c r="H9" s="78">
        <f>IF(RES_hh_tes!H9=0,"",RES_hh_tes!H9/RES_hh_fec!H9)</f>
        <v>0.53831369489855729</v>
      </c>
      <c r="I9" s="78">
        <f>IF(RES_hh_tes!I9=0,"",RES_hh_tes!I9/RES_hh_fec!I9)</f>
        <v>0.55741534217435962</v>
      </c>
      <c r="J9" s="78">
        <f>IF(RES_hh_tes!J9=0,"",RES_hh_tes!J9/RES_hh_fec!J9)</f>
        <v>0.57638770194804612</v>
      </c>
      <c r="K9" s="78">
        <f>IF(RES_hh_tes!K9=0,"",RES_hh_tes!K9/RES_hh_fec!K9)</f>
        <v>0.5977569809710781</v>
      </c>
      <c r="L9" s="78">
        <f>IF(RES_hh_tes!L9=0,"",RES_hh_tes!L9/RES_hh_fec!L9)</f>
        <v>0.62056464751168117</v>
      </c>
      <c r="M9" s="78">
        <f>IF(RES_hh_tes!M9=0,"",RES_hh_tes!M9/RES_hh_fec!M9)</f>
        <v>0.6428493311823168</v>
      </c>
      <c r="N9" s="78">
        <f>IF(RES_hh_tes!N9=0,"",RES_hh_tes!N9/RES_hh_fec!N9)</f>
        <v>0.66595133047459498</v>
      </c>
      <c r="O9" s="78">
        <f>IF(RES_hh_tes!O9=0,"",RES_hh_tes!O9/RES_hh_fec!O9)</f>
        <v>0.6860183508289055</v>
      </c>
      <c r="P9" s="78">
        <f>IF(RES_hh_tes!P9=0,"",RES_hh_tes!P9/RES_hh_fec!P9)</f>
        <v>0.69144282377990596</v>
      </c>
      <c r="Q9" s="78">
        <f>IF(RES_hh_tes!Q9=0,"",RES_hh_tes!Q9/RES_hh_fec!Q9)</f>
        <v>0.69657362235746001</v>
      </c>
      <c r="R9" s="78">
        <f>IF(RES_hh_tes!R9=0,"",RES_hh_tes!R9/RES_hh_fec!R9)</f>
        <v>0.70282209498535309</v>
      </c>
      <c r="S9" s="78">
        <f>IF(RES_hh_tes!S9=0,"",RES_hh_tes!S9/RES_hh_fec!S9)</f>
        <v>0.71071273388110401</v>
      </c>
      <c r="T9" s="78">
        <f>IF(RES_hh_tes!T9=0,"",RES_hh_tes!T9/RES_hh_fec!T9)</f>
        <v>0.71976183431542917</v>
      </c>
      <c r="U9" s="78">
        <f>IF(RES_hh_tes!U9=0,"",RES_hh_tes!U9/RES_hh_fec!U9)</f>
        <v>0.72894503873736916</v>
      </c>
      <c r="V9" s="78">
        <f>IF(RES_hh_tes!V9=0,"",RES_hh_tes!V9/RES_hh_fec!V9)</f>
        <v>0.73741882242133983</v>
      </c>
      <c r="W9" s="78">
        <f>IF(RES_hh_tes!W9=0,"",RES_hh_tes!W9/RES_hh_fec!W9)</f>
        <v>0.74735480952018052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0.76431306347201888</v>
      </c>
      <c r="C10" s="78">
        <f>IF(RES_hh_tes!C10=0,"",RES_hh_tes!C10/RES_hh_fec!C10)</f>
        <v>0.76431306347201888</v>
      </c>
      <c r="D10" s="78">
        <f>IF(RES_hh_tes!D10=0,"",RES_hh_tes!D10/RES_hh_fec!D10)</f>
        <v>0.76431306347201888</v>
      </c>
      <c r="E10" s="78">
        <f>IF(RES_hh_tes!E10=0,"",RES_hh_tes!E10/RES_hh_fec!E10)</f>
        <v>0.76431306347201888</v>
      </c>
      <c r="F10" s="78">
        <f>IF(RES_hh_tes!F10=0,"",RES_hh_tes!F10/RES_hh_fec!F10)</f>
        <v>0.76431306347201888</v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0.80454006681265178</v>
      </c>
      <c r="C11" s="78">
        <f>IF(RES_hh_tes!C11=0,"",RES_hh_tes!C11/RES_hh_fec!C11)</f>
        <v>0.80646070643120893</v>
      </c>
      <c r="D11" s="78">
        <f>IF(RES_hh_tes!D11=0,"",RES_hh_tes!D11/RES_hh_fec!D11)</f>
        <v>0.80851157463886536</v>
      </c>
      <c r="E11" s="78">
        <f>IF(RES_hh_tes!E11=0,"",RES_hh_tes!E11/RES_hh_fec!E11)</f>
        <v>0.81084349390578847</v>
      </c>
      <c r="F11" s="78">
        <f>IF(RES_hh_tes!F11=0,"",RES_hh_tes!F11/RES_hh_fec!F11)</f>
        <v>0.81301126204963903</v>
      </c>
      <c r="G11" s="78">
        <f>IF(RES_hh_tes!G11=0,"",RES_hh_tes!G11/RES_hh_fec!G11)</f>
        <v>0.81466190844303221</v>
      </c>
      <c r="H11" s="78">
        <f>IF(RES_hh_tes!H11=0,"",RES_hh_tes!H11/RES_hh_fec!H11)</f>
        <v>0.81554566258929473</v>
      </c>
      <c r="I11" s="78">
        <f>IF(RES_hh_tes!I11=0,"",RES_hh_tes!I11/RES_hh_fec!I11)</f>
        <v>0.81654193952066978</v>
      </c>
      <c r="J11" s="78">
        <f>IF(RES_hh_tes!J11=0,"",RES_hh_tes!J11/RES_hh_fec!J11)</f>
        <v>0.81682762449517488</v>
      </c>
      <c r="K11" s="78">
        <f>IF(RES_hh_tes!K11=0,"",RES_hh_tes!K11/RES_hh_fec!K11)</f>
        <v>0.81746964153218504</v>
      </c>
      <c r="L11" s="78">
        <f>IF(RES_hh_tes!L11=0,"",RES_hh_tes!L11/RES_hh_fec!L11)</f>
        <v>0.82169322574752068</v>
      </c>
      <c r="M11" s="78">
        <f>IF(RES_hh_tes!M11=0,"",RES_hh_tes!M11/RES_hh_fec!M11)</f>
        <v>0.8285058076309324</v>
      </c>
      <c r="N11" s="78">
        <f>IF(RES_hh_tes!N11=0,"",RES_hh_tes!N11/RES_hh_fec!N11)</f>
        <v>0.83652958982589587</v>
      </c>
      <c r="O11" s="78">
        <f>IF(RES_hh_tes!O11=0,"",RES_hh_tes!O11/RES_hh_fec!O11)</f>
        <v>0.84432737420861137</v>
      </c>
      <c r="P11" s="78">
        <f>IF(RES_hh_tes!P11=0,"",RES_hh_tes!P11/RES_hh_fec!P11)</f>
        <v>0.84589123004907629</v>
      </c>
      <c r="Q11" s="78">
        <f>IF(RES_hh_tes!Q11=0,"",RES_hh_tes!Q11/RES_hh_fec!Q11)</f>
        <v>0.84868061874207157</v>
      </c>
      <c r="R11" s="78">
        <f>IF(RES_hh_tes!R11=0,"",RES_hh_tes!R11/RES_hh_fec!R11)</f>
        <v>0.85238064951806269</v>
      </c>
      <c r="S11" s="78">
        <f>IF(RES_hh_tes!S11=0,"",RES_hh_tes!S11/RES_hh_fec!S11)</f>
        <v>0.85717971562611206</v>
      </c>
      <c r="T11" s="78">
        <f>IF(RES_hh_tes!T11=0,"",RES_hh_tes!T11/RES_hh_fec!T11)</f>
        <v>0.86176578860443187</v>
      </c>
      <c r="U11" s="78">
        <f>IF(RES_hh_tes!U11=0,"",RES_hh_tes!U11/RES_hh_fec!U11)</f>
        <v>0.86578103657709571</v>
      </c>
      <c r="V11" s="78">
        <f>IF(RES_hh_tes!V11=0,"",RES_hh_tes!V11/RES_hh_fec!V11)</f>
        <v>0.86898998525047966</v>
      </c>
      <c r="W11" s="78">
        <f>IF(RES_hh_tes!W11=0,"",RES_hh_tes!W11/RES_hh_fec!W11)</f>
        <v>0.87142424142021557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1.3912949539188841</v>
      </c>
      <c r="C12" s="78">
        <f>IF(RES_hh_tes!C12=0,"",RES_hh_tes!C12/RES_hh_fec!C12)</f>
        <v>1.4137901979549583</v>
      </c>
      <c r="D12" s="78">
        <f>IF(RES_hh_tes!D12=0,"",RES_hh_tes!D12/RES_hh_fec!D12)</f>
        <v>1.4596032231711089</v>
      </c>
      <c r="E12" s="78">
        <f>IF(RES_hh_tes!E12=0,"",RES_hh_tes!E12/RES_hh_fec!E12)</f>
        <v>1.5383143409998095</v>
      </c>
      <c r="F12" s="78">
        <f>IF(RES_hh_tes!F12=0,"",RES_hh_tes!F12/RES_hh_fec!F12)</f>
        <v>1.6570564038269184</v>
      </c>
      <c r="G12" s="78">
        <f>IF(RES_hh_tes!G12=0,"",RES_hh_tes!G12/RES_hh_fec!G12)</f>
        <v>1.8067907438597037</v>
      </c>
      <c r="H12" s="78">
        <f>IF(RES_hh_tes!H12=0,"",RES_hh_tes!H12/RES_hh_fec!H12)</f>
        <v>1.9345262811151098</v>
      </c>
      <c r="I12" s="78">
        <f>IF(RES_hh_tes!I12=0,"",RES_hh_tes!I12/RES_hh_fec!I12)</f>
        <v>2.0418214841397173</v>
      </c>
      <c r="J12" s="78">
        <f>IF(RES_hh_tes!J12=0,"",RES_hh_tes!J12/RES_hh_fec!J12)</f>
        <v>2.1289517455862068</v>
      </c>
      <c r="K12" s="78">
        <f>IF(RES_hh_tes!K12=0,"",RES_hh_tes!K12/RES_hh_fec!K12)</f>
        <v>2.2027238443314681</v>
      </c>
      <c r="L12" s="78">
        <f>IF(RES_hh_tes!L12=0,"",RES_hh_tes!L12/RES_hh_fec!L12)</f>
        <v>2.2670990243325351</v>
      </c>
      <c r="M12" s="78">
        <f>IF(RES_hh_tes!M12=0,"",RES_hh_tes!M12/RES_hh_fec!M12)</f>
        <v>2.3147105895927829</v>
      </c>
      <c r="N12" s="78">
        <f>IF(RES_hh_tes!N12=0,"",RES_hh_tes!N12/RES_hh_fec!N12)</f>
        <v>2.3679936619902713</v>
      </c>
      <c r="O12" s="78">
        <f>IF(RES_hh_tes!O12=0,"",RES_hh_tes!O12/RES_hh_fec!O12)</f>
        <v>2.430446351777849</v>
      </c>
      <c r="P12" s="78">
        <f>IF(RES_hh_tes!P12=0,"",RES_hh_tes!P12/RES_hh_fec!P12)</f>
        <v>2.5121543727329048</v>
      </c>
      <c r="Q12" s="78">
        <f>IF(RES_hh_tes!Q12=0,"",RES_hh_tes!Q12/RES_hh_fec!Q12)</f>
        <v>2.5960378874411902</v>
      </c>
      <c r="R12" s="78">
        <f>IF(RES_hh_tes!R12=0,"",RES_hh_tes!R12/RES_hh_fec!R12)</f>
        <v>2.6873859558035447</v>
      </c>
      <c r="S12" s="78">
        <f>IF(RES_hh_tes!S12=0,"",RES_hh_tes!S12/RES_hh_fec!S12)</f>
        <v>2.7857075421940327</v>
      </c>
      <c r="T12" s="78">
        <f>IF(RES_hh_tes!T12=0,"",RES_hh_tes!T12/RES_hh_fec!T12)</f>
        <v>2.8965453120406566</v>
      </c>
      <c r="U12" s="78">
        <f>IF(RES_hh_tes!U12=0,"",RES_hh_tes!U12/RES_hh_fec!U12)</f>
        <v>3.0176106339945932</v>
      </c>
      <c r="V12" s="78">
        <f>IF(RES_hh_tes!V12=0,"",RES_hh_tes!V12/RES_hh_fec!V12)</f>
        <v>3.13986314890216</v>
      </c>
      <c r="W12" s="78">
        <f>IF(RES_hh_tes!W12=0,"",RES_hh_tes!W12/RES_hh_fec!W12)</f>
        <v>3.2538295169014759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0.721236418934459</v>
      </c>
      <c r="C13" s="79">
        <f>IF(RES_hh_tes!C13=0,"",RES_hh_tes!C13/RES_hh_fec!C13)</f>
        <v>0.72450190014710969</v>
      </c>
      <c r="D13" s="79">
        <f>IF(RES_hh_tes!D13=0,"",RES_hh_tes!D13/RES_hh_fec!D13)</f>
        <v>0.72875829569481676</v>
      </c>
      <c r="E13" s="79">
        <f>IF(RES_hh_tes!E13=0,"",RES_hh_tes!E13/RES_hh_fec!E13)</f>
        <v>0.7329600579177441</v>
      </c>
      <c r="F13" s="79">
        <f>IF(RES_hh_tes!F13=0,"",RES_hh_tes!F13/RES_hh_fec!F13)</f>
        <v>0.73662455816296957</v>
      </c>
      <c r="G13" s="79">
        <f>IF(RES_hh_tes!G13=0,"",RES_hh_tes!G13/RES_hh_fec!G13)</f>
        <v>0.73952233660579647</v>
      </c>
      <c r="H13" s="79">
        <f>IF(RES_hh_tes!H13=0,"",RES_hh_tes!H13/RES_hh_fec!H13)</f>
        <v>0.74389587492018516</v>
      </c>
      <c r="I13" s="79">
        <f>IF(RES_hh_tes!I13=0,"",RES_hh_tes!I13/RES_hh_fec!I13)</f>
        <v>0.7488156850273936</v>
      </c>
      <c r="J13" s="79">
        <f>IF(RES_hh_tes!J13=0,"",RES_hh_tes!J13/RES_hh_fec!J13)</f>
        <v>0.7543012403457855</v>
      </c>
      <c r="K13" s="79">
        <f>IF(RES_hh_tes!K13=0,"",RES_hh_tes!K13/RES_hh_fec!K13)</f>
        <v>0.75902556213843464</v>
      </c>
      <c r="L13" s="79">
        <f>IF(RES_hh_tes!L13=0,"",RES_hh_tes!L13/RES_hh_fec!L13)</f>
        <v>0.76526015026589911</v>
      </c>
      <c r="M13" s="79">
        <f>IF(RES_hh_tes!M13=0,"",RES_hh_tes!M13/RES_hh_fec!M13)</f>
        <v>0.77160728662589517</v>
      </c>
      <c r="N13" s="79">
        <f>IF(RES_hh_tes!N13=0,"",RES_hh_tes!N13/RES_hh_fec!N13)</f>
        <v>0.7806941658553761</v>
      </c>
      <c r="O13" s="79">
        <f>IF(RES_hh_tes!O13=0,"",RES_hh_tes!O13/RES_hh_fec!O13)</f>
        <v>0.78975980955277825</v>
      </c>
      <c r="P13" s="79">
        <f>IF(RES_hh_tes!P13=0,"",RES_hh_tes!P13/RES_hh_fec!P13)</f>
        <v>0.79286118406238015</v>
      </c>
      <c r="Q13" s="79">
        <f>IF(RES_hh_tes!Q13=0,"",RES_hh_tes!Q13/RES_hh_fec!Q13)</f>
        <v>0.79825258921577813</v>
      </c>
      <c r="R13" s="79">
        <f>IF(RES_hh_tes!R13=0,"",RES_hh_tes!R13/RES_hh_fec!R13)</f>
        <v>0.80649686923628228</v>
      </c>
      <c r="S13" s="79">
        <f>IF(RES_hh_tes!S13=0,"",RES_hh_tes!S13/RES_hh_fec!S13)</f>
        <v>0.81682312809680746</v>
      </c>
      <c r="T13" s="79">
        <f>IF(RES_hh_tes!T13=0,"",RES_hh_tes!T13/RES_hh_fec!T13)</f>
        <v>0.82638410050320554</v>
      </c>
      <c r="U13" s="79">
        <f>IF(RES_hh_tes!U13=0,"",RES_hh_tes!U13/RES_hh_fec!U13)</f>
        <v>0.83571577546925269</v>
      </c>
      <c r="V13" s="79">
        <f>IF(RES_hh_tes!V13=0,"",RES_hh_tes!V13/RES_hh_fec!V13)</f>
        <v>0.84500378851700042</v>
      </c>
      <c r="W13" s="79">
        <f>IF(RES_hh_tes!W13=0,"",RES_hh_tes!W13/RES_hh_fec!W13)</f>
        <v>0.85576853462963554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1.8130054223880809</v>
      </c>
      <c r="C15" s="70">
        <f>IF(RES_hh_tes!C15=0,"",RES_hh_tes!C15/RES_hh_fec!C15)</f>
        <v>1.8788136814002943</v>
      </c>
      <c r="D15" s="70">
        <f>IF(RES_hh_tes!D15=0,"",RES_hh_tes!D15/RES_hh_fec!D15)</f>
        <v>1.9638593115493164</v>
      </c>
      <c r="E15" s="70">
        <f>IF(RES_hh_tes!E15=0,"",RES_hh_tes!E15/RES_hh_fec!E15)</f>
        <v>2.0594311488050221</v>
      </c>
      <c r="F15" s="70">
        <f>IF(RES_hh_tes!F15=0,"",RES_hh_tes!F15/RES_hh_fec!F15)</f>
        <v>2.1717505258201659</v>
      </c>
      <c r="G15" s="70">
        <f>IF(RES_hh_tes!G15=0,"",RES_hh_tes!G15/RES_hh_fec!G15)</f>
        <v>2.3056714909571694</v>
      </c>
      <c r="H15" s="70">
        <f>IF(RES_hh_tes!H15=0,"",RES_hh_tes!H15/RES_hh_fec!H15)</f>
        <v>2.4679463264960044</v>
      </c>
      <c r="I15" s="70">
        <f>IF(RES_hh_tes!I15=0,"",RES_hh_tes!I15/RES_hh_fec!I15)</f>
        <v>2.5626458519507613</v>
      </c>
      <c r="J15" s="70">
        <f>IF(RES_hh_tes!J15=0,"",RES_hh_tes!J15/RES_hh_fec!J15)</f>
        <v>2.6160284456485425</v>
      </c>
      <c r="K15" s="70">
        <f>IF(RES_hh_tes!K15=0,"",RES_hh_tes!K15/RES_hh_fec!K15)</f>
        <v>2.7078349844267811</v>
      </c>
      <c r="L15" s="70">
        <f>IF(RES_hh_tes!L15=0,"",RES_hh_tes!L15/RES_hh_fec!L15)</f>
        <v>2.7944126726836838</v>
      </c>
      <c r="M15" s="70">
        <f>IF(RES_hh_tes!M15=0,"",RES_hh_tes!M15/RES_hh_fec!M15)</f>
        <v>2.8778166350838625</v>
      </c>
      <c r="N15" s="70">
        <f>IF(RES_hh_tes!N15=0,"",RES_hh_tes!N15/RES_hh_fec!N15)</f>
        <v>2.9658218154148592</v>
      </c>
      <c r="O15" s="70">
        <f>IF(RES_hh_tes!O15=0,"",RES_hh_tes!O15/RES_hh_fec!O15)</f>
        <v>3.0797795746906846</v>
      </c>
      <c r="P15" s="70">
        <f>IF(RES_hh_tes!P15=0,"",RES_hh_tes!P15/RES_hh_fec!P15)</f>
        <v>3.1787664102062281</v>
      </c>
      <c r="Q15" s="70">
        <f>IF(RES_hh_tes!Q15=0,"",RES_hh_tes!Q15/RES_hh_fec!Q15)</f>
        <v>3.2842914251248883</v>
      </c>
      <c r="R15" s="70">
        <f>IF(RES_hh_tes!R15=0,"",RES_hh_tes!R15/RES_hh_fec!R15)</f>
        <v>3.41391372517695</v>
      </c>
      <c r="S15" s="70">
        <f>IF(RES_hh_tes!S15=0,"",RES_hh_tes!S15/RES_hh_fec!S15)</f>
        <v>3.5522780179871347</v>
      </c>
      <c r="T15" s="70">
        <f>IF(RES_hh_tes!T15=0,"",RES_hh_tes!T15/RES_hh_fec!T15)</f>
        <v>3.6684730691411964</v>
      </c>
      <c r="U15" s="70">
        <f>IF(RES_hh_tes!U15=0,"",RES_hh_tes!U15/RES_hh_fec!U15)</f>
        <v>3.7779288150304025</v>
      </c>
      <c r="V15" s="70">
        <f>IF(RES_hh_tes!V15=0,"",RES_hh_tes!V15/RES_hh_fec!V15)</f>
        <v>3.8530373841051677</v>
      </c>
      <c r="W15" s="70">
        <f>IF(RES_hh_tes!W15=0,"",RES_hh_tes!W15/RES_hh_fec!W15)</f>
        <v>3.9357985759702938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1.8130054223880809</v>
      </c>
      <c r="C16" s="78">
        <f>IF(RES_hh_tes!C16=0,"",RES_hh_tes!C16/RES_hh_fec!C16)</f>
        <v>1.8788136814002943</v>
      </c>
      <c r="D16" s="78">
        <f>IF(RES_hh_tes!D16=0,"",RES_hh_tes!D16/RES_hh_fec!D16)</f>
        <v>1.9638593115493164</v>
      </c>
      <c r="E16" s="78">
        <f>IF(RES_hh_tes!E16=0,"",RES_hh_tes!E16/RES_hh_fec!E16)</f>
        <v>2.0594311488050221</v>
      </c>
      <c r="F16" s="78">
        <f>IF(RES_hh_tes!F16=0,"",RES_hh_tes!F16/RES_hh_fec!F16)</f>
        <v>2.1717505258201659</v>
      </c>
      <c r="G16" s="78">
        <f>IF(RES_hh_tes!G16=0,"",RES_hh_tes!G16/RES_hh_fec!G16)</f>
        <v>2.3056714909571694</v>
      </c>
      <c r="H16" s="78">
        <f>IF(RES_hh_tes!H16=0,"",RES_hh_tes!H16/RES_hh_fec!H16)</f>
        <v>2.4679463264960044</v>
      </c>
      <c r="I16" s="78">
        <f>IF(RES_hh_tes!I16=0,"",RES_hh_tes!I16/RES_hh_fec!I16)</f>
        <v>2.5626458519507613</v>
      </c>
      <c r="J16" s="78">
        <f>IF(RES_hh_tes!J16=0,"",RES_hh_tes!J16/RES_hh_fec!J16)</f>
        <v>2.6160284456485425</v>
      </c>
      <c r="K16" s="78">
        <f>IF(RES_hh_tes!K16=0,"",RES_hh_tes!K16/RES_hh_fec!K16)</f>
        <v>2.7078349844267811</v>
      </c>
      <c r="L16" s="78">
        <f>IF(RES_hh_tes!L16=0,"",RES_hh_tes!L16/RES_hh_fec!L16)</f>
        <v>2.7944126726836838</v>
      </c>
      <c r="M16" s="78">
        <f>IF(RES_hh_tes!M16=0,"",RES_hh_tes!M16/RES_hh_fec!M16)</f>
        <v>2.8778166350838625</v>
      </c>
      <c r="N16" s="78">
        <f>IF(RES_hh_tes!N16=0,"",RES_hh_tes!N16/RES_hh_fec!N16)</f>
        <v>2.9658218154148592</v>
      </c>
      <c r="O16" s="78">
        <f>IF(RES_hh_tes!O16=0,"",RES_hh_tes!O16/RES_hh_fec!O16)</f>
        <v>3.0797795746906846</v>
      </c>
      <c r="P16" s="78">
        <f>IF(RES_hh_tes!P16=0,"",RES_hh_tes!P16/RES_hh_fec!P16)</f>
        <v>3.1787664102062281</v>
      </c>
      <c r="Q16" s="78">
        <f>IF(RES_hh_tes!Q16=0,"",RES_hh_tes!Q16/RES_hh_fec!Q16)</f>
        <v>3.2842914251248883</v>
      </c>
      <c r="R16" s="78">
        <f>IF(RES_hh_tes!R16=0,"",RES_hh_tes!R16/RES_hh_fec!R16)</f>
        <v>3.41391372517695</v>
      </c>
      <c r="S16" s="78">
        <f>IF(RES_hh_tes!S16=0,"",RES_hh_tes!S16/RES_hh_fec!S16)</f>
        <v>3.5522780179871347</v>
      </c>
      <c r="T16" s="78">
        <f>IF(RES_hh_tes!T16=0,"",RES_hh_tes!T16/RES_hh_fec!T16)</f>
        <v>3.6684730691411964</v>
      </c>
      <c r="U16" s="78">
        <f>IF(RES_hh_tes!U16=0,"",RES_hh_tes!U16/RES_hh_fec!U16)</f>
        <v>3.7779288150304025</v>
      </c>
      <c r="V16" s="78">
        <f>IF(RES_hh_tes!V16=0,"",RES_hh_tes!V16/RES_hh_fec!V16)</f>
        <v>3.8530373841051677</v>
      </c>
      <c r="W16" s="78">
        <f>IF(RES_hh_tes!W16=0,"",RES_hh_tes!W16/RES_hh_fec!W16)</f>
        <v>3.9357985759702938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0.61972879133636105</v>
      </c>
      <c r="C17" s="70">
        <f>IF(RES_hh_tes!C17=0,"",RES_hh_tes!C17/RES_hh_fec!C17)</f>
        <v>0.62435743283013945</v>
      </c>
      <c r="D17" s="70">
        <f>IF(RES_hh_tes!D17=0,"",RES_hh_tes!D17/RES_hh_fec!D17)</f>
        <v>0.62936495068906373</v>
      </c>
      <c r="E17" s="70">
        <f>IF(RES_hh_tes!E17=0,"",RES_hh_tes!E17/RES_hh_fec!E17)</f>
        <v>0.63356252094440779</v>
      </c>
      <c r="F17" s="70">
        <f>IF(RES_hh_tes!F17=0,"",RES_hh_tes!F17/RES_hh_fec!F17)</f>
        <v>0.63753425260631758</v>
      </c>
      <c r="G17" s="70">
        <f>IF(RES_hh_tes!G17=0,"",RES_hh_tes!G17/RES_hh_fec!G17)</f>
        <v>0.64223309950937635</v>
      </c>
      <c r="H17" s="70">
        <f>IF(RES_hh_tes!H17=0,"",RES_hh_tes!H17/RES_hh_fec!H17)</f>
        <v>0.64830820392997657</v>
      </c>
      <c r="I17" s="70">
        <f>IF(RES_hh_tes!I17=0,"",RES_hh_tes!I17/RES_hh_fec!I17)</f>
        <v>0.65084834959185989</v>
      </c>
      <c r="J17" s="70">
        <f>IF(RES_hh_tes!J17=0,"",RES_hh_tes!J17/RES_hh_fec!J17)</f>
        <v>0.6560812555672475</v>
      </c>
      <c r="K17" s="70">
        <f>IF(RES_hh_tes!K17=0,"",RES_hh_tes!K17/RES_hh_fec!K17)</f>
        <v>0.6611045043804108</v>
      </c>
      <c r="L17" s="70">
        <f>IF(RES_hh_tes!L17=0,"",RES_hh_tes!L17/RES_hh_fec!L17)</f>
        <v>0.67072793677185771</v>
      </c>
      <c r="M17" s="70">
        <f>IF(RES_hh_tes!M17=0,"",RES_hh_tes!M17/RES_hh_fec!M17)</f>
        <v>0.6805895212897427</v>
      </c>
      <c r="N17" s="70">
        <f>IF(RES_hh_tes!N17=0,"",RES_hh_tes!N17/RES_hh_fec!N17)</f>
        <v>0.6915674417137343</v>
      </c>
      <c r="O17" s="70">
        <f>IF(RES_hh_tes!O17=0,"",RES_hh_tes!O17/RES_hh_fec!O17)</f>
        <v>0.70262902364690016</v>
      </c>
      <c r="P17" s="70">
        <f>IF(RES_hh_tes!P17=0,"",RES_hh_tes!P17/RES_hh_fec!P17)</f>
        <v>0.70659753455119845</v>
      </c>
      <c r="Q17" s="70">
        <f>IF(RES_hh_tes!Q17=0,"",RES_hh_tes!Q17/RES_hh_fec!Q17)</f>
        <v>0.71608762744728838</v>
      </c>
      <c r="R17" s="70">
        <f>IF(RES_hh_tes!R17=0,"",RES_hh_tes!R17/RES_hh_fec!R17)</f>
        <v>0.7246948328620284</v>
      </c>
      <c r="S17" s="70">
        <f>IF(RES_hh_tes!S17=0,"",RES_hh_tes!S17/RES_hh_fec!S17)</f>
        <v>0.73640322986322237</v>
      </c>
      <c r="T17" s="70">
        <f>IF(RES_hh_tes!T17=0,"",RES_hh_tes!T17/RES_hh_fec!T17)</f>
        <v>0.75013612290646126</v>
      </c>
      <c r="U17" s="70">
        <f>IF(RES_hh_tes!U17=0,"",RES_hh_tes!U17/RES_hh_fec!U17)</f>
        <v>0.76319108455006601</v>
      </c>
      <c r="V17" s="70">
        <f>IF(RES_hh_tes!V17=0,"",RES_hh_tes!V17/RES_hh_fec!V17)</f>
        <v>0.77549946791110524</v>
      </c>
      <c r="W17" s="70">
        <f>IF(RES_hh_tes!W17=0,"",RES_hh_tes!W17/RES_hh_fec!W17)</f>
        <v>0.78894214924875661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0.57301056638542658</v>
      </c>
      <c r="C18" s="78">
        <f>IF(RES_hh_tes!C18=0,"",RES_hh_tes!C18/RES_hh_fec!C18)</f>
        <v>0.57406673374493311</v>
      </c>
      <c r="D18" s="78">
        <f>IF(RES_hh_tes!D18=0,"",RES_hh_tes!D18/RES_hh_fec!D18)</f>
        <v>0.57454153350641091</v>
      </c>
      <c r="E18" s="78">
        <f>IF(RES_hh_tes!E18=0,"",RES_hh_tes!E18/RES_hh_fec!E18)</f>
        <v>0.57719148942978726</v>
      </c>
      <c r="F18" s="78">
        <f>IF(RES_hh_tes!F18=0,"",RES_hh_tes!F18/RES_hh_fec!F18)</f>
        <v>0.58152736322345266</v>
      </c>
      <c r="G18" s="78">
        <f>IF(RES_hh_tes!G18=0,"",RES_hh_tes!G18/RES_hh_fec!G18)</f>
        <v>0.58842720338167198</v>
      </c>
      <c r="H18" s="78">
        <f>IF(RES_hh_tes!H18=0,"",RES_hh_tes!H18/RES_hh_fec!H18)</f>
        <v>0.59384297620132787</v>
      </c>
      <c r="I18" s="78">
        <f>IF(RES_hh_tes!I18=0,"",RES_hh_tes!I18/RES_hh_fec!I18)</f>
        <v>0.59984754671379037</v>
      </c>
      <c r="J18" s="78">
        <f>IF(RES_hh_tes!J18=0,"",RES_hh_tes!J18/RES_hh_fec!J18)</f>
        <v>0.60894719023102439</v>
      </c>
      <c r="K18" s="78">
        <f>IF(RES_hh_tes!K18=0,"",RES_hh_tes!K18/RES_hh_fec!K18)</f>
        <v>0.616386901852366</v>
      </c>
      <c r="L18" s="78">
        <f>IF(RES_hh_tes!L18=0,"",RES_hh_tes!L18/RES_hh_fec!L18)</f>
        <v>0.62628802383154347</v>
      </c>
      <c r="M18" s="78">
        <f>IF(RES_hh_tes!M18=0,"",RES_hh_tes!M18/RES_hh_fec!M18)</f>
        <v>0.64580683727103827</v>
      </c>
      <c r="N18" s="78">
        <f>IF(RES_hh_tes!N18=0,"",RES_hh_tes!N18/RES_hh_fec!N18)</f>
        <v>0.65620894647288386</v>
      </c>
      <c r="O18" s="78">
        <f>IF(RES_hh_tes!O18=0,"",RES_hh_tes!O18/RES_hh_fec!O18)</f>
        <v>0.67013104348317631</v>
      </c>
      <c r="P18" s="78">
        <f>IF(RES_hh_tes!P18=0,"",RES_hh_tes!P18/RES_hh_fec!P18)</f>
        <v>0.67103423591858458</v>
      </c>
      <c r="Q18" s="78">
        <f>IF(RES_hh_tes!Q18=0,"",RES_hh_tes!Q18/RES_hh_fec!Q18)</f>
        <v>0.67164063659093998</v>
      </c>
      <c r="R18" s="78">
        <f>IF(RES_hh_tes!R18=0,"",RES_hh_tes!R18/RES_hh_fec!R18)</f>
        <v>0.67344500312127642</v>
      </c>
      <c r="S18" s="78">
        <f>IF(RES_hh_tes!S18=0,"",RES_hh_tes!S18/RES_hh_fec!S18)</f>
        <v>0.67731513199081861</v>
      </c>
      <c r="T18" s="78">
        <f>IF(RES_hh_tes!T18=0,"",RES_hh_tes!T18/RES_hh_fec!T18)</f>
        <v>0.69141363116124688</v>
      </c>
      <c r="U18" s="78">
        <f>IF(RES_hh_tes!U18=0,"",RES_hh_tes!U18/RES_hh_fec!U18)</f>
        <v>0.70597278156806398</v>
      </c>
      <c r="V18" s="78">
        <f>IF(RES_hh_tes!V18=0,"",RES_hh_tes!V18/RES_hh_fec!V18)</f>
        <v>0.71753483880762747</v>
      </c>
      <c r="W18" s="78">
        <f>IF(RES_hh_tes!W18=0,"",RES_hh_tes!W18/RES_hh_fec!W18)</f>
        <v>0.72296529464262149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0.60558183389617959</v>
      </c>
      <c r="C19" s="78">
        <f>IF(RES_hh_tes!C19=0,"",RES_hh_tes!C19/RES_hh_fec!C19)</f>
        <v>0.608362635661995</v>
      </c>
      <c r="D19" s="78">
        <f>IF(RES_hh_tes!D19=0,"",RES_hh_tes!D19/RES_hh_fec!D19)</f>
        <v>0.61110723798714417</v>
      </c>
      <c r="E19" s="78">
        <f>IF(RES_hh_tes!E19=0,"",RES_hh_tes!E19/RES_hh_fec!E19)</f>
        <v>0.61436702821529698</v>
      </c>
      <c r="F19" s="78">
        <f>IF(RES_hh_tes!F19=0,"",RES_hh_tes!F19/RES_hh_fec!F19)</f>
        <v>0.61841310493865043</v>
      </c>
      <c r="G19" s="78">
        <f>IF(RES_hh_tes!G19=0,"",RES_hh_tes!G19/RES_hh_fec!G19)</f>
        <v>0.62342845432647331</v>
      </c>
      <c r="H19" s="78">
        <f>IF(RES_hh_tes!H19=0,"",RES_hh_tes!H19/RES_hh_fec!H19)</f>
        <v>0.62923511368882623</v>
      </c>
      <c r="I19" s="78">
        <f>IF(RES_hh_tes!I19=0,"",RES_hh_tes!I19/RES_hh_fec!I19)</f>
        <v>0.63250689207018074</v>
      </c>
      <c r="J19" s="78">
        <f>IF(RES_hh_tes!J19=0,"",RES_hh_tes!J19/RES_hh_fec!J19)</f>
        <v>0.6337932767584733</v>
      </c>
      <c r="K19" s="78">
        <f>IF(RES_hh_tes!K19=0,"",RES_hh_tes!K19/RES_hh_fec!K19)</f>
        <v>0.63630338879616544</v>
      </c>
      <c r="L19" s="78">
        <f>IF(RES_hh_tes!L19=0,"",RES_hh_tes!L19/RES_hh_fec!L19)</f>
        <v>0.63879168843303802</v>
      </c>
      <c r="M19" s="78">
        <f>IF(RES_hh_tes!M19=0,"",RES_hh_tes!M19/RES_hh_fec!M19)</f>
        <v>0.6423218762323134</v>
      </c>
      <c r="N19" s="78">
        <f>IF(RES_hh_tes!N19=0,"",RES_hh_tes!N19/RES_hh_fec!N19)</f>
        <v>0.64827609244214035</v>
      </c>
      <c r="O19" s="78">
        <f>IF(RES_hh_tes!O19=0,"",RES_hh_tes!O19/RES_hh_fec!O19)</f>
        <v>0.65842003819792083</v>
      </c>
      <c r="P19" s="78">
        <f>IF(RES_hh_tes!P19=0,"",RES_hh_tes!P19/RES_hh_fec!P19)</f>
        <v>0.67032057872271822</v>
      </c>
      <c r="Q19" s="78">
        <f>IF(RES_hh_tes!Q19=0,"",RES_hh_tes!Q19/RES_hh_fec!Q19)</f>
        <v>0.68548157526213749</v>
      </c>
      <c r="R19" s="78">
        <f>IF(RES_hh_tes!R19=0,"",RES_hh_tes!R19/RES_hh_fec!R19)</f>
        <v>0.70265113335270912</v>
      </c>
      <c r="S19" s="78">
        <f>IF(RES_hh_tes!S19=0,"",RES_hh_tes!S19/RES_hh_fec!S19)</f>
        <v>0.72348618707902801</v>
      </c>
      <c r="T19" s="78">
        <f>IF(RES_hh_tes!T19=0,"",RES_hh_tes!T19/RES_hh_fec!T19)</f>
        <v>0.74278190932650023</v>
      </c>
      <c r="U19" s="78">
        <f>IF(RES_hh_tes!U19=0,"",RES_hh_tes!U19/RES_hh_fec!U19)</f>
        <v>0.76125638518246208</v>
      </c>
      <c r="V19" s="78">
        <f>IF(RES_hh_tes!V19=0,"",RES_hh_tes!V19/RES_hh_fec!V19)</f>
        <v>0.77889712246041787</v>
      </c>
      <c r="W19" s="78">
        <f>IF(RES_hh_tes!W19=0,"",RES_hh_tes!W19/RES_hh_fec!W19)</f>
        <v>0.79532948572386586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0.54574625795259324</v>
      </c>
      <c r="C20" s="78">
        <f>IF(RES_hh_tes!C20=0,"",RES_hh_tes!C20/RES_hh_fec!C20)</f>
        <v>0.5468852621023077</v>
      </c>
      <c r="D20" s="78">
        <f>IF(RES_hh_tes!D20=0,"",RES_hh_tes!D20/RES_hh_fec!D20)</f>
        <v>0.54798076957374797</v>
      </c>
      <c r="E20" s="78">
        <f>IF(RES_hh_tes!E20=0,"",RES_hh_tes!E20/RES_hh_fec!E20)</f>
        <v>0.54962730579953623</v>
      </c>
      <c r="F20" s="78">
        <f>IF(RES_hh_tes!F20=0,"",RES_hh_tes!F20/RES_hh_fec!F20)</f>
        <v>0.55105751319404328</v>
      </c>
      <c r="G20" s="78">
        <f>IF(RES_hh_tes!G20=0,"",RES_hh_tes!G20/RES_hh_fec!G20)</f>
        <v>0.55308621418116377</v>
      </c>
      <c r="H20" s="78">
        <f>IF(RES_hh_tes!H20=0,"",RES_hh_tes!H20/RES_hh_fec!H20)</f>
        <v>0.55516031983110015</v>
      </c>
      <c r="I20" s="78">
        <f>IF(RES_hh_tes!I20=0,"",RES_hh_tes!I20/RES_hh_fec!I20)</f>
        <v>0.55789165011729391</v>
      </c>
      <c r="J20" s="78">
        <f>IF(RES_hh_tes!J20=0,"",RES_hh_tes!J20/RES_hh_fec!J20)</f>
        <v>0.5616983141816696</v>
      </c>
      <c r="K20" s="78">
        <f>IF(RES_hh_tes!K20=0,"",RES_hh_tes!K20/RES_hh_fec!K20)</f>
        <v>0.5654098069183574</v>
      </c>
      <c r="L20" s="78">
        <f>IF(RES_hh_tes!L20=0,"",RES_hh_tes!L20/RES_hh_fec!L20)</f>
        <v>0.56904778019177205</v>
      </c>
      <c r="M20" s="78">
        <f>IF(RES_hh_tes!M20=0,"",RES_hh_tes!M20/RES_hh_fec!M20)</f>
        <v>0.57409253764393386</v>
      </c>
      <c r="N20" s="78">
        <f>IF(RES_hh_tes!N20=0,"",RES_hh_tes!N20/RES_hh_fec!N20)</f>
        <v>0.58183308186904903</v>
      </c>
      <c r="O20" s="78">
        <f>IF(RES_hh_tes!O20=0,"",RES_hh_tes!O20/RES_hh_fec!O20)</f>
        <v>0.59153685663306266</v>
      </c>
      <c r="P20" s="78">
        <f>IF(RES_hh_tes!P20=0,"",RES_hh_tes!P20/RES_hh_fec!P20)</f>
        <v>0.59716999090004774</v>
      </c>
      <c r="Q20" s="78">
        <f>IF(RES_hh_tes!Q20=0,"",RES_hh_tes!Q20/RES_hh_fec!Q20)</f>
        <v>0.6052490414345707</v>
      </c>
      <c r="R20" s="78">
        <f>IF(RES_hh_tes!R20=0,"",RES_hh_tes!R20/RES_hh_fec!R20)</f>
        <v>0.62137659036158399</v>
      </c>
      <c r="S20" s="78">
        <f>IF(RES_hh_tes!S20=0,"",RES_hh_tes!S20/RES_hh_fec!S20)</f>
        <v>0.6382726907398667</v>
      </c>
      <c r="T20" s="78">
        <f>IF(RES_hh_tes!T20=0,"",RES_hh_tes!T20/RES_hh_fec!T20)</f>
        <v>0.65440255382183987</v>
      </c>
      <c r="U20" s="78">
        <f>IF(RES_hh_tes!U20=0,"",RES_hh_tes!U20/RES_hh_fec!U20)</f>
        <v>0.6695878758010807</v>
      </c>
      <c r="V20" s="78">
        <f>IF(RES_hh_tes!V20=0,"",RES_hh_tes!V20/RES_hh_fec!V20)</f>
        <v>0.6854038438262261</v>
      </c>
      <c r="W20" s="78">
        <f>IF(RES_hh_tes!W20=0,"",RES_hh_tes!W20/RES_hh_fec!W20)</f>
        <v>0.7010811693271114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0.56467257167063489</v>
      </c>
      <c r="C21" s="78">
        <f>IF(RES_hh_tes!C21=0,"",RES_hh_tes!C21/RES_hh_fec!C21)</f>
        <v>0.56929179977325162</v>
      </c>
      <c r="D21" s="78">
        <f>IF(RES_hh_tes!D21=0,"",RES_hh_tes!D21/RES_hh_fec!D21)</f>
        <v>0.57562787769531476</v>
      </c>
      <c r="E21" s="78">
        <f>IF(RES_hh_tes!E21=0,"",RES_hh_tes!E21/RES_hh_fec!E21)</f>
        <v>0.58179281318856813</v>
      </c>
      <c r="F21" s="78">
        <f>IF(RES_hh_tes!F21=0,"",RES_hh_tes!F21/RES_hh_fec!F21)</f>
        <v>0.58933558642117134</v>
      </c>
      <c r="G21" s="78">
        <f>IF(RES_hh_tes!G21=0,"",RES_hh_tes!G21/RES_hh_fec!G21)</f>
        <v>0.59649276742417212</v>
      </c>
      <c r="H21" s="78">
        <f>IF(RES_hh_tes!H21=0,"",RES_hh_tes!H21/RES_hh_fec!H21)</f>
        <v>0.60412069482249375</v>
      </c>
      <c r="I21" s="78">
        <f>IF(RES_hh_tes!I21=0,"",RES_hh_tes!I21/RES_hh_fec!I21)</f>
        <v>0.61146781802193551</v>
      </c>
      <c r="J21" s="78">
        <f>IF(RES_hh_tes!J21=0,"",RES_hh_tes!J21/RES_hh_fec!J21)</f>
        <v>0.61877392013265331</v>
      </c>
      <c r="K21" s="78">
        <f>IF(RES_hh_tes!K21=0,"",RES_hh_tes!K21/RES_hh_fec!K21)</f>
        <v>0.62698379119679071</v>
      </c>
      <c r="L21" s="78">
        <f>IF(RES_hh_tes!L21=0,"",RES_hh_tes!L21/RES_hh_fec!L21)</f>
        <v>0.63533830339052877</v>
      </c>
      <c r="M21" s="78">
        <f>IF(RES_hh_tes!M21=0,"",RES_hh_tes!M21/RES_hh_fec!M21)</f>
        <v>0.64577475312879851</v>
      </c>
      <c r="N21" s="78">
        <f>IF(RES_hh_tes!N21=0,"",RES_hh_tes!N21/RES_hh_fec!N21)</f>
        <v>0.65683711660958499</v>
      </c>
      <c r="O21" s="78">
        <f>IF(RES_hh_tes!O21=0,"",RES_hh_tes!O21/RES_hh_fec!O21)</f>
        <v>0.668754252902381</v>
      </c>
      <c r="P21" s="78">
        <f>IF(RES_hh_tes!P21=0,"",RES_hh_tes!P21/RES_hh_fec!P21)</f>
        <v>0.67389036545387426</v>
      </c>
      <c r="Q21" s="78">
        <f>IF(RES_hh_tes!Q21=0,"",RES_hh_tes!Q21/RES_hh_fec!Q21)</f>
        <v>0.68222712486999404</v>
      </c>
      <c r="R21" s="78">
        <f>IF(RES_hh_tes!R21=0,"",RES_hh_tes!R21/RES_hh_fec!R21)</f>
        <v>0.69470319559086857</v>
      </c>
      <c r="S21" s="78">
        <f>IF(RES_hh_tes!S21=0,"",RES_hh_tes!S21/RES_hh_fec!S21)</f>
        <v>0.71147301197777724</v>
      </c>
      <c r="T21" s="78">
        <f>IF(RES_hh_tes!T21=0,"",RES_hh_tes!T21/RES_hh_fec!T21)</f>
        <v>0.7297973365948679</v>
      </c>
      <c r="U21" s="78">
        <f>IF(RES_hh_tes!U21=0,"",RES_hh_tes!U21/RES_hh_fec!U21)</f>
        <v>0.74909614709454309</v>
      </c>
      <c r="V21" s="78">
        <f>IF(RES_hh_tes!V21=0,"",RES_hh_tes!V21/RES_hh_fec!V21)</f>
        <v>0.76828900186377569</v>
      </c>
      <c r="W21" s="78">
        <f>IF(RES_hh_tes!W21=0,"",RES_hh_tes!W21/RES_hh_fec!W21)</f>
        <v>0.78579381564596817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0.50874016682635947</v>
      </c>
      <c r="C22" s="78">
        <f>IF(RES_hh_tes!C22=0,"",RES_hh_tes!C22/RES_hh_fec!C22)</f>
        <v>0.51850119054478083</v>
      </c>
      <c r="D22" s="78">
        <f>IF(RES_hh_tes!D22=0,"",RES_hh_tes!D22/RES_hh_fec!D22)</f>
        <v>0.53340858017653026</v>
      </c>
      <c r="E22" s="78">
        <f>IF(RES_hh_tes!E22=0,"",RES_hh_tes!E22/RES_hh_fec!E22)</f>
        <v>0.54977574947869878</v>
      </c>
      <c r="F22" s="78">
        <f>IF(RES_hh_tes!F22=0,"",RES_hh_tes!F22/RES_hh_fec!F22)</f>
        <v>0.56494938880423673</v>
      </c>
      <c r="G22" s="78">
        <f>IF(RES_hh_tes!G22=0,"",RES_hh_tes!G22/RES_hh_fec!G22)</f>
        <v>0.58250779048628198</v>
      </c>
      <c r="H22" s="78">
        <f>IF(RES_hh_tes!H22=0,"",RES_hh_tes!H22/RES_hh_fec!H22)</f>
        <v>0.60065219794793889</v>
      </c>
      <c r="I22" s="78">
        <f>IF(RES_hh_tes!I22=0,"",RES_hh_tes!I22/RES_hh_fec!I22)</f>
        <v>0.62224237066273314</v>
      </c>
      <c r="J22" s="78">
        <f>IF(RES_hh_tes!J22=0,"",RES_hh_tes!J22/RES_hh_fec!J22)</f>
        <v>0.64797251614086426</v>
      </c>
      <c r="K22" s="78">
        <f>IF(RES_hh_tes!K22=0,"",RES_hh_tes!K22/RES_hh_fec!K22)</f>
        <v>0.66668356915096527</v>
      </c>
      <c r="L22" s="78">
        <f>IF(RES_hh_tes!L22=0,"",RES_hh_tes!L22/RES_hh_fec!L22)</f>
        <v>0.68558754338666139</v>
      </c>
      <c r="M22" s="78">
        <f>IF(RES_hh_tes!M22=0,"",RES_hh_tes!M22/RES_hh_fec!M22)</f>
        <v>0.7059158064224047</v>
      </c>
      <c r="N22" s="78">
        <f>IF(RES_hh_tes!N22=0,"",RES_hh_tes!N22/RES_hh_fec!N22)</f>
        <v>0.7311725336873639</v>
      </c>
      <c r="O22" s="78">
        <f>IF(RES_hh_tes!O22=0,"",RES_hh_tes!O22/RES_hh_fec!O22)</f>
        <v>0.75865519183456742</v>
      </c>
      <c r="P22" s="78">
        <f>IF(RES_hh_tes!P22=0,"",RES_hh_tes!P22/RES_hh_fec!P22)</f>
        <v>0.76094971973741654</v>
      </c>
      <c r="Q22" s="78">
        <f>IF(RES_hh_tes!Q22=0,"",RES_hh_tes!Q22/RES_hh_fec!Q22)</f>
        <v>0.76464222636979384</v>
      </c>
      <c r="R22" s="78">
        <f>IF(RES_hh_tes!R22=0,"",RES_hh_tes!R22/RES_hh_fec!R22)</f>
        <v>0.76933292683682575</v>
      </c>
      <c r="S22" s="78">
        <f>IF(RES_hh_tes!S22=0,"",RES_hh_tes!S22/RES_hh_fec!S22)</f>
        <v>0.77843044990450982</v>
      </c>
      <c r="T22" s="78">
        <f>IF(RES_hh_tes!T22=0,"",RES_hh_tes!T22/RES_hh_fec!T22)</f>
        <v>0.78832033098590215</v>
      </c>
      <c r="U22" s="78">
        <f>IF(RES_hh_tes!U22=0,"",RES_hh_tes!U22/RES_hh_fec!U22)</f>
        <v>0.79867543202754931</v>
      </c>
      <c r="V22" s="78">
        <f>IF(RES_hh_tes!V22=0,"",RES_hh_tes!V22/RES_hh_fec!V22)</f>
        <v>0.80946815669671635</v>
      </c>
      <c r="W22" s="78">
        <f>IF(RES_hh_tes!W22=0,"",RES_hh_tes!W22/RES_hh_fec!W22)</f>
        <v>0.82309500106561984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0.82171329989913788</v>
      </c>
      <c r="C24" s="78">
        <f>IF(RES_hh_tes!C24=0,"",RES_hh_tes!C24/RES_hh_fec!C24)</f>
        <v>0.82371774584541346</v>
      </c>
      <c r="D24" s="78">
        <f>IF(RES_hh_tes!D24=0,"",RES_hh_tes!D24/RES_hh_fec!D24)</f>
        <v>0.82607122616601536</v>
      </c>
      <c r="E24" s="78">
        <f>IF(RES_hh_tes!E24=0,"",RES_hh_tes!E24/RES_hh_fec!E24)</f>
        <v>0.82850291150000932</v>
      </c>
      <c r="F24" s="78">
        <f>IF(RES_hh_tes!F24=0,"",RES_hh_tes!F24/RES_hh_fec!F24)</f>
        <v>0.83074229548579637</v>
      </c>
      <c r="G24" s="78">
        <f>IF(RES_hh_tes!G24=0,"",RES_hh_tes!G24/RES_hh_fec!G24)</f>
        <v>0.83247703129296613</v>
      </c>
      <c r="H24" s="78">
        <f>IF(RES_hh_tes!H24=0,"",RES_hh_tes!H24/RES_hh_fec!H24)</f>
        <v>0.83383506402354046</v>
      </c>
      <c r="I24" s="78">
        <f>IF(RES_hh_tes!I24=0,"",RES_hh_tes!I24/RES_hh_fec!I24)</f>
        <v>0.83885849738480844</v>
      </c>
      <c r="J24" s="78">
        <f>IF(RES_hh_tes!J24=0,"",RES_hh_tes!J24/RES_hh_fec!J24)</f>
        <v>0.84279338553632566</v>
      </c>
      <c r="K24" s="78">
        <f>IF(RES_hh_tes!K24=0,"",RES_hh_tes!K24/RES_hh_fec!K24)</f>
        <v>0.84580308910629365</v>
      </c>
      <c r="L24" s="78">
        <f>IF(RES_hh_tes!L24=0,"",RES_hh_tes!L24/RES_hh_fec!L24)</f>
        <v>0.84935182264927667</v>
      </c>
      <c r="M24" s="78">
        <f>IF(RES_hh_tes!M24=0,"",RES_hh_tes!M24/RES_hh_fec!M24)</f>
        <v>0.8554441076887781</v>
      </c>
      <c r="N24" s="78">
        <f>IF(RES_hh_tes!N24=0,"",RES_hh_tes!N24/RES_hh_fec!N24)</f>
        <v>0.8632083179996668</v>
      </c>
      <c r="O24" s="78">
        <f>IF(RES_hh_tes!O24=0,"",RES_hh_tes!O24/RES_hh_fec!O24)</f>
        <v>0.86993881711756293</v>
      </c>
      <c r="P24" s="78">
        <f>IF(RES_hh_tes!P24=0,"",RES_hh_tes!P24/RES_hh_fec!P24)</f>
        <v>0.87146914743465986</v>
      </c>
      <c r="Q24" s="78">
        <f>IF(RES_hh_tes!Q24=0,"",RES_hh_tes!Q24/RES_hh_fec!Q24)</f>
        <v>0.87473207953905996</v>
      </c>
      <c r="R24" s="78">
        <f>IF(RES_hh_tes!R24=0,"",RES_hh_tes!R24/RES_hh_fec!R24)</f>
        <v>0.87917452119724437</v>
      </c>
      <c r="S24" s="78">
        <f>IF(RES_hh_tes!S24=0,"",RES_hh_tes!S24/RES_hh_fec!S24)</f>
        <v>0.88498257237277178</v>
      </c>
      <c r="T24" s="78">
        <f>IF(RES_hh_tes!T24=0,"",RES_hh_tes!T24/RES_hh_fec!T24)</f>
        <v>0.89056182589371524</v>
      </c>
      <c r="U24" s="78">
        <f>IF(RES_hh_tes!U24=0,"",RES_hh_tes!U24/RES_hh_fec!U24)</f>
        <v>0.89553764575752859</v>
      </c>
      <c r="V24" s="78">
        <f>IF(RES_hh_tes!V24=0,"",RES_hh_tes!V24/RES_hh_fec!V24)</f>
        <v>0.89966086570910098</v>
      </c>
      <c r="W24" s="78">
        <f>IF(RES_hh_tes!W24=0,"",RES_hh_tes!W24/RES_hh_fec!W24)</f>
        <v>0.90319309727849495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0.67845106870625538</v>
      </c>
      <c r="C25" s="79">
        <f>IF(RES_hh_tes!C25=0,"",RES_hh_tes!C25/RES_hh_fec!C25)</f>
        <v>0.68265658628774128</v>
      </c>
      <c r="D25" s="79">
        <f>IF(RES_hh_tes!D25=0,"",RES_hh_tes!D25/RES_hh_fec!D25)</f>
        <v>0.68658291934736848</v>
      </c>
      <c r="E25" s="79">
        <f>IF(RES_hh_tes!E25=0,"",RES_hh_tes!E25/RES_hh_fec!E25)</f>
        <v>0.69060795407522324</v>
      </c>
      <c r="F25" s="79">
        <f>IF(RES_hh_tes!F25=0,"",RES_hh_tes!F25/RES_hh_fec!F25)</f>
        <v>0.69471352499695882</v>
      </c>
      <c r="G25" s="79">
        <f>IF(RES_hh_tes!G25=0,"",RES_hh_tes!G25/RES_hh_fec!G25)</f>
        <v>0.69913495784915047</v>
      </c>
      <c r="H25" s="79">
        <f>IF(RES_hh_tes!H25=0,"",RES_hh_tes!H25/RES_hh_fec!H25)</f>
        <v>0.70392795117313911</v>
      </c>
      <c r="I25" s="79">
        <f>IF(RES_hh_tes!I25=0,"",RES_hh_tes!I25/RES_hh_fec!I25)</f>
        <v>0.70627846939463779</v>
      </c>
      <c r="J25" s="79">
        <f>IF(RES_hh_tes!J25=0,"",RES_hh_tes!J25/RES_hh_fec!J25)</f>
        <v>0.70732802433194597</v>
      </c>
      <c r="K25" s="79">
        <f>IF(RES_hh_tes!K25=0,"",RES_hh_tes!K25/RES_hh_fec!K25)</f>
        <v>0.70866779992521589</v>
      </c>
      <c r="L25" s="79">
        <f>IF(RES_hh_tes!L25=0,"",RES_hh_tes!L25/RES_hh_fec!L25)</f>
        <v>0.71018400555302974</v>
      </c>
      <c r="M25" s="79">
        <f>IF(RES_hh_tes!M25=0,"",RES_hh_tes!M25/RES_hh_fec!M25)</f>
        <v>0.7119485451976173</v>
      </c>
      <c r="N25" s="79">
        <f>IF(RES_hh_tes!N25=0,"",RES_hh_tes!N25/RES_hh_fec!N25)</f>
        <v>0.71478638769350478</v>
      </c>
      <c r="O25" s="79">
        <f>IF(RES_hh_tes!O25=0,"",RES_hh_tes!O25/RES_hh_fec!O25)</f>
        <v>0.71873416027999582</v>
      </c>
      <c r="P25" s="79">
        <f>IF(RES_hh_tes!P25=0,"",RES_hh_tes!P25/RES_hh_fec!P25)</f>
        <v>0.72314775138283205</v>
      </c>
      <c r="Q25" s="79">
        <f>IF(RES_hh_tes!Q25=0,"",RES_hh_tes!Q25/RES_hh_fec!Q25)</f>
        <v>0.72901369671319116</v>
      </c>
      <c r="R25" s="79">
        <f>IF(RES_hh_tes!R25=0,"",RES_hh_tes!R25/RES_hh_fec!R25)</f>
        <v>0.73630639464545367</v>
      </c>
      <c r="S25" s="79">
        <f>IF(RES_hh_tes!S25=0,"",RES_hh_tes!S25/RES_hh_fec!S25)</f>
        <v>0.74393147383794744</v>
      </c>
      <c r="T25" s="79">
        <f>IF(RES_hh_tes!T25=0,"",RES_hh_tes!T25/RES_hh_fec!T25)</f>
        <v>0.75193608114370436</v>
      </c>
      <c r="U25" s="79">
        <f>IF(RES_hh_tes!U25=0,"",RES_hh_tes!U25/RES_hh_fec!U25)</f>
        <v>0.7599598537124298</v>
      </c>
      <c r="V25" s="79">
        <f>IF(RES_hh_tes!V25=0,"",RES_hh_tes!V25/RES_hh_fec!V25)</f>
        <v>0.76838158019131342</v>
      </c>
      <c r="W25" s="79">
        <f>IF(RES_hh_tes!W25=0,"",RES_hh_tes!W25/RES_hh_fec!W25)</f>
        <v>0.77609796566512623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0.99999999999999956</v>
      </c>
      <c r="G26" s="81">
        <f>IF(RES_hh_tes!G26=0,"",RES_hh_tes!G26/RES_hh_fec!G26)</f>
        <v>1.0000000000000004</v>
      </c>
      <c r="H26" s="81">
        <f>IF(RES_hh_tes!H26=0,"",RES_hh_tes!H26/RES_hh_fec!H26)</f>
        <v>1.0000000000000007</v>
      </c>
      <c r="I26" s="81">
        <f>IF(RES_hh_tes!I26=0,"",RES_hh_tes!I26/RES_hh_fec!I26)</f>
        <v>0.99999999999999845</v>
      </c>
      <c r="J26" s="81">
        <f>IF(RES_hh_tes!J26=0,"",RES_hh_tes!J26/RES_hh_fec!J26)</f>
        <v>1.0000000000000007</v>
      </c>
      <c r="K26" s="81">
        <f>IF(RES_hh_tes!K26=0,"",RES_hh_tes!K26/RES_hh_fec!K26)</f>
        <v>1.0000000000000033</v>
      </c>
      <c r="L26" s="81">
        <f>IF(RES_hh_tes!L26=0,"",RES_hh_tes!L26/RES_hh_fec!L26)</f>
        <v>0.999999999999999</v>
      </c>
      <c r="M26" s="81">
        <f>IF(RES_hh_tes!M26=0,"",RES_hh_tes!M26/RES_hh_fec!M26)</f>
        <v>1.0000000000000036</v>
      </c>
      <c r="N26" s="81">
        <f>IF(RES_hh_tes!N26=0,"",RES_hh_tes!N26/RES_hh_fec!N26)</f>
        <v>1.0000000000000024</v>
      </c>
      <c r="O26" s="81">
        <f>IF(RES_hh_tes!O26=0,"",RES_hh_tes!O26/RES_hh_fec!O26)</f>
        <v>0.99999999999999889</v>
      </c>
      <c r="P26" s="81">
        <f>IF(RES_hh_tes!P26=0,"",RES_hh_tes!P26/RES_hh_fec!P26)</f>
        <v>0.99999999999999412</v>
      </c>
      <c r="Q26" s="81">
        <f>IF(RES_hh_tes!Q26=0,"",RES_hh_tes!Q26/RES_hh_fec!Q26)</f>
        <v>1.0000000000000002</v>
      </c>
      <c r="R26" s="81">
        <f>IF(RES_hh_tes!R26=0,"",RES_hh_tes!R26/RES_hh_fec!R26)</f>
        <v>1.0000000000000024</v>
      </c>
      <c r="S26" s="81">
        <f>IF(RES_hh_tes!S26=0,"",RES_hh_tes!S26/RES_hh_fec!S26)</f>
        <v>0.99999999999999378</v>
      </c>
      <c r="T26" s="81">
        <f>IF(RES_hh_tes!T26=0,"",RES_hh_tes!T26/RES_hh_fec!T26)</f>
        <v>0.9999999999999919</v>
      </c>
      <c r="U26" s="81">
        <f>IF(RES_hh_tes!U26=0,"",RES_hh_tes!U26/RES_hh_fec!U26)</f>
        <v>0.99999999999999767</v>
      </c>
      <c r="V26" s="81">
        <f>IF(RES_hh_tes!V26=0,"",RES_hh_tes!V26/RES_hh_fec!V26)</f>
        <v>1.0000000000000038</v>
      </c>
      <c r="W26" s="81">
        <f>IF(RES_hh_tes!W26=0,"",RES_hh_tes!W26/RES_hh_fec!W26)</f>
        <v>1.0000000000000062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0.6596036590327341</v>
      </c>
      <c r="C27" s="70">
        <f>IF(RES_hh_tes!C27=0,"",RES_hh_tes!C27/RES_hh_fec!C27)</f>
        <v>0.66495963751677178</v>
      </c>
      <c r="D27" s="70">
        <f>IF(RES_hh_tes!D27=0,"",RES_hh_tes!D27/RES_hh_fec!D27)</f>
        <v>0.66422765123088556</v>
      </c>
      <c r="E27" s="70">
        <f>IF(RES_hh_tes!E27=0,"",RES_hh_tes!E27/RES_hh_fec!E27)</f>
        <v>0.66717037943061896</v>
      </c>
      <c r="F27" s="70">
        <f>IF(RES_hh_tes!F27=0,"",RES_hh_tes!F27/RES_hh_fec!F27)</f>
        <v>0.66231387710688172</v>
      </c>
      <c r="G27" s="70">
        <f>IF(RES_hh_tes!G27=0,"",RES_hh_tes!G27/RES_hh_fec!G27)</f>
        <v>0.6664685424504323</v>
      </c>
      <c r="H27" s="70">
        <f>IF(RES_hh_tes!H27=0,"",RES_hh_tes!H27/RES_hh_fec!H27)</f>
        <v>0.66994284528636094</v>
      </c>
      <c r="I27" s="70">
        <f>IF(RES_hh_tes!I27=0,"",RES_hh_tes!I27/RES_hh_fec!I27)</f>
        <v>0.67149972208291708</v>
      </c>
      <c r="J27" s="70">
        <f>IF(RES_hh_tes!J27=0,"",RES_hh_tes!J27/RES_hh_fec!J27)</f>
        <v>0.67705364251188094</v>
      </c>
      <c r="K27" s="70">
        <f>IF(RES_hh_tes!K27=0,"",RES_hh_tes!K27/RES_hh_fec!K27)</f>
        <v>0.67019848297017226</v>
      </c>
      <c r="L27" s="70">
        <f>IF(RES_hh_tes!L27=0,"",RES_hh_tes!L27/RES_hh_fec!L27)</f>
        <v>0.68187047353487795</v>
      </c>
      <c r="M27" s="70">
        <f>IF(RES_hh_tes!M27=0,"",RES_hh_tes!M27/RES_hh_fec!M27)</f>
        <v>0.67773095577752474</v>
      </c>
      <c r="N27" s="70">
        <f>IF(RES_hh_tes!N27=0,"",RES_hh_tes!N27/RES_hh_fec!N27)</f>
        <v>0.6864917231777522</v>
      </c>
      <c r="O27" s="70">
        <f>IF(RES_hh_tes!O27=0,"",RES_hh_tes!O27/RES_hh_fec!O27)</f>
        <v>0.69298192911925882</v>
      </c>
      <c r="P27" s="70">
        <f>IF(RES_hh_tes!P27=0,"",RES_hh_tes!P27/RES_hh_fec!P27)</f>
        <v>0.68851508349703272</v>
      </c>
      <c r="Q27" s="70">
        <f>IF(RES_hh_tes!Q27=0,"",RES_hh_tes!Q27/RES_hh_fec!Q27)</f>
        <v>0.69551845348299957</v>
      </c>
      <c r="R27" s="70">
        <f>IF(RES_hh_tes!R27=0,"",RES_hh_tes!R27/RES_hh_fec!R27)</f>
        <v>0.70109752849836415</v>
      </c>
      <c r="S27" s="70">
        <f>IF(RES_hh_tes!S27=0,"",RES_hh_tes!S27/RES_hh_fec!S27)</f>
        <v>0.70742866278837369</v>
      </c>
      <c r="T27" s="70">
        <f>IF(RES_hh_tes!T27=0,"",RES_hh_tes!T27/RES_hh_fec!T27)</f>
        <v>0.71410859174095043</v>
      </c>
      <c r="U27" s="70">
        <f>IF(RES_hh_tes!U27=0,"",RES_hh_tes!U27/RES_hh_fec!U27)</f>
        <v>0.72042791013215535</v>
      </c>
      <c r="V27" s="70">
        <f>IF(RES_hh_tes!V27=0,"",RES_hh_tes!V27/RES_hh_fec!V27)</f>
        <v>0.72815985296988261</v>
      </c>
      <c r="W27" s="70">
        <f>IF(RES_hh_tes!W27=0,"",RES_hh_tes!W27/RES_hh_fec!W27)</f>
        <v>0.73696179427331132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0.61414698084034991</v>
      </c>
      <c r="C29" s="78">
        <f>IF(RES_hh_tes!C29=0,"",RES_hh_tes!C29/RES_hh_fec!C29)</f>
        <v>0.61501652849907518</v>
      </c>
      <c r="D29" s="78">
        <f>IF(RES_hh_tes!D29=0,"",RES_hh_tes!D29/RES_hh_fec!D29)</f>
        <v>0.61603030342247278</v>
      </c>
      <c r="E29" s="78">
        <f>IF(RES_hh_tes!E29=0,"",RES_hh_tes!E29/RES_hh_fec!E29)</f>
        <v>0.61710303884027951</v>
      </c>
      <c r="F29" s="78">
        <f>IF(RES_hh_tes!F29=0,"",RES_hh_tes!F29/RES_hh_fec!F29)</f>
        <v>0.61821410354746398</v>
      </c>
      <c r="G29" s="78">
        <f>IF(RES_hh_tes!G29=0,"",RES_hh_tes!G29/RES_hh_fec!G29)</f>
        <v>0.61932404866809987</v>
      </c>
      <c r="H29" s="78">
        <f>IF(RES_hh_tes!H29=0,"",RES_hh_tes!H29/RES_hh_fec!H29)</f>
        <v>0.62047824058332868</v>
      </c>
      <c r="I29" s="78">
        <f>IF(RES_hh_tes!I29=0,"",RES_hh_tes!I29/RES_hh_fec!I29)</f>
        <v>0.62102108116650756</v>
      </c>
      <c r="J29" s="78">
        <f>IF(RES_hh_tes!J29=0,"",RES_hh_tes!J29/RES_hh_fec!J29)</f>
        <v>0.62112034299782015</v>
      </c>
      <c r="K29" s="78">
        <f>IF(RES_hh_tes!K29=0,"",RES_hh_tes!K29/RES_hh_fec!K29)</f>
        <v>0.62126504248325554</v>
      </c>
      <c r="L29" s="78">
        <f>IF(RES_hh_tes!L29=0,"",RES_hh_tes!L29/RES_hh_fec!L29)</f>
        <v>0.62142696466249892</v>
      </c>
      <c r="M29" s="78">
        <f>IF(RES_hh_tes!M29=0,"",RES_hh_tes!M29/RES_hh_fec!M29)</f>
        <v>0.62158268733697175</v>
      </c>
      <c r="N29" s="78">
        <f>IF(RES_hh_tes!N29=0,"",RES_hh_tes!N29/RES_hh_fec!N29)</f>
        <v>0.62171850782299931</v>
      </c>
      <c r="O29" s="78">
        <f>IF(RES_hh_tes!O29=0,"",RES_hh_tes!O29/RES_hh_fec!O29)</f>
        <v>0.62182204804369834</v>
      </c>
      <c r="P29" s="78">
        <f>IF(RES_hh_tes!P29=0,"",RES_hh_tes!P29/RES_hh_fec!P29)</f>
        <v>0.62187154135782385</v>
      </c>
      <c r="Q29" s="78">
        <f>IF(RES_hh_tes!Q29=0,"",RES_hh_tes!Q29/RES_hh_fec!Q29)</f>
        <v>0.62190973753187873</v>
      </c>
      <c r="R29" s="78">
        <f>IF(RES_hh_tes!R29=0,"",RES_hh_tes!R29/RES_hh_fec!R29)</f>
        <v>0.62198390953139104</v>
      </c>
      <c r="S29" s="78">
        <f>IF(RES_hh_tes!S29=0,"",RES_hh_tes!S29/RES_hh_fec!S29)</f>
        <v>0.62216594301889283</v>
      </c>
      <c r="T29" s="78">
        <f>IF(RES_hh_tes!T29=0,"",RES_hh_tes!T29/RES_hh_fec!T29)</f>
        <v>0.62249922095792831</v>
      </c>
      <c r="U29" s="78">
        <f>IF(RES_hh_tes!U29=0,"",RES_hh_tes!U29/RES_hh_fec!U29)</f>
        <v>0.62298503847001263</v>
      </c>
      <c r="V29" s="78">
        <f>IF(RES_hh_tes!V29=0,"",RES_hh_tes!V29/RES_hh_fec!V29)</f>
        <v>0.62360012148818966</v>
      </c>
      <c r="W29" s="78">
        <f>IF(RES_hh_tes!W29=0,"",RES_hh_tes!W29/RES_hh_fec!W29)</f>
        <v>0.62429726189928569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0.61215367157963019</v>
      </c>
      <c r="C30" s="78">
        <f>IF(RES_hh_tes!C30=0,"",RES_hh_tes!C30/RES_hh_fec!C30)</f>
        <v>0.61320073370498362</v>
      </c>
      <c r="D30" s="78">
        <f>IF(RES_hh_tes!D30=0,"",RES_hh_tes!D30/RES_hh_fec!D30)</f>
        <v>0.61441423926681649</v>
      </c>
      <c r="E30" s="78">
        <f>IF(RES_hh_tes!E30=0,"",RES_hh_tes!E30/RES_hh_fec!E30)</f>
        <v>0.61557432690119218</v>
      </c>
      <c r="F30" s="78">
        <f>IF(RES_hh_tes!F30=0,"",RES_hh_tes!F30/RES_hh_fec!F30)</f>
        <v>0.61679010824651481</v>
      </c>
      <c r="G30" s="78">
        <f>IF(RES_hh_tes!G30=0,"",RES_hh_tes!G30/RES_hh_fec!G30)</f>
        <v>0.61794407105212756</v>
      </c>
      <c r="H30" s="78">
        <f>IF(RES_hh_tes!H30=0,"",RES_hh_tes!H30/RES_hh_fec!H30)</f>
        <v>0.61910825885015286</v>
      </c>
      <c r="I30" s="78">
        <f>IF(RES_hh_tes!I30=0,"",RES_hh_tes!I30/RES_hh_fec!I30)</f>
        <v>0.61965083075096383</v>
      </c>
      <c r="J30" s="78">
        <f>IF(RES_hh_tes!J30=0,"",RES_hh_tes!J30/RES_hh_fec!J30)</f>
        <v>0.61984493068518498</v>
      </c>
      <c r="K30" s="78">
        <f>IF(RES_hh_tes!K30=0,"",RES_hh_tes!K30/RES_hh_fec!K30)</f>
        <v>0.62013268260959298</v>
      </c>
      <c r="L30" s="78">
        <f>IF(RES_hh_tes!L30=0,"",RES_hh_tes!L30/RES_hh_fec!L30)</f>
        <v>0.6204230129436078</v>
      </c>
      <c r="M30" s="78">
        <f>IF(RES_hh_tes!M30=0,"",RES_hh_tes!M30/RES_hh_fec!M30)</f>
        <v>0.62070863842174084</v>
      </c>
      <c r="N30" s="78">
        <f>IF(RES_hh_tes!N30=0,"",RES_hh_tes!N30/RES_hh_fec!N30)</f>
        <v>0.62093989190130505</v>
      </c>
      <c r="O30" s="78">
        <f>IF(RES_hh_tes!O30=0,"",RES_hh_tes!O30/RES_hh_fec!O30)</f>
        <v>0.62112308103788005</v>
      </c>
      <c r="P30" s="78">
        <f>IF(RES_hh_tes!P30=0,"",RES_hh_tes!P30/RES_hh_fec!P30)</f>
        <v>0.62122604524895597</v>
      </c>
      <c r="Q30" s="78">
        <f>IF(RES_hh_tes!Q30=0,"",RES_hh_tes!Q30/RES_hh_fec!Q30)</f>
        <v>0.62130200802413804</v>
      </c>
      <c r="R30" s="78">
        <f>IF(RES_hh_tes!R30=0,"",RES_hh_tes!R30/RES_hh_fec!R30)</f>
        <v>0.62150032856621085</v>
      </c>
      <c r="S30" s="78">
        <f>IF(RES_hh_tes!S30=0,"",RES_hh_tes!S30/RES_hh_fec!S30)</f>
        <v>0.6219188475348999</v>
      </c>
      <c r="T30" s="78">
        <f>IF(RES_hh_tes!T30=0,"",RES_hh_tes!T30/RES_hh_fec!T30)</f>
        <v>0.62258455263032142</v>
      </c>
      <c r="U30" s="78">
        <f>IF(RES_hh_tes!U30=0,"",RES_hh_tes!U30/RES_hh_fec!U30)</f>
        <v>0.62350424978216634</v>
      </c>
      <c r="V30" s="78">
        <f>IF(RES_hh_tes!V30=0,"",RES_hh_tes!V30/RES_hh_fec!V30)</f>
        <v>0.62455617231863092</v>
      </c>
      <c r="W30" s="78">
        <f>IF(RES_hh_tes!W30=0,"",RES_hh_tes!W30/RES_hh_fec!W30)</f>
        <v>0.62575399974004475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0.75850600676264035</v>
      </c>
      <c r="C32" s="81">
        <f>IF(RES_hh_tes!C32=0,"",RES_hh_tes!C32/RES_hh_fec!C32)</f>
        <v>0.76114450105016052</v>
      </c>
      <c r="D32" s="81">
        <f>IF(RES_hh_tes!D32=0,"",RES_hh_tes!D32/RES_hh_fec!D32)</f>
        <v>0.7634855003934049</v>
      </c>
      <c r="E32" s="81">
        <f>IF(RES_hh_tes!E32=0,"",RES_hh_tes!E32/RES_hh_fec!E32)</f>
        <v>0.7660896906257022</v>
      </c>
      <c r="F32" s="81">
        <f>IF(RES_hh_tes!F32=0,"",RES_hh_tes!F32/RES_hh_fec!F32)</f>
        <v>0.76877716992739331</v>
      </c>
      <c r="G32" s="81">
        <f>IF(RES_hh_tes!G32=0,"",RES_hh_tes!G32/RES_hh_fec!G32)</f>
        <v>0.77229500201108914</v>
      </c>
      <c r="H32" s="81">
        <f>IF(RES_hh_tes!H32=0,"",RES_hh_tes!H32/RES_hh_fec!H32)</f>
        <v>0.77602534507424981</v>
      </c>
      <c r="I32" s="81">
        <f>IF(RES_hh_tes!I32=0,"",RES_hh_tes!I32/RES_hh_fec!I32)</f>
        <v>0.77798219814836767</v>
      </c>
      <c r="J32" s="81">
        <f>IF(RES_hh_tes!J32=0,"",RES_hh_tes!J32/RES_hh_fec!J32)</f>
        <v>0.77917597204872169</v>
      </c>
      <c r="K32" s="81">
        <f>IF(RES_hh_tes!K32=0,"",RES_hh_tes!K32/RES_hh_fec!K32)</f>
        <v>0.78066331924814192</v>
      </c>
      <c r="L32" s="81">
        <f>IF(RES_hh_tes!L32=0,"",RES_hh_tes!L32/RES_hh_fec!L32)</f>
        <v>0.7822850019078722</v>
      </c>
      <c r="M32" s="81">
        <f>IF(RES_hh_tes!M32=0,"",RES_hh_tes!M32/RES_hh_fec!M32)</f>
        <v>0.7840401607966252</v>
      </c>
      <c r="N32" s="81">
        <f>IF(RES_hh_tes!N32=0,"",RES_hh_tes!N32/RES_hh_fec!N32)</f>
        <v>0.7865087869750973</v>
      </c>
      <c r="O32" s="81">
        <f>IF(RES_hh_tes!O32=0,"",RES_hh_tes!O32/RES_hh_fec!O32)</f>
        <v>0.78955551151293391</v>
      </c>
      <c r="P32" s="81">
        <f>IF(RES_hh_tes!P32=0,"",RES_hh_tes!P32/RES_hh_fec!P32)</f>
        <v>0.79231179671206686</v>
      </c>
      <c r="Q32" s="81">
        <f>IF(RES_hh_tes!Q32=0,"",RES_hh_tes!Q32/RES_hh_fec!Q32)</f>
        <v>0.79630211984405774</v>
      </c>
      <c r="R32" s="81">
        <f>IF(RES_hh_tes!R32=0,"",RES_hh_tes!R32/RES_hh_fec!R32)</f>
        <v>0.80193537919758262</v>
      </c>
      <c r="S32" s="81">
        <f>IF(RES_hh_tes!S32=0,"",RES_hh_tes!S32/RES_hh_fec!S32)</f>
        <v>0.80930857734546935</v>
      </c>
      <c r="T32" s="81">
        <f>IF(RES_hh_tes!T32=0,"",RES_hh_tes!T32/RES_hh_fec!T32)</f>
        <v>0.81837427576210087</v>
      </c>
      <c r="U32" s="81">
        <f>IF(RES_hh_tes!U32=0,"",RES_hh_tes!U32/RES_hh_fec!U32)</f>
        <v>0.8287200360934952</v>
      </c>
      <c r="V32" s="81">
        <f>IF(RES_hh_tes!V32=0,"",RES_hh_tes!V32/RES_hh_fec!V32)</f>
        <v>0.84037021260244515</v>
      </c>
      <c r="W32" s="81">
        <f>IF(RES_hh_tes!W32=0,"",RES_hh_tes!W32/RES_hh_fec!W32)</f>
        <v>0.85167376136688955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60565.114132562456</v>
      </c>
      <c r="C3" s="65">
        <f t="shared" si="0"/>
        <v>64396.64334852148</v>
      </c>
      <c r="D3" s="65">
        <f t="shared" si="0"/>
        <v>60875.906999402214</v>
      </c>
      <c r="E3" s="65">
        <f t="shared" si="0"/>
        <v>61870.199316121369</v>
      </c>
      <c r="F3" s="65">
        <f t="shared" si="0"/>
        <v>65132.11921068118</v>
      </c>
      <c r="G3" s="65">
        <f t="shared" si="0"/>
        <v>64076.407367761138</v>
      </c>
      <c r="H3" s="65">
        <f t="shared" si="0"/>
        <v>61967.618663040965</v>
      </c>
      <c r="I3" s="65">
        <f t="shared" si="0"/>
        <v>54092.834664120819</v>
      </c>
      <c r="J3" s="65">
        <f t="shared" si="0"/>
        <v>59658.132439801433</v>
      </c>
      <c r="K3" s="65">
        <f t="shared" si="0"/>
        <v>59129.792192161141</v>
      </c>
      <c r="L3" s="65">
        <f t="shared" si="0"/>
        <v>56685.44362536112</v>
      </c>
      <c r="M3" s="65">
        <f t="shared" si="0"/>
        <v>48710.26236456044</v>
      </c>
      <c r="N3" s="65">
        <f t="shared" si="0"/>
        <v>52696.113467040501</v>
      </c>
      <c r="O3" s="65">
        <f t="shared" si="0"/>
        <v>54293.071524120489</v>
      </c>
      <c r="P3" s="65">
        <f t="shared" si="0"/>
        <v>42026.492693880384</v>
      </c>
      <c r="Q3" s="65">
        <f t="shared" si="0"/>
        <v>44356.515107040381</v>
      </c>
      <c r="R3" s="65">
        <f t="shared" ref="R3:V3" si="1">SUM(R4,R15,R17,R27)</f>
        <v>45402.627685680432</v>
      </c>
      <c r="S3" s="65">
        <f t="shared" si="1"/>
        <v>44534.433788280425</v>
      </c>
      <c r="T3" s="65">
        <f t="shared" si="1"/>
        <v>41457.365227080139</v>
      </c>
      <c r="U3" s="65">
        <f t="shared" si="1"/>
        <v>40024.178127360152</v>
      </c>
      <c r="V3" s="65">
        <f t="shared" si="1"/>
        <v>38835.835266240101</v>
      </c>
      <c r="W3" s="65">
        <f t="shared" ref="W3" si="2">SUM(W4,W15,W17,W27)</f>
        <v>39911.022137520144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52360.834245737547</v>
      </c>
      <c r="C4" s="69">
        <f t="shared" si="3"/>
        <v>56418.019174949746</v>
      </c>
      <c r="D4" s="69">
        <f t="shared" si="3"/>
        <v>52593.994419688912</v>
      </c>
      <c r="E4" s="69">
        <f t="shared" si="3"/>
        <v>53706.655615382449</v>
      </c>
      <c r="F4" s="69">
        <f t="shared" si="3"/>
        <v>56869.520332347412</v>
      </c>
      <c r="G4" s="69">
        <f t="shared" si="3"/>
        <v>56020.153582165774</v>
      </c>
      <c r="H4" s="69">
        <f t="shared" si="3"/>
        <v>53591.903094140594</v>
      </c>
      <c r="I4" s="69">
        <f t="shared" si="3"/>
        <v>45824.866616210667</v>
      </c>
      <c r="J4" s="69">
        <f t="shared" si="3"/>
        <v>51295.287370350954</v>
      </c>
      <c r="K4" s="69">
        <f t="shared" si="3"/>
        <v>51284.265760113194</v>
      </c>
      <c r="L4" s="69">
        <f t="shared" si="3"/>
        <v>48709.981385876003</v>
      </c>
      <c r="M4" s="69">
        <f t="shared" si="3"/>
        <v>39907.936019028115</v>
      </c>
      <c r="N4" s="69">
        <f t="shared" si="3"/>
        <v>44447.600307074448</v>
      </c>
      <c r="O4" s="69">
        <f t="shared" si="3"/>
        <v>46499.522278530465</v>
      </c>
      <c r="P4" s="69">
        <f t="shared" si="3"/>
        <v>34324.396358180609</v>
      </c>
      <c r="Q4" s="69">
        <f t="shared" si="3"/>
        <v>36854.075831243143</v>
      </c>
      <c r="R4" s="69">
        <f t="shared" ref="R4:V4" si="4">SUM(R5:R14)</f>
        <v>37810.364452719368</v>
      </c>
      <c r="S4" s="69">
        <f t="shared" si="4"/>
        <v>36756.688563169402</v>
      </c>
      <c r="T4" s="69">
        <f t="shared" si="4"/>
        <v>33881.250948795925</v>
      </c>
      <c r="U4" s="69">
        <f t="shared" si="4"/>
        <v>32569.779879933219</v>
      </c>
      <c r="V4" s="69">
        <f t="shared" si="4"/>
        <v>31215.804728014275</v>
      </c>
      <c r="W4" s="69">
        <f t="shared" ref="W4" si="5">SUM(W5:W14)</f>
        <v>32886.07028850299</v>
      </c>
      <c r="DA4" s="88" t="s">
        <v>265</v>
      </c>
    </row>
    <row r="5" spans="1:105" ht="12" customHeight="1" x14ac:dyDescent="0.25">
      <c r="A5" s="28" t="s">
        <v>51</v>
      </c>
      <c r="B5" s="72">
        <v>1514.2959582652891</v>
      </c>
      <c r="C5" s="72">
        <v>1464.8369398474924</v>
      </c>
      <c r="D5" s="72">
        <v>1022.9412938686136</v>
      </c>
      <c r="E5" s="72">
        <v>986.7353029833622</v>
      </c>
      <c r="F5" s="72">
        <v>953.70402763784398</v>
      </c>
      <c r="G5" s="72">
        <v>856.79855134485263</v>
      </c>
      <c r="H5" s="72">
        <v>824.6955597277298</v>
      </c>
      <c r="I5" s="72">
        <v>796.16010595101386</v>
      </c>
      <c r="J5" s="72">
        <v>890.05555335329893</v>
      </c>
      <c r="K5" s="72">
        <v>782.69727421159109</v>
      </c>
      <c r="L5" s="72">
        <v>870.05623667033774</v>
      </c>
      <c r="M5" s="72">
        <v>159.16428099956815</v>
      </c>
      <c r="N5" s="72">
        <v>177.69522082762009</v>
      </c>
      <c r="O5" s="72">
        <v>186.64185716381547</v>
      </c>
      <c r="P5" s="72">
        <v>135.99756235485026</v>
      </c>
      <c r="Q5" s="72">
        <v>141.25129365542389</v>
      </c>
      <c r="R5" s="72">
        <v>145.58222122001345</v>
      </c>
      <c r="S5" s="72">
        <v>135.63755270280149</v>
      </c>
      <c r="T5" s="72">
        <v>100.07155806657912</v>
      </c>
      <c r="U5" s="72">
        <v>94.094532471137541</v>
      </c>
      <c r="V5" s="72">
        <v>79.100244399170847</v>
      </c>
      <c r="W5" s="72">
        <v>100.49059822959201</v>
      </c>
      <c r="DA5" s="89" t="s">
        <v>446</v>
      </c>
    </row>
    <row r="6" spans="1:105" ht="12" customHeight="1" x14ac:dyDescent="0.25">
      <c r="A6" s="28" t="s">
        <v>74</v>
      </c>
      <c r="B6" s="72">
        <v>2446.7476991028952</v>
      </c>
      <c r="C6" s="72">
        <v>2477.6766532810839</v>
      </c>
      <c r="D6" s="72">
        <v>2335.9629762701779</v>
      </c>
      <c r="E6" s="72">
        <v>2234.2946973302073</v>
      </c>
      <c r="F6" s="72">
        <v>2281.7263617382746</v>
      </c>
      <c r="G6" s="72">
        <v>2160.7439694985674</v>
      </c>
      <c r="H6" s="72">
        <v>1939.9047358614685</v>
      </c>
      <c r="I6" s="72">
        <v>1778.2234629203147</v>
      </c>
      <c r="J6" s="72">
        <v>1754.5247137460644</v>
      </c>
      <c r="K6" s="72">
        <v>1688.1151832674693</v>
      </c>
      <c r="L6" s="72">
        <v>1690.1374374399991</v>
      </c>
      <c r="M6" s="72">
        <v>1181.8430099199998</v>
      </c>
      <c r="N6" s="72">
        <v>1225.6896855200005</v>
      </c>
      <c r="O6" s="72">
        <v>1208.8488003199991</v>
      </c>
      <c r="P6" s="72">
        <v>792.84511427999962</v>
      </c>
      <c r="Q6" s="72">
        <v>846.56943863999936</v>
      </c>
      <c r="R6" s="72">
        <v>1012.89992808</v>
      </c>
      <c r="S6" s="72">
        <v>954.94964528000025</v>
      </c>
      <c r="T6" s="72">
        <v>924.30969872000207</v>
      </c>
      <c r="U6" s="72">
        <v>794.97852528000055</v>
      </c>
      <c r="V6" s="72">
        <v>673.02290891999894</v>
      </c>
      <c r="W6" s="72">
        <v>1087.2239036800008</v>
      </c>
      <c r="DA6" s="89" t="s">
        <v>447</v>
      </c>
    </row>
    <row r="7" spans="1:105" ht="12" customHeight="1" x14ac:dyDescent="0.25">
      <c r="A7" s="28" t="s">
        <v>205</v>
      </c>
      <c r="B7" s="72">
        <v>22921.445151694104</v>
      </c>
      <c r="C7" s="72">
        <v>26171.70933948781</v>
      </c>
      <c r="D7" s="72">
        <v>22594.93982244618</v>
      </c>
      <c r="E7" s="72">
        <v>23903.334668552929</v>
      </c>
      <c r="F7" s="72">
        <v>23503.59218025134</v>
      </c>
      <c r="G7" s="72">
        <v>23518.656827800114</v>
      </c>
      <c r="H7" s="72">
        <v>21361.363968397076</v>
      </c>
      <c r="I7" s="72">
        <v>17676.143587787916</v>
      </c>
      <c r="J7" s="72">
        <v>20647.267362097275</v>
      </c>
      <c r="K7" s="72">
        <v>20004.322840389872</v>
      </c>
      <c r="L7" s="72">
        <v>18296.356973005655</v>
      </c>
      <c r="M7" s="72">
        <v>14308.777118548556</v>
      </c>
      <c r="N7" s="72">
        <v>15218.505310086823</v>
      </c>
      <c r="O7" s="72">
        <v>15897.04104124667</v>
      </c>
      <c r="P7" s="72">
        <v>12613.855555565769</v>
      </c>
      <c r="Q7" s="72">
        <v>13098.75220762774</v>
      </c>
      <c r="R7" s="72">
        <v>11686.913105459336</v>
      </c>
      <c r="S7" s="72">
        <v>11613.513159606569</v>
      </c>
      <c r="T7" s="72">
        <v>10231.628591569364</v>
      </c>
      <c r="U7" s="72">
        <v>9609.8703701220547</v>
      </c>
      <c r="V7" s="72">
        <v>9081.3016522750931</v>
      </c>
      <c r="W7" s="72">
        <v>8814.5578533334192</v>
      </c>
      <c r="DA7" s="89" t="s">
        <v>448</v>
      </c>
    </row>
    <row r="8" spans="1:105" ht="12" customHeight="1" x14ac:dyDescent="0.25">
      <c r="A8" s="28" t="s">
        <v>192</v>
      </c>
      <c r="B8" s="72">
        <v>25478.345436675259</v>
      </c>
      <c r="C8" s="72">
        <v>26303.796242333359</v>
      </c>
      <c r="D8" s="72">
        <v>26640.150327103944</v>
      </c>
      <c r="E8" s="72">
        <v>26582.29094651595</v>
      </c>
      <c r="F8" s="72">
        <v>30130.497762719955</v>
      </c>
      <c r="G8" s="72">
        <v>29483.95423352224</v>
      </c>
      <c r="H8" s="72">
        <v>29465.938830154326</v>
      </c>
      <c r="I8" s="72">
        <v>25574.339459551418</v>
      </c>
      <c r="J8" s="72">
        <v>28003.439741154314</v>
      </c>
      <c r="K8" s="72">
        <v>28809.130462244259</v>
      </c>
      <c r="L8" s="72">
        <v>27853.430738760006</v>
      </c>
      <c r="M8" s="72">
        <v>24258.151609559987</v>
      </c>
      <c r="N8" s="72">
        <v>27825.710090640005</v>
      </c>
      <c r="O8" s="72">
        <v>29206.990579799982</v>
      </c>
      <c r="P8" s="72">
        <v>20781.69812597999</v>
      </c>
      <c r="Q8" s="72">
        <v>22767.502891319979</v>
      </c>
      <c r="R8" s="72">
        <v>24964.969197960017</v>
      </c>
      <c r="S8" s="72">
        <v>24052.588205580036</v>
      </c>
      <c r="T8" s="72">
        <v>22625.24110043998</v>
      </c>
      <c r="U8" s="72">
        <v>22070.836452060026</v>
      </c>
      <c r="V8" s="72">
        <v>21382.379922420012</v>
      </c>
      <c r="W8" s="72">
        <v>22883.797933259979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4892.9874237147669</v>
      </c>
      <c r="C17" s="69">
        <f t="shared" si="7"/>
        <v>4837.2778293231877</v>
      </c>
      <c r="D17" s="69">
        <f t="shared" si="7"/>
        <v>4945.1633561460603</v>
      </c>
      <c r="E17" s="69">
        <f t="shared" si="7"/>
        <v>5024.4706138342208</v>
      </c>
      <c r="F17" s="69">
        <f t="shared" si="7"/>
        <v>5153.3725979498595</v>
      </c>
      <c r="G17" s="69">
        <f t="shared" si="7"/>
        <v>4960.4111509640634</v>
      </c>
      <c r="H17" s="69">
        <f t="shared" si="7"/>
        <v>5211.0349251520438</v>
      </c>
      <c r="I17" s="69">
        <f t="shared" si="7"/>
        <v>4948.3317980574338</v>
      </c>
      <c r="J17" s="69">
        <f t="shared" si="7"/>
        <v>5160.8849520043168</v>
      </c>
      <c r="K17" s="69">
        <f t="shared" si="7"/>
        <v>4900.8718959043972</v>
      </c>
      <c r="L17" s="69">
        <f t="shared" si="7"/>
        <v>4775.9495730851104</v>
      </c>
      <c r="M17" s="69">
        <f t="shared" si="7"/>
        <v>5268.7700130323146</v>
      </c>
      <c r="N17" s="69">
        <f t="shared" si="7"/>
        <v>4917.6254407660454</v>
      </c>
      <c r="O17" s="69">
        <f t="shared" si="7"/>
        <v>4613.9313296900254</v>
      </c>
      <c r="P17" s="69">
        <f t="shared" si="7"/>
        <v>4583.2533407997744</v>
      </c>
      <c r="Q17" s="69">
        <f t="shared" si="7"/>
        <v>4441.5067624972471</v>
      </c>
      <c r="R17" s="69">
        <f t="shared" ref="R17:V17" si="8">SUM(R18:R26)</f>
        <v>4690.1333298610689</v>
      </c>
      <c r="S17" s="69">
        <f t="shared" si="8"/>
        <v>4816.2251169110332</v>
      </c>
      <c r="T17" s="69">
        <f t="shared" si="8"/>
        <v>4691.4934311842198</v>
      </c>
      <c r="U17" s="69">
        <f t="shared" si="8"/>
        <v>4633.443704726953</v>
      </c>
      <c r="V17" s="69">
        <f t="shared" si="8"/>
        <v>4732.7988987258286</v>
      </c>
      <c r="W17" s="69">
        <f t="shared" ref="W17" si="9">SUM(W18:W26)</f>
        <v>4369.0065144171631</v>
      </c>
      <c r="DA17" s="88" t="s">
        <v>267</v>
      </c>
    </row>
    <row r="18" spans="1:105" ht="12" customHeight="1" x14ac:dyDescent="0.25">
      <c r="A18" s="28" t="s">
        <v>51</v>
      </c>
      <c r="B18" s="72">
        <v>30.523434537171763</v>
      </c>
      <c r="C18" s="72">
        <v>29.9232159939986</v>
      </c>
      <c r="D18" s="72">
        <v>24.952239333601302</v>
      </c>
      <c r="E18" s="72">
        <v>26.423658298000518</v>
      </c>
      <c r="F18" s="72">
        <v>26.823848923361084</v>
      </c>
      <c r="G18" s="72">
        <v>25.659292336278476</v>
      </c>
      <c r="H18" s="72">
        <v>29.514412353224976</v>
      </c>
      <c r="I18" s="72">
        <v>34.937866129797094</v>
      </c>
      <c r="J18" s="72">
        <v>40.338504328130632</v>
      </c>
      <c r="K18" s="72">
        <v>36.775412269560931</v>
      </c>
      <c r="L18" s="72">
        <v>45.871791250771693</v>
      </c>
      <c r="M18" s="72">
        <v>9.6584555608797604</v>
      </c>
      <c r="N18" s="72">
        <v>10.205747412870481</v>
      </c>
      <c r="O18" s="72">
        <v>10.731158916696575</v>
      </c>
      <c r="P18" s="72">
        <v>10.322173965533727</v>
      </c>
      <c r="Q18" s="72">
        <v>10.353986424981528</v>
      </c>
      <c r="R18" s="72">
        <v>11.97439742041321</v>
      </c>
      <c r="S18" s="72">
        <v>12.924271537606142</v>
      </c>
      <c r="T18" s="72">
        <v>7.5805962535962808</v>
      </c>
      <c r="U18" s="72">
        <v>5.2628604089973932</v>
      </c>
      <c r="V18" s="72">
        <v>4.8349688009213923</v>
      </c>
      <c r="W18" s="72">
        <v>6.4143192105753144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352.80654514412544</v>
      </c>
      <c r="C19" s="72">
        <v>335.85695205466334</v>
      </c>
      <c r="D19" s="72">
        <v>333.30743969071835</v>
      </c>
      <c r="E19" s="72">
        <v>312.17995498347739</v>
      </c>
      <c r="F19" s="72">
        <v>307.60678956964693</v>
      </c>
      <c r="G19" s="72">
        <v>294.37301296089788</v>
      </c>
      <c r="H19" s="72">
        <v>277.51693699867008</v>
      </c>
      <c r="I19" s="72">
        <v>287.62465966755457</v>
      </c>
      <c r="J19" s="72">
        <v>262.0709977728045</v>
      </c>
      <c r="K19" s="72">
        <v>261.40892207680366</v>
      </c>
      <c r="L19" s="72">
        <v>262.00318899999991</v>
      </c>
      <c r="M19" s="72">
        <v>261.01049980000033</v>
      </c>
      <c r="N19" s="72">
        <v>235.78400320000068</v>
      </c>
      <c r="O19" s="72">
        <v>222.41462760000033</v>
      </c>
      <c r="P19" s="72">
        <v>217.56148040000056</v>
      </c>
      <c r="Q19" s="72">
        <v>208.96397920000024</v>
      </c>
      <c r="R19" s="72">
        <v>207.29208160000024</v>
      </c>
      <c r="S19" s="72">
        <v>213.75326920000052</v>
      </c>
      <c r="T19" s="72">
        <v>215.41936160000071</v>
      </c>
      <c r="U19" s="72">
        <v>200.52321839999945</v>
      </c>
      <c r="V19" s="72">
        <v>199.29541860000015</v>
      </c>
      <c r="W19" s="72">
        <v>209.01622599999942</v>
      </c>
      <c r="DA19" s="89" t="s">
        <v>458</v>
      </c>
    </row>
    <row r="20" spans="1:105" ht="12" customHeight="1" x14ac:dyDescent="0.25">
      <c r="A20" s="28" t="s">
        <v>205</v>
      </c>
      <c r="B20" s="72">
        <v>1851.702816625896</v>
      </c>
      <c r="C20" s="72">
        <v>1946.7600527921868</v>
      </c>
      <c r="D20" s="72">
        <v>1817.3415632338194</v>
      </c>
      <c r="E20" s="72">
        <v>1923.6190301670754</v>
      </c>
      <c r="F20" s="72">
        <v>1813.4502072286616</v>
      </c>
      <c r="G20" s="72">
        <v>1774.4409653598887</v>
      </c>
      <c r="H20" s="72">
        <v>1766.6794409629335</v>
      </c>
      <c r="I20" s="72">
        <v>1621.1542021320843</v>
      </c>
      <c r="J20" s="72">
        <v>1779.7002007427272</v>
      </c>
      <c r="K20" s="72">
        <v>1628.717967170116</v>
      </c>
      <c r="L20" s="72">
        <v>1528.7104926343379</v>
      </c>
      <c r="M20" s="72">
        <v>1520.9194409714355</v>
      </c>
      <c r="N20" s="72">
        <v>1410.9377463531732</v>
      </c>
      <c r="O20" s="72">
        <v>1284.7568634733216</v>
      </c>
      <c r="P20" s="72">
        <v>1365.0867578342295</v>
      </c>
      <c r="Q20" s="72">
        <v>1243.6764897722594</v>
      </c>
      <c r="R20" s="72">
        <v>1453.7907305406516</v>
      </c>
      <c r="S20" s="72">
        <v>1518.2546206734291</v>
      </c>
      <c r="T20" s="72">
        <v>1427.0871196306232</v>
      </c>
      <c r="U20" s="72">
        <v>1360.1431737179489</v>
      </c>
      <c r="V20" s="72">
        <v>1409.0151679249002</v>
      </c>
      <c r="W20" s="72">
        <v>1181.2220957065895</v>
      </c>
      <c r="DA20" s="89" t="s">
        <v>459</v>
      </c>
    </row>
    <row r="21" spans="1:105" ht="12" customHeight="1" x14ac:dyDescent="0.25">
      <c r="A21" s="28" t="s">
        <v>192</v>
      </c>
      <c r="B21" s="72">
        <v>2657.9546274075738</v>
      </c>
      <c r="C21" s="72">
        <v>2524.7376084823386</v>
      </c>
      <c r="D21" s="72">
        <v>2769.5621138879219</v>
      </c>
      <c r="E21" s="72">
        <v>2762.2479703856675</v>
      </c>
      <c r="F21" s="72">
        <v>3005.4917522281894</v>
      </c>
      <c r="G21" s="72">
        <v>2865.9378803069985</v>
      </c>
      <c r="H21" s="72">
        <v>3137.3241348372148</v>
      </c>
      <c r="I21" s="72">
        <v>3004.6150701279985</v>
      </c>
      <c r="J21" s="72">
        <v>3078.7752491606543</v>
      </c>
      <c r="K21" s="72">
        <v>2973.9695943879165</v>
      </c>
      <c r="L21" s="72">
        <v>2939.3641002000013</v>
      </c>
      <c r="M21" s="72">
        <v>3477.1816166999993</v>
      </c>
      <c r="N21" s="72">
        <v>3260.6979438000008</v>
      </c>
      <c r="O21" s="72">
        <v>3096.0286797000067</v>
      </c>
      <c r="P21" s="72">
        <v>2990.2829286000106</v>
      </c>
      <c r="Q21" s="72">
        <v>2978.5123071000057</v>
      </c>
      <c r="R21" s="72">
        <v>3017.0761203000038</v>
      </c>
      <c r="S21" s="72">
        <v>3071.2929554999973</v>
      </c>
      <c r="T21" s="72">
        <v>3041.4063536999997</v>
      </c>
      <c r="U21" s="72">
        <v>3067.5144522000069</v>
      </c>
      <c r="V21" s="72">
        <v>3119.6533434000071</v>
      </c>
      <c r="W21" s="72">
        <v>2972.3538734999988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3311.2924631101387</v>
      </c>
      <c r="C27" s="69">
        <f t="shared" si="10"/>
        <v>3141.3463442485481</v>
      </c>
      <c r="D27" s="69">
        <f t="shared" si="10"/>
        <v>3336.7492235672407</v>
      </c>
      <c r="E27" s="69">
        <f t="shared" si="10"/>
        <v>3139.0730869046993</v>
      </c>
      <c r="F27" s="69">
        <f t="shared" si="10"/>
        <v>3109.2262803839139</v>
      </c>
      <c r="G27" s="69">
        <f t="shared" si="10"/>
        <v>3095.8426346312995</v>
      </c>
      <c r="H27" s="69">
        <f t="shared" si="10"/>
        <v>3164.6806437483219</v>
      </c>
      <c r="I27" s="69">
        <f t="shared" si="10"/>
        <v>3319.6362498527151</v>
      </c>
      <c r="J27" s="69">
        <f t="shared" si="10"/>
        <v>3201.9601174461623</v>
      </c>
      <c r="K27" s="69">
        <f t="shared" si="10"/>
        <v>2944.6545361435506</v>
      </c>
      <c r="L27" s="69">
        <f t="shared" si="10"/>
        <v>3199.5126664000077</v>
      </c>
      <c r="M27" s="69">
        <f t="shared" si="10"/>
        <v>3533.5563325000094</v>
      </c>
      <c r="N27" s="69">
        <f t="shared" si="10"/>
        <v>3330.8877192000064</v>
      </c>
      <c r="O27" s="69">
        <f t="shared" si="10"/>
        <v>3179.6179159000039</v>
      </c>
      <c r="P27" s="69">
        <f t="shared" si="10"/>
        <v>3118.8429949000015</v>
      </c>
      <c r="Q27" s="69">
        <f t="shared" si="10"/>
        <v>3060.9325132999952</v>
      </c>
      <c r="R27" s="69">
        <f t="shared" ref="R27:V27" si="11">SUM(R28:R32)</f>
        <v>2902.1299030999908</v>
      </c>
      <c r="S27" s="69">
        <f t="shared" si="11"/>
        <v>2961.5201081999903</v>
      </c>
      <c r="T27" s="69">
        <f t="shared" si="11"/>
        <v>2884.6208470999891</v>
      </c>
      <c r="U27" s="69">
        <f t="shared" si="11"/>
        <v>2820.9545426999812</v>
      </c>
      <c r="V27" s="69">
        <f t="shared" si="11"/>
        <v>2887.2316394999907</v>
      </c>
      <c r="W27" s="69">
        <f t="shared" ref="W27" si="12">SUM(W28:W32)</f>
        <v>2655.9453345999918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1754.9910347929804</v>
      </c>
      <c r="C29" s="72">
        <v>1651.4729251442536</v>
      </c>
      <c r="D29" s="72">
        <v>1682.3201240391031</v>
      </c>
      <c r="E29" s="72">
        <v>1586.8278486463178</v>
      </c>
      <c r="F29" s="72">
        <v>1567.1900991720779</v>
      </c>
      <c r="G29" s="72">
        <v>1501.1267923005339</v>
      </c>
      <c r="H29" s="72">
        <v>1442.7569776198638</v>
      </c>
      <c r="I29" s="72">
        <v>1504.3499531321345</v>
      </c>
      <c r="J29" s="72">
        <v>1393.9593137211373</v>
      </c>
      <c r="K29" s="72">
        <v>1388.4657936957369</v>
      </c>
      <c r="L29" s="72">
        <v>1411.9726726000088</v>
      </c>
      <c r="M29" s="72">
        <v>1448.1361660000075</v>
      </c>
      <c r="N29" s="72">
        <v>1403.3925870000048</v>
      </c>
      <c r="O29" s="72">
        <v>1407.479447800006</v>
      </c>
      <c r="P29" s="72">
        <v>1427.7773296000009</v>
      </c>
      <c r="Q29" s="72">
        <v>1388.4558073999965</v>
      </c>
      <c r="R29" s="72">
        <v>1217.9919145999952</v>
      </c>
      <c r="S29" s="72">
        <v>1263.6759359999887</v>
      </c>
      <c r="T29" s="72">
        <v>1219.4461171999892</v>
      </c>
      <c r="U29" s="72">
        <v>1157.9893673999838</v>
      </c>
      <c r="V29" s="72">
        <v>1191.4273193999952</v>
      </c>
      <c r="W29" s="72">
        <v>1059.6812079999906</v>
      </c>
      <c r="DA29" s="89" t="s">
        <v>467</v>
      </c>
    </row>
    <row r="30" spans="1:105" ht="12" customHeight="1" x14ac:dyDescent="0.25">
      <c r="A30" s="28" t="s">
        <v>192</v>
      </c>
      <c r="B30" s="72">
        <v>1556.3014283171585</v>
      </c>
      <c r="C30" s="72">
        <v>1489.8734191042947</v>
      </c>
      <c r="D30" s="72">
        <v>1654.4290995281374</v>
      </c>
      <c r="E30" s="72">
        <v>1552.2452382583815</v>
      </c>
      <c r="F30" s="72">
        <v>1542.0361812118363</v>
      </c>
      <c r="G30" s="72">
        <v>1594.7158423307656</v>
      </c>
      <c r="H30" s="72">
        <v>1721.9236661284581</v>
      </c>
      <c r="I30" s="72">
        <v>1815.2862967205806</v>
      </c>
      <c r="J30" s="72">
        <v>1808.0008037250252</v>
      </c>
      <c r="K30" s="72">
        <v>1556.1887424478136</v>
      </c>
      <c r="L30" s="72">
        <v>1787.5399937999989</v>
      </c>
      <c r="M30" s="72">
        <v>2085.4201665000019</v>
      </c>
      <c r="N30" s="72">
        <v>1927.4951322000018</v>
      </c>
      <c r="O30" s="72">
        <v>1772.1384680999981</v>
      </c>
      <c r="P30" s="72">
        <v>1691.0656653000005</v>
      </c>
      <c r="Q30" s="72">
        <v>1672.4767058999987</v>
      </c>
      <c r="R30" s="72">
        <v>1684.1379884999953</v>
      </c>
      <c r="S30" s="72">
        <v>1697.8441722000014</v>
      </c>
      <c r="T30" s="72">
        <v>1665.1747298999996</v>
      </c>
      <c r="U30" s="72">
        <v>1662.9651752999973</v>
      </c>
      <c r="V30" s="72">
        <v>1695.8043200999957</v>
      </c>
      <c r="W30" s="72">
        <v>1596.264126600001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16349.568928934164</v>
      </c>
      <c r="C3" s="65">
        <f>IF(RES_hh_fec!C3=0,0,1000*11630*RES_hh_fec!C3/RES_hh_num!C3)</f>
        <v>17180.083675884911</v>
      </c>
      <c r="D3" s="65">
        <f>IF(RES_hh_fec!D3=0,0,1000*11630*RES_hh_fec!D3/RES_hh_num!D3)</f>
        <v>16301.446087089673</v>
      </c>
      <c r="E3" s="65">
        <f>IF(RES_hh_fec!E3=0,0,1000*11630*RES_hh_fec!E3/RES_hh_num!E3)</f>
        <v>16714.212744214081</v>
      </c>
      <c r="F3" s="65">
        <f>IF(RES_hh_fec!F3=0,0,1000*11630*RES_hh_fec!F3/RES_hh_num!F3)</f>
        <v>17232.30255236847</v>
      </c>
      <c r="G3" s="65">
        <f>IF(RES_hh_fec!G3=0,0,1000*11630*RES_hh_fec!G3/RES_hh_num!G3)</f>
        <v>16731.829941631051</v>
      </c>
      <c r="H3" s="65">
        <f>IF(RES_hh_fec!H3=0,0,1000*11630*RES_hh_fec!H3/RES_hh_num!H3)</f>
        <v>16033.649495408385</v>
      </c>
      <c r="I3" s="65">
        <f>IF(RES_hh_fec!I3=0,0,1000*11630*RES_hh_fec!I3/RES_hh_num!I3)</f>
        <v>13916.350911687279</v>
      </c>
      <c r="J3" s="65">
        <f>IF(RES_hh_fec!J3=0,0,1000*11630*RES_hh_fec!J3/RES_hh_num!J3)</f>
        <v>15047.653435230637</v>
      </c>
      <c r="K3" s="65">
        <f>IF(RES_hh_fec!K3=0,0,1000*11630*RES_hh_fec!K3/RES_hh_num!K3)</f>
        <v>14737.032351699025</v>
      </c>
      <c r="L3" s="65">
        <f>IF(RES_hh_fec!L3=0,0,1000*11630*RES_hh_fec!L3/RES_hh_num!L3)</f>
        <v>14988.937232950932</v>
      </c>
      <c r="M3" s="65">
        <f>IF(RES_hh_fec!M3=0,0,1000*11630*RES_hh_fec!M3/RES_hh_num!M3)</f>
        <v>12788.758995054724</v>
      </c>
      <c r="N3" s="65">
        <f>IF(RES_hh_fec!N3=0,0,1000*11630*RES_hh_fec!N3/RES_hh_num!N3)</f>
        <v>14164.507576924481</v>
      </c>
      <c r="O3" s="65">
        <f>IF(RES_hh_fec!O3=0,0,1000*11630*RES_hh_fec!O3/RES_hh_num!O3)</f>
        <v>14871.281564408642</v>
      </c>
      <c r="P3" s="65">
        <f>IF(RES_hh_fec!P3=0,0,1000*11630*RES_hh_fec!P3/RES_hh_num!P3)</f>
        <v>11590.653680114998</v>
      </c>
      <c r="Q3" s="65">
        <f>IF(RES_hh_fec!Q3=0,0,1000*11630*RES_hh_fec!Q3/RES_hh_num!Q3)</f>
        <v>12273.805820730719</v>
      </c>
      <c r="R3" s="65">
        <f>IF(RES_hh_fec!R3=0,0,1000*11630*RES_hh_fec!R3/RES_hh_num!R3)</f>
        <v>12838.663349295424</v>
      </c>
      <c r="S3" s="65">
        <f>IF(RES_hh_fec!S3=0,0,1000*11630*RES_hh_fec!S3/RES_hh_num!S3)</f>
        <v>12606.057613951178</v>
      </c>
      <c r="T3" s="65">
        <f>IF(RES_hh_fec!T3=0,0,1000*11630*RES_hh_fec!T3/RES_hh_num!T3)</f>
        <v>12002.856064598502</v>
      </c>
      <c r="U3" s="65">
        <f>IF(RES_hh_fec!U3=0,0,1000*11630*RES_hh_fec!U3/RES_hh_num!U3)</f>
        <v>11802.821620999021</v>
      </c>
      <c r="V3" s="65">
        <f>IF(RES_hh_fec!V3=0,0,1000*11630*RES_hh_fec!V3/RES_hh_num!V3)</f>
        <v>11219.487889456461</v>
      </c>
      <c r="W3" s="65">
        <f>IF(RES_hh_fec!W3=0,0,1000*11630*RES_hh_fec!W3/RES_hh_num!W3)</f>
        <v>12018.155210716113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14037.875343134081</v>
      </c>
      <c r="C4" s="69">
        <f>IF(RES_hh_fec!C4=0,0,1000*11630*RES_hh_fec!C4/RES_hh_num!C4)</f>
        <v>14911.705120979521</v>
      </c>
      <c r="D4" s="69">
        <f>IF(RES_hh_fec!D4=0,0,1000*11630*RES_hh_fec!D4/RES_hh_num!D4)</f>
        <v>13987.812135184142</v>
      </c>
      <c r="E4" s="69">
        <f>IF(RES_hh_fec!E4=0,0,1000*11630*RES_hh_fec!E4/RES_hh_num!E4)</f>
        <v>14350.07817175631</v>
      </c>
      <c r="F4" s="69">
        <f>IF(RES_hh_fec!F4=0,0,1000*11630*RES_hh_fec!F4/RES_hh_num!F4)</f>
        <v>14989.289183608351</v>
      </c>
      <c r="G4" s="69">
        <f>IF(RES_hh_fec!G4=0,0,1000*11630*RES_hh_fec!G4/RES_hh_num!G4)</f>
        <v>14538.991273253188</v>
      </c>
      <c r="H4" s="69">
        <f>IF(RES_hh_fec!H4=0,0,1000*11630*RES_hh_fec!H4/RES_hh_num!H4)</f>
        <v>13743.286008331745</v>
      </c>
      <c r="I4" s="69">
        <f>IF(RES_hh_fec!I4=0,0,1000*11630*RES_hh_fec!I4/RES_hh_num!I4)</f>
        <v>11688.532483792922</v>
      </c>
      <c r="J4" s="69">
        <f>IF(RES_hh_fec!J4=0,0,1000*11630*RES_hh_fec!J4/RES_hh_num!J4)</f>
        <v>12768.457146436132</v>
      </c>
      <c r="K4" s="69">
        <f>IF(RES_hh_fec!K4=0,0,1000*11630*RES_hh_fec!K4/RES_hh_num!K4)</f>
        <v>12654.258847929736</v>
      </c>
      <c r="L4" s="69">
        <f>IF(RES_hh_fec!L4=0,0,1000*11630*RES_hh_fec!L4/RES_hh_num!L4)</f>
        <v>12707.728154867762</v>
      </c>
      <c r="M4" s="69">
        <f>IF(RES_hh_fec!M4=0,0,1000*11630*RES_hh_fec!M4/RES_hh_num!M4)</f>
        <v>10314.767957449854</v>
      </c>
      <c r="N4" s="69">
        <f>IF(RES_hh_fec!N4=0,0,1000*11630*RES_hh_fec!N4/RES_hh_num!N4)</f>
        <v>11662.644324055915</v>
      </c>
      <c r="O4" s="69">
        <f>IF(RES_hh_fec!O4=0,0,1000*11630*RES_hh_fec!O4/RES_hh_num!O4)</f>
        <v>12344.125558929514</v>
      </c>
      <c r="P4" s="69">
        <f>IF(RES_hh_fec!P4=0,0,1000*11630*RES_hh_fec!P4/RES_hh_num!P4)</f>
        <v>9233.5135335668201</v>
      </c>
      <c r="Q4" s="69">
        <f>IF(RES_hh_fec!Q4=0,0,1000*11630*RES_hh_fec!Q4/RES_hh_num!Q4)</f>
        <v>9869.3809064468387</v>
      </c>
      <c r="R4" s="69">
        <f>IF(RES_hh_fec!R4=0,0,1000*11630*RES_hh_fec!R4/RES_hh_num!R4)</f>
        <v>10416.004186990907</v>
      </c>
      <c r="S4" s="69">
        <f>IF(RES_hh_fec!S4=0,0,1000*11630*RES_hh_fec!S4/RES_hh_num!S4)</f>
        <v>10079.353437424106</v>
      </c>
      <c r="T4" s="69">
        <f>IF(RES_hh_fec!T4=0,0,1000*11630*RES_hh_fec!T4/RES_hh_num!T4)</f>
        <v>9487.9721670972194</v>
      </c>
      <c r="U4" s="69">
        <f>IF(RES_hh_fec!U4=0,0,1000*11630*RES_hh_fec!U4/RES_hh_num!U4)</f>
        <v>9312.1779920255376</v>
      </c>
      <c r="V4" s="69">
        <f>IF(RES_hh_fec!V4=0,0,1000*11630*RES_hh_fec!V4/RES_hh_num!V4)</f>
        <v>8630.7682907286871</v>
      </c>
      <c r="W4" s="69">
        <f>IF(RES_hh_fec!W4=0,0,1000*11630*RES_hh_fec!W4/RES_hh_num!W4)</f>
        <v>9541.3687267809182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12354.330363269435</v>
      </c>
      <c r="C5" s="72">
        <f>IF(RES_hh_fec!C5=0,0,1000*11630*RES_hh_fec!C5/RES_hh_num!C5)</f>
        <v>13465.426307842312</v>
      </c>
      <c r="D5" s="72">
        <f>IF(RES_hh_fec!D5=0,0,1000*11630*RES_hh_fec!D5/RES_hh_num!D5)</f>
        <v>11167.263439663089</v>
      </c>
      <c r="E5" s="72">
        <f>IF(RES_hh_fec!E5=0,0,1000*11630*RES_hh_fec!E5/RES_hh_num!E5)</f>
        <v>12502.414910250847</v>
      </c>
      <c r="F5" s="72">
        <f>IF(RES_hh_fec!F5=0,0,1000*11630*RES_hh_fec!F5/RES_hh_num!F5)</f>
        <v>13483.905992825743</v>
      </c>
      <c r="G5" s="72">
        <f>IF(RES_hh_fec!G5=0,0,1000*11630*RES_hh_fec!G5/RES_hh_num!G5)</f>
        <v>12741.283670300121</v>
      </c>
      <c r="H5" s="72">
        <f>IF(RES_hh_fec!H5=0,0,1000*11630*RES_hh_fec!H5/RES_hh_num!H5)</f>
        <v>12372.030831800659</v>
      </c>
      <c r="I5" s="72">
        <f>IF(RES_hh_fec!I5=0,0,1000*11630*RES_hh_fec!I5/RES_hh_num!I5)</f>
        <v>11981.202810666304</v>
      </c>
      <c r="J5" s="72">
        <f>IF(RES_hh_fec!J5=0,0,1000*11630*RES_hh_fec!J5/RES_hh_num!J5)</f>
        <v>13549.655337689828</v>
      </c>
      <c r="K5" s="72">
        <f>IF(RES_hh_fec!K5=0,0,1000*11630*RES_hh_fec!K5/RES_hh_num!K5)</f>
        <v>12639.680511019218</v>
      </c>
      <c r="L5" s="72">
        <f>IF(RES_hh_fec!L5=0,0,1000*11630*RES_hh_fec!L5/RES_hh_num!L5)</f>
        <v>16991.067520338202</v>
      </c>
      <c r="M5" s="72">
        <f>IF(RES_hh_fec!M5=0,0,1000*11630*RES_hh_fec!M5/RES_hh_num!M5)</f>
        <v>5162.8278997561283</v>
      </c>
      <c r="N5" s="72">
        <f>IF(RES_hh_fec!N5=0,0,1000*11630*RES_hh_fec!N5/RES_hh_num!N5)</f>
        <v>8820.4218517958416</v>
      </c>
      <c r="O5" s="72">
        <f>IF(RES_hh_fec!O5=0,0,1000*11630*RES_hh_fec!O5/RES_hh_num!O5)</f>
        <v>12962.896535001926</v>
      </c>
      <c r="P5" s="72">
        <f>IF(RES_hh_fec!P5=0,0,1000*11630*RES_hh_fec!P5/RES_hh_num!P5)</f>
        <v>9773.1204453705541</v>
      </c>
      <c r="Q5" s="72">
        <f>IF(RES_hh_fec!Q5=0,0,1000*11630*RES_hh_fec!Q5/RES_hh_num!Q5)</f>
        <v>10579.414342742486</v>
      </c>
      <c r="R5" s="72">
        <f>IF(RES_hh_fec!R5=0,0,1000*11630*RES_hh_fec!R5/RES_hh_num!R5)</f>
        <v>11638.726017401286</v>
      </c>
      <c r="S5" s="72">
        <f>IF(RES_hh_fec!S5=0,0,1000*11630*RES_hh_fec!S5/RES_hh_num!S5)</f>
        <v>11852.58996766461</v>
      </c>
      <c r="T5" s="72">
        <f>IF(RES_hh_fec!T5=0,0,1000*11630*RES_hh_fec!T5/RES_hh_num!T5)</f>
        <v>10274.278136355801</v>
      </c>
      <c r="U5" s="72">
        <f>IF(RES_hh_fec!U5=0,0,1000*11630*RES_hh_fec!U5/RES_hh_num!U5)</f>
        <v>10752.263522355743</v>
      </c>
      <c r="V5" s="72">
        <f>IF(RES_hh_fec!V5=0,0,1000*11630*RES_hh_fec!V5/RES_hh_num!V5)</f>
        <v>9930.949611738326</v>
      </c>
      <c r="W5" s="72">
        <f>IF(RES_hh_fec!W5=0,0,1000*11630*RES_hh_fec!W5/RES_hh_num!W5)</f>
        <v>12355.441027778981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15359.498030803818</v>
      </c>
      <c r="C6" s="72">
        <f>IF(RES_hh_fec!C6=0,0,1000*11630*RES_hh_fec!C6/RES_hh_num!C6)</f>
        <v>15955.884338000104</v>
      </c>
      <c r="D6" s="72">
        <f>IF(RES_hh_fec!D6=0,0,1000*11630*RES_hh_fec!D6/RES_hh_num!D6)</f>
        <v>15610.000563255822</v>
      </c>
      <c r="E6" s="72">
        <f>IF(RES_hh_fec!E6=0,0,1000*11630*RES_hh_fec!E6/RES_hh_num!E6)</f>
        <v>15649.901370843099</v>
      </c>
      <c r="F6" s="72">
        <f>IF(RES_hh_fec!F6=0,0,1000*11630*RES_hh_fec!F6/RES_hh_num!F6)</f>
        <v>16652.09681398137</v>
      </c>
      <c r="G6" s="72">
        <f>IF(RES_hh_fec!G6=0,0,1000*11630*RES_hh_fec!G6/RES_hh_num!G6)</f>
        <v>16295.832350022883</v>
      </c>
      <c r="H6" s="72">
        <f>IF(RES_hh_fec!H6=0,0,1000*11630*RES_hh_fec!H6/RES_hh_num!H6)</f>
        <v>15129.554619604925</v>
      </c>
      <c r="I6" s="72">
        <f>IF(RES_hh_fec!I6=0,0,1000*11630*RES_hh_fec!I6/RES_hh_num!I6)</f>
        <v>14085.386008954139</v>
      </c>
      <c r="J6" s="72">
        <f>IF(RES_hh_fec!J6=0,0,1000*11630*RES_hh_fec!J6/RES_hh_num!J6)</f>
        <v>14610.419288865351</v>
      </c>
      <c r="K6" s="72">
        <f>IF(RES_hh_fec!K6=0,0,1000*11630*RES_hh_fec!K6/RES_hh_num!K6)</f>
        <v>14795.908050002694</v>
      </c>
      <c r="L6" s="72">
        <f>IF(RES_hh_fec!L6=0,0,1000*11630*RES_hh_fec!L6/RES_hh_num!L6)</f>
        <v>15834.828667375601</v>
      </c>
      <c r="M6" s="72">
        <f>IF(RES_hh_fec!M6=0,0,1000*11630*RES_hh_fec!M6/RES_hh_num!M6)</f>
        <v>12139.649946981301</v>
      </c>
      <c r="N6" s="72">
        <f>IF(RES_hh_fec!N6=0,0,1000*11630*RES_hh_fec!N6/RES_hh_num!N6)</f>
        <v>13851.600461288377</v>
      </c>
      <c r="O6" s="72">
        <f>IF(RES_hh_fec!O6=0,0,1000*11630*RES_hh_fec!O6/RES_hh_num!O6)</f>
        <v>14973.057095248354</v>
      </c>
      <c r="P6" s="72">
        <f>IF(RES_hh_fec!P6=0,0,1000*11630*RES_hh_fec!P6/RES_hh_num!P6)</f>
        <v>10556.329160504201</v>
      </c>
      <c r="Q6" s="72">
        <f>IF(RES_hh_fec!Q6=0,0,1000*11630*RES_hh_fec!Q6/RES_hh_num!Q6)</f>
        <v>11489.525559484639</v>
      </c>
      <c r="R6" s="72">
        <f>IF(RES_hh_fec!R6=0,0,1000*11630*RES_hh_fec!R6/RES_hh_num!R6)</f>
        <v>13349.973752966509</v>
      </c>
      <c r="S6" s="72">
        <f>IF(RES_hh_fec!S6=0,0,1000*11630*RES_hh_fec!S6/RES_hh_num!S6)</f>
        <v>12544.090913461334</v>
      </c>
      <c r="T6" s="72">
        <f>IF(RES_hh_fec!T6=0,0,1000*11630*RES_hh_fec!T6/RES_hh_num!T6)</f>
        <v>12399.418845403898</v>
      </c>
      <c r="U6" s="72">
        <f>IF(RES_hh_fec!U6=0,0,1000*11630*RES_hh_fec!U6/RES_hh_num!U6)</f>
        <v>11052.743835358306</v>
      </c>
      <c r="V6" s="72">
        <f>IF(RES_hh_fec!V6=0,0,1000*11630*RES_hh_fec!V6/RES_hh_num!V6)</f>
        <v>9277.9089527435917</v>
      </c>
      <c r="W6" s="72">
        <f>IF(RES_hh_fec!W6=0,0,1000*11630*RES_hh_fec!W6/RES_hh_num!W6)</f>
        <v>14832.846600462739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15374.409519039375</v>
      </c>
      <c r="C7" s="72">
        <f>IF(RES_hh_fec!C7=0,0,1000*11630*RES_hh_fec!C7/RES_hh_num!C7)</f>
        <v>17805.710477961478</v>
      </c>
      <c r="D7" s="72">
        <f>IF(RES_hh_fec!D7=0,0,1000*11630*RES_hh_fec!D7/RES_hh_num!D7)</f>
        <v>15714.37166137472</v>
      </c>
      <c r="E7" s="72">
        <f>IF(RES_hh_fec!E7=0,0,1000*11630*RES_hh_fec!E7/RES_hh_num!E7)</f>
        <v>16814.908385525752</v>
      </c>
      <c r="F7" s="72">
        <f>IF(RES_hh_fec!F7=0,0,1000*11630*RES_hh_fec!F7/RES_hh_num!F7)</f>
        <v>17065.965887420341</v>
      </c>
      <c r="G7" s="72">
        <f>IF(RES_hh_fec!G7=0,0,1000*11630*RES_hh_fec!G7/RES_hh_num!G7)</f>
        <v>17324.867095750258</v>
      </c>
      <c r="H7" s="72">
        <f>IF(RES_hh_fec!H7=0,0,1000*11630*RES_hh_fec!H7/RES_hh_num!H7)</f>
        <v>16126.700721430652</v>
      </c>
      <c r="I7" s="72">
        <f>IF(RES_hh_fec!I7=0,0,1000*11630*RES_hh_fec!I7/RES_hh_num!I7)</f>
        <v>13544.733312545208</v>
      </c>
      <c r="J7" s="72">
        <f>IF(RES_hh_fec!J7=0,0,1000*11630*RES_hh_fec!J7/RES_hh_num!J7)</f>
        <v>15932.581529606179</v>
      </c>
      <c r="K7" s="72">
        <f>IF(RES_hh_fec!K7=0,0,1000*11630*RES_hh_fec!K7/RES_hh_num!K7)</f>
        <v>15940.801675928313</v>
      </c>
      <c r="L7" s="72">
        <f>IF(RES_hh_fec!L7=0,0,1000*11630*RES_hh_fec!L7/RES_hh_num!L7)</f>
        <v>15490.907467859539</v>
      </c>
      <c r="M7" s="72">
        <f>IF(RES_hh_fec!M7=0,0,1000*11630*RES_hh_fec!M7/RES_hh_num!M7)</f>
        <v>12813.502897807843</v>
      </c>
      <c r="N7" s="72">
        <f>IF(RES_hh_fec!N7=0,0,1000*11630*RES_hh_fec!N7/RES_hh_num!N7)</f>
        <v>14221.499845492526</v>
      </c>
      <c r="O7" s="72">
        <f>IF(RES_hh_fec!O7=0,0,1000*11630*RES_hh_fec!O7/RES_hh_num!O7)</f>
        <v>15069.774925426687</v>
      </c>
      <c r="P7" s="72">
        <f>IF(RES_hh_fec!P7=0,0,1000*11630*RES_hh_fec!P7/RES_hh_num!P7)</f>
        <v>12115.958704005638</v>
      </c>
      <c r="Q7" s="72">
        <f>IF(RES_hh_fec!Q7=0,0,1000*11630*RES_hh_fec!Q7/RES_hh_num!Q7)</f>
        <v>13091.735498472966</v>
      </c>
      <c r="R7" s="72">
        <f>IF(RES_hh_fec!R7=0,0,1000*11630*RES_hh_fec!R7/RES_hh_num!R7)</f>
        <v>12657.714357316807</v>
      </c>
      <c r="S7" s="72">
        <f>IF(RES_hh_fec!S7=0,0,1000*11630*RES_hh_fec!S7/RES_hh_num!S7)</f>
        <v>13298.16668224215</v>
      </c>
      <c r="T7" s="72">
        <f>IF(RES_hh_fec!T7=0,0,1000*11630*RES_hh_fec!T7/RES_hh_num!T7)</f>
        <v>12402.779105405598</v>
      </c>
      <c r="U7" s="72">
        <f>IF(RES_hh_fec!U7=0,0,1000*11630*RES_hh_fec!U7/RES_hh_num!U7)</f>
        <v>12210.381878376451</v>
      </c>
      <c r="V7" s="72">
        <f>IF(RES_hh_fec!V7=0,0,1000*11630*RES_hh_fec!V7/RES_hh_num!V7)</f>
        <v>12016.898184376638</v>
      </c>
      <c r="W7" s="72">
        <f>IF(RES_hh_fec!W7=0,0,1000*11630*RES_hh_fec!W7/RES_hh_num!W7)</f>
        <v>12362.097918690974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14981.103032442072</v>
      </c>
      <c r="C8" s="72">
        <f>IF(RES_hh_fec!C8=0,0,1000*11630*RES_hh_fec!C8/RES_hh_num!C8)</f>
        <v>14666.525495410593</v>
      </c>
      <c r="D8" s="72">
        <f>IF(RES_hh_fec!D8=0,0,1000*11630*RES_hh_fec!D8/RES_hh_num!D8)</f>
        <v>14298.932503931126</v>
      </c>
      <c r="E8" s="72">
        <f>IF(RES_hh_fec!E8=0,0,1000*11630*RES_hh_fec!E8/RES_hh_num!E8)</f>
        <v>13938.593126492497</v>
      </c>
      <c r="F8" s="72">
        <f>IF(RES_hh_fec!F8=0,0,1000*11630*RES_hh_fec!F8/RES_hh_num!F8)</f>
        <v>15105.802860811627</v>
      </c>
      <c r="G8" s="72">
        <f>IF(RES_hh_fec!G8=0,0,1000*11630*RES_hh_fec!G8/RES_hh_num!G8)</f>
        <v>14531.931600570037</v>
      </c>
      <c r="H8" s="72">
        <f>IF(RES_hh_fec!H8=0,0,1000*11630*RES_hh_fec!H8/RES_hh_num!H8)</f>
        <v>13957.316344626886</v>
      </c>
      <c r="I8" s="72">
        <f>IF(RES_hh_fec!I8=0,0,1000*11630*RES_hh_fec!I8/RES_hh_num!I8)</f>
        <v>11959.127486168452</v>
      </c>
      <c r="J8" s="72">
        <f>IF(RES_hh_fec!J8=0,0,1000*11630*RES_hh_fec!J8/RES_hh_num!J8)</f>
        <v>12879.93372375732</v>
      </c>
      <c r="K8" s="72">
        <f>IF(RES_hh_fec!K8=0,0,1000*11630*RES_hh_fec!K8/RES_hh_num!K8)</f>
        <v>13280.76042622949</v>
      </c>
      <c r="L8" s="72">
        <f>IF(RES_hh_fec!L8=0,0,1000*11630*RES_hh_fec!L8/RES_hh_num!L8)</f>
        <v>12793.917814811943</v>
      </c>
      <c r="M8" s="72">
        <f>IF(RES_hh_fec!M8=0,0,1000*11630*RES_hh_fec!M8/RES_hh_num!M8)</f>
        <v>11035.560450300163</v>
      </c>
      <c r="N8" s="72">
        <f>IF(RES_hh_fec!N8=0,0,1000*11630*RES_hh_fec!N8/RES_hh_num!N8)</f>
        <v>12647.779730322047</v>
      </c>
      <c r="O8" s="72">
        <f>IF(RES_hh_fec!O8=0,0,1000*11630*RES_hh_fec!O8/RES_hh_num!O8)</f>
        <v>13428.380839882753</v>
      </c>
      <c r="P8" s="72">
        <f>IF(RES_hh_fec!P8=0,0,1000*11630*RES_hh_fec!P8/RES_hh_num!P8)</f>
        <v>9660.3520125151117</v>
      </c>
      <c r="Q8" s="72">
        <f>IF(RES_hh_fec!Q8=0,0,1000*11630*RES_hh_fec!Q8/RES_hh_num!Q8)</f>
        <v>10574.699219028345</v>
      </c>
      <c r="R8" s="72">
        <f>IF(RES_hh_fec!R8=0,0,1000*11630*RES_hh_fec!R8/RES_hh_num!R8)</f>
        <v>11530.088612843552</v>
      </c>
      <c r="S8" s="72">
        <f>IF(RES_hh_fec!S8=0,0,1000*11630*RES_hh_fec!S8/RES_hh_num!S8)</f>
        <v>11156.636659158718</v>
      </c>
      <c r="T8" s="72">
        <f>IF(RES_hh_fec!T8=0,0,1000*11630*RES_hh_fec!T8/RES_hh_num!T8)</f>
        <v>10536.624169558452</v>
      </c>
      <c r="U8" s="72">
        <f>IF(RES_hh_fec!U8=0,0,1000*11630*RES_hh_fec!U8/RES_hh_num!U8)</f>
        <v>10404.756459707787</v>
      </c>
      <c r="V8" s="72">
        <f>IF(RES_hh_fec!V8=0,0,1000*11630*RES_hh_fec!V8/RES_hh_num!V8)</f>
        <v>10161.042252319896</v>
      </c>
      <c r="W8" s="72">
        <f>IF(RES_hh_fec!W8=0,0,1000*11630*RES_hh_fec!W8/RES_hh_num!W8)</f>
        <v>10833.525181760679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16304.4800059232</v>
      </c>
      <c r="C9" s="72">
        <f>IF(RES_hh_fec!C9=0,0,1000*11630*RES_hh_fec!C9/RES_hh_num!C9)</f>
        <v>17025.112618695723</v>
      </c>
      <c r="D9" s="72">
        <f>IF(RES_hh_fec!D9=0,0,1000*11630*RES_hh_fec!D9/RES_hh_num!D9)</f>
        <v>15696.532940982481</v>
      </c>
      <c r="E9" s="72">
        <f>IF(RES_hh_fec!E9=0,0,1000*11630*RES_hh_fec!E9/RES_hh_num!E9)</f>
        <v>16739.360188581613</v>
      </c>
      <c r="F9" s="72">
        <f>IF(RES_hh_fec!F9=0,0,1000*11630*RES_hh_fec!F9/RES_hh_num!F9)</f>
        <v>16891.685966300993</v>
      </c>
      <c r="G9" s="72">
        <f>IF(RES_hh_fec!G9=0,0,1000*11630*RES_hh_fec!G9/RES_hh_num!G9)</f>
        <v>16243.692331579779</v>
      </c>
      <c r="H9" s="72">
        <f>IF(RES_hh_fec!H9=0,0,1000*11630*RES_hh_fec!H9/RES_hh_num!H9)</f>
        <v>14784.41934952343</v>
      </c>
      <c r="I9" s="72">
        <f>IF(RES_hh_fec!I9=0,0,1000*11630*RES_hh_fec!I9/RES_hh_num!I9)</f>
        <v>13420.713323548624</v>
      </c>
      <c r="J9" s="72">
        <f>IF(RES_hh_fec!J9=0,0,1000*11630*RES_hh_fec!J9/RES_hh_num!J9)</f>
        <v>13830.997575542833</v>
      </c>
      <c r="K9" s="72">
        <f>IF(RES_hh_fec!K9=0,0,1000*11630*RES_hh_fec!K9/RES_hh_num!K9)</f>
        <v>13486.24899044403</v>
      </c>
      <c r="L9" s="72">
        <f>IF(RES_hh_fec!L9=0,0,1000*11630*RES_hh_fec!L9/RES_hh_num!L9)</f>
        <v>14308.664179729247</v>
      </c>
      <c r="M9" s="72">
        <f>IF(RES_hh_fec!M9=0,0,1000*11630*RES_hh_fec!M9/RES_hh_num!M9)</f>
        <v>11221.182693767867</v>
      </c>
      <c r="N9" s="72">
        <f>IF(RES_hh_fec!N9=0,0,1000*11630*RES_hh_fec!N9/RES_hh_num!N9)</f>
        <v>12460.210310160923</v>
      </c>
      <c r="O9" s="72">
        <f>IF(RES_hh_fec!O9=0,0,1000*11630*RES_hh_fec!O9/RES_hh_num!O9)</f>
        <v>13168.336657435559</v>
      </c>
      <c r="P9" s="72">
        <f>IF(RES_hh_fec!P9=0,0,1000*11630*RES_hh_fec!P9/RES_hh_num!P9)</f>
        <v>10345.432426767375</v>
      </c>
      <c r="Q9" s="72">
        <f>IF(RES_hh_fec!Q9=0,0,1000*11630*RES_hh_fec!Q9/RES_hh_num!Q9)</f>
        <v>10875.067663613394</v>
      </c>
      <c r="R9" s="72">
        <f>IF(RES_hh_fec!R9=0,0,1000*11630*RES_hh_fec!R9/RES_hh_num!R9)</f>
        <v>11615.893008060108</v>
      </c>
      <c r="S9" s="72">
        <f>IF(RES_hh_fec!S9=0,0,1000*11630*RES_hh_fec!S9/RES_hh_num!S9)</f>
        <v>11200.051573333567</v>
      </c>
      <c r="T9" s="72">
        <f>IF(RES_hh_fec!T9=0,0,1000*11630*RES_hh_fec!T9/RES_hh_num!T9)</f>
        <v>10901.257545075083</v>
      </c>
      <c r="U9" s="72">
        <f>IF(RES_hh_fec!U9=0,0,1000*11630*RES_hh_fec!U9/RES_hh_num!U9)</f>
        <v>11046.81034551021</v>
      </c>
      <c r="V9" s="72">
        <f>IF(RES_hh_fec!V9=0,0,1000*11630*RES_hh_fec!V9/RES_hh_num!V9)</f>
        <v>9999.3830003851581</v>
      </c>
      <c r="W9" s="72">
        <f>IF(RES_hh_fec!W9=0,0,1000*11630*RES_hh_fec!W9/RES_hh_num!W9)</f>
        <v>11540.684799785326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10321.585806110765</v>
      </c>
      <c r="C10" s="72">
        <f>IF(RES_hh_fec!C10=0,0,1000*11630*RES_hh_fec!C10/RES_hh_num!C10)</f>
        <v>11448.101035498063</v>
      </c>
      <c r="D10" s="72">
        <f>IF(RES_hh_fec!D10=0,0,1000*11630*RES_hh_fec!D10/RES_hh_num!D10)</f>
        <v>9048.1611472590666</v>
      </c>
      <c r="E10" s="72">
        <f>IF(RES_hh_fec!E10=0,0,1000*11630*RES_hh_fec!E10/RES_hh_num!E10)</f>
        <v>11319.329829336195</v>
      </c>
      <c r="F10" s="72">
        <f>IF(RES_hh_fec!F10=0,0,1000*11630*RES_hh_fec!F10/RES_hh_num!F10)</f>
        <v>15834.7887860831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8089.3810711260903</v>
      </c>
      <c r="C11" s="72">
        <f>IF(RES_hh_fec!C11=0,0,1000*11630*RES_hh_fec!C11/RES_hh_num!C11)</f>
        <v>9943.3412471852789</v>
      </c>
      <c r="D11" s="72">
        <f>IF(RES_hh_fec!D11=0,0,1000*11630*RES_hh_fec!D11/RES_hh_num!D11)</f>
        <v>10353.286937059245</v>
      </c>
      <c r="E11" s="72">
        <f>IF(RES_hh_fec!E11=0,0,1000*11630*RES_hh_fec!E11/RES_hh_num!E11)</f>
        <v>10053.067403635072</v>
      </c>
      <c r="F11" s="72">
        <f>IF(RES_hh_fec!F11=0,0,1000*11630*RES_hh_fec!F11/RES_hh_num!F11)</f>
        <v>10381.474069936223</v>
      </c>
      <c r="G11" s="72">
        <f>IF(RES_hh_fec!G11=0,0,1000*11630*RES_hh_fec!G11/RES_hh_num!G11)</f>
        <v>11278.114473500931</v>
      </c>
      <c r="H11" s="72">
        <f>IF(RES_hh_fec!H11=0,0,1000*11630*RES_hh_fec!H11/RES_hh_num!H11)</f>
        <v>11680.419199217478</v>
      </c>
      <c r="I11" s="72">
        <f>IF(RES_hh_fec!I11=0,0,1000*11630*RES_hh_fec!I11/RES_hh_num!I11)</f>
        <v>7289.0466188563678</v>
      </c>
      <c r="J11" s="72">
        <f>IF(RES_hh_fec!J11=0,0,1000*11630*RES_hh_fec!J11/RES_hh_num!J11)</f>
        <v>9546.0132067238701</v>
      </c>
      <c r="K11" s="72">
        <f>IF(RES_hh_fec!K11=0,0,1000*11630*RES_hh_fec!K11/RES_hh_num!K11)</f>
        <v>9596.4495543182638</v>
      </c>
      <c r="L11" s="72">
        <f>IF(RES_hh_fec!L11=0,0,1000*11630*RES_hh_fec!L11/RES_hh_num!L11)</f>
        <v>10684.336897814554</v>
      </c>
      <c r="M11" s="72">
        <f>IF(RES_hh_fec!M11=0,0,1000*11630*RES_hh_fec!M11/RES_hh_num!M11)</f>
        <v>8749.4810407572022</v>
      </c>
      <c r="N11" s="72">
        <f>IF(RES_hh_fec!N11=0,0,1000*11630*RES_hh_fec!N11/RES_hh_num!N11)</f>
        <v>9879.1760369946751</v>
      </c>
      <c r="O11" s="72">
        <f>IF(RES_hh_fec!O11=0,0,1000*11630*RES_hh_fec!O11/RES_hh_num!O11)</f>
        <v>10591.332372080638</v>
      </c>
      <c r="P11" s="72">
        <f>IF(RES_hh_fec!P11=0,0,1000*11630*RES_hh_fec!P11/RES_hh_num!P11)</f>
        <v>8197.2959682237506</v>
      </c>
      <c r="Q11" s="72">
        <f>IF(RES_hh_fec!Q11=0,0,1000*11630*RES_hh_fec!Q11/RES_hh_num!Q11)</f>
        <v>9093.7119899161753</v>
      </c>
      <c r="R11" s="72">
        <f>IF(RES_hh_fec!R11=0,0,1000*11630*RES_hh_fec!R11/RES_hh_num!R11)</f>
        <v>9614.9609859379689</v>
      </c>
      <c r="S11" s="72">
        <f>IF(RES_hh_fec!S11=0,0,1000*11630*RES_hh_fec!S11/RES_hh_num!S11)</f>
        <v>9279.0665851813646</v>
      </c>
      <c r="T11" s="72">
        <f>IF(RES_hh_fec!T11=0,0,1000*11630*RES_hh_fec!T11/RES_hh_num!T11)</f>
        <v>9146.4249508814337</v>
      </c>
      <c r="U11" s="72">
        <f>IF(RES_hh_fec!U11=0,0,1000*11630*RES_hh_fec!U11/RES_hh_num!U11)</f>
        <v>9110.1941421175779</v>
      </c>
      <c r="V11" s="72">
        <f>IF(RES_hh_fec!V11=0,0,1000*11630*RES_hh_fec!V11/RES_hh_num!V11)</f>
        <v>8604.5972894242259</v>
      </c>
      <c r="W11" s="72">
        <f>IF(RES_hh_fec!W11=0,0,1000*11630*RES_hh_fec!W11/RES_hh_num!W11)</f>
        <v>10059.847767906469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5293.0174604355052</v>
      </c>
      <c r="C12" s="72">
        <f>IF(RES_hh_fec!C12=0,0,1000*11630*RES_hh_fec!C12/RES_hh_num!C12)</f>
        <v>5850.0532177957512</v>
      </c>
      <c r="D12" s="72">
        <f>IF(RES_hh_fec!D12=0,0,1000*11630*RES_hh_fec!D12/RES_hh_num!D12)</f>
        <v>5273.7033221315514</v>
      </c>
      <c r="E12" s="72">
        <f>IF(RES_hh_fec!E12=0,0,1000*11630*RES_hh_fec!E12/RES_hh_num!E12)</f>
        <v>4864.3443867262295</v>
      </c>
      <c r="F12" s="72">
        <f>IF(RES_hh_fec!F12=0,0,1000*11630*RES_hh_fec!F12/RES_hh_num!F12)</f>
        <v>3526.0568723587235</v>
      </c>
      <c r="G12" s="72">
        <f>IF(RES_hh_fec!G12=0,0,1000*11630*RES_hh_fec!G12/RES_hh_num!G12)</f>
        <v>3870.3059901269812</v>
      </c>
      <c r="H12" s="72">
        <f>IF(RES_hh_fec!H12=0,0,1000*11630*RES_hh_fec!H12/RES_hh_num!H12)</f>
        <v>3903.2987585064798</v>
      </c>
      <c r="I12" s="72">
        <f>IF(RES_hh_fec!I12=0,0,1000*11630*RES_hh_fec!I12/RES_hh_num!I12)</f>
        <v>3653.1928209793305</v>
      </c>
      <c r="J12" s="72">
        <f>IF(RES_hh_fec!J12=0,0,1000*11630*RES_hh_fec!J12/RES_hh_num!J12)</f>
        <v>3854.8213205841248</v>
      </c>
      <c r="K12" s="72">
        <f>IF(RES_hh_fec!K12=0,0,1000*11630*RES_hh_fec!K12/RES_hh_num!K12)</f>
        <v>3811.6131684158636</v>
      </c>
      <c r="L12" s="72">
        <f>IF(RES_hh_fec!L12=0,0,1000*11630*RES_hh_fec!L12/RES_hh_num!L12)</f>
        <v>4087.8510427780384</v>
      </c>
      <c r="M12" s="72">
        <f>IF(RES_hh_fec!M12=0,0,1000*11630*RES_hh_fec!M12/RES_hh_num!M12)</f>
        <v>3124.7137252474272</v>
      </c>
      <c r="N12" s="72">
        <f>IF(RES_hh_fec!N12=0,0,1000*11630*RES_hh_fec!N12/RES_hh_num!N12)</f>
        <v>3515.8512360211162</v>
      </c>
      <c r="O12" s="72">
        <f>IF(RES_hh_fec!O12=0,0,1000*11630*RES_hh_fec!O12/RES_hh_num!O12)</f>
        <v>3674.1918200082773</v>
      </c>
      <c r="P12" s="72">
        <f>IF(RES_hh_fec!P12=0,0,1000*11630*RES_hh_fec!P12/RES_hh_num!P12)</f>
        <v>2829.6627416293904</v>
      </c>
      <c r="Q12" s="72">
        <f>IF(RES_hh_fec!Q12=0,0,1000*11630*RES_hh_fec!Q12/RES_hh_num!Q12)</f>
        <v>2924.6705924429257</v>
      </c>
      <c r="R12" s="72">
        <f>IF(RES_hh_fec!R12=0,0,1000*11630*RES_hh_fec!R12/RES_hh_num!R12)</f>
        <v>3060.6432777057521</v>
      </c>
      <c r="S12" s="72">
        <f>IF(RES_hh_fec!S12=0,0,1000*11630*RES_hh_fec!S12/RES_hh_num!S12)</f>
        <v>2862.7616427933594</v>
      </c>
      <c r="T12" s="72">
        <f>IF(RES_hh_fec!T12=0,0,1000*11630*RES_hh_fec!T12/RES_hh_num!T12)</f>
        <v>2671.6684396411865</v>
      </c>
      <c r="U12" s="72">
        <f>IF(RES_hh_fec!U12=0,0,1000*11630*RES_hh_fec!U12/RES_hh_num!U12)</f>
        <v>2629.9169731497404</v>
      </c>
      <c r="V12" s="72">
        <f>IF(RES_hh_fec!V12=0,0,1000*11630*RES_hh_fec!V12/RES_hh_num!V12)</f>
        <v>2373.3693350852418</v>
      </c>
      <c r="W12" s="72">
        <f>IF(RES_hh_fec!W12=0,0,1000*11630*RES_hh_fec!W12/RES_hh_num!W12)</f>
        <v>2769.7545410665389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10624.199654169543</v>
      </c>
      <c r="C13" s="74">
        <f>IF(RES_hh_fec!C13=0,0,1000*11630*RES_hh_fec!C13/RES_hh_num!C13)</f>
        <v>11475.207364495676</v>
      </c>
      <c r="D13" s="74">
        <f>IF(RES_hh_fec!D13=0,0,1000*11630*RES_hh_fec!D13/RES_hh_num!D13)</f>
        <v>10680.891026248217</v>
      </c>
      <c r="E13" s="74">
        <f>IF(RES_hh_fec!E13=0,0,1000*11630*RES_hh_fec!E13/RES_hh_num!E13)</f>
        <v>11547.607041707679</v>
      </c>
      <c r="F13" s="74">
        <f>IF(RES_hh_fec!F13=0,0,1000*11630*RES_hh_fec!F13/RES_hh_num!F13)</f>
        <v>12428.058162731299</v>
      </c>
      <c r="G13" s="74">
        <f>IF(RES_hh_fec!G13=0,0,1000*11630*RES_hh_fec!G13/RES_hh_num!G13)</f>
        <v>11093.115098968783</v>
      </c>
      <c r="H13" s="74">
        <f>IF(RES_hh_fec!H13=0,0,1000*11630*RES_hh_fec!H13/RES_hh_num!H13)</f>
        <v>11080.422952550374</v>
      </c>
      <c r="I13" s="74">
        <f>IF(RES_hh_fec!I13=0,0,1000*11630*RES_hh_fec!I13/RES_hh_num!I13)</f>
        <v>9913.5487937599028</v>
      </c>
      <c r="J13" s="74">
        <f>IF(RES_hh_fec!J13=0,0,1000*11630*RES_hh_fec!J13/RES_hh_num!J13)</f>
        <v>11234.234485867291</v>
      </c>
      <c r="K13" s="74">
        <f>IF(RES_hh_fec!K13=0,0,1000*11630*RES_hh_fec!K13/RES_hh_num!K13)</f>
        <v>10586.185013473856</v>
      </c>
      <c r="L13" s="74">
        <f>IF(RES_hh_fec!L13=0,0,1000*11630*RES_hh_fec!L13/RES_hh_num!L13)</f>
        <v>11891.614088776387</v>
      </c>
      <c r="M13" s="74">
        <f>IF(RES_hh_fec!M13=0,0,1000*11630*RES_hh_fec!M13/RES_hh_num!M13)</f>
        <v>8950.4661597669892</v>
      </c>
      <c r="N13" s="74">
        <f>IF(RES_hh_fec!N13=0,0,1000*11630*RES_hh_fec!N13/RES_hh_num!N13)</f>
        <v>10817.574771955409</v>
      </c>
      <c r="O13" s="74">
        <f>IF(RES_hh_fec!O13=0,0,1000*11630*RES_hh_fec!O13/RES_hh_num!O13)</f>
        <v>11868.811317763466</v>
      </c>
      <c r="P13" s="74">
        <f>IF(RES_hh_fec!P13=0,0,1000*11630*RES_hh_fec!P13/RES_hh_num!P13)</f>
        <v>8615.3220160516139</v>
      </c>
      <c r="Q13" s="74">
        <f>IF(RES_hh_fec!Q13=0,0,1000*11630*RES_hh_fec!Q13/RES_hh_num!Q13)</f>
        <v>9316.0788915601406</v>
      </c>
      <c r="R13" s="74">
        <f>IF(RES_hh_fec!R13=0,0,1000*11630*RES_hh_fec!R13/RES_hh_num!R13)</f>
        <v>10404.773967727006</v>
      </c>
      <c r="S13" s="74">
        <f>IF(RES_hh_fec!S13=0,0,1000*11630*RES_hh_fec!S13/RES_hh_num!S13)</f>
        <v>10102.21177100338</v>
      </c>
      <c r="T13" s="74">
        <f>IF(RES_hh_fec!T13=0,0,1000*11630*RES_hh_fec!T13/RES_hh_num!T13)</f>
        <v>9539.0821329302089</v>
      </c>
      <c r="U13" s="74">
        <f>IF(RES_hh_fec!U13=0,0,1000*11630*RES_hh_fec!U13/RES_hh_num!U13)</f>
        <v>9592.2858291062494</v>
      </c>
      <c r="V13" s="74">
        <f>IF(RES_hh_fec!V13=0,0,1000*11630*RES_hh_fec!V13/RES_hh_num!V13)</f>
        <v>8396.9622169373652</v>
      </c>
      <c r="W13" s="74">
        <f>IF(RES_hh_fec!W13=0,0,1000*11630*RES_hh_fec!W13/RES_hh_num!W13)</f>
        <v>10443.629179012003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146.89033814460686</v>
      </c>
      <c r="C14" s="76">
        <f>IF(RES_hh_fec!C14=0,0,1000*11630*RES_hh_fec!C14/RES_hh_num!C14)</f>
        <v>153.84146289131323</v>
      </c>
      <c r="D14" s="76">
        <f>IF(RES_hh_fec!D14=0,0,1000*11630*RES_hh_fec!D14/RES_hh_num!D14)</f>
        <v>145.52998836667126</v>
      </c>
      <c r="E14" s="76">
        <f>IF(RES_hh_fec!E14=0,0,1000*11630*RES_hh_fec!E14/RES_hh_num!E14)</f>
        <v>143.07795747573701</v>
      </c>
      <c r="F14" s="76">
        <f>IF(RES_hh_fec!F14=0,0,1000*11630*RES_hh_fec!F14/RES_hh_num!F14)</f>
        <v>155.25012635531195</v>
      </c>
      <c r="G14" s="76">
        <f>IF(RES_hh_fec!G14=0,0,1000*11630*RES_hh_fec!G14/RES_hh_num!G14)</f>
        <v>151.96097043321168</v>
      </c>
      <c r="H14" s="76">
        <f>IF(RES_hh_fec!H14=0,0,1000*11630*RES_hh_fec!H14/RES_hh_num!H14)</f>
        <v>145.44142728781793</v>
      </c>
      <c r="I14" s="76">
        <f>IF(RES_hh_fec!I14=0,0,1000*11630*RES_hh_fec!I14/RES_hh_num!I14)</f>
        <v>127.96801413216291</v>
      </c>
      <c r="J14" s="76">
        <f>IF(RES_hh_fec!J14=0,0,1000*11630*RES_hh_fec!J14/RES_hh_num!J14)</f>
        <v>142.206701598585</v>
      </c>
      <c r="K14" s="76">
        <f>IF(RES_hh_fec!K14=0,0,1000*11630*RES_hh_fec!K14/RES_hh_num!K14)</f>
        <v>142.60009018059046</v>
      </c>
      <c r="L14" s="76">
        <f>IF(RES_hh_fec!L14=0,0,1000*11630*RES_hh_fec!L14/RES_hh_num!L14)</f>
        <v>141.08382926820289</v>
      </c>
      <c r="M14" s="76">
        <f>IF(RES_hh_fec!M14=0,0,1000*11630*RES_hh_fec!M14/RES_hh_num!M14)</f>
        <v>119.05184606107171</v>
      </c>
      <c r="N14" s="76">
        <f>IF(RES_hh_fec!N14=0,0,1000*11630*RES_hh_fec!N14/RES_hh_num!N14)</f>
        <v>136.25164147817904</v>
      </c>
      <c r="O14" s="76">
        <f>IF(RES_hh_fec!O14=0,0,1000*11630*RES_hh_fec!O14/RES_hh_num!O14)</f>
        <v>145.8938550988764</v>
      </c>
      <c r="P14" s="76">
        <f>IF(RES_hh_fec!P14=0,0,1000*11630*RES_hh_fec!P14/RES_hh_num!P14)</f>
        <v>108.31892934419541</v>
      </c>
      <c r="Q14" s="76">
        <f>IF(RES_hh_fec!Q14=0,0,1000*11630*RES_hh_fec!Q14/RES_hh_num!Q14)</f>
        <v>117.34401360037012</v>
      </c>
      <c r="R14" s="76">
        <f>IF(RES_hh_fec!R14=0,0,1000*11630*RES_hh_fec!R14/RES_hh_num!R14)</f>
        <v>124.90072787560123</v>
      </c>
      <c r="S14" s="76">
        <f>IF(RES_hh_fec!S14=0,0,1000*11630*RES_hh_fec!S14/RES_hh_num!S14)</f>
        <v>123.54842980802512</v>
      </c>
      <c r="T14" s="76">
        <f>IF(RES_hh_fec!T14=0,0,1000*11630*RES_hh_fec!T14/RES_hh_num!T14)</f>
        <v>118.02282105881179</v>
      </c>
      <c r="U14" s="76">
        <f>IF(RES_hh_fec!U14=0,0,1000*11630*RES_hh_fec!U14/RES_hh_num!U14)</f>
        <v>117.71350348366958</v>
      </c>
      <c r="V14" s="76">
        <f>IF(RES_hh_fec!V14=0,0,1000*11630*RES_hh_fec!V14/RES_hh_num!V14)</f>
        <v>114.63325983436175</v>
      </c>
      <c r="W14" s="76">
        <f>IF(RES_hh_fec!W14=0,0,1000*11630*RES_hh_fec!W14/RES_hh_num!W14)</f>
        <v>125.85295100876662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32.826429737764208</v>
      </c>
      <c r="C15" s="69">
        <f t="shared" si="0"/>
        <v>39.956631644702014</v>
      </c>
      <c r="D15" s="69">
        <f t="shared" si="0"/>
        <v>31.065641903610061</v>
      </c>
      <c r="E15" s="69">
        <f t="shared" si="0"/>
        <v>104.33850232302397</v>
      </c>
      <c r="F15" s="69">
        <f t="shared" si="0"/>
        <v>31.581416728214197</v>
      </c>
      <c r="G15" s="69">
        <f t="shared" si="0"/>
        <v>43.467196384980461</v>
      </c>
      <c r="H15" s="69">
        <f t="shared" si="0"/>
        <v>58.615621492010192</v>
      </c>
      <c r="I15" s="69">
        <f t="shared" si="0"/>
        <v>27.791736801275732</v>
      </c>
      <c r="J15" s="69">
        <f t="shared" si="0"/>
        <v>30.103882734733563</v>
      </c>
      <c r="K15" s="69">
        <f t="shared" si="0"/>
        <v>38.213572585643711</v>
      </c>
      <c r="L15" s="69">
        <f t="shared" si="0"/>
        <v>38.563162077845284</v>
      </c>
      <c r="M15" s="69">
        <f t="shared" si="0"/>
        <v>37.765967872298219</v>
      </c>
      <c r="N15" s="69">
        <f t="shared" si="0"/>
        <v>37.476389964797505</v>
      </c>
      <c r="O15" s="69">
        <f t="shared" si="0"/>
        <v>39.043226204915079</v>
      </c>
      <c r="P15" s="69">
        <f t="shared" si="0"/>
        <v>40.26862847966801</v>
      </c>
      <c r="Q15" s="69">
        <f t="shared" si="0"/>
        <v>42.173456186450046</v>
      </c>
      <c r="R15" s="69">
        <f t="shared" si="0"/>
        <v>51.467695660566136</v>
      </c>
      <c r="S15" s="69">
        <f t="shared" si="0"/>
        <v>51.097966824885397</v>
      </c>
      <c r="T15" s="69">
        <f t="shared" si="0"/>
        <v>56.481782914691287</v>
      </c>
      <c r="U15" s="69">
        <f t="shared" si="0"/>
        <v>64.407458426933886</v>
      </c>
      <c r="V15" s="69">
        <f t="shared" si="0"/>
        <v>80.906308156250105</v>
      </c>
      <c r="W15" s="69">
        <f t="shared" si="0"/>
        <v>89.638780108297667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32.826429737764208</v>
      </c>
      <c r="C16" s="72">
        <f>IF(RES_hh_fec!C16=0,0,1000*11630*RES_hh_fec!C16/RES_hh_num!C$3)</f>
        <v>39.956631644702014</v>
      </c>
      <c r="D16" s="72">
        <f>IF(RES_hh_fec!D16=0,0,1000*11630*RES_hh_fec!D16/RES_hh_num!D$3)</f>
        <v>31.065641903610061</v>
      </c>
      <c r="E16" s="72">
        <f>IF(RES_hh_fec!E16=0,0,1000*11630*RES_hh_fec!E16/RES_hh_num!E$3)</f>
        <v>104.33850232302397</v>
      </c>
      <c r="F16" s="72">
        <f>IF(RES_hh_fec!F16=0,0,1000*11630*RES_hh_fec!F16/RES_hh_num!F$3)</f>
        <v>31.581416728214197</v>
      </c>
      <c r="G16" s="72">
        <f>IF(RES_hh_fec!G16=0,0,1000*11630*RES_hh_fec!G16/RES_hh_num!G$3)</f>
        <v>43.467196384980461</v>
      </c>
      <c r="H16" s="72">
        <f>IF(RES_hh_fec!H16=0,0,1000*11630*RES_hh_fec!H16/RES_hh_num!H$3)</f>
        <v>58.615621492010192</v>
      </c>
      <c r="I16" s="72">
        <f>IF(RES_hh_fec!I16=0,0,1000*11630*RES_hh_fec!I16/RES_hh_num!I$3)</f>
        <v>27.791736801275732</v>
      </c>
      <c r="J16" s="72">
        <f>IF(RES_hh_fec!J16=0,0,1000*11630*RES_hh_fec!J16/RES_hh_num!J$3)</f>
        <v>30.103882734733563</v>
      </c>
      <c r="K16" s="72">
        <f>IF(RES_hh_fec!K16=0,0,1000*11630*RES_hh_fec!K16/RES_hh_num!K$3)</f>
        <v>38.213572585643711</v>
      </c>
      <c r="L16" s="72">
        <f>IF(RES_hh_fec!L16=0,0,1000*11630*RES_hh_fec!L16/RES_hh_num!L$3)</f>
        <v>38.563162077845284</v>
      </c>
      <c r="M16" s="72">
        <f>IF(RES_hh_fec!M16=0,0,1000*11630*RES_hh_fec!M16/RES_hh_num!M$3)</f>
        <v>37.765967872298219</v>
      </c>
      <c r="N16" s="72">
        <f>IF(RES_hh_fec!N16=0,0,1000*11630*RES_hh_fec!N16/RES_hh_num!N$3)</f>
        <v>37.476389964797505</v>
      </c>
      <c r="O16" s="72">
        <f>IF(RES_hh_fec!O16=0,0,1000*11630*RES_hh_fec!O16/RES_hh_num!O$3)</f>
        <v>39.043226204915079</v>
      </c>
      <c r="P16" s="72">
        <f>IF(RES_hh_fec!P16=0,0,1000*11630*RES_hh_fec!P16/RES_hh_num!P$3)</f>
        <v>40.26862847966801</v>
      </c>
      <c r="Q16" s="72">
        <f>IF(RES_hh_fec!Q16=0,0,1000*11630*RES_hh_fec!Q16/RES_hh_num!Q$3)</f>
        <v>42.173456186450046</v>
      </c>
      <c r="R16" s="72">
        <f>IF(RES_hh_fec!R16=0,0,1000*11630*RES_hh_fec!R16/RES_hh_num!R$3)</f>
        <v>51.467695660566136</v>
      </c>
      <c r="S16" s="72">
        <f>IF(RES_hh_fec!S16=0,0,1000*11630*RES_hh_fec!S16/RES_hh_num!S$3)</f>
        <v>51.097966824885397</v>
      </c>
      <c r="T16" s="72">
        <f>IF(RES_hh_fec!T16=0,0,1000*11630*RES_hh_fec!T16/RES_hh_num!T$3)</f>
        <v>56.481782914691287</v>
      </c>
      <c r="U16" s="72">
        <f>IF(RES_hh_fec!U16=0,0,1000*11630*RES_hh_fec!U16/RES_hh_num!U$3)</f>
        <v>64.407458426933886</v>
      </c>
      <c r="V16" s="72">
        <f>IF(RES_hh_fec!V16=0,0,1000*11630*RES_hh_fec!V16/RES_hh_num!V$3)</f>
        <v>80.906308156250105</v>
      </c>
      <c r="W16" s="72">
        <f>IF(RES_hh_fec!W16=0,0,1000*11630*RES_hh_fec!W16/RES_hh_num!W$3)</f>
        <v>89.638780108297667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1417.6033560946175</v>
      </c>
      <c r="C17" s="69">
        <f>IF(RES_hh_fec!C17=0,0,1000*11630*RES_hh_fec!C17/RES_hh_num!C17)</f>
        <v>1385.5422977255303</v>
      </c>
      <c r="D17" s="69">
        <f>IF(RES_hh_fec!D17=0,0,1000*11630*RES_hh_fec!D17/RES_hh_num!D17)</f>
        <v>1413.1069083178215</v>
      </c>
      <c r="E17" s="69">
        <f>IF(RES_hh_fec!E17=0,0,1000*11630*RES_hh_fec!E17/RES_hh_num!E17)</f>
        <v>1438.223587911335</v>
      </c>
      <c r="F17" s="69">
        <f>IF(RES_hh_fec!F17=0,0,1000*11630*RES_hh_fec!F17/RES_hh_num!F17)</f>
        <v>1454.0226568633984</v>
      </c>
      <c r="G17" s="69">
        <f>IF(RES_hh_fec!G17=0,0,1000*11630*RES_hh_fec!G17/RES_hh_num!G17)</f>
        <v>1378.4110397415486</v>
      </c>
      <c r="H17" s="69">
        <f>IF(RES_hh_fec!H17=0,0,1000*11630*RES_hh_fec!H17/RES_hh_num!H17)</f>
        <v>1441.1705557913551</v>
      </c>
      <c r="I17" s="69">
        <f>IF(RES_hh_fec!I17=0,0,1000*11630*RES_hh_fec!I17/RES_hh_num!I17)</f>
        <v>1374.0829513353819</v>
      </c>
      <c r="J17" s="69">
        <f>IF(RES_hh_fec!J17=0,0,1000*11630*RES_hh_fec!J17/RES_hh_num!J17)</f>
        <v>1425.717971081724</v>
      </c>
      <c r="K17" s="69">
        <f>IF(RES_hh_fec!K17=0,0,1000*11630*RES_hh_fec!K17/RES_hh_num!K17)</f>
        <v>1347.1336859639143</v>
      </c>
      <c r="L17" s="69">
        <f>IF(RES_hh_fec!L17=0,0,1000*11630*RES_hh_fec!L17/RES_hh_num!L17)</f>
        <v>1408.6737363507309</v>
      </c>
      <c r="M17" s="69">
        <f>IF(RES_hh_fec!M17=0,0,1000*11630*RES_hh_fec!M17/RES_hh_num!M17)</f>
        <v>1557.4376168296258</v>
      </c>
      <c r="N17" s="69">
        <f>IF(RES_hh_fec!N17=0,0,1000*11630*RES_hh_fec!N17/RES_hh_num!N17)</f>
        <v>1579.3076953059303</v>
      </c>
      <c r="O17" s="69">
        <f>IF(RES_hh_fec!O17=0,0,1000*11630*RES_hh_fec!O17/RES_hh_num!O17)</f>
        <v>1606.4275059348029</v>
      </c>
      <c r="P17" s="69">
        <f>IF(RES_hh_fec!P17=0,0,1000*11630*RES_hh_fec!P17/RES_hh_num!P17)</f>
        <v>1511.8932731305831</v>
      </c>
      <c r="Q17" s="69">
        <f>IF(RES_hh_fec!Q17=0,0,1000*11630*RES_hh_fec!Q17/RES_hh_num!Q17)</f>
        <v>1537.62616678105</v>
      </c>
      <c r="R17" s="69">
        <f>IF(RES_hh_fec!R17=0,0,1000*11630*RES_hh_fec!R17/RES_hh_num!R17)</f>
        <v>1567.6437296838726</v>
      </c>
      <c r="S17" s="69">
        <f>IF(RES_hh_fec!S17=0,0,1000*11630*RES_hh_fec!S17/RES_hh_num!S17)</f>
        <v>1636.0402596539882</v>
      </c>
      <c r="T17" s="69">
        <f>IF(RES_hh_fec!T17=0,0,1000*11630*RES_hh_fec!T17/RES_hh_num!T17)</f>
        <v>1626.3938591671626</v>
      </c>
      <c r="U17" s="69">
        <f>IF(RES_hh_fec!U17=0,0,1000*11630*RES_hh_fec!U17/RES_hh_num!U17)</f>
        <v>1606.5558228624054</v>
      </c>
      <c r="V17" s="69">
        <f>IF(RES_hh_fec!V17=0,0,1000*11630*RES_hh_fec!V17/RES_hh_num!V17)</f>
        <v>1659.559406076022</v>
      </c>
      <c r="W17" s="69">
        <f>IF(RES_hh_fec!W17=0,0,1000*11630*RES_hh_fec!W17/RES_hh_num!W17)</f>
        <v>1592.4083354994377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1530.8090629864912</v>
      </c>
      <c r="C18" s="72">
        <f>IF(RES_hh_fec!C18=0,0,1000*11630*RES_hh_fec!C18/RES_hh_num!C18)</f>
        <v>1586.2717919633208</v>
      </c>
      <c r="D18" s="72">
        <f>IF(RES_hh_fec!D18=0,0,1000*11630*RES_hh_fec!D18/RES_hh_num!D18)</f>
        <v>1420.9485224693342</v>
      </c>
      <c r="E18" s="72">
        <f>IF(RES_hh_fec!E18=0,0,1000*11630*RES_hh_fec!E18/RES_hh_num!E18)</f>
        <v>1561.520351816099</v>
      </c>
      <c r="F18" s="72">
        <f>IF(RES_hh_fec!F18=0,0,1000*11630*RES_hh_fec!F18/RES_hh_num!F18)</f>
        <v>1583.2435753207051</v>
      </c>
      <c r="G18" s="72">
        <f>IF(RES_hh_fec!G18=0,0,1000*11630*RES_hh_fec!G18/RES_hh_num!G18)</f>
        <v>1426.6644281803526</v>
      </c>
      <c r="H18" s="72">
        <f>IF(RES_hh_fec!H18=0,0,1000*11630*RES_hh_fec!H18/RES_hh_num!H18)</f>
        <v>1625.7246497207334</v>
      </c>
      <c r="I18" s="72">
        <f>IF(RES_hh_fec!I18=0,0,1000*11630*RES_hh_fec!I18/RES_hh_num!I18)</f>
        <v>1900.9984171009582</v>
      </c>
      <c r="J18" s="72">
        <f>IF(RES_hh_fec!J18=0,0,1000*11630*RES_hh_fec!J18/RES_hh_num!J18)</f>
        <v>2204.9474947566619</v>
      </c>
      <c r="K18" s="72">
        <f>IF(RES_hh_fec!K18=0,0,1000*11630*RES_hh_fec!K18/RES_hh_num!K18)</f>
        <v>2104.3257195996257</v>
      </c>
      <c r="L18" s="72">
        <f>IF(RES_hh_fec!L18=0,0,1000*11630*RES_hh_fec!L18/RES_hh_num!L18)</f>
        <v>2802.6658435688387</v>
      </c>
      <c r="M18" s="72">
        <f>IF(RES_hh_fec!M18=0,0,1000*11630*RES_hh_fec!M18/RES_hh_num!M18)</f>
        <v>738.2443115713686</v>
      </c>
      <c r="N18" s="72">
        <f>IF(RES_hh_fec!N18=0,0,1000*11630*RES_hh_fec!N18/RES_hh_num!N18)</f>
        <v>1176.1898163122928</v>
      </c>
      <c r="O18" s="72">
        <f>IF(RES_hh_fec!O18=0,0,1000*11630*RES_hh_fec!O18/RES_hh_num!O18)</f>
        <v>1531.9763600629653</v>
      </c>
      <c r="P18" s="72">
        <f>IF(RES_hh_fec!P18=0,0,1000*11630*RES_hh_fec!P18/RES_hh_num!P18)</f>
        <v>1599.8835055620414</v>
      </c>
      <c r="Q18" s="72">
        <f>IF(RES_hh_fec!Q18=0,0,1000*11630*RES_hh_fec!Q18/RES_hh_num!Q18)</f>
        <v>1567.2625941808017</v>
      </c>
      <c r="R18" s="72">
        <f>IF(RES_hh_fec!R18=0,0,1000*11630*RES_hh_fec!R18/RES_hh_num!R18)</f>
        <v>1802.2278425573732</v>
      </c>
      <c r="S18" s="72">
        <f>IF(RES_hh_fec!S18=0,0,1000*11630*RES_hh_fec!S18/RES_hh_num!S18)</f>
        <v>2101.5119980808258</v>
      </c>
      <c r="T18" s="72">
        <f>IF(RES_hh_fec!T18=0,0,1000*11630*RES_hh_fec!T18/RES_hh_num!T18)</f>
        <v>1606.5831369143614</v>
      </c>
      <c r="U18" s="72">
        <f>IF(RES_hh_fec!U18=0,0,1000*11630*RES_hh_fec!U18/RES_hh_num!U18)</f>
        <v>1428.4547705600337</v>
      </c>
      <c r="V18" s="72">
        <f>IF(RES_hh_fec!V18=0,0,1000*11630*RES_hh_fec!V18/RES_hh_num!V18)</f>
        <v>1603.4756595266908</v>
      </c>
      <c r="W18" s="72">
        <f>IF(RES_hh_fec!W18=0,0,1000*11630*RES_hh_fec!W18/RES_hh_num!W18)</f>
        <v>2128.0564283590002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1464.3792288418474</v>
      </c>
      <c r="C19" s="72">
        <f>IF(RES_hh_fec!C19=0,0,1000*11630*RES_hh_fec!C19/RES_hh_num!C19)</f>
        <v>1421.8325261605951</v>
      </c>
      <c r="D19" s="72">
        <f>IF(RES_hh_fec!D19=0,0,1000*11630*RES_hh_fec!D19/RES_hh_num!D19)</f>
        <v>1475.9056986730682</v>
      </c>
      <c r="E19" s="72">
        <f>IF(RES_hh_fec!E19=0,0,1000*11630*RES_hh_fec!E19/RES_hh_num!E19)</f>
        <v>1448.9616170676813</v>
      </c>
      <c r="F19" s="72">
        <f>IF(RES_hh_fec!F19=0,0,1000*11630*RES_hh_fec!F19/RES_hh_num!F19)</f>
        <v>1483.8785103422158</v>
      </c>
      <c r="G19" s="72">
        <f>IF(RES_hh_fec!G19=0,0,1000*11630*RES_hh_fec!G19/RES_hh_num!G19)</f>
        <v>1451.486243808386</v>
      </c>
      <c r="H19" s="72">
        <f>IF(RES_hh_fec!H19=0,0,1000*11630*RES_hh_fec!H19/RES_hh_num!H19)</f>
        <v>1421.2279926132651</v>
      </c>
      <c r="I19" s="72">
        <f>IF(RES_hh_fec!I19=0,0,1000*11630*RES_hh_fec!I19/RES_hh_num!I19)</f>
        <v>1484.4135169413896</v>
      </c>
      <c r="J19" s="72">
        <f>IF(RES_hh_fec!J19=0,0,1000*11630*RES_hh_fec!J19/RES_hh_num!J19)</f>
        <v>1412.2698071991006</v>
      </c>
      <c r="K19" s="72">
        <f>IF(RES_hh_fec!K19=0,0,1000*11630*RES_hh_fec!K19/RES_hh_num!K19)</f>
        <v>1436.9734850727377</v>
      </c>
      <c r="L19" s="72">
        <f>IF(RES_hh_fec!L19=0,0,1000*11630*RES_hh_fec!L19/RES_hh_num!L19)</f>
        <v>1526.9437339626761</v>
      </c>
      <c r="M19" s="72">
        <f>IF(RES_hh_fec!M19=0,0,1000*11630*RES_hh_fec!M19/RES_hh_num!M19)</f>
        <v>1650.733425534306</v>
      </c>
      <c r="N19" s="72">
        <f>IF(RES_hh_fec!N19=0,0,1000*11630*RES_hh_fec!N19/RES_hh_num!N19)</f>
        <v>1627.4289887400075</v>
      </c>
      <c r="O19" s="72">
        <f>IF(RES_hh_fec!O19=0,0,1000*11630*RES_hh_fec!O19/RES_hh_num!O19)</f>
        <v>1635.2731718397179</v>
      </c>
      <c r="P19" s="72">
        <f>IF(RES_hh_fec!P19=0,0,1000*11630*RES_hh_fec!P19/RES_hh_num!P19)</f>
        <v>1629.1514519214049</v>
      </c>
      <c r="Q19" s="72">
        <f>IF(RES_hh_fec!Q19=0,0,1000*11630*RES_hh_fec!Q19/RES_hh_num!Q19)</f>
        <v>1595.7675849325065</v>
      </c>
      <c r="R19" s="72">
        <f>IF(RES_hh_fec!R19=0,0,1000*11630*RES_hh_fec!R19/RES_hh_num!R19)</f>
        <v>1595.8479552617566</v>
      </c>
      <c r="S19" s="72">
        <f>IF(RES_hh_fec!S19=0,0,1000*11630*RES_hh_fec!S19/RES_hh_num!S19)</f>
        <v>1659.2538517346891</v>
      </c>
      <c r="T19" s="72">
        <f>IF(RES_hh_fec!T19=0,0,1000*11630*RES_hh_fec!T19/RES_hh_num!T19)</f>
        <v>1682.111439262025</v>
      </c>
      <c r="U19" s="72">
        <f>IF(RES_hh_fec!U19=0,0,1000*11630*RES_hh_fec!U19/RES_hh_num!U19)</f>
        <v>1586.6545161075787</v>
      </c>
      <c r="V19" s="72">
        <f>IF(RES_hh_fec!V19=0,0,1000*11630*RES_hh_fec!V19/RES_hh_num!V19)</f>
        <v>1598.409488412768</v>
      </c>
      <c r="W19" s="72">
        <f>IF(RES_hh_fec!W19=0,0,1000*11630*RES_hh_fec!W19/RES_hh_num!W19)</f>
        <v>1625.2711843716158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1537.5050691174042</v>
      </c>
      <c r="C20" s="72">
        <f>IF(RES_hh_fec!C20=0,0,1000*11630*RES_hh_fec!C20/RES_hh_num!C20)</f>
        <v>1645.2042248949483</v>
      </c>
      <c r="D20" s="72">
        <f>IF(RES_hh_fec!D20=0,0,1000*11630*RES_hh_fec!D20/RES_hh_num!D20)</f>
        <v>1581.8645997034098</v>
      </c>
      <c r="E20" s="72">
        <f>IF(RES_hh_fec!E20=0,0,1000*11630*RES_hh_fec!E20/RES_hh_num!E20)</f>
        <v>1690.1276232460152</v>
      </c>
      <c r="F20" s="72">
        <f>IF(RES_hh_fec!F20=0,0,1000*11630*RES_hh_fec!F20/RES_hh_num!F20)</f>
        <v>1645.49776918918</v>
      </c>
      <c r="G20" s="72">
        <f>IF(RES_hh_fec!G20=0,0,1000*11630*RES_hh_fec!G20/RES_hh_num!G20)</f>
        <v>1633.578827655432</v>
      </c>
      <c r="H20" s="72">
        <f>IF(RES_hh_fec!H20=0,0,1000*11630*RES_hh_fec!H20/RES_hh_num!H20)</f>
        <v>1667.8370613394629</v>
      </c>
      <c r="I20" s="72">
        <f>IF(RES_hh_fec!I20=0,0,1000*11630*RES_hh_fec!I20/RES_hh_num!I20)</f>
        <v>1554.8718424808071</v>
      </c>
      <c r="J20" s="72">
        <f>IF(RES_hh_fec!J20=0,0,1000*11630*RES_hh_fec!J20/RES_hh_num!J20)</f>
        <v>1719.8256582003955</v>
      </c>
      <c r="K20" s="72">
        <f>IF(RES_hh_fec!K20=0,0,1000*11630*RES_hh_fec!K20/RES_hh_num!K20)</f>
        <v>1636.0089234106692</v>
      </c>
      <c r="L20" s="72">
        <f>IF(RES_hh_fec!L20=0,0,1000*11630*RES_hh_fec!L20/RES_hh_num!L20)</f>
        <v>1657.6155713073424</v>
      </c>
      <c r="M20" s="72">
        <f>IF(RES_hh_fec!M20=0,0,1000*11630*RES_hh_fec!M20/RES_hh_num!M20)</f>
        <v>1820.9728561510126</v>
      </c>
      <c r="N20" s="72">
        <f>IF(RES_hh_fec!N20=0,0,1000*11630*RES_hh_fec!N20/RES_hh_num!N20)</f>
        <v>1834.3820942492173</v>
      </c>
      <c r="O20" s="72">
        <f>IF(RES_hh_fec!O20=0,0,1000*11630*RES_hh_fec!O20/RES_hh_num!O20)</f>
        <v>1774.9963232353728</v>
      </c>
      <c r="P20" s="72">
        <f>IF(RES_hh_fec!P20=0,0,1000*11630*RES_hh_fec!P20/RES_hh_num!P20)</f>
        <v>1864.3773565767203</v>
      </c>
      <c r="Q20" s="72">
        <f>IF(RES_hh_fec!Q20=0,0,1000*11630*RES_hh_fec!Q20/RES_hh_num!Q20)</f>
        <v>1694.9203240828006</v>
      </c>
      <c r="R20" s="72">
        <f>IF(RES_hh_fec!R20=0,0,1000*11630*RES_hh_fec!R20/RES_hh_num!R20)</f>
        <v>1889.5311578760814</v>
      </c>
      <c r="S20" s="72">
        <f>IF(RES_hh_fec!S20=0,0,1000*11630*RES_hh_fec!S20/RES_hh_num!S20)</f>
        <v>1953.022887576823</v>
      </c>
      <c r="T20" s="72">
        <f>IF(RES_hh_fec!T20=0,0,1000*11630*RES_hh_fec!T20/RES_hh_num!T20)</f>
        <v>1850.9665165896699</v>
      </c>
      <c r="U20" s="72">
        <f>IF(RES_hh_fec!U20=0,0,1000*11630*RES_hh_fec!U20/RES_hh_num!U20)</f>
        <v>1819.9412844847616</v>
      </c>
      <c r="V20" s="72">
        <f>IF(RES_hh_fec!V20=0,0,1000*11630*RES_hh_fec!V20/RES_hh_num!V20)</f>
        <v>1939.6587446231927</v>
      </c>
      <c r="W20" s="72">
        <f>IF(RES_hh_fec!W20=0,0,1000*11630*RES_hh_fec!W20/RES_hh_num!W20)</f>
        <v>1711.4175341805469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1569.7663805837174</v>
      </c>
      <c r="C21" s="72">
        <f>IF(RES_hh_fec!C21=0,0,1000*11630*RES_hh_fec!C21/RES_hh_num!C21)</f>
        <v>1479.5858866221129</v>
      </c>
      <c r="D21" s="72">
        <f>IF(RES_hh_fec!D21=0,0,1000*11630*RES_hh_fec!D21/RES_hh_num!D21)</f>
        <v>1569.8500763580994</v>
      </c>
      <c r="E21" s="72">
        <f>IF(RES_hh_fec!E21=0,0,1000*11630*RES_hh_fec!E21/RES_hh_num!E21)</f>
        <v>1529.862838988219</v>
      </c>
      <c r="F21" s="72">
        <f>IF(RES_hh_fec!F21=0,0,1000*11630*RES_hh_fec!F21/RES_hh_num!F21)</f>
        <v>1593.9100085010568</v>
      </c>
      <c r="G21" s="72">
        <f>IF(RES_hh_fec!G21=0,0,1000*11630*RES_hh_fec!G21/RES_hh_num!G21)</f>
        <v>1475.3831110725428</v>
      </c>
      <c r="H21" s="72">
        <f>IF(RES_hh_fec!H21=0,0,1000*11630*RES_hh_fec!H21/RES_hh_num!H21)</f>
        <v>1565.6220421107992</v>
      </c>
      <c r="I21" s="72">
        <f>IF(RES_hh_fec!I21=0,0,1000*11630*RES_hh_fec!I21/RES_hh_num!I21)</f>
        <v>1474.2050669399991</v>
      </c>
      <c r="J21" s="72">
        <f>IF(RES_hh_fec!J21=0,0,1000*11630*RES_hh_fec!J21/RES_hh_num!J21)</f>
        <v>1504.9069673680324</v>
      </c>
      <c r="K21" s="72">
        <f>IF(RES_hh_fec!K21=0,0,1000*11630*RES_hh_fec!K21/RES_hh_num!K21)</f>
        <v>1444.6251216928856</v>
      </c>
      <c r="L21" s="72">
        <f>IF(RES_hh_fec!L21=0,0,1000*11630*RES_hh_fec!L21/RES_hh_num!L21)</f>
        <v>1444.9825579198682</v>
      </c>
      <c r="M21" s="72">
        <f>IF(RES_hh_fec!M21=0,0,1000*11630*RES_hh_fec!M21/RES_hh_num!M21)</f>
        <v>1713.4446049472344</v>
      </c>
      <c r="N21" s="72">
        <f>IF(RES_hh_fec!N21=0,0,1000*11630*RES_hh_fec!N21/RES_hh_num!N21)</f>
        <v>1661.1263548565373</v>
      </c>
      <c r="O21" s="72">
        <f>IF(RES_hh_fec!O21=0,0,1000*11630*RES_hh_fec!O21/RES_hh_num!O21)</f>
        <v>1628.362250770718</v>
      </c>
      <c r="P21" s="72">
        <f>IF(RES_hh_fec!P21=0,0,1000*11630*RES_hh_fec!P21/RES_hh_num!P21)</f>
        <v>1596.7344717485855</v>
      </c>
      <c r="Q21" s="72">
        <f>IF(RES_hh_fec!Q21=0,0,1000*11630*RES_hh_fec!Q21/RES_hh_num!Q21)</f>
        <v>1609.3718359571778</v>
      </c>
      <c r="R21" s="72">
        <f>IF(RES_hh_fec!R21=0,0,1000*11630*RES_hh_fec!R21/RES_hh_num!R21)</f>
        <v>1638.2736778656408</v>
      </c>
      <c r="S21" s="72">
        <f>IF(RES_hh_fec!S21=0,0,1000*11630*RES_hh_fec!S21/RES_hh_num!S21)</f>
        <v>1677.115054130496</v>
      </c>
      <c r="T21" s="72">
        <f>IF(RES_hh_fec!T21=0,0,1000*11630*RES_hh_fec!T21/RES_hh_num!T21)</f>
        <v>1655.643754731336</v>
      </c>
      <c r="U21" s="72">
        <f>IF(RES_hh_fec!U21=0,0,1000*11630*RES_hh_fec!U21/RES_hh_num!U21)</f>
        <v>1654.1907014007429</v>
      </c>
      <c r="V21" s="72">
        <f>IF(RES_hh_fec!V21=0,0,1000*11630*RES_hh_fec!V21/RES_hh_num!V21)</f>
        <v>1671.9511209387042</v>
      </c>
      <c r="W21" s="72">
        <f>IF(RES_hh_fec!W21=0,0,1000*11630*RES_hh_fec!W21/RES_hh_num!W21)</f>
        <v>1596.4914592941545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1720.3239067429888</v>
      </c>
      <c r="C22" s="72">
        <f>IF(RES_hh_fec!C22=0,0,1000*11630*RES_hh_fec!C22/RES_hh_num!C22)</f>
        <v>1658.1017435391102</v>
      </c>
      <c r="D22" s="72">
        <f>IF(RES_hh_fec!D22=0,0,1000*11630*RES_hh_fec!D22/RES_hh_num!D22)</f>
        <v>1623.3151547605476</v>
      </c>
      <c r="E22" s="72">
        <f>IF(RES_hh_fec!E22=0,0,1000*11630*RES_hh_fec!E22/RES_hh_num!E22)</f>
        <v>1702.1919773514251</v>
      </c>
      <c r="F22" s="72">
        <f>IF(RES_hh_fec!F22=0,0,1000*11630*RES_hh_fec!F22/RES_hh_num!F22)</f>
        <v>1627.2254454385861</v>
      </c>
      <c r="G22" s="72">
        <f>IF(RES_hh_fec!G22=0,0,1000*11630*RES_hh_fec!G22/RES_hh_num!G22)</f>
        <v>1508.0526019471567</v>
      </c>
      <c r="H22" s="72">
        <f>IF(RES_hh_fec!H22=0,0,1000*11630*RES_hh_fec!H22/RES_hh_num!H22)</f>
        <v>1485.0448656925075</v>
      </c>
      <c r="I22" s="72">
        <f>IF(RES_hh_fec!I22=0,0,1000*11630*RES_hh_fec!I22/RES_hh_num!I22)</f>
        <v>1479.3584452009952</v>
      </c>
      <c r="J22" s="72">
        <f>IF(RES_hh_fec!J22=0,0,1000*11630*RES_hh_fec!J22/RES_hh_num!J22)</f>
        <v>1407.0472738225399</v>
      </c>
      <c r="K22" s="72">
        <f>IF(RES_hh_fec!K22=0,0,1000*11630*RES_hh_fec!K22/RES_hh_num!K22)</f>
        <v>1361.8685922242366</v>
      </c>
      <c r="L22" s="72">
        <f>IF(RES_hh_fec!L22=0,0,1000*11630*RES_hh_fec!L22/RES_hh_num!L22)</f>
        <v>1613.4554056655743</v>
      </c>
      <c r="M22" s="72">
        <f>IF(RES_hh_fec!M22=0,0,1000*11630*RES_hh_fec!M22/RES_hh_num!M22)</f>
        <v>1554.7832624652131</v>
      </c>
      <c r="N22" s="72">
        <f>IF(RES_hh_fec!N22=0,0,1000*11630*RES_hh_fec!N22/RES_hh_num!N22)</f>
        <v>1451.9368428656801</v>
      </c>
      <c r="O22" s="72">
        <f>IF(RES_hh_fec!O22=0,0,1000*11630*RES_hh_fec!O22/RES_hh_num!O22)</f>
        <v>1448.7421482576735</v>
      </c>
      <c r="P22" s="72">
        <f>IF(RES_hh_fec!P22=0,0,1000*11630*RES_hh_fec!P22/RES_hh_num!P22)</f>
        <v>1455.7942087030326</v>
      </c>
      <c r="Q22" s="72">
        <f>IF(RES_hh_fec!Q22=0,0,1000*11630*RES_hh_fec!Q22/RES_hh_num!Q22)</f>
        <v>1442.0808118923499</v>
      </c>
      <c r="R22" s="72">
        <f>IF(RES_hh_fec!R22=0,0,1000*11630*RES_hh_fec!R22/RES_hh_num!R22)</f>
        <v>1448.8152344461323</v>
      </c>
      <c r="S22" s="72">
        <f>IF(RES_hh_fec!S22=0,0,1000*11630*RES_hh_fec!S22/RES_hh_num!S22)</f>
        <v>1510.1117950838795</v>
      </c>
      <c r="T22" s="72">
        <f>IF(RES_hh_fec!T22=0,0,1000*11630*RES_hh_fec!T22/RES_hh_num!T22)</f>
        <v>1532.0862763657638</v>
      </c>
      <c r="U22" s="72">
        <f>IF(RES_hh_fec!U22=0,0,1000*11630*RES_hh_fec!U22/RES_hh_num!U22)</f>
        <v>1496.5792861911111</v>
      </c>
      <c r="V22" s="72">
        <f>IF(RES_hh_fec!V22=0,0,1000*11630*RES_hh_fec!V22/RES_hh_num!V22)</f>
        <v>1445.430666453143</v>
      </c>
      <c r="W22" s="72">
        <f>IF(RES_hh_fec!W22=0,0,1000*11630*RES_hh_fec!W22/RES_hh_num!W22)</f>
        <v>1795.0795094734283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919.19774701339361</v>
      </c>
      <c r="C24" s="72">
        <f>IF(RES_hh_fec!C24=0,0,1000*11630*RES_hh_fec!C24/RES_hh_num!C24)</f>
        <v>1029.1332982227411</v>
      </c>
      <c r="D24" s="72">
        <f>IF(RES_hh_fec!D24=0,0,1000*11630*RES_hh_fec!D24/RES_hh_num!D24)</f>
        <v>1140.0145907006845</v>
      </c>
      <c r="E24" s="72">
        <f>IF(RES_hh_fec!E24=0,0,1000*11630*RES_hh_fec!E24/RES_hh_num!E24)</f>
        <v>1097.2465388900648</v>
      </c>
      <c r="F24" s="72">
        <f>IF(RES_hh_fec!F24=0,0,1000*11630*RES_hh_fec!F24/RES_hh_num!F24)</f>
        <v>1079.8198498335094</v>
      </c>
      <c r="G24" s="72">
        <f>IF(RES_hh_fec!G24=0,0,1000*11630*RES_hh_fec!G24/RES_hh_num!G24)</f>
        <v>1137.3676337547802</v>
      </c>
      <c r="H24" s="72">
        <f>IF(RES_hh_fec!H24=0,0,1000*11630*RES_hh_fec!H24/RES_hh_num!H24)</f>
        <v>1279.9128077717546</v>
      </c>
      <c r="I24" s="72">
        <f>IF(RES_hh_fec!I24=0,0,1000*11630*RES_hh_fec!I24/RES_hh_num!I24)</f>
        <v>873.17581842490222</v>
      </c>
      <c r="J24" s="72">
        <f>IF(RES_hh_fec!J24=0,0,1000*11630*RES_hh_fec!J24/RES_hh_num!J24)</f>
        <v>1059.5621895241202</v>
      </c>
      <c r="K24" s="72">
        <f>IF(RES_hh_fec!K24=0,0,1000*11630*RES_hh_fec!K24/RES_hh_num!K24)</f>
        <v>996.02843083141079</v>
      </c>
      <c r="L24" s="72">
        <f>IF(RES_hh_fec!L24=0,0,1000*11630*RES_hh_fec!L24/RES_hh_num!L24)</f>
        <v>1131.6756804946508</v>
      </c>
      <c r="M24" s="72">
        <f>IF(RES_hh_fec!M24=0,0,1000*11630*RES_hh_fec!M24/RES_hh_num!M24)</f>
        <v>1232.3279042480367</v>
      </c>
      <c r="N24" s="72">
        <f>IF(RES_hh_fec!N24=0,0,1000*11630*RES_hh_fec!N24/RES_hh_num!N24)</f>
        <v>1248.0929664290807</v>
      </c>
      <c r="O24" s="72">
        <f>IF(RES_hh_fec!O24=0,0,1000*11630*RES_hh_fec!O24/RES_hh_num!O24)</f>
        <v>1278.4220763920841</v>
      </c>
      <c r="P24" s="72">
        <f>IF(RES_hh_fec!P24=0,0,1000*11630*RES_hh_fec!P24/RES_hh_num!P24)</f>
        <v>1199.2501772082867</v>
      </c>
      <c r="Q24" s="72">
        <f>IF(RES_hh_fec!Q24=0,0,1000*11630*RES_hh_fec!Q24/RES_hh_num!Q24)</f>
        <v>1279.4782410835192</v>
      </c>
      <c r="R24" s="72">
        <f>IF(RES_hh_fec!R24=0,0,1000*11630*RES_hh_fec!R24/RES_hh_num!R24)</f>
        <v>1300.1181061280572</v>
      </c>
      <c r="S24" s="72">
        <f>IF(RES_hh_fec!S24=0,0,1000*11630*RES_hh_fec!S24/RES_hh_num!S24)</f>
        <v>1341.5185176186942</v>
      </c>
      <c r="T24" s="72">
        <f>IF(RES_hh_fec!T24=0,0,1000*11630*RES_hh_fec!T24/RES_hh_num!T24)</f>
        <v>1381.6570404424644</v>
      </c>
      <c r="U24" s="72">
        <f>IF(RES_hh_fec!U24=0,0,1000*11630*RES_hh_fec!U24/RES_hh_num!U24)</f>
        <v>1356.3554745310389</v>
      </c>
      <c r="V24" s="72">
        <f>IF(RES_hh_fec!V24=0,0,1000*11630*RES_hh_fec!V24/RES_hh_num!V24)</f>
        <v>1408.3939920890562</v>
      </c>
      <c r="W24" s="72">
        <f>IF(RES_hh_fec!W24=0,0,1000*11630*RES_hh_fec!W24/RES_hh_num!W24)</f>
        <v>1421.9457486306076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1320.6502516714881</v>
      </c>
      <c r="C25" s="74">
        <f>IF(RES_hh_fec!C25=0,0,1000*11630*RES_hh_fec!C25/RES_hh_num!C25)</f>
        <v>1244.493326563075</v>
      </c>
      <c r="D25" s="74">
        <f>IF(RES_hh_fec!D25=0,0,1000*11630*RES_hh_fec!D25/RES_hh_num!D25)</f>
        <v>1237.8374451475677</v>
      </c>
      <c r="E25" s="74">
        <f>IF(RES_hh_fec!E25=0,0,1000*11630*RES_hh_fec!E25/RES_hh_num!E25)</f>
        <v>1303.5857701918394</v>
      </c>
      <c r="F25" s="74">
        <f>IF(RES_hh_fec!F25=0,0,1000*11630*RES_hh_fec!F25/RES_hh_num!F25)</f>
        <v>1305.5690435630906</v>
      </c>
      <c r="G25" s="74">
        <f>IF(RES_hh_fec!G25=0,0,1000*11630*RES_hh_fec!G25/RES_hh_num!G25)</f>
        <v>1203.4207593238698</v>
      </c>
      <c r="H25" s="74">
        <f>IF(RES_hh_fec!H25=0,0,1000*11630*RES_hh_fec!H25/RES_hh_num!H25)</f>
        <v>1238.1217513517677</v>
      </c>
      <c r="I25" s="74">
        <f>IF(RES_hh_fec!I25=0,0,1000*11630*RES_hh_fec!I25/RES_hh_num!I25)</f>
        <v>1242.018737772564</v>
      </c>
      <c r="J25" s="74">
        <f>IF(RES_hh_fec!J25=0,0,1000*11630*RES_hh_fec!J25/RES_hh_num!J25)</f>
        <v>1258.006561209015</v>
      </c>
      <c r="K25" s="74">
        <f>IF(RES_hh_fec!K25=0,0,1000*11630*RES_hh_fec!K25/RES_hh_num!K25)</f>
        <v>1154.3047416447155</v>
      </c>
      <c r="L25" s="74">
        <f>IF(RES_hh_fec!L25=0,0,1000*11630*RES_hh_fec!L25/RES_hh_num!L25)</f>
        <v>1270.3318455579272</v>
      </c>
      <c r="M25" s="74">
        <f>IF(RES_hh_fec!M25=0,0,1000*11630*RES_hh_fec!M25/RES_hh_num!M25)</f>
        <v>1310.9584216050905</v>
      </c>
      <c r="N25" s="74">
        <f>IF(RES_hh_fec!N25=0,0,1000*11630*RES_hh_fec!N25/RES_hh_num!N25)</f>
        <v>1402.3338675937855</v>
      </c>
      <c r="O25" s="74">
        <f>IF(RES_hh_fec!O25=0,0,1000*11630*RES_hh_fec!O25/RES_hh_num!O25)</f>
        <v>1488.6334831598024</v>
      </c>
      <c r="P25" s="74">
        <f>IF(RES_hh_fec!P25=0,0,1000*11630*RES_hh_fec!P25/RES_hh_num!P25)</f>
        <v>1317.4507944960485</v>
      </c>
      <c r="Q25" s="74">
        <f>IF(RES_hh_fec!Q25=0,0,1000*11630*RES_hh_fec!Q25/RES_hh_num!Q25)</f>
        <v>1382.4759782028243</v>
      </c>
      <c r="R25" s="74">
        <f>IF(RES_hh_fec!R25=0,0,1000*11630*RES_hh_fec!R25/RES_hh_num!R25)</f>
        <v>1379.7474385994406</v>
      </c>
      <c r="S25" s="74">
        <f>IF(RES_hh_fec!S25=0,0,1000*11630*RES_hh_fec!S25/RES_hh_num!S25)</f>
        <v>1464.1347824457421</v>
      </c>
      <c r="T25" s="74">
        <f>IF(RES_hh_fec!T25=0,0,1000*11630*RES_hh_fec!T25/RES_hh_num!T25)</f>
        <v>1463.9773725742348</v>
      </c>
      <c r="U25" s="74">
        <f>IF(RES_hh_fec!U25=0,0,1000*11630*RES_hh_fec!U25/RES_hh_num!U25)</f>
        <v>1433.8951242547598</v>
      </c>
      <c r="V25" s="74">
        <f>IF(RES_hh_fec!V25=0,0,1000*11630*RES_hh_fec!V25/RES_hh_num!V25)</f>
        <v>1495.214801779694</v>
      </c>
      <c r="W25" s="74">
        <f>IF(RES_hh_fec!W25=0,0,1000*11630*RES_hh_fec!W25/RES_hh_num!W25)</f>
        <v>1441.0440889503604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676.76466450977648</v>
      </c>
      <c r="C26" s="77">
        <f>IF(RES_hh_fec!C26=0,0,1000*11630*RES_hh_fec!C26/RES_hh_num!C26)</f>
        <v>666.40136893628846</v>
      </c>
      <c r="D26" s="77">
        <f>IF(RES_hh_fec!D26=0,0,1000*11630*RES_hh_fec!D26/RES_hh_num!D26)</f>
        <v>684.9835408783664</v>
      </c>
      <c r="E26" s="77">
        <f>IF(RES_hh_fec!E26=0,0,1000*11630*RES_hh_fec!E26/RES_hh_num!E26)</f>
        <v>701.85049600183754</v>
      </c>
      <c r="F26" s="77">
        <f>IF(RES_hh_fec!F26=0,0,1000*11630*RES_hh_fec!F26/RES_hh_num!F26)</f>
        <v>714.048356959844</v>
      </c>
      <c r="G26" s="77">
        <f>IF(RES_hh_fec!G26=0,0,1000*11630*RES_hh_fec!G26/RES_hh_num!G26)</f>
        <v>681.90806636752575</v>
      </c>
      <c r="H26" s="77">
        <f>IF(RES_hh_fec!H26=0,0,1000*11630*RES_hh_fec!H26/RES_hh_num!H26)</f>
        <v>719.71751424205968</v>
      </c>
      <c r="I26" s="77">
        <f>IF(RES_hh_fec!I26=0,0,1000*11630*RES_hh_fec!I26/RES_hh_num!I26)</f>
        <v>688.75820560249508</v>
      </c>
      <c r="J26" s="77">
        <f>IF(RES_hh_fec!J26=0,0,1000*11630*RES_hh_fec!J26/RES_hh_num!J26)</f>
        <v>720.57559057826268</v>
      </c>
      <c r="K26" s="77">
        <f>IF(RES_hh_fec!K26=0,0,1000*11630*RES_hh_fec!K26/RES_hh_num!K26)</f>
        <v>686.07218108219149</v>
      </c>
      <c r="L26" s="77">
        <f>IF(RES_hh_fec!L26=0,0,1000*11630*RES_hh_fec!L26/RES_hh_num!L26)</f>
        <v>524.04879184975084</v>
      </c>
      <c r="M26" s="77">
        <f>IF(RES_hh_fec!M26=0,0,1000*11630*RES_hh_fec!M26/RES_hh_num!M26)</f>
        <v>824.06810099143581</v>
      </c>
      <c r="N26" s="77">
        <f>IF(RES_hh_fec!N26=0,0,1000*11630*RES_hh_fec!N26/RES_hh_num!N26)</f>
        <v>821.72075990653843</v>
      </c>
      <c r="O26" s="77">
        <f>IF(RES_hh_fec!O26=0,0,1000*11630*RES_hh_fec!O26/RES_hh_num!O26)</f>
        <v>860.18129633528702</v>
      </c>
      <c r="P26" s="77">
        <f>IF(RES_hh_fec!P26=0,0,1000*11630*RES_hh_fec!P26/RES_hh_num!P26)</f>
        <v>854.17843518951906</v>
      </c>
      <c r="Q26" s="77">
        <f>IF(RES_hh_fec!Q26=0,0,1000*11630*RES_hh_fec!Q26/RES_hh_num!Q26)</f>
        <v>869.07006999688508</v>
      </c>
      <c r="R26" s="77">
        <f>IF(RES_hh_fec!R26=0,0,1000*11630*RES_hh_fec!R26/RES_hh_num!R26)</f>
        <v>897.95770345688663</v>
      </c>
      <c r="S26" s="77">
        <f>IF(RES_hh_fec!S26=0,0,1000*11630*RES_hh_fec!S26/RES_hh_num!S26)</f>
        <v>928.36530768230421</v>
      </c>
      <c r="T26" s="77">
        <f>IF(RES_hh_fec!T26=0,0,1000*11630*RES_hh_fec!T26/RES_hh_num!T26)</f>
        <v>945.57111596780476</v>
      </c>
      <c r="U26" s="77">
        <f>IF(RES_hh_fec!U26=0,0,1000*11630*RES_hh_fec!U26/RES_hh_num!U26)</f>
        <v>963.86274046127778</v>
      </c>
      <c r="V26" s="77">
        <f>IF(RES_hh_fec!V26=0,0,1000*11630*RES_hh_fec!V26/RES_hh_num!V26)</f>
        <v>1003.535089793186</v>
      </c>
      <c r="W26" s="77">
        <f>IF(RES_hh_fec!W26=0,0,1000*11630*RES_hh_fec!W26/RES_hh_num!W26)</f>
        <v>975.30702668301365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861.26379996769913</v>
      </c>
      <c r="C27" s="69">
        <f>IF(RES_hh_fec!C27=0,0,1000*11630*RES_hh_fec!C27/RES_hh_num!C27)</f>
        <v>842.87962553515422</v>
      </c>
      <c r="D27" s="69">
        <f>IF(RES_hh_fec!D27=0,0,1000*11630*RES_hh_fec!D27/RES_hh_num!D27)</f>
        <v>869.46140168410102</v>
      </c>
      <c r="E27" s="69">
        <f>IF(RES_hh_fec!E27=0,0,1000*11630*RES_hh_fec!E27/RES_hh_num!E27)</f>
        <v>821.5724822234115</v>
      </c>
      <c r="F27" s="69">
        <f>IF(RES_hh_fec!F27=0,0,1000*11630*RES_hh_fec!F27/RES_hh_num!F27)</f>
        <v>757.40929516850576</v>
      </c>
      <c r="G27" s="69">
        <f>IF(RES_hh_fec!G27=0,0,1000*11630*RES_hh_fec!G27/RES_hh_num!G27)</f>
        <v>770.96043225133508</v>
      </c>
      <c r="H27" s="69">
        <f>IF(RES_hh_fec!H27=0,0,1000*11630*RES_hh_fec!H27/RES_hh_num!H27)</f>
        <v>790.57730979327584</v>
      </c>
      <c r="I27" s="69">
        <f>IF(RES_hh_fec!I27=0,0,1000*11630*RES_hh_fec!I27/RES_hh_num!I27)</f>
        <v>825.94373975769906</v>
      </c>
      <c r="J27" s="69">
        <f>IF(RES_hh_fec!J27=0,0,1000*11630*RES_hh_fec!J27/RES_hh_num!J27)</f>
        <v>823.3744349780452</v>
      </c>
      <c r="K27" s="69">
        <f>IF(RES_hh_fec!K27=0,0,1000*11630*RES_hh_fec!K27/RES_hh_num!K27)</f>
        <v>697.42624521973357</v>
      </c>
      <c r="L27" s="69">
        <f>IF(RES_hh_fec!L27=0,0,1000*11630*RES_hh_fec!L27/RES_hh_num!L27)</f>
        <v>833.97217965459356</v>
      </c>
      <c r="M27" s="69">
        <f>IF(RES_hh_fec!M27=0,0,1000*11630*RES_hh_fec!M27/RES_hh_num!M27)</f>
        <v>878.78745290294444</v>
      </c>
      <c r="N27" s="69">
        <f>IF(RES_hh_fec!N27=0,0,1000*11630*RES_hh_fec!N27/RES_hh_num!N27)</f>
        <v>885.07916759783859</v>
      </c>
      <c r="O27" s="69">
        <f>IF(RES_hh_fec!O27=0,0,1000*11630*RES_hh_fec!O27/RES_hh_num!O27)</f>
        <v>881.68527333940904</v>
      </c>
      <c r="P27" s="69">
        <f>IF(RES_hh_fec!P27=0,0,1000*11630*RES_hh_fec!P27/RES_hh_num!P27)</f>
        <v>804.97824493792757</v>
      </c>
      <c r="Q27" s="69">
        <f>IF(RES_hh_fec!Q27=0,0,1000*11630*RES_hh_fec!Q27/RES_hh_num!Q27)</f>
        <v>824.62529131638257</v>
      </c>
      <c r="R27" s="69">
        <f>IF(RES_hh_fec!R27=0,0,1000*11630*RES_hh_fec!R27/RES_hh_num!R27)</f>
        <v>803.54773696007942</v>
      </c>
      <c r="S27" s="69">
        <f>IF(RES_hh_fec!S27=0,0,1000*11630*RES_hh_fec!S27/RES_hh_num!S27)</f>
        <v>839.56595004819894</v>
      </c>
      <c r="T27" s="69">
        <f>IF(RES_hh_fec!T27=0,0,1000*11630*RES_hh_fec!T27/RES_hh_num!T27)</f>
        <v>832.00825541942993</v>
      </c>
      <c r="U27" s="69">
        <f>IF(RES_hh_fec!U27=0,0,1000*11630*RES_hh_fec!U27/RES_hh_num!U27)</f>
        <v>819.68034768414361</v>
      </c>
      <c r="V27" s="69">
        <f>IF(RES_hh_fec!V27=0,0,1000*11630*RES_hh_fec!V27/RES_hh_num!V27)</f>
        <v>848.25388449549973</v>
      </c>
      <c r="W27" s="69">
        <f>IF(RES_hh_fec!W27=0,0,1000*11630*RES_hh_fec!W27/RES_hh_num!W27)</f>
        <v>794.73936832745972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939.05125638757033</v>
      </c>
      <c r="C29" s="72">
        <f>IF(RES_hh_fec!C29=0,0,1000*11630*RES_hh_fec!C29/RES_hh_num!C29)</f>
        <v>902.93657470496612</v>
      </c>
      <c r="D29" s="72">
        <f>IF(RES_hh_fec!D29=0,0,1000*11630*RES_hh_fec!D29/RES_hh_num!D29)</f>
        <v>924.19160187399336</v>
      </c>
      <c r="E29" s="72">
        <f>IF(RES_hh_fec!E29=0,0,1000*11630*RES_hh_fec!E29/RES_hh_num!E29)</f>
        <v>871.01708150385309</v>
      </c>
      <c r="F29" s="72">
        <f>IF(RES_hh_fec!F29=0,0,1000*11630*RES_hh_fec!F29/RES_hh_num!F29)</f>
        <v>856.98596267979087</v>
      </c>
      <c r="G29" s="72">
        <f>IF(RES_hh_fec!G29=0,0,1000*11630*RES_hh_fec!G29/RES_hh_num!G29)</f>
        <v>836.24215825869737</v>
      </c>
      <c r="H29" s="72">
        <f>IF(RES_hh_fec!H29=0,0,1000*11630*RES_hh_fec!H29/RES_hh_num!H29)</f>
        <v>837.21826687957412</v>
      </c>
      <c r="I29" s="72">
        <f>IF(RES_hh_fec!I29=0,0,1000*11630*RES_hh_fec!I29/RES_hh_num!I29)</f>
        <v>891.23516796074841</v>
      </c>
      <c r="J29" s="72">
        <f>IF(RES_hh_fec!J29=0,0,1000*11630*RES_hh_fec!J29/RES_hh_num!J29)</f>
        <v>844.53172938327191</v>
      </c>
      <c r="K29" s="72">
        <f>IF(RES_hh_fec!K29=0,0,1000*11630*RES_hh_fec!K29/RES_hh_num!K29)</f>
        <v>863.01230296894403</v>
      </c>
      <c r="L29" s="72">
        <f>IF(RES_hh_fec!L29=0,0,1000*11630*RES_hh_fec!L29/RES_hh_num!L29)</f>
        <v>895.85539768111892</v>
      </c>
      <c r="M29" s="72">
        <f>IF(RES_hh_fec!M29=0,0,1000*11630*RES_hh_fec!M29/RES_hh_num!M29)</f>
        <v>947.65509471571079</v>
      </c>
      <c r="N29" s="72">
        <f>IF(RES_hh_fec!N29=0,0,1000*11630*RES_hh_fec!N29/RES_hh_num!N29)</f>
        <v>942.50018980720313</v>
      </c>
      <c r="O29" s="72">
        <f>IF(RES_hh_fec!O29=0,0,1000*11630*RES_hh_fec!O29/RES_hh_num!O29)</f>
        <v>949.5476728780443</v>
      </c>
      <c r="P29" s="72">
        <f>IF(RES_hh_fec!P29=0,0,1000*11630*RES_hh_fec!P29/RES_hh_num!P29)</f>
        <v>954.96104511910892</v>
      </c>
      <c r="Q29" s="72">
        <f>IF(RES_hh_fec!Q29=0,0,1000*11630*RES_hh_fec!Q29/RES_hh_num!Q29)</f>
        <v>946.34474165376639</v>
      </c>
      <c r="R29" s="72">
        <f>IF(RES_hh_fec!R29=0,0,1000*11630*RES_hh_fec!R29/RES_hh_num!R29)</f>
        <v>875.18634456981238</v>
      </c>
      <c r="S29" s="72">
        <f>IF(RES_hh_fec!S29=0,0,1000*11630*RES_hh_fec!S29/RES_hh_num!S29)</f>
        <v>952.53098088636841</v>
      </c>
      <c r="T29" s="72">
        <f>IF(RES_hh_fec!T29=0,0,1000*11630*RES_hh_fec!T29/RES_hh_num!T29)</f>
        <v>956.53789802422205</v>
      </c>
      <c r="U29" s="72">
        <f>IF(RES_hh_fec!U29=0,0,1000*11630*RES_hh_fec!U29/RES_hh_num!U29)</f>
        <v>941.41437906662077</v>
      </c>
      <c r="V29" s="72">
        <f>IF(RES_hh_fec!V29=0,0,1000*11630*RES_hh_fec!V29/RES_hh_num!V29)</f>
        <v>1001.848766259239</v>
      </c>
      <c r="W29" s="72">
        <f>IF(RES_hh_fec!W29=0,0,1000*11630*RES_hh_fec!W29/RES_hh_num!W29)</f>
        <v>918.27223562529366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936.77517334553875</v>
      </c>
      <c r="C30" s="72">
        <f>IF(RES_hh_fec!C30=0,0,1000*11630*RES_hh_fec!C30/RES_hh_num!C30)</f>
        <v>889.87167636829997</v>
      </c>
      <c r="D30" s="72">
        <f>IF(RES_hh_fec!D30=0,0,1000*11630*RES_hh_fec!D30/RES_hh_num!D30)</f>
        <v>953.06787363817523</v>
      </c>
      <c r="E30" s="72">
        <f>IF(RES_hh_fec!E30=0,0,1000*11630*RES_hh_fec!E30/RES_hh_num!E30)</f>
        <v>870.49797712246993</v>
      </c>
      <c r="F30" s="72">
        <f>IF(RES_hh_fec!F30=0,0,1000*11630*RES_hh_fec!F30/RES_hh_num!F30)</f>
        <v>825.59473934253822</v>
      </c>
      <c r="G30" s="72">
        <f>IF(RES_hh_fec!G30=0,0,1000*11630*RES_hh_fec!G30/RES_hh_num!G30)</f>
        <v>828.00383645759746</v>
      </c>
      <c r="H30" s="72">
        <f>IF(RES_hh_fec!H30=0,0,1000*11630*RES_hh_fec!H30/RES_hh_num!H30)</f>
        <v>867.49528650985246</v>
      </c>
      <c r="I30" s="72">
        <f>IF(RES_hh_fec!I30=0,0,1000*11630*RES_hh_fec!I30/RES_hh_num!I30)</f>
        <v>901.27016206438577</v>
      </c>
      <c r="J30" s="72">
        <f>IF(RES_hh_fec!J30=0,0,1000*11630*RES_hh_fec!J30/RES_hh_num!J30)</f>
        <v>895.48946440632437</v>
      </c>
      <c r="K30" s="72">
        <f>IF(RES_hh_fec!K30=0,0,1000*11630*RES_hh_fec!K30/RES_hh_num!K30)</f>
        <v>763.53365765635385</v>
      </c>
      <c r="L30" s="72">
        <f>IF(RES_hh_fec!L30=0,0,1000*11630*RES_hh_fec!L30/RES_hh_num!L30)</f>
        <v>882.42099630525615</v>
      </c>
      <c r="M30" s="72">
        <f>IF(RES_hh_fec!M30=0,0,1000*11630*RES_hh_fec!M30/RES_hh_num!M30)</f>
        <v>1022.2752218631894</v>
      </c>
      <c r="N30" s="72">
        <f>IF(RES_hh_fec!N30=0,0,1000*11630*RES_hh_fec!N30/RES_hh_num!N30)</f>
        <v>979.68195259211234</v>
      </c>
      <c r="O30" s="72">
        <f>IF(RES_hh_fec!O30=0,0,1000*11630*RES_hh_fec!O30/RES_hh_num!O30)</f>
        <v>936.56173484458225</v>
      </c>
      <c r="P30" s="72">
        <f>IF(RES_hh_fec!P30=0,0,1000*11630*RES_hh_fec!P30/RES_hh_num!P30)</f>
        <v>907.41317109781062</v>
      </c>
      <c r="Q30" s="72">
        <f>IF(RES_hh_fec!Q30=0,0,1000*11630*RES_hh_fec!Q30/RES_hh_num!Q30)</f>
        <v>912.27310157173019</v>
      </c>
      <c r="R30" s="72">
        <f>IF(RES_hh_fec!R30=0,0,1000*11630*RES_hh_fec!R30/RES_hh_num!R30)</f>
        <v>922.76334493704906</v>
      </c>
      <c r="S30" s="72">
        <f>IF(RES_hh_fec!S30=0,0,1000*11630*RES_hh_fec!S30/RES_hh_num!S30)</f>
        <v>949.35533455063194</v>
      </c>
      <c r="T30" s="72">
        <f>IF(RES_hh_fec!T30=0,0,1000*11630*RES_hh_fec!T30/RES_hh_num!T30)</f>
        <v>945.09758198629265</v>
      </c>
      <c r="U30" s="72">
        <f>IF(RES_hh_fec!U30=0,0,1000*11630*RES_hh_fec!U30/RES_hh_num!U30)</f>
        <v>954.32418073189331</v>
      </c>
      <c r="V30" s="72">
        <f>IF(RES_hh_fec!V30=0,0,1000*11630*RES_hh_fec!V30/RES_hh_num!V30)</f>
        <v>984.39047521426266</v>
      </c>
      <c r="W30" s="72">
        <f>IF(RES_hh_fec!W30=0,0,1000*11630*RES_hh_fec!W30/RES_hh_num!W30)</f>
        <v>934.26163536187039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733.61506251092385</v>
      </c>
      <c r="C32" s="77">
        <f>IF(RES_hh_fec!C32=0,0,1000*11630*RES_hh_fec!C32/RES_hh_num!C32)</f>
        <v>757.4823593374864</v>
      </c>
      <c r="D32" s="77">
        <f>IF(RES_hh_fec!D32=0,0,1000*11630*RES_hh_fec!D32/RES_hh_num!D32)</f>
        <v>755.95963299097002</v>
      </c>
      <c r="E32" s="77">
        <f>IF(RES_hh_fec!E32=0,0,1000*11630*RES_hh_fec!E32/RES_hh_num!E32)</f>
        <v>740.27790314134381</v>
      </c>
      <c r="F32" s="77">
        <f>IF(RES_hh_fec!F32=0,0,1000*11630*RES_hh_fec!F32/RES_hh_num!F32)</f>
        <v>613.82202082186438</v>
      </c>
      <c r="G32" s="77">
        <f>IF(RES_hh_fec!G32=0,0,1000*11630*RES_hh_fec!G32/RES_hh_num!G32)</f>
        <v>663.78932647726094</v>
      </c>
      <c r="H32" s="77">
        <f>IF(RES_hh_fec!H32=0,0,1000*11630*RES_hh_fec!H32/RES_hh_num!H32)</f>
        <v>683.01474003647013</v>
      </c>
      <c r="I32" s="77">
        <f>IF(RES_hh_fec!I32=0,0,1000*11630*RES_hh_fec!I32/RES_hh_num!I32)</f>
        <v>709.26938664712532</v>
      </c>
      <c r="J32" s="77">
        <f>IF(RES_hh_fec!J32=0,0,1000*11630*RES_hh_fec!J32/RES_hh_num!J32)</f>
        <v>745.52297620855404</v>
      </c>
      <c r="K32" s="77">
        <f>IF(RES_hh_fec!K32=0,0,1000*11630*RES_hh_fec!K32/RES_hh_num!K32)</f>
        <v>537.82105338593067</v>
      </c>
      <c r="L32" s="77">
        <f>IF(RES_hh_fec!L32=0,0,1000*11630*RES_hh_fec!L32/RES_hh_num!L32)</f>
        <v>758.19045564864246</v>
      </c>
      <c r="M32" s="77">
        <f>IF(RES_hh_fec!M32=0,0,1000*11630*RES_hh_fec!M32/RES_hh_num!M32)</f>
        <v>723.42054738482716</v>
      </c>
      <c r="N32" s="77">
        <f>IF(RES_hh_fec!N32=0,0,1000*11630*RES_hh_fec!N32/RES_hh_num!N32)</f>
        <v>785.64911717723305</v>
      </c>
      <c r="O32" s="77">
        <f>IF(RES_hh_fec!O32=0,0,1000*11630*RES_hh_fec!O32/RES_hh_num!O32)</f>
        <v>811.67489142031638</v>
      </c>
      <c r="P32" s="77">
        <f>IF(RES_hh_fec!P32=0,0,1000*11630*RES_hh_fec!P32/RES_hh_num!P32)</f>
        <v>668.48223957978439</v>
      </c>
      <c r="Q32" s="77">
        <f>IF(RES_hh_fec!Q32=0,0,1000*11630*RES_hh_fec!Q32/RES_hh_num!Q32)</f>
        <v>717.21724123814283</v>
      </c>
      <c r="R32" s="77">
        <f>IF(RES_hh_fec!R32=0,0,1000*11630*RES_hh_fec!R32/RES_hh_num!R32)</f>
        <v>704.53636710066235</v>
      </c>
      <c r="S32" s="77">
        <f>IF(RES_hh_fec!S32=0,0,1000*11630*RES_hh_fec!S32/RES_hh_num!S32)</f>
        <v>736.88482085779276</v>
      </c>
      <c r="T32" s="77">
        <f>IF(RES_hh_fec!T32=0,0,1000*11630*RES_hh_fec!T32/RES_hh_num!T32)</f>
        <v>729.19502368124063</v>
      </c>
      <c r="U32" s="77">
        <f>IF(RES_hh_fec!U32=0,0,1000*11630*RES_hh_fec!U32/RES_hh_num!U32)</f>
        <v>711.34722488141631</v>
      </c>
      <c r="V32" s="77">
        <f>IF(RES_hh_fec!V32=0,0,1000*11630*RES_hh_fec!V32/RES_hh_num!V32)</f>
        <v>734.11052945740732</v>
      </c>
      <c r="W32" s="77">
        <f>IF(RES_hh_fec!W32=0,0,1000*11630*RES_hh_fec!W32/RES_hh_num!W32)</f>
        <v>692.48876981995352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9202.0902110851821</v>
      </c>
      <c r="C3" s="65">
        <f>IF(RES_hh_tes!C3=0,0,1000*11630*RES_hh_tes!C3/RES_hh_num!C3)</f>
        <v>9804.5375130534958</v>
      </c>
      <c r="D3" s="65">
        <f>IF(RES_hh_tes!D3=0,0,1000*11630*RES_hh_tes!D3/RES_hh_num!D3)</f>
        <v>9461.189685258274</v>
      </c>
      <c r="E3" s="65">
        <f>IF(RES_hh_tes!E3=0,0,1000*11630*RES_hh_tes!E3/RES_hh_num!E3)</f>
        <v>9911.555344519089</v>
      </c>
      <c r="F3" s="65">
        <f>IF(RES_hh_tes!F3=0,0,1000*11630*RES_hh_tes!F3/RES_hh_num!F3)</f>
        <v>10249.254143106509</v>
      </c>
      <c r="G3" s="65">
        <f>IF(RES_hh_tes!G3=0,0,1000*11630*RES_hh_tes!G3/RES_hh_num!G3)</f>
        <v>10127.499447669554</v>
      </c>
      <c r="H3" s="65">
        <f>IF(RES_hh_tes!H3=0,0,1000*11630*RES_hh_tes!H3/RES_hh_num!H3)</f>
        <v>9994.9669205450919</v>
      </c>
      <c r="I3" s="65">
        <f>IF(RES_hh_tes!I3=0,0,1000*11630*RES_hh_tes!I3/RES_hh_num!I3)</f>
        <v>8810.946695773282</v>
      </c>
      <c r="J3" s="65">
        <f>IF(RES_hh_tes!J3=0,0,1000*11630*RES_hh_tes!J3/RES_hh_num!J3)</f>
        <v>9772.4790996446991</v>
      </c>
      <c r="K3" s="65">
        <f>IF(RES_hh_tes!K3=0,0,1000*11630*RES_hh_tes!K3/RES_hh_num!K3)</f>
        <v>9812.3120749827212</v>
      </c>
      <c r="L3" s="65">
        <f>IF(RES_hh_tes!L3=0,0,1000*11630*RES_hh_tes!L3/RES_hh_num!L3)</f>
        <v>10337.584242800687</v>
      </c>
      <c r="M3" s="65">
        <f>IF(RES_hh_tes!M3=0,0,1000*11630*RES_hh_tes!M3/RES_hh_num!M3)</f>
        <v>8998.3345049907166</v>
      </c>
      <c r="N3" s="65">
        <f>IF(RES_hh_tes!N3=0,0,1000*11630*RES_hh_tes!N3/RES_hh_num!N3)</f>
        <v>10252.468686296195</v>
      </c>
      <c r="O3" s="65">
        <f>IF(RES_hh_tes!O3=0,0,1000*11630*RES_hh_tes!O3/RES_hh_num!O3)</f>
        <v>11053.120837068311</v>
      </c>
      <c r="P3" s="65">
        <f>IF(RES_hh_tes!P3=0,0,1000*11630*RES_hh_tes!P3/RES_hh_num!P3)</f>
        <v>8747.3305258008641</v>
      </c>
      <c r="Q3" s="65">
        <f>IF(RES_hh_tes!Q3=0,0,1000*11630*RES_hh_tes!Q3/RES_hh_num!Q3)</f>
        <v>9412.0885520861102</v>
      </c>
      <c r="R3" s="65">
        <f>IF(RES_hh_tes!R3=0,0,1000*11630*RES_hh_tes!R3/RES_hh_num!R3)</f>
        <v>10091.054676104312</v>
      </c>
      <c r="S3" s="65">
        <f>IF(RES_hh_tes!S3=0,0,1000*11630*RES_hh_tes!S3/RES_hh_num!S3)</f>
        <v>10094.922821176424</v>
      </c>
      <c r="T3" s="65">
        <f>IF(RES_hh_tes!T3=0,0,1000*11630*RES_hh_tes!T3/RES_hh_num!T3)</f>
        <v>9868.8794596814241</v>
      </c>
      <c r="U3" s="65">
        <f>IF(RES_hh_tes!U3=0,0,1000*11630*RES_hh_tes!U3/RES_hh_num!U3)</f>
        <v>10002.678295950094</v>
      </c>
      <c r="V3" s="65">
        <f>IF(RES_hh_tes!V3=0,0,1000*11630*RES_hh_tes!V3/RES_hh_num!V3)</f>
        <v>9770.5193572810949</v>
      </c>
      <c r="W3" s="65">
        <f>IF(RES_hh_tes!W3=0,0,1000*11630*RES_hh_tes!W3/RES_hh_num!W3)</f>
        <v>10874.913876329289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7695.9533476549568</v>
      </c>
      <c r="C4" s="69">
        <f>IF(RES_hh_tes!C4=0,0,1000*11630*RES_hh_tes!C4/RES_hh_num!C4)</f>
        <v>8303.9118845051435</v>
      </c>
      <c r="D4" s="69">
        <f>IF(RES_hh_tes!D4=0,0,1000*11630*RES_hh_tes!D4/RES_hh_num!D4)</f>
        <v>7933.3008707882491</v>
      </c>
      <c r="E4" s="69">
        <f>IF(RES_hh_tes!E4=0,0,1000*11630*RES_hh_tes!E4/RES_hh_num!E4)</f>
        <v>8237.3439960818232</v>
      </c>
      <c r="F4" s="69">
        <f>IF(RES_hh_tes!F4=0,0,1000*11630*RES_hh_tes!F4/RES_hh_num!F4)</f>
        <v>8752.0352500649624</v>
      </c>
      <c r="G4" s="69">
        <f>IF(RES_hh_tes!G4=0,0,1000*11630*RES_hh_tes!G4/RES_hh_num!G4)</f>
        <v>8628.1963021522079</v>
      </c>
      <c r="H4" s="69">
        <f>IF(RES_hh_tes!H4=0,0,1000*11630*RES_hh_tes!H4/RES_hh_num!H4)</f>
        <v>8386.3424058850032</v>
      </c>
      <c r="I4" s="69">
        <f>IF(RES_hh_tes!I4=0,0,1000*11630*RES_hh_tes!I4/RES_hh_num!I4)</f>
        <v>7290.7857039586197</v>
      </c>
      <c r="J4" s="69">
        <f>IF(RES_hh_tes!J4=0,0,1000*11630*RES_hh_tes!J4/RES_hh_num!J4)</f>
        <v>8200.870989181034</v>
      </c>
      <c r="K4" s="69">
        <f>IF(RES_hh_tes!K4=0,0,1000*11630*RES_hh_tes!K4/RES_hh_num!K4)</f>
        <v>8350.825866932204</v>
      </c>
      <c r="L4" s="69">
        <f>IF(RES_hh_tes!L4=0,0,1000*11630*RES_hh_tes!L4/RES_hh_num!L4)</f>
        <v>8716.3250201683823</v>
      </c>
      <c r="M4" s="69">
        <f>IF(RES_hh_tes!M4=0,0,1000*11630*RES_hh_tes!M4/RES_hh_num!M4)</f>
        <v>7234.093791949851</v>
      </c>
      <c r="N4" s="69">
        <f>IF(RES_hh_tes!N4=0,0,1000*11630*RES_hh_tes!N4/RES_hh_num!N4)</f>
        <v>8441.5230859410967</v>
      </c>
      <c r="O4" s="69">
        <f>IF(RES_hh_tes!O4=0,0,1000*11630*RES_hh_tes!O4/RES_hh_num!O4)</f>
        <v>9193.1617548231061</v>
      </c>
      <c r="P4" s="69">
        <f>IF(RES_hh_tes!P4=0,0,1000*11630*RES_hh_tes!P4/RES_hh_num!P4)</f>
        <v>6996.7862393792775</v>
      </c>
      <c r="Q4" s="69">
        <f>IF(RES_hh_tes!Q4=0,0,1000*11630*RES_hh_tes!Q4/RES_hh_num!Q4)</f>
        <v>7598.9614505746231</v>
      </c>
      <c r="R4" s="69">
        <f>IF(RES_hh_tes!R4=0,0,1000*11630*RES_hh_tes!R4/RES_hh_num!R4)</f>
        <v>8215.9197604018482</v>
      </c>
      <c r="S4" s="69">
        <f>IF(RES_hh_tes!S4=0,0,1000*11630*RES_hh_tes!S4/RES_hh_num!S4)</f>
        <v>8114.6902880998377</v>
      </c>
      <c r="T4" s="69">
        <f>IF(RES_hh_tes!T4=0,0,1000*11630*RES_hh_tes!T4/RES_hh_num!T4)</f>
        <v>7847.5165327328541</v>
      </c>
      <c r="U4" s="69">
        <f>IF(RES_hh_tes!U4=0,0,1000*11630*RES_hh_tes!U4/RES_hh_num!U4)</f>
        <v>7942.7218221570374</v>
      </c>
      <c r="V4" s="69">
        <f>IF(RES_hh_tes!V4=0,0,1000*11630*RES_hh_tes!V4/RES_hh_num!V4)</f>
        <v>7554.1324671509319</v>
      </c>
      <c r="W4" s="69">
        <f>IF(RES_hh_tes!W4=0,0,1000*11630*RES_hh_tes!W4/RES_hh_num!W4)</f>
        <v>8680.1030876745299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7874.2610539682482</v>
      </c>
      <c r="C5" s="72">
        <f>IF(RES_hh_tes!C5=0,0,1000*11630*RES_hh_tes!C5/RES_hh_num!C5)</f>
        <v>8582.4386132784675</v>
      </c>
      <c r="D5" s="72">
        <f>IF(RES_hh_tes!D5=0,0,1000*11630*RES_hh_tes!D5/RES_hh_num!D5)</f>
        <v>7117.6619854507298</v>
      </c>
      <c r="E5" s="72">
        <f>IF(RES_hh_tes!E5=0,0,1000*11630*RES_hh_tes!E5/RES_hh_num!E5)</f>
        <v>7968.6454800523252</v>
      </c>
      <c r="F5" s="72">
        <f>IF(RES_hh_tes!F5=0,0,1000*11630*RES_hh_tes!F5/RES_hh_num!F5)</f>
        <v>8594.2169824393932</v>
      </c>
      <c r="G5" s="72">
        <f>IF(RES_hh_tes!G5=0,0,1000*11630*RES_hh_tes!G5/RES_hh_num!G5)</f>
        <v>8120.8929041505044</v>
      </c>
      <c r="H5" s="72">
        <f>IF(RES_hh_tes!H5=0,0,1000*11630*RES_hh_tes!H5/RES_hh_num!H5)</f>
        <v>7916.338415533949</v>
      </c>
      <c r="I5" s="72">
        <f>IF(RES_hh_tes!I5=0,0,1000*11630*RES_hh_tes!I5/RES_hh_num!I5)</f>
        <v>7779.2102447015895</v>
      </c>
      <c r="J5" s="72">
        <f>IF(RES_hh_tes!J5=0,0,1000*11630*RES_hh_tes!J5/RES_hh_num!J5)</f>
        <v>8923.4513692446853</v>
      </c>
      <c r="K5" s="72">
        <f>IF(RES_hh_tes!K5=0,0,1000*11630*RES_hh_tes!K5/RES_hh_num!K5)</f>
        <v>8436.7632035033166</v>
      </c>
      <c r="L5" s="72">
        <f>IF(RES_hh_tes!L5=0,0,1000*11630*RES_hh_tes!L5/RES_hh_num!L5)</f>
        <v>11436.268154940415</v>
      </c>
      <c r="M5" s="72">
        <f>IF(RES_hh_tes!M5=0,0,1000*11630*RES_hh_tes!M5/RES_hh_num!M5)</f>
        <v>3515.8002155797226</v>
      </c>
      <c r="N5" s="72">
        <f>IF(RES_hh_tes!N5=0,0,1000*11630*RES_hh_tes!N5/RES_hh_num!N5)</f>
        <v>6078.2614996214998</v>
      </c>
      <c r="O5" s="72">
        <f>IF(RES_hh_tes!O5=0,0,1000*11630*RES_hh_tes!O5/RES_hh_num!O5)</f>
        <v>9244.5488777002029</v>
      </c>
      <c r="P5" s="72">
        <f>IF(RES_hh_tes!P5=0,0,1000*11630*RES_hh_tes!P5/RES_hh_num!P5)</f>
        <v>6969.7594168287524</v>
      </c>
      <c r="Q5" s="72">
        <f>IF(RES_hh_tes!Q5=0,0,1000*11630*RES_hh_tes!Q5/RES_hh_num!Q5)</f>
        <v>7544.779851455678</v>
      </c>
      <c r="R5" s="72">
        <f>IF(RES_hh_tes!R5=0,0,1000*11630*RES_hh_tes!R5/RES_hh_num!R5)</f>
        <v>8300.239291784761</v>
      </c>
      <c r="S5" s="72">
        <f>IF(RES_hh_tes!S5=0,0,1000*11630*RES_hh_tes!S5/RES_hh_num!S5)</f>
        <v>8452.7678875460915</v>
      </c>
      <c r="T5" s="72">
        <f>IF(RES_hh_tes!T5=0,0,1000*11630*RES_hh_tes!T5/RES_hh_num!T5)</f>
        <v>7327.2377630971787</v>
      </c>
      <c r="U5" s="72">
        <f>IF(RES_hh_tes!U5=0,0,1000*11630*RES_hh_tes!U5/RES_hh_num!U5)</f>
        <v>7668.1497761331302</v>
      </c>
      <c r="V5" s="72">
        <f>IF(RES_hh_tes!V5=0,0,1000*11630*RES_hh_tes!V5/RES_hh_num!V5)</f>
        <v>7082.4462578496623</v>
      </c>
      <c r="W5" s="72">
        <f>IF(RES_hh_tes!W5=0,0,1000*11630*RES_hh_tes!W5/RES_hh_num!W5)</f>
        <v>8895.1374134572034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7648.9340723725218</v>
      </c>
      <c r="C6" s="72">
        <f>IF(RES_hh_tes!C6=0,0,1000*11630*RES_hh_tes!C6/RES_hh_num!C6)</f>
        <v>8001.1268576458006</v>
      </c>
      <c r="D6" s="72">
        <f>IF(RES_hh_tes!D6=0,0,1000*11630*RES_hh_tes!D6/RES_hh_num!D6)</f>
        <v>7878.637219197718</v>
      </c>
      <c r="E6" s="72">
        <f>IF(RES_hh_tes!E6=0,0,1000*11630*RES_hh_tes!E6/RES_hh_num!E6)</f>
        <v>7949.1785136611616</v>
      </c>
      <c r="F6" s="72">
        <f>IF(RES_hh_tes!F6=0,0,1000*11630*RES_hh_tes!F6/RES_hh_num!F6)</f>
        <v>8530.1914686656983</v>
      </c>
      <c r="G6" s="72">
        <f>IF(RES_hh_tes!G6=0,0,1000*11630*RES_hh_tes!G6/RES_hh_num!G6)</f>
        <v>8439.6319117001331</v>
      </c>
      <c r="H6" s="72">
        <f>IF(RES_hh_tes!H6=0,0,1000*11630*RES_hh_tes!H6/RES_hh_num!H6)</f>
        <v>7934.4410699081545</v>
      </c>
      <c r="I6" s="72">
        <f>IF(RES_hh_tes!I6=0,0,1000*11630*RES_hh_tes!I6/RES_hh_num!I6)</f>
        <v>7509.463843871612</v>
      </c>
      <c r="J6" s="72">
        <f>IF(RES_hh_tes!J6=0,0,1000*11630*RES_hh_tes!J6/RES_hh_num!J6)</f>
        <v>7901.4921380872493</v>
      </c>
      <c r="K6" s="72">
        <f>IF(RES_hh_tes!K6=0,0,1000*11630*RES_hh_tes!K6/RES_hh_num!K6)</f>
        <v>8138.1999369365194</v>
      </c>
      <c r="L6" s="72">
        <f>IF(RES_hh_tes!L6=0,0,1000*11630*RES_hh_tes!L6/RES_hh_num!L6)</f>
        <v>8874.2313125057353</v>
      </c>
      <c r="M6" s="72">
        <f>IF(RES_hh_tes!M6=0,0,1000*11630*RES_hh_tes!M6/RES_hh_num!M6)</f>
        <v>6949.6012535143991</v>
      </c>
      <c r="N6" s="72">
        <f>IF(RES_hh_tes!N6=0,0,1000*11630*RES_hh_tes!N6/RES_hh_num!N6)</f>
        <v>8162.8478781174854</v>
      </c>
      <c r="O6" s="72">
        <f>IF(RES_hh_tes!O6=0,0,1000*11630*RES_hh_tes!O6/RES_hh_num!O6)</f>
        <v>9107.3936538237485</v>
      </c>
      <c r="P6" s="72">
        <f>IF(RES_hh_tes!P6=0,0,1000*11630*RES_hh_tes!P6/RES_hh_num!P6)</f>
        <v>6434.9161586503506</v>
      </c>
      <c r="Q6" s="72">
        <f>IF(RES_hh_tes!Q6=0,0,1000*11630*RES_hh_tes!Q6/RES_hh_num!Q6)</f>
        <v>7055.902173611722</v>
      </c>
      <c r="R6" s="72">
        <f>IF(RES_hh_tes!R6=0,0,1000*11630*RES_hh_tes!R6/RES_hh_num!R6)</f>
        <v>8382.2487188244377</v>
      </c>
      <c r="S6" s="72">
        <f>IF(RES_hh_tes!S6=0,0,1000*11630*RES_hh_tes!S6/RES_hh_num!S6)</f>
        <v>8057.6915734897084</v>
      </c>
      <c r="T6" s="72">
        <f>IF(RES_hh_tes!T6=0,0,1000*11630*RES_hh_tes!T6/RES_hh_num!T6)</f>
        <v>8114.6318616761237</v>
      </c>
      <c r="U6" s="72">
        <f>IF(RES_hh_tes!U6=0,0,1000*11630*RES_hh_tes!U6/RES_hh_num!U6)</f>
        <v>7360.560536505548</v>
      </c>
      <c r="V6" s="72">
        <f>IF(RES_hh_tes!V6=0,0,1000*11630*RES_hh_tes!V6/RES_hh_num!V6)</f>
        <v>6328.575763104207</v>
      </c>
      <c r="W6" s="72">
        <f>IF(RES_hh_tes!W6=0,0,1000*11630*RES_hh_tes!W6/RES_hh_num!W6)</f>
        <v>10358.955643456891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7277.4505306720648</v>
      </c>
      <c r="C7" s="72">
        <f>IF(RES_hh_tes!C7=0,0,1000*11630*RES_hh_tes!C7/RES_hh_num!C7)</f>
        <v>8498.9647282153328</v>
      </c>
      <c r="D7" s="72">
        <f>IF(RES_hh_tes!D7=0,0,1000*11630*RES_hh_tes!D7/RES_hh_num!D7)</f>
        <v>7563.9218489685954</v>
      </c>
      <c r="E7" s="72">
        <f>IF(RES_hh_tes!E7=0,0,1000*11630*RES_hh_tes!E7/RES_hh_num!E7)</f>
        <v>8180.0038864067719</v>
      </c>
      <c r="F7" s="72">
        <f>IF(RES_hh_tes!F7=0,0,1000*11630*RES_hh_tes!F7/RES_hh_num!F7)</f>
        <v>8379.7361698865352</v>
      </c>
      <c r="G7" s="72">
        <f>IF(RES_hh_tes!G7=0,0,1000*11630*RES_hh_tes!G7/RES_hh_num!G7)</f>
        <v>8615.0081802669938</v>
      </c>
      <c r="H7" s="72">
        <f>IF(RES_hh_tes!H7=0,0,1000*11630*RES_hh_tes!H7/RES_hh_num!H7)</f>
        <v>8121.5641145177669</v>
      </c>
      <c r="I7" s="72">
        <f>IF(RES_hh_tes!I7=0,0,1000*11630*RES_hh_tes!I7/RES_hh_num!I7)</f>
        <v>6927.8559273050978</v>
      </c>
      <c r="J7" s="72">
        <f>IF(RES_hh_tes!J7=0,0,1000*11630*RES_hh_tes!J7/RES_hh_num!J7)</f>
        <v>8295.9613891217032</v>
      </c>
      <c r="K7" s="72">
        <f>IF(RES_hh_tes!K7=0,0,1000*11630*RES_hh_tes!K7/RES_hh_num!K7)</f>
        <v>8443.8176346778164</v>
      </c>
      <c r="L7" s="72">
        <f>IF(RES_hh_tes!L7=0,0,1000*11630*RES_hh_tes!L7/RES_hh_num!L7)</f>
        <v>8345.3261839636489</v>
      </c>
      <c r="M7" s="72">
        <f>IF(RES_hh_tes!M7=0,0,1000*11630*RES_hh_tes!M7/RES_hh_num!M7)</f>
        <v>7054.0877754154835</v>
      </c>
      <c r="N7" s="72">
        <f>IF(RES_hh_tes!N7=0,0,1000*11630*RES_hh_tes!N7/RES_hh_num!N7)</f>
        <v>8060.613111666119</v>
      </c>
      <c r="O7" s="72">
        <f>IF(RES_hh_tes!O7=0,0,1000*11630*RES_hh_tes!O7/RES_hh_num!O7)</f>
        <v>8828.3899922931687</v>
      </c>
      <c r="P7" s="72">
        <f>IF(RES_hh_tes!P7=0,0,1000*11630*RES_hh_tes!P7/RES_hh_num!P7)</f>
        <v>7150.4158238169603</v>
      </c>
      <c r="Q7" s="72">
        <f>IF(RES_hh_tes!Q7=0,0,1000*11630*RES_hh_tes!Q7/RES_hh_num!Q7)</f>
        <v>7780.4654824018189</v>
      </c>
      <c r="R7" s="72">
        <f>IF(RES_hh_tes!R7=0,0,1000*11630*RES_hh_tes!R7/RES_hh_num!R7)</f>
        <v>7560.9782137108068</v>
      </c>
      <c r="S7" s="72">
        <f>IF(RES_hh_tes!S7=0,0,1000*11630*RES_hh_tes!S7/RES_hh_num!S7)</f>
        <v>8061.7028580271208</v>
      </c>
      <c r="T7" s="72">
        <f>IF(RES_hh_tes!T7=0,0,1000*11630*RES_hh_tes!T7/RES_hh_num!T7)</f>
        <v>7640.0064189350624</v>
      </c>
      <c r="U7" s="72">
        <f>IF(RES_hh_tes!U7=0,0,1000*11630*RES_hh_tes!U7/RES_hh_num!U7)</f>
        <v>7666.8710505695008</v>
      </c>
      <c r="V7" s="72">
        <f>IF(RES_hh_tes!V7=0,0,1000*11630*RES_hh_tes!V7/RES_hh_num!V7)</f>
        <v>7700.1752427271222</v>
      </c>
      <c r="W7" s="72">
        <f>IF(RES_hh_tes!W7=0,0,1000*11630*RES_hh_tes!W7/RES_hh_num!W7)</f>
        <v>8081.3967984011952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7952.9019981567344</v>
      </c>
      <c r="C8" s="72">
        <f>IF(RES_hh_tes!C8=0,0,1000*11630*RES_hh_tes!C8/RES_hh_num!C8)</f>
        <v>7948.1974374100027</v>
      </c>
      <c r="D8" s="72">
        <f>IF(RES_hh_tes!D8=0,0,1000*11630*RES_hh_tes!D8/RES_hh_num!D8)</f>
        <v>7893.6367783903024</v>
      </c>
      <c r="E8" s="72">
        <f>IF(RES_hh_tes!E8=0,0,1000*11630*RES_hh_tes!E8/RES_hh_num!E8)</f>
        <v>7824.799042423273</v>
      </c>
      <c r="F8" s="72">
        <f>IF(RES_hh_tes!F8=0,0,1000*11630*RES_hh_tes!F8/RES_hh_num!F8)</f>
        <v>8651.8231806384811</v>
      </c>
      <c r="G8" s="72">
        <f>IF(RES_hh_tes!G8=0,0,1000*11630*RES_hh_tes!G8/RES_hh_num!G8)</f>
        <v>8462.3523422276321</v>
      </c>
      <c r="H8" s="72">
        <f>IF(RES_hh_tes!H8=0,0,1000*11630*RES_hh_tes!H8/RES_hh_num!H8)</f>
        <v>8291.8886347071602</v>
      </c>
      <c r="I8" s="72">
        <f>IF(RES_hh_tes!I8=0,0,1000*11630*RES_hh_tes!I8/RES_hh_num!I8)</f>
        <v>7227.5542931570371</v>
      </c>
      <c r="J8" s="72">
        <f>IF(RES_hh_tes!J8=0,0,1000*11630*RES_hh_tes!J8/RES_hh_num!J8)</f>
        <v>7928.708127836675</v>
      </c>
      <c r="K8" s="72">
        <f>IF(RES_hh_tes!K8=0,0,1000*11630*RES_hh_tes!K8/RES_hh_num!K8)</f>
        <v>8318.7170764114871</v>
      </c>
      <c r="L8" s="72">
        <f>IF(RES_hh_tes!L8=0,0,1000*11630*RES_hh_tes!L8/RES_hh_num!L8)</f>
        <v>8171.1180371744831</v>
      </c>
      <c r="M8" s="72">
        <f>IF(RES_hh_tes!M8=0,0,1000*11630*RES_hh_tes!M8/RES_hh_num!M8)</f>
        <v>7203.5720166113697</v>
      </c>
      <c r="N8" s="72">
        <f>IF(RES_hh_tes!N8=0,0,1000*11630*RES_hh_tes!N8/RES_hh_num!N8)</f>
        <v>8452.5162432031993</v>
      </c>
      <c r="O8" s="72">
        <f>IF(RES_hh_tes!O8=0,0,1000*11630*RES_hh_tes!O8/RES_hh_num!O8)</f>
        <v>9171.0846100161198</v>
      </c>
      <c r="P8" s="72">
        <f>IF(RES_hh_tes!P8=0,0,1000*11630*RES_hh_tes!P8/RES_hh_num!P8)</f>
        <v>6641.9691676580205</v>
      </c>
      <c r="Q8" s="72">
        <f>IF(RES_hh_tes!Q8=0,0,1000*11630*RES_hh_tes!Q8/RES_hh_num!Q8)</f>
        <v>7350.726319356696</v>
      </c>
      <c r="R8" s="72">
        <f>IF(RES_hh_tes!R8=0,0,1000*11630*RES_hh_tes!R8/RES_hh_num!R8)</f>
        <v>8133.3063452567349</v>
      </c>
      <c r="S8" s="72">
        <f>IF(RES_hh_tes!S8=0,0,1000*11630*RES_hh_tes!S8/RES_hh_num!S8)</f>
        <v>8007.1356305613235</v>
      </c>
      <c r="T8" s="72">
        <f>IF(RES_hh_tes!T8=0,0,1000*11630*RES_hh_tes!T8/RES_hh_num!T8)</f>
        <v>7686.6181368234575</v>
      </c>
      <c r="U8" s="72">
        <f>IF(RES_hh_tes!U8=0,0,1000*11630*RES_hh_tes!U8/RES_hh_num!U8)</f>
        <v>7704.6192631135127</v>
      </c>
      <c r="V8" s="72">
        <f>IF(RES_hh_tes!V8=0,0,1000*11630*RES_hh_tes!V8/RES_hh_num!V8)</f>
        <v>7639.0963907991736</v>
      </c>
      <c r="W8" s="72">
        <f>IF(RES_hh_tes!W8=0,0,1000*11630*RES_hh_tes!W8/RES_hh_num!W8)</f>
        <v>8264.1994981496118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7725.5388112164201</v>
      </c>
      <c r="C9" s="72">
        <f>IF(RES_hh_tes!C9=0,0,1000*11630*RES_hh_tes!C9/RES_hh_num!C9)</f>
        <v>8169.0811811683106</v>
      </c>
      <c r="D9" s="72">
        <f>IF(RES_hh_tes!D9=0,0,1000*11630*RES_hh_tes!D9/RES_hh_num!D9)</f>
        <v>7674.8472177909607</v>
      </c>
      <c r="E9" s="72">
        <f>IF(RES_hh_tes!E9=0,0,1000*11630*RES_hh_tes!E9/RES_hh_num!E9)</f>
        <v>8369.7094607885938</v>
      </c>
      <c r="F9" s="72">
        <f>IF(RES_hh_tes!F9=0,0,1000*11630*RES_hh_tes!F9/RES_hh_num!F9)</f>
        <v>8624.0193813385667</v>
      </c>
      <c r="G9" s="72">
        <f>IF(RES_hh_tes!G9=0,0,1000*11630*RES_hh_tes!G9/RES_hh_num!G9)</f>
        <v>8507.9158147673206</v>
      </c>
      <c r="H9" s="72">
        <f>IF(RES_hh_tes!H9=0,0,1000*11630*RES_hh_tes!H9/RES_hh_num!H9)</f>
        <v>7958.6554069716822</v>
      </c>
      <c r="I9" s="72">
        <f>IF(RES_hh_tes!I9=0,0,1000*11630*RES_hh_tes!I9/RES_hh_num!I9)</f>
        <v>7480.9115094698418</v>
      </c>
      <c r="J9" s="72">
        <f>IF(RES_hh_tes!J9=0,0,1000*11630*RES_hh_tes!J9/RES_hh_num!J9)</f>
        <v>7972.0169082161319</v>
      </c>
      <c r="K9" s="72">
        <f>IF(RES_hh_tes!K9=0,0,1000*11630*RES_hh_tes!K9/RES_hh_num!K9)</f>
        <v>8061.4994811520728</v>
      </c>
      <c r="L9" s="72">
        <f>IF(RES_hh_tes!L9=0,0,1000*11630*RES_hh_tes!L9/RES_hh_num!L9)</f>
        <v>8879.4511430566981</v>
      </c>
      <c r="M9" s="72">
        <f>IF(RES_hh_tes!M9=0,0,1000*11630*RES_hh_tes!M9/RES_hh_num!M9)</f>
        <v>7213.5297897632618</v>
      </c>
      <c r="N9" s="72">
        <f>IF(RES_hh_tes!N9=0,0,1000*11630*RES_hh_tes!N9/RES_hh_num!N9)</f>
        <v>8297.8936340449327</v>
      </c>
      <c r="O9" s="72">
        <f>IF(RES_hh_tes!O9=0,0,1000*11630*RES_hh_tes!O9/RES_hh_num!O9)</f>
        <v>9033.7205968937633</v>
      </c>
      <c r="P9" s="72">
        <f>IF(RES_hh_tes!P9=0,0,1000*11630*RES_hh_tes!P9/RES_hh_num!P9)</f>
        <v>7153.275010388239</v>
      </c>
      <c r="Q9" s="72">
        <f>IF(RES_hh_tes!Q9=0,0,1000*11630*RES_hh_tes!Q9/RES_hh_num!Q9)</f>
        <v>7575.2852758256604</v>
      </c>
      <c r="R9" s="72">
        <f>IF(RES_hh_tes!R9=0,0,1000*11630*RES_hh_tes!R9/RES_hh_num!R9)</f>
        <v>8163.90625905052</v>
      </c>
      <c r="S9" s="72">
        <f>IF(RES_hh_tes!S9=0,0,1000*11630*RES_hh_tes!S9/RES_hh_num!S9)</f>
        <v>7960.0192732932601</v>
      </c>
      <c r="T9" s="72">
        <f>IF(RES_hh_tes!T9=0,0,1000*11630*RES_hh_tes!T9/RES_hh_num!T9)</f>
        <v>7846.3091269881534</v>
      </c>
      <c r="U9" s="72">
        <f>IF(RES_hh_tes!U9=0,0,1000*11630*RES_hh_tes!U9/RES_hh_num!U9)</f>
        <v>8052.5175952323088</v>
      </c>
      <c r="V9" s="72">
        <f>IF(RES_hh_tes!V9=0,0,1000*11630*RES_hh_tes!V9/RES_hh_num!V9)</f>
        <v>7373.7332370839868</v>
      </c>
      <c r="W9" s="72">
        <f>IF(RES_hh_tes!W9=0,0,1000*11630*RES_hh_tes!W9/RES_hh_num!W9)</f>
        <v>8624.9862902760033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7888.9228673578273</v>
      </c>
      <c r="C10" s="72">
        <f>IF(RES_hh_tes!C10=0,0,1000*11630*RES_hh_tes!C10/RES_hh_num!C10)</f>
        <v>8749.9331733787167</v>
      </c>
      <c r="D10" s="72">
        <f>IF(RES_hh_tes!D10=0,0,1000*11630*RES_hh_tes!D10/RES_hh_num!D10)</f>
        <v>6915.6277652500748</v>
      </c>
      <c r="E10" s="72">
        <f>IF(RES_hh_tes!E10=0,0,1000*11630*RES_hh_tes!E10/RES_hh_num!E10)</f>
        <v>8651.5116583101517</v>
      </c>
      <c r="F10" s="72">
        <f>IF(RES_hh_tes!F10=0,0,1000*11630*RES_hh_tes!F10/RES_hh_num!F10)</f>
        <v>12102.735926523546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6508.2311874367851</v>
      </c>
      <c r="C11" s="72">
        <f>IF(RES_hh_tes!C11=0,0,1000*11630*RES_hh_tes!C11/RES_hh_num!C11)</f>
        <v>8018.9140064916182</v>
      </c>
      <c r="D11" s="72">
        <f>IF(RES_hh_tes!D11=0,0,1000*11630*RES_hh_tes!D11/RES_hh_num!D11)</f>
        <v>8370.7523241697654</v>
      </c>
      <c r="E11" s="72">
        <f>IF(RES_hh_tes!E11=0,0,1000*11630*RES_hh_tes!E11/RES_hh_num!E11)</f>
        <v>8151.4642980338558</v>
      </c>
      <c r="F11" s="72">
        <f>IF(RES_hh_tes!F11=0,0,1000*11630*RES_hh_tes!F11/RES_hh_num!F11)</f>
        <v>8440.2553355344498</v>
      </c>
      <c r="G11" s="72">
        <f>IF(RES_hh_tes!G11=0,0,1000*11630*RES_hh_tes!G11/RES_hh_num!G11)</f>
        <v>9187.8502606212496</v>
      </c>
      <c r="H11" s="72">
        <f>IF(RES_hh_tes!H11=0,0,1000*11630*RES_hh_tes!H11/RES_hh_num!H11)</f>
        <v>9525.9152151465387</v>
      </c>
      <c r="I11" s="72">
        <f>IF(RES_hh_tes!I11=0,0,1000*11630*RES_hh_tes!I11/RES_hh_num!I11)</f>
        <v>5951.8122634175579</v>
      </c>
      <c r="J11" s="72">
        <f>IF(RES_hh_tes!J11=0,0,1000*11630*RES_hh_tes!J11/RES_hh_num!J11)</f>
        <v>7797.4472910478262</v>
      </c>
      <c r="K11" s="72">
        <f>IF(RES_hh_tes!K11=0,0,1000*11630*RES_hh_tes!K11/RES_hh_num!K11)</f>
        <v>7844.806177150248</v>
      </c>
      <c r="L11" s="72">
        <f>IF(RES_hh_tes!L11=0,0,1000*11630*RES_hh_tes!L11/RES_hh_num!L11)</f>
        <v>8779.2472505385012</v>
      </c>
      <c r="M11" s="72">
        <f>IF(RES_hh_tes!M11=0,0,1000*11630*RES_hh_tes!M11/RES_hh_num!M11)</f>
        <v>7248.9958560240757</v>
      </c>
      <c r="N11" s="72">
        <f>IF(RES_hh_tes!N11=0,0,1000*11630*RES_hh_tes!N11/RES_hh_num!N11)</f>
        <v>8264.2230780449754</v>
      </c>
      <c r="O11" s="72">
        <f>IF(RES_hh_tes!O11=0,0,1000*11630*RES_hh_tes!O11/RES_hh_num!O11)</f>
        <v>8942.5518510895072</v>
      </c>
      <c r="P11" s="72">
        <f>IF(RES_hh_tes!P11=0,0,1000*11630*RES_hh_tes!P11/RES_hh_num!P11)</f>
        <v>6934.0207696371217</v>
      </c>
      <c r="Q11" s="72">
        <f>IF(RES_hh_tes!Q11=0,0,1000*11630*RES_hh_tes!Q11/RES_hh_num!Q11)</f>
        <v>7717.6571182642547</v>
      </c>
      <c r="R11" s="72">
        <f>IF(RES_hh_tes!R11=0,0,1000*11630*RES_hh_tes!R11/RES_hh_num!R11)</f>
        <v>8195.6066902846396</v>
      </c>
      <c r="S11" s="72">
        <f>IF(RES_hh_tes!S11=0,0,1000*11630*RES_hh_tes!S11/RES_hh_num!S11)</f>
        <v>7953.8276567615203</v>
      </c>
      <c r="T11" s="72">
        <f>IF(RES_hh_tes!T11=0,0,1000*11630*RES_hh_tes!T11/RES_hh_num!T11)</f>
        <v>7882.0761107075905</v>
      </c>
      <c r="U11" s="72">
        <f>IF(RES_hh_tes!U11=0,0,1000*11630*RES_hh_tes!U11/RES_hh_num!U11)</f>
        <v>7887.4333277811429</v>
      </c>
      <c r="V11" s="72">
        <f>IF(RES_hh_tes!V11=0,0,1000*11630*RES_hh_tes!V11/RES_hh_num!V11)</f>
        <v>7477.3088716230759</v>
      </c>
      <c r="W11" s="72">
        <f>IF(RES_hh_tes!W11=0,0,1000*11630*RES_hh_tes!W11/RES_hh_num!W11)</f>
        <v>8766.3952099507424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7364.1484837084636</v>
      </c>
      <c r="C12" s="72">
        <f>IF(RES_hh_tes!C12=0,0,1000*11630*RES_hh_tes!C12/RES_hh_num!C12)</f>
        <v>8270.7478968344949</v>
      </c>
      <c r="D12" s="72">
        <f>IF(RES_hh_tes!D12=0,0,1000*11630*RES_hh_tes!D12/RES_hh_num!D12)</f>
        <v>7697.5143670313973</v>
      </c>
      <c r="E12" s="72">
        <f>IF(RES_hh_tes!E12=0,0,1000*11630*RES_hh_tes!E12/RES_hh_num!E12)</f>
        <v>7482.8907296628813</v>
      </c>
      <c r="F12" s="72">
        <f>IF(RES_hh_tes!F12=0,0,1000*11630*RES_hh_tes!F12/RES_hh_num!F12)</f>
        <v>5842.8751205999379</v>
      </c>
      <c r="G12" s="72">
        <f>IF(RES_hh_tes!G12=0,0,1000*11630*RES_hh_tes!G12/RES_hh_num!G12)</f>
        <v>6992.8330388661961</v>
      </c>
      <c r="H12" s="72">
        <f>IF(RES_hh_tes!H12=0,0,1000*11630*RES_hh_tes!H12/RES_hh_num!H12)</f>
        <v>7551.0340313747665</v>
      </c>
      <c r="I12" s="72">
        <f>IF(RES_hh_tes!I12=0,0,1000*11630*RES_hh_tes!I12/RES_hh_num!I12)</f>
        <v>7459.1675875805777</v>
      </c>
      <c r="J12" s="72">
        <f>IF(RES_hh_tes!J12=0,0,1000*11630*RES_hh_tes!J12/RES_hh_num!J12)</f>
        <v>8206.7285793805004</v>
      </c>
      <c r="K12" s="72">
        <f>IF(RES_hh_tes!K12=0,0,1000*11630*RES_hh_tes!K12/RES_hh_num!K12)</f>
        <v>8395.9312114374388</v>
      </c>
      <c r="L12" s="72">
        <f>IF(RES_hh_tes!L12=0,0,1000*11630*RES_hh_tes!L12/RES_hh_num!L12)</f>
        <v>9267.5631106988276</v>
      </c>
      <c r="M12" s="72">
        <f>IF(RES_hh_tes!M12=0,0,1000*11630*RES_hh_tes!M12/RES_hh_num!M12)</f>
        <v>7232.8079492761353</v>
      </c>
      <c r="N12" s="72">
        <f>IF(RES_hh_tes!N12=0,0,1000*11630*RES_hh_tes!N12/RES_hh_num!N12)</f>
        <v>8325.5134433986623</v>
      </c>
      <c r="O12" s="72">
        <f>IF(RES_hh_tes!O12=0,0,1000*11630*RES_hh_tes!O12/RES_hh_num!O12)</f>
        <v>8929.9261046711326</v>
      </c>
      <c r="P12" s="72">
        <f>IF(RES_hh_tes!P12=0,0,1000*11630*RES_hh_tes!P12/RES_hh_num!P12)</f>
        <v>7108.549629743653</v>
      </c>
      <c r="Q12" s="72">
        <f>IF(RES_hh_tes!Q12=0,0,1000*11630*RES_hh_tes!Q12/RES_hh_num!Q12)</f>
        <v>7592.5556662669069</v>
      </c>
      <c r="R12" s="72">
        <f>IF(RES_hh_tes!R12=0,0,1000*11630*RES_hh_tes!R12/RES_hh_num!R12)</f>
        <v>8225.129760230966</v>
      </c>
      <c r="S12" s="72">
        <f>IF(RES_hh_tes!S12=0,0,1000*11630*RES_hh_tes!S12/RES_hh_num!S12)</f>
        <v>7974.8166998332417</v>
      </c>
      <c r="T12" s="72">
        <f>IF(RES_hh_tes!T12=0,0,1000*11630*RES_hh_tes!T12/RES_hh_num!T12)</f>
        <v>7738.608694169654</v>
      </c>
      <c r="U12" s="72">
        <f>IF(RES_hh_tes!U12=0,0,1000*11630*RES_hh_tes!U12/RES_hh_num!U12)</f>
        <v>7936.06542469953</v>
      </c>
      <c r="V12" s="72">
        <f>IF(RES_hh_tes!V12=0,0,1000*11630*RES_hh_tes!V12/RES_hh_num!V12)</f>
        <v>7452.0549139685718</v>
      </c>
      <c r="W12" s="72">
        <f>IF(RES_hh_tes!W12=0,0,1000*11630*RES_hh_tes!W12/RES_hh_num!W12)</f>
        <v>9012.3090802942061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7662.55971261796</v>
      </c>
      <c r="C13" s="74">
        <f>IF(RES_hh_tes!C13=0,0,1000*11630*RES_hh_tes!C13/RES_hh_num!C13)</f>
        <v>8313.8095401592236</v>
      </c>
      <c r="D13" s="74">
        <f>IF(RES_hh_tes!D13=0,0,1000*11630*RES_hh_tes!D13/RES_hh_num!D13)</f>
        <v>7783.787940790713</v>
      </c>
      <c r="E13" s="74">
        <f>IF(RES_hh_tes!E13=0,0,1000*11630*RES_hh_tes!E13/RES_hh_num!E13)</f>
        <v>8463.93472610141</v>
      </c>
      <c r="F13" s="74">
        <f>IF(RES_hh_tes!F13=0,0,1000*11630*RES_hh_tes!F13/RES_hh_num!F13)</f>
        <v>9154.812852945628</v>
      </c>
      <c r="G13" s="74">
        <f>IF(RES_hh_tes!G13=0,0,1000*11630*RES_hh_tes!G13/RES_hh_num!G13)</f>
        <v>8203.6063982264368</v>
      </c>
      <c r="H13" s="74">
        <f>IF(RES_hh_tes!H13=0,0,1000*11630*RES_hh_tes!H13/RES_hh_num!H13)</f>
        <v>8242.6809267731624</v>
      </c>
      <c r="I13" s="74">
        <f>IF(RES_hh_tes!I13=0,0,1000*11630*RES_hh_tes!I13/RES_hh_num!I13)</f>
        <v>7423.4208310518143</v>
      </c>
      <c r="J13" s="74">
        <f>IF(RES_hh_tes!J13=0,0,1000*11630*RES_hh_tes!J13/RES_hh_num!J13)</f>
        <v>8473.9970070250965</v>
      </c>
      <c r="K13" s="74">
        <f>IF(RES_hh_tes!K13=0,0,1000*11630*RES_hh_tes!K13/RES_hh_num!K13)</f>
        <v>8035.185030753466</v>
      </c>
      <c r="L13" s="74">
        <f>IF(RES_hh_tes!L13=0,0,1000*11630*RES_hh_tes!L13/RES_hh_num!L13)</f>
        <v>9100.1783844811016</v>
      </c>
      <c r="M13" s="74">
        <f>IF(RES_hh_tes!M13=0,0,1000*11630*RES_hh_tes!M13/RES_hh_num!M13)</f>
        <v>6906.2449075747008</v>
      </c>
      <c r="N13" s="74">
        <f>IF(RES_hh_tes!N13=0,0,1000*11630*RES_hh_tes!N13/RES_hh_num!N13)</f>
        <v>8445.2175131698878</v>
      </c>
      <c r="O13" s="74">
        <f>IF(RES_hh_tes!O13=0,0,1000*11630*RES_hh_tes!O13/RES_hh_num!O13)</f>
        <v>9373.5101659347347</v>
      </c>
      <c r="P13" s="74">
        <f>IF(RES_hh_tes!P13=0,0,1000*11630*RES_hh_tes!P13/RES_hh_num!P13)</f>
        <v>6830.7544147253748</v>
      </c>
      <c r="Q13" s="74">
        <f>IF(RES_hh_tes!Q13=0,0,1000*11630*RES_hh_tes!Q13/RES_hh_num!Q13)</f>
        <v>7436.5840965263387</v>
      </c>
      <c r="R13" s="74">
        <f>IF(RES_hh_tes!R13=0,0,1000*11630*RES_hh_tes!R13/RES_hh_num!R13)</f>
        <v>8391.4176300830004</v>
      </c>
      <c r="S13" s="74">
        <f>IF(RES_hh_tes!S13=0,0,1000*11630*RES_hh_tes!S13/RES_hh_num!S13)</f>
        <v>8251.7202194873698</v>
      </c>
      <c r="T13" s="74">
        <f>IF(RES_hh_tes!T13=0,0,1000*11630*RES_hh_tes!T13/RES_hh_num!T13)</f>
        <v>7882.9458080477316</v>
      </c>
      <c r="U13" s="74">
        <f>IF(RES_hh_tes!U13=0,0,1000*11630*RES_hh_tes!U13/RES_hh_num!U13)</f>
        <v>8016.4245901942522</v>
      </c>
      <c r="V13" s="74">
        <f>IF(RES_hh_tes!V13=0,0,1000*11630*RES_hh_tes!V13/RES_hh_num!V13)</f>
        <v>7095.464885346184</v>
      </c>
      <c r="W13" s="74">
        <f>IF(RES_hh_tes!W13=0,0,1000*11630*RES_hh_tes!W13/RES_hh_num!W13)</f>
        <v>8937.3292387384063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146.89033814460686</v>
      </c>
      <c r="C14" s="76">
        <f>IF(RES_hh_tes!C14=0,0,1000*11630*RES_hh_tes!C14/RES_hh_num!C14)</f>
        <v>153.84146289131323</v>
      </c>
      <c r="D14" s="76">
        <f>IF(RES_hh_tes!D14=0,0,1000*11630*RES_hh_tes!D14/RES_hh_num!D14)</f>
        <v>145.52998836667126</v>
      </c>
      <c r="E14" s="76">
        <f>IF(RES_hh_tes!E14=0,0,1000*11630*RES_hh_tes!E14/RES_hh_num!E14)</f>
        <v>143.07795747573701</v>
      </c>
      <c r="F14" s="76">
        <f>IF(RES_hh_tes!F14=0,0,1000*11630*RES_hh_tes!F14/RES_hh_num!F14)</f>
        <v>155.25012635531195</v>
      </c>
      <c r="G14" s="76">
        <f>IF(RES_hh_tes!G14=0,0,1000*11630*RES_hh_tes!G14/RES_hh_num!G14)</f>
        <v>151.96097043321168</v>
      </c>
      <c r="H14" s="76">
        <f>IF(RES_hh_tes!H14=0,0,1000*11630*RES_hh_tes!H14/RES_hh_num!H14)</f>
        <v>145.44142728781793</v>
      </c>
      <c r="I14" s="76">
        <f>IF(RES_hh_tes!I14=0,0,1000*11630*RES_hh_tes!I14/RES_hh_num!I14)</f>
        <v>127.96801413216291</v>
      </c>
      <c r="J14" s="76">
        <f>IF(RES_hh_tes!J14=0,0,1000*11630*RES_hh_tes!J14/RES_hh_num!J14)</f>
        <v>142.206701598585</v>
      </c>
      <c r="K14" s="76">
        <f>IF(RES_hh_tes!K14=0,0,1000*11630*RES_hh_tes!K14/RES_hh_num!K14)</f>
        <v>142.60009018059046</v>
      </c>
      <c r="L14" s="76">
        <f>IF(RES_hh_tes!L14=0,0,1000*11630*RES_hh_tes!L14/RES_hh_num!L14)</f>
        <v>141.08382926820289</v>
      </c>
      <c r="M14" s="76">
        <f>IF(RES_hh_tes!M14=0,0,1000*11630*RES_hh_tes!M14/RES_hh_num!M14)</f>
        <v>119.05184606107171</v>
      </c>
      <c r="N14" s="76">
        <f>IF(RES_hh_tes!N14=0,0,1000*11630*RES_hh_tes!N14/RES_hh_num!N14)</f>
        <v>136.25164147817904</v>
      </c>
      <c r="O14" s="76">
        <f>IF(RES_hh_tes!O14=0,0,1000*11630*RES_hh_tes!O14/RES_hh_num!O14)</f>
        <v>145.8938550988764</v>
      </c>
      <c r="P14" s="76">
        <f>IF(RES_hh_tes!P14=0,0,1000*11630*RES_hh_tes!P14/RES_hh_num!P14)</f>
        <v>108.31892934419541</v>
      </c>
      <c r="Q14" s="76">
        <f>IF(RES_hh_tes!Q14=0,0,1000*11630*RES_hh_tes!Q14/RES_hh_num!Q14)</f>
        <v>117.34401360037012</v>
      </c>
      <c r="R14" s="76">
        <f>IF(RES_hh_tes!R14=0,0,1000*11630*RES_hh_tes!R14/RES_hh_num!R14)</f>
        <v>124.90072787560123</v>
      </c>
      <c r="S14" s="76">
        <f>IF(RES_hh_tes!S14=0,0,1000*11630*RES_hh_tes!S14/RES_hh_num!S14)</f>
        <v>123.54842980802512</v>
      </c>
      <c r="T14" s="76">
        <f>IF(RES_hh_tes!T14=0,0,1000*11630*RES_hh_tes!T14/RES_hh_num!T14)</f>
        <v>118.02282105881179</v>
      </c>
      <c r="U14" s="76">
        <f>IF(RES_hh_tes!U14=0,0,1000*11630*RES_hh_tes!U14/RES_hh_num!U14)</f>
        <v>117.71350348366958</v>
      </c>
      <c r="V14" s="76">
        <f>IF(RES_hh_tes!V14=0,0,1000*11630*RES_hh_tes!V14/RES_hh_num!V14)</f>
        <v>114.63325983436175</v>
      </c>
      <c r="W14" s="76">
        <f>IF(RES_hh_tes!W14=0,0,1000*11630*RES_hh_tes!W14/RES_hh_num!W14)</f>
        <v>125.85295100876662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59.514495112207854</v>
      </c>
      <c r="C15" s="69">
        <f t="shared" si="0"/>
        <v>75.071066196738087</v>
      </c>
      <c r="D15" s="69">
        <f t="shared" si="0"/>
        <v>61.008550121661251</v>
      </c>
      <c r="E15" s="69">
        <f t="shared" si="0"/>
        <v>214.87796170370072</v>
      </c>
      <c r="F15" s="69">
        <f t="shared" si="0"/>
        <v>68.586958385644962</v>
      </c>
      <c r="G15" s="69">
        <f t="shared" si="0"/>
        <v>100.22107549668598</v>
      </c>
      <c r="H15" s="69">
        <f t="shared" si="0"/>
        <v>144.6602077364868</v>
      </c>
      <c r="I15" s="69">
        <f t="shared" si="0"/>
        <v>71.220379032296577</v>
      </c>
      <c r="J15" s="69">
        <f t="shared" si="0"/>
        <v>78.752613558531039</v>
      </c>
      <c r="K15" s="69">
        <f t="shared" si="0"/>
        <v>103.4760487273382</v>
      </c>
      <c r="L15" s="69">
        <f t="shared" si="0"/>
        <v>107.76138880908573</v>
      </c>
      <c r="M15" s="69">
        <f t="shared" si="0"/>
        <v>108.68353058294252</v>
      </c>
      <c r="N15" s="69">
        <f t="shared" si="0"/>
        <v>111.14829492059094</v>
      </c>
      <c r="O15" s="69">
        <f t="shared" si="0"/>
        <v>120.24453059592557</v>
      </c>
      <c r="P15" s="69">
        <f t="shared" si="0"/>
        <v>128.00456359624255</v>
      </c>
      <c r="Q15" s="69">
        <f t="shared" si="0"/>
        <v>138.50992052103805</v>
      </c>
      <c r="R15" s="69">
        <f t="shared" si="0"/>
        <v>175.70627261883689</v>
      </c>
      <c r="S15" s="69">
        <f t="shared" si="0"/>
        <v>181.51418431587624</v>
      </c>
      <c r="T15" s="69">
        <f t="shared" si="0"/>
        <v>207.20189951962433</v>
      </c>
      <c r="U15" s="69">
        <f t="shared" si="0"/>
        <v>243.32679309398623</v>
      </c>
      <c r="V15" s="69">
        <f t="shared" si="0"/>
        <v>311.73502993596452</v>
      </c>
      <c r="W15" s="69">
        <f t="shared" si="0"/>
        <v>352.80018310195226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59.514495112207854</v>
      </c>
      <c r="C16" s="72">
        <f>IF(RES_hh_tes!C16=0,0,1000*11630*RES_hh_tes!C16/RES_hh_num!C$3)</f>
        <v>75.071066196738087</v>
      </c>
      <c r="D16" s="72">
        <f>IF(RES_hh_tes!D16=0,0,1000*11630*RES_hh_tes!D16/RES_hh_num!D$3)</f>
        <v>61.008550121661251</v>
      </c>
      <c r="E16" s="72">
        <f>IF(RES_hh_tes!E16=0,0,1000*11630*RES_hh_tes!E16/RES_hh_num!E$3)</f>
        <v>214.87796170370072</v>
      </c>
      <c r="F16" s="72">
        <f>IF(RES_hh_tes!F16=0,0,1000*11630*RES_hh_tes!F16/RES_hh_num!F$3)</f>
        <v>68.586958385644962</v>
      </c>
      <c r="G16" s="72">
        <f>IF(RES_hh_tes!G16=0,0,1000*11630*RES_hh_tes!G16/RES_hh_num!G$3)</f>
        <v>100.22107549668598</v>
      </c>
      <c r="H16" s="72">
        <f>IF(RES_hh_tes!H16=0,0,1000*11630*RES_hh_tes!H16/RES_hh_num!H$3)</f>
        <v>144.6602077364868</v>
      </c>
      <c r="I16" s="72">
        <f>IF(RES_hh_tes!I16=0,0,1000*11630*RES_hh_tes!I16/RES_hh_num!I$3)</f>
        <v>71.220379032296577</v>
      </c>
      <c r="J16" s="72">
        <f>IF(RES_hh_tes!J16=0,0,1000*11630*RES_hh_tes!J16/RES_hh_num!J$3)</f>
        <v>78.752613558531039</v>
      </c>
      <c r="K16" s="72">
        <f>IF(RES_hh_tes!K16=0,0,1000*11630*RES_hh_tes!K16/RES_hh_num!K$3)</f>
        <v>103.4760487273382</v>
      </c>
      <c r="L16" s="72">
        <f>IF(RES_hh_tes!L16=0,0,1000*11630*RES_hh_tes!L16/RES_hh_num!L$3)</f>
        <v>107.76138880908573</v>
      </c>
      <c r="M16" s="72">
        <f>IF(RES_hh_tes!M16=0,0,1000*11630*RES_hh_tes!M16/RES_hh_num!M$3)</f>
        <v>108.68353058294252</v>
      </c>
      <c r="N16" s="72">
        <f>IF(RES_hh_tes!N16=0,0,1000*11630*RES_hh_tes!N16/RES_hh_num!N$3)</f>
        <v>111.14829492059094</v>
      </c>
      <c r="O16" s="72">
        <f>IF(RES_hh_tes!O16=0,0,1000*11630*RES_hh_tes!O16/RES_hh_num!O$3)</f>
        <v>120.24453059592557</v>
      </c>
      <c r="P16" s="72">
        <f>IF(RES_hh_tes!P16=0,0,1000*11630*RES_hh_tes!P16/RES_hh_num!P$3)</f>
        <v>128.00456359624255</v>
      </c>
      <c r="Q16" s="72">
        <f>IF(RES_hh_tes!Q16=0,0,1000*11630*RES_hh_tes!Q16/RES_hh_num!Q$3)</f>
        <v>138.50992052103805</v>
      </c>
      <c r="R16" s="72">
        <f>IF(RES_hh_tes!R16=0,0,1000*11630*RES_hh_tes!R16/RES_hh_num!R$3)</f>
        <v>175.70627261883689</v>
      </c>
      <c r="S16" s="72">
        <f>IF(RES_hh_tes!S16=0,0,1000*11630*RES_hh_tes!S16/RES_hh_num!S$3)</f>
        <v>181.51418431587624</v>
      </c>
      <c r="T16" s="72">
        <f>IF(RES_hh_tes!T16=0,0,1000*11630*RES_hh_tes!T16/RES_hh_num!T$3)</f>
        <v>207.20189951962433</v>
      </c>
      <c r="U16" s="72">
        <f>IF(RES_hh_tes!U16=0,0,1000*11630*RES_hh_tes!U16/RES_hh_num!U$3)</f>
        <v>243.32679309398623</v>
      </c>
      <c r="V16" s="72">
        <f>IF(RES_hh_tes!V16=0,0,1000*11630*RES_hh_tes!V16/RES_hh_num!V$3)</f>
        <v>311.73502993596452</v>
      </c>
      <c r="W16" s="72">
        <f>IF(RES_hh_tes!W16=0,0,1000*11630*RES_hh_tes!W16/RES_hh_num!W$3)</f>
        <v>352.80018310195226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878.52961446688653</v>
      </c>
      <c r="C17" s="69">
        <f>IF(RES_hh_tes!C17=0,0,1000*11630*RES_hh_tes!C17/RES_hh_num!C17)</f>
        <v>865.07363208548475</v>
      </c>
      <c r="D17" s="69">
        <f>IF(RES_hh_tes!D17=0,0,1000*11630*RES_hh_tes!D17/RES_hh_num!D17)</f>
        <v>889.35995967182112</v>
      </c>
      <c r="E17" s="69">
        <f>IF(RES_hh_tes!E17=0,0,1000*11630*RES_hh_tes!E17/RES_hh_num!E17)</f>
        <v>911.20456203881668</v>
      </c>
      <c r="F17" s="69">
        <f>IF(RES_hh_tes!F17=0,0,1000*11630*RES_hh_tes!F17/RES_hh_num!F17)</f>
        <v>926.98924781605911</v>
      </c>
      <c r="G17" s="69">
        <f>IF(RES_hh_tes!G17=0,0,1000*11630*RES_hh_tes!G17/RES_hh_num!G17)</f>
        <v>885.26119445115683</v>
      </c>
      <c r="H17" s="69">
        <f>IF(RES_hh_tes!H17=0,0,1000*11630*RES_hh_tes!H17/RES_hh_num!H17)</f>
        <v>934.32269458185954</v>
      </c>
      <c r="I17" s="69">
        <f>IF(RES_hh_tes!I17=0,0,1000*11630*RES_hh_tes!I17/RES_hh_num!I17)</f>
        <v>894.31962107894526</v>
      </c>
      <c r="J17" s="69">
        <f>IF(RES_hh_tes!J17=0,0,1000*11630*RES_hh_tes!J17/RES_hh_num!J17)</f>
        <v>935.38683655208604</v>
      </c>
      <c r="K17" s="69">
        <f>IF(RES_hh_tes!K17=0,0,1000*11630*RES_hh_tes!K17/RES_hh_num!K17)</f>
        <v>890.59614779332946</v>
      </c>
      <c r="L17" s="69">
        <f>IF(RES_hh_tes!L17=0,0,1000*11630*RES_hh_tes!L17/RES_hh_num!L17)</f>
        <v>944.83682876722958</v>
      </c>
      <c r="M17" s="69">
        <f>IF(RES_hh_tes!M17=0,0,1000*11630*RES_hh_tes!M17/RES_hh_num!M17)</f>
        <v>1059.9757220767126</v>
      </c>
      <c r="N17" s="69">
        <f>IF(RES_hh_tes!N17=0,0,1000*11630*RES_hh_tes!N17/RES_hh_num!N17)</f>
        <v>1092.1977825215358</v>
      </c>
      <c r="O17" s="69">
        <f>IF(RES_hh_tes!O17=0,0,1000*11630*RES_hh_tes!O17/RES_hh_num!O17)</f>
        <v>1128.7225900544954</v>
      </c>
      <c r="P17" s="69">
        <f>IF(RES_hh_tes!P17=0,0,1000*11630*RES_hh_tes!P17/RES_hh_num!P17)</f>
        <v>1068.3000592986116</v>
      </c>
      <c r="Q17" s="69">
        <f>IF(RES_hh_tes!Q17=0,0,1000*11630*RES_hh_tes!Q17/RES_hh_num!Q17)</f>
        <v>1101.0750736711107</v>
      </c>
      <c r="R17" s="69">
        <f>IF(RES_hh_tes!R17=0,0,1000*11630*RES_hh_tes!R17/RES_hh_num!R17)</f>
        <v>1136.0633106704609</v>
      </c>
      <c r="S17" s="69">
        <f>IF(RES_hh_tes!S17=0,0,1000*11630*RES_hh_tes!S17/RES_hh_num!S17)</f>
        <v>1204.785331395462</v>
      </c>
      <c r="T17" s="69">
        <f>IF(RES_hh_tes!T17=0,0,1000*11630*RES_hh_tes!T17/RES_hh_num!T17)</f>
        <v>1220.0167838345324</v>
      </c>
      <c r="U17" s="69">
        <f>IF(RES_hh_tes!U17=0,0,1000*11630*RES_hh_tes!U17/RES_hh_num!U17)</f>
        <v>1226.1090808405831</v>
      </c>
      <c r="V17" s="69">
        <f>IF(RES_hh_tes!V17=0,0,1000*11630*RES_hh_tes!V17/RES_hh_num!V17)</f>
        <v>1286.9874363788251</v>
      </c>
      <c r="W17" s="69">
        <f>IF(RES_hh_tes!W17=0,0,1000*11630*RES_hh_tes!W17/RES_hh_num!W17)</f>
        <v>1256.3180546905614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877.16976820983348</v>
      </c>
      <c r="C18" s="72">
        <f>IF(RES_hh_tes!C18=0,0,1000*11630*RES_hh_tes!C18/RES_hh_num!C18)</f>
        <v>910.62586644410555</v>
      </c>
      <c r="D18" s="72">
        <f>IF(RES_hh_tes!D18=0,0,1000*11630*RES_hh_tes!D18/RES_hh_num!D18)</f>
        <v>816.39394313319997</v>
      </c>
      <c r="E18" s="72">
        <f>IF(RES_hh_tes!E18=0,0,1000*11630*RES_hh_tes!E18/RES_hh_num!E18)</f>
        <v>901.29625763965953</v>
      </c>
      <c r="F18" s="72">
        <f>IF(RES_hh_tes!F18=0,0,1000*11630*RES_hh_tes!F18/RES_hh_num!F18)</f>
        <v>920.69946169672153</v>
      </c>
      <c r="G18" s="72">
        <f>IF(RES_hh_tes!G18=0,0,1000*11630*RES_hh_tes!G18/RES_hh_num!G18)</f>
        <v>839.48815963827724</v>
      </c>
      <c r="H18" s="72">
        <f>IF(RES_hh_tes!H18=0,0,1000*11630*RES_hh_tes!H18/RES_hh_num!H18)</f>
        <v>965.42516447402147</v>
      </c>
      <c r="I18" s="72">
        <f>IF(RES_hh_tes!I18=0,0,1000*11630*RES_hh_tes!I18/RES_hh_num!I18)</f>
        <v>1140.3092368048085</v>
      </c>
      <c r="J18" s="72">
        <f>IF(RES_hh_tes!J18=0,0,1000*11630*RES_hh_tes!J18/RES_hh_num!J18)</f>
        <v>1342.6965815390056</v>
      </c>
      <c r="K18" s="72">
        <f>IF(RES_hh_tes!K18=0,0,1000*11630*RES_hh_tes!K18/RES_hh_num!K18)</f>
        <v>1297.0788107922638</v>
      </c>
      <c r="L18" s="72">
        <f>IF(RES_hh_tes!L18=0,0,1000*11630*RES_hh_tes!L18/RES_hh_num!L18)</f>
        <v>1755.2760526288937</v>
      </c>
      <c r="M18" s="72">
        <f>IF(RES_hh_tes!M18=0,0,1000*11630*RES_hh_tes!M18/RES_hh_num!M18)</f>
        <v>476.76322398924054</v>
      </c>
      <c r="N18" s="72">
        <f>IF(RES_hh_tes!N18=0,0,1000*11630*RES_hh_tes!N18/RES_hh_num!N18)</f>
        <v>771.82628021442429</v>
      </c>
      <c r="O18" s="72">
        <f>IF(RES_hh_tes!O18=0,0,1000*11630*RES_hh_tes!O18/RES_hh_num!O18)</f>
        <v>1026.6249167605533</v>
      </c>
      <c r="P18" s="72">
        <f>IF(RES_hh_tes!P18=0,0,1000*11630*RES_hh_tes!P18/RES_hh_num!P18)</f>
        <v>1073.5766057135709</v>
      </c>
      <c r="Q18" s="72">
        <f>IF(RES_hh_tes!Q18=0,0,1000*11630*RES_hh_tes!Q18/RES_hh_num!Q18)</f>
        <v>1052.6372464607616</v>
      </c>
      <c r="R18" s="72">
        <f>IF(RES_hh_tes!R18=0,0,1000*11630*RES_hh_tes!R18/RES_hh_num!R18)</f>
        <v>1213.7013350563013</v>
      </c>
      <c r="S18" s="72">
        <f>IF(RES_hh_tes!S18=0,0,1000*11630*RES_hh_tes!S18/RES_hh_num!S18)</f>
        <v>1423.3858763604035</v>
      </c>
      <c r="T18" s="72">
        <f>IF(RES_hh_tes!T18=0,0,1000*11630*RES_hh_tes!T18/RES_hh_num!T18)</f>
        <v>1110.8134804563852</v>
      </c>
      <c r="U18" s="72">
        <f>IF(RES_hh_tes!U18=0,0,1000*11630*RES_hh_tes!U18/RES_hh_num!U18)</f>
        <v>1008.4501877164375</v>
      </c>
      <c r="V18" s="72">
        <f>IF(RES_hh_tes!V18=0,0,1000*11630*RES_hh_tes!V18/RES_hh_num!V18)</f>
        <v>1150.5496488904382</v>
      </c>
      <c r="W18" s="72">
        <f>IF(RES_hh_tes!W18=0,0,1000*11630*RES_hh_tes!W18/RES_hh_num!W18)</f>
        <v>1538.5109427446891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886.80145892151927</v>
      </c>
      <c r="C19" s="72">
        <f>IF(RES_hh_tes!C19=0,0,1000*11630*RES_hh_tes!C19/RES_hh_num!C19)</f>
        <v>864.98978308501216</v>
      </c>
      <c r="D19" s="72">
        <f>IF(RES_hh_tes!D19=0,0,1000*11630*RES_hh_tes!D19/RES_hh_num!D19)</f>
        <v>901.93665504558498</v>
      </c>
      <c r="E19" s="72">
        <f>IF(RES_hh_tes!E19=0,0,1000*11630*RES_hh_tes!E19/RES_hh_num!E19)</f>
        <v>890.1942426759025</v>
      </c>
      <c r="F19" s="72">
        <f>IF(RES_hh_tes!F19=0,0,1000*11630*RES_hh_tes!F19/RES_hh_num!F19)</f>
        <v>917.64991693246907</v>
      </c>
      <c r="G19" s="72">
        <f>IF(RES_hh_tes!G19=0,0,1000*11630*RES_hh_tes!G19/RES_hh_num!G19)</f>
        <v>904.89782545360072</v>
      </c>
      <c r="H19" s="72">
        <f>IF(RES_hh_tes!H19=0,0,1000*11630*RES_hh_tes!H19/RES_hh_num!H19)</f>
        <v>894.28655750975008</v>
      </c>
      <c r="I19" s="72">
        <f>IF(RES_hh_tes!I19=0,0,1000*11630*RES_hh_tes!I19/RES_hh_num!I19)</f>
        <v>938.90178014756498</v>
      </c>
      <c r="J19" s="72">
        <f>IF(RES_hh_tes!J19=0,0,1000*11630*RES_hh_tes!J19/RES_hh_num!J19)</f>
        <v>895.08710877177509</v>
      </c>
      <c r="K19" s="72">
        <f>IF(RES_hh_tes!K19=0,0,1000*11630*RES_hh_tes!K19/RES_hh_num!K19)</f>
        <v>914.35109816201918</v>
      </c>
      <c r="L19" s="72">
        <f>IF(RES_hh_tes!L19=0,0,1000*11630*RES_hh_tes!L19/RES_hh_num!L19)</f>
        <v>975.3989659602654</v>
      </c>
      <c r="M19" s="72">
        <f>IF(RES_hh_tes!M19=0,0,1000*11630*RES_hh_tes!M19/RES_hh_num!M19)</f>
        <v>1060.3021910485893</v>
      </c>
      <c r="N19" s="72">
        <f>IF(RES_hh_tes!N19=0,0,1000*11630*RES_hh_tes!N19/RES_hh_num!N19)</f>
        <v>1055.0233055474362</v>
      </c>
      <c r="O19" s="72">
        <f>IF(RES_hh_tes!O19=0,0,1000*11630*RES_hh_tes!O19/RES_hh_num!O19)</f>
        <v>1076.6966242667422</v>
      </c>
      <c r="P19" s="72">
        <f>IF(RES_hh_tes!P19=0,0,1000*11630*RES_hh_tes!P19/RES_hh_num!P19)</f>
        <v>1092.053744078913</v>
      </c>
      <c r="Q19" s="72">
        <f>IF(RES_hh_tes!Q19=0,0,1000*11630*RES_hh_tes!Q19/RES_hh_num!Q19)</f>
        <v>1093.8692778717914</v>
      </c>
      <c r="R19" s="72">
        <f>IF(RES_hh_tes!R19=0,0,1000*11630*RES_hh_tes!R19/RES_hh_num!R19)</f>
        <v>1121.3243744232766</v>
      </c>
      <c r="S19" s="72">
        <f>IF(RES_hh_tes!S19=0,0,1000*11630*RES_hh_tes!S19/RES_hh_num!S19)</f>
        <v>1200.4472425877211</v>
      </c>
      <c r="T19" s="72">
        <f>IF(RES_hh_tes!T19=0,0,1000*11630*RES_hh_tes!T19/RES_hh_num!T19)</f>
        <v>1249.4419465549943</v>
      </c>
      <c r="U19" s="72">
        <f>IF(RES_hh_tes!U19=0,0,1000*11630*RES_hh_tes!U19/RES_hh_num!U19)</f>
        <v>1207.850881465484</v>
      </c>
      <c r="V19" s="72">
        <f>IF(RES_hh_tes!V19=0,0,1000*11630*RES_hh_tes!V19/RES_hh_num!V19)</f>
        <v>1244.9965510381335</v>
      </c>
      <c r="W19" s="72">
        <f>IF(RES_hh_tes!W19=0,0,1000*11630*RES_hh_tes!W19/RES_hh_num!W19)</f>
        <v>1292.6260952280957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839.08763805396654</v>
      </c>
      <c r="C20" s="72">
        <f>IF(RES_hh_tes!C20=0,0,1000*11630*RES_hh_tes!C20/RES_hh_num!C20)</f>
        <v>899.73794374349779</v>
      </c>
      <c r="D20" s="72">
        <f>IF(RES_hh_tes!D20=0,0,1000*11630*RES_hh_tes!D20/RES_hh_num!D20)</f>
        <v>866.83138070694338</v>
      </c>
      <c r="E20" s="72">
        <f>IF(RES_hh_tes!E20=0,0,1000*11630*RES_hh_tes!E20/RES_hh_num!E20)</f>
        <v>928.94029202208083</v>
      </c>
      <c r="F20" s="72">
        <f>IF(RES_hh_tes!F20=0,0,1000*11630*RES_hh_tes!F20/RES_hh_num!F20)</f>
        <v>906.76390865573535</v>
      </c>
      <c r="G20" s="72">
        <f>IF(RES_hh_tes!G20=0,0,1000*11630*RES_hh_tes!G20/RES_hh_num!G20)</f>
        <v>903.50992935444663</v>
      </c>
      <c r="H20" s="72">
        <f>IF(RES_hh_tes!H20=0,0,1000*11630*RES_hh_tes!H20/RES_hh_num!H20)</f>
        <v>925.91695639937836</v>
      </c>
      <c r="I20" s="72">
        <f>IF(RES_hh_tes!I20=0,0,1000*11630*RES_hh_tes!I20/RES_hh_num!I20)</f>
        <v>867.45001792253447</v>
      </c>
      <c r="J20" s="72">
        <f>IF(RES_hh_tes!J20=0,0,1000*11630*RES_hh_tes!J20/RES_hh_num!J20)</f>
        <v>966.02317289754262</v>
      </c>
      <c r="K20" s="72">
        <f>IF(RES_hh_tes!K20=0,0,1000*11630*RES_hh_tes!K20/RES_hh_num!K20)</f>
        <v>925.01548950233644</v>
      </c>
      <c r="L20" s="72">
        <f>IF(RES_hh_tes!L20=0,0,1000*11630*RES_hh_tes!L20/RES_hh_num!L20)</f>
        <v>943.26246126375918</v>
      </c>
      <c r="M20" s="72">
        <f>IF(RES_hh_tes!M20=0,0,1000*11630*RES_hh_tes!M20/RES_hh_num!M20)</f>
        <v>1045.406927968457</v>
      </c>
      <c r="N20" s="72">
        <f>IF(RES_hh_tes!N20=0,0,1000*11630*RES_hh_tes!N20/RES_hh_num!N20)</f>
        <v>1067.3041872224223</v>
      </c>
      <c r="O20" s="72">
        <f>IF(RES_hh_tes!O20=0,0,1000*11630*RES_hh_tes!O20/RES_hh_num!O20)</f>
        <v>1049.975745581896</v>
      </c>
      <c r="P20" s="72">
        <f>IF(RES_hh_tes!P20=0,0,1000*11630*RES_hh_tes!P20/RES_hh_num!P20)</f>
        <v>1113.3502090611751</v>
      </c>
      <c r="Q20" s="72">
        <f>IF(RES_hh_tes!Q20=0,0,1000*11630*RES_hh_tes!Q20/RES_hh_num!Q20)</f>
        <v>1025.8489014590868</v>
      </c>
      <c r="R20" s="72">
        <f>IF(RES_hh_tes!R20=0,0,1000*11630*RES_hh_tes!R20/RES_hh_num!R20)</f>
        <v>1174.1104282630154</v>
      </c>
      <c r="S20" s="72">
        <f>IF(RES_hh_tes!S20=0,0,1000*11630*RES_hh_tes!S20/RES_hh_num!S20)</f>
        <v>1246.561173530203</v>
      </c>
      <c r="T20" s="72">
        <f>IF(RES_hh_tes!T20=0,0,1000*11630*RES_hh_tes!T20/RES_hh_num!T20)</f>
        <v>1211.2772154949951</v>
      </c>
      <c r="U20" s="72">
        <f>IF(RES_hh_tes!U20=0,0,1000*11630*RES_hh_tes!U20/RES_hh_num!U20)</f>
        <v>1218.6106187608418</v>
      </c>
      <c r="V20" s="72">
        <f>IF(RES_hh_tes!V20=0,0,1000*11630*RES_hh_tes!V20/RES_hh_num!V20)</f>
        <v>1329.4495592758885</v>
      </c>
      <c r="W20" s="72">
        <f>IF(RES_hh_tes!W20=0,0,1000*11630*RES_hh_tes!W20/RES_hh_num!W20)</f>
        <v>1199.8426060702195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886.40401904631233</v>
      </c>
      <c r="C21" s="72">
        <f>IF(RES_hh_tes!C21=0,0,1000*11630*RES_hh_tes!C21/RES_hh_num!C21)</f>
        <v>842.31611231420482</v>
      </c>
      <c r="D21" s="72">
        <f>IF(RES_hh_tes!D21=0,0,1000*11630*RES_hh_tes!D21/RES_hh_num!D21)</f>
        <v>903.64946775384067</v>
      </c>
      <c r="E21" s="72">
        <f>IF(RES_hh_tes!E21=0,0,1000*11630*RES_hh_tes!E21/RES_hh_num!E21)</f>
        <v>890.06320488760537</v>
      </c>
      <c r="F21" s="72">
        <f>IF(RES_hh_tes!F21=0,0,1000*11630*RES_hh_tes!F21/RES_hh_num!F21)</f>
        <v>939.34788956254442</v>
      </c>
      <c r="G21" s="72">
        <f>IF(RES_hh_tes!G21=0,0,1000*11630*RES_hh_tes!G21/RES_hh_num!G21)</f>
        <v>880.05535493454579</v>
      </c>
      <c r="H21" s="72">
        <f>IF(RES_hh_tes!H21=0,0,1000*11630*RES_hh_tes!H21/RES_hh_num!H21)</f>
        <v>945.82467590938757</v>
      </c>
      <c r="I21" s="72">
        <f>IF(RES_hh_tes!I21=0,0,1000*11630*RES_hh_tes!I21/RES_hh_num!I21)</f>
        <v>901.42895559868259</v>
      </c>
      <c r="J21" s="72">
        <f>IF(RES_hh_tes!J21=0,0,1000*11630*RES_hh_tes!J21/RES_hh_num!J21)</f>
        <v>931.19718363326035</v>
      </c>
      <c r="K21" s="72">
        <f>IF(RES_hh_tes!K21=0,0,1000*11630*RES_hh_tes!K21/RES_hh_num!K21)</f>
        <v>905.75653565713048</v>
      </c>
      <c r="L21" s="72">
        <f>IF(RES_hh_tes!L21=0,0,1000*11630*RES_hh_tes!L21/RES_hh_num!L21)</f>
        <v>918.05276677771553</v>
      </c>
      <c r="M21" s="72">
        <f>IF(RES_hh_tes!M21=0,0,1000*11630*RES_hh_tes!M21/RES_hh_num!M21)</f>
        <v>1106.4992667596723</v>
      </c>
      <c r="N21" s="72">
        <f>IF(RES_hh_tes!N21=0,0,1000*11630*RES_hh_tes!N21/RES_hh_num!N21)</f>
        <v>1091.0894452481582</v>
      </c>
      <c r="O21" s="72">
        <f>IF(RES_hh_tes!O21=0,0,1000*11630*RES_hh_tes!O21/RES_hh_num!O21)</f>
        <v>1088.9741804686109</v>
      </c>
      <c r="P21" s="72">
        <f>IF(RES_hh_tes!P21=0,0,1000*11630*RES_hh_tes!P21/RES_hh_num!P21)</f>
        <v>1076.023976699453</v>
      </c>
      <c r="Q21" s="72">
        <f>IF(RES_hh_tes!Q21=0,0,1000*11630*RES_hh_tes!Q21/RES_hh_num!Q21)</f>
        <v>1097.9571204918091</v>
      </c>
      <c r="R21" s="72">
        <f>IF(RES_hh_tes!R21=0,0,1000*11630*RES_hh_tes!R21/RES_hh_num!R21)</f>
        <v>1138.1139592656659</v>
      </c>
      <c r="S21" s="72">
        <f>IF(RES_hh_tes!S21=0,0,1000*11630*RES_hh_tes!S21/RES_hh_num!S21)</f>
        <v>1193.2220989954967</v>
      </c>
      <c r="T21" s="72">
        <f>IF(RES_hh_tes!T21=0,0,1000*11630*RES_hh_tes!T21/RES_hh_num!T21)</f>
        <v>1208.2844025528559</v>
      </c>
      <c r="U21" s="72">
        <f>IF(RES_hh_tes!U21=0,0,1000*11630*RES_hh_tes!U21/RES_hh_num!U21)</f>
        <v>1239.1478809789162</v>
      </c>
      <c r="V21" s="72">
        <f>IF(RES_hh_tes!V21=0,0,1000*11630*RES_hh_tes!V21/RES_hh_num!V21)</f>
        <v>1284.5416578710181</v>
      </c>
      <c r="W21" s="72">
        <f>IF(RES_hh_tes!W21=0,0,1000*11630*RES_hh_tes!W21/RES_hh_num!W21)</f>
        <v>1254.5131154449534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875.1978713118026</v>
      </c>
      <c r="C22" s="72">
        <f>IF(RES_hh_tes!C22=0,0,1000*11630*RES_hh_tes!C22/RES_hh_num!C22)</f>
        <v>859.72772806940543</v>
      </c>
      <c r="D22" s="72">
        <f>IF(RES_hh_tes!D22=0,0,1000*11630*RES_hh_tes!D22/RES_hh_num!D22)</f>
        <v>865.890231879868</v>
      </c>
      <c r="E22" s="72">
        <f>IF(RES_hh_tes!E22=0,0,1000*11630*RES_hh_tes!E22/RES_hh_num!E22)</f>
        <v>935.82387010500804</v>
      </c>
      <c r="F22" s="72">
        <f>IF(RES_hh_tes!F22=0,0,1000*11630*RES_hh_tes!F22/RES_hh_num!F22)</f>
        <v>919.30002084723128</v>
      </c>
      <c r="G22" s="72">
        <f>IF(RES_hh_tes!G22=0,0,1000*11630*RES_hh_tes!G22/RES_hh_num!G22)</f>
        <v>878.45238909732655</v>
      </c>
      <c r="H22" s="72">
        <f>IF(RES_hh_tes!H22=0,0,1000*11630*RES_hh_tes!H22/RES_hh_num!H22)</f>
        <v>891.99546262950651</v>
      </c>
      <c r="I22" s="72">
        <f>IF(RES_hh_tes!I22=0,0,1000*11630*RES_hh_tes!I22/RES_hh_num!I22)</f>
        <v>920.51950600180226</v>
      </c>
      <c r="J22" s="72">
        <f>IF(RES_hh_tes!J22=0,0,1000*11630*RES_hh_tes!J22/RES_hh_num!J22)</f>
        <v>911.72796234793486</v>
      </c>
      <c r="K22" s="72">
        <f>IF(RES_hh_tes!K22=0,0,1000*11630*RES_hh_tes!K22/RES_hh_num!K22)</f>
        <v>907.93541377865449</v>
      </c>
      <c r="L22" s="72">
        <f>IF(RES_hh_tes!L22=0,0,1000*11630*RES_hh_tes!L22/RES_hh_num!L22)</f>
        <v>1106.1649279341905</v>
      </c>
      <c r="M22" s="72">
        <f>IF(RES_hh_tes!M22=0,0,1000*11630*RES_hh_tes!M22/RES_hh_num!M22)</f>
        <v>1097.5460805351881</v>
      </c>
      <c r="N22" s="72">
        <f>IF(RES_hh_tes!N22=0,0,1000*11630*RES_hh_tes!N22/RES_hh_num!N22)</f>
        <v>1061.6163401521312</v>
      </c>
      <c r="O22" s="72">
        <f>IF(RES_hh_tes!O22=0,0,1000*11630*RES_hh_tes!O22/RES_hh_num!O22)</f>
        <v>1099.0957524052485</v>
      </c>
      <c r="P22" s="72">
        <f>IF(RES_hh_tes!P22=0,0,1000*11630*RES_hh_tes!P22/RES_hh_num!P22)</f>
        <v>1107.7861951079269</v>
      </c>
      <c r="Q22" s="72">
        <f>IF(RES_hh_tes!Q22=0,0,1000*11630*RES_hh_tes!Q22/RES_hh_num!Q22)</f>
        <v>1102.6758826105263</v>
      </c>
      <c r="R22" s="72">
        <f>IF(RES_hh_tes!R22=0,0,1000*11630*RES_hh_tes!R22/RES_hh_num!R22)</f>
        <v>1114.6212647622249</v>
      </c>
      <c r="S22" s="72">
        <f>IF(RES_hh_tes!S22=0,0,1000*11630*RES_hh_tes!S22/RES_hh_num!S22)</f>
        <v>1175.5170040532514</v>
      </c>
      <c r="T22" s="72">
        <f>IF(RES_hh_tes!T22=0,0,1000*11630*RES_hh_tes!T22/RES_hh_num!T22)</f>
        <v>1207.7747604836175</v>
      </c>
      <c r="U22" s="72">
        <f>IF(RES_hh_tes!U22=0,0,1000*11630*RES_hh_tes!U22/RES_hh_num!U22)</f>
        <v>1195.281107962167</v>
      </c>
      <c r="V22" s="72">
        <f>IF(RES_hh_tes!V22=0,0,1000*11630*RES_hh_tes!V22/RES_hh_num!V22)</f>
        <v>1170.0300972067321</v>
      </c>
      <c r="W22" s="72">
        <f>IF(RES_hh_tes!W22=0,0,1000*11630*RES_hh_tes!W22/RES_hh_num!W22)</f>
        <v>1477.5209707629037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755.31701395822859</v>
      </c>
      <c r="C24" s="72">
        <f>IF(RES_hh_tes!C24=0,0,1000*11630*RES_hh_tes!C24/RES_hh_num!C24)</f>
        <v>847.71536058649201</v>
      </c>
      <c r="D24" s="72">
        <f>IF(RES_hh_tes!D24=0,0,1000*11630*RES_hh_tes!D24/RES_hh_num!D24)</f>
        <v>941.73325078726248</v>
      </c>
      <c r="E24" s="72">
        <f>IF(RES_hh_tes!E24=0,0,1000*11630*RES_hh_tes!E24/RES_hh_num!E24)</f>
        <v>909.07195210372686</v>
      </c>
      <c r="F24" s="72">
        <f>IF(RES_hh_tes!F24=0,0,1000*11630*RES_hh_tes!F24/RES_hh_num!F24)</f>
        <v>897.05202076181752</v>
      </c>
      <c r="G24" s="72">
        <f>IF(RES_hh_tes!G24=0,0,1000*11630*RES_hh_tes!G24/RES_hh_num!G24)</f>
        <v>946.83243123688499</v>
      </c>
      <c r="H24" s="72">
        <f>IF(RES_hh_tes!H24=0,0,1000*11630*RES_hh_tes!H24/RES_hh_num!H24)</f>
        <v>1067.2361780129104</v>
      </c>
      <c r="I24" s="72">
        <f>IF(RES_hh_tes!I24=0,0,1000*11630*RES_hh_tes!I24/RES_hh_num!I24)</f>
        <v>732.47095499666375</v>
      </c>
      <c r="J24" s="72">
        <f>IF(RES_hh_tes!J24=0,0,1000*11630*RES_hh_tes!J24/RES_hh_num!J24)</f>
        <v>892.99200489531529</v>
      </c>
      <c r="K24" s="72">
        <f>IF(RES_hh_tes!K24=0,0,1000*11630*RES_hh_tes!K24/RES_hh_num!K24)</f>
        <v>842.44392363490158</v>
      </c>
      <c r="L24" s="72">
        <f>IF(RES_hh_tes!L24=0,0,1000*11630*RES_hh_tes!L24/RES_hh_num!L24)</f>
        <v>961.19080187599218</v>
      </c>
      <c r="M24" s="72">
        <f>IF(RES_hh_tes!M24=0,0,1000*11630*RES_hh_tes!M24/RES_hh_num!M24)</f>
        <v>1054.1876444294439</v>
      </c>
      <c r="N24" s="72">
        <f>IF(RES_hh_tes!N24=0,0,1000*11630*RES_hh_tes!N24/RES_hh_num!N24)</f>
        <v>1077.364230258461</v>
      </c>
      <c r="O24" s="72">
        <f>IF(RES_hh_tes!O24=0,0,1000*11630*RES_hh_tes!O24/RES_hh_num!O24)</f>
        <v>1112.1489889135084</v>
      </c>
      <c r="P24" s="72">
        <f>IF(RES_hh_tes!P24=0,0,1000*11630*RES_hh_tes!P24/RES_hh_num!P24)</f>
        <v>1045.1095294925701</v>
      </c>
      <c r="Q24" s="72">
        <f>IF(RES_hh_tes!Q24=0,0,1000*11630*RES_hh_tes!Q24/RES_hh_num!Q24)</f>
        <v>1119.2006625479655</v>
      </c>
      <c r="R24" s="72">
        <f>IF(RES_hh_tes!R24=0,0,1000*11630*RES_hh_tes!R24/RES_hh_num!R24)</f>
        <v>1143.0307134550028</v>
      </c>
      <c r="S24" s="72">
        <f>IF(RES_hh_tes!S24=0,0,1000*11630*RES_hh_tes!S24/RES_hh_num!S24)</f>
        <v>1187.2205086078993</v>
      </c>
      <c r="T24" s="72">
        <f>IF(RES_hh_tes!T24=0,0,1000*11630*RES_hh_tes!T24/RES_hh_num!T24)</f>
        <v>1230.451016695348</v>
      </c>
      <c r="U24" s="72">
        <f>IF(RES_hh_tes!U24=0,0,1000*11630*RES_hh_tes!U24/RES_hh_num!U24)</f>
        <v>1214.6673884718623</v>
      </c>
      <c r="V24" s="72">
        <f>IF(RES_hh_tes!V24=0,0,1000*11630*RES_hh_tes!V24/RES_hh_num!V24)</f>
        <v>1267.076958182337</v>
      </c>
      <c r="W24" s="72">
        <f>IF(RES_hh_tes!W24=0,0,1000*11630*RES_hh_tes!W24/RES_hh_num!W24)</f>
        <v>1284.2915848676669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895.99657463370625</v>
      </c>
      <c r="C25" s="74">
        <f>IF(RES_hh_tes!C25=0,0,1000*11630*RES_hh_tes!C25/RES_hh_num!C25)</f>
        <v>849.56156596942412</v>
      </c>
      <c r="D25" s="74">
        <f>IF(RES_hh_tes!D25=0,0,1000*11630*RES_hh_tes!D25/RES_hh_num!D25)</f>
        <v>849.87804676690519</v>
      </c>
      <c r="E25" s="74">
        <f>IF(RES_hh_tes!E25=0,0,1000*11630*RES_hh_tes!E25/RES_hh_num!E25)</f>
        <v>900.26670171376031</v>
      </c>
      <c r="F25" s="74">
        <f>IF(RES_hh_tes!F25=0,0,1000*11630*RES_hh_tes!F25/RES_hh_num!F25)</f>
        <v>906.99647238062289</v>
      </c>
      <c r="G25" s="74">
        <f>IF(RES_hh_tes!G25=0,0,1000*11630*RES_hh_tes!G25/RES_hh_num!G25)</f>
        <v>841.3535218446865</v>
      </c>
      <c r="H25" s="74">
        <f>IF(RES_hh_tes!H25=0,0,1000*11630*RES_hh_tes!H25/RES_hh_num!H25)</f>
        <v>871.54850773194869</v>
      </c>
      <c r="I25" s="74">
        <f>IF(RES_hh_tes!I25=0,0,1000*11630*RES_hh_tes!I25/RES_hh_num!I25)</f>
        <v>877.21109307346649</v>
      </c>
      <c r="J25" s="74">
        <f>IF(RES_hh_tes!J25=0,0,1000*11630*RES_hh_tes!J25/RES_hh_num!J25)</f>
        <v>889.8232955365977</v>
      </c>
      <c r="K25" s="74">
        <f>IF(RES_hh_tes!K25=0,0,1000*11630*RES_hh_tes!K25/RES_hh_num!K25)</f>
        <v>818.0186017046052</v>
      </c>
      <c r="L25" s="74">
        <f>IF(RES_hh_tes!L25=0,0,1000*11630*RES_hh_tes!L25/RES_hh_num!L25)</f>
        <v>902.16935845990145</v>
      </c>
      <c r="M25" s="74">
        <f>IF(RES_hh_tes!M25=0,0,1000*11630*RES_hh_tes!M25/RES_hh_num!M25)</f>
        <v>933.33494107630895</v>
      </c>
      <c r="N25" s="74">
        <f>IF(RES_hh_tes!N25=0,0,1000*11630*RES_hh_tes!N25/RES_hh_num!N25)</f>
        <v>1002.3691595576236</v>
      </c>
      <c r="O25" s="74">
        <f>IF(RES_hh_tes!O25=0,0,1000*11630*RES_hh_tes!O25/RES_hh_num!O25)</f>
        <v>1069.9317364835458</v>
      </c>
      <c r="P25" s="74">
        <f>IF(RES_hh_tes!P25=0,0,1000*11630*RES_hh_tes!P25/RES_hh_num!P25)</f>
        <v>952.71157959734307</v>
      </c>
      <c r="Q25" s="74">
        <f>IF(RES_hh_tes!Q25=0,0,1000*11630*RES_hh_tes!Q25/RES_hh_num!Q25)</f>
        <v>1007.8439234868259</v>
      </c>
      <c r="R25" s="74">
        <f>IF(RES_hh_tes!R25=0,0,1000*11630*RES_hh_tes!R25/RES_hh_num!R25)</f>
        <v>1015.9168620364536</v>
      </c>
      <c r="S25" s="74">
        <f>IF(RES_hh_tes!S25=0,0,1000*11630*RES_hh_tes!S25/RES_hh_num!S25)</f>
        <v>1089.2159466022636</v>
      </c>
      <c r="T25" s="74">
        <f>IF(RES_hh_tes!T25=0,0,1000*11630*RES_hh_tes!T25/RES_hh_num!T25)</f>
        <v>1100.8174084165269</v>
      </c>
      <c r="U25" s="74">
        <f>IF(RES_hh_tes!U25=0,0,1000*11630*RES_hh_tes!U25/RES_hh_num!U25)</f>
        <v>1089.7027288676136</v>
      </c>
      <c r="V25" s="74">
        <f>IF(RES_hh_tes!V25=0,0,1000*11630*RES_hh_tes!V25/RES_hh_num!V25)</f>
        <v>1148.8955121169229</v>
      </c>
      <c r="W25" s="74">
        <f>IF(RES_hh_tes!W25=0,0,1000*11630*RES_hh_tes!W25/RES_hh_num!W25)</f>
        <v>1118.3913858681301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676.76466450977648</v>
      </c>
      <c r="C26" s="77">
        <f>IF(RES_hh_tes!C26=0,0,1000*11630*RES_hh_tes!C26/RES_hh_num!C26)</f>
        <v>666.40136893628869</v>
      </c>
      <c r="D26" s="77">
        <f>IF(RES_hh_tes!D26=0,0,1000*11630*RES_hh_tes!D26/RES_hh_num!D26)</f>
        <v>684.98354087836651</v>
      </c>
      <c r="E26" s="77">
        <f>IF(RES_hh_tes!E26=0,0,1000*11630*RES_hh_tes!E26/RES_hh_num!E26)</f>
        <v>701.85049600183754</v>
      </c>
      <c r="F26" s="77">
        <f>IF(RES_hh_tes!F26=0,0,1000*11630*RES_hh_tes!F26/RES_hh_num!F26)</f>
        <v>714.04835695984366</v>
      </c>
      <c r="G26" s="77">
        <f>IF(RES_hh_tes!G26=0,0,1000*11630*RES_hh_tes!G26/RES_hh_num!G26)</f>
        <v>681.90806636752609</v>
      </c>
      <c r="H26" s="77">
        <f>IF(RES_hh_tes!H26=0,0,1000*11630*RES_hh_tes!H26/RES_hh_num!H26)</f>
        <v>719.71751424206013</v>
      </c>
      <c r="I26" s="77">
        <f>IF(RES_hh_tes!I26=0,0,1000*11630*RES_hh_tes!I26/RES_hh_num!I26)</f>
        <v>688.75820560249406</v>
      </c>
      <c r="J26" s="77">
        <f>IF(RES_hh_tes!J26=0,0,1000*11630*RES_hh_tes!J26/RES_hh_num!J26)</f>
        <v>720.57559057826313</v>
      </c>
      <c r="K26" s="77">
        <f>IF(RES_hh_tes!K26=0,0,1000*11630*RES_hh_tes!K26/RES_hh_num!K26)</f>
        <v>686.07218108219388</v>
      </c>
      <c r="L26" s="77">
        <f>IF(RES_hh_tes!L26=0,0,1000*11630*RES_hh_tes!L26/RES_hh_num!L26)</f>
        <v>524.04879184975039</v>
      </c>
      <c r="M26" s="77">
        <f>IF(RES_hh_tes!M26=0,0,1000*11630*RES_hh_tes!M26/RES_hh_num!M26)</f>
        <v>824.06810099143877</v>
      </c>
      <c r="N26" s="77">
        <f>IF(RES_hh_tes!N26=0,0,1000*11630*RES_hh_tes!N26/RES_hh_num!N26)</f>
        <v>821.72075990654048</v>
      </c>
      <c r="O26" s="77">
        <f>IF(RES_hh_tes!O26=0,0,1000*11630*RES_hh_tes!O26/RES_hh_num!O26)</f>
        <v>860.18129633528611</v>
      </c>
      <c r="P26" s="77">
        <f>IF(RES_hh_tes!P26=0,0,1000*11630*RES_hh_tes!P26/RES_hh_num!P26)</f>
        <v>854.17843518951406</v>
      </c>
      <c r="Q26" s="77">
        <f>IF(RES_hh_tes!Q26=0,0,1000*11630*RES_hh_tes!Q26/RES_hh_num!Q26)</f>
        <v>869.07006999688531</v>
      </c>
      <c r="R26" s="77">
        <f>IF(RES_hh_tes!R26=0,0,1000*11630*RES_hh_tes!R26/RES_hh_num!R26)</f>
        <v>897.95770345688891</v>
      </c>
      <c r="S26" s="77">
        <f>IF(RES_hh_tes!S26=0,0,1000*11630*RES_hh_tes!S26/RES_hh_num!S26)</f>
        <v>928.36530768229841</v>
      </c>
      <c r="T26" s="77">
        <f>IF(RES_hh_tes!T26=0,0,1000*11630*RES_hh_tes!T26/RES_hh_num!T26)</f>
        <v>945.57111596779703</v>
      </c>
      <c r="U26" s="77">
        <f>IF(RES_hh_tes!U26=0,0,1000*11630*RES_hh_tes!U26/RES_hh_num!U26)</f>
        <v>963.86274046127551</v>
      </c>
      <c r="V26" s="77">
        <f>IF(RES_hh_tes!V26=0,0,1000*11630*RES_hh_tes!V26/RES_hh_num!V26)</f>
        <v>1003.53508979319</v>
      </c>
      <c r="W26" s="77">
        <f>IF(RES_hh_tes!W26=0,0,1000*11630*RES_hh_tes!W26/RES_hh_num!W26)</f>
        <v>975.30702668301956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568.09275385113108</v>
      </c>
      <c r="C27" s="69">
        <f>IF(RES_hh_tes!C27=0,0,1000*11630*RES_hh_tes!C27/RES_hh_num!C27)</f>
        <v>560.48093026612844</v>
      </c>
      <c r="D27" s="69">
        <f>IF(RES_hh_tes!D27=0,0,1000*11630*RES_hh_tes!D27/RES_hh_num!D27)</f>
        <v>577.52030467654401</v>
      </c>
      <c r="E27" s="69">
        <f>IF(RES_hh_tes!E27=0,0,1000*11630*RES_hh_tes!E27/RES_hh_num!E27)</f>
        <v>548.12882469474891</v>
      </c>
      <c r="F27" s="69">
        <f>IF(RES_hh_tes!F27=0,0,1000*11630*RES_hh_tes!F27/RES_hh_num!F27)</f>
        <v>501.64268683984369</v>
      </c>
      <c r="G27" s="69">
        <f>IF(RES_hh_tes!G27=0,0,1000*11630*RES_hh_tes!G27/RES_hh_num!G27)</f>
        <v>513.82087556950262</v>
      </c>
      <c r="H27" s="69">
        <f>IF(RES_hh_tes!H27=0,0,1000*11630*RES_hh_tes!H27/RES_hh_num!H27)</f>
        <v>529.64161234174389</v>
      </c>
      <c r="I27" s="69">
        <f>IF(RES_hh_tes!I27=0,0,1000*11630*RES_hh_tes!I27/RES_hh_num!I27)</f>
        <v>554.62099170342015</v>
      </c>
      <c r="J27" s="69">
        <f>IF(RES_hh_tes!J27=0,0,1000*11630*RES_hh_tes!J27/RES_hh_num!J27)</f>
        <v>557.46866035304743</v>
      </c>
      <c r="K27" s="69">
        <f>IF(RES_hh_tes!K27=0,0,1000*11630*RES_hh_tes!K27/RES_hh_num!K27)</f>
        <v>467.41401152984872</v>
      </c>
      <c r="L27" s="69">
        <f>IF(RES_hh_tes!L27=0,0,1000*11630*RES_hh_tes!L27/RES_hh_num!L27)</f>
        <v>568.66100505599206</v>
      </c>
      <c r="M27" s="69">
        <f>IF(RES_hh_tes!M27=0,0,1000*11630*RES_hh_tes!M27/RES_hh_num!M27)</f>
        <v>595.58146038120901</v>
      </c>
      <c r="N27" s="69">
        <f>IF(RES_hh_tes!N27=0,0,1000*11630*RES_hh_tes!N27/RES_hh_num!N27)</f>
        <v>607.59952291297077</v>
      </c>
      <c r="O27" s="69">
        <f>IF(RES_hh_tes!O27=0,0,1000*11630*RES_hh_tes!O27/RES_hh_num!O27)</f>
        <v>610.9919615947847</v>
      </c>
      <c r="P27" s="69">
        <f>IF(RES_hh_tes!P27=0,0,1000*11630*RES_hh_tes!P27/RES_hh_num!P27)</f>
        <v>554.2396635267321</v>
      </c>
      <c r="Q27" s="69">
        <f>IF(RES_hh_tes!Q27=0,0,1000*11630*RES_hh_tes!Q27/RES_hh_num!Q27)</f>
        <v>573.54210731933836</v>
      </c>
      <c r="R27" s="69">
        <f>IF(RES_hh_tes!R27=0,0,1000*11630*RES_hh_tes!R27/RES_hh_num!R27)</f>
        <v>563.36533241316533</v>
      </c>
      <c r="S27" s="69">
        <f>IF(RES_hh_tes!S27=0,0,1000*11630*RES_hh_tes!S27/RES_hh_num!S27)</f>
        <v>593.93301736524791</v>
      </c>
      <c r="T27" s="69">
        <f>IF(RES_hh_tes!T27=0,0,1000*11630*RES_hh_tes!T27/RES_hh_num!T27)</f>
        <v>594.14424359441409</v>
      </c>
      <c r="U27" s="69">
        <f>IF(RES_hh_tes!U27=0,0,1000*11630*RES_hh_tes!U27/RES_hh_num!U27)</f>
        <v>590.52059985848621</v>
      </c>
      <c r="V27" s="69">
        <f>IF(RES_hh_tes!V27=0,0,1000*11630*RES_hh_tes!V27/RES_hh_num!V27)</f>
        <v>617.66442381537502</v>
      </c>
      <c r="W27" s="69">
        <f>IF(RES_hh_tes!W27=0,0,1000*11630*RES_hh_tes!W27/RES_hh_num!W27)</f>
        <v>585.6925508622428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576.71549396476371</v>
      </c>
      <c r="C29" s="72">
        <f>IF(RES_hh_tes!C29=0,0,1000*11630*RES_hh_tes!C29/RES_hh_num!C29)</f>
        <v>555.3209176298941</v>
      </c>
      <c r="D29" s="72">
        <f>IF(RES_hh_tes!D29=0,0,1000*11630*RES_hh_tes!D29/RES_hh_num!D29)</f>
        <v>569.33003292293745</v>
      </c>
      <c r="E29" s="72">
        <f>IF(RES_hh_tes!E29=0,0,1000*11630*RES_hh_tes!E29/RES_hh_num!E29)</f>
        <v>537.50728787781907</v>
      </c>
      <c r="F29" s="72">
        <f>IF(RES_hh_tes!F29=0,0,1000*11630*RES_hh_tes!F29/RES_hh_num!F29)</f>
        <v>529.80080867084723</v>
      </c>
      <c r="G29" s="72">
        <f>IF(RES_hh_tes!G29=0,0,1000*11630*RES_hh_tes!G29/RES_hh_num!G29)</f>
        <v>517.90487911972627</v>
      </c>
      <c r="H29" s="72">
        <f>IF(RES_hh_tes!H29=0,0,1000*11630*RES_hh_tes!H29/RES_hh_num!H29)</f>
        <v>519.4757172176619</v>
      </c>
      <c r="I29" s="72">
        <f>IF(RES_hh_tes!I29=0,0,1000*11630*RES_hh_tes!I29/RES_hh_num!I29)</f>
        <v>553.47582758059787</v>
      </c>
      <c r="J29" s="72">
        <f>IF(RES_hh_tes!J29=0,0,1000*11630*RES_hh_tes!J29/RES_hh_num!J29)</f>
        <v>524.55583742708006</v>
      </c>
      <c r="K29" s="72">
        <f>IF(RES_hh_tes!K29=0,0,1000*11630*RES_hh_tes!K29/RES_hh_num!K29)</f>
        <v>536.15937506757325</v>
      </c>
      <c r="L29" s="72">
        <f>IF(RES_hh_tes!L29=0,0,1000*11630*RES_hh_tes!L29/RES_hh_num!L29)</f>
        <v>556.70870055749356</v>
      </c>
      <c r="M29" s="72">
        <f>IF(RES_hh_tes!M29=0,0,1000*11630*RES_hh_tes!M29/RES_hh_num!M29)</f>
        <v>589.04600044196411</v>
      </c>
      <c r="N29" s="72">
        <f>IF(RES_hh_tes!N29=0,0,1000*11630*RES_hh_tes!N29/RES_hh_num!N29)</f>
        <v>585.96981162982797</v>
      </c>
      <c r="O29" s="72">
        <f>IF(RES_hh_tes!O29=0,0,1000*11630*RES_hh_tes!O29/RES_hh_num!O29)</f>
        <v>590.44967866415334</v>
      </c>
      <c r="P29" s="72">
        <f>IF(RES_hh_tes!P29=0,0,1000*11630*RES_hh_tes!P29/RES_hh_num!P29)</f>
        <v>593.86309706489851</v>
      </c>
      <c r="Q29" s="72">
        <f>IF(RES_hh_tes!Q29=0,0,1000*11630*RES_hh_tes!Q29/RES_hh_num!Q29)</f>
        <v>588.54100989656752</v>
      </c>
      <c r="R29" s="72">
        <f>IF(RES_hh_tes!R29=0,0,1000*11630*RES_hh_tes!R29/RES_hh_num!R29)</f>
        <v>544.35182416401915</v>
      </c>
      <c r="S29" s="72">
        <f>IF(RES_hh_tes!S29=0,0,1000*11630*RES_hh_tes!S29/RES_hh_num!S29)</f>
        <v>592.63233597787837</v>
      </c>
      <c r="T29" s="72">
        <f>IF(RES_hh_tes!T29=0,0,1000*11630*RES_hh_tes!T29/RES_hh_num!T29)</f>
        <v>595.44409633681244</v>
      </c>
      <c r="U29" s="72">
        <f>IF(RES_hh_tes!U29=0,0,1000*11630*RES_hh_tes!U29/RES_hh_num!U29)</f>
        <v>586.48707315904176</v>
      </c>
      <c r="V29" s="72">
        <f>IF(RES_hh_tes!V29=0,0,1000*11630*RES_hh_tes!V29/RES_hh_num!V29)</f>
        <v>624.75301235205427</v>
      </c>
      <c r="W29" s="72">
        <f>IF(RES_hh_tes!W29=0,0,1000*11630*RES_hh_tes!W29/RES_hh_num!W29)</f>
        <v>573.27484237900637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573.45036180811599</v>
      </c>
      <c r="C30" s="72">
        <f>IF(RES_hh_tes!C30=0,0,1000*11630*RES_hh_tes!C30/RES_hh_num!C30)</f>
        <v>545.66996485232528</v>
      </c>
      <c r="D30" s="72">
        <f>IF(RES_hh_tes!D30=0,0,1000*11630*RES_hh_tes!D30/RES_hh_num!D30)</f>
        <v>585.57847255104184</v>
      </c>
      <c r="E30" s="72">
        <f>IF(RES_hh_tes!E30=0,0,1000*11630*RES_hh_tes!E30/RES_hh_num!E30)</f>
        <v>535.85620633601366</v>
      </c>
      <c r="F30" s="72">
        <f>IF(RES_hh_tes!F30=0,0,1000*11630*RES_hh_tes!F30/RES_hh_num!F30)</f>
        <v>509.21866864683727</v>
      </c>
      <c r="G30" s="72">
        <f>IF(RES_hh_tes!G30=0,0,1000*11630*RES_hh_tes!G30/RES_hh_num!G30)</f>
        <v>511.66006154738784</v>
      </c>
      <c r="H30" s="72">
        <f>IF(RES_hh_tes!H30=0,0,1000*11630*RES_hh_tes!H30/RES_hh_num!H30)</f>
        <v>537.07349639182928</v>
      </c>
      <c r="I30" s="72">
        <f>IF(RES_hh_tes!I30=0,0,1000*11630*RES_hh_tes!I30/RES_hh_num!I30)</f>
        <v>558.4728046542524</v>
      </c>
      <c r="J30" s="72">
        <f>IF(RES_hh_tes!J30=0,0,1000*11630*RES_hh_tes!J30/RES_hh_num!J30)</f>
        <v>555.06460499425157</v>
      </c>
      <c r="K30" s="72">
        <f>IF(RES_hh_tes!K30=0,0,1000*11630*RES_hh_tes!K30/RES_hh_num!K30)</f>
        <v>473.49217538514932</v>
      </c>
      <c r="L30" s="72">
        <f>IF(RES_hh_tes!L30=0,0,1000*11630*RES_hh_tes!L30/RES_hh_num!L30)</f>
        <v>547.47429321240725</v>
      </c>
      <c r="M30" s="72">
        <f>IF(RES_hh_tes!M30=0,0,1000*11630*RES_hh_tes!M30/RES_hh_num!M30)</f>
        <v>634.53506105498332</v>
      </c>
      <c r="N30" s="72">
        <f>IF(RES_hh_tes!N30=0,0,1000*11630*RES_hh_tes!N30/RES_hh_num!N30)</f>
        <v>608.32360574020561</v>
      </c>
      <c r="O30" s="72">
        <f>IF(RES_hh_tes!O30=0,0,1000*11630*RES_hh_tes!O30/RES_hh_num!O30)</f>
        <v>581.72011032884893</v>
      </c>
      <c r="P30" s="72">
        <f>IF(RES_hh_tes!P30=0,0,1000*11630*RES_hh_tes!P30/RES_hh_num!P30)</f>
        <v>563.70869568790704</v>
      </c>
      <c r="Q30" s="72">
        <f>IF(RES_hh_tes!Q30=0,0,1000*11630*RES_hh_tes!Q30/RES_hh_num!Q30)</f>
        <v>566.79710987292447</v>
      </c>
      <c r="R30" s="72">
        <f>IF(RES_hh_tes!R30=0,0,1000*11630*RES_hh_tes!R30/RES_hh_num!R30)</f>
        <v>573.49772206723173</v>
      </c>
      <c r="S30" s="72">
        <f>IF(RES_hh_tes!S30=0,0,1000*11630*RES_hh_tes!S30/RES_hh_num!S30)</f>
        <v>590.42197556483848</v>
      </c>
      <c r="T30" s="72">
        <f>IF(RES_hh_tes!T30=0,0,1000*11630*RES_hh_tes!T30/RES_hh_num!T30)</f>
        <v>588.40315527293444</v>
      </c>
      <c r="U30" s="72">
        <f>IF(RES_hh_tes!U30=0,0,1000*11630*RES_hh_tes!U30/RES_hh_num!U30)</f>
        <v>595.0251823562196</v>
      </c>
      <c r="V30" s="72">
        <f>IF(RES_hh_tes!V30=0,0,1000*11630*RES_hh_tes!V30/RES_hh_num!V30)</f>
        <v>614.80714726673807</v>
      </c>
      <c r="W30" s="72">
        <f>IF(RES_hh_tes!W30=0,0,1000*11630*RES_hh_tes!W30/RES_hh_num!W30)</f>
        <v>584.61795513136565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556.45143156608572</v>
      </c>
      <c r="C32" s="77">
        <f>IF(RES_hh_tes!C32=0,0,1000*11630*RES_hh_tes!C32/RES_hh_num!C32)</f>
        <v>576.55353245222943</v>
      </c>
      <c r="D32" s="77">
        <f>IF(RES_hh_tes!D32=0,0,1000*11630*RES_hh_tes!D32/RES_hh_num!D32)</f>
        <v>577.16421867132544</v>
      </c>
      <c r="E32" s="77">
        <f>IF(RES_hh_tes!E32=0,0,1000*11630*RES_hh_tes!E32/RES_hh_num!E32)</f>
        <v>567.11926979459565</v>
      </c>
      <c r="F32" s="77">
        <f>IF(RES_hh_tes!F32=0,0,1000*11630*RES_hh_tes!F32/RES_hh_num!F32)</f>
        <v>471.89235600654644</v>
      </c>
      <c r="G32" s="77">
        <f>IF(RES_hh_tes!G32=0,0,1000*11630*RES_hh_tes!G32/RES_hh_num!G32)</f>
        <v>512.64117922669573</v>
      </c>
      <c r="H32" s="77">
        <f>IF(RES_hh_tes!H32=0,0,1000*11630*RES_hh_tes!H32/RES_hh_num!H32)</f>
        <v>530.03674932760077</v>
      </c>
      <c r="I32" s="77">
        <f>IF(RES_hh_tes!I32=0,0,1000*11630*RES_hh_tes!I32/RES_hh_num!I32)</f>
        <v>551.79895650307503</v>
      </c>
      <c r="J32" s="77">
        <f>IF(RES_hh_tes!J32=0,0,1000*11630*RES_hh_tes!J32/RES_hh_num!J32)</f>
        <v>580.89358967195619</v>
      </c>
      <c r="K32" s="77">
        <f>IF(RES_hh_tes!K32=0,0,1000*11630*RES_hh_tes!K32/RES_hh_num!K32)</f>
        <v>419.85716869779276</v>
      </c>
      <c r="L32" s="77">
        <f>IF(RES_hh_tes!L32=0,0,1000*11630*RES_hh_tes!L32/RES_hh_num!L32)</f>
        <v>593.12102204362873</v>
      </c>
      <c r="M32" s="77">
        <f>IF(RES_hh_tes!M32=0,0,1000*11630*RES_hh_tes!M32/RES_hh_num!M32)</f>
        <v>567.19076229518259</v>
      </c>
      <c r="N32" s="77">
        <f>IF(RES_hh_tes!N32=0,0,1000*11630*RES_hh_tes!N32/RES_hh_num!N32)</f>
        <v>617.91993413912155</v>
      </c>
      <c r="O32" s="77">
        <f>IF(RES_hh_tes!O32=0,0,1000*11630*RES_hh_tes!O32/RES_hh_num!O32)</f>
        <v>640.86238407757298</v>
      </c>
      <c r="P32" s="77">
        <f>IF(RES_hh_tes!P32=0,0,1000*11630*RES_hh_tes!P32/RES_hh_num!P32)</f>
        <v>529.64636431156532</v>
      </c>
      <c r="Q32" s="77">
        <f>IF(RES_hh_tes!Q32=0,0,1000*11630*RES_hh_tes!Q32/RES_hh_num!Q32)</f>
        <v>571.12160958664003</v>
      </c>
      <c r="R32" s="77">
        <f>IF(RES_hh_tes!R32=0,0,1000*11630*RES_hh_tes!R32/RES_hh_num!R32)</f>
        <v>564.99263870935704</v>
      </c>
      <c r="S32" s="77">
        <f>IF(RES_hh_tes!S32=0,0,1000*11630*RES_hh_tes!S32/RES_hh_num!S32)</f>
        <v>596.3672060358914</v>
      </c>
      <c r="T32" s="77">
        <f>IF(RES_hh_tes!T32=0,0,1000*11630*RES_hh_tes!T32/RES_hh_num!T32)</f>
        <v>596.75444939446322</v>
      </c>
      <c r="U32" s="77">
        <f>IF(RES_hh_tes!U32=0,0,1000*11630*RES_hh_tes!U32/RES_hh_num!U32)</f>
        <v>589.50769787873503</v>
      </c>
      <c r="V32" s="77">
        <f>IF(RES_hh_tes!V32=0,0,1000*11630*RES_hh_tes!V32/RES_hh_num!V32)</f>
        <v>616.92462171381499</v>
      </c>
      <c r="W32" s="77">
        <f>IF(RES_hh_tes!W32=0,0,1000*11630*RES_hh_tes!W32/RES_hh_num!W32)</f>
        <v>589.77451529688994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2299.9643046729975</v>
      </c>
      <c r="C3" s="65">
        <f>IF(RES_hh_emi!C3=0,0,1000000*RES_hh_emi!C3/RES_hh_num!C3)</f>
        <v>2424.0370462051369</v>
      </c>
      <c r="D3" s="65">
        <f>IF(RES_hh_emi!D3=0,0,1000000*RES_hh_emi!D3/RES_hh_num!D3)</f>
        <v>2271.1511062981454</v>
      </c>
      <c r="E3" s="65">
        <f>IF(RES_hh_emi!E3=0,0,1000000*RES_hh_emi!E3/RES_hh_num!E3)</f>
        <v>2288.0263170668895</v>
      </c>
      <c r="F3" s="65">
        <f>IF(RES_hh_emi!F3=0,0,1000000*RES_hh_emi!F3/RES_hh_num!F3)</f>
        <v>2388.1266780849551</v>
      </c>
      <c r="G3" s="65">
        <f>IF(RES_hh_emi!G3=0,0,1000000*RES_hh_emi!G3/RES_hh_num!G3)</f>
        <v>2344.6993236715111</v>
      </c>
      <c r="H3" s="65">
        <f>IF(RES_hh_emi!H3=0,0,1000000*RES_hh_emi!H3/RES_hh_num!H3)</f>
        <v>2234.4929054212084</v>
      </c>
      <c r="I3" s="65">
        <f>IF(RES_hh_emi!I3=0,0,1000000*RES_hh_emi!I3/RES_hh_num!I3)</f>
        <v>1931.8545937255844</v>
      </c>
      <c r="J3" s="65">
        <f>IF(RES_hh_emi!J3=0,0,1000000*RES_hh_emi!J3/RES_hh_num!J3)</f>
        <v>2093.3923066582884</v>
      </c>
      <c r="K3" s="65">
        <f>IF(RES_hh_emi!K3=0,0,1000000*RES_hh_emi!K3/RES_hh_num!K3)</f>
        <v>2060.1169602907885</v>
      </c>
      <c r="L3" s="65">
        <f>IF(RES_hh_emi!L3=0,0,1000000*RES_hh_emi!L3/RES_hh_num!L3)</f>
        <v>1951.5006271833672</v>
      </c>
      <c r="M3" s="65">
        <f>IF(RES_hh_emi!M3=0,0,1000000*RES_hh_emi!M3/RES_hh_num!M3)</f>
        <v>1671.6839461742097</v>
      </c>
      <c r="N3" s="65">
        <f>IF(RES_hh_emi!N3=0,0,1000000*RES_hh_emi!N3/RES_hh_num!N3)</f>
        <v>1795.3672587956744</v>
      </c>
      <c r="O3" s="65">
        <f>IF(RES_hh_emi!O3=0,0,1000000*RES_hh_emi!O3/RES_hh_num!O3)</f>
        <v>1836.5195496956094</v>
      </c>
      <c r="P3" s="65">
        <f>IF(RES_hh_emi!P3=0,0,1000000*RES_hh_emi!P3/RES_hh_num!P3)</f>
        <v>1402.4502812369524</v>
      </c>
      <c r="Q3" s="65">
        <f>IF(RES_hh_emi!Q3=0,0,1000000*RES_hh_emi!Q3/RES_hh_num!Q3)</f>
        <v>1465.6878226613794</v>
      </c>
      <c r="R3" s="65">
        <f>IF(RES_hh_emi!R3=0,0,1000000*RES_hh_emi!R3/RES_hh_num!R3)</f>
        <v>1489.7226630198059</v>
      </c>
      <c r="S3" s="65">
        <f>IF(RES_hh_emi!S3=0,0,1000000*RES_hh_emi!S3/RES_hh_num!S3)</f>
        <v>1455.9031071260301</v>
      </c>
      <c r="T3" s="65">
        <f>IF(RES_hh_emi!T3=0,0,1000000*RES_hh_emi!T3/RES_hh_num!T3)</f>
        <v>1349.0960425784374</v>
      </c>
      <c r="U3" s="65">
        <f>IF(RES_hh_emi!U3=0,0,1000000*RES_hh_emi!U3/RES_hh_num!U3)</f>
        <v>1297.3104016014229</v>
      </c>
      <c r="V3" s="65">
        <f>IF(RES_hh_emi!V3=0,0,1000000*RES_hh_emi!V3/RES_hh_num!V3)</f>
        <v>1253.4496644593744</v>
      </c>
      <c r="W3" s="65">
        <f>IF(RES_hh_emi!W3=0,0,1000000*RES_hh_emi!W3/RES_hh_num!W3)</f>
        <v>1278.3243489126944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1988.4062211871312</v>
      </c>
      <c r="C4" s="69">
        <f>IF(RES_hh_emi!C4=0,0,1000000*RES_hh_emi!C4/RES_hh_num!C4)</f>
        <v>2123.7033708951835</v>
      </c>
      <c r="D4" s="69">
        <f>IF(RES_hh_emi!D4=0,0,1000000*RES_hh_emi!D4/RES_hh_num!D4)</f>
        <v>1962.170495662396</v>
      </c>
      <c r="E4" s="69">
        <f>IF(RES_hh_emi!E4=0,0,1000000*RES_hh_emi!E4/RES_hh_num!E4)</f>
        <v>1986.1297168574686</v>
      </c>
      <c r="F4" s="69">
        <f>IF(RES_hh_emi!F4=0,0,1000000*RES_hh_emi!F4/RES_hh_num!F4)</f>
        <v>2085.1711923615949</v>
      </c>
      <c r="G4" s="69">
        <f>IF(RES_hh_emi!G4=0,0,1000000*RES_hh_emi!G4/RES_hh_num!G4)</f>
        <v>2049.9029457473112</v>
      </c>
      <c r="H4" s="69">
        <f>IF(RES_hh_emi!H4=0,0,1000000*RES_hh_emi!H4/RES_hh_num!H4)</f>
        <v>1932.4726338612784</v>
      </c>
      <c r="I4" s="69">
        <f>IF(RES_hh_emi!I4=0,0,1000000*RES_hh_emi!I4/RES_hh_num!I4)</f>
        <v>1636.5749665196918</v>
      </c>
      <c r="J4" s="69">
        <f>IF(RES_hh_emi!J4=0,0,1000000*RES_hh_emi!J4/RES_hh_num!J4)</f>
        <v>1799.9416937376084</v>
      </c>
      <c r="K4" s="69">
        <f>IF(RES_hh_emi!K4=0,0,1000000*RES_hh_emi!K4/RES_hh_num!K4)</f>
        <v>1786.7741754464621</v>
      </c>
      <c r="L4" s="69">
        <f>IF(RES_hh_emi!L4=0,0,1000000*RES_hh_emi!L4/RES_hh_num!L4)</f>
        <v>1676.9306747049663</v>
      </c>
      <c r="M4" s="69">
        <f>IF(RES_hh_emi!M4=0,0,1000000*RES_hh_emi!M4/RES_hh_num!M4)</f>
        <v>1369.5975494579709</v>
      </c>
      <c r="N4" s="69">
        <f>IF(RES_hh_emi!N4=0,0,1000000*RES_hh_emi!N4/RES_hh_num!N4)</f>
        <v>1514.3387447969928</v>
      </c>
      <c r="O4" s="69">
        <f>IF(RES_hh_emi!O4=0,0,1000000*RES_hh_emi!O4/RES_hh_num!O4)</f>
        <v>1572.894649699248</v>
      </c>
      <c r="P4" s="69">
        <f>IF(RES_hh_emi!P4=0,0,1000000*RES_hh_emi!P4/RES_hh_num!P4)</f>
        <v>1145.4265212292767</v>
      </c>
      <c r="Q4" s="69">
        <f>IF(RES_hh_emi!Q4=0,0,1000000*RES_hh_emi!Q4/RES_hh_num!Q4)</f>
        <v>1217.7821010271043</v>
      </c>
      <c r="R4" s="69">
        <f>IF(RES_hh_emi!R4=0,0,1000000*RES_hh_emi!R4/RES_hh_num!R4)</f>
        <v>1240.6100636333765</v>
      </c>
      <c r="S4" s="69">
        <f>IF(RES_hh_emi!S4=0,0,1000000*RES_hh_emi!S4/RES_hh_num!S4)</f>
        <v>1201.6359597427916</v>
      </c>
      <c r="T4" s="69">
        <f>IF(RES_hh_emi!T4=0,0,1000000*RES_hh_emi!T4/RES_hh_num!T4)</f>
        <v>1102.5558745052651</v>
      </c>
      <c r="U4" s="69">
        <f>IF(RES_hh_emi!U4=0,0,1000000*RES_hh_emi!U4/RES_hh_num!U4)</f>
        <v>1055.6897403777612</v>
      </c>
      <c r="V4" s="69">
        <f>IF(RES_hh_emi!V4=0,0,1000000*RES_hh_emi!V4/RES_hh_num!V4)</f>
        <v>1007.5086500372565</v>
      </c>
      <c r="W4" s="69">
        <f>IF(RES_hh_emi!W4=0,0,1000000*RES_hh_emi!W4/RES_hh_num!W4)</f>
        <v>1053.3196630493455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4374.8330384565952</v>
      </c>
      <c r="C5" s="72">
        <f>IF(RES_hh_emi!C5=0,0,1000000*RES_hh_emi!C5/RES_hh_num!C5)</f>
        <v>4734.0460719121611</v>
      </c>
      <c r="D5" s="72">
        <f>IF(RES_hh_emi!D5=0,0,1000000*RES_hh_emi!D5/RES_hh_num!D5)</f>
        <v>3961.2192343860283</v>
      </c>
      <c r="E5" s="72">
        <f>IF(RES_hh_emi!E5=0,0,1000000*RES_hh_emi!E5/RES_hh_num!E5)</f>
        <v>4367.0709008818903</v>
      </c>
      <c r="F5" s="72">
        <f>IF(RES_hh_emi!F5=0,0,1000000*RES_hh_emi!F5/RES_hh_num!F5)</f>
        <v>4699.5310227748841</v>
      </c>
      <c r="G5" s="72">
        <f>IF(RES_hh_emi!G5=0,0,1000000*RES_hh_emi!G5/RES_hh_num!G5)</f>
        <v>4445.1056095421172</v>
      </c>
      <c r="H5" s="72">
        <f>IF(RES_hh_emi!H5=0,0,1000000*RES_hh_emi!H5/RES_hh_num!H5)</f>
        <v>4302.864207447119</v>
      </c>
      <c r="I5" s="72">
        <f>IF(RES_hh_emi!I5=0,0,1000000*RES_hh_emi!I5/RES_hh_num!I5)</f>
        <v>4155.714555391497</v>
      </c>
      <c r="J5" s="72">
        <f>IF(RES_hh_emi!J5=0,0,1000000*RES_hh_emi!J5/RES_hh_num!J5)</f>
        <v>4750.2057583486267</v>
      </c>
      <c r="K5" s="72">
        <f>IF(RES_hh_emi!K5=0,0,1000000*RES_hh_emi!K5/RES_hh_num!K5)</f>
        <v>4420.1455553386486</v>
      </c>
      <c r="L5" s="72">
        <f>IF(RES_hh_emi!L5=0,0,1000000*RES_hh_emi!L5/RES_hh_num!L5)</f>
        <v>5919.8372263636029</v>
      </c>
      <c r="M5" s="72">
        <f>IF(RES_hh_emi!M5=0,0,1000000*RES_hh_emi!M5/RES_hh_num!M5)</f>
        <v>1849.543099836945</v>
      </c>
      <c r="N5" s="72">
        <f>IF(RES_hh_emi!N5=0,0,1000000*RES_hh_emi!N5/RES_hh_num!N5)</f>
        <v>3157.2300349600241</v>
      </c>
      <c r="O5" s="72">
        <f>IF(RES_hh_emi!O5=0,0,1000000*RES_hh_emi!O5/RES_hh_num!O5)</f>
        <v>4638.4476654857463</v>
      </c>
      <c r="P5" s="72">
        <f>IF(RES_hh_emi!P5=0,0,1000000*RES_hh_emi!P5/RES_hh_num!P5)</f>
        <v>3499.1396684724505</v>
      </c>
      <c r="Q5" s="72">
        <f>IF(RES_hh_emi!Q5=0,0,1000000*RES_hh_emi!Q5/RES_hh_num!Q5)</f>
        <v>3791.4721152979164</v>
      </c>
      <c r="R5" s="72">
        <f>IF(RES_hh_emi!R5=0,0,1000000*RES_hh_emi!R5/RES_hh_num!R5)</f>
        <v>4173.9218790680188</v>
      </c>
      <c r="S5" s="72">
        <f>IF(RES_hh_emi!S5=0,0,1000000*RES_hh_emi!S5/RES_hh_num!S5)</f>
        <v>4253.5609854114873</v>
      </c>
      <c r="T5" s="72">
        <f>IF(RES_hh_emi!T5=0,0,1000000*RES_hh_emi!T5/RES_hh_num!T5)</f>
        <v>3608.3928196220791</v>
      </c>
      <c r="U5" s="72">
        <f>IF(RES_hh_emi!U5=0,0,1000000*RES_hh_emi!U5/RES_hh_num!U5)</f>
        <v>3756.7186677501313</v>
      </c>
      <c r="V5" s="72">
        <f>IF(RES_hh_emi!V5=0,0,1000000*RES_hh_emi!V5/RES_hh_num!V5)</f>
        <v>3452.6514360179331</v>
      </c>
      <c r="W5" s="72">
        <f>IF(RES_hh_emi!W5=0,0,1000000*RES_hh_emi!W5/RES_hh_num!W5)</f>
        <v>4333.9197925385779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3489.0635726773949</v>
      </c>
      <c r="C6" s="72">
        <f>IF(RES_hh_emi!C6=0,0,1000000*RES_hh_emi!C6/RES_hh_num!C6)</f>
        <v>3624.5386862201049</v>
      </c>
      <c r="D6" s="72">
        <f>IF(RES_hh_emi!D6=0,0,1000000*RES_hh_emi!D6/RES_hh_num!D6)</f>
        <v>3545.9677279491925</v>
      </c>
      <c r="E6" s="72">
        <f>IF(RES_hh_emi!E6=0,0,1000000*RES_hh_emi!E6/RES_hh_num!E6)</f>
        <v>3555.0315954007192</v>
      </c>
      <c r="F6" s="72">
        <f>IF(RES_hh_emi!F6=0,0,1000000*RES_hh_emi!F6/RES_hh_num!F6)</f>
        <v>3782.6903122640088</v>
      </c>
      <c r="G6" s="72">
        <f>IF(RES_hh_emi!G6=0,0,1000000*RES_hh_emi!G6/RES_hh_num!G6)</f>
        <v>3701.7612766311995</v>
      </c>
      <c r="H6" s="72">
        <f>IF(RES_hh_emi!H6=0,0,1000000*RES_hh_emi!H6/RES_hh_num!H6)</f>
        <v>3436.8296273894553</v>
      </c>
      <c r="I6" s="72">
        <f>IF(RES_hh_emi!I6=0,0,1000000*RES_hh_emi!I6/RES_hh_num!I6)</f>
        <v>3199.636285794023</v>
      </c>
      <c r="J6" s="72">
        <f>IF(RES_hh_emi!J6=0,0,1000000*RES_hh_emi!J6/RES_hh_num!J6)</f>
        <v>3318.9028456586534</v>
      </c>
      <c r="K6" s="72">
        <f>IF(RES_hh_emi!K6=0,0,1000000*RES_hh_emi!K6/RES_hh_num!K6)</f>
        <v>3361.0384726386123</v>
      </c>
      <c r="L6" s="72">
        <f>IF(RES_hh_emi!L6=0,0,1000000*RES_hh_emi!L6/RES_hh_num!L6)</f>
        <v>3597.0396800810418</v>
      </c>
      <c r="M6" s="72">
        <f>IF(RES_hh_emi!M6=0,0,1000000*RES_hh_emi!M6/RES_hh_num!M6)</f>
        <v>2757.642881956273</v>
      </c>
      <c r="N6" s="72">
        <f>IF(RES_hh_emi!N6=0,0,1000000*RES_hh_emi!N6/RES_hh_num!N6)</f>
        <v>3146.5295607862681</v>
      </c>
      <c r="O6" s="72">
        <f>IF(RES_hh_emi!O6=0,0,1000000*RES_hh_emi!O6/RES_hh_num!O6)</f>
        <v>3401.2796497566169</v>
      </c>
      <c r="P6" s="72">
        <f>IF(RES_hh_emi!P6=0,0,1000000*RES_hh_emi!P6/RES_hh_num!P6)</f>
        <v>2397.9757321001348</v>
      </c>
      <c r="Q6" s="72">
        <f>IF(RES_hh_emi!Q6=0,0,1000000*RES_hh_emi!Q6/RES_hh_num!Q6)</f>
        <v>2609.9606260925307</v>
      </c>
      <c r="R6" s="72">
        <f>IF(RES_hh_emi!R6=0,0,1000000*RES_hh_emi!R6/RES_hh_num!R6)</f>
        <v>3032.5800377238734</v>
      </c>
      <c r="S6" s="72">
        <f>IF(RES_hh_emi!S6=0,0,1000000*RES_hh_emi!S6/RES_hh_num!S6)</f>
        <v>2849.5156919018768</v>
      </c>
      <c r="T6" s="72">
        <f>IF(RES_hh_emi!T6=0,0,1000000*RES_hh_emi!T6/RES_hh_num!T6)</f>
        <v>2816.6519849219494</v>
      </c>
      <c r="U6" s="72">
        <f>IF(RES_hh_emi!U6=0,0,1000000*RES_hh_emi!U6/RES_hh_num!U6)</f>
        <v>2510.7412896399928</v>
      </c>
      <c r="V6" s="72">
        <f>IF(RES_hh_emi!V6=0,0,1000000*RES_hh_emi!V6/RES_hh_num!V6)</f>
        <v>2107.569797705235</v>
      </c>
      <c r="W6" s="72">
        <f>IF(RES_hh_emi!W6=0,0,1000000*RES_hh_emi!W6/RES_hh_num!W6)</f>
        <v>3369.4294337611168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4112.3219522060808</v>
      </c>
      <c r="C7" s="72">
        <f>IF(RES_hh_emi!C7=0,0,1000000*RES_hh_emi!C7/RES_hh_num!C7)</f>
        <v>4760.4409258203332</v>
      </c>
      <c r="D7" s="72">
        <f>IF(RES_hh_emi!D7=0,0,1000000*RES_hh_emi!D7/RES_hh_num!D7)</f>
        <v>4197.7516604704097</v>
      </c>
      <c r="E7" s="72">
        <f>IF(RES_hh_emi!E7=0,0,1000000*RES_hh_emi!E7/RES_hh_num!E7)</f>
        <v>4492.9424909444933</v>
      </c>
      <c r="F7" s="72">
        <f>IF(RES_hh_emi!F7=0,0,1000000*RES_hh_emi!F7/RES_hh_num!F7)</f>
        <v>4556.8204265290769</v>
      </c>
      <c r="G7" s="72">
        <f>IF(RES_hh_emi!G7=0,0,1000000*RES_hh_emi!G7/RES_hh_num!G7)</f>
        <v>4624.6107500811841</v>
      </c>
      <c r="H7" s="72">
        <f>IF(RES_hh_emi!H7=0,0,1000000*RES_hh_emi!H7/RES_hh_num!H7)</f>
        <v>4307.2406965502887</v>
      </c>
      <c r="I7" s="72">
        <f>IF(RES_hh_emi!I7=0,0,1000000*RES_hh_emi!I7/RES_hh_num!I7)</f>
        <v>3614.8190811219088</v>
      </c>
      <c r="J7" s="72">
        <f>IF(RES_hh_emi!J7=0,0,1000000*RES_hh_emi!J7/RES_hh_num!J7)</f>
        <v>4255.897901430104</v>
      </c>
      <c r="K7" s="72">
        <f>IF(RES_hh_emi!K7=0,0,1000000*RES_hh_emi!K7/RES_hh_num!K7)</f>
        <v>4252.4135395626818</v>
      </c>
      <c r="L7" s="72">
        <f>IF(RES_hh_emi!L7=0,0,1000000*RES_hh_emi!L7/RES_hh_num!L7)</f>
        <v>4129.0638976884266</v>
      </c>
      <c r="M7" s="72">
        <f>IF(RES_hh_emi!M7=0,0,1000000*RES_hh_emi!M7/RES_hh_num!M7)</f>
        <v>3414.0089207370584</v>
      </c>
      <c r="N7" s="72">
        <f>IF(RES_hh_emi!N7=0,0,1000000*RES_hh_emi!N7/RES_hh_num!N7)</f>
        <v>3789.4807204522381</v>
      </c>
      <c r="O7" s="72">
        <f>IF(RES_hh_emi!O7=0,0,1000000*RES_hh_emi!O7/RES_hh_num!O7)</f>
        <v>4016.0553483216509</v>
      </c>
      <c r="P7" s="72">
        <f>IF(RES_hh_emi!P7=0,0,1000000*RES_hh_emi!P7/RES_hh_num!P7)</f>
        <v>3229.1032097524871</v>
      </c>
      <c r="Q7" s="72">
        <f>IF(RES_hh_emi!Q7=0,0,1000000*RES_hh_emi!Q7/RES_hh_num!Q7)</f>
        <v>3488.8307382024313</v>
      </c>
      <c r="R7" s="72">
        <f>IF(RES_hh_emi!R7=0,0,1000000*RES_hh_emi!R7/RES_hh_num!R7)</f>
        <v>3372.5175164614066</v>
      </c>
      <c r="S7" s="72">
        <f>IF(RES_hh_emi!S7=0,0,1000000*RES_hh_emi!S7/RES_hh_num!S7)</f>
        <v>3542.9271221636768</v>
      </c>
      <c r="T7" s="72">
        <f>IF(RES_hh_emi!T7=0,0,1000000*RES_hh_emi!T7/RES_hh_num!T7)</f>
        <v>3304.1663302430566</v>
      </c>
      <c r="U7" s="72">
        <f>IF(RES_hh_emi!U7=0,0,1000000*RES_hh_emi!U7/RES_hh_num!U7)</f>
        <v>3252.4476166520981</v>
      </c>
      <c r="V7" s="72">
        <f>IF(RES_hh_emi!V7=0,0,1000000*RES_hh_emi!V7/RES_hh_num!V7)</f>
        <v>3201.0995160529378</v>
      </c>
      <c r="W7" s="72">
        <f>IF(RES_hh_emi!W7=0,0,1000000*RES_hh_emi!W7/RES_hh_num!W7)</f>
        <v>3292.3728360698638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3025.5835684320009</v>
      </c>
      <c r="C8" s="72">
        <f>IF(RES_hh_emi!C8=0,0,1000000*RES_hh_emi!C8/RES_hh_num!C8)</f>
        <v>2962.0514890531235</v>
      </c>
      <c r="D8" s="72">
        <f>IF(RES_hh_emi!D8=0,0,1000000*RES_hh_emi!D8/RES_hh_num!D8)</f>
        <v>2887.81240849393</v>
      </c>
      <c r="E8" s="72">
        <f>IF(RES_hh_emi!E8=0,0,1000000*RES_hh_emi!E8/RES_hh_num!E8)</f>
        <v>2815.038267826425</v>
      </c>
      <c r="F8" s="72">
        <f>IF(RES_hh_emi!F8=0,0,1000000*RES_hh_emi!F8/RES_hh_num!F8)</f>
        <v>3050.7679457695172</v>
      </c>
      <c r="G8" s="72">
        <f>IF(RES_hh_emi!G8=0,0,1000000*RES_hh_emi!G8/RES_hh_num!G8)</f>
        <v>2934.8689060511251</v>
      </c>
      <c r="H8" s="72">
        <f>IF(RES_hh_emi!H8=0,0,1000000*RES_hh_emi!H8/RES_hh_num!H8)</f>
        <v>2818.8196089608464</v>
      </c>
      <c r="I8" s="72">
        <f>IF(RES_hh_emi!I8=0,0,1000000*RES_hh_emi!I8/RES_hh_num!I8)</f>
        <v>2415.2653871065809</v>
      </c>
      <c r="J8" s="72">
        <f>IF(RES_hh_emi!J8=0,0,1000000*RES_hh_emi!J8/RES_hh_num!J8)</f>
        <v>2601.2314148500286</v>
      </c>
      <c r="K8" s="72">
        <f>IF(RES_hh_emi!K8=0,0,1000000*RES_hh_emi!K8/RES_hh_num!K8)</f>
        <v>2682.1823756813083</v>
      </c>
      <c r="L8" s="72">
        <f>IF(RES_hh_emi!L8=0,0,1000000*RES_hh_emi!L8/RES_hh_num!L8)</f>
        <v>2583.8596418794195</v>
      </c>
      <c r="M8" s="72">
        <f>IF(RES_hh_emi!M8=0,0,1000000*RES_hh_emi!M8/RES_hh_num!M8)</f>
        <v>2228.7417885426212</v>
      </c>
      <c r="N8" s="72">
        <f>IF(RES_hh_emi!N8=0,0,1000000*RES_hh_emi!N8/RES_hh_num!N8)</f>
        <v>2554.3455943358408</v>
      </c>
      <c r="O8" s="72">
        <f>IF(RES_hh_emi!O8=0,0,1000000*RES_hh_emi!O8/RES_hh_num!O8)</f>
        <v>2711.9957944227208</v>
      </c>
      <c r="P8" s="72">
        <f>IF(RES_hh_emi!P8=0,0,1000000*RES_hh_emi!P8/RES_hh_num!P8)</f>
        <v>1951.0046924475525</v>
      </c>
      <c r="Q8" s="72">
        <f>IF(RES_hh_emi!Q8=0,0,1000000*RES_hh_emi!Q8/RES_hh_num!Q8)</f>
        <v>2135.6662542749646</v>
      </c>
      <c r="R8" s="72">
        <f>IF(RES_hh_emi!R8=0,0,1000000*RES_hh_emi!R8/RES_hh_num!R8)</f>
        <v>2328.6166962498842</v>
      </c>
      <c r="S8" s="72">
        <f>IF(RES_hh_emi!S8=0,0,1000000*RES_hh_emi!S8/RES_hh_num!S8)</f>
        <v>2253.1943396836946</v>
      </c>
      <c r="T8" s="72">
        <f>IF(RES_hh_emi!T8=0,0,1000000*RES_hh_emi!T8/RES_hh_num!T8)</f>
        <v>2127.9766172840255</v>
      </c>
      <c r="U8" s="72">
        <f>IF(RES_hh_emi!U8=0,0,1000000*RES_hh_emi!U8/RES_hh_num!U8)</f>
        <v>2101.3446146025849</v>
      </c>
      <c r="V8" s="72">
        <f>IF(RES_hh_emi!V8=0,0,1000000*RES_hh_emi!V8/RES_hh_num!V8)</f>
        <v>2052.1240932785267</v>
      </c>
      <c r="W8" s="72">
        <f>IF(RES_hh_emi!W8=0,0,1000000*RES_hh_emi!W8/RES_hh_num!W8)</f>
        <v>2187.9387457083867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185.8115282855114</v>
      </c>
      <c r="C17" s="69">
        <f>IF(RES_hh_emi!C17=0,0,1000000*RES_hh_emi!C17/RES_hh_num!C17)</f>
        <v>182.08620902187747</v>
      </c>
      <c r="D17" s="69">
        <f>IF(RES_hh_emi!D17=0,0,1000000*RES_hh_emi!D17/RES_hh_num!D17)</f>
        <v>184.49356700749382</v>
      </c>
      <c r="E17" s="69">
        <f>IF(RES_hh_emi!E17=0,0,1000000*RES_hh_emi!E17/RES_hh_num!E17)</f>
        <v>185.81031127834768</v>
      </c>
      <c r="F17" s="69">
        <f>IF(RES_hh_emi!F17=0,0,1000000*RES_hh_emi!F17/RES_hh_num!F17)</f>
        <v>188.95295796329304</v>
      </c>
      <c r="G17" s="69">
        <f>IF(RES_hh_emi!G17=0,0,1000000*RES_hh_emi!G17/RES_hh_num!G17)</f>
        <v>181.51255896799574</v>
      </c>
      <c r="H17" s="69">
        <f>IF(RES_hh_emi!H17=0,0,1000000*RES_hh_emi!H17/RES_hh_num!H17)</f>
        <v>187.90492230257615</v>
      </c>
      <c r="I17" s="69">
        <f>IF(RES_hh_emi!I17=0,0,1000000*RES_hh_emi!I17/RES_hh_num!I17)</f>
        <v>176.7231755317182</v>
      </c>
      <c r="J17" s="69">
        <f>IF(RES_hh_emi!J17=0,0,1000000*RES_hh_emi!J17/RES_hh_num!J17)</f>
        <v>181.09445288077015</v>
      </c>
      <c r="K17" s="69">
        <f>IF(RES_hh_emi!K17=0,0,1000000*RES_hh_emi!K17/RES_hh_num!K17)</f>
        <v>170.7492777947493</v>
      </c>
      <c r="L17" s="69">
        <f>IF(RES_hh_emi!L17=0,0,1000000*RES_hh_emi!L17/RES_hh_num!L17)</f>
        <v>164.42084583248865</v>
      </c>
      <c r="M17" s="69">
        <f>IF(RES_hh_emi!M17=0,0,1000000*RES_hh_emi!M17/RES_hh_num!M17)</f>
        <v>180.81853431523152</v>
      </c>
      <c r="N17" s="69">
        <f>IF(RES_hh_emi!N17=0,0,1000000*RES_hh_emi!N17/RES_hh_num!N17)</f>
        <v>167.5444947736836</v>
      </c>
      <c r="O17" s="69">
        <f>IF(RES_hh_emi!O17=0,0,1000000*RES_hh_emi!O17/RES_hh_num!O17)</f>
        <v>156.07102066723706</v>
      </c>
      <c r="P17" s="69">
        <f>IF(RES_hh_emi!P17=0,0,1000000*RES_hh_emi!P17/RES_hh_num!P17)</f>
        <v>152.94602344298923</v>
      </c>
      <c r="Q17" s="69">
        <f>IF(RES_hh_emi!Q17=0,0,1000000*RES_hh_emi!Q17/RES_hh_num!Q17)</f>
        <v>146.76225939641321</v>
      </c>
      <c r="R17" s="69">
        <f>IF(RES_hh_emi!R17=0,0,1000000*RES_hh_emi!R17/RES_hh_num!R17)</f>
        <v>153.88972555617556</v>
      </c>
      <c r="S17" s="69">
        <f>IF(RES_hh_emi!S17=0,0,1000000*RES_hh_emi!S17/RES_hh_num!S17)</f>
        <v>157.45023605025494</v>
      </c>
      <c r="T17" s="69">
        <f>IF(RES_hh_emi!T17=0,0,1000000*RES_hh_emi!T17/RES_hh_num!T17)</f>
        <v>152.66950003033611</v>
      </c>
      <c r="U17" s="69">
        <f>IF(RES_hh_emi!U17=0,0,1000000*RES_hh_emi!U17/RES_hh_num!U17)</f>
        <v>150.18458828184743</v>
      </c>
      <c r="V17" s="69">
        <f>IF(RES_hh_emi!V17=0,0,1000000*RES_hh_emi!V17/RES_hh_num!V17)</f>
        <v>152.7538972933728</v>
      </c>
      <c r="W17" s="69">
        <f>IF(RES_hh_emi!W17=0,0,1000000*RES_hh_emi!W17/RES_hh_num!W17)</f>
        <v>139.93646639000016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542.07989161703063</v>
      </c>
      <c r="C18" s="72">
        <f>IF(RES_hh_emi!C18=0,0,1000000*RES_hh_emi!C18/RES_hh_num!C18)</f>
        <v>557.68629778586921</v>
      </c>
      <c r="D18" s="72">
        <f>IF(RES_hh_emi!D18=0,0,1000000*RES_hh_emi!D18/RES_hh_num!D18)</f>
        <v>504.03473050401584</v>
      </c>
      <c r="E18" s="72">
        <f>IF(RES_hh_emi!E18=0,0,1000000*RES_hh_emi!E18/RES_hh_num!E18)</f>
        <v>545.43623280009331</v>
      </c>
      <c r="F18" s="72">
        <f>IF(RES_hh_emi!F18=0,0,1000000*RES_hh_emi!F18/RES_hh_num!F18)</f>
        <v>551.80615340892155</v>
      </c>
      <c r="G18" s="72">
        <f>IF(RES_hh_emi!G18=0,0,1000000*RES_hh_emi!G18/RES_hh_num!G18)</f>
        <v>497.72646279127258</v>
      </c>
      <c r="H18" s="72">
        <f>IF(RES_hh_emi!H18=0,0,1000000*RES_hh_emi!H18/RES_hh_num!H18)</f>
        <v>565.41019833764324</v>
      </c>
      <c r="I18" s="72">
        <f>IF(RES_hh_emi!I18=0,0,1000000*RES_hh_emi!I18/RES_hh_num!I18)</f>
        <v>659.3667527845904</v>
      </c>
      <c r="J18" s="72">
        <f>IF(RES_hh_emi!J18=0,0,1000000*RES_hh_emi!J18/RES_hh_num!J18)</f>
        <v>773.00521861357186</v>
      </c>
      <c r="K18" s="72">
        <f>IF(RES_hh_emi!K18=0,0,1000000*RES_hh_emi!K18/RES_hh_num!K18)</f>
        <v>735.89090866372385</v>
      </c>
      <c r="L18" s="72">
        <f>IF(RES_hh_emi!L18=0,0,1000000*RES_hh_emi!L18/RES_hh_num!L18)</f>
        <v>976.47340721569481</v>
      </c>
      <c r="M18" s="72">
        <f>IF(RES_hh_emi!M18=0,0,1000000*RES_hh_emi!M18/RES_hh_num!M18)</f>
        <v>264.47030561007011</v>
      </c>
      <c r="N18" s="72">
        <f>IF(RES_hh_emi!N18=0,0,1000000*RES_hh_emi!N18/RES_hh_num!N18)</f>
        <v>421.01181522505186</v>
      </c>
      <c r="O18" s="72">
        <f>IF(RES_hh_emi!O18=0,0,1000000*RES_hh_emi!O18/RES_hh_num!O18)</f>
        <v>548.17934801269791</v>
      </c>
      <c r="P18" s="72">
        <f>IF(RES_hh_emi!P18=0,0,1000000*RES_hh_emi!P18/RES_hh_num!P18)</f>
        <v>572.81764514615577</v>
      </c>
      <c r="Q18" s="72">
        <f>IF(RES_hh_emi!Q18=0,0,1000000*RES_hh_emi!Q18/RES_hh_num!Q18)</f>
        <v>561.67876885003409</v>
      </c>
      <c r="R18" s="72">
        <f>IF(RES_hh_emi!R18=0,0,1000000*RES_hh_emi!R18/RES_hh_num!R18)</f>
        <v>646.32144548028327</v>
      </c>
      <c r="S18" s="72">
        <f>IF(RES_hh_emi!S18=0,0,1000000*RES_hh_emi!S18/RES_hh_num!S18)</f>
        <v>754.17351564487035</v>
      </c>
      <c r="T18" s="72">
        <f>IF(RES_hh_emi!T18=0,0,1000000*RES_hh_emi!T18/RES_hh_num!T18)</f>
        <v>564.24237094129364</v>
      </c>
      <c r="U18" s="72">
        <f>IF(RES_hh_emi!U18=0,0,1000000*RES_hh_emi!U18/RES_hh_num!U18)</f>
        <v>499.08586145067738</v>
      </c>
      <c r="V18" s="72">
        <f>IF(RES_hh_emi!V18=0,0,1000000*RES_hh_emi!V18/RES_hh_num!V18)</f>
        <v>557.47363091449245</v>
      </c>
      <c r="W18" s="72">
        <f>IF(RES_hh_emi!W18=0,0,1000000*RES_hh_emi!W18/RES_hh_num!W18)</f>
        <v>746.45865362217091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332.64838562371403</v>
      </c>
      <c r="C19" s="72">
        <f>IF(RES_hh_emi!C19=0,0,1000000*RES_hh_emi!C19/RES_hh_num!C19)</f>
        <v>322.98347664264099</v>
      </c>
      <c r="D19" s="72">
        <f>IF(RES_hh_emi!D19=0,0,1000000*RES_hh_emi!D19/RES_hh_num!D19)</f>
        <v>335.26673851057416</v>
      </c>
      <c r="E19" s="72">
        <f>IF(RES_hh_emi!E19=0,0,1000000*RES_hh_emi!E19/RES_hh_num!E19)</f>
        <v>329.14612093309472</v>
      </c>
      <c r="F19" s="72">
        <f>IF(RES_hh_emi!F19=0,0,1000000*RES_hh_emi!F19/RES_hh_num!F19)</f>
        <v>337.07784240933779</v>
      </c>
      <c r="G19" s="72">
        <f>IF(RES_hh_emi!G19=0,0,1000000*RES_hh_emi!G19/RES_hh_num!G19)</f>
        <v>329.71961514351273</v>
      </c>
      <c r="H19" s="72">
        <f>IF(RES_hh_emi!H19=0,0,1000000*RES_hh_emi!H19/RES_hh_num!H19)</f>
        <v>322.846150802029</v>
      </c>
      <c r="I19" s="72">
        <f>IF(RES_hh_emi!I19=0,0,1000000*RES_hh_emi!I19/RES_hh_num!I19)</f>
        <v>337.19937450840587</v>
      </c>
      <c r="J19" s="72">
        <f>IF(RES_hh_emi!J19=0,0,1000000*RES_hh_emi!J19/RES_hh_num!J19)</f>
        <v>320.81120940334813</v>
      </c>
      <c r="K19" s="72">
        <f>IF(RES_hh_emi!K19=0,0,1000000*RES_hh_emi!K19/RES_hh_num!K19)</f>
        <v>326.42289686912392</v>
      </c>
      <c r="L19" s="72">
        <f>IF(RES_hh_emi!L19=0,0,1000000*RES_hh_emi!L19/RES_hh_num!L19)</f>
        <v>346.86053860696137</v>
      </c>
      <c r="M19" s="72">
        <f>IF(RES_hh_emi!M19=0,0,1000000*RES_hh_emi!M19/RES_hh_num!M19)</f>
        <v>374.9806049443734</v>
      </c>
      <c r="N19" s="72">
        <f>IF(RES_hh_emi!N19=0,0,1000000*RES_hh_emi!N19/RES_hh_num!N19)</f>
        <v>369.68676908218117</v>
      </c>
      <c r="O19" s="72">
        <f>IF(RES_hh_emi!O19=0,0,1000000*RES_hh_emi!O19/RES_hh_num!O19)</f>
        <v>371.46865371511086</v>
      </c>
      <c r="P19" s="72">
        <f>IF(RES_hh_emi!P19=0,0,1000000*RES_hh_emi!P19/RES_hh_num!P19)</f>
        <v>370.07804381846734</v>
      </c>
      <c r="Q19" s="72">
        <f>IF(RES_hh_emi!Q19=0,0,1000000*RES_hh_emi!Q19/RES_hh_num!Q19)</f>
        <v>362.49456459326865</v>
      </c>
      <c r="R19" s="72">
        <f>IF(RES_hh_emi!R19=0,0,1000000*RES_hh_emi!R19/RES_hh_num!R19)</f>
        <v>362.5128215172611</v>
      </c>
      <c r="S19" s="72">
        <f>IF(RES_hh_emi!S19=0,0,1000000*RES_hh_emi!S19/RES_hh_num!S19)</f>
        <v>376.91610496005285</v>
      </c>
      <c r="T19" s="72">
        <f>IF(RES_hh_emi!T19=0,0,1000000*RES_hh_emi!T19/RES_hh_num!T19)</f>
        <v>382.10843454276289</v>
      </c>
      <c r="U19" s="72">
        <f>IF(RES_hh_emi!U19=0,0,1000000*RES_hh_emi!U19/RES_hh_num!U19)</f>
        <v>360.42443987899668</v>
      </c>
      <c r="V19" s="72">
        <f>IF(RES_hh_emi!V19=0,0,1000000*RES_hh_emi!V19/RES_hh_num!V19)</f>
        <v>363.09469938784457</v>
      </c>
      <c r="W19" s="72">
        <f>IF(RES_hh_emi!W19=0,0,1000000*RES_hh_emi!W19/RES_hh_num!W19)</f>
        <v>369.1966022418552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411.2493451881648</v>
      </c>
      <c r="C20" s="72">
        <f>IF(RES_hh_emi!C20=0,0,1000000*RES_hh_emi!C20/RES_hh_num!C20)</f>
        <v>439.85313212950103</v>
      </c>
      <c r="D20" s="72">
        <f>IF(RES_hh_emi!D20=0,0,1000000*RES_hh_emi!D20/RES_hh_num!D20)</f>
        <v>422.5606275029034</v>
      </c>
      <c r="E20" s="72">
        <f>IF(RES_hh_emi!E20=0,0,1000000*RES_hh_emi!E20/RES_hh_num!E20)</f>
        <v>451.60199743565931</v>
      </c>
      <c r="F20" s="72">
        <f>IF(RES_hh_emi!F20=0,0,1000000*RES_hh_emi!F20/RES_hh_num!F20)</f>
        <v>439.36791482610306</v>
      </c>
      <c r="G20" s="72">
        <f>IF(RES_hh_emi!G20=0,0,1000000*RES_hh_emi!G20/RES_hh_num!G20)</f>
        <v>436.0591146660783</v>
      </c>
      <c r="H20" s="72">
        <f>IF(RES_hh_emi!H20=0,0,1000000*RES_hh_emi!H20/RES_hh_num!H20)</f>
        <v>445.45848465270461</v>
      </c>
      <c r="I20" s="72">
        <f>IF(RES_hh_emi!I20=0,0,1000000*RES_hh_emi!I20/RES_hh_num!I20)</f>
        <v>414.96427247430444</v>
      </c>
      <c r="J20" s="72">
        <f>IF(RES_hh_emi!J20=0,0,1000000*RES_hh_emi!J20/RES_hh_num!J20)</f>
        <v>459.39839667286026</v>
      </c>
      <c r="K20" s="72">
        <f>IF(RES_hh_emi!K20=0,0,1000000*RES_hh_emi!K20/RES_hh_num!K20)</f>
        <v>436.42638796908312</v>
      </c>
      <c r="L20" s="72">
        <f>IF(RES_hh_emi!L20=0,0,1000000*RES_hh_emi!L20/RES_hh_num!L20)</f>
        <v>441.83341911582994</v>
      </c>
      <c r="M20" s="72">
        <f>IF(RES_hh_emi!M20=0,0,1000000*RES_hh_emi!M20/RES_hh_num!M20)</f>
        <v>485.17705305886221</v>
      </c>
      <c r="N20" s="72">
        <f>IF(RES_hh_emi!N20=0,0,1000000*RES_hh_emi!N20/RES_hh_num!N20)</f>
        <v>488.79201600550039</v>
      </c>
      <c r="O20" s="72">
        <f>IF(RES_hh_emi!O20=0,0,1000000*RES_hh_emi!O20/RES_hh_num!O20)</f>
        <v>473.03184768559765</v>
      </c>
      <c r="P20" s="72">
        <f>IF(RES_hh_emi!P20=0,0,1000000*RES_hh_emi!P20/RES_hh_num!P20)</f>
        <v>496.88737419692433</v>
      </c>
      <c r="Q20" s="72">
        <f>IF(RES_hh_emi!Q20=0,0,1000000*RES_hh_emi!Q20/RES_hh_num!Q20)</f>
        <v>451.68114847369395</v>
      </c>
      <c r="R20" s="72">
        <f>IF(RES_hh_emi!R20=0,0,1000000*RES_hh_emi!R20/RES_hh_num!R20)</f>
        <v>503.44609997878973</v>
      </c>
      <c r="S20" s="72">
        <f>IF(RES_hh_emi!S20=0,0,1000000*RES_hh_emi!S20/RES_hh_num!S20)</f>
        <v>520.32869822892724</v>
      </c>
      <c r="T20" s="72">
        <f>IF(RES_hh_emi!T20=0,0,1000000*RES_hh_emi!T20/RES_hh_num!T20)</f>
        <v>493.107326232822</v>
      </c>
      <c r="U20" s="72">
        <f>IF(RES_hh_emi!U20=0,0,1000000*RES_hh_emi!U20/RES_hh_num!U20)</f>
        <v>484.77301956065259</v>
      </c>
      <c r="V20" s="72">
        <f>IF(RES_hh_emi!V20=0,0,1000000*RES_hh_emi!V20/RES_hh_num!V20)</f>
        <v>516.69245869068106</v>
      </c>
      <c r="W20" s="72">
        <f>IF(RES_hh_emi!W20=0,0,1000000*RES_hh_emi!W20/RES_hh_num!W20)</f>
        <v>455.7984120308887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317.03001822268766</v>
      </c>
      <c r="C21" s="72">
        <f>IF(RES_hh_emi!C21=0,0,1000000*RES_hh_emi!C21/RES_hh_num!C21)</f>
        <v>298.81716566220189</v>
      </c>
      <c r="D21" s="72">
        <f>IF(RES_hh_emi!D21=0,0,1000000*RES_hh_emi!D21/RES_hh_num!D21)</f>
        <v>317.04692142128187</v>
      </c>
      <c r="E21" s="72">
        <f>IF(RES_hh_emi!E21=0,0,1000000*RES_hh_emi!E21/RES_hh_num!E21)</f>
        <v>308.97109896206075</v>
      </c>
      <c r="F21" s="72">
        <f>IF(RES_hh_emi!F21=0,0,1000000*RES_hh_emi!F21/RES_hh_num!F21)</f>
        <v>321.90606531687342</v>
      </c>
      <c r="G21" s="72">
        <f>IF(RES_hh_emi!G21=0,0,1000000*RES_hh_emi!G21/RES_hh_num!G21)</f>
        <v>297.96837311221077</v>
      </c>
      <c r="H21" s="72">
        <f>IF(RES_hh_emi!H21=0,0,1000000*RES_hh_emi!H21/RES_hh_num!H21)</f>
        <v>316.19302762469687</v>
      </c>
      <c r="I21" s="72">
        <f>IF(RES_hh_emi!I21=0,0,1000000*RES_hh_emi!I21/RES_hh_num!I21)</f>
        <v>297.73045531920235</v>
      </c>
      <c r="J21" s="72">
        <f>IF(RES_hh_emi!J21=0,0,1000000*RES_hh_emi!J21/RES_hh_num!J21)</f>
        <v>303.93101112964808</v>
      </c>
      <c r="K21" s="72">
        <f>IF(RES_hh_emi!K21=0,0,1000000*RES_hh_emi!K21/RES_hh_num!K21)</f>
        <v>291.75648957709558</v>
      </c>
      <c r="L21" s="72">
        <f>IF(RES_hh_emi!L21=0,0,1000000*RES_hh_emi!L21/RES_hh_num!L21)</f>
        <v>291.82867739749668</v>
      </c>
      <c r="M21" s="72">
        <f>IF(RES_hh_emi!M21=0,0,1000000*RES_hh_emi!M21/RES_hh_num!M21)</f>
        <v>346.04727241514342</v>
      </c>
      <c r="N21" s="72">
        <f>IF(RES_hh_emi!N21=0,0,1000000*RES_hh_emi!N21/RES_hh_num!N21)</f>
        <v>335.48107862682627</v>
      </c>
      <c r="O21" s="72">
        <f>IF(RES_hh_emi!O21=0,0,1000000*RES_hh_emi!O21/RES_hh_num!O21)</f>
        <v>328.86404016565484</v>
      </c>
      <c r="P21" s="72">
        <f>IF(RES_hh_emi!P21=0,0,1000000*RES_hh_emi!P21/RES_hh_num!P21)</f>
        <v>322.47649391434544</v>
      </c>
      <c r="Q21" s="72">
        <f>IF(RES_hh_emi!Q21=0,0,1000000*RES_hh_emi!Q21/RES_hh_num!Q21)</f>
        <v>325.02873598991226</v>
      </c>
      <c r="R21" s="72">
        <f>IF(RES_hh_emi!R21=0,0,1000000*RES_hh_emi!R21/RES_hh_num!R21)</f>
        <v>330.86575198174529</v>
      </c>
      <c r="S21" s="72">
        <f>IF(RES_hh_emi!S21=0,0,1000000*RES_hh_emi!S21/RES_hh_num!S21)</f>
        <v>338.71015633219469</v>
      </c>
      <c r="T21" s="72">
        <f>IF(RES_hh_emi!T21=0,0,1000000*RES_hh_emi!T21/RES_hh_num!T21)</f>
        <v>334.37381270554067</v>
      </c>
      <c r="U21" s="72">
        <f>IF(RES_hh_emi!U21=0,0,1000000*RES_hh_emi!U21/RES_hh_num!U21)</f>
        <v>334.08035405489488</v>
      </c>
      <c r="V21" s="72">
        <f>IF(RES_hh_emi!V21=0,0,1000000*RES_hh_emi!V21/RES_hh_num!V21)</f>
        <v>337.6672483847816</v>
      </c>
      <c r="W21" s="72">
        <f>IF(RES_hh_emi!W21=0,0,1000000*RES_hh_emi!W21/RES_hh_num!W21)</f>
        <v>322.42741511904734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125.74655520035471</v>
      </c>
      <c r="C27" s="69">
        <f>IF(RES_hh_emi!C27=0,0,1000000*RES_hh_emi!C27/RES_hh_num!C27)</f>
        <v>118.24746628807614</v>
      </c>
      <c r="D27" s="69">
        <f>IF(RES_hh_emi!D27=0,0,1000000*RES_hh_emi!D27/RES_hh_num!D27)</f>
        <v>124.48704362825565</v>
      </c>
      <c r="E27" s="69">
        <f>IF(RES_hh_emi!E27=0,0,1000000*RES_hh_emi!E27/RES_hh_num!E27)</f>
        <v>116.08628893107317</v>
      </c>
      <c r="F27" s="69">
        <f>IF(RES_hh_emi!F27=0,0,1000000*RES_hh_emi!F27/RES_hh_num!F27)</f>
        <v>114.00252776006704</v>
      </c>
      <c r="G27" s="69">
        <f>IF(RES_hh_emi!G27=0,0,1000000*RES_hh_emi!G27/RES_hh_num!G27)</f>
        <v>113.28381895620412</v>
      </c>
      <c r="H27" s="69">
        <f>IF(RES_hh_emi!H27=0,0,1000000*RES_hh_emi!H27/RES_hh_num!H27)</f>
        <v>114.11534925735403</v>
      </c>
      <c r="I27" s="69">
        <f>IF(RES_hh_emi!I27=0,0,1000000*RES_hh_emi!I27/RES_hh_num!I27)</f>
        <v>118.55645167417428</v>
      </c>
      <c r="J27" s="69">
        <f>IF(RES_hh_emi!J27=0,0,1000000*RES_hh_emi!J27/RES_hh_num!J27)</f>
        <v>112.35616003990982</v>
      </c>
      <c r="K27" s="69">
        <f>IF(RES_hh_emi!K27=0,0,1000000*RES_hh_emi!K27/RES_hh_num!K27)</f>
        <v>102.59350704957744</v>
      </c>
      <c r="L27" s="69">
        <f>IF(RES_hh_emi!L27=0,0,1000000*RES_hh_emi!L27/RES_hh_num!L27)</f>
        <v>110.14910664591214</v>
      </c>
      <c r="M27" s="69">
        <f>IF(RES_hh_emi!M27=0,0,1000000*RES_hh_emi!M27/RES_hh_num!M27)</f>
        <v>121.26786240100738</v>
      </c>
      <c r="N27" s="69">
        <f>IF(RES_hh_emi!N27=0,0,1000000*RES_hh_emi!N27/RES_hh_num!N27)</f>
        <v>113.48401922499782</v>
      </c>
      <c r="O27" s="69">
        <f>IF(RES_hh_emi!O27=0,0,1000000*RES_hh_emi!O27/RES_hh_num!O27)</f>
        <v>107.55387932912424</v>
      </c>
      <c r="P27" s="69">
        <f>IF(RES_hh_emi!P27=0,0,1000000*RES_hh_emi!P27/RES_hh_num!P27)</f>
        <v>104.07773656468653</v>
      </c>
      <c r="Q27" s="69">
        <f>IF(RES_hh_emi!Q27=0,0,1000000*RES_hh_emi!Q27/RES_hh_num!Q27)</f>
        <v>101.143462237862</v>
      </c>
      <c r="R27" s="69">
        <f>IF(RES_hh_emi!R27=0,0,1000000*RES_hh_emi!R27/RES_hh_num!R27)</f>
        <v>95.222873830253661</v>
      </c>
      <c r="S27" s="69">
        <f>IF(RES_hh_emi!S27=0,0,1000000*RES_hh_emi!S27/RES_hh_num!S27)</f>
        <v>96.816911332983778</v>
      </c>
      <c r="T27" s="69">
        <f>IF(RES_hh_emi!T27=0,0,1000000*RES_hh_emi!T27/RES_hh_num!T27)</f>
        <v>93.870668042836058</v>
      </c>
      <c r="U27" s="69">
        <f>IF(RES_hh_emi!U27=0,0,1000000*RES_hh_emi!U27/RES_hh_num!U27)</f>
        <v>91.436072941814288</v>
      </c>
      <c r="V27" s="69">
        <f>IF(RES_hh_emi!V27=0,0,1000000*RES_hh_emi!V27/RES_hh_num!V27)</f>
        <v>93.187117128744759</v>
      </c>
      <c r="W27" s="69">
        <f>IF(RES_hh_emi!W27=0,0,1000000*RES_hh_emi!W27/RES_hh_num!W27)</f>
        <v>85.068219473348719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213.31488340100054</v>
      </c>
      <c r="C29" s="72">
        <f>IF(RES_hh_emi!C29=0,0,1000000*RES_hh_emi!C29/RES_hh_num!C29)</f>
        <v>205.11107230998022</v>
      </c>
      <c r="D29" s="72">
        <f>IF(RES_hh_emi!D29=0,0,1000000*RES_hh_emi!D29/RES_hh_num!D29)</f>
        <v>209.93936428169638</v>
      </c>
      <c r="E29" s="72">
        <f>IF(RES_hh_emi!E29=0,0,1000000*RES_hh_emi!E29/RES_hh_num!E29)</f>
        <v>197.86024023441536</v>
      </c>
      <c r="F29" s="72">
        <f>IF(RES_hh_emi!F29=0,0,1000000*RES_hh_emi!F29/RES_hh_num!F29)</f>
        <v>194.67293128234124</v>
      </c>
      <c r="G29" s="72">
        <f>IF(RES_hh_emi!G29=0,0,1000000*RES_hh_emi!G29/RES_hh_num!G29)</f>
        <v>189.96076867004578</v>
      </c>
      <c r="H29" s="72">
        <f>IF(RES_hh_emi!H29=0,0,1000000*RES_hh_emi!H29/RES_hh_num!H29)</f>
        <v>190.18250150436415</v>
      </c>
      <c r="I29" s="72">
        <f>IF(RES_hh_emi!I29=0,0,1000000*RES_hh_emi!I29/RES_hh_num!I29)</f>
        <v>202.45298075396386</v>
      </c>
      <c r="J29" s="72">
        <f>IF(RES_hh_emi!J29=0,0,1000000*RES_hh_emi!J29/RES_hh_num!J29)</f>
        <v>191.84382764670491</v>
      </c>
      <c r="K29" s="72">
        <f>IF(RES_hh_emi!K29=0,0,1000000*RES_hh_emi!K29/RES_hh_num!K29)</f>
        <v>196.04187474242653</v>
      </c>
      <c r="L29" s="72">
        <f>IF(RES_hh_emi!L29=0,0,1000000*RES_hh_emi!L29/RES_hh_num!L29)</f>
        <v>203.50251213724417</v>
      </c>
      <c r="M29" s="72">
        <f>IF(RES_hh_emi!M29=0,0,1000000*RES_hh_emi!M29/RES_hh_num!M29)</f>
        <v>215.26933131562197</v>
      </c>
      <c r="N29" s="72">
        <f>IF(RES_hh_emi!N29=0,0,1000000*RES_hh_emi!N29/RES_hh_num!N29)</f>
        <v>214.09834311660501</v>
      </c>
      <c r="O29" s="72">
        <f>IF(RES_hh_emi!O29=0,0,1000000*RES_hh_emi!O29/RES_hh_num!O29)</f>
        <v>215.69924937097747</v>
      </c>
      <c r="P29" s="72">
        <f>IF(RES_hh_emi!P29=0,0,1000000*RES_hh_emi!P29/RES_hh_num!P29)</f>
        <v>216.92895100925691</v>
      </c>
      <c r="Q29" s="72">
        <f>IF(RES_hh_emi!Q29=0,0,1000000*RES_hh_emi!Q29/RES_hh_num!Q29)</f>
        <v>214.97167151406904</v>
      </c>
      <c r="R29" s="72">
        <f>IF(RES_hh_emi!R29=0,0,1000000*RES_hh_emi!R29/RES_hh_num!R29)</f>
        <v>198.80733003247781</v>
      </c>
      <c r="S29" s="72">
        <f>IF(RES_hh_emi!S29=0,0,1000000*RES_hh_emi!S29/RES_hh_num!S29)</f>
        <v>216.37693761814552</v>
      </c>
      <c r="T29" s="72">
        <f>IF(RES_hh_emi!T29=0,0,1000000*RES_hh_emi!T29/RES_hh_num!T29)</f>
        <v>217.28714891518038</v>
      </c>
      <c r="U29" s="72">
        <f>IF(RES_hh_emi!U29=0,0,1000000*RES_hh_emi!U29/RES_hh_num!U29)</f>
        <v>213.85169034877055</v>
      </c>
      <c r="V29" s="72">
        <f>IF(RES_hh_emi!V29=0,0,1000000*RES_hh_emi!V29/RES_hh_num!V29)</f>
        <v>227.57996574344784</v>
      </c>
      <c r="W29" s="72">
        <f>IF(RES_hh_emi!W29=0,0,1000000*RES_hh_emi!W29/RES_hh_num!W29)</f>
        <v>208.59472104463984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189.19111400886504</v>
      </c>
      <c r="C30" s="72">
        <f>IF(RES_hh_emi!C30=0,0,1000000*RES_hh_emi!C30/RES_hh_num!C30)</f>
        <v>179.71848375934189</v>
      </c>
      <c r="D30" s="72">
        <f>IF(RES_hh_emi!D30=0,0,1000000*RES_hh_emi!D30/RES_hh_num!D30)</f>
        <v>192.48158775996598</v>
      </c>
      <c r="E30" s="72">
        <f>IF(RES_hh_emi!E30=0,0,1000000*RES_hh_emi!E30/RES_hh_num!E30)</f>
        <v>175.8057714596541</v>
      </c>
      <c r="F30" s="72">
        <f>IF(RES_hh_emi!F30=0,0,1000000*RES_hh_emi!F30/RES_hh_num!F30)</f>
        <v>166.73711355761901</v>
      </c>
      <c r="G30" s="72">
        <f>IF(RES_hh_emi!G30=0,0,1000000*RES_hh_emi!G30/RES_hh_num!G30)</f>
        <v>167.2236548109764</v>
      </c>
      <c r="H30" s="72">
        <f>IF(RES_hh_emi!H30=0,0,1000000*RES_hh_emi!H30/RES_hh_num!H30)</f>
        <v>175.19934806352978</v>
      </c>
      <c r="I30" s="72">
        <f>IF(RES_hh_emi!I30=0,0,1000000*RES_hh_emi!I30/RES_hh_num!I30)</f>
        <v>182.0205219305231</v>
      </c>
      <c r="J30" s="72">
        <f>IF(RES_hh_emi!J30=0,0,1000000*RES_hh_emi!J30/RES_hh_num!J30)</f>
        <v>180.85305223150112</v>
      </c>
      <c r="K30" s="72">
        <f>IF(RES_hh_emi!K30=0,0,1000000*RES_hh_emi!K30/RES_hh_num!K30)</f>
        <v>154.20325750027732</v>
      </c>
      <c r="L30" s="72">
        <f>IF(RES_hh_emi!L30=0,0,1000000*RES_hh_emi!L30/RES_hh_num!L30)</f>
        <v>178.21374441380942</v>
      </c>
      <c r="M30" s="72">
        <f>IF(RES_hh_emi!M30=0,0,1000000*RES_hh_emi!M30/RES_hh_num!M30)</f>
        <v>206.45870380748994</v>
      </c>
      <c r="N30" s="72">
        <f>IF(RES_hh_emi!N30=0,0,1000000*RES_hh_emi!N30/RES_hh_num!N30)</f>
        <v>197.85656714550319</v>
      </c>
      <c r="O30" s="72">
        <f>IF(RES_hh_emi!O30=0,0,1000000*RES_hh_emi!O30/RES_hh_num!O30)</f>
        <v>189.14800796921165</v>
      </c>
      <c r="P30" s="72">
        <f>IF(RES_hh_emi!P30=0,0,1000000*RES_hh_emi!P30/RES_hh_num!P30)</f>
        <v>183.26116403491389</v>
      </c>
      <c r="Q30" s="72">
        <f>IF(RES_hh_emi!Q30=0,0,1000000*RES_hh_emi!Q30/RES_hh_num!Q30)</f>
        <v>184.2426755934265</v>
      </c>
      <c r="R30" s="72">
        <f>IF(RES_hh_emi!R30=0,0,1000000*RES_hh_emi!R30/RES_hh_num!R30)</f>
        <v>186.3612851434859</v>
      </c>
      <c r="S30" s="72">
        <f>IF(RES_hh_emi!S30=0,0,1000000*RES_hh_emi!S30/RES_hh_num!S30)</f>
        <v>191.73180336584582</v>
      </c>
      <c r="T30" s="72">
        <f>IF(RES_hh_emi!T30=0,0,1000000*RES_hh_emi!T30/RES_hh_num!T30)</f>
        <v>190.87190765795165</v>
      </c>
      <c r="U30" s="72">
        <f>IF(RES_hh_emi!U30=0,0,1000000*RES_hh_emi!U30/RES_hh_num!U30)</f>
        <v>192.73531154061294</v>
      </c>
      <c r="V30" s="72">
        <f>IF(RES_hh_emi!V30=0,0,1000000*RES_hh_emi!V30/RES_hh_num!V30)</f>
        <v>198.807500374272</v>
      </c>
      <c r="W30" s="72">
        <f>IF(RES_hh_emi!W30=0,0,1000000*RES_hh_emi!W30/RES_hh_num!W30)</f>
        <v>188.68347987768345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188.46239492805165</v>
      </c>
      <c r="C3" s="65">
        <f>IF(RES_hh_fech!C3=0,0,RES_hh_fech!C3/RES_summary!C$19)</f>
        <v>197.15382999689271</v>
      </c>
      <c r="D3" s="65">
        <f>IF(RES_hh_fech!D3=0,0,RES_hh_fech!D3/RES_summary!D$19)</f>
        <v>186.17032472285914</v>
      </c>
      <c r="E3" s="65">
        <f>IF(RES_hh_fech!E3=0,0,RES_hh_fech!E3/RES_summary!E$19)</f>
        <v>189.91033964339687</v>
      </c>
      <c r="F3" s="65">
        <f>IF(RES_hh_fech!F3=0,0,RES_hh_fech!F3/RES_summary!F$19)</f>
        <v>194.72254285359568</v>
      </c>
      <c r="G3" s="65">
        <f>IF(RES_hh_fech!G3=0,0,RES_hh_fech!G3/RES_summary!G$19)</f>
        <v>188.21465082438675</v>
      </c>
      <c r="H3" s="65">
        <f>IF(RES_hh_fech!H3=0,0,RES_hh_fech!H3/RES_summary!H$19)</f>
        <v>179.0543231855346</v>
      </c>
      <c r="I3" s="65">
        <f>IF(RES_hh_fech!I3=0,0,RES_hh_fech!I3/RES_summary!I$19)</f>
        <v>154.35984462898296</v>
      </c>
      <c r="J3" s="65">
        <f>IF(RES_hh_fech!J3=0,0,RES_hh_fech!J3/RES_summary!J$19)</f>
        <v>165.43585098804485</v>
      </c>
      <c r="K3" s="65">
        <f>IF(RES_hh_fech!K3=0,0,RES_hh_fech!K3/RES_summary!K$19)</f>
        <v>160.88979577367073</v>
      </c>
      <c r="L3" s="65">
        <f>IF(RES_hh_fech!L3=0,0,RES_hh_fech!L3/RES_summary!L$19)</f>
        <v>162.25786242238655</v>
      </c>
      <c r="M3" s="65">
        <f>IF(RES_hh_fech!M3=0,0,RES_hh_fech!M3/RES_summary!M$19)</f>
        <v>137.52064836128883</v>
      </c>
      <c r="N3" s="65">
        <f>IF(RES_hh_fech!N3=0,0,RES_hh_fech!N3/RES_summary!N$19)</f>
        <v>151.16870412939682</v>
      </c>
      <c r="O3" s="65">
        <f>IF(RES_hh_fech!O3=0,0,RES_hh_fech!O3/RES_summary!O$19)</f>
        <v>157.50272529172406</v>
      </c>
      <c r="P3" s="65">
        <f>IF(RES_hh_fech!P3=0,0,RES_hh_fech!P3/RES_summary!P$19)</f>
        <v>121.65086857376873</v>
      </c>
      <c r="Q3" s="65">
        <f>IF(RES_hh_fech!Q3=0,0,RES_hh_fech!Q3/RES_summary!Q$19)</f>
        <v>127.75308522389261</v>
      </c>
      <c r="R3" s="65">
        <f>IF(RES_hh_fech!R3=0,0,RES_hh_fech!R3/RES_summary!R$19)</f>
        <v>132.6025556099336</v>
      </c>
      <c r="S3" s="65">
        <f>IF(RES_hh_fech!S3=0,0,RES_hh_fech!S3/RES_summary!S$19)</f>
        <v>129.28256172134087</v>
      </c>
      <c r="T3" s="65">
        <f>IF(RES_hh_fech!T3=0,0,RES_hh_fech!T3/RES_summary!T$19)</f>
        <v>122.20731900127755</v>
      </c>
      <c r="U3" s="65">
        <f>IF(RES_hh_fech!U3=0,0,RES_hh_fech!U3/RES_summary!U$19)</f>
        <v>119.31452563404706</v>
      </c>
      <c r="V3" s="65">
        <f>IF(RES_hh_fech!V3=0,0,RES_hh_fech!V3/RES_summary!V$19)</f>
        <v>112.6056767654173</v>
      </c>
      <c r="W3" s="65">
        <f>IF(RES_hh_fech!W3=0,0,RES_hh_fech!W3/RES_summary!W$19)</f>
        <v>119.6735080989839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161.81537374887611</v>
      </c>
      <c r="C4" s="69">
        <f>IF(RES_hh_fech!C4=0,0,RES_hh_fech!C4/RES_summary!C$19)</f>
        <v>171.12255282621391</v>
      </c>
      <c r="D4" s="69">
        <f>IF(RES_hh_fech!D4=0,0,RES_hh_fech!D4/RES_summary!D$19)</f>
        <v>159.74751647536192</v>
      </c>
      <c r="E4" s="69">
        <f>IF(RES_hh_fech!E4=0,0,RES_hh_fech!E4/RES_summary!E$19)</f>
        <v>163.04855401884973</v>
      </c>
      <c r="F4" s="69">
        <f>IF(RES_hh_fech!F4=0,0,RES_hh_fech!F4/RES_summary!F$19)</f>
        <v>169.37681406939731</v>
      </c>
      <c r="G4" s="69">
        <f>IF(RES_hh_fech!G4=0,0,RES_hh_fech!G4/RES_summary!G$19)</f>
        <v>163.54763199125608</v>
      </c>
      <c r="H4" s="69">
        <f>IF(RES_hh_fech!H4=0,0,RES_hh_fech!H4/RES_summary!H$19)</f>
        <v>153.47689715131759</v>
      </c>
      <c r="I4" s="69">
        <f>IF(RES_hh_fech!I4=0,0,RES_hh_fech!I4/RES_summary!I$19)</f>
        <v>129.64893380374969</v>
      </c>
      <c r="J4" s="69">
        <f>IF(RES_hh_fech!J4=0,0,RES_hh_fech!J4/RES_summary!J$19)</f>
        <v>140.3780717649594</v>
      </c>
      <c r="K4" s="69">
        <f>IF(RES_hh_fech!K4=0,0,RES_hh_fech!K4/RES_summary!K$19)</f>
        <v>138.15136406861851</v>
      </c>
      <c r="L4" s="69">
        <f>IF(RES_hh_fech!L4=0,0,RES_hh_fech!L4/RES_summary!L$19)</f>
        <v>137.5633758823661</v>
      </c>
      <c r="M4" s="69">
        <f>IF(RES_hh_fech!M4=0,0,RES_hh_fech!M4/RES_summary!M$19)</f>
        <v>110.91721860997357</v>
      </c>
      <c r="N4" s="69">
        <f>IF(RES_hh_fech!N4=0,0,RES_hh_fech!N4/RES_summary!N$19)</f>
        <v>124.46792234851563</v>
      </c>
      <c r="O4" s="69">
        <f>IF(RES_hh_fech!O4=0,0,RES_hh_fech!O4/RES_summary!O$19)</f>
        <v>130.73744911990292</v>
      </c>
      <c r="P4" s="69">
        <f>IF(RES_hh_fech!P4=0,0,RES_hh_fech!P4/RES_summary!P$19)</f>
        <v>96.911267677088219</v>
      </c>
      <c r="Q4" s="69">
        <f>IF(RES_hh_fech!Q4=0,0,RES_hh_fech!Q4/RES_summary!Q$19)</f>
        <v>102.72639786420358</v>
      </c>
      <c r="R4" s="69">
        <f>IF(RES_hh_fech!R4=0,0,RES_hh_fech!R4/RES_summary!R$19)</f>
        <v>107.58041837077701</v>
      </c>
      <c r="S4" s="69">
        <f>IF(RES_hh_fech!S4=0,0,RES_hh_fech!S4/RES_summary!S$19)</f>
        <v>103.3697189708908</v>
      </c>
      <c r="T4" s="69">
        <f>IF(RES_hh_fech!T4=0,0,RES_hh_fech!T4/RES_summary!T$19)</f>
        <v>96.601978317439574</v>
      </c>
      <c r="U4" s="69">
        <f>IF(RES_hh_fech!U4=0,0,RES_hh_fech!U4/RES_summary!U$19)</f>
        <v>94.136650998907115</v>
      </c>
      <c r="V4" s="69">
        <f>IF(RES_hh_fech!V4=0,0,RES_hh_fech!V4/RES_summary!V$19)</f>
        <v>86.62369565872325</v>
      </c>
      <c r="W4" s="69">
        <f>IF(RES_hh_fech!W4=0,0,RES_hh_fech!W4/RES_summary!W$19)</f>
        <v>95.010344564502404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142.40905666164795</v>
      </c>
      <c r="C5" s="72">
        <f>IF(RES_hh_fech!C5=0,0,RES_hh_fech!C5/RES_summary!C$19)</f>
        <v>154.52546211159756</v>
      </c>
      <c r="D5" s="72">
        <f>IF(RES_hh_fech!D5=0,0,RES_hh_fech!D5/RES_summary!D$19)</f>
        <v>127.5354989809349</v>
      </c>
      <c r="E5" s="72">
        <f>IF(RES_hh_fech!E5=0,0,RES_hh_fech!E5/RES_summary!E$19)</f>
        <v>142.05502217209281</v>
      </c>
      <c r="F5" s="72">
        <f>IF(RES_hh_fech!F5=0,0,RES_hh_fech!F5/RES_summary!F$19)</f>
        <v>152.36620031146049</v>
      </c>
      <c r="G5" s="72">
        <f>IF(RES_hh_fech!G5=0,0,RES_hh_fech!G5/RES_summary!G$19)</f>
        <v>143.32540226775859</v>
      </c>
      <c r="H5" s="72">
        <f>IF(RES_hh_fech!H5=0,0,RES_hh_fech!H5/RES_summary!H$19)</f>
        <v>138.16352962268681</v>
      </c>
      <c r="I5" s="72">
        <f>IF(RES_hh_fech!I5=0,0,RES_hh_fech!I5/RES_summary!I$19)</f>
        <v>132.89522634626874</v>
      </c>
      <c r="J5" s="72">
        <f>IF(RES_hh_fech!J5=0,0,RES_hh_fech!J5/RES_summary!J$19)</f>
        <v>148.96666586813001</v>
      </c>
      <c r="K5" s="72">
        <f>IF(RES_hh_fech!K5=0,0,RES_hh_fech!K5/RES_summary!K$19)</f>
        <v>137.99220681142603</v>
      </c>
      <c r="L5" s="72">
        <f>IF(RES_hh_fech!L5=0,0,RES_hh_fech!L5/RES_summary!L$19)</f>
        <v>183.93127232955584</v>
      </c>
      <c r="M5" s="72">
        <f>IF(RES_hh_fech!M5=0,0,RES_hh_fech!M5/RES_summary!M$19)</f>
        <v>55.517149117186541</v>
      </c>
      <c r="N5" s="72">
        <f>IF(RES_hh_fech!N5=0,0,RES_hh_fech!N5/RES_summary!N$19)</f>
        <v>94.134704928450816</v>
      </c>
      <c r="O5" s="72">
        <f>IF(RES_hh_fech!O5=0,0,RES_hh_fech!O5/RES_summary!O$19)</f>
        <v>137.29089339709762</v>
      </c>
      <c r="P5" s="72">
        <f>IF(RES_hh_fech!P5=0,0,RES_hh_fech!P5/RES_summary!P$19)</f>
        <v>102.57476615793334</v>
      </c>
      <c r="Q5" s="72">
        <f>IF(RES_hh_fech!Q5=0,0,RES_hh_fech!Q5/RES_summary!Q$19)</f>
        <v>110.11684899433975</v>
      </c>
      <c r="R5" s="72">
        <f>IF(RES_hh_fech!R5=0,0,RES_hh_fech!R5/RES_summary!R$19)</f>
        <v>120.20915043589265</v>
      </c>
      <c r="S5" s="72">
        <f>IF(RES_hh_fech!S5=0,0,RES_hh_fech!S5/RES_summary!S$19)</f>
        <v>121.55530626454586</v>
      </c>
      <c r="T5" s="72">
        <f>IF(RES_hh_fech!T5=0,0,RES_hh_fech!T5/RES_summary!T$19)</f>
        <v>104.60776826448469</v>
      </c>
      <c r="U5" s="72">
        <f>IF(RES_hh_fech!U5=0,0,RES_hh_fech!U5/RES_summary!U$19)</f>
        <v>108.69445145046218</v>
      </c>
      <c r="V5" s="72">
        <f>IF(RES_hh_fech!V5=0,0,RES_hh_fech!V5/RES_summary!V$19)</f>
        <v>99.673114581634309</v>
      </c>
      <c r="W5" s="72">
        <f>IF(RES_hh_fech!W5=0,0,RES_hh_fech!W5/RES_summary!W$19)</f>
        <v>123.03210817131067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177.04979234377203</v>
      </c>
      <c r="C6" s="72">
        <f>IF(RES_hh_fech!C6=0,0,RES_hh_fech!C6/RES_summary!C$19)</f>
        <v>183.10526116003467</v>
      </c>
      <c r="D6" s="72">
        <f>IF(RES_hh_fech!D6=0,0,RES_hh_fech!D6/RES_summary!D$19)</f>
        <v>178.27368555277573</v>
      </c>
      <c r="E6" s="72">
        <f>IF(RES_hh_fech!E6=0,0,RES_hh_fech!E6/RES_summary!E$19)</f>
        <v>177.81741385045567</v>
      </c>
      <c r="F6" s="72">
        <f>IF(RES_hh_fech!F6=0,0,RES_hh_fech!F6/RES_summary!F$19)</f>
        <v>188.16630137549697</v>
      </c>
      <c r="G6" s="72">
        <f>IF(RES_hh_fech!G6=0,0,RES_hh_fech!G6/RES_summary!G$19)</f>
        <v>183.31015832409986</v>
      </c>
      <c r="H6" s="72">
        <f>IF(RES_hh_fech!H6=0,0,RES_hh_fech!H6/RES_summary!H$19)</f>
        <v>168.95792584761992</v>
      </c>
      <c r="I6" s="72">
        <f>IF(RES_hh_fech!I6=0,0,RES_hh_fech!I6/RES_summary!I$19)</f>
        <v>156.23477804482866</v>
      </c>
      <c r="J6" s="72">
        <f>IF(RES_hh_fech!J6=0,0,RES_hh_fech!J6/RES_summary!J$19)</f>
        <v>160.62884214800746</v>
      </c>
      <c r="K6" s="72">
        <f>IF(RES_hh_fech!K6=0,0,RES_hh_fech!K6/RES_summary!K$19)</f>
        <v>161.53256419882231</v>
      </c>
      <c r="L6" s="72">
        <f>IF(RES_hh_fech!L6=0,0,RES_hh_fech!L6/RES_summary!L$19)</f>
        <v>171.41478488180044</v>
      </c>
      <c r="M6" s="72">
        <f>IF(RES_hh_fech!M6=0,0,RES_hh_fech!M6/RES_summary!M$19)</f>
        <v>130.54062026139621</v>
      </c>
      <c r="N6" s="72">
        <f>IF(RES_hh_fech!N6=0,0,RES_hh_fech!N6/RES_summary!N$19)</f>
        <v>147.82924718557499</v>
      </c>
      <c r="O6" s="72">
        <f>IF(RES_hh_fech!O6=0,0,RES_hh_fech!O6/RES_summary!O$19)</f>
        <v>158.58063666108654</v>
      </c>
      <c r="P6" s="72">
        <f>IF(RES_hh_fech!P6=0,0,RES_hh_fech!P6/RES_summary!P$19)</f>
        <v>110.79501180585682</v>
      </c>
      <c r="Q6" s="72">
        <f>IF(RES_hh_fech!Q6=0,0,RES_hh_fech!Q6/RES_summary!Q$19)</f>
        <v>119.58982889429051</v>
      </c>
      <c r="R6" s="72">
        <f>IF(RES_hh_fech!R6=0,0,RES_hh_fech!R6/RES_summary!R$19)</f>
        <v>137.88356223750074</v>
      </c>
      <c r="S6" s="72">
        <f>IF(RES_hh_fech!S6=0,0,RES_hh_fech!S6/RES_summary!S$19)</f>
        <v>128.64705663116266</v>
      </c>
      <c r="T6" s="72">
        <f>IF(RES_hh_fech!T6=0,0,RES_hh_fech!T6/RES_summary!T$19)</f>
        <v>126.24493088274102</v>
      </c>
      <c r="U6" s="72">
        <f>IF(RES_hh_fech!U6=0,0,RES_hh_fech!U6/RES_summary!U$19)</f>
        <v>111.73200189047606</v>
      </c>
      <c r="V6" s="72">
        <f>IF(RES_hh_fech!V6=0,0,RES_hh_fech!V6/RES_summary!V$19)</f>
        <v>93.118797122052058</v>
      </c>
      <c r="W6" s="72">
        <f>IF(RES_hh_fech!W6=0,0,RES_hh_fech!W6/RES_summary!W$19)</f>
        <v>147.70143642251168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177.22167790216378</v>
      </c>
      <c r="C7" s="72">
        <f>IF(RES_hh_fech!C7=0,0,RES_hh_fech!C7/RES_summary!C$19)</f>
        <v>204.33334800769484</v>
      </c>
      <c r="D7" s="72">
        <f>IF(RES_hh_fech!D7=0,0,RES_hh_fech!D7/RES_summary!D$19)</f>
        <v>179.46565349995467</v>
      </c>
      <c r="E7" s="72">
        <f>IF(RES_hh_fech!E7=0,0,RES_hh_fech!E7/RES_summary!E$19)</f>
        <v>191.05446433145488</v>
      </c>
      <c r="F7" s="72">
        <f>IF(RES_hh_fech!F7=0,0,RES_hh_fech!F7/RES_summary!F$19)</f>
        <v>192.84296243942552</v>
      </c>
      <c r="G7" s="72">
        <f>IF(RES_hh_fech!G7=0,0,RES_hh_fech!G7/RES_summary!G$19)</f>
        <v>194.88566536839147</v>
      </c>
      <c r="H7" s="72">
        <f>IF(RES_hh_fech!H7=0,0,RES_hh_fech!H7/RES_summary!H$19)</f>
        <v>180.09346429322645</v>
      </c>
      <c r="I7" s="72">
        <f>IF(RES_hh_fech!I7=0,0,RES_hh_fech!I7/RES_summary!I$19)</f>
        <v>150.2378707560195</v>
      </c>
      <c r="J7" s="72">
        <f>IF(RES_hh_fech!J7=0,0,RES_hh_fech!J7/RES_summary!J$19)</f>
        <v>175.16486508226151</v>
      </c>
      <c r="K7" s="72">
        <f>IF(RES_hh_fech!K7=0,0,RES_hh_fech!K7/RES_summary!K$19)</f>
        <v>174.03180402280992</v>
      </c>
      <c r="L7" s="72">
        <f>IF(RES_hh_fech!L7=0,0,RES_hh_fech!L7/RES_summary!L$19)</f>
        <v>167.69177785282022</v>
      </c>
      <c r="M7" s="72">
        <f>IF(RES_hh_fech!M7=0,0,RES_hh_fech!M7/RES_summary!M$19)</f>
        <v>137.7867255898075</v>
      </c>
      <c r="N7" s="72">
        <f>IF(RES_hh_fech!N7=0,0,RES_hh_fech!N7/RES_summary!N$19)</f>
        <v>151.77694605648372</v>
      </c>
      <c r="O7" s="72">
        <f>IF(RES_hh_fech!O7=0,0,RES_hh_fech!O7/RES_summary!O$19)</f>
        <v>159.60498158868495</v>
      </c>
      <c r="P7" s="72">
        <f>IF(RES_hh_fech!P7=0,0,RES_hh_fech!P7/RES_summary!P$19)</f>
        <v>127.1642601551335</v>
      </c>
      <c r="Q7" s="72">
        <f>IF(RES_hh_fech!Q7=0,0,RES_hh_fech!Q7/RES_summary!Q$19)</f>
        <v>136.26658473284405</v>
      </c>
      <c r="R7" s="72">
        <f>IF(RES_hh_fech!R7=0,0,RES_hh_fech!R7/RES_summary!R$19)</f>
        <v>130.73364619790178</v>
      </c>
      <c r="S7" s="72">
        <f>IF(RES_hh_fech!S7=0,0,RES_hh_fech!S7/RES_summary!S$19)</f>
        <v>136.38054874308844</v>
      </c>
      <c r="T7" s="72">
        <f>IF(RES_hh_fech!T7=0,0,RES_hh_fech!T7/RES_summary!T$19)</f>
        <v>126.27914343713181</v>
      </c>
      <c r="U7" s="72">
        <f>IF(RES_hh_fech!U7=0,0,RES_hh_fech!U7/RES_summary!U$19)</f>
        <v>123.43454543420755</v>
      </c>
      <c r="V7" s="72">
        <f>IF(RES_hh_fech!V7=0,0,RES_hh_fech!V7/RES_summary!V$19)</f>
        <v>120.60897663114295</v>
      </c>
      <c r="W7" s="72">
        <f>IF(RES_hh_fech!W7=0,0,RES_hh_fech!W7/RES_summary!W$19)</f>
        <v>123.09839567338587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172.68801204668748</v>
      </c>
      <c r="C8" s="72">
        <f>IF(RES_hh_fech!C8=0,0,RES_hh_fech!C8/RES_summary!C$19)</f>
        <v>168.30894009125566</v>
      </c>
      <c r="D8" s="72">
        <f>IF(RES_hh_fech!D8=0,0,RES_hh_fech!D8/RES_summary!D$19)</f>
        <v>163.30066015157809</v>
      </c>
      <c r="E8" s="72">
        <f>IF(RES_hh_fech!E8=0,0,RES_hh_fech!E8/RES_summary!E$19)</f>
        <v>158.37317589006048</v>
      </c>
      <c r="F8" s="72">
        <f>IF(RES_hh_fech!F8=0,0,RES_hh_fech!F8/RES_summary!F$19)</f>
        <v>170.69340188076481</v>
      </c>
      <c r="G8" s="72">
        <f>IF(RES_hh_fech!G8=0,0,RES_hh_fech!G8/RES_summary!G$19)</f>
        <v>163.46821845229297</v>
      </c>
      <c r="H8" s="72">
        <f>IF(RES_hh_fech!H8=0,0,RES_hh_fech!H8/RES_summary!H$19)</f>
        <v>155.86706147525854</v>
      </c>
      <c r="I8" s="72">
        <f>IF(RES_hh_fech!I8=0,0,RES_hh_fech!I8/RES_summary!I$19)</f>
        <v>132.65036735404823</v>
      </c>
      <c r="J8" s="72">
        <f>IF(RES_hh_fech!J8=0,0,RES_hh_fech!J8/RES_summary!J$19)</f>
        <v>141.60365969557901</v>
      </c>
      <c r="K8" s="72">
        <f>IF(RES_hh_fech!K8=0,0,RES_hh_fech!K8/RES_summary!K$19)</f>
        <v>144.99112044418953</v>
      </c>
      <c r="L8" s="72">
        <f>IF(RES_hh_fech!L8=0,0,RES_hh_fech!L8/RES_summary!L$19)</f>
        <v>138.49639399886814</v>
      </c>
      <c r="M8" s="72">
        <f>IF(RES_hh_fech!M8=0,0,RES_hh_fech!M8/RES_summary!M$19)</f>
        <v>118.66807629593467</v>
      </c>
      <c r="N8" s="72">
        <f>IF(RES_hh_fech!N8=0,0,RES_hh_fech!N8/RES_summary!N$19)</f>
        <v>134.98164066512322</v>
      </c>
      <c r="O8" s="72">
        <f>IF(RES_hh_fech!O8=0,0,RES_hh_fech!O8/RES_summary!O$19)</f>
        <v>142.22086841516995</v>
      </c>
      <c r="P8" s="72">
        <f>IF(RES_hh_fech!P8=0,0,RES_hh_fech!P8/RES_summary!P$19)</f>
        <v>101.39119375699943</v>
      </c>
      <c r="Q8" s="72">
        <f>IF(RES_hh_fech!Q8=0,0,RES_hh_fech!Q8/RES_summary!Q$19)</f>
        <v>110.06777117687285</v>
      </c>
      <c r="R8" s="72">
        <f>IF(RES_hh_fech!R8=0,0,RES_hh_fech!R8/RES_summary!R$19)</f>
        <v>119.08710236225293</v>
      </c>
      <c r="S8" s="72">
        <f>IF(RES_hh_fech!S8=0,0,RES_hh_fech!S8/RES_summary!S$19)</f>
        <v>114.41789429028127</v>
      </c>
      <c r="T8" s="72">
        <f>IF(RES_hh_fech!T8=0,0,RES_hh_fech!T8/RES_summary!T$19)</f>
        <v>107.27884964676306</v>
      </c>
      <c r="U8" s="72">
        <f>IF(RES_hh_fech!U8=0,0,RES_hh_fech!U8/RES_summary!U$19)</f>
        <v>105.18150838771577</v>
      </c>
      <c r="V8" s="72">
        <f>IF(RES_hh_fech!V8=0,0,RES_hh_fech!V8/RES_summary!V$19)</f>
        <v>101.98246575405086</v>
      </c>
      <c r="W8" s="72">
        <f>IF(RES_hh_fech!W8=0,0,RES_hh_fech!W8/RES_summary!W$19)</f>
        <v>107.87728572717694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187.94265239218979</v>
      </c>
      <c r="C9" s="72">
        <f>IF(RES_hh_fech!C9=0,0,RES_hh_fech!C9/RES_summary!C$19)</f>
        <v>195.37542553507961</v>
      </c>
      <c r="D9" s="72">
        <f>IF(RES_hh_fech!D9=0,0,RES_hh_fech!D9/RES_summary!D$19)</f>
        <v>179.26192676612254</v>
      </c>
      <c r="E9" s="72">
        <f>IF(RES_hh_fech!E9=0,0,RES_hh_fech!E9/RES_summary!E$19)</f>
        <v>190.19607010369958</v>
      </c>
      <c r="F9" s="72">
        <f>IF(RES_hh_fech!F9=0,0,RES_hh_fech!F9/RES_summary!F$19)</f>
        <v>190.87362437183111</v>
      </c>
      <c r="G9" s="72">
        <f>IF(RES_hh_fech!G9=0,0,RES_hh_fech!G9/RES_summary!G$19)</f>
        <v>182.72364056725675</v>
      </c>
      <c r="H9" s="72">
        <f>IF(RES_hh_fech!H9=0,0,RES_hh_fech!H9/RES_summary!H$19)</f>
        <v>165.10365909384086</v>
      </c>
      <c r="I9" s="72">
        <f>IF(RES_hh_fech!I9=0,0,RES_hh_fech!I9/RES_summary!I$19)</f>
        <v>148.86224388703019</v>
      </c>
      <c r="J9" s="72">
        <f>IF(RES_hh_fech!J9=0,0,RES_hh_fech!J9/RES_summary!J$19)</f>
        <v>152.05977887331926</v>
      </c>
      <c r="K9" s="72">
        <f>IF(RES_hh_fech!K9=0,0,RES_hh_fech!K9/RES_summary!K$19)</f>
        <v>147.23451737386313</v>
      </c>
      <c r="L9" s="72">
        <f>IF(RES_hh_fech!L9=0,0,RES_hh_fech!L9/RES_summary!L$19)</f>
        <v>154.89378785433462</v>
      </c>
      <c r="M9" s="72">
        <f>IF(RES_hh_fech!M9=0,0,RES_hh_fech!M9/RES_summary!M$19)</f>
        <v>120.66411760704443</v>
      </c>
      <c r="N9" s="72">
        <f>IF(RES_hh_fech!N9=0,0,RES_hh_fech!N9/RES_summary!N$19)</f>
        <v>132.97983255241112</v>
      </c>
      <c r="O9" s="72">
        <f>IF(RES_hh_fech!O9=0,0,RES_hh_fech!O9/RES_summary!O$19)</f>
        <v>139.46672330304222</v>
      </c>
      <c r="P9" s="72">
        <f>IF(RES_hh_fech!P9=0,0,RES_hh_fech!P9/RES_summary!P$19)</f>
        <v>108.58152397794673</v>
      </c>
      <c r="Q9" s="72">
        <f>IF(RES_hh_fech!Q9=0,0,RES_hh_fech!Q9/RES_summary!Q$19)</f>
        <v>113.19418494454294</v>
      </c>
      <c r="R9" s="72">
        <f>IF(RES_hh_fech!R9=0,0,RES_hh_fech!R9/RES_summary!R$19)</f>
        <v>119.97332250672805</v>
      </c>
      <c r="S9" s="72">
        <f>IF(RES_hh_fech!S9=0,0,RES_hh_fech!S9/RES_summary!S$19)</f>
        <v>114.86313986136489</v>
      </c>
      <c r="T9" s="72">
        <f>IF(RES_hh_fech!T9=0,0,RES_hh_fech!T9/RES_summary!T$19)</f>
        <v>110.99137164989716</v>
      </c>
      <c r="U9" s="72">
        <f>IF(RES_hh_fech!U9=0,0,RES_hh_fech!U9/RES_summary!U$19)</f>
        <v>111.67202034120648</v>
      </c>
      <c r="V9" s="72">
        <f>IF(RES_hh_fech!V9=0,0,RES_hh_fech!V9/RES_summary!V$19)</f>
        <v>100.35995413419259</v>
      </c>
      <c r="W9" s="72">
        <f>IF(RES_hh_fech!W9=0,0,RES_hh_fech!W9/RES_summary!W$19)</f>
        <v>114.9189881175311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118.9774965279057</v>
      </c>
      <c r="C10" s="72">
        <f>IF(RES_hh_fech!C10=0,0,RES_hh_fech!C10/RES_summary!C$19)</f>
        <v>131.37520211894901</v>
      </c>
      <c r="D10" s="72">
        <f>IF(RES_hh_fech!D10=0,0,RES_hh_fech!D10/RES_summary!D$19)</f>
        <v>103.33433548966299</v>
      </c>
      <c r="E10" s="72">
        <f>IF(RES_hh_fech!E10=0,0,RES_hh_fech!E10/RES_summary!E$19)</f>
        <v>128.6125649662448</v>
      </c>
      <c r="F10" s="72">
        <f>IF(RES_hh_fech!F10=0,0,RES_hh_fech!F10/RES_summary!F$19)</f>
        <v>178.93083809347988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93.246747775230574</v>
      </c>
      <c r="C11" s="72">
        <f>IF(RES_hh_fech!C11=0,0,RES_hh_fech!C11/RES_summary!C$19)</f>
        <v>114.10700010736025</v>
      </c>
      <c r="D11" s="72">
        <f>IF(RES_hh_fech!D11=0,0,RES_hh_fech!D11/RES_summary!D$19)</f>
        <v>118.23949732580878</v>
      </c>
      <c r="E11" s="72">
        <f>IF(RES_hh_fech!E11=0,0,RES_hh_fech!E11/RES_summary!E$19)</f>
        <v>114.22502957808739</v>
      </c>
      <c r="F11" s="72">
        <f>IF(RES_hh_fech!F11=0,0,RES_hh_fech!F11/RES_summary!F$19)</f>
        <v>117.30916534939814</v>
      </c>
      <c r="G11" s="72">
        <f>IF(RES_hh_fech!G11=0,0,RES_hh_fech!G11/RES_summary!G$19)</f>
        <v>126.86636100130686</v>
      </c>
      <c r="H11" s="72">
        <f>IF(RES_hh_fech!H11=0,0,RES_hh_fech!H11/RES_summary!H$19)</f>
        <v>130.44001958743954</v>
      </c>
      <c r="I11" s="72">
        <f>IF(RES_hh_fech!I11=0,0,RES_hh_fech!I11/RES_summary!I$19)</f>
        <v>80.849937653926688</v>
      </c>
      <c r="J11" s="72">
        <f>IF(RES_hh_fech!J11=0,0,RES_hh_fech!J11/RES_summary!J$19)</f>
        <v>104.95010568890558</v>
      </c>
      <c r="K11" s="72">
        <f>IF(RES_hh_fech!K11=0,0,RES_hh_fech!K11/RES_summary!K$19)</f>
        <v>104.76809523788522</v>
      </c>
      <c r="L11" s="72">
        <f>IF(RES_hh_fech!L11=0,0,RES_hh_fech!L11/RES_summary!L$19)</f>
        <v>115.65981226667117</v>
      </c>
      <c r="M11" s="72">
        <f>IF(RES_hh_fech!M11=0,0,RES_hh_fech!M11/RES_summary!M$19)</f>
        <v>94.085306167315551</v>
      </c>
      <c r="N11" s="72">
        <f>IF(RES_hh_fech!N11=0,0,RES_hh_fech!N11/RES_summary!N$19)</f>
        <v>105.43410925287806</v>
      </c>
      <c r="O11" s="72">
        <f>IF(RES_hh_fech!O11=0,0,RES_hh_fech!O11/RES_summary!O$19)</f>
        <v>112.17350070659467</v>
      </c>
      <c r="P11" s="72">
        <f>IF(RES_hh_fech!P11=0,0,RES_hh_fech!P11/RES_summary!P$19)</f>
        <v>86.035542257766593</v>
      </c>
      <c r="Q11" s="72">
        <f>IF(RES_hh_fech!Q11=0,0,RES_hh_fech!Q11/RES_summary!Q$19)</f>
        <v>94.652773542096881</v>
      </c>
      <c r="R11" s="72">
        <f>IF(RES_hh_fech!R11=0,0,RES_hh_fech!R11/RES_summary!R$19)</f>
        <v>99.306942174408732</v>
      </c>
      <c r="S11" s="72">
        <f>IF(RES_hh_fech!S11=0,0,RES_hh_fech!S11/RES_summary!S$19)</f>
        <v>95.162304921366953</v>
      </c>
      <c r="T11" s="72">
        <f>IF(RES_hh_fech!T11=0,0,RES_hh_fech!T11/RES_summary!T$19)</f>
        <v>93.12450850680105</v>
      </c>
      <c r="U11" s="72">
        <f>IF(RES_hh_fech!U11=0,0,RES_hh_fech!U11/RES_summary!U$19)</f>
        <v>92.0947996508676</v>
      </c>
      <c r="V11" s="72">
        <f>IF(RES_hh_fech!V11=0,0,RES_hh_fech!V11/RES_summary!V$19)</f>
        <v>86.361027403045824</v>
      </c>
      <c r="W11" s="72">
        <f>IF(RES_hh_fech!W11=0,0,RES_hh_fech!W11/RES_summary!W$19)</f>
        <v>100.17321728826005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61.012908127767929</v>
      </c>
      <c r="C12" s="72">
        <f>IF(RES_hh_fech!C12=0,0,RES_hh_fech!C12/RES_summary!C$19)</f>
        <v>67.133572765597805</v>
      </c>
      <c r="D12" s="72">
        <f>IF(RES_hh_fech!D12=0,0,RES_hh_fech!D12/RES_summary!D$19)</f>
        <v>60.228218694709419</v>
      </c>
      <c r="E12" s="72">
        <f>IF(RES_hh_fech!E12=0,0,RES_hh_fech!E12/RES_summary!E$19)</f>
        <v>55.269686270172386</v>
      </c>
      <c r="F12" s="72">
        <f>IF(RES_hh_fech!F12=0,0,RES_hh_fech!F12/RES_summary!F$19)</f>
        <v>39.843936023379413</v>
      </c>
      <c r="G12" s="72">
        <f>IF(RES_hh_fech!G12=0,0,RES_hh_fech!G12/RES_summary!G$19)</f>
        <v>43.536677880212281</v>
      </c>
      <c r="H12" s="72">
        <f>IF(RES_hh_fech!H12=0,0,RES_hh_fech!H12/RES_summary!H$19)</f>
        <v>43.589734052466504</v>
      </c>
      <c r="I12" s="72">
        <f>IF(RES_hh_fech!I12=0,0,RES_hh_fech!I12/RES_summary!I$19)</f>
        <v>40.521130849934487</v>
      </c>
      <c r="J12" s="72">
        <f>IF(RES_hh_fech!J12=0,0,RES_hh_fech!J12/RES_summary!J$19)</f>
        <v>42.380404913141135</v>
      </c>
      <c r="K12" s="72">
        <f>IF(RES_hh_fech!K12=0,0,RES_hh_fech!K12/RES_summary!K$19)</f>
        <v>41.612832868889036</v>
      </c>
      <c r="L12" s="72">
        <f>IF(RES_hh_fech!L12=0,0,RES_hh_fech!L12/RES_summary!L$19)</f>
        <v>44.251701224297186</v>
      </c>
      <c r="M12" s="72">
        <f>IF(RES_hh_fech!M12=0,0,RES_hh_fech!M12/RES_summary!M$19)</f>
        <v>33.600809711529443</v>
      </c>
      <c r="N12" s="72">
        <f>IF(RES_hh_fech!N12=0,0,RES_hh_fech!N12/RES_summary!N$19)</f>
        <v>37.522425144302197</v>
      </c>
      <c r="O12" s="72">
        <f>IF(RES_hh_fech!O12=0,0,RES_hh_fech!O12/RES_summary!O$19)</f>
        <v>38.913608244823472</v>
      </c>
      <c r="P12" s="72">
        <f>IF(RES_hh_fech!P12=0,0,RES_hh_fech!P12/RES_summary!P$19)</f>
        <v>29.699009200888465</v>
      </c>
      <c r="Q12" s="72">
        <f>IF(RES_hh_fech!Q12=0,0,RES_hh_fech!Q12/RES_summary!Q$19)</f>
        <v>30.441714404271817</v>
      </c>
      <c r="R12" s="72">
        <f>IF(RES_hh_fech!R12=0,0,RES_hh_fech!R12/RES_summary!R$19)</f>
        <v>31.611477721036987</v>
      </c>
      <c r="S12" s="72">
        <f>IF(RES_hh_fech!S12=0,0,RES_hh_fech!S12/RES_summary!S$19)</f>
        <v>29.359310429322704</v>
      </c>
      <c r="T12" s="72">
        <f>IF(RES_hh_fech!T12=0,0,RES_hh_fech!T12/RES_summary!T$19)</f>
        <v>27.20164563431323</v>
      </c>
      <c r="U12" s="72">
        <f>IF(RES_hh_fech!U12=0,0,RES_hh_fech!U12/RES_summary!U$19)</f>
        <v>26.585786533451856</v>
      </c>
      <c r="V12" s="72">
        <f>IF(RES_hh_fech!V12=0,0,RES_hh_fech!V12/RES_summary!V$19)</f>
        <v>23.820593490966328</v>
      </c>
      <c r="W12" s="72">
        <f>IF(RES_hh_fech!W12=0,0,RES_hh_fech!W12/RES_summary!W$19)</f>
        <v>27.580459454123918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122.46574326954432</v>
      </c>
      <c r="C13" s="74">
        <f>IF(RES_hh_fech!C13=0,0,RES_hh_fech!C13/RES_summary!C$19)</f>
        <v>131.68626676099942</v>
      </c>
      <c r="D13" s="74">
        <f>IF(RES_hh_fech!D13=0,0,RES_hh_fech!D13/RES_summary!D$19)</f>
        <v>121.98089298721271</v>
      </c>
      <c r="E13" s="74">
        <f>IF(RES_hh_fech!E13=0,0,RES_hh_fech!E13/RES_summary!E$19)</f>
        <v>131.20629783286299</v>
      </c>
      <c r="F13" s="74">
        <f>IF(RES_hh_fech!F13=0,0,RES_hh_fech!F13/RES_summary!F$19)</f>
        <v>140.43527153873052</v>
      </c>
      <c r="G13" s="74">
        <f>IF(RES_hh_fech!G13=0,0,RES_hh_fech!G13/RES_summary!G$19)</f>
        <v>124.78532187995754</v>
      </c>
      <c r="H13" s="74">
        <f>IF(RES_hh_fech!H13=0,0,RES_hh_fech!H13/RES_summary!H$19)</f>
        <v>123.73961604602464</v>
      </c>
      <c r="I13" s="74">
        <f>IF(RES_hh_fech!I13=0,0,RES_hh_fech!I13/RES_summary!I$19)</f>
        <v>109.96085548845112</v>
      </c>
      <c r="J13" s="74">
        <f>IF(RES_hh_fech!J13=0,0,RES_hh_fech!J13/RES_summary!J$19)</f>
        <v>123.51062910695018</v>
      </c>
      <c r="K13" s="74">
        <f>IF(RES_hh_fech!K13=0,0,RES_hh_fech!K13/RES_summary!K$19)</f>
        <v>115.57341425281871</v>
      </c>
      <c r="L13" s="74">
        <f>IF(RES_hh_fech!L13=0,0,RES_hh_fech!L13/RES_summary!L$19)</f>
        <v>128.72879863390574</v>
      </c>
      <c r="M13" s="74">
        <f>IF(RES_hh_fech!M13=0,0,RES_hh_fech!M13/RES_summary!M$19)</f>
        <v>96.246548230590392</v>
      </c>
      <c r="N13" s="74">
        <f>IF(RES_hh_fech!N13=0,0,RES_hh_fech!N13/RES_summary!N$19)</f>
        <v>115.44903705395313</v>
      </c>
      <c r="O13" s="74">
        <f>IF(RES_hh_fech!O13=0,0,RES_hh_fech!O13/RES_summary!O$19)</f>
        <v>125.70336459736988</v>
      </c>
      <c r="P13" s="74">
        <f>IF(RES_hh_fech!P13=0,0,RES_hh_fech!P13/RES_summary!P$19)</f>
        <v>90.422976582714426</v>
      </c>
      <c r="Q13" s="74">
        <f>IF(RES_hh_fech!Q13=0,0,RES_hh_fech!Q13/RES_summary!Q$19)</f>
        <v>96.967300767931974</v>
      </c>
      <c r="R13" s="74">
        <f>IF(RES_hh_fech!R13=0,0,RES_hh_fech!R13/RES_summary!R$19)</f>
        <v>107.46442843210984</v>
      </c>
      <c r="S13" s="74">
        <f>IF(RES_hh_fech!S13=0,0,RES_hh_fech!S13/RES_summary!S$19)</f>
        <v>103.60414467417641</v>
      </c>
      <c r="T13" s="74">
        <f>IF(RES_hh_fech!T13=0,0,RES_hh_fech!T13/RES_summary!T$19)</f>
        <v>97.122355456437234</v>
      </c>
      <c r="U13" s="74">
        <f>IF(RES_hh_fech!U13=0,0,RES_hh_fech!U13/RES_summary!U$19)</f>
        <v>96.968256421817443</v>
      </c>
      <c r="V13" s="74">
        <f>IF(RES_hh_fech!V13=0,0,RES_hh_fech!V13/RES_summary!V$19)</f>
        <v>84.277074188069619</v>
      </c>
      <c r="W13" s="74">
        <f>IF(RES_hh_fech!W13=0,0,RES_hh_fech!W13/RES_summary!W$19)</f>
        <v>103.99480779070463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1.693213138453592</v>
      </c>
      <c r="C14" s="76">
        <f>IF(RES_hh_fech!C14=0,0,RES_hh_fech!C14/RES_summary!C$19)</f>
        <v>1.7654415539268313</v>
      </c>
      <c r="D14" s="76">
        <f>IF(RES_hh_fech!D14=0,0,RES_hh_fech!D14/RES_summary!D$19)</f>
        <v>1.6620221940061104</v>
      </c>
      <c r="E14" s="76">
        <f>IF(RES_hh_fech!E14=0,0,RES_hh_fech!E14/RES_summary!E$19)</f>
        <v>1.6256813237648162</v>
      </c>
      <c r="F14" s="76">
        <f>IF(RES_hh_fech!F14=0,0,RES_hh_fech!F14/RES_summary!F$19)</f>
        <v>1.7543041210179633</v>
      </c>
      <c r="G14" s="76">
        <f>IF(RES_hh_fech!G14=0,0,RES_hh_fech!G14/RES_summary!G$19)</f>
        <v>1.7093934787048037</v>
      </c>
      <c r="H14" s="76">
        <f>IF(RES_hh_fech!H14=0,0,RES_hh_fech!H14/RES_summary!H$19)</f>
        <v>1.6242039177428758</v>
      </c>
      <c r="I14" s="76">
        <f>IF(RES_hh_fech!I14=0,0,RES_hh_fech!I14/RES_summary!I$19)</f>
        <v>1.4194182730999563</v>
      </c>
      <c r="J14" s="76">
        <f>IF(RES_hh_fech!J14=0,0,RES_hh_fech!J14/RES_summary!J$19)</f>
        <v>1.5634388973953852</v>
      </c>
      <c r="K14" s="76">
        <f>IF(RES_hh_fech!K14=0,0,RES_hh_fech!K14/RES_summary!K$19)</f>
        <v>1.5568195033389576</v>
      </c>
      <c r="L14" s="76">
        <f>IF(RES_hh_fech!L14=0,0,RES_hh_fech!L14/RES_summary!L$19)</f>
        <v>1.5272570832506387</v>
      </c>
      <c r="M14" s="76">
        <f>IF(RES_hh_fech!M14=0,0,RES_hh_fech!M14/RES_summary!M$19)</f>
        <v>1.2801935719687767</v>
      </c>
      <c r="N14" s="76">
        <f>IF(RES_hh_fech!N14=0,0,RES_hh_fech!N14/RES_summary!N$19)</f>
        <v>1.454126376501377</v>
      </c>
      <c r="O14" s="76">
        <f>IF(RES_hh_fech!O14=0,0,RES_hh_fech!O14/RES_summary!O$19)</f>
        <v>1.5451714555915395</v>
      </c>
      <c r="P14" s="76">
        <f>IF(RES_hh_fech!P14=0,0,RES_hh_fech!P14/RES_summary!P$19)</f>
        <v>1.1368721904191446</v>
      </c>
      <c r="Q14" s="76">
        <f>IF(RES_hh_fech!Q14=0,0,RES_hh_fech!Q14/RES_summary!Q$19)</f>
        <v>1.2213864215353221</v>
      </c>
      <c r="R14" s="76">
        <f>IF(RES_hh_fech!R14=0,0,RES_hh_fech!R14/RES_summary!R$19)</f>
        <v>1.2900218085985184</v>
      </c>
      <c r="S14" s="76">
        <f>IF(RES_hh_fech!S14=0,0,RES_hh_fech!S14/RES_summary!S$19)</f>
        <v>1.2670620737568066</v>
      </c>
      <c r="T14" s="76">
        <f>IF(RES_hh_fech!T14=0,0,RES_hh_fech!T14/RES_summary!T$19)</f>
        <v>1.201651712304139</v>
      </c>
      <c r="U14" s="76">
        <f>IF(RES_hh_fech!U14=0,0,RES_hh_fech!U14/RES_summary!U$19)</f>
        <v>1.1899638306731424</v>
      </c>
      <c r="V14" s="76">
        <f>IF(RES_hh_fech!V14=0,0,RES_hh_fech!V14/RES_summary!V$19)</f>
        <v>1.1505298575708514</v>
      </c>
      <c r="W14" s="76">
        <f>IF(RES_hh_fech!W14=0,0,RES_hh_fech!W14/RES_summary!W$19)</f>
        <v>1.2532093227086236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0.37839209047083794</v>
      </c>
      <c r="C15" s="69">
        <f>IF(RES_hh_fech!C15=0,0,RES_hh_fech!C15/RES_summary!C$19)</f>
        <v>0.45853111726024726</v>
      </c>
      <c r="D15" s="69">
        <f>IF(RES_hh_fech!D15=0,0,RES_hh_fech!D15/RES_summary!D$19)</f>
        <v>0.35478451482286161</v>
      </c>
      <c r="E15" s="69">
        <f>IF(RES_hh_fech!E15=0,0,RES_hh_fech!E15/RES_summary!E$19)</f>
        <v>1.1855156277646479</v>
      </c>
      <c r="F15" s="69">
        <f>IF(RES_hh_fech!F15=0,0,RES_hh_fech!F15/RES_summary!F$19)</f>
        <v>0.35686547131751278</v>
      </c>
      <c r="G15" s="69">
        <f>IF(RES_hh_fech!G15=0,0,RES_hh_fech!G15/RES_summary!G$19)</f>
        <v>0.48895806486523657</v>
      </c>
      <c r="H15" s="69">
        <f>IF(RES_hh_fech!H15=0,0,RES_hh_fech!H15/RES_summary!H$19)</f>
        <v>0.65458462450217347</v>
      </c>
      <c r="I15" s="69">
        <f>IF(RES_hh_fech!I15=0,0,RES_hh_fech!I15/RES_summary!I$19)</f>
        <v>0.30826530617388548</v>
      </c>
      <c r="J15" s="69">
        <f>IF(RES_hh_fech!J15=0,0,RES_hh_fech!J15/RES_summary!J$19)</f>
        <v>0.33096598613873013</v>
      </c>
      <c r="K15" s="69">
        <f>IF(RES_hh_fech!K15=0,0,RES_hh_fech!K15/RES_summary!K$19)</f>
        <v>0.41719212812732537</v>
      </c>
      <c r="L15" s="69">
        <f>IF(RES_hh_fech!L15=0,0,RES_hh_fech!L15/RES_summary!L$19)</f>
        <v>0.41745296212487643</v>
      </c>
      <c r="M15" s="69">
        <f>IF(RES_hh_fech!M15=0,0,RES_hh_fech!M15/RES_summary!M$19)</f>
        <v>0.40610667460371752</v>
      </c>
      <c r="N15" s="69">
        <f>IF(RES_hh_fech!N15=0,0,RES_hh_fech!N15/RES_summary!N$19)</f>
        <v>0.39996147240979191</v>
      </c>
      <c r="O15" s="69">
        <f>IF(RES_hh_fech!O15=0,0,RES_hh_fech!O15/RES_summary!O$19)</f>
        <v>0.41350938752802197</v>
      </c>
      <c r="P15" s="69">
        <f>IF(RES_hh_fech!P15=0,0,RES_hh_fech!P15/RES_summary!P$19)</f>
        <v>0.42264343030370055</v>
      </c>
      <c r="Q15" s="69">
        <f>IF(RES_hh_fech!Q15=0,0,RES_hh_fech!Q15/RES_summary!Q$19)</f>
        <v>0.43896646411609053</v>
      </c>
      <c r="R15" s="69">
        <f>IF(RES_hh_fech!R15=0,0,RES_hh_fech!R15/RES_summary!R$19)</f>
        <v>0.53157776555609237</v>
      </c>
      <c r="S15" s="69">
        <f>IF(RES_hh_fech!S15=0,0,RES_hh_fech!S15/RES_summary!S$19)</f>
        <v>0.52403981103198372</v>
      </c>
      <c r="T15" s="69">
        <f>IF(RES_hh_fech!T15=0,0,RES_hh_fech!T15/RES_summary!T$19)</f>
        <v>0.57507040201664505</v>
      </c>
      <c r="U15" s="69">
        <f>IF(RES_hh_fech!U15=0,0,RES_hh_fech!U15/RES_summary!U$19)</f>
        <v>0.65109391603715239</v>
      </c>
      <c r="V15" s="69">
        <f>IF(RES_hh_fech!V15=0,0,RES_hh_fech!V15/RES_summary!V$19)</f>
        <v>0.81202543951115325</v>
      </c>
      <c r="W15" s="69">
        <f>IF(RES_hh_fech!W15=0,0,RES_hh_fech!W15/RES_summary!W$19)</f>
        <v>0.89259849695635574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0.37839209047083794</v>
      </c>
      <c r="C16" s="72">
        <f>IF(RES_hh_fech!C16=0,0,RES_hh_fech!C16/RES_summary!C$19)</f>
        <v>0.45853111726024726</v>
      </c>
      <c r="D16" s="72">
        <f>IF(RES_hh_fech!D16=0,0,RES_hh_fech!D16/RES_summary!D$19)</f>
        <v>0.35478451482286161</v>
      </c>
      <c r="E16" s="72">
        <f>IF(RES_hh_fech!E16=0,0,RES_hh_fech!E16/RES_summary!E$19)</f>
        <v>1.1855156277646479</v>
      </c>
      <c r="F16" s="72">
        <f>IF(RES_hh_fech!F16=0,0,RES_hh_fech!F16/RES_summary!F$19)</f>
        <v>0.35686547131751278</v>
      </c>
      <c r="G16" s="72">
        <f>IF(RES_hh_fech!G16=0,0,RES_hh_fech!G16/RES_summary!G$19)</f>
        <v>0.48895806486523657</v>
      </c>
      <c r="H16" s="72">
        <f>IF(RES_hh_fech!H16=0,0,RES_hh_fech!H16/RES_summary!H$19)</f>
        <v>0.65458462450217347</v>
      </c>
      <c r="I16" s="72">
        <f>IF(RES_hh_fech!I16=0,0,RES_hh_fech!I16/RES_summary!I$19)</f>
        <v>0.30826530617388548</v>
      </c>
      <c r="J16" s="72">
        <f>IF(RES_hh_fech!J16=0,0,RES_hh_fech!J16/RES_summary!J$19)</f>
        <v>0.33096598613873013</v>
      </c>
      <c r="K16" s="72">
        <f>IF(RES_hh_fech!K16=0,0,RES_hh_fech!K16/RES_summary!K$19)</f>
        <v>0.41719212812732537</v>
      </c>
      <c r="L16" s="72">
        <f>IF(RES_hh_fech!L16=0,0,RES_hh_fech!L16/RES_summary!L$19)</f>
        <v>0.41745296212487643</v>
      </c>
      <c r="M16" s="72">
        <f>IF(RES_hh_fech!M16=0,0,RES_hh_fech!M16/RES_summary!M$19)</f>
        <v>0.40610667460371752</v>
      </c>
      <c r="N16" s="72">
        <f>IF(RES_hh_fech!N16=0,0,RES_hh_fech!N16/RES_summary!N$19)</f>
        <v>0.39996147240979191</v>
      </c>
      <c r="O16" s="72">
        <f>IF(RES_hh_fech!O16=0,0,RES_hh_fech!O16/RES_summary!O$19)</f>
        <v>0.41350938752802197</v>
      </c>
      <c r="P16" s="72">
        <f>IF(RES_hh_fech!P16=0,0,RES_hh_fech!P16/RES_summary!P$19)</f>
        <v>0.42264343030370055</v>
      </c>
      <c r="Q16" s="72">
        <f>IF(RES_hh_fech!Q16=0,0,RES_hh_fech!Q16/RES_summary!Q$19)</f>
        <v>0.43896646411609053</v>
      </c>
      <c r="R16" s="72">
        <f>IF(RES_hh_fech!R16=0,0,RES_hh_fech!R16/RES_summary!R$19)</f>
        <v>0.53157776555609237</v>
      </c>
      <c r="S16" s="72">
        <f>IF(RES_hh_fech!S16=0,0,RES_hh_fech!S16/RES_summary!S$19)</f>
        <v>0.52403981103198372</v>
      </c>
      <c r="T16" s="72">
        <f>IF(RES_hh_fech!T16=0,0,RES_hh_fech!T16/RES_summary!T$19)</f>
        <v>0.57507040201664505</v>
      </c>
      <c r="U16" s="72">
        <f>IF(RES_hh_fech!U16=0,0,RES_hh_fech!U16/RES_summary!U$19)</f>
        <v>0.65109391603715239</v>
      </c>
      <c r="V16" s="72">
        <f>IF(RES_hh_fech!V16=0,0,RES_hh_fech!V16/RES_summary!V$19)</f>
        <v>0.81202543951115325</v>
      </c>
      <c r="W16" s="72">
        <f>IF(RES_hh_fech!W16=0,0,RES_hh_fech!W16/RES_summary!W$19)</f>
        <v>0.89259849695635574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16.340793124816159</v>
      </c>
      <c r="C17" s="69">
        <f>IF(RES_hh_fech!C17=0,0,RES_hh_fech!C17/RES_summary!C$19)</f>
        <v>15.900095469425187</v>
      </c>
      <c r="D17" s="69">
        <f>IF(RES_hh_fech!D17=0,0,RES_hh_fech!D17/RES_summary!D$19)</f>
        <v>16.138357945924557</v>
      </c>
      <c r="E17" s="69">
        <f>IF(RES_hh_fech!E17=0,0,RES_hh_fech!E17/RES_summary!E$19)</f>
        <v>16.341393653609948</v>
      </c>
      <c r="F17" s="69">
        <f>IF(RES_hh_fech!F17=0,0,RES_hh_fech!F17/RES_summary!F$19)</f>
        <v>16.43024710428309</v>
      </c>
      <c r="G17" s="69">
        <f>IF(RES_hh_fech!G17=0,0,RES_hh_fech!G17/RES_summary!G$19)</f>
        <v>15.505605390592741</v>
      </c>
      <c r="H17" s="69">
        <f>IF(RES_hh_fech!H17=0,0,RES_hh_fech!H17/RES_summary!H$19)</f>
        <v>16.094141170794579</v>
      </c>
      <c r="I17" s="69">
        <f>IF(RES_hh_fech!I17=0,0,RES_hh_fech!I17/RES_summary!I$19)</f>
        <v>15.241296531070843</v>
      </c>
      <c r="J17" s="69">
        <f>IF(RES_hh_fech!J17=0,0,RES_hh_fech!J17/RES_summary!J$19)</f>
        <v>15.674528047185758</v>
      </c>
      <c r="K17" s="69">
        <f>IF(RES_hh_fech!K17=0,0,RES_hh_fech!K17/RES_summary!K$19)</f>
        <v>14.707171596157798</v>
      </c>
      <c r="L17" s="69">
        <f>IF(RES_hh_fech!L17=0,0,RES_hh_fech!L17/RES_summary!L$19)</f>
        <v>15.249139132316387</v>
      </c>
      <c r="M17" s="69">
        <f>IF(RES_hh_fech!M17=0,0,RES_hh_fech!M17/RES_summary!M$19)</f>
        <v>16.747507004510108</v>
      </c>
      <c r="N17" s="69">
        <f>IF(RES_hh_fech!N17=0,0,RES_hh_fech!N17/RES_summary!N$19)</f>
        <v>16.854938050223375</v>
      </c>
      <c r="O17" s="69">
        <f>IF(RES_hh_fech!O17=0,0,RES_hh_fech!O17/RES_summary!O$19)</f>
        <v>17.01377981934403</v>
      </c>
      <c r="P17" s="69">
        <f>IF(RES_hh_fech!P17=0,0,RES_hh_fech!P17/RES_summary!P$19)</f>
        <v>15.868227534285952</v>
      </c>
      <c r="Q17" s="69">
        <f>IF(RES_hh_fech!Q17=0,0,RES_hh_fech!Q17/RES_summary!Q$19)</f>
        <v>16.004529450472599</v>
      </c>
      <c r="R17" s="69">
        <f>IF(RES_hh_fech!R17=0,0,RES_hh_fech!R17/RES_summary!R$19)</f>
        <v>16.191215486102561</v>
      </c>
      <c r="S17" s="69">
        <f>IF(RES_hh_fech!S17=0,0,RES_hh_fech!S17/RES_summary!S$19)</f>
        <v>16.778558556898442</v>
      </c>
      <c r="T17" s="69">
        <f>IF(RES_hh_fech!T17=0,0,RES_hh_fech!T17/RES_summary!T$19)</f>
        <v>16.559161594479122</v>
      </c>
      <c r="U17" s="69">
        <f>IF(RES_hh_fech!U17=0,0,RES_hh_fech!U17/RES_summary!U$19)</f>
        <v>16.240645844245108</v>
      </c>
      <c r="V17" s="69">
        <f>IF(RES_hh_fech!V17=0,0,RES_hh_fech!V17/RES_summary!V$19)</f>
        <v>16.656358284340357</v>
      </c>
      <c r="W17" s="69">
        <f>IF(RES_hh_fech!W17=0,0,RES_hh_fech!W17/RES_summary!W$19)</f>
        <v>15.856767406811198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17.645721635965373</v>
      </c>
      <c r="C18" s="72">
        <f>IF(RES_hh_fech!C18=0,0,RES_hh_fech!C18/RES_summary!C$19)</f>
        <v>18.203610942860809</v>
      </c>
      <c r="D18" s="72">
        <f>IF(RES_hh_fech!D18=0,0,RES_hh_fech!D18/RES_summary!D$19)</f>
        <v>16.227912936637598</v>
      </c>
      <c r="E18" s="72">
        <f>IF(RES_hh_fech!E18=0,0,RES_hh_fech!E18/RES_summary!E$19)</f>
        <v>17.742316967703282</v>
      </c>
      <c r="F18" s="72">
        <f>IF(RES_hh_fech!F18=0,0,RES_hh_fech!F18/RES_summary!F$19)</f>
        <v>17.890424916007124</v>
      </c>
      <c r="G18" s="72">
        <f>IF(RES_hh_fech!G18=0,0,RES_hh_fech!G18/RES_summary!G$19)</f>
        <v>16.048402842382863</v>
      </c>
      <c r="H18" s="72">
        <f>IF(RES_hh_fech!H18=0,0,RES_hh_fech!H18/RES_summary!H$19)</f>
        <v>18.155132237682231</v>
      </c>
      <c r="I18" s="72">
        <f>IF(RES_hh_fech!I18=0,0,RES_hh_fech!I18/RES_summary!I$19)</f>
        <v>21.08583077315264</v>
      </c>
      <c r="J18" s="72">
        <f>IF(RES_hh_fech!J18=0,0,RES_hh_fech!J18/RES_summary!J$19)</f>
        <v>24.241478363994162</v>
      </c>
      <c r="K18" s="72">
        <f>IF(RES_hh_fech!K18=0,0,RES_hh_fech!K18/RES_summary!K$19)</f>
        <v>22.973725454883294</v>
      </c>
      <c r="L18" s="72">
        <f>IF(RES_hh_fech!L18=0,0,RES_hh_fech!L18/RES_summary!L$19)</f>
        <v>30.339347066048475</v>
      </c>
      <c r="M18" s="72">
        <f>IF(RES_hh_fech!M18=0,0,RES_hh_fech!M18/RES_summary!M$19)</f>
        <v>7.9385213542288273</v>
      </c>
      <c r="N18" s="72">
        <f>IF(RES_hh_fech!N18=0,0,RES_hh_fech!N18/RES_summary!N$19)</f>
        <v>12.552719491059689</v>
      </c>
      <c r="O18" s="72">
        <f>IF(RES_hh_fech!O18=0,0,RES_hh_fech!O18/RES_summary!O$19)</f>
        <v>16.225262815942624</v>
      </c>
      <c r="P18" s="72">
        <f>IF(RES_hh_fech!P18=0,0,RES_hh_fech!P18/RES_summary!P$19)</f>
        <v>16.791737846707647</v>
      </c>
      <c r="Q18" s="72">
        <f>IF(RES_hh_fech!Q18=0,0,RES_hh_fech!Q18/RES_summary!Q$19)</f>
        <v>16.313003047874417</v>
      </c>
      <c r="R18" s="72">
        <f>IF(RES_hh_fech!R18=0,0,RES_hh_fech!R18/RES_summary!R$19)</f>
        <v>18.61408864869097</v>
      </c>
      <c r="S18" s="72">
        <f>IF(RES_hh_fech!S18=0,0,RES_hh_fech!S18/RES_summary!S$19)</f>
        <v>21.552245985243122</v>
      </c>
      <c r="T18" s="72">
        <f>IF(RES_hh_fech!T18=0,0,RES_hh_fech!T18/RES_summary!T$19)</f>
        <v>16.357458329775781</v>
      </c>
      <c r="U18" s="72">
        <f>IF(RES_hh_fech!U18=0,0,RES_hh_fech!U18/RES_summary!U$19)</f>
        <v>14.440225296282659</v>
      </c>
      <c r="V18" s="72">
        <f>IF(RES_hh_fech!V18=0,0,RES_hh_fech!V18/RES_summary!V$19)</f>
        <v>16.093467330853752</v>
      </c>
      <c r="W18" s="72">
        <f>IF(RES_hh_fech!W18=0,0,RES_hh_fech!W18/RES_summary!W$19)</f>
        <v>21.19060485982363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16.879981224582615</v>
      </c>
      <c r="C19" s="72">
        <f>IF(RES_hh_fech!C19=0,0,RES_hh_fech!C19/RES_summary!C$19)</f>
        <v>16.316551970011272</v>
      </c>
      <c r="D19" s="72">
        <f>IF(RES_hh_fech!D19=0,0,RES_hh_fech!D19/RES_summary!D$19)</f>
        <v>16.855550220166915</v>
      </c>
      <c r="E19" s="72">
        <f>IF(RES_hh_fech!E19=0,0,RES_hh_fech!E19/RES_summary!E$19)</f>
        <v>16.463401360188193</v>
      </c>
      <c r="F19" s="72">
        <f>IF(RES_hh_fech!F19=0,0,RES_hh_fech!F19/RES_summary!F$19)</f>
        <v>16.767613958816447</v>
      </c>
      <c r="G19" s="72">
        <f>IF(RES_hh_fech!G19=0,0,RES_hh_fech!G19/RES_summary!G$19)</f>
        <v>16.327620918203337</v>
      </c>
      <c r="H19" s="72">
        <f>IF(RES_hh_fech!H19=0,0,RES_hh_fech!H19/RES_summary!H$19)</f>
        <v>15.871434409401283</v>
      </c>
      <c r="I19" s="72">
        <f>IF(RES_hh_fech!I19=0,0,RES_hh_fech!I19/RES_summary!I$19)</f>
        <v>16.465080630282401</v>
      </c>
      <c r="J19" s="72">
        <f>IF(RES_hh_fech!J19=0,0,RES_hh_fech!J19/RES_summary!J$19)</f>
        <v>15.526677191520806</v>
      </c>
      <c r="K19" s="72">
        <f>IF(RES_hh_fech!K19=0,0,RES_hh_fech!K19/RES_summary!K$19)</f>
        <v>15.687986904560088</v>
      </c>
      <c r="L19" s="72">
        <f>IF(RES_hh_fech!L19=0,0,RES_hh_fech!L19/RES_summary!L$19)</f>
        <v>16.529432504886397</v>
      </c>
      <c r="M19" s="72">
        <f>IF(RES_hh_fech!M19=0,0,RES_hh_fech!M19/RES_summary!M$19)</f>
        <v>17.750739617418027</v>
      </c>
      <c r="N19" s="72">
        <f>IF(RES_hh_fech!N19=0,0,RES_hh_fech!N19/RES_summary!N$19)</f>
        <v>17.368505749626546</v>
      </c>
      <c r="O19" s="72">
        <f>IF(RES_hh_fech!O19=0,0,RES_hh_fech!O19/RES_summary!O$19)</f>
        <v>17.319286172189376</v>
      </c>
      <c r="P19" s="72">
        <f>IF(RES_hh_fech!P19=0,0,RES_hh_fech!P19/RES_summary!P$19)</f>
        <v>17.098922514134596</v>
      </c>
      <c r="Q19" s="72">
        <f>IF(RES_hh_fech!Q19=0,0,RES_hh_fech!Q19/RES_summary!Q$19)</f>
        <v>16.609699978394378</v>
      </c>
      <c r="R19" s="72">
        <f>IF(RES_hh_fech!R19=0,0,RES_hh_fech!R19/RES_summary!R$19)</f>
        <v>16.482519361659957</v>
      </c>
      <c r="S19" s="72">
        <f>IF(RES_hh_fech!S19=0,0,RES_hh_fech!S19/RES_summary!S$19)</f>
        <v>17.016627645812164</v>
      </c>
      <c r="T19" s="72">
        <f>IF(RES_hh_fech!T19=0,0,RES_hh_fech!T19/RES_summary!T$19)</f>
        <v>17.126451250206561</v>
      </c>
      <c r="U19" s="72">
        <f>IF(RES_hh_fech!U19=0,0,RES_hh_fech!U19/RES_summary!U$19)</f>
        <v>16.039463868341549</v>
      </c>
      <c r="V19" s="72">
        <f>IF(RES_hh_fech!V19=0,0,RES_hh_fech!V19/RES_summary!V$19)</f>
        <v>16.042620123520091</v>
      </c>
      <c r="W19" s="72">
        <f>IF(RES_hh_fech!W19=0,0,RES_hh_fech!W19/RES_summary!W$19)</f>
        <v>16.184006682865277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17.722906872919939</v>
      </c>
      <c r="C20" s="72">
        <f>IF(RES_hh_fech!C20=0,0,RES_hh_fech!C20/RES_summary!C$19)</f>
        <v>18.879903042637611</v>
      </c>
      <c r="D20" s="72">
        <f>IF(RES_hh_fech!D20=0,0,RES_hh_fech!D20/RES_summary!D$19)</f>
        <v>18.065651637348473</v>
      </c>
      <c r="E20" s="72">
        <f>IF(RES_hh_fech!E20=0,0,RES_hh_fech!E20/RES_summary!E$19)</f>
        <v>19.203579365857252</v>
      </c>
      <c r="F20" s="72">
        <f>IF(RES_hh_fech!F20=0,0,RES_hh_fech!F20/RES_summary!F$19)</f>
        <v>18.593888361854297</v>
      </c>
      <c r="G20" s="72">
        <f>IF(RES_hh_fech!G20=0,0,RES_hh_fech!G20/RES_summary!G$19)</f>
        <v>18.375961847201637</v>
      </c>
      <c r="H20" s="72">
        <f>IF(RES_hh_fech!H20=0,0,RES_hh_fech!H20/RES_summary!H$19)</f>
        <v>18.625418766164824</v>
      </c>
      <c r="I20" s="72">
        <f>IF(RES_hh_fech!I20=0,0,RES_hh_fech!I20/RES_summary!I$19)</f>
        <v>17.246602758611957</v>
      </c>
      <c r="J20" s="72">
        <f>IF(RES_hh_fech!J20=0,0,RES_hh_fech!J20/RES_summary!J$19)</f>
        <v>18.907986055109191</v>
      </c>
      <c r="K20" s="72">
        <f>IF(RES_hh_fech!K20=0,0,RES_hh_fech!K20/RES_summary!K$19)</f>
        <v>17.860932600931648</v>
      </c>
      <c r="L20" s="72">
        <f>IF(RES_hh_fech!L20=0,0,RES_hh_fech!L20/RES_summary!L$19)</f>
        <v>17.943977957764854</v>
      </c>
      <c r="M20" s="72">
        <f>IF(RES_hh_fech!M20=0,0,RES_hh_fech!M20/RES_summary!M$19)</f>
        <v>19.581365785611446</v>
      </c>
      <c r="N20" s="72">
        <f>IF(RES_hh_fech!N20=0,0,RES_hh_fech!N20/RES_summary!N$19)</f>
        <v>19.577183503193353</v>
      </c>
      <c r="O20" s="72">
        <f>IF(RES_hh_fech!O20=0,0,RES_hh_fech!O20/RES_summary!O$19)</f>
        <v>18.799103297287221</v>
      </c>
      <c r="P20" s="72">
        <f>IF(RES_hh_fech!P20=0,0,RES_hh_fech!P20/RES_summary!P$19)</f>
        <v>19.567759596331474</v>
      </c>
      <c r="Q20" s="72">
        <f>IF(RES_hh_fech!Q20=0,0,RES_hh_fech!Q20/RES_summary!Q$19)</f>
        <v>17.641740774856626</v>
      </c>
      <c r="R20" s="72">
        <f>IF(RES_hh_fech!R20=0,0,RES_hh_fech!R20/RES_summary!R$19)</f>
        <v>19.515790205116303</v>
      </c>
      <c r="S20" s="72">
        <f>IF(RES_hh_fech!S20=0,0,RES_hh_fech!S20/RES_summary!S$19)</f>
        <v>20.029402509386301</v>
      </c>
      <c r="T20" s="72">
        <f>IF(RES_hh_fech!T20=0,0,RES_hh_fech!T20/RES_summary!T$19)</f>
        <v>18.845652596028508</v>
      </c>
      <c r="U20" s="72">
        <f>IF(RES_hh_fech!U20=0,0,RES_hh_fech!U20/RES_summary!U$19)</f>
        <v>18.397755893707888</v>
      </c>
      <c r="V20" s="72">
        <f>IF(RES_hh_fech!V20=0,0,RES_hh_fech!V20/RES_summary!V$19)</f>
        <v>19.467607415264631</v>
      </c>
      <c r="W20" s="72">
        <f>IF(RES_hh_fech!W20=0,0,RES_hh_fech!W20/RES_summary!W$19)</f>
        <v>17.041828512488888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18.094784813487607</v>
      </c>
      <c r="C21" s="72">
        <f>IF(RES_hh_fech!C21=0,0,RES_hh_fech!C21/RES_summary!C$19)</f>
        <v>16.979313364250689</v>
      </c>
      <c r="D21" s="72">
        <f>IF(RES_hh_fech!D21=0,0,RES_hh_fech!D21/RES_summary!D$19)</f>
        <v>17.928440024302791</v>
      </c>
      <c r="E21" s="72">
        <f>IF(RES_hh_fech!E21=0,0,RES_hh_fech!E21/RES_summary!E$19)</f>
        <v>17.382617764072585</v>
      </c>
      <c r="F21" s="72">
        <f>IF(RES_hh_fech!F21=0,0,RES_hh_fech!F21/RES_summary!F$19)</f>
        <v>18.010954078360449</v>
      </c>
      <c r="G21" s="72">
        <f>IF(RES_hh_fech!G21=0,0,RES_hh_fech!G21/RES_summary!G$19)</f>
        <v>16.596434344087434</v>
      </c>
      <c r="H21" s="72">
        <f>IF(RES_hh_fech!H21=0,0,RES_hh_fech!H21/RES_summary!H$19)</f>
        <v>17.483941830884056</v>
      </c>
      <c r="I21" s="72">
        <f>IF(RES_hh_fech!I21=0,0,RES_hh_fech!I21/RES_summary!I$19)</f>
        <v>16.35184873737332</v>
      </c>
      <c r="J21" s="72">
        <f>IF(RES_hh_fech!J21=0,0,RES_hh_fech!J21/RES_summary!J$19)</f>
        <v>16.545142129700594</v>
      </c>
      <c r="K21" s="72">
        <f>IF(RES_hh_fech!K21=0,0,RES_hh_fech!K21/RES_summary!K$19)</f>
        <v>15.771522736182796</v>
      </c>
      <c r="L21" s="72">
        <f>IF(RES_hh_fech!L21=0,0,RES_hh_fech!L21/RES_summary!L$19)</f>
        <v>15.642188464855636</v>
      </c>
      <c r="M21" s="72">
        <f>IF(RES_hh_fech!M21=0,0,RES_hh_fech!M21/RES_summary!M$19)</f>
        <v>18.425088243090141</v>
      </c>
      <c r="N21" s="72">
        <f>IF(RES_hh_fech!N21=0,0,RES_hh_fech!N21/RES_summary!N$19)</f>
        <v>17.728136124402745</v>
      </c>
      <c r="O21" s="72">
        <f>IF(RES_hh_fech!O21=0,0,RES_hh_fech!O21/RES_summary!O$19)</f>
        <v>17.246092150683619</v>
      </c>
      <c r="P21" s="72">
        <f>IF(RES_hh_fech!P21=0,0,RES_hh_fech!P21/RES_summary!P$19)</f>
        <v>16.75868684638035</v>
      </c>
      <c r="Q21" s="72">
        <f>IF(RES_hh_fech!Q21=0,0,RES_hh_fech!Q21/RES_summary!Q$19)</f>
        <v>16.751301130143624</v>
      </c>
      <c r="R21" s="72">
        <f>IF(RES_hh_fech!R21=0,0,RES_hh_fech!R21/RES_summary!R$19)</f>
        <v>16.920708220407619</v>
      </c>
      <c r="S21" s="72">
        <f>IF(RES_hh_fech!S21=0,0,RES_hh_fech!S21/RES_summary!S$19)</f>
        <v>17.199804819189328</v>
      </c>
      <c r="T21" s="72">
        <f>IF(RES_hh_fech!T21=0,0,RES_hh_fech!T21/RES_summary!T$19)</f>
        <v>16.856969990974672</v>
      </c>
      <c r="U21" s="72">
        <f>IF(RES_hh_fech!U21=0,0,RES_hh_fech!U21/RES_summary!U$19)</f>
        <v>16.722186031747842</v>
      </c>
      <c r="V21" s="72">
        <f>IF(RES_hh_fech!V21=0,0,RES_hh_fech!V21/RES_summary!V$19)</f>
        <v>16.780729151544353</v>
      </c>
      <c r="W21" s="72">
        <f>IF(RES_hh_fech!W21=0,0,RES_hh_fech!W21/RES_summary!W$19)</f>
        <v>15.897426038685122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19.830269833169336</v>
      </c>
      <c r="C22" s="72">
        <f>IF(RES_hh_fech!C22=0,0,RES_hh_fech!C22/RES_summary!C$19)</f>
        <v>19.027911355409806</v>
      </c>
      <c r="D22" s="72">
        <f>IF(RES_hh_fech!D22=0,0,RES_hh_fech!D22/RES_summary!D$19)</f>
        <v>18.539036836042079</v>
      </c>
      <c r="E22" s="72">
        <f>IF(RES_hh_fech!E22=0,0,RES_hh_fech!E22/RES_summary!E$19)</f>
        <v>19.340657050627641</v>
      </c>
      <c r="F22" s="72">
        <f>IF(RES_hh_fech!F22=0,0,RES_hh_fech!F22/RES_summary!F$19)</f>
        <v>18.387413728894074</v>
      </c>
      <c r="G22" s="72">
        <f>IF(RES_hh_fech!G22=0,0,RES_hh_fech!G22/RES_summary!G$19)</f>
        <v>16.963930119446513</v>
      </c>
      <c r="H22" s="72">
        <f>IF(RES_hh_fech!H22=0,0,RES_hh_fech!H22/RES_summary!H$19)</f>
        <v>16.584103538179058</v>
      </c>
      <c r="I22" s="72">
        <f>IF(RES_hh_fech!I22=0,0,RES_hh_fech!I22/RES_summary!I$19)</f>
        <v>16.409009890661977</v>
      </c>
      <c r="J22" s="72">
        <f>IF(RES_hh_fech!J22=0,0,RES_hh_fech!J22/RES_summary!J$19)</f>
        <v>15.469259983104646</v>
      </c>
      <c r="K22" s="72">
        <f>IF(RES_hh_fech!K22=0,0,RES_hh_fech!K22/RES_summary!K$19)</f>
        <v>14.868038180582044</v>
      </c>
      <c r="L22" s="72">
        <f>IF(RES_hh_fech!L22=0,0,RES_hh_fech!L22/RES_summary!L$19)</f>
        <v>17.465936454895665</v>
      </c>
      <c r="M22" s="72">
        <f>IF(RES_hh_fech!M22=0,0,RES_hh_fech!M22/RES_summary!M$19)</f>
        <v>16.718964083862701</v>
      </c>
      <c r="N22" s="72">
        <f>IF(RES_hh_fech!N22=0,0,RES_hh_fech!N22/RES_summary!N$19)</f>
        <v>15.495590638908006</v>
      </c>
      <c r="O22" s="72">
        <f>IF(RES_hh_fech!O22=0,0,RES_hh_fech!O22/RES_summary!O$19)</f>
        <v>15.343723781121493</v>
      </c>
      <c r="P22" s="72">
        <f>IF(RES_hh_fech!P22=0,0,RES_hh_fech!P22/RES_summary!P$19)</f>
        <v>15.279434175245685</v>
      </c>
      <c r="Q22" s="72">
        <f>IF(RES_hh_fech!Q22=0,0,RES_hh_fech!Q22/RES_summary!Q$19)</f>
        <v>15.010036459127843</v>
      </c>
      <c r="R22" s="72">
        <f>IF(RES_hh_fech!R22=0,0,RES_hh_fech!R22/RES_summary!R$19)</f>
        <v>14.963909985590941</v>
      </c>
      <c r="S22" s="72">
        <f>IF(RES_hh_fech!S22=0,0,RES_hh_fech!S22/RES_summary!S$19)</f>
        <v>15.487087821809842</v>
      </c>
      <c r="T22" s="72">
        <f>IF(RES_hh_fech!T22=0,0,RES_hh_fech!T22/RES_summary!T$19)</f>
        <v>15.598967054644367</v>
      </c>
      <c r="U22" s="72">
        <f>IF(RES_hh_fech!U22=0,0,RES_hh_fech!U22/RES_summary!U$19)</f>
        <v>15.128894881198679</v>
      </c>
      <c r="V22" s="72">
        <f>IF(RES_hh_fech!V22=0,0,RES_hh_fech!V22/RES_summary!V$19)</f>
        <v>14.507230634510679</v>
      </c>
      <c r="W22" s="72">
        <f>IF(RES_hh_fech!W22=0,0,RES_hh_fech!W22/RES_summary!W$19)</f>
        <v>17.874911619026086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10.595643809791058</v>
      </c>
      <c r="C24" s="72">
        <f>IF(RES_hh_fech!C24=0,0,RES_hh_fech!C24/RES_summary!C$19)</f>
        <v>11.81004558241751</v>
      </c>
      <c r="D24" s="72">
        <f>IF(RES_hh_fech!D24=0,0,RES_hh_fech!D24/RES_summary!D$19)</f>
        <v>13.01951283374976</v>
      </c>
      <c r="E24" s="72">
        <f>IF(RES_hh_fech!E24=0,0,RES_hh_fech!E24/RES_summary!E$19)</f>
        <v>12.467141950510817</v>
      </c>
      <c r="F24" s="72">
        <f>IF(RES_hh_fech!F24=0,0,RES_hh_fech!F24/RES_summary!F$19)</f>
        <v>12.201809151410771</v>
      </c>
      <c r="G24" s="72">
        <f>IF(RES_hh_fech!G24=0,0,RES_hh_fech!G24/RES_summary!G$19)</f>
        <v>12.794132667669645</v>
      </c>
      <c r="H24" s="72">
        <f>IF(RES_hh_fech!H24=0,0,RES_hh_fech!H24/RES_summary!H$19)</f>
        <v>14.293309929077479</v>
      </c>
      <c r="I24" s="72">
        <f>IF(RES_hh_fech!I24=0,0,RES_hh_fech!I24/RES_summary!I$19)</f>
        <v>9.6852461195598885</v>
      </c>
      <c r="J24" s="72">
        <f>IF(RES_hh_fech!J24=0,0,RES_hh_fech!J24/RES_summary!J$19)</f>
        <v>11.648963956617878</v>
      </c>
      <c r="K24" s="72">
        <f>IF(RES_hh_fech!K24=0,0,RES_hh_fech!K24/RES_summary!K$19)</f>
        <v>10.874021783820009</v>
      </c>
      <c r="L24" s="72">
        <f>IF(RES_hh_fech!L24=0,0,RES_hh_fech!L24/RES_summary!L$19)</f>
        <v>12.250586817375783</v>
      </c>
      <c r="M24" s="72">
        <f>IF(RES_hh_fech!M24=0,0,RES_hh_fech!M24/RES_summary!M$19)</f>
        <v>13.251522876569235</v>
      </c>
      <c r="N24" s="72">
        <f>IF(RES_hh_fech!N24=0,0,RES_hh_fech!N24/RES_summary!N$19)</f>
        <v>13.320095692946431</v>
      </c>
      <c r="O24" s="72">
        <f>IF(RES_hh_fech!O24=0,0,RES_hh_fech!O24/RES_summary!O$19)</f>
        <v>13.539852650410415</v>
      </c>
      <c r="P24" s="72">
        <f>IF(RES_hh_fech!P24=0,0,RES_hh_fech!P24/RES_summary!P$19)</f>
        <v>12.586850553987624</v>
      </c>
      <c r="Q24" s="72">
        <f>IF(RES_hh_fech!Q24=0,0,RES_hh_fech!Q24/RES_summary!Q$19)</f>
        <v>13.317572003557055</v>
      </c>
      <c r="R24" s="72">
        <f>IF(RES_hh_fech!R24=0,0,RES_hh_fech!R24/RES_summary!R$19)</f>
        <v>13.428109981308014</v>
      </c>
      <c r="S24" s="72">
        <f>IF(RES_hh_fech!S24=0,0,RES_hh_fech!S24/RES_summary!S$19)</f>
        <v>13.75806424701878</v>
      </c>
      <c r="T24" s="72">
        <f>IF(RES_hh_fech!T24=0,0,RES_hh_fech!T24/RES_summary!T$19)</f>
        <v>14.067368781478537</v>
      </c>
      <c r="U24" s="72">
        <f>IF(RES_hh_fech!U24=0,0,RES_hh_fech!U24/RES_summary!U$19)</f>
        <v>13.711374723048282</v>
      </c>
      <c r="V24" s="72">
        <f>IF(RES_hh_fech!V24=0,0,RES_hh_fech!V24/RES_summary!V$19)</f>
        <v>14.135507805180147</v>
      </c>
      <c r="W24" s="72">
        <f>IF(RES_hh_fech!W24=0,0,RES_hh_fech!W24/RES_summary!W$19)</f>
        <v>14.159347510616902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15.223209270788294</v>
      </c>
      <c r="C25" s="74">
        <f>IF(RES_hh_fech!C25=0,0,RES_hh_fech!C25/RES_summary!C$19)</f>
        <v>14.281456968797107</v>
      </c>
      <c r="D25" s="74">
        <f>IF(RES_hh_fech!D25=0,0,RES_hh_fech!D25/RES_summary!D$19)</f>
        <v>14.136696700775914</v>
      </c>
      <c r="E25" s="74">
        <f>IF(RES_hh_fech!E25=0,0,RES_hh_fech!E25/RES_summary!E$19)</f>
        <v>14.811610942138456</v>
      </c>
      <c r="F25" s="74">
        <f>IF(RES_hh_fech!F25=0,0,RES_hh_fech!F25/RES_summary!F$19)</f>
        <v>14.752742604243588</v>
      </c>
      <c r="G25" s="74">
        <f>IF(RES_hh_fech!G25=0,0,RES_hh_fech!G25/RES_summary!G$19)</f>
        <v>13.537157549479653</v>
      </c>
      <c r="H25" s="74">
        <f>IF(RES_hh_fech!H25=0,0,RES_hh_fech!H25/RES_summary!H$19)</f>
        <v>13.82661210556374</v>
      </c>
      <c r="I25" s="74">
        <f>IF(RES_hh_fech!I25=0,0,RES_hh_fech!I25/RES_summary!I$19)</f>
        <v>13.776443307983083</v>
      </c>
      <c r="J25" s="74">
        <f>IF(RES_hh_fech!J25=0,0,RES_hh_fech!J25/RES_summary!J$19)</f>
        <v>13.830687083402214</v>
      </c>
      <c r="K25" s="74">
        <f>IF(RES_hh_fech!K25=0,0,RES_hh_fech!K25/RES_summary!K$19)</f>
        <v>12.601984559149518</v>
      </c>
      <c r="L25" s="74">
        <f>IF(RES_hh_fech!L25=0,0,RES_hh_fech!L25/RES_summary!L$19)</f>
        <v>13.751564011769142</v>
      </c>
      <c r="M25" s="74">
        <f>IF(RES_hh_fech!M25=0,0,RES_hh_fech!M25/RES_summary!M$19)</f>
        <v>14.097056030498166</v>
      </c>
      <c r="N25" s="74">
        <f>IF(RES_hh_fech!N25=0,0,RES_hh_fech!N25/RES_summary!N$19)</f>
        <v>14.966209899613505</v>
      </c>
      <c r="O25" s="74">
        <f>IF(RES_hh_fech!O25=0,0,RES_hh_fech!O25/RES_summary!O$19)</f>
        <v>15.766215543878998</v>
      </c>
      <c r="P25" s="74">
        <f>IF(RES_hh_fech!P25=0,0,RES_hh_fech!P25/RES_summary!P$19)</f>
        <v>13.827436991634441</v>
      </c>
      <c r="Q25" s="74">
        <f>IF(RES_hh_fech!Q25=0,0,RES_hh_fech!Q25/RES_summary!Q$19)</f>
        <v>14.389633830203039</v>
      </c>
      <c r="R25" s="74">
        <f>IF(RES_hh_fech!R25=0,0,RES_hh_fech!R25/RES_summary!R$19)</f>
        <v>14.25055174957807</v>
      </c>
      <c r="S25" s="74">
        <f>IF(RES_hh_fech!S25=0,0,RES_hh_fech!S25/RES_summary!S$19)</f>
        <v>15.015566418673101</v>
      </c>
      <c r="T25" s="74">
        <f>IF(RES_hh_fech!T25=0,0,RES_hh_fech!T25/RES_summary!T$19)</f>
        <v>14.905514888952906</v>
      </c>
      <c r="U25" s="74">
        <f>IF(RES_hh_fech!U25=0,0,RES_hh_fech!U25/RES_summary!U$19)</f>
        <v>14.495221740456044</v>
      </c>
      <c r="V25" s="74">
        <f>IF(RES_hh_fech!V25=0,0,RES_hh_fech!V25/RES_summary!V$19)</f>
        <v>15.006894817569837</v>
      </c>
      <c r="W25" s="74">
        <f>IF(RES_hh_fech!W25=0,0,RES_hh_fech!W25/RES_summary!W$19)</f>
        <v>14.349523568827163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7.8011041166029429</v>
      </c>
      <c r="C26" s="77">
        <f>IF(RES_hh_fech!C26=0,0,RES_hh_fech!C26/RES_summary!C$19)</f>
        <v>7.6474355235754867</v>
      </c>
      <c r="D26" s="77">
        <f>IF(RES_hh_fech!D26=0,0,RES_hh_fech!D26/RES_summary!D$19)</f>
        <v>7.8228402286429519</v>
      </c>
      <c r="E26" s="77">
        <f>IF(RES_hh_fech!E26=0,0,RES_hh_fech!E26/RES_summary!E$19)</f>
        <v>7.9745703919399817</v>
      </c>
      <c r="F26" s="77">
        <f>IF(RES_hh_fech!F26=0,0,RES_hh_fech!F26/RES_summary!F$19)</f>
        <v>8.0686438370676399</v>
      </c>
      <c r="G26" s="77">
        <f>IF(RES_hh_fech!G26=0,0,RES_hh_fech!G26/RES_summary!G$19)</f>
        <v>7.6707143841067076</v>
      </c>
      <c r="H26" s="77">
        <f>IF(RES_hh_fech!H26=0,0,RES_hh_fech!H26/RES_summary!H$19)</f>
        <v>8.0373799136804074</v>
      </c>
      <c r="I26" s="77">
        <f>IF(RES_hh_fech!I26=0,0,RES_hh_fech!I26/RES_summary!I$19)</f>
        <v>7.6396901945359135</v>
      </c>
      <c r="J26" s="77">
        <f>IF(RES_hh_fech!J26=0,0,RES_hh_fech!J26/RES_summary!J$19)</f>
        <v>7.9221013789051788</v>
      </c>
      <c r="K26" s="77">
        <f>IF(RES_hh_fech!K26=0,0,RES_hh_fech!K26/RES_summary!K$19)</f>
        <v>7.4901113376184414</v>
      </c>
      <c r="L26" s="77">
        <f>IF(RES_hh_fech!L26=0,0,RES_hh_fech!L26/RES_summary!L$19)</f>
        <v>5.6729196639536781</v>
      </c>
      <c r="M26" s="77">
        <f>IF(RES_hh_fech!M26=0,0,RES_hh_fech!M26/RES_summary!M$19)</f>
        <v>8.8614055191766763</v>
      </c>
      <c r="N26" s="77">
        <f>IF(RES_hh_fech!N26=0,0,RES_hh_fech!N26/RES_summary!N$19)</f>
        <v>8.7696986115959277</v>
      </c>
      <c r="O26" s="77">
        <f>IF(RES_hh_fech!O26=0,0,RES_hh_fech!O26/RES_summary!O$19)</f>
        <v>9.1102369241680901</v>
      </c>
      <c r="P26" s="77">
        <f>IF(RES_hh_fech!P26=0,0,RES_hh_fech!P26/RES_summary!P$19)</f>
        <v>8.9651154650629383</v>
      </c>
      <c r="Q26" s="77">
        <f>IF(RES_hh_fech!Q26=0,0,RES_hh_fech!Q26/RES_summary!Q$19)</f>
        <v>9.0457991872676082</v>
      </c>
      <c r="R26" s="77">
        <f>IF(RES_hh_fech!R26=0,0,RES_hh_fech!R26/RES_summary!R$19)</f>
        <v>9.2744457166987413</v>
      </c>
      <c r="S26" s="77">
        <f>IF(RES_hh_fech!S26=0,0,RES_hh_fech!S26/RES_summary!S$19)</f>
        <v>9.5209342100389005</v>
      </c>
      <c r="T26" s="77">
        <f>IF(RES_hh_fech!T26=0,0,RES_hh_fech!T26/RES_summary!T$19)</f>
        <v>9.627351222538957</v>
      </c>
      <c r="U26" s="77">
        <f>IF(RES_hh_fech!U26=0,0,RES_hh_fech!U26/RES_summary!U$19)</f>
        <v>9.7436722630682144</v>
      </c>
      <c r="V26" s="77">
        <f>IF(RES_hh_fech!V26=0,0,RES_hh_fech!V26/RES_summary!V$19)</f>
        <v>10.07209500624365</v>
      </c>
      <c r="W26" s="77">
        <f>IF(RES_hh_fech!W26=0,0,RES_hh_fech!W26/RES_summary!W$19)</f>
        <v>9.7118410696404016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9.9278359638885263</v>
      </c>
      <c r="C27" s="69">
        <f>IF(RES_hh_fech!C27=0,0,RES_hh_fech!C27/RES_summary!C$19)</f>
        <v>9.6726505839933257</v>
      </c>
      <c r="D27" s="69">
        <f>IF(RES_hh_fech!D27=0,0,RES_hh_fech!D27/RES_summary!D$19)</f>
        <v>9.9296657867498386</v>
      </c>
      <c r="E27" s="69">
        <f>IF(RES_hh_fech!E27=0,0,RES_hh_fech!E27/RES_summary!E$19)</f>
        <v>9.3348763431725228</v>
      </c>
      <c r="F27" s="69">
        <f>IF(RES_hh_fech!F27=0,0,RES_hh_fech!F27/RES_summary!F$19)</f>
        <v>8.5586162085977442</v>
      </c>
      <c r="G27" s="69">
        <f>IF(RES_hh_fech!G27=0,0,RES_hh_fech!G27/RES_summary!G$19)</f>
        <v>8.6724553776726996</v>
      </c>
      <c r="H27" s="69">
        <f>IF(RES_hh_fech!H27=0,0,RES_hh_fech!H27/RES_summary!H$19)</f>
        <v>8.8287002389202609</v>
      </c>
      <c r="I27" s="69">
        <f>IF(RES_hh_fech!I27=0,0,RES_hh_fech!I27/RES_summary!I$19)</f>
        <v>9.1613489879885321</v>
      </c>
      <c r="J27" s="69">
        <f>IF(RES_hh_fech!J27=0,0,RES_hh_fech!J27/RES_summary!J$19)</f>
        <v>9.0522851897609318</v>
      </c>
      <c r="K27" s="69">
        <f>IF(RES_hh_fech!K27=0,0,RES_hh_fech!K27/RES_summary!K$19)</f>
        <v>7.6140679807671345</v>
      </c>
      <c r="L27" s="69">
        <f>IF(RES_hh_fech!L27=0,0,RES_hh_fech!L27/RES_summary!L$19)</f>
        <v>9.0278944455791947</v>
      </c>
      <c r="M27" s="69">
        <f>IF(RES_hh_fech!M27=0,0,RES_hh_fech!M27/RES_summary!M$19)</f>
        <v>9.4498160722014095</v>
      </c>
      <c r="N27" s="69">
        <f>IF(RES_hh_fech!N27=0,0,RES_hh_fech!N27/RES_summary!N$19)</f>
        <v>9.4458822582480106</v>
      </c>
      <c r="O27" s="69">
        <f>IF(RES_hh_fech!O27=0,0,RES_hh_fech!O27/RES_summary!O$19)</f>
        <v>9.3379869649490885</v>
      </c>
      <c r="P27" s="69">
        <f>IF(RES_hh_fech!P27=0,0,RES_hh_fech!P27/RES_summary!P$19)</f>
        <v>8.4487299320908757</v>
      </c>
      <c r="Q27" s="69">
        <f>IF(RES_hh_fech!Q27=0,0,RES_hh_fech!Q27/RES_summary!Q$19)</f>
        <v>8.5831914451003755</v>
      </c>
      <c r="R27" s="69">
        <f>IF(RES_hh_fech!R27=0,0,RES_hh_fech!R27/RES_summary!R$19)</f>
        <v>8.2993439874979469</v>
      </c>
      <c r="S27" s="69">
        <f>IF(RES_hh_fech!S27=0,0,RES_hh_fech!S27/RES_summary!S$19)</f>
        <v>8.6102443825196726</v>
      </c>
      <c r="T27" s="69">
        <f>IF(RES_hh_fech!T27=0,0,RES_hh_fech!T27/RES_summary!T$19)</f>
        <v>8.471108687342225</v>
      </c>
      <c r="U27" s="69">
        <f>IF(RES_hh_fech!U27=0,0,RES_hh_fech!U27/RES_summary!U$19)</f>
        <v>8.2861348748576908</v>
      </c>
      <c r="V27" s="69">
        <f>IF(RES_hh_fech!V27=0,0,RES_hh_fech!V27/RES_summary!V$19)</f>
        <v>8.5135973828425193</v>
      </c>
      <c r="W27" s="69">
        <f>IF(RES_hh_fech!W27=0,0,RES_hh_fech!W27/RES_summary!W$19)</f>
        <v>7.9137976307139422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10.824496322089546</v>
      </c>
      <c r="C29" s="72">
        <f>IF(RES_hh_fech!C29=0,0,RES_hh_fech!C29/RES_summary!C$19)</f>
        <v>10.361847317265187</v>
      </c>
      <c r="D29" s="72">
        <f>IF(RES_hh_fech!D29=0,0,RES_hh_fech!D29/RES_summary!D$19)</f>
        <v>10.554710895451507</v>
      </c>
      <c r="E29" s="72">
        <f>IF(RES_hh_fech!E29=0,0,RES_hh_fech!E29/RES_summary!E$19)</f>
        <v>9.8966760992592011</v>
      </c>
      <c r="F29" s="72">
        <f>IF(RES_hh_fech!F29=0,0,RES_hh_fech!F29/RES_summary!F$19)</f>
        <v>9.6838182440053373</v>
      </c>
      <c r="G29" s="72">
        <f>IF(RES_hh_fech!G29=0,0,RES_hh_fech!G29/RES_summary!G$19)</f>
        <v>9.4068028643822874</v>
      </c>
      <c r="H29" s="72">
        <f>IF(RES_hh_fech!H29=0,0,RES_hh_fech!H29/RES_summary!H$19)</f>
        <v>9.3495588872401125</v>
      </c>
      <c r="I29" s="72">
        <f>IF(RES_hh_fech!I29=0,0,RES_hh_fech!I29/RES_summary!I$19)</f>
        <v>9.8855600097559577</v>
      </c>
      <c r="J29" s="72">
        <f>IF(RES_hh_fech!J29=0,0,RES_hh_fech!J29/RES_summary!J$19)</f>
        <v>9.2848912249543289</v>
      </c>
      <c r="K29" s="72">
        <f>IF(RES_hh_fech!K29=0,0,RES_hh_fech!K29/RES_summary!K$19)</f>
        <v>9.4218340478047953</v>
      </c>
      <c r="L29" s="72">
        <f>IF(RES_hh_fech!L29=0,0,RES_hh_fech!L29/RES_summary!L$19)</f>
        <v>9.6977910847304205</v>
      </c>
      <c r="M29" s="72">
        <f>IF(RES_hh_fech!M29=0,0,RES_hh_fech!M29/RES_summary!M$19)</f>
        <v>10.190366641405729</v>
      </c>
      <c r="N29" s="72">
        <f>IF(RES_hh_fech!N29=0,0,RES_hh_fech!N29/RES_summary!N$19)</f>
        <v>10.058699997942403</v>
      </c>
      <c r="O29" s="72">
        <f>IF(RES_hh_fech!O29=0,0,RES_hh_fech!O29/RES_summary!O$19)</f>
        <v>10.056722120751104</v>
      </c>
      <c r="P29" s="72">
        <f>IF(RES_hh_fech!P29=0,0,RES_hh_fech!P29/RES_summary!P$19)</f>
        <v>10.022889458957671</v>
      </c>
      <c r="Q29" s="72">
        <f>IF(RES_hh_fech!Q29=0,0,RES_hh_fech!Q29/RES_summary!Q$19)</f>
        <v>9.8501200196174032</v>
      </c>
      <c r="R29" s="72">
        <f>IF(RES_hh_fech!R29=0,0,RES_hh_fech!R29/RES_summary!R$19)</f>
        <v>9.0392545366680945</v>
      </c>
      <c r="S29" s="72">
        <f>IF(RES_hh_fech!S29=0,0,RES_hh_fech!S29/RES_summary!S$19)</f>
        <v>9.7687674528510389</v>
      </c>
      <c r="T29" s="72">
        <f>IF(RES_hh_fech!T29=0,0,RES_hh_fech!T29/RES_summary!T$19)</f>
        <v>9.7390097333111516</v>
      </c>
      <c r="U29" s="72">
        <f>IF(RES_hh_fech!U29=0,0,RES_hh_fech!U29/RES_summary!U$19)</f>
        <v>9.5167421545677318</v>
      </c>
      <c r="V29" s="72">
        <f>IF(RES_hh_fech!V29=0,0,RES_hh_fech!V29/RES_summary!V$19)</f>
        <v>10.055170026720832</v>
      </c>
      <c r="W29" s="72">
        <f>IF(RES_hh_fech!W29=0,0,RES_hh_fech!W29/RES_summary!W$19)</f>
        <v>9.1439041933148371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10.798259785638896</v>
      </c>
      <c r="C30" s="72">
        <f>IF(RES_hh_fech!C30=0,0,RES_hh_fech!C30/RES_summary!C$19)</f>
        <v>10.211918202006609</v>
      </c>
      <c r="D30" s="72">
        <f>IF(RES_hh_fech!D30=0,0,RES_hh_fech!D30/RES_summary!D$19)</f>
        <v>10.884491754303093</v>
      </c>
      <c r="E30" s="72">
        <f>IF(RES_hh_fech!E30=0,0,RES_hh_fech!E30/RES_summary!E$19)</f>
        <v>9.89077792799098</v>
      </c>
      <c r="F30" s="72">
        <f>IF(RES_hh_fech!F30=0,0,RES_hh_fech!F30/RES_summary!F$19)</f>
        <v>9.3291019306781404</v>
      </c>
      <c r="G30" s="72">
        <f>IF(RES_hh_fech!G30=0,0,RES_hh_fech!G30/RES_summary!G$19)</f>
        <v>9.3141308215404628</v>
      </c>
      <c r="H30" s="72">
        <f>IF(RES_hh_fech!H30=0,0,RES_hh_fech!H30/RES_summary!H$19)</f>
        <v>9.6876747515994488</v>
      </c>
      <c r="I30" s="72">
        <f>IF(RES_hh_fech!I30=0,0,RES_hh_fech!I30/RES_summary!I$19)</f>
        <v>9.996867933831755</v>
      </c>
      <c r="J30" s="72">
        <f>IF(RES_hh_fech!J30=0,0,RES_hh_fech!J30/RES_summary!J$19)</f>
        <v>9.8451271643483409</v>
      </c>
      <c r="K30" s="72">
        <f>IF(RES_hh_fech!K30=0,0,RES_hh_fech!K30/RES_summary!K$19)</f>
        <v>8.3357877837929752</v>
      </c>
      <c r="L30" s="72">
        <f>IF(RES_hh_fech!L30=0,0,RES_hh_fech!L30/RES_summary!L$19)</f>
        <v>9.5523613443629838</v>
      </c>
      <c r="M30" s="72">
        <f>IF(RES_hh_fech!M30=0,0,RES_hh_fech!M30/RES_summary!M$19)</f>
        <v>10.992775090113785</v>
      </c>
      <c r="N30" s="72">
        <f>IF(RES_hh_fech!N30=0,0,RES_hh_fech!N30/RES_summary!N$19)</f>
        <v>10.455517103437698</v>
      </c>
      <c r="O30" s="72">
        <f>IF(RES_hh_fech!O30=0,0,RES_hh_fech!O30/RES_summary!O$19)</f>
        <v>9.9191871933219318</v>
      </c>
      <c r="P30" s="72">
        <f>IF(RES_hh_fech!P30=0,0,RES_hh_fech!P30/RES_summary!P$19)</f>
        <v>9.5238459767552346</v>
      </c>
      <c r="Q30" s="72">
        <f>IF(RES_hh_fech!Q30=0,0,RES_hh_fech!Q30/RES_summary!Q$19)</f>
        <v>9.4954820855736468</v>
      </c>
      <c r="R30" s="72">
        <f>IF(RES_hh_fech!R30=0,0,RES_hh_fech!R30/RES_summary!R$19)</f>
        <v>9.5306477343327529</v>
      </c>
      <c r="S30" s="72">
        <f>IF(RES_hh_fech!S30=0,0,RES_hh_fech!S30/RES_summary!S$19)</f>
        <v>9.7361993252113059</v>
      </c>
      <c r="T30" s="72">
        <f>IF(RES_hh_fech!T30=0,0,RES_hh_fech!T30/RES_summary!T$19)</f>
        <v>9.6225299268385722</v>
      </c>
      <c r="U30" s="72">
        <f>IF(RES_hh_fech!U30=0,0,RES_hh_fech!U30/RES_summary!U$19)</f>
        <v>9.6472471228865899</v>
      </c>
      <c r="V30" s="72">
        <f>IF(RES_hh_fech!V30=0,0,RES_hh_fech!V30/RES_summary!V$19)</f>
        <v>9.8799478866680186</v>
      </c>
      <c r="W30" s="72">
        <f>IF(RES_hh_fech!W30=0,0,RES_hh_fech!W30/RES_summary!W$19)</f>
        <v>9.3031222700764786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8.456421832102345</v>
      </c>
      <c r="C32" s="77">
        <f>IF(RES_hh_fech!C32=0,0,RES_hh_fech!C32/RES_summary!C$19)</f>
        <v>8.692655467568656</v>
      </c>
      <c r="D32" s="77">
        <f>IF(RES_hh_fech!D32=0,0,RES_hh_fech!D32/RES_summary!D$19)</f>
        <v>8.6334212068929634</v>
      </c>
      <c r="E32" s="77">
        <f>IF(RES_hh_fech!E32=0,0,RES_hh_fech!E32/RES_summary!E$19)</f>
        <v>8.4111905339209425</v>
      </c>
      <c r="F32" s="77">
        <f>IF(RES_hh_fech!F32=0,0,RES_hh_fech!F32/RES_summary!F$19)</f>
        <v>6.9361006395247067</v>
      </c>
      <c r="G32" s="77">
        <f>IF(RES_hh_fech!G32=0,0,RES_hh_fech!G32/RES_summary!G$19)</f>
        <v>7.4668985245312403</v>
      </c>
      <c r="H32" s="77">
        <f>IF(RES_hh_fech!H32=0,0,RES_hh_fech!H32/RES_summary!H$19)</f>
        <v>7.6275050192407283</v>
      </c>
      <c r="I32" s="77">
        <f>IF(RES_hh_fech!I32=0,0,RES_hh_fech!I32/RES_summary!I$19)</f>
        <v>7.8671997435044654</v>
      </c>
      <c r="J32" s="77">
        <f>IF(RES_hh_fech!J32=0,0,RES_hh_fech!J32/RES_summary!J$19)</f>
        <v>8.1963761679570926</v>
      </c>
      <c r="K32" s="77">
        <f>IF(RES_hh_fech!K32=0,0,RES_hh_fech!K32/RES_summary!K$19)</f>
        <v>5.8715973051431112</v>
      </c>
      <c r="L32" s="77">
        <f>IF(RES_hh_fech!L32=0,0,RES_hh_fech!L32/RES_summary!L$19)</f>
        <v>8.2075440527002659</v>
      </c>
      <c r="M32" s="77">
        <f>IF(RES_hh_fech!M32=0,0,RES_hh_fech!M32/RES_summary!M$19)</f>
        <v>7.7791177981154993</v>
      </c>
      <c r="N32" s="77">
        <f>IF(RES_hh_fech!N32=0,0,RES_hh_fech!N32/RES_summary!N$19)</f>
        <v>8.3847291054133724</v>
      </c>
      <c r="O32" s="77">
        <f>IF(RES_hh_fech!O32=0,0,RES_hh_fech!O32/RES_summary!O$19)</f>
        <v>8.596502385882145</v>
      </c>
      <c r="P32" s="77">
        <f>IF(RES_hh_fech!P32=0,0,RES_hh_fech!P32/RES_summary!P$19)</f>
        <v>7.0161224134005957</v>
      </c>
      <c r="Q32" s="77">
        <f>IF(RES_hh_fech!Q32=0,0,RES_hh_fech!Q32/RES_summary!Q$19)</f>
        <v>7.4652244529713956</v>
      </c>
      <c r="R32" s="77">
        <f>IF(RES_hh_fech!R32=0,0,RES_hh_fech!R32/RES_summary!R$19)</f>
        <v>7.2767172295091891</v>
      </c>
      <c r="S32" s="77">
        <f>IF(RES_hh_fech!S32=0,0,RES_hh_fech!S32/RES_summary!S$19)</f>
        <v>7.5571887937934799</v>
      </c>
      <c r="T32" s="77">
        <f>IF(RES_hh_fech!T32=0,0,RES_hh_fech!T32/RES_summary!T$19)</f>
        <v>7.4243137127995178</v>
      </c>
      <c r="U32" s="77">
        <f>IF(RES_hh_fech!U32=0,0,RES_hh_fech!U32/RES_summary!U$19)</f>
        <v>7.1909971550208036</v>
      </c>
      <c r="V32" s="77">
        <f>IF(RES_hh_fech!V32=0,0,RES_hh_fech!V32/RES_summary!V$19)</f>
        <v>7.3679845109378652</v>
      </c>
      <c r="W32" s="77">
        <f>IF(RES_hh_fech!W32=0,0,RES_hh_fech!W32/RES_summary!W$19)</f>
        <v>6.8956140897239724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106.07300822812276</v>
      </c>
      <c r="C3" s="65">
        <f>IF(RES_hh_tesh!C3=0,0,RES_hh_tesh!C3/RES_summary!C$19)</f>
        <v>112.51412731825016</v>
      </c>
      <c r="D3" s="65">
        <f>IF(RES_hh_tesh!D3=0,0,RES_hh_tesh!D3/RES_summary!D$19)</f>
        <v>108.05131928535323</v>
      </c>
      <c r="E3" s="65">
        <f>IF(RES_hh_tesh!E3=0,0,RES_hh_tesh!E3/RES_summary!E$19)</f>
        <v>112.61714031512129</v>
      </c>
      <c r="F3" s="65">
        <f>IF(RES_hh_tesh!F3=0,0,RES_hh_tesh!F3/RES_summary!F$19)</f>
        <v>115.8150991739723</v>
      </c>
      <c r="G3" s="65">
        <f>IF(RES_hh_tesh!G3=0,0,RES_hh_tesh!G3/RES_summary!G$19)</f>
        <v>113.92320976945574</v>
      </c>
      <c r="H3" s="65">
        <f>IF(RES_hh_tesh!H3=0,0,RES_hh_tesh!H3/RES_summary!H$19)</f>
        <v>111.61788448303767</v>
      </c>
      <c r="I3" s="65">
        <f>IF(RES_hh_tesh!I3=0,0,RES_hh_tesh!I3/RES_summary!I$19)</f>
        <v>97.730818346324327</v>
      </c>
      <c r="J3" s="65">
        <f>IF(RES_hh_tesh!J3=0,0,RES_hh_tesh!J3/RES_summary!J$19)</f>
        <v>107.43990104978275</v>
      </c>
      <c r="K3" s="65">
        <f>IF(RES_hh_tesh!K3=0,0,RES_hh_tesh!K3/RES_summary!K$19)</f>
        <v>107.12474860174177</v>
      </c>
      <c r="L3" s="65">
        <f>IF(RES_hh_tesh!L3=0,0,RES_hh_tesh!L3/RES_summary!L$19)</f>
        <v>111.90615423759151</v>
      </c>
      <c r="M3" s="65">
        <f>IF(RES_hh_tesh!M3=0,0,RES_hh_tesh!M3/RES_summary!M$19)</f>
        <v>96.761288235753881</v>
      </c>
      <c r="N3" s="65">
        <f>IF(RES_hh_tesh!N3=0,0,RES_hh_tesh!N3/RES_summary!N$19)</f>
        <v>109.41802226570113</v>
      </c>
      <c r="O3" s="65">
        <f>IF(RES_hh_tesh!O3=0,0,RES_hh_tesh!O3/RES_summary!O$19)</f>
        <v>117.06433284024962</v>
      </c>
      <c r="P3" s="65">
        <f>IF(RES_hh_tesh!P3=0,0,RES_hh_tesh!P3/RES_summary!P$19)</f>
        <v>91.808485141017385</v>
      </c>
      <c r="Q3" s="65">
        <f>IF(RES_hh_tesh!Q3=0,0,RES_hh_tesh!Q3/RES_summary!Q$19)</f>
        <v>97.966626529039786</v>
      </c>
      <c r="R3" s="65">
        <f>IF(RES_hh_tesh!R3=0,0,RES_hh_tesh!R3/RES_summary!R$19)</f>
        <v>104.22421730720404</v>
      </c>
      <c r="S3" s="65">
        <f>IF(RES_hh_tesh!S3=0,0,RES_hh_tesh!S3/RES_summary!S$19)</f>
        <v>103.52939219130307</v>
      </c>
      <c r="T3" s="65">
        <f>IF(RES_hh_tesh!T3=0,0,RES_hh_tesh!T3/RES_summary!T$19)</f>
        <v>100.48019353257037</v>
      </c>
      <c r="U3" s="65">
        <f>IF(RES_hh_tesh!U3=0,0,RES_hh_tesh!U3/RES_summary!U$19)</f>
        <v>101.11690697992992</v>
      </c>
      <c r="V3" s="65">
        <f>IF(RES_hh_tesh!V3=0,0,RES_hh_tesh!V3/RES_summary!V$19)</f>
        <v>98.06293793589083</v>
      </c>
      <c r="W3" s="65">
        <f>IF(RES_hh_tesh!W3=0,0,RES_hh_tesh!W3/RES_summary!W$19)</f>
        <v>108.28942304674213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88.711684415532886</v>
      </c>
      <c r="C4" s="69">
        <f>IF(RES_hh_tesh!C4=0,0,RES_hh_tesh!C4/RES_summary!C$19)</f>
        <v>95.293367766590805</v>
      </c>
      <c r="D4" s="69">
        <f>IF(RES_hh_tesh!D4=0,0,RES_hh_tesh!D4/RES_summary!D$19)</f>
        <v>90.602096976445068</v>
      </c>
      <c r="E4" s="69">
        <f>IF(RES_hh_tesh!E4=0,0,RES_hh_tesh!E4/RES_summary!E$19)</f>
        <v>93.59440495316926</v>
      </c>
      <c r="F4" s="69">
        <f>IF(RES_hh_tesh!F4=0,0,RES_hh_tesh!F4/RES_summary!F$19)</f>
        <v>98.896740807439031</v>
      </c>
      <c r="G4" s="69">
        <f>IF(RES_hh_tesh!G4=0,0,RES_hh_tesh!G4/RES_summary!G$19)</f>
        <v>97.057701394228758</v>
      </c>
      <c r="H4" s="69">
        <f>IF(RES_hh_tesh!H4=0,0,RES_hh_tesh!H4/RES_summary!H$19)</f>
        <v>93.653716449140859</v>
      </c>
      <c r="I4" s="69">
        <f>IF(RES_hh_tesh!I4=0,0,RES_hh_tesh!I4/RES_summary!I$19)</f>
        <v>80.869227545930983</v>
      </c>
      <c r="J4" s="69">
        <f>IF(RES_hh_tesh!J4=0,0,RES_hh_tesh!J4/RES_summary!J$19)</f>
        <v>90.161437913096051</v>
      </c>
      <c r="K4" s="69">
        <f>IF(RES_hh_tesh!K4=0,0,RES_hh_tesh!K4/RES_summary!K$19)</f>
        <v>91.169146963113675</v>
      </c>
      <c r="L4" s="69">
        <f>IF(RES_hh_tesh!L4=0,0,RES_hh_tesh!L4/RES_summary!L$19)</f>
        <v>94.3557401015849</v>
      </c>
      <c r="M4" s="69">
        <f>IF(RES_hh_tesh!M4=0,0,RES_hh_tesh!M4/RES_summary!M$19)</f>
        <v>77.789977038429669</v>
      </c>
      <c r="N4" s="69">
        <f>IF(RES_hh_tesh!N4=0,0,RES_hh_tesh!N4/RES_summary!N$19)</f>
        <v>90.090961429467413</v>
      </c>
      <c r="O4" s="69">
        <f>IF(RES_hh_tesh!O4=0,0,RES_hh_tesh!O4/RES_summary!O$19)</f>
        <v>97.365383350528035</v>
      </c>
      <c r="P4" s="69">
        <f>IF(RES_hh_tesh!P4=0,0,RES_hh_tesh!P4/RES_summary!P$19)</f>
        <v>73.435471953212314</v>
      </c>
      <c r="Q4" s="69">
        <f>IF(RES_hh_tesh!Q4=0,0,RES_hh_tesh!Q4/RES_summary!Q$19)</f>
        <v>79.094519172582011</v>
      </c>
      <c r="R4" s="69">
        <f>IF(RES_hh_tesh!R4=0,0,RES_hh_tesh!R4/RES_summary!R$19)</f>
        <v>84.857116919046462</v>
      </c>
      <c r="S4" s="69">
        <f>IF(RES_hh_tesh!S4=0,0,RES_hh_tesh!S4/RES_summary!S$19)</f>
        <v>83.220938706467805</v>
      </c>
      <c r="T4" s="69">
        <f>IF(RES_hh_tesh!T4=0,0,RES_hh_tesh!T4/RES_summary!T$19)</f>
        <v>79.89964647764549</v>
      </c>
      <c r="U4" s="69">
        <f>IF(RES_hh_tesh!U4=0,0,RES_hh_tesh!U4/RES_summary!U$19)</f>
        <v>80.292841566612324</v>
      </c>
      <c r="V4" s="69">
        <f>IF(RES_hh_tesh!V4=0,0,RES_hh_tesh!V4/RES_summary!V$19)</f>
        <v>75.817916755231877</v>
      </c>
      <c r="W4" s="69">
        <f>IF(RES_hh_tesh!W4=0,0,RES_hh_tesh!W4/RES_summary!W$19)</f>
        <v>86.434096493993977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90.767047312988879</v>
      </c>
      <c r="C5" s="72">
        <f>IF(RES_hh_tesh!C5=0,0,RES_hh_tesh!C5/RES_summary!C$19)</f>
        <v>98.489662521036351</v>
      </c>
      <c r="D5" s="72">
        <f>IF(RES_hh_tesh!D5=0,0,RES_hh_tesh!D5/RES_summary!D$19)</f>
        <v>81.287110114013501</v>
      </c>
      <c r="E5" s="72">
        <f>IF(RES_hh_tesh!E5=0,0,RES_hh_tesh!E5/RES_summary!E$19)</f>
        <v>90.541396880234259</v>
      </c>
      <c r="F5" s="72">
        <f>IF(RES_hh_tesh!F5=0,0,RES_hh_tesh!F5/RES_summary!F$19)</f>
        <v>97.113417059065284</v>
      </c>
      <c r="G5" s="72">
        <f>IF(RES_hh_tesh!G5=0,0,RES_hh_tesh!G5/RES_summary!G$19)</f>
        <v>91.351097140539594</v>
      </c>
      <c r="H5" s="72">
        <f>IF(RES_hh_tesh!H5=0,0,RES_hh_tesh!H5/RES_summary!H$19)</f>
        <v>88.404989613063478</v>
      </c>
      <c r="I5" s="72">
        <f>IF(RES_hh_tesh!I5=0,0,RES_hh_tesh!I5/RES_summary!I$19)</f>
        <v>86.286821331867358</v>
      </c>
      <c r="J5" s="72">
        <f>IF(RES_hh_tesh!J5=0,0,RES_hh_tesh!J5/RES_summary!J$19)</f>
        <v>98.105580207283779</v>
      </c>
      <c r="K5" s="72">
        <f>IF(RES_hh_tesh!K5=0,0,RES_hh_tesh!K5/RES_summary!K$19)</f>
        <v>92.107357601476394</v>
      </c>
      <c r="L5" s="72">
        <f>IF(RES_hh_tesh!L5=0,0,RES_hh_tesh!L5/RES_summary!L$19)</f>
        <v>123.79959940258675</v>
      </c>
      <c r="M5" s="72">
        <f>IF(RES_hh_tesh!M5=0,0,RES_hh_tesh!M5/RES_summary!M$19)</f>
        <v>37.806258241495115</v>
      </c>
      <c r="N5" s="72">
        <f>IF(RES_hh_tesh!N5=0,0,RES_hh_tesh!N5/RES_summary!N$19)</f>
        <v>64.869386335341517</v>
      </c>
      <c r="O5" s="72">
        <f>IF(RES_hh_tesh!O5=0,0,RES_hh_tesh!O5/RES_summary!O$19)</f>
        <v>97.909627763021291</v>
      </c>
      <c r="P5" s="72">
        <f>IF(RES_hh_tesh!P5=0,0,RES_hh_tesh!P5/RES_summary!P$19)</f>
        <v>73.151809225569863</v>
      </c>
      <c r="Q5" s="72">
        <f>IF(RES_hh_tesh!Q5=0,0,RES_hh_tesh!Q5/RES_summary!Q$19)</f>
        <v>78.53056480089738</v>
      </c>
      <c r="R5" s="72">
        <f>IF(RES_hh_tesh!R5=0,0,RES_hh_tesh!R5/RES_summary!R$19)</f>
        <v>85.728000830012149</v>
      </c>
      <c r="S5" s="72">
        <f>IF(RES_hh_tesh!S5=0,0,RES_hh_tesh!S5/RES_summary!S$19)</f>
        <v>86.688124043510982</v>
      </c>
      <c r="T5" s="72">
        <f>IF(RES_hh_tesh!T5=0,0,RES_hh_tesh!T5/RES_summary!T$19)</f>
        <v>74.602417782386112</v>
      </c>
      <c r="U5" s="72">
        <f>IF(RES_hh_tesh!U5=0,0,RES_hh_tesh!U5/RES_summary!U$19)</f>
        <v>77.517197362566534</v>
      </c>
      <c r="V5" s="72">
        <f>IF(RES_hh_tesh!V5=0,0,RES_hh_tesh!V5/RES_summary!V$19)</f>
        <v>71.083784026304187</v>
      </c>
      <c r="W5" s="72">
        <f>IF(RES_hh_tesh!W5=0,0,RES_hh_tesh!W5/RES_summary!W$19)</f>
        <v>88.575349596231035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88.169690601137773</v>
      </c>
      <c r="C6" s="72">
        <f>IF(RES_hh_tesh!C6=0,0,RES_hh_tesh!C6/RES_summary!C$19)</f>
        <v>91.818691575413482</v>
      </c>
      <c r="D6" s="72">
        <f>IF(RES_hh_tesh!D6=0,0,RES_hh_tesh!D6/RES_summary!D$19)</f>
        <v>89.977811884633113</v>
      </c>
      <c r="E6" s="72">
        <f>IF(RES_hh_tesh!E6=0,0,RES_hh_tesh!E6/RES_summary!E$19)</f>
        <v>90.320209184723296</v>
      </c>
      <c r="F6" s="72">
        <f>IF(RES_hh_tesh!F6=0,0,RES_hh_tesh!F6/RES_summary!F$19)</f>
        <v>96.389937952797609</v>
      </c>
      <c r="G6" s="72">
        <f>IF(RES_hh_tesh!G6=0,0,RES_hh_tesh!G6/RES_summary!G$19)</f>
        <v>94.936559771904172</v>
      </c>
      <c r="H6" s="72">
        <f>IF(RES_hh_tesh!H6=0,0,RES_hh_tesh!H6/RES_summary!H$19)</f>
        <v>88.607149360148085</v>
      </c>
      <c r="I6" s="72">
        <f>IF(RES_hh_tesh!I6=0,0,RES_hh_tesh!I6/RES_summary!I$19)</f>
        <v>83.29480045041818</v>
      </c>
      <c r="J6" s="72">
        <f>IF(RES_hh_tesh!J6=0,0,RES_hh_tesh!J6/RES_summary!J$19)</f>
        <v>86.870028045656852</v>
      </c>
      <c r="K6" s="72">
        <f>IF(RES_hh_tesh!K6=0,0,RES_hh_tesh!K6/RES_summary!K$19)</f>
        <v>88.847828692461405</v>
      </c>
      <c r="L6" s="72">
        <f>IF(RES_hh_tesh!L6=0,0,RES_hh_tesh!L6/RES_summary!L$19)</f>
        <v>96.065103284544819</v>
      </c>
      <c r="M6" s="72">
        <f>IF(RES_hh_tesh!M6=0,0,RES_hh_tesh!M6/RES_summary!M$19)</f>
        <v>74.730759302391263</v>
      </c>
      <c r="N6" s="72">
        <f>IF(RES_hh_tesh!N6=0,0,RES_hh_tesh!N6/RES_summary!N$19)</f>
        <v>87.116839681083093</v>
      </c>
      <c r="O6" s="72">
        <f>IF(RES_hh_tesh!O6=0,0,RES_hh_tesh!O6/RES_summary!O$19)</f>
        <v>96.45700772789003</v>
      </c>
      <c r="P6" s="72">
        <f>IF(RES_hh_tesh!P6=0,0,RES_hh_tesh!P6/RES_summary!P$19)</f>
        <v>67.538308149280141</v>
      </c>
      <c r="Q6" s="72">
        <f>IF(RES_hh_tesh!Q6=0,0,RES_hh_tesh!Q6/RES_summary!Q$19)</f>
        <v>73.442034596503177</v>
      </c>
      <c r="R6" s="72">
        <f>IF(RES_hh_tesh!R6=0,0,RES_hh_tesh!R6/RES_summary!R$19)</f>
        <v>86.575025112346353</v>
      </c>
      <c r="S6" s="72">
        <f>IF(RES_hh_tesh!S6=0,0,RES_hh_tesh!S6/RES_summary!S$19)</f>
        <v>82.636383243904632</v>
      </c>
      <c r="T6" s="72">
        <f>IF(RES_hh_tesh!T6=0,0,RES_hh_tesh!T6/RES_summary!T$19)</f>
        <v>82.61928653986206</v>
      </c>
      <c r="U6" s="72">
        <f>IF(RES_hh_tesh!U6=0,0,RES_hh_tesh!U6/RES_summary!U$19)</f>
        <v>74.407782902637095</v>
      </c>
      <c r="V6" s="72">
        <f>IF(RES_hh_tesh!V6=0,0,RES_hh_tesh!V6/RES_summary!V$19)</f>
        <v>63.517476357834958</v>
      </c>
      <c r="W6" s="72">
        <f>IF(RES_hh_tesh!W6=0,0,RES_hh_tesh!W6/RES_summary!W$19)</f>
        <v>103.15165184327695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83.887579051314361</v>
      </c>
      <c r="C7" s="72">
        <f>IF(RES_hh_tesh!C7=0,0,RES_hh_tesh!C7/RES_summary!C$19)</f>
        <v>97.531739587982315</v>
      </c>
      <c r="D7" s="72">
        <f>IF(RES_hh_tesh!D7=0,0,RES_hh_tesh!D7/RES_summary!D$19)</f>
        <v>86.383611569040696</v>
      </c>
      <c r="E7" s="72">
        <f>IF(RES_hh_tesh!E7=0,0,RES_hh_tesh!E7/RES_summary!E$19)</f>
        <v>92.942894776158482</v>
      </c>
      <c r="F7" s="72">
        <f>IF(RES_hh_tesh!F7=0,0,RES_hh_tesh!F7/RES_summary!F$19)</f>
        <v>94.689814694455123</v>
      </c>
      <c r="G7" s="72">
        <f>IF(RES_hh_tesh!G7=0,0,RES_hh_tesh!G7/RES_summary!G$19)</f>
        <v>96.909349554393302</v>
      </c>
      <c r="H7" s="72">
        <f>IF(RES_hh_tesh!H7=0,0,RES_hh_tesh!H7/RES_summary!H$19)</f>
        <v>90.696828950224301</v>
      </c>
      <c r="I7" s="72">
        <f>IF(RES_hh_tesh!I7=0,0,RES_hh_tesh!I7/RES_summary!I$19)</f>
        <v>76.843618800435721</v>
      </c>
      <c r="J7" s="72">
        <f>IF(RES_hh_tesh!J7=0,0,RES_hh_tesh!J7/RES_summary!J$19)</f>
        <v>91.206874087094235</v>
      </c>
      <c r="K7" s="72">
        <f>IF(RES_hh_tesh!K7=0,0,RES_hh_tesh!K7/RES_summary!K$19)</f>
        <v>92.184373513763092</v>
      </c>
      <c r="L7" s="72">
        <f>IF(RES_hh_tesh!L7=0,0,RES_hh_tesh!L7/RES_summary!L$19)</f>
        <v>90.339612928042669</v>
      </c>
      <c r="M7" s="72">
        <f>IF(RES_hh_tesh!M7=0,0,RES_hh_tesh!M7/RES_summary!M$19)</f>
        <v>75.854328386960717</v>
      </c>
      <c r="N7" s="72">
        <f>IF(RES_hh_tesh!N7=0,0,RES_hh_tesh!N7/RES_summary!N$19)</f>
        <v>86.025753593021548</v>
      </c>
      <c r="O7" s="72">
        <f>IF(RES_hh_tesh!O7=0,0,RES_hh_tesh!O7/RES_summary!O$19)</f>
        <v>93.502061520523043</v>
      </c>
      <c r="P7" s="72">
        <f>IF(RES_hh_tesh!P7=0,0,RES_hh_tesh!P7/RES_summary!P$19)</f>
        <v>75.04790667012</v>
      </c>
      <c r="Q7" s="72">
        <f>IF(RES_hh_tesh!Q7=0,0,RES_hh_tesh!Q7/RES_summary!Q$19)</f>
        <v>80.983721298245044</v>
      </c>
      <c r="R7" s="72">
        <f>IF(RES_hh_tesh!R7=0,0,RES_hh_tesh!R7/RES_summary!R$19)</f>
        <v>78.092633693374779</v>
      </c>
      <c r="S7" s="72">
        <f>IF(RES_hh_tesh!S7=0,0,RES_hh_tesh!S7/RES_summary!S$19)</f>
        <v>82.677521334548928</v>
      </c>
      <c r="T7" s="72">
        <f>IF(RES_hh_tesh!T7=0,0,RES_hh_tesh!T7/RES_summary!T$19)</f>
        <v>77.786878105151771</v>
      </c>
      <c r="U7" s="72">
        <f>IF(RES_hh_tesh!U7=0,0,RES_hh_tesh!U7/RES_summary!U$19)</f>
        <v>77.504270747309633</v>
      </c>
      <c r="V7" s="72">
        <f>IF(RES_hh_tesh!V7=0,0,RES_hh_tesh!V7/RES_summary!V$19)</f>
        <v>77.283691819342536</v>
      </c>
      <c r="W7" s="72">
        <f>IF(RES_hh_tesh!W7=0,0,RES_hh_tesh!W7/RES_summary!W$19)</f>
        <v>80.472342738777186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91.673545872405739</v>
      </c>
      <c r="C8" s="72">
        <f>IF(RES_hh_tesh!C8=0,0,RES_hh_tesh!C8/RES_summary!C$19)</f>
        <v>91.211288368544928</v>
      </c>
      <c r="D8" s="72">
        <f>IF(RES_hh_tesh!D8=0,0,RES_hh_tesh!D8/RES_summary!D$19)</f>
        <v>90.149114037255927</v>
      </c>
      <c r="E8" s="72">
        <f>IF(RES_hh_tesh!E8=0,0,RES_hh_tesh!E8/RES_summary!E$19)</f>
        <v>88.906983926140285</v>
      </c>
      <c r="F8" s="72">
        <f>IF(RES_hh_tesh!F8=0,0,RES_hh_tesh!F8/RES_summary!F$19)</f>
        <v>97.764358821686145</v>
      </c>
      <c r="G8" s="72">
        <f>IF(RES_hh_tesh!G8=0,0,RES_hh_tesh!G8/RES_summary!G$19)</f>
        <v>95.192139580761349</v>
      </c>
      <c r="H8" s="72">
        <f>IF(RES_hh_tesh!H8=0,0,RES_hh_tesh!H8/RES_summary!H$19)</f>
        <v>92.598912545923852</v>
      </c>
      <c r="I8" s="72">
        <f>IF(RES_hh_tesh!I8=0,0,RES_hh_tesh!I8/RES_summary!I$19)</f>
        <v>80.167866189858344</v>
      </c>
      <c r="J8" s="72">
        <f>IF(RES_hh_tesh!J8=0,0,RES_hh_tesh!J8/RES_summary!J$19)</f>
        <v>87.169244162246599</v>
      </c>
      <c r="K8" s="72">
        <f>IF(RES_hh_tesh!K8=0,0,RES_hh_tesh!K8/RES_summary!K$19)</f>
        <v>90.818603066206094</v>
      </c>
      <c r="L8" s="72">
        <f>IF(RES_hh_tesh!L8=0,0,RES_hh_tesh!L8/RES_summary!L$19)</f>
        <v>88.453779324547725</v>
      </c>
      <c r="M8" s="72">
        <f>IF(RES_hh_tesh!M8=0,0,RES_hh_tesh!M8/RES_summary!M$19)</f>
        <v>77.461768935101688</v>
      </c>
      <c r="N8" s="72">
        <f>IF(RES_hh_tesh!N8=0,0,RES_hh_tesh!N8/RES_summary!N$19)</f>
        <v>90.208284345818555</v>
      </c>
      <c r="O8" s="72">
        <f>IF(RES_hh_tesh!O8=0,0,RES_hh_tesh!O8/RES_summary!O$19)</f>
        <v>97.131562851689353</v>
      </c>
      <c r="P8" s="72">
        <f>IF(RES_hh_tesh!P8=0,0,RES_hh_tesh!P8/RES_summary!P$19)</f>
        <v>69.711453778659816</v>
      </c>
      <c r="Q8" s="72">
        <f>IF(RES_hh_tesh!Q8=0,0,RES_hh_tesh!Q8/RES_summary!Q$19)</f>
        <v>76.510739997871227</v>
      </c>
      <c r="R8" s="72">
        <f>IF(RES_hh_tesh!R8=0,0,RES_hh_tesh!R8/RES_summary!R$19)</f>
        <v>84.003854419838731</v>
      </c>
      <c r="S8" s="72">
        <f>IF(RES_hh_tesh!S8=0,0,RES_hh_tesh!S8/RES_summary!S$19)</f>
        <v>82.117902207867957</v>
      </c>
      <c r="T8" s="72">
        <f>IF(RES_hh_tesh!T8=0,0,RES_hh_tesh!T8/RES_summary!T$19)</f>
        <v>78.261456242765647</v>
      </c>
      <c r="U8" s="72">
        <f>IF(RES_hh_tesh!U8=0,0,RES_hh_tesh!U8/RES_summary!U$19)</f>
        <v>77.885866794242077</v>
      </c>
      <c r="V8" s="72">
        <f>IF(RES_hh_tesh!V8=0,0,RES_hh_tesh!V8/RES_summary!V$19)</f>
        <v>76.670666917923924</v>
      </c>
      <c r="W8" s="72">
        <f>IF(RES_hh_tesh!W8=0,0,RES_hh_tesh!W8/RES_summary!W$19)</f>
        <v>82.29264210962836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89.052717707730736</v>
      </c>
      <c r="C9" s="72">
        <f>IF(RES_hh_tesh!C9=0,0,RES_hh_tesh!C9/RES_summary!C$19)</f>
        <v>93.746088366470985</v>
      </c>
      <c r="D9" s="72">
        <f>IF(RES_hh_tesh!D9=0,0,RES_hh_tesh!D9/RES_summary!D$19)</f>
        <v>87.650432427959316</v>
      </c>
      <c r="E9" s="72">
        <f>IF(RES_hh_tesh!E9=0,0,RES_hh_tesh!E9/RES_summary!E$19)</f>
        <v>95.098368720067029</v>
      </c>
      <c r="F9" s="72">
        <f>IF(RES_hh_tesh!F9=0,0,RES_hh_tesh!F9/RES_summary!F$19)</f>
        <v>97.450179884529177</v>
      </c>
      <c r="G9" s="72">
        <f>IF(RES_hh_tesh!G9=0,0,RES_hh_tesh!G9/RES_summary!G$19)</f>
        <v>95.70467844257864</v>
      </c>
      <c r="H9" s="72">
        <f>IF(RES_hh_tesh!H9=0,0,RES_hh_tesh!H9/RES_summary!H$19)</f>
        <v>88.877560768077259</v>
      </c>
      <c r="I9" s="72">
        <f>IF(RES_hh_tesh!I9=0,0,RES_hh_tesh!I9/RES_summary!I$19)</f>
        <v>82.978098613131891</v>
      </c>
      <c r="J9" s="72">
        <f>IF(RES_hh_tesh!J9=0,0,RES_hh_tesh!J9/RES_summary!J$19)</f>
        <v>87.645386503520555</v>
      </c>
      <c r="K9" s="72">
        <f>IF(RES_hh_tesh!K9=0,0,RES_hh_tesh!K9/RES_summary!K$19)</f>
        <v>88.010460600134166</v>
      </c>
      <c r="L9" s="72">
        <f>IF(RES_hh_tesh!L9=0,0,RES_hh_tesh!L9/RES_summary!L$19)</f>
        <v>96.121608861574273</v>
      </c>
      <c r="M9" s="72">
        <f>IF(RES_hh_tesh!M9=0,0,RES_hh_tesh!M9/RES_summary!M$19)</f>
        <v>77.568847301392935</v>
      </c>
      <c r="N9" s="72">
        <f>IF(RES_hh_tesh!N9=0,0,RES_hh_tesh!N9/RES_summary!N$19)</f>
        <v>88.558096414567046</v>
      </c>
      <c r="O9" s="72">
        <f>IF(RES_hh_tesh!O9=0,0,RES_hh_tesh!O9/RES_summary!O$19)</f>
        <v>95.67673151586429</v>
      </c>
      <c r="P9" s="72">
        <f>IF(RES_hh_tesh!P9=0,0,RES_hh_tesh!P9/RES_summary!P$19)</f>
        <v>75.077915549637069</v>
      </c>
      <c r="Q9" s="72">
        <f>IF(RES_hh_tesh!Q9=0,0,RES_hh_tesh!Q9/RES_summary!Q$19)</f>
        <v>78.848083436620527</v>
      </c>
      <c r="R9" s="72">
        <f>IF(RES_hh_tesh!R9=0,0,RES_hh_tesh!R9/RES_summary!R$19)</f>
        <v>84.319901866532021</v>
      </c>
      <c r="S9" s="72">
        <f>IF(RES_hh_tesh!S9=0,0,RES_hh_tesh!S9/RES_summary!S$19)</f>
        <v>81.634696153038263</v>
      </c>
      <c r="T9" s="72">
        <f>IF(RES_hh_tesh!T9=0,0,RES_hh_tesh!T9/RES_summary!T$19)</f>
        <v>79.887353251915499</v>
      </c>
      <c r="U9" s="72">
        <f>IF(RES_hh_tesh!U9=0,0,RES_hh_tesh!U9/RES_summary!U$19)</f>
        <v>81.402765193501011</v>
      </c>
      <c r="V9" s="72">
        <f>IF(RES_hh_tesh!V9=0,0,RES_hh_tesh!V9/RES_summary!V$19)</f>
        <v>74.007319195895974</v>
      </c>
      <c r="W9" s="72">
        <f>IF(RES_hh_tesh!W9=0,0,RES_hh_tesh!W9/RES_summary!W$19)</f>
        <v>85.885258474829328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90.936054855475106</v>
      </c>
      <c r="C10" s="72">
        <f>IF(RES_hh_tesh!C10=0,0,RES_hh_tesh!C10/RES_summary!C$19)</f>
        <v>100.41178319578958</v>
      </c>
      <c r="D10" s="72">
        <f>IF(RES_hh_tesh!D10=0,0,RES_hh_tesh!D10/RES_summary!D$19)</f>
        <v>78.97978251994968</v>
      </c>
      <c r="E10" s="72">
        <f>IF(RES_hh_tesh!E10=0,0,RES_hh_tesh!E10/RES_summary!E$19)</f>
        <v>98.300263530344608</v>
      </c>
      <c r="F10" s="72">
        <f>IF(RES_hh_tesh!F10=0,0,RES_hh_tesh!F10/RES_summary!F$19)</f>
        <v>136.75917701284342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75.020744685146497</v>
      </c>
      <c r="C11" s="72">
        <f>IF(RES_hh_tesh!C11=0,0,RES_hh_tesh!C11/RES_summary!C$19)</f>
        <v>92.022811915327779</v>
      </c>
      <c r="D11" s="72">
        <f>IF(RES_hh_tesh!D11=0,0,RES_hh_tesh!D11/RES_summary!D$19)</f>
        <v>95.598002167397567</v>
      </c>
      <c r="E11" s="72">
        <f>IF(RES_hh_tesh!E11=0,0,RES_hh_tesh!E11/RES_summary!E$19)</f>
        <v>92.618622074588416</v>
      </c>
      <c r="F11" s="72">
        <f>IF(RES_hh_tesh!F11=0,0,RES_hh_tesh!F11/RES_summary!F$19)</f>
        <v>95.37367257070396</v>
      </c>
      <c r="G11" s="72">
        <f>IF(RES_hh_tesh!G11=0,0,RES_hh_tesh!G11/RES_summary!G$19)</f>
        <v>103.3531917705473</v>
      </c>
      <c r="H11" s="72">
        <f>IF(RES_hh_tesh!H11=0,0,RES_hh_tesh!H11/RES_summary!H$19)</f>
        <v>106.37979220259896</v>
      </c>
      <c r="I11" s="72">
        <f>IF(RES_hh_tesh!I11=0,0,RES_hh_tesh!I11/RES_summary!I$19)</f>
        <v>66.017364902062525</v>
      </c>
      <c r="J11" s="72">
        <f>IF(RES_hh_tesh!J11=0,0,RES_hh_tesh!J11/RES_summary!J$19)</f>
        <v>85.726145520386282</v>
      </c>
      <c r="K11" s="72">
        <f>IF(RES_hh_tesh!K11=0,0,RES_hh_tesh!K11/RES_summary!K$19)</f>
        <v>85.644737258123854</v>
      </c>
      <c r="L11" s="72">
        <f>IF(RES_hh_tesh!L11=0,0,RES_hh_tesh!L11/RES_summary!L$19)</f>
        <v>95.036884230753714</v>
      </c>
      <c r="M11" s="72">
        <f>IF(RES_hh_tesh!M11=0,0,RES_hh_tesh!M11/RES_summary!M$19)</f>
        <v>77.950222572355315</v>
      </c>
      <c r="N11" s="72">
        <f>IF(RES_hh_tesh!N11=0,0,RES_hh_tesh!N11/RES_summary!N$19)</f>
        <v>88.198752166968788</v>
      </c>
      <c r="O11" s="72">
        <f>IF(RES_hh_tesh!O11=0,0,RES_hh_tesh!O11/RES_summary!O$19)</f>
        <v>94.71115730738687</v>
      </c>
      <c r="P11" s="72">
        <f>IF(RES_hh_tesh!P11=0,0,RES_hh_tesh!P11/RES_summary!P$19)</f>
        <v>72.77671066836146</v>
      </c>
      <c r="Q11" s="72">
        <f>IF(RES_hh_tesh!Q11=0,0,RES_hh_tesh!Q11/RES_summary!Q$19)</f>
        <v>80.32997441535997</v>
      </c>
      <c r="R11" s="72">
        <f>IF(RES_hh_tesh!R11=0,0,RES_hh_tesh!R11/RES_summary!R$19)</f>
        <v>84.647315872275229</v>
      </c>
      <c r="S11" s="72">
        <f>IF(RES_hh_tesh!S11=0,0,RES_hh_tesh!S11/RES_summary!S$19)</f>
        <v>81.571197470822682</v>
      </c>
      <c r="T11" s="72">
        <f>IF(RES_hh_tesh!T11=0,0,RES_hh_tesh!T11/RES_summary!T$19)</f>
        <v>80.251515511763529</v>
      </c>
      <c r="U11" s="72">
        <f>IF(RES_hh_tesh!U11=0,0,RES_hh_tesh!U11/RES_summary!U$19)</f>
        <v>79.733931105088118</v>
      </c>
      <c r="V11" s="72">
        <f>IF(RES_hh_tesh!V11=0,0,RES_hh_tesh!V11/RES_summary!V$19)</f>
        <v>75.046867929189062</v>
      </c>
      <c r="W11" s="72">
        <f>IF(RES_hh_tesh!W11=0,0,RES_hh_tesh!W11/RES_summary!W$19)</f>
        <v>87.293369886044417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84.88695120207997</v>
      </c>
      <c r="C12" s="72">
        <f>IF(RES_hh_tesh!C12=0,0,RES_hh_tesh!C12/RES_summary!C$19)</f>
        <v>94.912787129698103</v>
      </c>
      <c r="D12" s="72">
        <f>IF(RES_hh_tesh!D12=0,0,RES_hh_tesh!D12/RES_summary!D$19)</f>
        <v>87.909302132652314</v>
      </c>
      <c r="E12" s="72">
        <f>IF(RES_hh_tesh!E12=0,0,RES_hh_tesh!E12/RES_summary!E$19)</f>
        <v>85.022151011966443</v>
      </c>
      <c r="F12" s="72">
        <f>IF(RES_hh_tesh!F12=0,0,RES_hh_tesh!F12/RES_summary!F$19)</f>
        <v>66.023649341210898</v>
      </c>
      <c r="G12" s="72">
        <f>IF(RES_hh_tesh!G12=0,0,RES_hh_tesh!G12/RES_summary!G$19)</f>
        <v>78.661666612369061</v>
      </c>
      <c r="H12" s="72">
        <f>IF(RES_hh_tesh!H12=0,0,RES_hh_tesh!H12/RES_summary!H$19)</f>
        <v>84.325486111314703</v>
      </c>
      <c r="I12" s="72">
        <f>IF(RES_hh_tesh!I12=0,0,RES_hh_tesh!I12/RES_summary!I$19)</f>
        <v>82.736915531032935</v>
      </c>
      <c r="J12" s="72">
        <f>IF(RES_hh_tesh!J12=0,0,RES_hh_tesh!J12/RES_summary!J$19)</f>
        <v>90.225837018482082</v>
      </c>
      <c r="K12" s="72">
        <f>IF(RES_hh_tesh!K12=0,0,RES_hh_tesh!K12/RES_summary!K$19)</f>
        <v>91.661579190482144</v>
      </c>
      <c r="L12" s="72">
        <f>IF(RES_hh_tesh!L12=0,0,RES_hh_tesh!L12/RES_summary!L$19)</f>
        <v>100.322988670659</v>
      </c>
      <c r="M12" s="72">
        <f>IF(RES_hh_tesh!M12=0,0,RES_hh_tesh!M12/RES_summary!M$19)</f>
        <v>77.77615005816925</v>
      </c>
      <c r="N12" s="72">
        <f>IF(RES_hh_tesh!N12=0,0,RES_hh_tesh!N12/RES_summary!N$19)</f>
        <v>88.852864924211971</v>
      </c>
      <c r="O12" s="72">
        <f>IF(RES_hh_tesh!O12=0,0,RES_hh_tesh!O12/RES_summary!O$19)</f>
        <v>94.577437193143624</v>
      </c>
      <c r="P12" s="72">
        <f>IF(RES_hh_tesh!P12=0,0,RES_hh_tesh!P12/RES_summary!P$19)</f>
        <v>74.608495829846731</v>
      </c>
      <c r="Q12" s="72">
        <f>IF(RES_hh_tesh!Q12=0,0,RES_hh_tesh!Q12/RES_summary!Q$19)</f>
        <v>79.027843952153859</v>
      </c>
      <c r="R12" s="72">
        <f>IF(RES_hh_tesh!R12=0,0,RES_hh_tesh!R12/RES_summary!R$19)</f>
        <v>84.952241269711436</v>
      </c>
      <c r="S12" s="72">
        <f>IF(RES_hh_tesh!S12=0,0,RES_hh_tesh!S12/RES_summary!S$19)</f>
        <v>81.786452496580196</v>
      </c>
      <c r="T12" s="72">
        <f>IF(RES_hh_tesh!T12=0,0,RES_hh_tesh!T12/RES_summary!T$19)</f>
        <v>78.790799141861172</v>
      </c>
      <c r="U12" s="72">
        <f>IF(RES_hh_tesh!U12=0,0,RES_hh_tesh!U12/RES_summary!U$19)</f>
        <v>80.225552156454569</v>
      </c>
      <c r="V12" s="72">
        <f>IF(RES_hh_tesh!V12=0,0,RES_hh_tesh!V12/RES_summary!V$19)</f>
        <v>74.793403687263819</v>
      </c>
      <c r="W12" s="72">
        <f>IF(RES_hh_tesh!W12=0,0,RES_hh_tesh!W12/RES_summary!W$19)</f>
        <v>89.742113061532791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88.326754117872994</v>
      </c>
      <c r="C13" s="74">
        <f>IF(RES_hh_tesh!C13=0,0,RES_hh_tesh!C13/RES_summary!C$19)</f>
        <v>95.406950491623235</v>
      </c>
      <c r="D13" s="74">
        <f>IF(RES_hh_tesh!D13=0,0,RES_hh_tesh!D13/RES_summary!D$19)</f>
        <v>88.894587680692965</v>
      </c>
      <c r="E13" s="74">
        <f>IF(RES_hh_tesh!E13=0,0,RES_hh_tesh!E13/RES_summary!E$19)</f>
        <v>96.168975658748025</v>
      </c>
      <c r="F13" s="74">
        <f>IF(RES_hh_tesh!F13=0,0,RES_hh_tesh!F13/RES_summary!F$19)</f>
        <v>103.448069847714</v>
      </c>
      <c r="G13" s="74">
        <f>IF(RES_hh_tesh!G13=0,0,RES_hh_tesh!G13/RES_summary!G$19)</f>
        <v>92.281532810772632</v>
      </c>
      <c r="H13" s="74">
        <f>IF(RES_hh_tesh!H13=0,0,RES_hh_tesh!H13/RES_summary!H$19)</f>
        <v>92.049389940845288</v>
      </c>
      <c r="I13" s="74">
        <f>IF(RES_hh_tesh!I13=0,0,RES_hh_tesh!I13/RES_summary!I$19)</f>
        <v>82.340413328782773</v>
      </c>
      <c r="J13" s="74">
        <f>IF(RES_hh_tesh!J13=0,0,RES_hh_tesh!J13/RES_summary!J$19)</f>
        <v>93.164220731260798</v>
      </c>
      <c r="K13" s="74">
        <f>IF(RES_hh_tesh!K13=0,0,RES_hh_tesh!K13/RES_summary!K$19)</f>
        <v>87.723175721503893</v>
      </c>
      <c r="L13" s="74">
        <f>IF(RES_hh_tesh!L13=0,0,RES_hh_tesh!L13/RES_summary!L$19)</f>
        <v>98.511019786131385</v>
      </c>
      <c r="M13" s="74">
        <f>IF(RES_hh_tesh!M13=0,0,RES_hh_tesh!M13/RES_summary!M$19)</f>
        <v>74.264537927314194</v>
      </c>
      <c r="N13" s="74">
        <f>IF(RES_hh_tesh!N13=0,0,RES_hh_tesh!N13/RES_summary!N$19)</f>
        <v>90.130389681642342</v>
      </c>
      <c r="O13" s="74">
        <f>IF(RES_hh_tesh!O13=0,0,RES_hh_tesh!O13/RES_summary!O$19)</f>
        <v>99.275465284562301</v>
      </c>
      <c r="P13" s="74">
        <f>IF(RES_hh_tesh!P13=0,0,RES_hh_tesh!P13/RES_summary!P$19)</f>
        <v>71.692868279815826</v>
      </c>
      <c r="Q13" s="74">
        <f>IF(RES_hh_tesh!Q13=0,0,RES_hh_tesh!Q13/RES_summary!Q$19)</f>
        <v>77.40439890726681</v>
      </c>
      <c r="R13" s="74">
        <f>IF(RES_hh_tesh!R13=0,0,RES_hh_tesh!R13/RES_summary!R$19)</f>
        <v>86.669725084763101</v>
      </c>
      <c r="S13" s="74">
        <f>IF(RES_hh_tesh!S13=0,0,RES_hh_tesh!S13/RES_summary!S$19)</f>
        <v>84.626261536554964</v>
      </c>
      <c r="T13" s="74">
        <f>IF(RES_hh_tesh!T13=0,0,RES_hh_tesh!T13/RES_summary!T$19)</f>
        <v>80.260370352620498</v>
      </c>
      <c r="U13" s="74">
        <f>IF(RES_hh_tesh!U13=0,0,RES_hh_tesh!U13/RES_summary!U$19)</f>
        <v>81.037901611460498</v>
      </c>
      <c r="V13" s="74">
        <f>IF(RES_hh_tesh!V13=0,0,RES_hh_tesh!V13/RES_summary!V$19)</f>
        <v>71.214446974047135</v>
      </c>
      <c r="W13" s="74">
        <f>IF(RES_hh_tesh!W13=0,0,RES_hh_tesh!W13/RES_summary!W$19)</f>
        <v>88.995484272141923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1.693213138453592</v>
      </c>
      <c r="C14" s="76">
        <f>IF(RES_hh_tesh!C14=0,0,RES_hh_tesh!C14/RES_summary!C$19)</f>
        <v>1.7654415539268313</v>
      </c>
      <c r="D14" s="76">
        <f>IF(RES_hh_tesh!D14=0,0,RES_hh_tesh!D14/RES_summary!D$19)</f>
        <v>1.6620221940061104</v>
      </c>
      <c r="E14" s="76">
        <f>IF(RES_hh_tesh!E14=0,0,RES_hh_tesh!E14/RES_summary!E$19)</f>
        <v>1.6256813237648162</v>
      </c>
      <c r="F14" s="76">
        <f>IF(RES_hh_tesh!F14=0,0,RES_hh_tesh!F14/RES_summary!F$19)</f>
        <v>1.7543041210179633</v>
      </c>
      <c r="G14" s="76">
        <f>IF(RES_hh_tesh!G14=0,0,RES_hh_tesh!G14/RES_summary!G$19)</f>
        <v>1.7093934787048037</v>
      </c>
      <c r="H14" s="76">
        <f>IF(RES_hh_tesh!H14=0,0,RES_hh_tesh!H14/RES_summary!H$19)</f>
        <v>1.6242039177428758</v>
      </c>
      <c r="I14" s="76">
        <f>IF(RES_hh_tesh!I14=0,0,RES_hh_tesh!I14/RES_summary!I$19)</f>
        <v>1.4194182730999563</v>
      </c>
      <c r="J14" s="76">
        <f>IF(RES_hh_tesh!J14=0,0,RES_hh_tesh!J14/RES_summary!J$19)</f>
        <v>1.5634388973953852</v>
      </c>
      <c r="K14" s="76">
        <f>IF(RES_hh_tesh!K14=0,0,RES_hh_tesh!K14/RES_summary!K$19)</f>
        <v>1.5568195033389576</v>
      </c>
      <c r="L14" s="76">
        <f>IF(RES_hh_tesh!L14=0,0,RES_hh_tesh!L14/RES_summary!L$19)</f>
        <v>1.5272570832506387</v>
      </c>
      <c r="M14" s="76">
        <f>IF(RES_hh_tesh!M14=0,0,RES_hh_tesh!M14/RES_summary!M$19)</f>
        <v>1.2801935719687767</v>
      </c>
      <c r="N14" s="76">
        <f>IF(RES_hh_tesh!N14=0,0,RES_hh_tesh!N14/RES_summary!N$19)</f>
        <v>1.454126376501377</v>
      </c>
      <c r="O14" s="76">
        <f>IF(RES_hh_tesh!O14=0,0,RES_hh_tesh!O14/RES_summary!O$19)</f>
        <v>1.5451714555915395</v>
      </c>
      <c r="P14" s="76">
        <f>IF(RES_hh_tesh!P14=0,0,RES_hh_tesh!P14/RES_summary!P$19)</f>
        <v>1.1368721904191446</v>
      </c>
      <c r="Q14" s="76">
        <f>IF(RES_hh_tesh!Q14=0,0,RES_hh_tesh!Q14/RES_summary!Q$19)</f>
        <v>1.2213864215353221</v>
      </c>
      <c r="R14" s="76">
        <f>IF(RES_hh_tesh!R14=0,0,RES_hh_tesh!R14/RES_summary!R$19)</f>
        <v>1.2900218085985184</v>
      </c>
      <c r="S14" s="76">
        <f>IF(RES_hh_tesh!S14=0,0,RES_hh_tesh!S14/RES_summary!S$19)</f>
        <v>1.2670620737568066</v>
      </c>
      <c r="T14" s="76">
        <f>IF(RES_hh_tesh!T14=0,0,RES_hh_tesh!T14/RES_summary!T$19)</f>
        <v>1.201651712304139</v>
      </c>
      <c r="U14" s="76">
        <f>IF(RES_hh_tesh!U14=0,0,RES_hh_tesh!U14/RES_summary!U$19)</f>
        <v>1.1899638306731424</v>
      </c>
      <c r="V14" s="76">
        <f>IF(RES_hh_tesh!V14=0,0,RES_hh_tesh!V14/RES_summary!V$19)</f>
        <v>1.1505298575708514</v>
      </c>
      <c r="W14" s="76">
        <f>IF(RES_hh_tesh!W14=0,0,RES_hh_tesh!W14/RES_summary!W$19)</f>
        <v>1.2532093227086236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0.68602691181239039</v>
      </c>
      <c r="C15" s="69">
        <f>IF(RES_hh_tesh!C15=0,0,RES_hh_tesh!C15/RES_summary!C$19)</f>
        <v>0.86149453645631524</v>
      </c>
      <c r="D15" s="69">
        <f>IF(RES_hh_tesh!D15=0,0,RES_hh_tesh!D15/RES_summary!D$19)</f>
        <v>0.69674687302838323</v>
      </c>
      <c r="E15" s="69">
        <f>IF(RES_hh_tesh!E15=0,0,RES_hh_tesh!E15/RES_summary!E$19)</f>
        <v>2.4414878112136558</v>
      </c>
      <c r="F15" s="69">
        <f>IF(RES_hh_tesh!F15=0,0,RES_hh_tesh!F15/RES_summary!F$19)</f>
        <v>0.77502277498086969</v>
      </c>
      <c r="G15" s="69">
        <f>IF(RES_hh_tesh!G15=0,0,RES_hh_tesh!G15/RES_summary!G$19)</f>
        <v>1.1273766704333623</v>
      </c>
      <c r="H15" s="69">
        <f>IF(RES_hh_tesh!H15=0,0,RES_hh_tesh!H15/RES_summary!H$19)</f>
        <v>1.6154797194209054</v>
      </c>
      <c r="I15" s="69">
        <f>IF(RES_hh_tesh!I15=0,0,RES_hh_tesh!I15/RES_summary!I$19)</f>
        <v>0.78997480816683907</v>
      </c>
      <c r="J15" s="69">
        <f>IF(RES_hh_tesh!J15=0,0,RES_hh_tesh!J15/RES_summary!J$19)</f>
        <v>0.86581643428103927</v>
      </c>
      <c r="K15" s="69">
        <f>IF(RES_hh_tesh!K15=0,0,RES_hh_tesh!K15/RES_summary!K$19)</f>
        <v>1.1296874397706318</v>
      </c>
      <c r="L15" s="69">
        <f>IF(RES_hh_tesh!L15=0,0,RES_hh_tesh!L15/RES_summary!L$19)</f>
        <v>1.1665358476110965</v>
      </c>
      <c r="M15" s="69">
        <f>IF(RES_hh_tesh!M15=0,0,RES_hh_tesh!M15/RES_summary!M$19)</f>
        <v>1.1687005437931675</v>
      </c>
      <c r="N15" s="69">
        <f>IF(RES_hh_tesh!N15=0,0,RES_hh_tesh!N15/RES_summary!N$19)</f>
        <v>1.1862144601984093</v>
      </c>
      <c r="O15" s="69">
        <f>IF(RES_hh_tesh!O15=0,0,RES_hh_tesh!O15/RES_summary!O$19)</f>
        <v>1.2735177656516572</v>
      </c>
      <c r="P15" s="69">
        <f>IF(RES_hh_tesh!P15=0,0,RES_hh_tesh!P15/RES_summary!P$19)</f>
        <v>1.3434847397437404</v>
      </c>
      <c r="Q15" s="69">
        <f>IF(RES_hh_tesh!Q15=0,0,RES_hh_tesh!Q15/RES_summary!Q$19)</f>
        <v>1.4416937940138681</v>
      </c>
      <c r="R15" s="69">
        <f>IF(RES_hh_tesh!R15=0,0,RES_hh_tesh!R15/RES_summary!R$19)</f>
        <v>1.814760629830839</v>
      </c>
      <c r="S15" s="69">
        <f>IF(RES_hh_tesh!S15=0,0,RES_hh_tesh!S15/RES_summary!S$19)</f>
        <v>1.8615351012790475</v>
      </c>
      <c r="T15" s="69">
        <f>IF(RES_hh_tesh!T15=0,0,RES_hh_tesh!T15/RES_summary!T$19)</f>
        <v>2.1096302826582636</v>
      </c>
      <c r="U15" s="69">
        <f>IF(RES_hh_tesh!U15=0,0,RES_hh_tesh!U15/RES_summary!U$19)</f>
        <v>2.4597864666877434</v>
      </c>
      <c r="V15" s="69">
        <f>IF(RES_hh_tesh!V15=0,0,RES_hh_tesh!V15/RES_summary!V$19)</f>
        <v>3.1287643752809031</v>
      </c>
      <c r="W15" s="69">
        <f>IF(RES_hh_tesh!W15=0,0,RES_hh_tesh!W15/RES_summary!W$19)</f>
        <v>3.5130878932340495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0.68602691181239039</v>
      </c>
      <c r="C16" s="72">
        <f>IF(RES_hh_tesh!C16=0,0,RES_hh_tesh!C16/RES_summary!C$19)</f>
        <v>0.86149453645631524</v>
      </c>
      <c r="D16" s="72">
        <f>IF(RES_hh_tesh!D16=0,0,RES_hh_tesh!D16/RES_summary!D$19)</f>
        <v>0.69674687302838323</v>
      </c>
      <c r="E16" s="72">
        <f>IF(RES_hh_tesh!E16=0,0,RES_hh_tesh!E16/RES_summary!E$19)</f>
        <v>2.4414878112136558</v>
      </c>
      <c r="F16" s="72">
        <f>IF(RES_hh_tesh!F16=0,0,RES_hh_tesh!F16/RES_summary!F$19)</f>
        <v>0.77502277498086969</v>
      </c>
      <c r="G16" s="72">
        <f>IF(RES_hh_tesh!G16=0,0,RES_hh_tesh!G16/RES_summary!G$19)</f>
        <v>1.1273766704333623</v>
      </c>
      <c r="H16" s="72">
        <f>IF(RES_hh_tesh!H16=0,0,RES_hh_tesh!H16/RES_summary!H$19)</f>
        <v>1.6154797194209054</v>
      </c>
      <c r="I16" s="72">
        <f>IF(RES_hh_tesh!I16=0,0,RES_hh_tesh!I16/RES_summary!I$19)</f>
        <v>0.78997480816683907</v>
      </c>
      <c r="J16" s="72">
        <f>IF(RES_hh_tesh!J16=0,0,RES_hh_tesh!J16/RES_summary!J$19)</f>
        <v>0.86581643428103927</v>
      </c>
      <c r="K16" s="72">
        <f>IF(RES_hh_tesh!K16=0,0,RES_hh_tesh!K16/RES_summary!K$19)</f>
        <v>1.1296874397706318</v>
      </c>
      <c r="L16" s="72">
        <f>IF(RES_hh_tesh!L16=0,0,RES_hh_tesh!L16/RES_summary!L$19)</f>
        <v>1.1665358476110965</v>
      </c>
      <c r="M16" s="72">
        <f>IF(RES_hh_tesh!M16=0,0,RES_hh_tesh!M16/RES_summary!M$19)</f>
        <v>1.1687005437931675</v>
      </c>
      <c r="N16" s="72">
        <f>IF(RES_hh_tesh!N16=0,0,RES_hh_tesh!N16/RES_summary!N$19)</f>
        <v>1.1862144601984093</v>
      </c>
      <c r="O16" s="72">
        <f>IF(RES_hh_tesh!O16=0,0,RES_hh_tesh!O16/RES_summary!O$19)</f>
        <v>1.2735177656516572</v>
      </c>
      <c r="P16" s="72">
        <f>IF(RES_hh_tesh!P16=0,0,RES_hh_tesh!P16/RES_summary!P$19)</f>
        <v>1.3434847397437404</v>
      </c>
      <c r="Q16" s="72">
        <f>IF(RES_hh_tesh!Q16=0,0,RES_hh_tesh!Q16/RES_summary!Q$19)</f>
        <v>1.4416937940138681</v>
      </c>
      <c r="R16" s="72">
        <f>IF(RES_hh_tesh!R16=0,0,RES_hh_tesh!R16/RES_summary!R$19)</f>
        <v>1.814760629830839</v>
      </c>
      <c r="S16" s="72">
        <f>IF(RES_hh_tesh!S16=0,0,RES_hh_tesh!S16/RES_summary!S$19)</f>
        <v>1.8615351012790475</v>
      </c>
      <c r="T16" s="72">
        <f>IF(RES_hh_tesh!T16=0,0,RES_hh_tesh!T16/RES_summary!T$19)</f>
        <v>2.1096302826582636</v>
      </c>
      <c r="U16" s="72">
        <f>IF(RES_hh_tesh!U16=0,0,RES_hh_tesh!U16/RES_summary!U$19)</f>
        <v>2.4597864666877434</v>
      </c>
      <c r="V16" s="72">
        <f>IF(RES_hh_tesh!V16=0,0,RES_hh_tesh!V16/RES_summary!V$19)</f>
        <v>3.1287643752809031</v>
      </c>
      <c r="W16" s="72">
        <f>IF(RES_hh_tesh!W16=0,0,RES_hh_tesh!W16/RES_summary!W$19)</f>
        <v>3.5130878932340495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10.126859972719837</v>
      </c>
      <c r="C17" s="69">
        <f>IF(RES_hh_tesh!C17=0,0,RES_hh_tesh!C17/RES_summary!C$19)</f>
        <v>9.9273427890444399</v>
      </c>
      <c r="D17" s="69">
        <f>IF(RES_hh_tesh!D17=0,0,RES_hh_tesh!D17/RES_summary!D$19)</f>
        <v>10.156916852839268</v>
      </c>
      <c r="E17" s="69">
        <f>IF(RES_hh_tesh!E17=0,0,RES_hh_tesh!E17/RES_summary!E$19)</f>
        <v>10.353294558926066</v>
      </c>
      <c r="F17" s="69">
        <f>IF(RES_hh_tesh!F17=0,0,RES_hh_tesh!F17/RES_summary!F$19)</f>
        <v>10.474845307766236</v>
      </c>
      <c r="G17" s="69">
        <f>IF(RES_hh_tesh!G17=0,0,RES_hh_tesh!G17/RES_summary!G$19)</f>
        <v>9.9582130097696684</v>
      </c>
      <c r="H17" s="69">
        <f>IF(RES_hh_tesh!H17=0,0,RES_hh_tesh!H17/RES_summary!H$19)</f>
        <v>10.433963756233325</v>
      </c>
      <c r="I17" s="69">
        <f>IF(RES_hh_tesh!I17=0,0,RES_hh_tesh!I17/RES_summary!I$19)</f>
        <v>9.919772692887598</v>
      </c>
      <c r="J17" s="69">
        <f>IF(RES_hh_tesh!J17=0,0,RES_hh_tesh!J17/RES_summary!J$19)</f>
        <v>10.283764041621668</v>
      </c>
      <c r="K17" s="69">
        <f>IF(RES_hh_tesh!K17=0,0,RES_hh_tesh!K17/RES_summary!K$19)</f>
        <v>9.722977388915556</v>
      </c>
      <c r="L17" s="69">
        <f>IF(RES_hh_tesh!L17=0,0,RES_hh_tesh!L17/RES_summary!L$19)</f>
        <v>10.228023627765566</v>
      </c>
      <c r="M17" s="69">
        <f>IF(RES_hh_tesh!M17=0,0,RES_hh_tesh!M17/RES_summary!M$19)</f>
        <v>11.398177774996146</v>
      </c>
      <c r="N17" s="69">
        <f>IF(RES_hh_tesh!N17=0,0,RES_hh_tesh!N17/RES_summary!N$19)</f>
        <v>11.656326387636454</v>
      </c>
      <c r="O17" s="69">
        <f>IF(RES_hh_tesh!O17=0,0,RES_hh_tesh!O17/RES_summary!O$19)</f>
        <v>11.954375503009031</v>
      </c>
      <c r="P17" s="69">
        <f>IF(RES_hh_tesh!P17=0,0,RES_hh_tesh!P17/RES_summary!P$19)</f>
        <v>11.212450453423894</v>
      </c>
      <c r="Q17" s="69">
        <f>IF(RES_hh_tesh!Q17=0,0,RES_hh_tesh!Q17/RES_summary!Q$19)</f>
        <v>11.460645522599178</v>
      </c>
      <c r="R17" s="69">
        <f>IF(RES_hh_tesh!R17=0,0,RES_hh_tesh!R17/RES_summary!R$19)</f>
        <v>11.733690200534181</v>
      </c>
      <c r="S17" s="69">
        <f>IF(RES_hh_tesh!S17=0,0,RES_hh_tesh!S17/RES_summary!S$19)</f>
        <v>12.355784713749221</v>
      </c>
      <c r="T17" s="69">
        <f>IF(RES_hh_tesh!T17=0,0,RES_hh_tesh!T17/RES_summary!T$19)</f>
        <v>12.421625277064141</v>
      </c>
      <c r="U17" s="69">
        <f>IF(RES_hh_tesh!U17=0,0,RES_hh_tesh!U17/RES_summary!U$19)</f>
        <v>12.394716115662948</v>
      </c>
      <c r="V17" s="69">
        <f>IF(RES_hh_tesh!V17=0,0,RES_hh_tesh!V17/RES_summary!V$19)</f>
        <v>12.91699698684268</v>
      </c>
      <c r="W17" s="69">
        <f>IF(RES_hh_tesh!W17=0,0,RES_hh_tesh!W17/RES_summary!W$19)</f>
        <v>12.51007215806726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10.111184948904095</v>
      </c>
      <c r="C18" s="72">
        <f>IF(RES_hh_tesh!C18=0,0,RES_hh_tesh!C18/RES_summary!C$19)</f>
        <v>10.450087476331626</v>
      </c>
      <c r="D18" s="72">
        <f>IF(RES_hh_tesh!D18=0,0,RES_hh_tesh!D18/RES_summary!D$19)</f>
        <v>9.323609984224289</v>
      </c>
      <c r="E18" s="72">
        <f>IF(RES_hh_tesh!E18=0,0,RES_hh_tesh!E18/RES_summary!E$19)</f>
        <v>10.240714356524045</v>
      </c>
      <c r="F18" s="72">
        <f>IF(RES_hh_tesh!F18=0,0,RES_hh_tesh!F18/RES_summary!F$19)</f>
        <v>10.403771628352782</v>
      </c>
      <c r="G18" s="72">
        <f>IF(RES_hh_tesh!G18=0,0,RES_hh_tesh!G18/RES_summary!G$19)</f>
        <v>9.4433168032858248</v>
      </c>
      <c r="H18" s="72">
        <f>IF(RES_hh_tesh!H18=0,0,RES_hh_tesh!H18/RES_summary!H$19)</f>
        <v>10.781297761353889</v>
      </c>
      <c r="I18" s="72">
        <f>IF(RES_hh_tesh!I18=0,0,RES_hh_tesh!I18/RES_summary!I$19)</f>
        <v>12.648283859697756</v>
      </c>
      <c r="J18" s="72">
        <f>IF(RES_hh_tesh!J18=0,0,RES_hh_tesh!J18/RES_summary!J$19)</f>
        <v>14.761780136800414</v>
      </c>
      <c r="K18" s="72">
        <f>IF(RES_hh_tesh!K18=0,0,RES_hh_tesh!K18/RES_summary!K$19)</f>
        <v>14.160703457142349</v>
      </c>
      <c r="L18" s="72">
        <f>IF(RES_hh_tesh!L18=0,0,RES_hh_tesh!L18/RES_summary!L$19)</f>
        <v>19.001169718334836</v>
      </c>
      <c r="M18" s="72">
        <f>IF(RES_hh_tesh!M18=0,0,RES_hh_tesh!M18/RES_summary!M$19)</f>
        <v>5.1267513683831192</v>
      </c>
      <c r="N18" s="72">
        <f>IF(RES_hh_tesh!N18=0,0,RES_hh_tesh!N18/RES_summary!N$19)</f>
        <v>8.2372068325979111</v>
      </c>
      <c r="O18" s="72">
        <f>IF(RES_hh_tesh!O18=0,0,RES_hh_tesh!O18/RES_summary!O$19)</f>
        <v>10.873052301636411</v>
      </c>
      <c r="P18" s="72">
        <f>IF(RES_hh_tesh!P18=0,0,RES_hh_tesh!P18/RES_summary!P$19)</f>
        <v>11.267830975710645</v>
      </c>
      <c r="Q18" s="72">
        <f>IF(RES_hh_tesh!Q18=0,0,RES_hh_tesh!Q18/RES_summary!Q$19)</f>
        <v>10.956475751784318</v>
      </c>
      <c r="R18" s="72">
        <f>IF(RES_hh_tesh!R18=0,0,RES_hh_tesh!R18/RES_summary!R$19)</f>
        <v>12.535564988117404</v>
      </c>
      <c r="S18" s="72">
        <f>IF(RES_hh_tesh!S18=0,0,RES_hh_tesh!S18/RES_summary!S$19)</f>
        <v>14.597662334193537</v>
      </c>
      <c r="T18" s="72">
        <f>IF(RES_hh_tesh!T18=0,0,RES_hh_tesh!T18/RES_summary!T$19)</f>
        <v>11.309769660359057</v>
      </c>
      <c r="U18" s="72">
        <f>IF(RES_hh_tesh!U18=0,0,RES_hh_tesh!U18/RES_summary!U$19)</f>
        <v>10.194406018886189</v>
      </c>
      <c r="V18" s="72">
        <f>IF(RES_hh_tesh!V18=0,0,RES_hh_tesh!V18/RES_summary!V$19)</f>
        <v>11.547623487099965</v>
      </c>
      <c r="W18" s="72">
        <f>IF(RES_hh_tesh!W18=0,0,RES_hh_tesh!W18/RES_summary!W$19)</f>
        <v>15.320071886137756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10.22220998611582</v>
      </c>
      <c r="C19" s="72">
        <f>IF(RES_hh_tesh!C19=0,0,RES_hh_tesh!C19/RES_summary!C$19)</f>
        <v>9.9263805613919764</v>
      </c>
      <c r="D19" s="72">
        <f>IF(RES_hh_tesh!D19=0,0,RES_hh_tesh!D19/RES_summary!D$19)</f>
        <v>10.300548739799803</v>
      </c>
      <c r="E19" s="72">
        <f>IF(RES_hh_tesh!E19=0,0,RES_hh_tesh!E19/RES_summary!E$19)</f>
        <v>10.114570967974498</v>
      </c>
      <c r="F19" s="72">
        <f>IF(RES_hh_tesh!F19=0,0,RES_hh_tesh!F19/RES_summary!F$19)</f>
        <v>10.369312210684337</v>
      </c>
      <c r="G19" s="72">
        <f>IF(RES_hh_tesh!G19=0,0,RES_hh_tesh!G19/RES_summary!G$19)</f>
        <v>10.179103471864099</v>
      </c>
      <c r="H19" s="72">
        <f>IF(RES_hh_tesh!H19=0,0,RES_hh_tesh!H19/RES_summary!H$19)</f>
        <v>9.9868638350043639</v>
      </c>
      <c r="I19" s="72">
        <f>IF(RES_hh_tesh!I19=0,0,RES_hh_tesh!I19/RES_summary!I$19)</f>
        <v>10.414276977144855</v>
      </c>
      <c r="J19" s="72">
        <f>IF(RES_hh_tesh!J19=0,0,RES_hh_tesh!J19/RES_summary!J$19)</f>
        <v>9.8407036143850188</v>
      </c>
      <c r="K19" s="72">
        <f>IF(RES_hh_tesh!K19=0,0,RES_hh_tesh!K19/RES_summary!K$19)</f>
        <v>9.9823192307614512</v>
      </c>
      <c r="L19" s="72">
        <f>IF(RES_hh_tesh!L19=0,0,RES_hh_tesh!L19/RES_summary!L$19)</f>
        <v>10.558864098636324</v>
      </c>
      <c r="M19" s="72">
        <f>IF(RES_hh_tesh!M19=0,0,RES_hh_tesh!M19/RES_summary!M$19)</f>
        <v>11.401688375571204</v>
      </c>
      <c r="N19" s="72">
        <f>IF(RES_hh_tesh!N19=0,0,RES_hh_tesh!N19/RES_summary!N$19)</f>
        <v>11.259587038926746</v>
      </c>
      <c r="O19" s="72">
        <f>IF(RES_hh_tesh!O19=0,0,RES_hh_tesh!O19/RES_summary!O$19)</f>
        <v>11.40336506305365</v>
      </c>
      <c r="P19" s="72">
        <f>IF(RES_hh_tesh!P19=0,0,RES_hh_tesh!P19/RES_summary!P$19)</f>
        <v>11.461759635209621</v>
      </c>
      <c r="Q19" s="72">
        <f>IF(RES_hh_tesh!Q19=0,0,RES_hh_tesh!Q19/RES_summary!Q$19)</f>
        <v>11.385643305821269</v>
      </c>
      <c r="R19" s="72">
        <f>IF(RES_hh_tesh!R19=0,0,RES_hh_tesh!R19/RES_summary!R$19)</f>
        <v>11.58146090997834</v>
      </c>
      <c r="S19" s="72">
        <f>IF(RES_hh_tesh!S19=0,0,RES_hh_tesh!S19/RES_summary!S$19)</f>
        <v>12.31129505241222</v>
      </c>
      <c r="T19" s="72">
        <f>IF(RES_hh_tesh!T19=0,0,RES_hh_tesh!T19/RES_summary!T$19)</f>
        <v>12.721218159615654</v>
      </c>
      <c r="U19" s="72">
        <f>IF(RES_hh_tesh!U19=0,0,RES_hh_tesh!U19/RES_summary!U$19)</f>
        <v>12.2101442846784</v>
      </c>
      <c r="V19" s="72">
        <f>IF(RES_hh_tesh!V19=0,0,RES_hh_tesh!V19/RES_summary!V$19)</f>
        <v>12.495550650935391</v>
      </c>
      <c r="W19" s="72">
        <f>IF(RES_hh_tesh!W19=0,0,RES_hh_tesh!W19/RES_summary!W$19)</f>
        <v>12.871617712034849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9.672210105938353</v>
      </c>
      <c r="C20" s="72">
        <f>IF(RES_hh_tesh!C20=0,0,RES_hh_tesh!C20/RES_summary!C$19)</f>
        <v>10.325140723939027</v>
      </c>
      <c r="D20" s="72">
        <f>IF(RES_hh_tesh!D20=0,0,RES_hh_tesh!D20/RES_summary!D$19)</f>
        <v>9.8996296870854579</v>
      </c>
      <c r="E20" s="72">
        <f>IF(RES_hh_tesh!E20=0,0,RES_hh_tesh!E20/RES_summary!E$19)</f>
        <v>10.554811588563688</v>
      </c>
      <c r="F20" s="72">
        <f>IF(RES_hh_tesh!F20=0,0,RES_hh_tesh!F20/RES_summary!F$19)</f>
        <v>10.246301881291092</v>
      </c>
      <c r="G20" s="72">
        <f>IF(RES_hh_tesh!G20=0,0,RES_hh_tesh!G20/RES_summary!G$19)</f>
        <v>10.163491170006257</v>
      </c>
      <c r="H20" s="72">
        <f>IF(RES_hh_tesh!H20=0,0,RES_hh_tesh!H20/RES_summary!H$19)</f>
        <v>10.340093439212238</v>
      </c>
      <c r="I20" s="72">
        <f>IF(RES_hh_tesh!I20=0,0,RES_hh_tesh!I20/RES_summary!I$19)</f>
        <v>9.6217356719194953</v>
      </c>
      <c r="J20" s="72">
        <f>IF(RES_hh_tesh!J20=0,0,RES_hh_tesh!J20/RES_summary!J$19)</f>
        <v>10.620583891725351</v>
      </c>
      <c r="K20" s="72">
        <f>IF(RES_hh_tesh!K20=0,0,RES_hh_tesh!K20/RES_summary!K$19)</f>
        <v>10.098746453274559</v>
      </c>
      <c r="L20" s="72">
        <f>IF(RES_hh_tesh!L20=0,0,RES_hh_tesh!L20/RES_summary!L$19)</f>
        <v>10.210980824676177</v>
      </c>
      <c r="M20" s="72">
        <f>IF(RES_hh_tesh!M20=0,0,RES_hh_tesh!M20/RES_summary!M$19)</f>
        <v>11.241515974395778</v>
      </c>
      <c r="N20" s="72">
        <f>IF(RES_hh_tesh!N20=0,0,RES_hh_tesh!N20/RES_summary!N$19)</f>
        <v>11.390653011978893</v>
      </c>
      <c r="O20" s="72">
        <f>IF(RES_hh_tesh!O20=0,0,RES_hh_tesh!O20/RES_summary!O$19)</f>
        <v>11.120362471997527</v>
      </c>
      <c r="P20" s="72">
        <f>IF(RES_hh_tesh!P20=0,0,RES_hh_tesh!P20/RES_summary!P$19)</f>
        <v>11.685278820075588</v>
      </c>
      <c r="Q20" s="72">
        <f>IF(RES_hh_tesh!Q20=0,0,RES_hh_tesh!Q20/RES_summary!Q$19)</f>
        <v>10.677646693219152</v>
      </c>
      <c r="R20" s="72">
        <f>IF(RES_hh_tesh!R20=0,0,RES_hh_tesh!R20/RES_summary!R$19)</f>
        <v>12.126655175867166</v>
      </c>
      <c r="S20" s="72">
        <f>IF(RES_hh_tesh!S20=0,0,RES_hh_tesh!S20/RES_summary!S$19)</f>
        <v>12.784220633577833</v>
      </c>
      <c r="T20" s="72">
        <f>IF(RES_hh_tesh!T20=0,0,RES_hh_tesh!T20/RES_summary!T$19)</f>
        <v>12.332643187280244</v>
      </c>
      <c r="U20" s="72">
        <f>IF(RES_hh_tesh!U20=0,0,RES_hh_tesh!U20/RES_summary!U$19)</f>
        <v>12.318914288374678</v>
      </c>
      <c r="V20" s="72">
        <f>IF(RES_hh_tesh!V20=0,0,RES_hh_tesh!V20/RES_summary!V$19)</f>
        <v>13.34317295252232</v>
      </c>
      <c r="W20" s="72">
        <f>IF(RES_hh_tesh!W20=0,0,RES_hh_tesh!W20/RES_summary!W$19)</f>
        <v>11.947705061007817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10.217628674458798</v>
      </c>
      <c r="C21" s="72">
        <f>IF(RES_hh_tesh!C21=0,0,RES_hh_tesh!C21/RES_summary!C$19)</f>
        <v>9.6661838640482998</v>
      </c>
      <c r="D21" s="72">
        <f>IF(RES_hh_tesh!D21=0,0,RES_hh_tesh!D21/RES_summary!D$19)</f>
        <v>10.320109881577153</v>
      </c>
      <c r="E21" s="72">
        <f>IF(RES_hh_tesh!E21=0,0,RES_hh_tesh!E21/RES_summary!E$19)</f>
        <v>10.113082089541367</v>
      </c>
      <c r="F21" s="72">
        <f>IF(RES_hh_tesh!F21=0,0,RES_hh_tesh!F21/RES_summary!F$19)</f>
        <v>10.614496183775342</v>
      </c>
      <c r="G21" s="72">
        <f>IF(RES_hh_tesh!G21=0,0,RES_hh_tesh!G21/RES_summary!G$19)</f>
        <v>9.899653051278289</v>
      </c>
      <c r="H21" s="72">
        <f>IF(RES_hh_tesh!H21=0,0,RES_hh_tesh!H21/RES_summary!H$19)</f>
        <v>10.562411087109739</v>
      </c>
      <c r="I21" s="72">
        <f>IF(RES_hh_tesh!I21=0,0,RES_hh_tesh!I21/RES_summary!I$19)</f>
        <v>9.998629268066404</v>
      </c>
      <c r="J21" s="72">
        <f>IF(RES_hh_tesh!J21=0,0,RES_hh_tesh!J21/RES_summary!J$19)</f>
        <v>10.237702454746753</v>
      </c>
      <c r="K21" s="72">
        <f>IF(RES_hh_tesh!K21=0,0,RES_hh_tesh!K21/RES_summary!K$19)</f>
        <v>9.8884891180782706</v>
      </c>
      <c r="L21" s="72">
        <f>IF(RES_hh_tesh!L21=0,0,RES_hh_tesh!L21/RES_summary!L$19)</f>
        <v>9.9380814805762796</v>
      </c>
      <c r="M21" s="72">
        <f>IF(RES_hh_tesh!M21=0,0,RES_hh_tesh!M21/RES_summary!M$19)</f>
        <v>11.898456811557866</v>
      </c>
      <c r="N21" s="72">
        <f>IF(RES_hh_tesh!N21=0,0,RES_hh_tesh!N21/RES_summary!N$19)</f>
        <v>11.644497814814923</v>
      </c>
      <c r="O21" s="72">
        <f>IF(RES_hh_tesh!O21=0,0,RES_hh_tesh!O21/RES_summary!O$19)</f>
        <v>11.533397471716039</v>
      </c>
      <c r="P21" s="72">
        <f>IF(RES_hh_tesh!P21=0,0,RES_hh_tesh!P21/RES_summary!P$19)</f>
        <v>11.293517603434289</v>
      </c>
      <c r="Q21" s="72">
        <f>IF(RES_hh_tesh!Q21=0,0,RES_hh_tesh!Q21/RES_summary!Q$19)</f>
        <v>11.428192007849365</v>
      </c>
      <c r="R21" s="72">
        <f>IF(RES_hh_tesh!R21=0,0,RES_hh_tesh!R21/RES_summary!R$19)</f>
        <v>11.754870072377852</v>
      </c>
      <c r="S21" s="72">
        <f>IF(RES_hh_tesh!S21=0,0,RES_hh_tesh!S21/RES_summary!S$19)</f>
        <v>12.237196940138519</v>
      </c>
      <c r="T21" s="72">
        <f>IF(RES_hh_tesh!T21=0,0,RES_hh_tesh!T21/RES_summary!T$19)</f>
        <v>12.302171802472932</v>
      </c>
      <c r="U21" s="72">
        <f>IF(RES_hh_tesh!U21=0,0,RES_hh_tesh!U21/RES_summary!U$19)</f>
        <v>12.526525127380493</v>
      </c>
      <c r="V21" s="72">
        <f>IF(RES_hh_tesh!V21=0,0,RES_hh_tesh!V21/RES_summary!V$19)</f>
        <v>12.892449650386375</v>
      </c>
      <c r="W21" s="72">
        <f>IF(RES_hh_tesh!W21=0,0,RES_hh_tesh!W21/RES_summary!W$19)</f>
        <v>12.492099065887951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10.088454783138292</v>
      </c>
      <c r="C22" s="72">
        <f>IF(RES_hh_tesh!C22=0,0,RES_hh_tesh!C22/RES_summary!C$19)</f>
        <v>9.8659946913605374</v>
      </c>
      <c r="D22" s="72">
        <f>IF(RES_hh_tesh!D22=0,0,RES_hh_tesh!D22/RES_summary!D$19)</f>
        <v>9.8888813165535989</v>
      </c>
      <c r="E22" s="72">
        <f>IF(RES_hh_tesh!E22=0,0,RES_hh_tesh!E22/RES_summary!E$19)</f>
        <v>10.633024225419293</v>
      </c>
      <c r="F22" s="72">
        <f>IF(RES_hh_tesh!F22=0,0,RES_hh_tesh!F22/RES_summary!F$19)</f>
        <v>10.387958147829341</v>
      </c>
      <c r="G22" s="72">
        <f>IF(RES_hh_tesh!G22=0,0,RES_hh_tesh!G22/RES_summary!G$19)</f>
        <v>9.8816214518424754</v>
      </c>
      <c r="H22" s="72">
        <f>IF(RES_hh_tesh!H22=0,0,RES_hh_tesh!H22/RES_summary!H$19)</f>
        <v>9.9612782412034431</v>
      </c>
      <c r="I22" s="72">
        <f>IF(RES_hh_tesh!I22=0,0,RES_hh_tesh!I22/RES_summary!I$19)</f>
        <v>10.210381214593745</v>
      </c>
      <c r="J22" s="72">
        <f>IF(RES_hh_tesh!J22=0,0,RES_hh_tesh!J22/RES_summary!J$19)</f>
        <v>10.023655314089503</v>
      </c>
      <c r="K22" s="72">
        <f>IF(RES_hh_tesh!K22=0,0,RES_hh_tesh!K22/RES_summary!K$19)</f>
        <v>9.9122767605032607</v>
      </c>
      <c r="L22" s="72">
        <f>IF(RES_hh_tesh!L22=0,0,RES_hh_tesh!L22/RES_summary!L$19)</f>
        <v>11.974428467059456</v>
      </c>
      <c r="M22" s="72">
        <f>IF(RES_hh_tesh!M22=0,0,RES_hh_tesh!M22/RES_summary!M$19)</f>
        <v>11.802181013807159</v>
      </c>
      <c r="N22" s="72">
        <f>IF(RES_hh_tesh!N22=0,0,RES_hh_tesh!N22/RES_summary!N$19)</f>
        <v>11.329950268432563</v>
      </c>
      <c r="O22" s="72">
        <f>IF(RES_hh_tesh!O22=0,0,RES_hh_tesh!O22/RES_summary!O$19)</f>
        <v>11.640595708623341</v>
      </c>
      <c r="P22" s="72">
        <f>IF(RES_hh_tesh!P22=0,0,RES_hh_tesh!P22/RES_summary!P$19)</f>
        <v>11.626881153399511</v>
      </c>
      <c r="Q22" s="72">
        <f>IF(RES_hh_tesh!Q22=0,0,RES_hh_tesh!Q22/RES_summary!Q$19)</f>
        <v>11.477307695999292</v>
      </c>
      <c r="R22" s="72">
        <f>IF(RES_hh_tesh!R22=0,0,RES_hh_tesh!R22/RES_summary!R$19)</f>
        <v>11.512228666137482</v>
      </c>
      <c r="S22" s="72">
        <f>IF(RES_hh_tesh!S22=0,0,RES_hh_tesh!S22/RES_summary!S$19)</f>
        <v>12.055620740842093</v>
      </c>
      <c r="T22" s="72">
        <f>IF(RES_hh_tesh!T22=0,0,RES_hh_tesh!T22/RES_summary!T$19)</f>
        <v>12.296982871555432</v>
      </c>
      <c r="U22" s="72">
        <f>IF(RES_hh_tesh!U22=0,0,RES_hh_tesh!U22/RES_summary!U$19)</f>
        <v>12.083076655340735</v>
      </c>
      <c r="V22" s="72">
        <f>IF(RES_hh_tesh!V22=0,0,RES_hh_tesh!V22/RES_summary!V$19)</f>
        <v>11.743141240491495</v>
      </c>
      <c r="W22" s="72">
        <f>IF(RES_hh_tesh!W22=0,0,RES_hh_tesh!W22/RES_summary!W$19)</f>
        <v>14.712750398110137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8.7065814394992831</v>
      </c>
      <c r="C24" s="72">
        <f>IF(RES_hh_tesh!C24=0,0,RES_hh_tesh!C24/RES_summary!C$19)</f>
        <v>9.7281441254805365</v>
      </c>
      <c r="D24" s="72">
        <f>IF(RES_hh_tesh!D24=0,0,RES_hh_tesh!D24/RES_summary!D$19)</f>
        <v>10.755044930659835</v>
      </c>
      <c r="E24" s="72">
        <f>IF(RES_hh_tesh!E24=0,0,RES_hh_tesh!E24/RES_summary!E$19)</f>
        <v>10.329063404082117</v>
      </c>
      <c r="F24" s="72">
        <f>IF(RES_hh_tesh!F24=0,0,RES_hh_tesh!F24/RES_summary!F$19)</f>
        <v>10.13655894352258</v>
      </c>
      <c r="G24" s="72">
        <f>IF(RES_hh_tesh!G24=0,0,RES_hh_tesh!G24/RES_summary!G$19)</f>
        <v>10.650821581149984</v>
      </c>
      <c r="H24" s="72">
        <f>IF(RES_hh_tesh!H24=0,0,RES_hh_tesh!H24/RES_summary!H$19)</f>
        <v>11.918262999820625</v>
      </c>
      <c r="I24" s="72">
        <f>IF(RES_hh_tesh!I24=0,0,RES_hh_tesh!I24/RES_summary!I$19)</f>
        <v>8.1245510066560538</v>
      </c>
      <c r="J24" s="72">
        <f>IF(RES_hh_tesh!J24=0,0,RES_hh_tesh!J24/RES_summary!J$19)</f>
        <v>9.8176697709886138</v>
      </c>
      <c r="K24" s="72">
        <f>IF(RES_hh_tesh!K24=0,0,RES_hh_tesh!K24/RES_summary!K$19)</f>
        <v>9.1972812157640931</v>
      </c>
      <c r="L24" s="72">
        <f>IF(RES_hh_tesh!L24=0,0,RES_hh_tesh!L24/RES_summary!L$19)</f>
        <v>10.405058241861324</v>
      </c>
      <c r="M24" s="72">
        <f>IF(RES_hh_tesh!M24=0,0,RES_hh_tesh!M24/RES_summary!M$19)</f>
        <v>11.335937162664202</v>
      </c>
      <c r="N24" s="72">
        <f>IF(RES_hh_tesh!N24=0,0,RES_hh_tesh!N24/RES_summary!N$19)</f>
        <v>11.498017398702892</v>
      </c>
      <c r="O24" s="72">
        <f>IF(RES_hh_tesh!O24=0,0,RES_hh_tesh!O24/RES_summary!O$19)</f>
        <v>11.778843398644138</v>
      </c>
      <c r="P24" s="72">
        <f>IF(RES_hh_tesh!P24=0,0,RES_hh_tesh!P24/RES_summary!P$19)</f>
        <v>10.969051921171069</v>
      </c>
      <c r="Q24" s="72">
        <f>IF(RES_hh_tesh!Q24=0,0,RES_hh_tesh!Q24/RES_summary!Q$19)</f>
        <v>11.649307453082629</v>
      </c>
      <c r="R24" s="72">
        <f>IF(RES_hh_tesh!R24=0,0,RES_hh_tesh!R24/RES_summary!R$19)</f>
        <v>11.80565216340041</v>
      </c>
      <c r="S24" s="72">
        <f>IF(RES_hh_tesh!S24=0,0,RES_hh_tesh!S24/RES_summary!S$19)</f>
        <v>12.175647088196538</v>
      </c>
      <c r="T24" s="72">
        <f>IF(RES_hh_tesh!T24=0,0,RES_hh_tesh!T24/RES_summary!T$19)</f>
        <v>12.527861627553774</v>
      </c>
      <c r="U24" s="72">
        <f>IF(RES_hh_tesh!U24=0,0,RES_hh_tesh!U24/RES_summary!U$19)</f>
        <v>12.279052239577945</v>
      </c>
      <c r="V24" s="72">
        <f>IF(RES_hh_tesh!V24=0,0,RES_hh_tesh!V24/RES_summary!V$19)</f>
        <v>12.717163189246126</v>
      </c>
      <c r="W24" s="72">
        <f>IF(RES_hh_tesh!W24=0,0,RES_hh_tesh!W24/RES_summary!W$19)</f>
        <v>12.788624933556628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10.328202598905293</v>
      </c>
      <c r="C25" s="74">
        <f>IF(RES_hh_tesh!C25=0,0,RES_hh_tesh!C25/RES_summary!C$19)</f>
        <v>9.7493306615343069</v>
      </c>
      <c r="D25" s="74">
        <f>IF(RES_hh_tesh!D25=0,0,RES_hh_tesh!D25/RES_summary!D$19)</f>
        <v>9.7060144907470409</v>
      </c>
      <c r="E25" s="74">
        <f>IF(RES_hh_tesh!E25=0,0,RES_hh_tesh!E25/RES_summary!E$19)</f>
        <v>10.229016329308429</v>
      </c>
      <c r="F25" s="74">
        <f>IF(RES_hh_tesh!F25=0,0,RES_hh_tesh!F25/RES_summary!F$19)</f>
        <v>10.248929817966879</v>
      </c>
      <c r="G25" s="74">
        <f>IF(RES_hh_tesh!G25=0,0,RES_hh_tesh!G25/RES_summary!G$19)</f>
        <v>9.4643000727527689</v>
      </c>
      <c r="H25" s="74">
        <f>IF(RES_hh_tesh!H25=0,0,RES_hh_tesh!H25/RES_summary!H$19)</f>
        <v>9.7329387311352082</v>
      </c>
      <c r="I25" s="74">
        <f>IF(RES_hh_tesh!I25=0,0,RES_hh_tesh!I25/RES_summary!I$19)</f>
        <v>9.7300052932642913</v>
      </c>
      <c r="J25" s="74">
        <f>IF(RES_hh_tesh!J25=0,0,RES_hh_tesh!J25/RES_summary!J$19)</f>
        <v>9.7828325698562502</v>
      </c>
      <c r="K25" s="74">
        <f>IF(RES_hh_tesh!K25=0,0,RES_hh_tesh!K25/RES_summary!K$19)</f>
        <v>8.9306206722240304</v>
      </c>
      <c r="L25" s="74">
        <f>IF(RES_hh_tesh!L25=0,0,RES_hh_tesh!L25/RES_summary!L$19)</f>
        <v>9.766140812497099</v>
      </c>
      <c r="M25" s="74">
        <f>IF(RES_hh_tesh!M25=0,0,RES_hh_tesh!M25/RES_summary!M$19)</f>
        <v>10.03637853248247</v>
      </c>
      <c r="N25" s="74">
        <f>IF(RES_hh_tesh!N25=0,0,RES_hh_tesh!N25/RES_summary!N$19)</f>
        <v>10.697643111607508</v>
      </c>
      <c r="O25" s="74">
        <f>IF(RES_hh_tesh!O25=0,0,RES_hh_tesh!O25/RES_summary!O$19)</f>
        <v>11.331717689723288</v>
      </c>
      <c r="P25" s="74">
        <f>IF(RES_hh_tesh!P25=0,0,RES_hh_tesh!P25/RES_summary!P$19)</f>
        <v>9.9992799678882385</v>
      </c>
      <c r="Q25" s="74">
        <f>IF(RES_hh_tesh!Q25=0,0,RES_hh_tesh!Q25/RES_summary!Q$19)</f>
        <v>10.490240152905512</v>
      </c>
      <c r="R25" s="74">
        <f>IF(RES_hh_tesh!R25=0,0,RES_hh_tesh!R25/RES_summary!R$19)</f>
        <v>10.492772380440291</v>
      </c>
      <c r="S25" s="74">
        <f>IF(RES_hh_tesh!S25=0,0,RES_hh_tesh!S25/RES_summary!S$19)</f>
        <v>11.170552456355072</v>
      </c>
      <c r="T25" s="74">
        <f>IF(RES_hh_tesh!T25=0,0,RES_hh_tesh!T25/RES_summary!T$19)</f>
        <v>11.207994453028386</v>
      </c>
      <c r="U25" s="74">
        <f>IF(RES_hh_tesh!U25=0,0,RES_hh_tesh!U25/RES_summary!U$19)</f>
        <v>11.015786593406206</v>
      </c>
      <c r="V25" s="74">
        <f>IF(RES_hh_tesh!V25=0,0,RES_hh_tesh!V25/RES_summary!V$19)</f>
        <v>11.531021553689145</v>
      </c>
      <c r="W25" s="74">
        <f>IF(RES_hh_tesh!W25=0,0,RES_hh_tesh!W25/RES_summary!W$19)</f>
        <v>11.136636050030544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7.8011041166029429</v>
      </c>
      <c r="C26" s="77">
        <f>IF(RES_hh_tesh!C26=0,0,RES_hh_tesh!C26/RES_summary!C$19)</f>
        <v>7.6474355235754894</v>
      </c>
      <c r="D26" s="77">
        <f>IF(RES_hh_tesh!D26=0,0,RES_hh_tesh!D26/RES_summary!D$19)</f>
        <v>7.8228402286429537</v>
      </c>
      <c r="E26" s="77">
        <f>IF(RES_hh_tesh!E26=0,0,RES_hh_tesh!E26/RES_summary!E$19)</f>
        <v>7.9745703919399817</v>
      </c>
      <c r="F26" s="77">
        <f>IF(RES_hh_tesh!F26=0,0,RES_hh_tesh!F26/RES_summary!F$19)</f>
        <v>8.0686438370676345</v>
      </c>
      <c r="G26" s="77">
        <f>IF(RES_hh_tesh!G26=0,0,RES_hh_tesh!G26/RES_summary!G$19)</f>
        <v>7.6707143841067111</v>
      </c>
      <c r="H26" s="77">
        <f>IF(RES_hh_tesh!H26=0,0,RES_hh_tesh!H26/RES_summary!H$19)</f>
        <v>8.0373799136804127</v>
      </c>
      <c r="I26" s="77">
        <f>IF(RES_hh_tesh!I26=0,0,RES_hh_tesh!I26/RES_summary!I$19)</f>
        <v>7.6396901945359028</v>
      </c>
      <c r="J26" s="77">
        <f>IF(RES_hh_tesh!J26=0,0,RES_hh_tesh!J26/RES_summary!J$19)</f>
        <v>7.9221013789051842</v>
      </c>
      <c r="K26" s="77">
        <f>IF(RES_hh_tesh!K26=0,0,RES_hh_tesh!K26/RES_summary!K$19)</f>
        <v>7.490111337618468</v>
      </c>
      <c r="L26" s="77">
        <f>IF(RES_hh_tesh!L26=0,0,RES_hh_tesh!L26/RES_summary!L$19)</f>
        <v>5.6729196639536728</v>
      </c>
      <c r="M26" s="77">
        <f>IF(RES_hh_tesh!M26=0,0,RES_hh_tesh!M26/RES_summary!M$19)</f>
        <v>8.8614055191767083</v>
      </c>
      <c r="N26" s="77">
        <f>IF(RES_hh_tesh!N26=0,0,RES_hh_tesh!N26/RES_summary!N$19)</f>
        <v>8.769698611595949</v>
      </c>
      <c r="O26" s="77">
        <f>IF(RES_hh_tesh!O26=0,0,RES_hh_tesh!O26/RES_summary!O$19)</f>
        <v>9.1102369241680794</v>
      </c>
      <c r="P26" s="77">
        <f>IF(RES_hh_tesh!P26=0,0,RES_hh_tesh!P26/RES_summary!P$19)</f>
        <v>8.965115465062885</v>
      </c>
      <c r="Q26" s="77">
        <f>IF(RES_hh_tesh!Q26=0,0,RES_hh_tesh!Q26/RES_summary!Q$19)</f>
        <v>9.0457991872676118</v>
      </c>
      <c r="R26" s="77">
        <f>IF(RES_hh_tesh!R26=0,0,RES_hh_tesh!R26/RES_summary!R$19)</f>
        <v>9.2744457166987662</v>
      </c>
      <c r="S26" s="77">
        <f>IF(RES_hh_tesh!S26=0,0,RES_hh_tesh!S26/RES_summary!S$19)</f>
        <v>9.5209342100388401</v>
      </c>
      <c r="T26" s="77">
        <f>IF(RES_hh_tesh!T26=0,0,RES_hh_tesh!T26/RES_summary!T$19)</f>
        <v>9.6273512225388789</v>
      </c>
      <c r="U26" s="77">
        <f>IF(RES_hh_tesh!U26=0,0,RES_hh_tesh!U26/RES_summary!U$19)</f>
        <v>9.7436722630681913</v>
      </c>
      <c r="V26" s="77">
        <f>IF(RES_hh_tesh!V26=0,0,RES_hh_tesh!V26/RES_summary!V$19)</f>
        <v>10.072095006243689</v>
      </c>
      <c r="W26" s="77">
        <f>IF(RES_hh_tesh!W26=0,0,RES_hh_tesh!W26/RES_summary!W$19)</f>
        <v>9.7118410696404602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6.548436928057642</v>
      </c>
      <c r="C27" s="69">
        <f>IF(RES_hh_tesh!C27=0,0,RES_hh_tesh!C27/RES_summary!C$19)</f>
        <v>6.4319222261585915</v>
      </c>
      <c r="D27" s="69">
        <f>IF(RES_hh_tesh!D27=0,0,RES_hh_tesh!D27/RES_summary!D$19)</f>
        <v>6.5955585830405292</v>
      </c>
      <c r="E27" s="69">
        <f>IF(RES_hh_tesh!E27=0,0,RES_hh_tesh!E27/RES_summary!E$19)</f>
        <v>6.2279529918123213</v>
      </c>
      <c r="F27" s="69">
        <f>IF(RES_hh_tesh!F27=0,0,RES_hh_tesh!F27/RES_summary!F$19)</f>
        <v>5.6684902837861726</v>
      </c>
      <c r="G27" s="69">
        <f>IF(RES_hh_tesh!G27=0,0,RES_hh_tesh!G27/RES_summary!G$19)</f>
        <v>5.7799186950239383</v>
      </c>
      <c r="H27" s="69">
        <f>IF(RES_hh_tesh!H27=0,0,RES_hh_tesh!H27/RES_summary!H$19)</f>
        <v>5.9147245582426127</v>
      </c>
      <c r="I27" s="69">
        <f>IF(RES_hh_tesh!I27=0,0,RES_hh_tesh!I27/RES_summary!I$19)</f>
        <v>6.1518432993389141</v>
      </c>
      <c r="J27" s="69">
        <f>IF(RES_hh_tesh!J27=0,0,RES_hh_tesh!J27/RES_summary!J$19)</f>
        <v>6.1288826607839928</v>
      </c>
      <c r="K27" s="69">
        <f>IF(RES_hh_tesh!K27=0,0,RES_hh_tesh!K27/RES_summary!K$19)</f>
        <v>5.1029368099418955</v>
      </c>
      <c r="L27" s="69">
        <f>IF(RES_hh_tesh!L27=0,0,RES_hh_tesh!L27/RES_summary!L$19)</f>
        <v>6.1558546606299798</v>
      </c>
      <c r="M27" s="69">
        <f>IF(RES_hh_tesh!M27=0,0,RES_hh_tesh!M27/RES_summary!M$19)</f>
        <v>6.4044328785348759</v>
      </c>
      <c r="N27" s="69">
        <f>IF(RES_hh_tesh!N27=0,0,RES_hh_tesh!N27/RES_summary!N$19)</f>
        <v>6.4845199883988345</v>
      </c>
      <c r="O27" s="69">
        <f>IF(RES_hh_tesh!O27=0,0,RES_hh_tesh!O27/RES_summary!O$19)</f>
        <v>6.4710562210609117</v>
      </c>
      <c r="P27" s="69">
        <f>IF(RES_hh_tesh!P27=0,0,RES_hh_tesh!P27/RES_summary!P$19)</f>
        <v>5.8170779946374296</v>
      </c>
      <c r="Q27" s="69">
        <f>IF(RES_hh_tesh!Q27=0,0,RES_hh_tesh!Q27/RES_summary!Q$19)</f>
        <v>5.969768039844725</v>
      </c>
      <c r="R27" s="69">
        <f>IF(RES_hh_tesh!R27=0,0,RES_hh_tesh!R27/RES_summary!R$19)</f>
        <v>5.8186495577925692</v>
      </c>
      <c r="S27" s="69">
        <f>IF(RES_hh_tesh!S27=0,0,RES_hh_tesh!S27/RES_summary!S$19)</f>
        <v>6.0911336698069984</v>
      </c>
      <c r="T27" s="69">
        <f>IF(RES_hh_tesh!T27=0,0,RES_hh_tesh!T27/RES_summary!T$19)</f>
        <v>6.0492914952024872</v>
      </c>
      <c r="U27" s="69">
        <f>IF(RES_hh_tesh!U27=0,0,RES_hh_tesh!U27/RES_summary!U$19)</f>
        <v>5.969562830966896</v>
      </c>
      <c r="V27" s="69">
        <f>IF(RES_hh_tesh!V27=0,0,RES_hh_tesh!V27/RES_summary!V$19)</f>
        <v>6.1992598185353875</v>
      </c>
      <c r="W27" s="69">
        <f>IF(RES_hh_tesh!W27=0,0,RES_hh_tesh!W27/RES_summary!W$19)</f>
        <v>5.8321665014468271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6.6478317353287668</v>
      </c>
      <c r="C29" s="72">
        <f>IF(RES_hh_tesh!C29=0,0,RES_hh_tesh!C29/RES_summary!C$19)</f>
        <v>6.3727073659018902</v>
      </c>
      <c r="D29" s="72">
        <f>IF(RES_hh_tesh!D29=0,0,RES_hh_tesh!D29/RES_summary!D$19)</f>
        <v>6.502021755461473</v>
      </c>
      <c r="E29" s="72">
        <f>IF(RES_hh_tesh!E29=0,0,RES_hh_tesh!E29/RES_summary!E$19)</f>
        <v>6.1072688952708152</v>
      </c>
      <c r="F29" s="72">
        <f>IF(RES_hh_tesh!F29=0,0,RES_hh_tesh!F29/RES_summary!F$19)</f>
        <v>5.9866730146343352</v>
      </c>
      <c r="G29" s="72">
        <f>IF(RES_hh_tesh!G29=0,0,RES_hh_tesh!G29/RES_summary!G$19)</f>
        <v>5.8258592349919152</v>
      </c>
      <c r="H29" s="72">
        <f>IF(RES_hh_tesh!H29=0,0,RES_hh_tesh!H29/RES_summary!H$19)</f>
        <v>5.8011978485849705</v>
      </c>
      <c r="I29" s="72">
        <f>IF(RES_hh_tesh!I29=0,0,RES_hh_tesh!I29/RES_summary!I$19)</f>
        <v>6.1391411651950358</v>
      </c>
      <c r="J29" s="72">
        <f>IF(RES_hh_tesh!J29=0,0,RES_hh_tesh!J29/RES_summary!J$19)</f>
        <v>5.767034822341083</v>
      </c>
      <c r="K29" s="72">
        <f>IF(RES_hh_tesh!K29=0,0,RES_hh_tesh!K29/RES_summary!K$19)</f>
        <v>5.8534561299796302</v>
      </c>
      <c r="L29" s="72">
        <f>IF(RES_hh_tesh!L29=0,0,RES_hh_tesh!L29/RES_summary!L$19)</f>
        <v>6.0264688777150672</v>
      </c>
      <c r="M29" s="72">
        <f>IF(RES_hh_tesh!M29=0,0,RES_hh_tesh!M29/RES_summary!M$19)</f>
        <v>6.3341554819140056</v>
      </c>
      <c r="N29" s="72">
        <f>IF(RES_hh_tesh!N29=0,0,RES_hh_tesh!N29/RES_summary!N$19)</f>
        <v>6.2536799533599572</v>
      </c>
      <c r="O29" s="72">
        <f>IF(RES_hh_tesh!O29=0,0,RES_hh_tesh!O29/RES_summary!O$19)</f>
        <v>6.2534915457318183</v>
      </c>
      <c r="P29" s="72">
        <f>IF(RES_hh_tesh!P29=0,0,RES_hh_tesh!P29/RES_summary!P$19)</f>
        <v>6.232949716701091</v>
      </c>
      <c r="Q29" s="72">
        <f>IF(RES_hh_tesh!Q29=0,0,RES_hh_tesh!Q29/RES_summary!Q$19)</f>
        <v>6.1258855560577636</v>
      </c>
      <c r="R29" s="72">
        <f>IF(RES_hh_tesh!R29=0,0,RES_hh_tesh!R29/RES_summary!R$19)</f>
        <v>5.6222708759661852</v>
      </c>
      <c r="S29" s="72">
        <f>IF(RES_hh_tesh!S29=0,0,RES_hh_tesh!S29/RES_summary!S$19)</f>
        <v>6.077794414435334</v>
      </c>
      <c r="T29" s="72">
        <f>IF(RES_hh_tesh!T29=0,0,RES_hh_tesh!T29/RES_summary!T$19)</f>
        <v>6.0625259718878723</v>
      </c>
      <c r="U29" s="72">
        <f>IF(RES_hh_tesh!U29=0,0,RES_hh_tesh!U29/RES_summary!U$19)</f>
        <v>5.9287879772725685</v>
      </c>
      <c r="V29" s="72">
        <f>IF(RES_hh_tesh!V29=0,0,RES_hh_tesh!V29/RES_summary!V$19)</f>
        <v>6.2704052502475127</v>
      </c>
      <c r="W29" s="72">
        <f>IF(RES_hh_tesh!W29=0,0,RES_hh_tesh!W29/RES_summary!W$19)</f>
        <v>5.7085143509558485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6.6101943744495193</v>
      </c>
      <c r="C30" s="72">
        <f>IF(RES_hh_tesh!C30=0,0,RES_hh_tesh!C30/RES_summary!C$19)</f>
        <v>6.2619557340057295</v>
      </c>
      <c r="D30" s="72">
        <f>IF(RES_hh_tesh!D30=0,0,RES_hh_tesh!D30/RES_summary!D$19)</f>
        <v>6.6875867210260722</v>
      </c>
      <c r="E30" s="72">
        <f>IF(RES_hh_tesh!E30=0,0,RES_hh_tesh!E30/RES_summary!E$19)</f>
        <v>6.0885089655522142</v>
      </c>
      <c r="F30" s="72">
        <f>IF(RES_hh_tesh!F30=0,0,RES_hh_tesh!F30/RES_summary!F$19)</f>
        <v>5.7540977896657406</v>
      </c>
      <c r="G30" s="72">
        <f>IF(RES_hh_tesh!G30=0,0,RES_hh_tesh!G30/RES_summary!G$19)</f>
        <v>5.7556119181748109</v>
      </c>
      <c r="H30" s="72">
        <f>IF(RES_hh_tesh!H30=0,0,RES_hh_tesh!H30/RES_summary!H$19)</f>
        <v>5.9977194477693221</v>
      </c>
      <c r="I30" s="72">
        <f>IF(RES_hh_tesh!I30=0,0,RES_hh_tesh!I30/RES_summary!I$19)</f>
        <v>6.1945675201065171</v>
      </c>
      <c r="J30" s="72">
        <f>IF(RES_hh_tesh!J30=0,0,RES_hh_tesh!J30/RES_summary!J$19)</f>
        <v>6.1024521647723295</v>
      </c>
      <c r="K30" s="72">
        <f>IF(RES_hh_tesh!K30=0,0,RES_hh_tesh!K30/RES_summary!K$19)</f>
        <v>5.1692944400278114</v>
      </c>
      <c r="L30" s="72">
        <f>IF(RES_hh_tesh!L30=0,0,RES_hh_tesh!L30/RES_summary!L$19)</f>
        <v>5.9265048059957346</v>
      </c>
      <c r="M30" s="72">
        <f>IF(RES_hh_tesh!M30=0,0,RES_hh_tesh!M30/RES_summary!M$19)</f>
        <v>6.8233104586609574</v>
      </c>
      <c r="N30" s="72">
        <f>IF(RES_hh_tesh!N30=0,0,RES_hh_tesh!N30/RES_summary!N$19)</f>
        <v>6.4922476599808494</v>
      </c>
      <c r="O30" s="72">
        <f>IF(RES_hh_tesh!O30=0,0,RES_hh_tesh!O30/RES_summary!O$19)</f>
        <v>6.1610361109075997</v>
      </c>
      <c r="P30" s="72">
        <f>IF(RES_hh_tesh!P30=0,0,RES_hh_tesh!P30/RES_summary!P$19)</f>
        <v>5.9164611716998339</v>
      </c>
      <c r="Q30" s="72">
        <f>IF(RES_hh_tesh!Q30=0,0,RES_hh_tesh!Q30/RES_summary!Q$19)</f>
        <v>5.8995620869241376</v>
      </c>
      <c r="R30" s="72">
        <f>IF(RES_hh_tesh!R30=0,0,RES_hh_tesh!R30/RES_summary!R$19)</f>
        <v>5.923300698336619</v>
      </c>
      <c r="S30" s="72">
        <f>IF(RES_hh_tesh!S30=0,0,RES_hh_tesh!S30/RES_summary!S$19)</f>
        <v>6.0551258637054861</v>
      </c>
      <c r="T30" s="72">
        <f>IF(RES_hh_tesh!T30=0,0,RES_hh_tesh!T30/RES_summary!T$19)</f>
        <v>5.9908384896726705</v>
      </c>
      <c r="U30" s="72">
        <f>IF(RES_hh_tesh!U30=0,0,RES_hh_tesh!U30/RES_summary!U$19)</f>
        <v>6.0150995798185658</v>
      </c>
      <c r="V30" s="72">
        <f>IF(RES_hh_tesh!V30=0,0,RES_hh_tesh!V30/RES_summary!V$19)</f>
        <v>6.170582434804925</v>
      </c>
      <c r="W30" s="72">
        <f>IF(RES_hh_tesh!W30=0,0,RES_hh_tesh!W30/RES_summary!W$19)</f>
        <v>5.8214659705710412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6.4142467553683629</v>
      </c>
      <c r="C32" s="77">
        <f>IF(RES_hh_tesh!C32=0,0,RES_hh_tesh!C32/RES_summary!C$19)</f>
        <v>6.616366908663494</v>
      </c>
      <c r="D32" s="77">
        <f>IF(RES_hh_tesh!D32=0,0,RES_hh_tesh!D32/RES_summary!D$19)</f>
        <v>6.5914919102517082</v>
      </c>
      <c r="E32" s="77">
        <f>IF(RES_hh_tesh!E32=0,0,RES_hh_tesh!E32/RES_summary!E$19)</f>
        <v>6.4437263539253298</v>
      </c>
      <c r="F32" s="77">
        <f>IF(RES_hh_tesh!F32=0,0,RES_hh_tesh!F32/RES_summary!F$19)</f>
        <v>5.3323158199853875</v>
      </c>
      <c r="G32" s="77">
        <f>IF(RES_hh_tesh!G32=0,0,RES_hh_tesh!G32/RES_summary!G$19)</f>
        <v>5.7666484110194522</v>
      </c>
      <c r="H32" s="77">
        <f>IF(RES_hh_tesh!H32=0,0,RES_hh_tesh!H32/RES_summary!H$19)</f>
        <v>5.9191372146118582</v>
      </c>
      <c r="I32" s="77">
        <f>IF(RES_hh_tesh!I32=0,0,RES_hh_tesh!I32/RES_summary!I$19)</f>
        <v>6.1205413497238776</v>
      </c>
      <c r="J32" s="77">
        <f>IF(RES_hh_tesh!J32=0,0,RES_hh_tesh!J32/RES_summary!J$19)</f>
        <v>6.3864193679449448</v>
      </c>
      <c r="K32" s="77">
        <f>IF(RES_hh_tesh!K32=0,0,RES_hh_tesh!K32/RES_summary!K$19)</f>
        <v>4.5837406415214668</v>
      </c>
      <c r="L32" s="77">
        <f>IF(RES_hh_tesh!L32=0,0,RES_hh_tesh!L32/RES_summary!L$19)</f>
        <v>6.420638614925573</v>
      </c>
      <c r="M32" s="77">
        <f>IF(RES_hh_tesh!M32=0,0,RES_hh_tesh!M32/RES_summary!M$19)</f>
        <v>6.0991407692903659</v>
      </c>
      <c r="N32" s="77">
        <f>IF(RES_hh_tesh!N32=0,0,RES_hh_tesh!N32/RES_summary!N$19)</f>
        <v>6.5946631178134636</v>
      </c>
      <c r="O32" s="77">
        <f>IF(RES_hh_tesh!O32=0,0,RES_hh_tesh!O32/RES_summary!O$19)</f>
        <v>6.787415838507334</v>
      </c>
      <c r="P32" s="77">
        <f>IF(RES_hh_tesh!P32=0,0,RES_hh_tesh!P32/RES_summary!P$19)</f>
        <v>5.5589565553132285</v>
      </c>
      <c r="Q32" s="77">
        <f>IF(RES_hh_tesh!Q32=0,0,RES_hh_tesh!Q32/RES_summary!Q$19)</f>
        <v>5.9445740570128178</v>
      </c>
      <c r="R32" s="77">
        <f>IF(RES_hh_tesh!R32=0,0,RES_hh_tesh!R32/RES_summary!R$19)</f>
        <v>5.8354569907600355</v>
      </c>
      <c r="S32" s="77">
        <f>IF(RES_hh_tesh!S32=0,0,RES_hh_tesh!S32/RES_summary!S$19)</f>
        <v>6.1160977114361259</v>
      </c>
      <c r="T32" s="77">
        <f>IF(RES_hh_tesh!T32=0,0,RES_hh_tesh!T32/RES_summary!T$19)</f>
        <v>6.075867357742939</v>
      </c>
      <c r="U32" s="77">
        <f>IF(RES_hh_tesh!U32=0,0,RES_hh_tesh!U32/RES_summary!U$19)</f>
        <v>5.9593234218570625</v>
      </c>
      <c r="V32" s="77">
        <f>IF(RES_hh_tesh!V32=0,0,RES_hh_tesh!V32/RES_summary!V$19)</f>
        <v>6.1918347099083766</v>
      </c>
      <c r="W32" s="77">
        <f>IF(RES_hh_tesh!W32=0,0,RES_hh_tesh!W32/RES_summary!W$19)</f>
        <v>5.872813588729735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26.511817099997476</v>
      </c>
      <c r="C3" s="65">
        <f>IF(RES_hh_emih!C3=0,0,RES_hh_emih!C3/RES_summary!C$19)</f>
        <v>27.817570433869346</v>
      </c>
      <c r="D3" s="65">
        <f>IF(RES_hh_emih!D3=0,0,RES_hh_emih!D3/RES_summary!D$19)</f>
        <v>25.937633796124985</v>
      </c>
      <c r="E3" s="65">
        <f>IF(RES_hh_emih!E3=0,0,RES_hh_emih!E3/RES_summary!E$19)</f>
        <v>25.997027896968714</v>
      </c>
      <c r="F3" s="65">
        <f>IF(RES_hh_emih!F3=0,0,RES_hh_emih!F3/RES_summary!F$19)</f>
        <v>26.985488329259773</v>
      </c>
      <c r="G3" s="65">
        <f>IF(RES_hh_emih!G3=0,0,RES_hh_emih!G3/RES_summary!G$19)</f>
        <v>26.375283877047927</v>
      </c>
      <c r="H3" s="65">
        <f>IF(RES_hh_emih!H3=0,0,RES_hh_emih!H3/RES_summary!H$19)</f>
        <v>24.953496392549315</v>
      </c>
      <c r="I3" s="65">
        <f>IF(RES_hh_emih!I3=0,0,RES_hh_emih!I3/RES_summary!I$19)</f>
        <v>21.428086775451469</v>
      </c>
      <c r="J3" s="65">
        <f>IF(RES_hh_emih!J3=0,0,RES_hh_emih!J3/RES_summary!J$19)</f>
        <v>23.015026176307732</v>
      </c>
      <c r="K3" s="65">
        <f>IF(RES_hh_emih!K3=0,0,RES_hh_emih!K3/RES_summary!K$19)</f>
        <v>22.491081589628688</v>
      </c>
      <c r="L3" s="65">
        <f>IF(RES_hh_emih!L3=0,0,RES_hh_emih!L3/RES_summary!L$19)</f>
        <v>21.125334996174406</v>
      </c>
      <c r="M3" s="65">
        <f>IF(RES_hh_emih!M3=0,0,RES_hh_emih!M3/RES_summary!M$19)</f>
        <v>17.976025681767211</v>
      </c>
      <c r="N3" s="65">
        <f>IF(RES_hh_emih!N3=0,0,RES_hh_emih!N3/RES_summary!N$19)</f>
        <v>19.160803188854583</v>
      </c>
      <c r="O3" s="65">
        <f>IF(RES_hh_emih!O3=0,0,RES_hh_emih!O3/RES_summary!O$19)</f>
        <v>19.450699852315697</v>
      </c>
      <c r="P3" s="65">
        <f>IF(RES_hh_emih!P3=0,0,RES_hh_emih!P3/RES_summary!P$19)</f>
        <v>14.71955763260358</v>
      </c>
      <c r="Q3" s="65">
        <f>IF(RES_hh_emih!Q3=0,0,RES_hh_emih!Q3/RES_summary!Q$19)</f>
        <v>15.255752295169776</v>
      </c>
      <c r="R3" s="65">
        <f>IF(RES_hh_emih!R3=0,0,RES_hh_emih!R3/RES_summary!R$19)</f>
        <v>15.386417331154888</v>
      </c>
      <c r="S3" s="65">
        <f>IF(RES_hh_emih!S3=0,0,RES_hh_emih!S3/RES_summary!S$19)</f>
        <v>14.931145729415507</v>
      </c>
      <c r="T3" s="65">
        <f>IF(RES_hh_emih!T3=0,0,RES_hh_emih!T3/RES_summary!T$19)</f>
        <v>13.735848330716372</v>
      </c>
      <c r="U3" s="65">
        <f>IF(RES_hh_emih!U3=0,0,RES_hh_emih!U3/RES_summary!U$19)</f>
        <v>13.114489071985755</v>
      </c>
      <c r="V3" s="65">
        <f>IF(RES_hh_emih!V3=0,0,RES_hh_emih!V3/RES_summary!V$19)</f>
        <v>12.580391293124432</v>
      </c>
      <c r="W3" s="65">
        <f>IF(RES_hh_emih!W3=0,0,RES_hh_emih!W3/RES_summary!W$19)</f>
        <v>12.72920482723705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22.920469656639039</v>
      </c>
      <c r="C4" s="69">
        <f>IF(RES_hh_emih!C4=0,0,RES_hh_emih!C4/RES_summary!C$19)</f>
        <v>24.371025266716625</v>
      </c>
      <c r="D4" s="69">
        <f>IF(RES_hh_emih!D4=0,0,RES_hh_emih!D4/RES_summary!D$19)</f>
        <v>22.408927182747814</v>
      </c>
      <c r="E4" s="69">
        <f>IF(RES_hh_emih!E4=0,0,RES_hh_emih!E4/RES_summary!E$19)</f>
        <v>22.566816330300409</v>
      </c>
      <c r="F4" s="69">
        <f>IF(RES_hh_emih!F4=0,0,RES_hh_emih!F4/RES_summary!F$19)</f>
        <v>23.562134870125504</v>
      </c>
      <c r="G4" s="69">
        <f>IF(RES_hh_emih!G4=0,0,RES_hh_emih!G4/RES_summary!G$19)</f>
        <v>23.059149447708368</v>
      </c>
      <c r="H4" s="69">
        <f>IF(RES_hh_emih!H4=0,0,RES_hh_emih!H4/RES_summary!H$19)</f>
        <v>21.580712465349137</v>
      </c>
      <c r="I4" s="69">
        <f>IF(RES_hh_emih!I4=0,0,RES_hh_emih!I4/RES_summary!I$19)</f>
        <v>18.152851933584483</v>
      </c>
      <c r="J4" s="69">
        <f>IF(RES_hh_emih!J4=0,0,RES_hh_emih!J4/RES_summary!J$19)</f>
        <v>19.788792127227776</v>
      </c>
      <c r="K4" s="69">
        <f>IF(RES_hh_emih!K4=0,0,RES_hh_emih!K4/RES_summary!K$19)</f>
        <v>19.506894286495037</v>
      </c>
      <c r="L4" s="69">
        <f>IF(RES_hh_emih!L4=0,0,RES_hh_emih!L4/RES_summary!L$19)</f>
        <v>18.15306732421281</v>
      </c>
      <c r="M4" s="69">
        <f>IF(RES_hh_emih!M4=0,0,RES_hh_emih!M4/RES_summary!M$19)</f>
        <v>14.727616891390683</v>
      </c>
      <c r="N4" s="69">
        <f>IF(RES_hh_emih!N4=0,0,RES_hh_emih!N4/RES_summary!N$19)</f>
        <v>16.161566113094906</v>
      </c>
      <c r="O4" s="69">
        <f>IF(RES_hh_emih!O4=0,0,RES_hh_emih!O4/RES_summary!O$19)</f>
        <v>16.658631124119559</v>
      </c>
      <c r="P4" s="69">
        <f>IF(RES_hh_emih!P4=0,0,RES_hh_emih!P4/RES_summary!P$19)</f>
        <v>12.02193897260757</v>
      </c>
      <c r="Q4" s="69">
        <f>IF(RES_hh_emih!Q4=0,0,RES_hh_emih!Q4/RES_summary!Q$19)</f>
        <v>12.675401811708351</v>
      </c>
      <c r="R4" s="69">
        <f>IF(RES_hh_emih!R4=0,0,RES_hh_emih!R4/RES_summary!R$19)</f>
        <v>12.813488482211518</v>
      </c>
      <c r="S4" s="69">
        <f>IF(RES_hh_emih!S4=0,0,RES_hh_emih!S4/RES_summary!S$19)</f>
        <v>12.323486048493304</v>
      </c>
      <c r="T4" s="69">
        <f>IF(RES_hh_emih!T4=0,0,RES_hh_emih!T4/RES_summary!T$19)</f>
        <v>11.225694680268964</v>
      </c>
      <c r="U4" s="69">
        <f>IF(RES_hh_emih!U4=0,0,RES_hh_emih!U4/RES_summary!U$19)</f>
        <v>10.671949863734479</v>
      </c>
      <c r="V4" s="69">
        <f>IF(RES_hh_emih!V4=0,0,RES_hh_emih!V4/RES_summary!V$19)</f>
        <v>10.111976099289992</v>
      </c>
      <c r="W4" s="69">
        <f>IF(RES_hh_emih!W4=0,0,RES_hh_emih!W4/RES_summary!W$19)</f>
        <v>10.488669601667073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50.428944972290715</v>
      </c>
      <c r="C5" s="72">
        <f>IF(RES_hh_emih!C5=0,0,RES_hh_emih!C5/RES_summary!C$19)</f>
        <v>54.326587231313567</v>
      </c>
      <c r="D5" s="72">
        <f>IF(RES_hh_emih!D5=0,0,RES_hh_emih!D5/RES_summary!D$19)</f>
        <v>45.239021570493243</v>
      </c>
      <c r="E5" s="72">
        <f>IF(RES_hh_emih!E5=0,0,RES_hh_emih!E5/RES_summary!E$19)</f>
        <v>49.619562149008168</v>
      </c>
      <c r="F5" s="72">
        <f>IF(RES_hh_emih!F5=0,0,RES_hh_emih!F5/RES_summary!F$19)</f>
        <v>53.104025314847398</v>
      </c>
      <c r="G5" s="72">
        <f>IF(RES_hh_emih!G5=0,0,RES_hh_emih!G5/RES_summary!G$19)</f>
        <v>50.00254025388066</v>
      </c>
      <c r="H5" s="72">
        <f>IF(RES_hh_emih!H5=0,0,RES_hh_emih!H5/RES_summary!H$19)</f>
        <v>48.051844880626909</v>
      </c>
      <c r="I5" s="72">
        <f>IF(RES_hh_emih!I5=0,0,RES_hh_emih!I5/RES_summary!I$19)</f>
        <v>46.095090384211872</v>
      </c>
      <c r="J5" s="72">
        <f>IF(RES_hh_emih!J5=0,0,RES_hh_emih!J5/RES_summary!J$19)</f>
        <v>52.22437740098519</v>
      </c>
      <c r="K5" s="72">
        <f>IF(RES_hh_emih!K5=0,0,RES_hh_emih!K5/RES_summary!K$19)</f>
        <v>48.256412737422316</v>
      </c>
      <c r="L5" s="72">
        <f>IF(RES_hh_emih!L5=0,0,RES_hh_emih!L5/RES_summary!L$19)</f>
        <v>64.083271502840404</v>
      </c>
      <c r="M5" s="72">
        <f>IF(RES_hh_emih!M5=0,0,RES_hh_emih!M5/RES_summary!M$19)</f>
        <v>19.88858859253499</v>
      </c>
      <c r="N5" s="72">
        <f>IF(RES_hh_emih!N5=0,0,RES_hh_emih!N5/RES_summary!N$19)</f>
        <v>33.695091088153937</v>
      </c>
      <c r="O5" s="72">
        <f>IF(RES_hh_emih!O5=0,0,RES_hh_emih!O5/RES_summary!O$19)</f>
        <v>49.126105593044862</v>
      </c>
      <c r="P5" s="72">
        <f>IF(RES_hh_emih!P5=0,0,RES_hh_emih!P5/RES_summary!P$19)</f>
        <v>36.725571454256361</v>
      </c>
      <c r="Q5" s="72">
        <f>IF(RES_hh_emih!Q5=0,0,RES_hh_emih!Q5/RES_summary!Q$19)</f>
        <v>39.463901201007438</v>
      </c>
      <c r="R5" s="72">
        <f>IF(RES_hh_emih!R5=0,0,RES_hh_emih!R5/RES_summary!R$19)</f>
        <v>43.109838853357708</v>
      </c>
      <c r="S5" s="72">
        <f>IF(RES_hh_emih!S5=0,0,RES_hh_emih!S5/RES_summary!S$19)</f>
        <v>43.622778625361747</v>
      </c>
      <c r="T5" s="72">
        <f>IF(RES_hh_emih!T5=0,0,RES_hh_emih!T5/RES_summary!T$19)</f>
        <v>36.738923637523882</v>
      </c>
      <c r="U5" s="72">
        <f>IF(RES_hh_emih!U5=0,0,RES_hh_emih!U5/RES_summary!U$19)</f>
        <v>37.976605948674568</v>
      </c>
      <c r="V5" s="72">
        <f>IF(RES_hh_emih!V5=0,0,RES_hh_emih!V5/RES_summary!V$19)</f>
        <v>34.652932060584845</v>
      </c>
      <c r="W5" s="72">
        <f>IF(RES_hh_emih!W5=0,0,RES_hh_emih!W5/RES_summary!W$19)</f>
        <v>43.155989941804684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40.21863082881125</v>
      </c>
      <c r="C6" s="72">
        <f>IF(RES_hh_emih!C6=0,0,RES_hh_emih!C6/RES_summary!C$19)</f>
        <v>41.594191125113497</v>
      </c>
      <c r="D6" s="72">
        <f>IF(RES_hh_emih!D6=0,0,RES_hh_emih!D6/RES_summary!D$19)</f>
        <v>40.496650410168535</v>
      </c>
      <c r="E6" s="72">
        <f>IF(RES_hh_emih!E6=0,0,RES_hh_emih!E6/RES_summary!E$19)</f>
        <v>40.393003730269513</v>
      </c>
      <c r="F6" s="72">
        <f>IF(RES_hh_emih!F6=0,0,RES_hh_emih!F6/RES_summary!F$19)</f>
        <v>42.743857020457902</v>
      </c>
      <c r="G6" s="72">
        <f>IF(RES_hh_emih!G6=0,0,RES_hh_emih!G6/RES_summary!G$19)</f>
        <v>41.640735564902542</v>
      </c>
      <c r="H6" s="72">
        <f>IF(RES_hh_emih!H6=0,0,RES_hh_emih!H6/RES_summary!H$19)</f>
        <v>38.380482435545346</v>
      </c>
      <c r="I6" s="72">
        <f>IF(RES_hh_emih!I6=0,0,RES_hh_emih!I6/RES_summary!I$19)</f>
        <v>35.490292180663289</v>
      </c>
      <c r="J6" s="72">
        <f>IF(RES_hh_emih!J6=0,0,RES_hh_emih!J6/RES_summary!J$19)</f>
        <v>36.488447782341382</v>
      </c>
      <c r="K6" s="72">
        <f>IF(RES_hh_emih!K6=0,0,RES_hh_emih!K6/RES_summary!K$19)</f>
        <v>36.693737283404481</v>
      </c>
      <c r="L6" s="72">
        <f>IF(RES_hh_emih!L6=0,0,RES_hh_emih!L6/RES_summary!L$19)</f>
        <v>38.938582533749788</v>
      </c>
      <c r="M6" s="72">
        <f>IF(RES_hh_emih!M6=0,0,RES_hh_emih!M6/RES_summary!M$19)</f>
        <v>29.653607298578773</v>
      </c>
      <c r="N6" s="72">
        <f>IF(RES_hh_emih!N6=0,0,RES_hh_emih!N6/RES_summary!N$19)</f>
        <v>33.580891790675217</v>
      </c>
      <c r="O6" s="72">
        <f>IF(RES_hh_emih!O6=0,0,RES_hh_emih!O6/RES_summary!O$19)</f>
        <v>36.023177423932424</v>
      </c>
      <c r="P6" s="72">
        <f>IF(RES_hh_emih!P6=0,0,RES_hh_emih!P6/RES_summary!P$19)</f>
        <v>25.16819488181844</v>
      </c>
      <c r="Q6" s="72">
        <f>IF(RES_hh_emih!Q6=0,0,RES_hh_emih!Q6/RES_summary!Q$19)</f>
        <v>27.166025531627035</v>
      </c>
      <c r="R6" s="72">
        <f>IF(RES_hh_emih!R6=0,0,RES_hh_emih!R6/RES_summary!R$19)</f>
        <v>31.321629997870684</v>
      </c>
      <c r="S6" s="72">
        <f>IF(RES_hh_emih!S6=0,0,RES_hh_emih!S6/RES_summary!S$19)</f>
        <v>29.223465384334908</v>
      </c>
      <c r="T6" s="72">
        <f>IF(RES_hh_emih!T6=0,0,RES_hh_emih!T6/RES_summary!T$19)</f>
        <v>28.677798499323448</v>
      </c>
      <c r="U6" s="72">
        <f>IF(RES_hh_emih!U6=0,0,RES_hh_emih!U6/RES_summary!U$19)</f>
        <v>25.381041549440543</v>
      </c>
      <c r="V6" s="72">
        <f>IF(RES_hh_emih!V6=0,0,RES_hh_emih!V6/RES_summary!V$19)</f>
        <v>21.152865954245353</v>
      </c>
      <c r="W6" s="72">
        <f>IF(RES_hh_emih!W6=0,0,RES_hh_emih!W6/RES_summary!W$19)</f>
        <v>33.551858297737759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47.402965007621304</v>
      </c>
      <c r="C7" s="72">
        <f>IF(RES_hh_emih!C7=0,0,RES_hh_emih!C7/RES_summary!C$19)</f>
        <v>54.629487184444123</v>
      </c>
      <c r="D7" s="72">
        <f>IF(RES_hh_emih!D7=0,0,RES_hh_emih!D7/RES_summary!D$19)</f>
        <v>47.940335204655419</v>
      </c>
      <c r="E7" s="72">
        <f>IF(RES_hh_emih!E7=0,0,RES_hh_emih!E7/RES_summary!E$19)</f>
        <v>51.049741170064259</v>
      </c>
      <c r="F7" s="72">
        <f>IF(RES_hh_emih!F7=0,0,RES_hh_emih!F7/RES_summary!F$19)</f>
        <v>51.491416082350085</v>
      </c>
      <c r="G7" s="72">
        <f>IF(RES_hh_emih!G7=0,0,RES_hh_emih!G7/RES_summary!G$19)</f>
        <v>52.021775296646666</v>
      </c>
      <c r="H7" s="72">
        <f>IF(RES_hh_emih!H7=0,0,RES_hh_emih!H7/RES_summary!H$19)</f>
        <v>48.100718924837579</v>
      </c>
      <c r="I7" s="72">
        <f>IF(RES_hh_emih!I7=0,0,RES_hh_emih!I7/RES_summary!I$19)</f>
        <v>40.095490208949357</v>
      </c>
      <c r="J7" s="72">
        <f>IF(RES_hh_emih!J7=0,0,RES_hh_emih!J7/RES_summary!J$19)</f>
        <v>46.789892794373223</v>
      </c>
      <c r="K7" s="72">
        <f>IF(RES_hh_emih!K7=0,0,RES_hh_emih!K7/RES_summary!K$19)</f>
        <v>46.425218429174073</v>
      </c>
      <c r="L7" s="72">
        <f>IF(RES_hh_emih!L7=0,0,RES_hh_emih!L7/RES_summary!L$19)</f>
        <v>44.697837573936631</v>
      </c>
      <c r="M7" s="72">
        <f>IF(RES_hh_emih!M7=0,0,RES_hh_emih!M7/RES_summary!M$19)</f>
        <v>36.711671591632424</v>
      </c>
      <c r="N7" s="72">
        <f>IF(RES_hh_emih!N7=0,0,RES_hh_emih!N7/RES_summary!N$19)</f>
        <v>40.442697123289626</v>
      </c>
      <c r="O7" s="72">
        <f>IF(RES_hh_emih!O7=0,0,RES_hh_emih!O7/RES_summary!O$19)</f>
        <v>42.534307453159784</v>
      </c>
      <c r="P7" s="72">
        <f>IF(RES_hh_emih!P7=0,0,RES_hh_emih!P7/RES_summary!P$19)</f>
        <v>33.891376709379614</v>
      </c>
      <c r="Q7" s="72">
        <f>IF(RES_hh_emih!Q7=0,0,RES_hh_emih!Q7/RES_summary!Q$19)</f>
        <v>36.313829397276237</v>
      </c>
      <c r="R7" s="72">
        <f>IF(RES_hh_emih!R7=0,0,RES_hh_emih!R7/RES_summary!R$19)</f>
        <v>34.832632444294994</v>
      </c>
      <c r="S7" s="72">
        <f>IF(RES_hh_emih!S7=0,0,RES_hh_emih!S7/RES_summary!S$19)</f>
        <v>36.334808896829472</v>
      </c>
      <c r="T7" s="72">
        <f>IF(RES_hh_emih!T7=0,0,RES_hh_emih!T7/RES_summary!T$19)</f>
        <v>33.641435553347257</v>
      </c>
      <c r="U7" s="72">
        <f>IF(RES_hh_emih!U7=0,0,RES_hh_emih!U7/RES_summary!U$19)</f>
        <v>32.878938358265664</v>
      </c>
      <c r="V7" s="72">
        <f>IF(RES_hh_emih!V7=0,0,RES_hh_emih!V7/RES_summary!V$19)</f>
        <v>32.128202369854669</v>
      </c>
      <c r="W7" s="72">
        <f>IF(RES_hh_emih!W7=0,0,RES_hh_emih!W7/RES_summary!W$19)</f>
        <v>32.784549737796567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34.876070912949004</v>
      </c>
      <c r="C8" s="72">
        <f>IF(RES_hh_emih!C8=0,0,RES_hh_emih!C8/RES_summary!C$19)</f>
        <v>33.991673540829993</v>
      </c>
      <c r="D8" s="72">
        <f>IF(RES_hh_emih!D8=0,0,RES_hh_emih!D8/RES_summary!D$19)</f>
        <v>32.980201324212707</v>
      </c>
      <c r="E8" s="72">
        <f>IF(RES_hh_emih!E8=0,0,RES_hh_emih!E8/RES_summary!E$19)</f>
        <v>31.985046602756618</v>
      </c>
      <c r="F8" s="72">
        <f>IF(RES_hh_emih!F8=0,0,RES_hh_emih!F8/RES_summary!F$19)</f>
        <v>34.473239443839269</v>
      </c>
      <c r="G8" s="72">
        <f>IF(RES_hh_emih!G8=0,0,RES_hh_emih!G8/RES_summary!G$19)</f>
        <v>33.014041398625096</v>
      </c>
      <c r="H8" s="72">
        <f>IF(RES_hh_emih!H8=0,0,RES_hh_emih!H8/RES_summary!H$19)</f>
        <v>31.478911735543221</v>
      </c>
      <c r="I8" s="72">
        <f>IF(RES_hh_emih!I8=0,0,RES_hh_emih!I8/RES_summary!I$19)</f>
        <v>26.790068190823586</v>
      </c>
      <c r="J8" s="72">
        <f>IF(RES_hh_emih!J8=0,0,RES_hh_emih!J8/RES_summary!J$19)</f>
        <v>28.59827511211914</v>
      </c>
      <c r="K8" s="72">
        <f>IF(RES_hh_emih!K8=0,0,RES_hh_emih!K8/RES_summary!K$19)</f>
        <v>29.282406684908519</v>
      </c>
      <c r="L8" s="72">
        <f>IF(RES_hh_emih!L8=0,0,RES_hh_emih!L8/RES_summary!L$19)</f>
        <v>27.970731732011405</v>
      </c>
      <c r="M8" s="72">
        <f>IF(RES_hh_emih!M8=0,0,RES_hh_emih!M8/RES_summary!M$19)</f>
        <v>23.966204688726968</v>
      </c>
      <c r="N8" s="72">
        <f>IF(RES_hh_emih!N8=0,0,RES_hh_emih!N8/RES_summary!N$19)</f>
        <v>27.260892148728288</v>
      </c>
      <c r="O8" s="72">
        <f>IF(RES_hh_emih!O8=0,0,RES_hh_emih!O8/RES_summary!O$19)</f>
        <v>28.722926585127723</v>
      </c>
      <c r="P8" s="72">
        <f>IF(RES_hh_emih!P8=0,0,RES_hh_emih!P8/RES_summary!P$19)</f>
        <v>20.476965491163611</v>
      </c>
      <c r="Q8" s="72">
        <f>IF(RES_hh_emih!Q8=0,0,RES_hh_emih!Q8/RES_summary!Q$19)</f>
        <v>22.229287066881241</v>
      </c>
      <c r="R8" s="72">
        <f>IF(RES_hh_emih!R8=0,0,RES_hh_emih!R8/RES_summary!R$19)</f>
        <v>24.050831193080604</v>
      </c>
      <c r="S8" s="72">
        <f>IF(RES_hh_emih!S8=0,0,RES_hh_emih!S8/RES_summary!S$19)</f>
        <v>23.107837930865205</v>
      </c>
      <c r="T8" s="72">
        <f>IF(RES_hh_emih!T8=0,0,RES_hh_emih!T8/RES_summary!T$19)</f>
        <v>21.666036474660274</v>
      </c>
      <c r="U8" s="72">
        <f>IF(RES_hh_emih!U8=0,0,RES_hh_emih!U8/RES_summary!U$19)</f>
        <v>21.242457433983081</v>
      </c>
      <c r="V8" s="72">
        <f>IF(RES_hh_emih!V8=0,0,RES_hh_emih!V8/RES_summary!V$19)</f>
        <v>20.596378783688117</v>
      </c>
      <c r="W8" s="72">
        <f>IF(RES_hh_emih!W8=0,0,RES_hh_emih!W8/RES_summary!W$19)</f>
        <v>21.786896625460656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2.1418598727674079</v>
      </c>
      <c r="C17" s="69">
        <f>IF(RES_hh_emih!C17=0,0,RES_hh_emih!C17/RES_summary!C$19)</f>
        <v>2.0895703522485212</v>
      </c>
      <c r="D17" s="69">
        <f>IF(RES_hh_emih!D17=0,0,RES_hh_emih!D17/RES_summary!D$19)</f>
        <v>2.1070049304561893</v>
      </c>
      <c r="E17" s="69">
        <f>IF(RES_hh_emih!E17=0,0,RES_hh_emih!E17/RES_summary!E$19)</f>
        <v>2.1112151594655049</v>
      </c>
      <c r="F17" s="69">
        <f>IF(RES_hh_emih!F17=0,0,RES_hh_emih!F17/RES_summary!F$19)</f>
        <v>2.1351412756656813</v>
      </c>
      <c r="G17" s="69">
        <f>IF(RES_hh_emih!G17=0,0,RES_hh_emih!G17/RES_summary!G$19)</f>
        <v>2.0418162882112059</v>
      </c>
      <c r="H17" s="69">
        <f>IF(RES_hh_emih!H17=0,0,RES_hh_emih!H17/RES_summary!H$19)</f>
        <v>2.0984111381350412</v>
      </c>
      <c r="I17" s="69">
        <f>IF(RES_hh_emih!I17=0,0,RES_hh_emih!I17/RES_summary!I$19)</f>
        <v>1.9602094033506288</v>
      </c>
      <c r="J17" s="69">
        <f>IF(RES_hh_emih!J17=0,0,RES_hh_emih!J17/RES_summary!J$19)</f>
        <v>1.9909758721184563</v>
      </c>
      <c r="K17" s="69">
        <f>IF(RES_hh_emih!K17=0,0,RES_hh_emih!K17/RES_summary!K$19)</f>
        <v>1.864134907034507</v>
      </c>
      <c r="L17" s="69">
        <f>IF(RES_hh_emih!L17=0,0,RES_hh_emih!L17/RES_summary!L$19)</f>
        <v>1.779884361902025</v>
      </c>
      <c r="M17" s="69">
        <f>IF(RES_hh_emih!M17=0,0,RES_hh_emih!M17/RES_summary!M$19)</f>
        <v>1.9443858535753245</v>
      </c>
      <c r="N17" s="69">
        <f>IF(RES_hh_emih!N17=0,0,RES_hh_emih!N17/RES_summary!N$19)</f>
        <v>1.7880949282143392</v>
      </c>
      <c r="O17" s="69">
        <f>IF(RES_hh_emih!O17=0,0,RES_hh_emih!O17/RES_summary!O$19)</f>
        <v>1.6529584883243598</v>
      </c>
      <c r="P17" s="69">
        <f>IF(RES_hh_emih!P17=0,0,RES_hh_emih!P17/RES_summary!P$19)</f>
        <v>1.6052603339071583</v>
      </c>
      <c r="Q17" s="69">
        <f>IF(RES_hh_emih!Q17=0,0,RES_hh_emih!Q17/RES_summary!Q$19)</f>
        <v>1.5275890547863316</v>
      </c>
      <c r="R17" s="69">
        <f>IF(RES_hh_emih!R17=0,0,RES_hh_emih!R17/RES_summary!R$19)</f>
        <v>1.5894311063137319</v>
      </c>
      <c r="S17" s="69">
        <f>IF(RES_hh_emih!S17=0,0,RES_hh_emih!S17/RES_summary!S$19)</f>
        <v>1.6147451077551145</v>
      </c>
      <c r="T17" s="69">
        <f>IF(RES_hh_emih!T17=0,0,RES_hh_emih!T17/RES_summary!T$19)</f>
        <v>1.5544075669624327</v>
      </c>
      <c r="U17" s="69">
        <f>IF(RES_hh_emih!U17=0,0,RES_hh_emih!U17/RES_summary!U$19)</f>
        <v>1.5182134818094932</v>
      </c>
      <c r="V17" s="69">
        <f>IF(RES_hh_emih!V17=0,0,RES_hh_emih!V17/RES_summary!V$19)</f>
        <v>1.533132006803976</v>
      </c>
      <c r="W17" s="69">
        <f>IF(RES_hh_emih!W17=0,0,RES_hh_emih!W17/RES_summary!W$19)</f>
        <v>1.3934491234507036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6.2485852110563398</v>
      </c>
      <c r="C18" s="72">
        <f>IF(RES_hh_emih!C18=0,0,RES_hh_emih!C18/RES_summary!C$19)</f>
        <v>6.3998518062868772</v>
      </c>
      <c r="D18" s="72">
        <f>IF(RES_hh_emih!D18=0,0,RES_hh_emih!D18/RES_summary!D$19)</f>
        <v>5.7563181173139837</v>
      </c>
      <c r="E18" s="72">
        <f>IF(RES_hh_emih!E18=0,0,RES_hh_emih!E18/RES_summary!E$19)</f>
        <v>6.1973592062083824</v>
      </c>
      <c r="F18" s="72">
        <f>IF(RES_hh_emih!F18=0,0,RES_hh_emih!F18/RES_summary!F$19)</f>
        <v>6.2353302483815964</v>
      </c>
      <c r="G18" s="72">
        <f>IF(RES_hh_emih!G18=0,0,RES_hh_emih!G18/RES_summary!G$19)</f>
        <v>5.5988742849477253</v>
      </c>
      <c r="H18" s="72">
        <f>IF(RES_hh_emih!H18=0,0,RES_hh_emih!H18/RES_summary!H$19)</f>
        <v>6.3141669907738605</v>
      </c>
      <c r="I18" s="72">
        <f>IF(RES_hh_emih!I18=0,0,RES_hh_emih!I18/RES_summary!I$19)</f>
        <v>7.3136808750539162</v>
      </c>
      <c r="J18" s="72">
        <f>IF(RES_hh_emih!J18=0,0,RES_hh_emih!J18/RES_summary!J$19)</f>
        <v>8.4985195007301044</v>
      </c>
      <c r="K18" s="72">
        <f>IF(RES_hh_emih!K18=0,0,RES_hh_emih!K18/RES_summary!K$19)</f>
        <v>8.0340013634398755</v>
      </c>
      <c r="L18" s="72">
        <f>IF(RES_hh_emih!L18=0,0,RES_hh_emih!L18/RES_summary!L$19)</f>
        <v>10.570495112809972</v>
      </c>
      <c r="M18" s="72">
        <f>IF(RES_hh_emih!M18=0,0,RES_hh_emih!M18/RES_summary!M$19)</f>
        <v>2.8439137772374146</v>
      </c>
      <c r="N18" s="72">
        <f>IF(RES_hh_emih!N18=0,0,RES_hh_emih!N18/RES_summary!N$19)</f>
        <v>4.4931890632342784</v>
      </c>
      <c r="O18" s="72">
        <f>IF(RES_hh_emih!O18=0,0,RES_hh_emih!O18/RES_summary!O$19)</f>
        <v>5.8058036818613399</v>
      </c>
      <c r="P18" s="72">
        <f>IF(RES_hh_emih!P18=0,0,RES_hh_emih!P18/RES_summary!P$19)</f>
        <v>6.0120650646270812</v>
      </c>
      <c r="Q18" s="72">
        <f>IF(RES_hh_emih!Q18=0,0,RES_hh_emih!Q18/RES_summary!Q$19)</f>
        <v>5.8462873434213654</v>
      </c>
      <c r="R18" s="72">
        <f>IF(RES_hh_emih!R18=0,0,RES_hh_emih!R18/RES_summary!R$19)</f>
        <v>6.6754515703455448</v>
      </c>
      <c r="S18" s="72">
        <f>IF(RES_hh_emih!S18=0,0,RES_hh_emih!S18/RES_summary!S$19)</f>
        <v>7.7344945637130271</v>
      </c>
      <c r="T18" s="72">
        <f>IF(RES_hh_emih!T18=0,0,RES_hh_emih!T18/RES_summary!T$19)</f>
        <v>5.744844980940492</v>
      </c>
      <c r="U18" s="72">
        <f>IF(RES_hh_emih!U18=0,0,RES_hh_emih!U18/RES_summary!U$19)</f>
        <v>5.045250595306972</v>
      </c>
      <c r="V18" s="72">
        <f>IF(RES_hh_emih!V18=0,0,RES_hh_emih!V18/RES_summary!V$19)</f>
        <v>5.5951480233775683</v>
      </c>
      <c r="W18" s="72">
        <f>IF(RES_hh_emih!W18=0,0,RES_hh_emih!W18/RES_summary!W$19)</f>
        <v>7.4330314564548381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3.8344565349761863</v>
      </c>
      <c r="C19" s="72">
        <f>IF(RES_hh_emih!C19=0,0,RES_hh_emih!C19/RES_summary!C$19)</f>
        <v>3.7064679455077632</v>
      </c>
      <c r="D19" s="72">
        <f>IF(RES_hh_emih!D19=0,0,RES_hh_emih!D19/RES_summary!D$19)</f>
        <v>3.828906788013116</v>
      </c>
      <c r="E19" s="72">
        <f>IF(RES_hh_emih!E19=0,0,RES_hh_emih!E19/RES_summary!E$19)</f>
        <v>3.7398262529803525</v>
      </c>
      <c r="F19" s="72">
        <f>IF(RES_hh_emih!F19=0,0,RES_hh_emih!F19/RES_summary!F$19)</f>
        <v>3.8089311868847444</v>
      </c>
      <c r="G19" s="72">
        <f>IF(RES_hh_emih!G19=0,0,RES_hh_emih!G19/RES_summary!G$19)</f>
        <v>3.708982367779067</v>
      </c>
      <c r="H19" s="72">
        <f>IF(RES_hh_emih!H19=0,0,RES_hh_emih!H19/RES_summary!H$19)</f>
        <v>3.605355040439592</v>
      </c>
      <c r="I19" s="72">
        <f>IF(RES_hh_emih!I19=0,0,RES_hh_emih!I19/RES_summary!I$19)</f>
        <v>3.7402077159749481</v>
      </c>
      <c r="J19" s="72">
        <f>IF(RES_hh_emih!J19=0,0,RES_hh_emih!J19/RES_summary!J$19)</f>
        <v>3.5270399908258714</v>
      </c>
      <c r="K19" s="72">
        <f>IF(RES_hh_emih!K19=0,0,RES_hh_emih!K19/RES_summary!K$19)</f>
        <v>3.5636831052398783</v>
      </c>
      <c r="L19" s="72">
        <f>IF(RES_hh_emih!L19=0,0,RES_hh_emih!L19/RES_summary!L$19)</f>
        <v>3.7548258878099929</v>
      </c>
      <c r="M19" s="72">
        <f>IF(RES_hh_emih!M19=0,0,RES_hh_emih!M19/RES_summary!M$19)</f>
        <v>4.0322580114926838</v>
      </c>
      <c r="N19" s="72">
        <f>IF(RES_hh_emih!N19=0,0,RES_hh_emih!N19/RES_summary!N$19)</f>
        <v>3.9454297660851778</v>
      </c>
      <c r="O19" s="72">
        <f>IF(RES_hh_emih!O19=0,0,RES_hh_emih!O19/RES_summary!O$19)</f>
        <v>3.9342490468745441</v>
      </c>
      <c r="P19" s="72">
        <f>IF(RES_hh_emih!P19=0,0,RES_hh_emih!P19/RES_summary!P$19)</f>
        <v>3.8841912383108252</v>
      </c>
      <c r="Q19" s="72">
        <f>IF(RES_hh_emih!Q19=0,0,RES_hh_emih!Q19/RES_summary!Q$19)</f>
        <v>3.7730594470920717</v>
      </c>
      <c r="R19" s="72">
        <f>IF(RES_hh_emih!R19=0,0,RES_hh_emih!R19/RES_summary!R$19)</f>
        <v>3.7441690981946807</v>
      </c>
      <c r="S19" s="72">
        <f>IF(RES_hh_emih!S19=0,0,RES_hh_emih!S19/RES_summary!S$19)</f>
        <v>3.8654971360227002</v>
      </c>
      <c r="T19" s="72">
        <f>IF(RES_hh_emih!T19=0,0,RES_hh_emih!T19/RES_summary!T$19)</f>
        <v>3.8904446659969354</v>
      </c>
      <c r="U19" s="72">
        <f>IF(RES_hh_emih!U19=0,0,RES_hh_emih!U19/RES_summary!U$19)</f>
        <v>3.6435246123324574</v>
      </c>
      <c r="V19" s="72">
        <f>IF(RES_hh_emih!V19=0,0,RES_hh_emih!V19/RES_summary!V$19)</f>
        <v>3.6442415872588256</v>
      </c>
      <c r="W19" s="72">
        <f>IF(RES_hh_emih!W19=0,0,RES_hh_emih!W19/RES_summary!W$19)</f>
        <v>3.6763589580796658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4.7404941893967809</v>
      </c>
      <c r="C20" s="72">
        <f>IF(RES_hh_emih!C20=0,0,RES_hh_emih!C20/RES_summary!C$19)</f>
        <v>5.0476313894317357</v>
      </c>
      <c r="D20" s="72">
        <f>IF(RES_hh_emih!D20=0,0,RES_hh_emih!D20/RES_summary!D$19)</f>
        <v>4.8258448248719414</v>
      </c>
      <c r="E20" s="72">
        <f>IF(RES_hh_emih!E20=0,0,RES_hh_emih!E20/RES_summary!E$19)</f>
        <v>5.1311952306177977</v>
      </c>
      <c r="F20" s="72">
        <f>IF(RES_hh_emih!F20=0,0,RES_hh_emih!F20/RES_summary!F$19)</f>
        <v>4.964794307854226</v>
      </c>
      <c r="G20" s="72">
        <f>IF(RES_hh_emih!G20=0,0,RES_hh_emih!G20/RES_summary!G$19)</f>
        <v>4.9051845668989955</v>
      </c>
      <c r="H20" s="72">
        <f>IF(RES_hh_emih!H20=0,0,RES_hh_emih!H20/RES_summary!H$19)</f>
        <v>4.9746171325240338</v>
      </c>
      <c r="I20" s="72">
        <f>IF(RES_hh_emih!I20=0,0,RES_hh_emih!I20/RES_summary!I$19)</f>
        <v>4.6027741778140037</v>
      </c>
      <c r="J20" s="72">
        <f>IF(RES_hh_emih!J20=0,0,RES_hh_emih!J20/RES_summary!J$19)</f>
        <v>5.0506854788520821</v>
      </c>
      <c r="K20" s="72">
        <f>IF(RES_hh_emih!K20=0,0,RES_hh_emih!K20/RES_summary!K$19)</f>
        <v>4.7646331198079608</v>
      </c>
      <c r="L20" s="72">
        <f>IF(RES_hh_emih!L20=0,0,RES_hh_emih!L20/RES_summary!L$19)</f>
        <v>4.7829239003621415</v>
      </c>
      <c r="M20" s="72">
        <f>IF(RES_hh_emih!M20=0,0,RES_hh_emih!M20/RES_summary!M$19)</f>
        <v>5.2172273269419485</v>
      </c>
      <c r="N20" s="72">
        <f>IF(RES_hh_emih!N20=0,0,RES_hh_emih!N20/RES_summary!N$19)</f>
        <v>5.2165636713500572</v>
      </c>
      <c r="O20" s="72">
        <f>IF(RES_hh_emih!O20=0,0,RES_hh_emih!O20/RES_summary!O$19)</f>
        <v>5.0099115424302703</v>
      </c>
      <c r="P20" s="72">
        <f>IF(RES_hh_emih!P20=0,0,RES_hh_emih!P20/RES_summary!P$19)</f>
        <v>5.2151312879012153</v>
      </c>
      <c r="Q20" s="72">
        <f>IF(RES_hh_emih!Q20=0,0,RES_hh_emih!Q20/RES_summary!Q$19)</f>
        <v>4.7013665604455639</v>
      </c>
      <c r="R20" s="72">
        <f>IF(RES_hh_emih!R20=0,0,RES_hh_emih!R20/RES_summary!R$19)</f>
        <v>5.1997811339686928</v>
      </c>
      <c r="S20" s="72">
        <f>IF(RES_hh_emih!S20=0,0,RES_hh_emih!S20/RES_summary!S$19)</f>
        <v>5.3362779311526296</v>
      </c>
      <c r="T20" s="72">
        <f>IF(RES_hh_emih!T20=0,0,RES_hh_emih!T20/RES_summary!T$19)</f>
        <v>5.0205821009999152</v>
      </c>
      <c r="U20" s="72">
        <f>IF(RES_hh_emih!U20=0,0,RES_hh_emih!U20/RES_summary!U$19)</f>
        <v>4.9005623169087693</v>
      </c>
      <c r="V20" s="72">
        <f>IF(RES_hh_emih!V20=0,0,RES_hh_emih!V20/RES_summary!V$19)</f>
        <v>5.1858431118882615</v>
      </c>
      <c r="W20" s="72">
        <f>IF(RES_hh_emih!W20=0,0,RES_hh_emih!W20/RES_summary!W$19)</f>
        <v>4.5387161338243631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3.6544227409319587</v>
      </c>
      <c r="C21" s="72">
        <f>IF(RES_hh_emih!C21=0,0,RES_hh_emih!C21/RES_summary!C$19)</f>
        <v>3.4291421270440692</v>
      </c>
      <c r="D21" s="72">
        <f>IF(RES_hh_emih!D21=0,0,RES_hh_emih!D21/RES_summary!D$19)</f>
        <v>3.6208277473081929</v>
      </c>
      <c r="E21" s="72">
        <f>IF(RES_hh_emih!E21=0,0,RES_hh_emih!E21/RES_summary!E$19)</f>
        <v>3.5105934836320993</v>
      </c>
      <c r="F21" s="72">
        <f>IF(RES_hh_emih!F21=0,0,RES_hh_emih!F21/RES_summary!F$19)</f>
        <v>3.6374922856656764</v>
      </c>
      <c r="G21" s="72">
        <f>IF(RES_hh_emih!G21=0,0,RES_hh_emih!G21/RES_summary!G$19)</f>
        <v>3.3518158801318987</v>
      </c>
      <c r="H21" s="72">
        <f>IF(RES_hh_emih!H21=0,0,RES_hh_emih!H21/RES_summary!H$19)</f>
        <v>3.5310568921653425</v>
      </c>
      <c r="I21" s="72">
        <f>IF(RES_hh_emih!I21=0,0,RES_hh_emih!I21/RES_summary!I$19)</f>
        <v>3.302419370999917</v>
      </c>
      <c r="J21" s="72">
        <f>IF(RES_hh_emih!J21=0,0,RES_hh_emih!J21/RES_summary!J$19)</f>
        <v>3.341456904514335</v>
      </c>
      <c r="K21" s="72">
        <f>IF(RES_hh_emih!K21=0,0,RES_hh_emih!K21/RES_summary!K$19)</f>
        <v>3.1852167317994819</v>
      </c>
      <c r="L21" s="72">
        <f>IF(RES_hh_emih!L21=0,0,RES_hh_emih!L21/RES_summary!L$19)</f>
        <v>3.1590963823622449</v>
      </c>
      <c r="M21" s="72">
        <f>IF(RES_hh_emih!M21=0,0,RES_hh_emih!M21/RES_summary!M$19)</f>
        <v>3.721130821574484</v>
      </c>
      <c r="N21" s="72">
        <f>IF(RES_hh_emih!N21=0,0,RES_hh_emih!N21/RES_summary!N$19)</f>
        <v>3.5803743716843783</v>
      </c>
      <c r="O21" s="72">
        <f>IF(RES_hh_emih!O21=0,0,RES_hh_emih!O21/RES_summary!O$19)</f>
        <v>3.4830207707520704</v>
      </c>
      <c r="P21" s="72">
        <f>IF(RES_hh_emih!P21=0,0,RES_hh_emih!P21/RES_summary!P$19)</f>
        <v>3.3845843954949872</v>
      </c>
      <c r="Q21" s="72">
        <f>IF(RES_hh_emih!Q21=0,0,RES_hh_emih!Q21/RES_summary!Q$19)</f>
        <v>3.3830927762438128</v>
      </c>
      <c r="R21" s="72">
        <f>IF(RES_hh_emih!R21=0,0,RES_hh_emih!R21/RES_summary!R$19)</f>
        <v>3.417306232193527</v>
      </c>
      <c r="S21" s="72">
        <f>IF(RES_hh_emih!S21=0,0,RES_hh_emih!S21/RES_summary!S$19)</f>
        <v>3.4736725812834739</v>
      </c>
      <c r="T21" s="72">
        <f>IF(RES_hh_emih!T21=0,0,RES_hh_emih!T21/RES_summary!T$19)</f>
        <v>3.4044336593772453</v>
      </c>
      <c r="U21" s="72">
        <f>IF(RES_hh_emih!U21=0,0,RES_hh_emih!U21/RES_summary!U$19)</f>
        <v>3.3772126909718025</v>
      </c>
      <c r="V21" s="72">
        <f>IF(RES_hh_emih!V21=0,0,RES_hh_emih!V21/RES_summary!V$19)</f>
        <v>3.3890360594459064</v>
      </c>
      <c r="W21" s="72">
        <f>IF(RES_hh_emih!W21=0,0,RES_hh_emih!W21/RES_summary!W$19)</f>
        <v>3.2106441627728461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1.4494875705910255</v>
      </c>
      <c r="C27" s="69">
        <f>IF(RES_hh_emih!C27=0,0,RES_hh_emih!C27/RES_summary!C$19)</f>
        <v>1.356974814904204</v>
      </c>
      <c r="D27" s="69">
        <f>IF(RES_hh_emih!D27=0,0,RES_hh_emih!D27/RES_summary!D$19)</f>
        <v>1.4217016829209845</v>
      </c>
      <c r="E27" s="69">
        <f>IF(RES_hh_emih!E27=0,0,RES_hh_emih!E27/RES_summary!E$19)</f>
        <v>1.3189964072027991</v>
      </c>
      <c r="F27" s="69">
        <f>IF(RES_hh_emih!F27=0,0,RES_hh_emih!F27/RES_summary!F$19)</f>
        <v>1.2882121834685867</v>
      </c>
      <c r="G27" s="69">
        <f>IF(RES_hh_emih!G27=0,0,RES_hh_emih!G27/RES_summary!G$19)</f>
        <v>1.2743181411283531</v>
      </c>
      <c r="H27" s="69">
        <f>IF(RES_hh_emih!H27=0,0,RES_hh_emih!H27/RES_summary!H$19)</f>
        <v>1.274372789065138</v>
      </c>
      <c r="I27" s="69">
        <f>IF(RES_hh_emih!I27=0,0,RES_hh_emih!I27/RES_summary!I$19)</f>
        <v>1.3150254385163569</v>
      </c>
      <c r="J27" s="69">
        <f>IF(RES_hh_emih!J27=0,0,RES_hh_emih!J27/RES_summary!J$19)</f>
        <v>1.2352581769614994</v>
      </c>
      <c r="K27" s="69">
        <f>IF(RES_hh_emih!K27=0,0,RES_hh_emih!K27/RES_summary!K$19)</f>
        <v>1.1200523960991484</v>
      </c>
      <c r="L27" s="69">
        <f>IF(RES_hh_emih!L27=0,0,RES_hh_emih!L27/RES_summary!L$19)</f>
        <v>1.1923833100595722</v>
      </c>
      <c r="M27" s="69">
        <f>IF(RES_hh_emih!M27=0,0,RES_hh_emih!M27/RES_summary!M$19)</f>
        <v>1.3040229368012053</v>
      </c>
      <c r="N27" s="69">
        <f>IF(RES_hh_emih!N27=0,0,RES_hh_emih!N27/RES_summary!N$19)</f>
        <v>1.2111421475453343</v>
      </c>
      <c r="O27" s="69">
        <f>IF(RES_hh_emih!O27=0,0,RES_hh_emih!O27/RES_summary!O$19)</f>
        <v>1.1391102398717792</v>
      </c>
      <c r="P27" s="69">
        <f>IF(RES_hh_emih!P27=0,0,RES_hh_emih!P27/RES_summary!P$19)</f>
        <v>1.0923583260888516</v>
      </c>
      <c r="Q27" s="69">
        <f>IF(RES_hh_emih!Q27=0,0,RES_hh_emih!Q27/RES_summary!Q$19)</f>
        <v>1.0527614286750933</v>
      </c>
      <c r="R27" s="69">
        <f>IF(RES_hh_emih!R27=0,0,RES_hh_emih!R27/RES_summary!R$19)</f>
        <v>0.98349774262963674</v>
      </c>
      <c r="S27" s="69">
        <f>IF(RES_hh_emih!S27=0,0,RES_hh_emih!S27/RES_summary!S$19)</f>
        <v>0.99291457316708875</v>
      </c>
      <c r="T27" s="69">
        <f>IF(RES_hh_emih!T27=0,0,RES_hh_emih!T27/RES_summary!T$19)</f>
        <v>0.95574608348497481</v>
      </c>
      <c r="U27" s="69">
        <f>IF(RES_hh_emih!U27=0,0,RES_hh_emih!U27/RES_summary!U$19)</f>
        <v>0.92432572644178257</v>
      </c>
      <c r="V27" s="69">
        <f>IF(RES_hh_emih!V27=0,0,RES_hh_emih!V27/RES_summary!V$19)</f>
        <v>0.93528318703046232</v>
      </c>
      <c r="W27" s="69">
        <f>IF(RES_hh_emih!W27=0,0,RES_hh_emih!W27/RES_summary!W$19)</f>
        <v>0.8470861021192726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2.458892584525862</v>
      </c>
      <c r="C29" s="72">
        <f>IF(RES_hh_emih!C29=0,0,RES_hh_emih!C29/RES_summary!C$19)</f>
        <v>2.3537972365899611</v>
      </c>
      <c r="D29" s="72">
        <f>IF(RES_hh_emih!D29=0,0,RES_hh_emih!D29/RES_summary!D$19)</f>
        <v>2.397608127010765</v>
      </c>
      <c r="E29" s="72">
        <f>IF(RES_hh_emih!E29=0,0,RES_hh_emih!E29/RES_summary!E$19)</f>
        <v>2.2481289427077211</v>
      </c>
      <c r="F29" s="72">
        <f>IF(RES_hh_emih!F29=0,0,RES_hh_emih!F29/RES_summary!F$19)</f>
        <v>2.1997761523082517</v>
      </c>
      <c r="G29" s="72">
        <f>IF(RES_hh_emih!G29=0,0,RES_hh_emih!G29/RES_summary!G$19)</f>
        <v>2.1368493386730814</v>
      </c>
      <c r="H29" s="72">
        <f>IF(RES_hh_emih!H29=0,0,RES_hh_emih!H29/RES_summary!H$19)</f>
        <v>2.1238457968254654</v>
      </c>
      <c r="I29" s="72">
        <f>IF(RES_hh_emih!I29=0,0,RES_hh_emih!I29/RES_summary!I$19)</f>
        <v>2.2456038118161663</v>
      </c>
      <c r="J29" s="72">
        <f>IF(RES_hh_emih!J29=0,0,RES_hh_emih!J29/RES_summary!J$19)</f>
        <v>2.1091558906606345</v>
      </c>
      <c r="K29" s="72">
        <f>IF(RES_hh_emih!K29=0,0,RES_hh_emih!K29/RES_summary!K$19)</f>
        <v>2.1402638222993504</v>
      </c>
      <c r="L29" s="72">
        <f>IF(RES_hh_emih!L29=0,0,RES_hh_emih!L29/RES_summary!L$19)</f>
        <v>2.2029502228073752</v>
      </c>
      <c r="M29" s="72">
        <f>IF(RES_hh_emih!M29=0,0,RES_hh_emih!M29/RES_summary!M$19)</f>
        <v>2.3148436862617374</v>
      </c>
      <c r="N29" s="72">
        <f>IF(RES_hh_emih!N29=0,0,RES_hh_emih!N29/RES_summary!N$19)</f>
        <v>2.2849342915326041</v>
      </c>
      <c r="O29" s="72">
        <f>IF(RES_hh_emih!O29=0,0,RES_hh_emih!O29/RES_summary!O$19)</f>
        <v>2.2844849969498306</v>
      </c>
      <c r="P29" s="72">
        <f>IF(RES_hh_emih!P29=0,0,RES_hh_emih!P29/RES_summary!P$19)</f>
        <v>2.2767995694968257</v>
      </c>
      <c r="Q29" s="72">
        <f>IF(RES_hh_emih!Q29=0,0,RES_hh_emih!Q29/RES_summary!Q$19)</f>
        <v>2.2375532636562836</v>
      </c>
      <c r="R29" s="72">
        <f>IF(RES_hh_emih!R29=0,0,RES_hh_emih!R29/RES_summary!R$19)</f>
        <v>2.0533570605495162</v>
      </c>
      <c r="S29" s="72">
        <f>IF(RES_hh_emih!S29=0,0,RES_hh_emih!S29/RES_summary!S$19)</f>
        <v>2.2190732145896224</v>
      </c>
      <c r="T29" s="72">
        <f>IF(RES_hh_emih!T29=0,0,RES_hh_emih!T29/RES_summary!T$19)</f>
        <v>2.2123134510189417</v>
      </c>
      <c r="U29" s="72">
        <f>IF(RES_hh_emih!U29=0,0,RES_hh_emih!U29/RES_summary!U$19)</f>
        <v>2.161823147831575</v>
      </c>
      <c r="V29" s="72">
        <f>IF(RES_hh_emih!V29=0,0,RES_hh_emih!V29/RES_summary!V$19)</f>
        <v>2.2841324232698952</v>
      </c>
      <c r="W29" s="72">
        <f>IF(RES_hh_emih!W29=0,0,RES_hh_emih!W29/RES_summary!W$19)</f>
        <v>2.07712927655338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2.1808165463076317</v>
      </c>
      <c r="C30" s="72">
        <f>IF(RES_hh_emih!C30=0,0,RES_hh_emih!C30/RES_summary!C$19)</f>
        <v>2.0623990000772552</v>
      </c>
      <c r="D30" s="72">
        <f>IF(RES_hh_emih!D30=0,0,RES_hh_emih!D30/RES_summary!D$19)</f>
        <v>2.1982319546990539</v>
      </c>
      <c r="E30" s="72">
        <f>IF(RES_hh_emih!E30=0,0,RES_hh_emih!E30/RES_summary!E$19)</f>
        <v>1.9975415103370591</v>
      </c>
      <c r="F30" s="72">
        <f>IF(RES_hh_emih!F30=0,0,RES_hh_emih!F30/RES_summary!F$19)</f>
        <v>1.8841054259197572</v>
      </c>
      <c r="G30" s="72">
        <f>IF(RES_hh_emih!G30=0,0,RES_hh_emih!G30/RES_summary!G$19)</f>
        <v>1.881081860718312</v>
      </c>
      <c r="H30" s="72">
        <f>IF(RES_hh_emih!H30=0,0,RES_hh_emih!H30/RES_summary!H$19)</f>
        <v>1.9565227928330244</v>
      </c>
      <c r="I30" s="72">
        <f>IF(RES_hh_emih!I30=0,0,RES_hh_emih!I30/RES_summary!I$19)</f>
        <v>2.0189674479166584</v>
      </c>
      <c r="J30" s="72">
        <f>IF(RES_hh_emih!J30=0,0,RES_hh_emih!J30/RES_summary!J$19)</f>
        <v>1.9883218821117894</v>
      </c>
      <c r="K30" s="72">
        <f>IF(RES_hh_emih!K30=0,0,RES_hh_emih!K30/RES_summary!K$19)</f>
        <v>1.6834957008148304</v>
      </c>
      <c r="L30" s="72">
        <f>IF(RES_hh_emih!L30=0,0,RES_hh_emih!L30/RES_summary!L$19)</f>
        <v>1.929194897107547</v>
      </c>
      <c r="M30" s="72">
        <f>IF(RES_hh_emih!M30=0,0,RES_hh_emih!M30/RES_summary!M$19)</f>
        <v>2.2201008571993825</v>
      </c>
      <c r="N30" s="72">
        <f>IF(RES_hh_emih!N30=0,0,RES_hh_emih!N30/RES_summary!N$19)</f>
        <v>2.1115962342102796</v>
      </c>
      <c r="O30" s="72">
        <f>IF(RES_hh_emih!O30=0,0,RES_hh_emih!O30/RES_summary!O$19)</f>
        <v>2.0032790455632954</v>
      </c>
      <c r="P30" s="72">
        <f>IF(RES_hh_emih!P30=0,0,RES_hh_emih!P30/RES_summary!P$19)</f>
        <v>1.9234359334654878</v>
      </c>
      <c r="Q30" s="72">
        <f>IF(RES_hh_emih!Q30=0,0,RES_hh_emih!Q30/RES_summary!Q$19)</f>
        <v>1.9177075620024524</v>
      </c>
      <c r="R30" s="72">
        <f>IF(RES_hh_emih!R30=0,0,RES_hh_emih!R30/RES_summary!R$19)</f>
        <v>1.9248096164258373</v>
      </c>
      <c r="S30" s="72">
        <f>IF(RES_hh_emih!S30=0,0,RES_hh_emih!S30/RES_summary!S$19)</f>
        <v>1.9663228157196773</v>
      </c>
      <c r="T30" s="72">
        <f>IF(RES_hh_emih!T30=0,0,RES_hh_emih!T30/RES_summary!T$19)</f>
        <v>1.9433661440243177</v>
      </c>
      <c r="U30" s="72">
        <f>IF(RES_hh_emih!U30=0,0,RES_hh_emih!U30/RES_summary!U$19)</f>
        <v>1.9483580289381734</v>
      </c>
      <c r="V30" s="72">
        <f>IF(RES_hh_emih!V30=0,0,RES_hh_emih!V30/RES_summary!V$19)</f>
        <v>1.9953542751914681</v>
      </c>
      <c r="W30" s="72">
        <f>IF(RES_hh_emih!W30=0,0,RES_hh_emih!W30/RES_summary!W$19)</f>
        <v>1.8788585736646466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781405</v>
      </c>
      <c r="D3" s="67">
        <f t="shared" si="0"/>
        <v>791578</v>
      </c>
      <c r="E3" s="67">
        <f t="shared" si="0"/>
        <v>795288</v>
      </c>
      <c r="F3" s="67">
        <f t="shared" si="0"/>
        <v>795801</v>
      </c>
      <c r="G3" s="67">
        <f t="shared" si="0"/>
        <v>623082</v>
      </c>
      <c r="H3" s="67">
        <f t="shared" si="0"/>
        <v>973435</v>
      </c>
      <c r="I3" s="67">
        <f t="shared" si="0"/>
        <v>845929</v>
      </c>
      <c r="J3" s="67">
        <f t="shared" si="0"/>
        <v>1081179</v>
      </c>
      <c r="K3" s="67">
        <f t="shared" si="0"/>
        <v>797563</v>
      </c>
      <c r="L3" s="67">
        <f t="shared" si="0"/>
        <v>942914</v>
      </c>
      <c r="M3" s="67">
        <f t="shared" si="0"/>
        <v>696483</v>
      </c>
      <c r="N3" s="67">
        <f t="shared" si="0"/>
        <v>819772</v>
      </c>
      <c r="O3" s="67">
        <f t="shared" si="0"/>
        <v>823346</v>
      </c>
      <c r="P3" s="67">
        <f t="shared" si="0"/>
        <v>1019348</v>
      </c>
      <c r="Q3" s="67">
        <f t="shared" si="0"/>
        <v>921102</v>
      </c>
      <c r="R3" s="67">
        <f t="shared" si="0"/>
        <v>844444</v>
      </c>
      <c r="S3" s="67">
        <f t="shared" si="0"/>
        <v>746579</v>
      </c>
      <c r="T3" s="67">
        <f t="shared" si="0"/>
        <v>778132</v>
      </c>
      <c r="U3" s="67">
        <f t="shared" si="0"/>
        <v>762126</v>
      </c>
      <c r="V3" s="67">
        <f t="shared" si="0"/>
        <v>774247</v>
      </c>
      <c r="W3" s="67">
        <f t="shared" si="0"/>
        <v>883678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781405</v>
      </c>
      <c r="D4" s="71">
        <f t="shared" si="1"/>
        <v>791578</v>
      </c>
      <c r="E4" s="71">
        <f t="shared" si="1"/>
        <v>795288</v>
      </c>
      <c r="F4" s="71">
        <f t="shared" si="1"/>
        <v>795801</v>
      </c>
      <c r="G4" s="71">
        <f t="shared" si="1"/>
        <v>623082</v>
      </c>
      <c r="H4" s="71">
        <f t="shared" si="1"/>
        <v>973435</v>
      </c>
      <c r="I4" s="71">
        <f t="shared" si="1"/>
        <v>845929</v>
      </c>
      <c r="J4" s="71">
        <f t="shared" si="1"/>
        <v>1081179</v>
      </c>
      <c r="K4" s="71">
        <f t="shared" si="1"/>
        <v>797563</v>
      </c>
      <c r="L4" s="71">
        <f t="shared" si="1"/>
        <v>942914</v>
      </c>
      <c r="M4" s="71">
        <f t="shared" si="1"/>
        <v>696483</v>
      </c>
      <c r="N4" s="71">
        <f t="shared" si="1"/>
        <v>819772</v>
      </c>
      <c r="O4" s="71">
        <f t="shared" si="1"/>
        <v>823346</v>
      </c>
      <c r="P4" s="71">
        <f t="shared" si="1"/>
        <v>1019348</v>
      </c>
      <c r="Q4" s="71">
        <f t="shared" si="1"/>
        <v>921102</v>
      </c>
      <c r="R4" s="71">
        <f t="shared" ref="R4:V4" si="2">SUM(R5:R13)</f>
        <v>844444</v>
      </c>
      <c r="S4" s="71">
        <f t="shared" si="2"/>
        <v>746579</v>
      </c>
      <c r="T4" s="71">
        <f t="shared" si="2"/>
        <v>778132</v>
      </c>
      <c r="U4" s="71">
        <f t="shared" si="2"/>
        <v>762126</v>
      </c>
      <c r="V4" s="71">
        <f t="shared" si="2"/>
        <v>774247</v>
      </c>
      <c r="W4" s="71">
        <f t="shared" ref="W4" si="3">SUM(W5:W13)</f>
        <v>883678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2984</v>
      </c>
      <c r="I5" s="82">
        <v>8470</v>
      </c>
      <c r="J5" s="82">
        <v>8864</v>
      </c>
      <c r="K5" s="82">
        <v>5386</v>
      </c>
      <c r="L5" s="82">
        <v>0</v>
      </c>
      <c r="M5" s="82">
        <v>0</v>
      </c>
      <c r="N5" s="82">
        <v>0</v>
      </c>
      <c r="O5" s="82">
        <v>175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398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12582</v>
      </c>
      <c r="D6" s="82">
        <v>10180</v>
      </c>
      <c r="E6" s="82">
        <v>8452</v>
      </c>
      <c r="F6" s="82">
        <v>10230</v>
      </c>
      <c r="G6" s="82">
        <v>10242</v>
      </c>
      <c r="H6" s="82">
        <v>14015</v>
      </c>
      <c r="I6" s="82">
        <v>15015</v>
      </c>
      <c r="J6" s="82">
        <v>11779</v>
      </c>
      <c r="K6" s="82">
        <v>10378</v>
      </c>
      <c r="L6" s="82">
        <v>9770</v>
      </c>
      <c r="M6" s="82">
        <v>5524</v>
      </c>
      <c r="N6" s="82">
        <v>7265</v>
      </c>
      <c r="O6" s="82">
        <v>6930</v>
      </c>
      <c r="P6" s="82">
        <v>0</v>
      </c>
      <c r="Q6" s="82">
        <v>4793</v>
      </c>
      <c r="R6" s="82">
        <v>13755</v>
      </c>
      <c r="S6" s="82">
        <v>9827</v>
      </c>
      <c r="T6" s="82">
        <v>7260</v>
      </c>
      <c r="U6" s="82">
        <v>5791</v>
      </c>
      <c r="V6" s="82">
        <v>10296</v>
      </c>
      <c r="W6" s="82">
        <v>11373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121853</v>
      </c>
      <c r="D7" s="82">
        <v>108815</v>
      </c>
      <c r="E7" s="82">
        <v>128519</v>
      </c>
      <c r="F7" s="82">
        <v>94786</v>
      </c>
      <c r="G7" s="82">
        <v>105408</v>
      </c>
      <c r="H7" s="82">
        <v>122749</v>
      </c>
      <c r="I7" s="82">
        <v>120653</v>
      </c>
      <c r="J7" s="82">
        <v>165118</v>
      </c>
      <c r="K7" s="82">
        <v>105918</v>
      </c>
      <c r="L7" s="82">
        <v>77459</v>
      </c>
      <c r="M7" s="82">
        <v>71946</v>
      </c>
      <c r="N7" s="82">
        <v>102404</v>
      </c>
      <c r="O7" s="82">
        <v>128335</v>
      </c>
      <c r="P7" s="82">
        <v>81307</v>
      </c>
      <c r="Q7" s="82">
        <v>38126</v>
      </c>
      <c r="R7" s="82">
        <v>0</v>
      </c>
      <c r="S7" s="82">
        <v>43292</v>
      </c>
      <c r="T7" s="82">
        <v>46369</v>
      </c>
      <c r="U7" s="82">
        <v>57048</v>
      </c>
      <c r="V7" s="82">
        <v>60774</v>
      </c>
      <c r="W7" s="82">
        <v>54078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378820</v>
      </c>
      <c r="D8" s="82">
        <v>340594</v>
      </c>
      <c r="E8" s="82">
        <v>301933</v>
      </c>
      <c r="F8" s="82">
        <v>377969</v>
      </c>
      <c r="G8" s="82">
        <v>241435</v>
      </c>
      <c r="H8" s="82">
        <v>420962</v>
      </c>
      <c r="I8" s="82">
        <v>266306</v>
      </c>
      <c r="J8" s="82">
        <v>357126</v>
      </c>
      <c r="K8" s="82">
        <v>243474</v>
      </c>
      <c r="L8" s="82">
        <v>304294</v>
      </c>
      <c r="M8" s="82">
        <v>259742</v>
      </c>
      <c r="N8" s="82">
        <v>273373</v>
      </c>
      <c r="O8" s="82">
        <v>242381</v>
      </c>
      <c r="P8" s="82">
        <v>255450</v>
      </c>
      <c r="Q8" s="82">
        <v>329639</v>
      </c>
      <c r="R8" s="82">
        <v>335010</v>
      </c>
      <c r="S8" s="82">
        <v>276519</v>
      </c>
      <c r="T8" s="82">
        <v>271536</v>
      </c>
      <c r="U8" s="82">
        <v>234823</v>
      </c>
      <c r="V8" s="82">
        <v>249657</v>
      </c>
      <c r="W8" s="82">
        <v>297081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91146</v>
      </c>
      <c r="D9" s="82">
        <v>126080</v>
      </c>
      <c r="E9" s="82">
        <v>143421</v>
      </c>
      <c r="F9" s="82">
        <v>121100</v>
      </c>
      <c r="G9" s="82">
        <v>122581</v>
      </c>
      <c r="H9" s="82">
        <v>168943</v>
      </c>
      <c r="I9" s="82">
        <v>195033</v>
      </c>
      <c r="J9" s="82">
        <v>228046</v>
      </c>
      <c r="K9" s="82">
        <v>224268</v>
      </c>
      <c r="L9" s="82">
        <v>272261</v>
      </c>
      <c r="M9" s="82">
        <v>190195</v>
      </c>
      <c r="N9" s="82">
        <v>211383</v>
      </c>
      <c r="O9" s="82">
        <v>210152</v>
      </c>
      <c r="P9" s="82">
        <v>300674</v>
      </c>
      <c r="Q9" s="82">
        <v>183171</v>
      </c>
      <c r="R9" s="82">
        <v>150721</v>
      </c>
      <c r="S9" s="82">
        <v>127296</v>
      </c>
      <c r="T9" s="82">
        <v>149116</v>
      </c>
      <c r="U9" s="82">
        <v>141277</v>
      </c>
      <c r="V9" s="82">
        <v>115772</v>
      </c>
      <c r="W9" s="82">
        <v>156879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65771</v>
      </c>
      <c r="D11" s="82">
        <v>65576</v>
      </c>
      <c r="E11" s="82">
        <v>71782</v>
      </c>
      <c r="F11" s="82">
        <v>60232</v>
      </c>
      <c r="G11" s="82">
        <v>28321</v>
      </c>
      <c r="H11" s="82">
        <v>0</v>
      </c>
      <c r="I11" s="82">
        <v>0</v>
      </c>
      <c r="J11" s="82">
        <v>0</v>
      </c>
      <c r="K11" s="82">
        <v>0</v>
      </c>
      <c r="L11" s="82">
        <v>41920</v>
      </c>
      <c r="M11" s="82">
        <v>45959</v>
      </c>
      <c r="N11" s="82">
        <v>53872</v>
      </c>
      <c r="O11" s="82">
        <v>55105</v>
      </c>
      <c r="P11" s="82">
        <v>45205</v>
      </c>
      <c r="Q11" s="82">
        <v>55719</v>
      </c>
      <c r="R11" s="82">
        <v>51186</v>
      </c>
      <c r="S11" s="82">
        <v>46479</v>
      </c>
      <c r="T11" s="82">
        <v>45997</v>
      </c>
      <c r="U11" s="82">
        <v>39906</v>
      </c>
      <c r="V11" s="82">
        <v>34427</v>
      </c>
      <c r="W11" s="82">
        <v>32002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6625</v>
      </c>
      <c r="D12" s="82">
        <v>10166</v>
      </c>
      <c r="E12" s="82">
        <v>18041</v>
      </c>
      <c r="F12" s="82">
        <v>36487</v>
      </c>
      <c r="G12" s="82">
        <v>67723</v>
      </c>
      <c r="H12" s="82">
        <v>138856</v>
      </c>
      <c r="I12" s="82">
        <v>147718</v>
      </c>
      <c r="J12" s="82">
        <v>188030</v>
      </c>
      <c r="K12" s="82">
        <v>145804</v>
      </c>
      <c r="L12" s="82">
        <v>139080</v>
      </c>
      <c r="M12" s="82">
        <v>68120</v>
      </c>
      <c r="N12" s="82">
        <v>74008</v>
      </c>
      <c r="O12" s="82">
        <v>87361</v>
      </c>
      <c r="P12" s="82">
        <v>247954</v>
      </c>
      <c r="Q12" s="82">
        <v>196735</v>
      </c>
      <c r="R12" s="82">
        <v>172531</v>
      </c>
      <c r="S12" s="82">
        <v>147041</v>
      </c>
      <c r="T12" s="82">
        <v>185670</v>
      </c>
      <c r="U12" s="82">
        <v>222733</v>
      </c>
      <c r="V12" s="82">
        <v>246111</v>
      </c>
      <c r="W12" s="82">
        <v>252176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104608</v>
      </c>
      <c r="D13" s="83">
        <v>130167</v>
      </c>
      <c r="E13" s="83">
        <v>123140</v>
      </c>
      <c r="F13" s="83">
        <v>94997</v>
      </c>
      <c r="G13" s="83">
        <v>47372</v>
      </c>
      <c r="H13" s="83">
        <v>104926</v>
      </c>
      <c r="I13" s="83">
        <v>92734</v>
      </c>
      <c r="J13" s="83">
        <v>122216</v>
      </c>
      <c r="K13" s="83">
        <v>62335</v>
      </c>
      <c r="L13" s="83">
        <v>98130</v>
      </c>
      <c r="M13" s="83">
        <v>54997</v>
      </c>
      <c r="N13" s="83">
        <v>97467</v>
      </c>
      <c r="O13" s="83">
        <v>92907</v>
      </c>
      <c r="P13" s="83">
        <v>88758</v>
      </c>
      <c r="Q13" s="83">
        <v>112919</v>
      </c>
      <c r="R13" s="83">
        <v>121241</v>
      </c>
      <c r="S13" s="83">
        <v>96125</v>
      </c>
      <c r="T13" s="83">
        <v>72184</v>
      </c>
      <c r="U13" s="83">
        <v>60548</v>
      </c>
      <c r="V13" s="83">
        <v>57210</v>
      </c>
      <c r="W13" s="83">
        <v>79691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670172</v>
      </c>
      <c r="D14" s="85">
        <f t="shared" si="4"/>
        <v>651245</v>
      </c>
      <c r="E14" s="85">
        <f t="shared" si="4"/>
        <v>654107</v>
      </c>
      <c r="F14" s="85">
        <f t="shared" si="4"/>
        <v>664317</v>
      </c>
      <c r="G14" s="85">
        <f t="shared" si="4"/>
        <v>507987</v>
      </c>
      <c r="H14" s="85">
        <f t="shared" si="4"/>
        <v>729653</v>
      </c>
      <c r="I14" s="85">
        <f t="shared" si="4"/>
        <v>605477</v>
      </c>
      <c r="J14" s="85">
        <f t="shared" si="4"/>
        <v>770933</v>
      </c>
      <c r="K14" s="85">
        <f t="shared" si="4"/>
        <v>589424</v>
      </c>
      <c r="L14" s="85">
        <f t="shared" si="4"/>
        <v>705704</v>
      </c>
      <c r="M14" s="85">
        <f t="shared" si="4"/>
        <v>573366</v>
      </c>
      <c r="N14" s="85">
        <f t="shared" si="4"/>
        <v>648297</v>
      </c>
      <c r="O14" s="85">
        <f t="shared" si="4"/>
        <v>643078</v>
      </c>
      <c r="P14" s="85">
        <f t="shared" si="4"/>
        <v>682636</v>
      </c>
      <c r="Q14" s="85">
        <f t="shared" si="4"/>
        <v>611448</v>
      </c>
      <c r="R14" s="85">
        <f t="shared" ref="R14:V14" si="5">SUM(R5:R11)</f>
        <v>550672</v>
      </c>
      <c r="S14" s="85">
        <f t="shared" si="5"/>
        <v>503413</v>
      </c>
      <c r="T14" s="85">
        <f t="shared" si="5"/>
        <v>520278</v>
      </c>
      <c r="U14" s="85">
        <f t="shared" si="5"/>
        <v>478845</v>
      </c>
      <c r="V14" s="85">
        <f t="shared" si="5"/>
        <v>470926</v>
      </c>
      <c r="W14" s="85">
        <f t="shared" ref="W14" si="6">SUM(W5:W11)</f>
        <v>551811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13931</v>
      </c>
      <c r="D15" s="71">
        <f t="shared" si="7"/>
        <v>49902</v>
      </c>
      <c r="E15" s="71">
        <f t="shared" si="7"/>
        <v>9938</v>
      </c>
      <c r="F15" s="71">
        <f t="shared" si="7"/>
        <v>13509</v>
      </c>
      <c r="G15" s="71">
        <f t="shared" si="7"/>
        <v>10567</v>
      </c>
      <c r="H15" s="71">
        <f t="shared" si="7"/>
        <v>23427</v>
      </c>
      <c r="I15" s="71">
        <f t="shared" si="7"/>
        <v>10477</v>
      </c>
      <c r="J15" s="71">
        <f t="shared" si="7"/>
        <v>65226</v>
      </c>
      <c r="K15" s="71">
        <f t="shared" si="7"/>
        <v>139330</v>
      </c>
      <c r="L15" s="71">
        <f t="shared" si="7"/>
        <v>92290</v>
      </c>
      <c r="M15" s="71">
        <f t="shared" si="7"/>
        <v>39705</v>
      </c>
      <c r="N15" s="71">
        <f t="shared" si="7"/>
        <v>44282</v>
      </c>
      <c r="O15" s="71">
        <f t="shared" si="7"/>
        <v>90060</v>
      </c>
      <c r="P15" s="71">
        <f t="shared" si="7"/>
        <v>69741</v>
      </c>
      <c r="Q15" s="71">
        <f t="shared" si="7"/>
        <v>88869</v>
      </c>
      <c r="R15" s="71">
        <f t="shared" si="7"/>
        <v>203995</v>
      </c>
      <c r="S15" s="71">
        <f t="shared" si="7"/>
        <v>202290</v>
      </c>
      <c r="T15" s="71">
        <f t="shared" si="7"/>
        <v>191369</v>
      </c>
      <c r="U15" s="71">
        <f t="shared" si="7"/>
        <v>304564</v>
      </c>
      <c r="V15" s="71">
        <f t="shared" si="7"/>
        <v>214820</v>
      </c>
      <c r="W15" s="71">
        <f t="shared" si="7"/>
        <v>390939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13931</v>
      </c>
      <c r="D16" s="82">
        <v>49902</v>
      </c>
      <c r="E16" s="82">
        <v>9938</v>
      </c>
      <c r="F16" s="82">
        <v>13509</v>
      </c>
      <c r="G16" s="82">
        <v>10567</v>
      </c>
      <c r="H16" s="82">
        <v>23427</v>
      </c>
      <c r="I16" s="82">
        <v>10477</v>
      </c>
      <c r="J16" s="82">
        <v>65226</v>
      </c>
      <c r="K16" s="82">
        <v>139330</v>
      </c>
      <c r="L16" s="82">
        <v>92290</v>
      </c>
      <c r="M16" s="82">
        <v>39705</v>
      </c>
      <c r="N16" s="82">
        <v>44282</v>
      </c>
      <c r="O16" s="82">
        <v>90060</v>
      </c>
      <c r="P16" s="82">
        <v>69741</v>
      </c>
      <c r="Q16" s="82">
        <v>88869</v>
      </c>
      <c r="R16" s="82">
        <v>203995</v>
      </c>
      <c r="S16" s="82">
        <v>202290</v>
      </c>
      <c r="T16" s="82">
        <v>191369</v>
      </c>
      <c r="U16" s="82">
        <v>304564</v>
      </c>
      <c r="V16" s="82">
        <v>214820</v>
      </c>
      <c r="W16" s="82">
        <v>390939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781405</v>
      </c>
      <c r="D17" s="71">
        <f t="shared" si="8"/>
        <v>791578</v>
      </c>
      <c r="E17" s="71">
        <f t="shared" si="8"/>
        <v>795288</v>
      </c>
      <c r="F17" s="71">
        <f t="shared" si="8"/>
        <v>795801</v>
      </c>
      <c r="G17" s="71">
        <f t="shared" si="8"/>
        <v>623082</v>
      </c>
      <c r="H17" s="71">
        <f t="shared" si="8"/>
        <v>973435</v>
      </c>
      <c r="I17" s="71">
        <f t="shared" si="8"/>
        <v>845929</v>
      </c>
      <c r="J17" s="71">
        <f t="shared" si="8"/>
        <v>1081179</v>
      </c>
      <c r="K17" s="71">
        <f t="shared" si="8"/>
        <v>797563</v>
      </c>
      <c r="L17" s="71">
        <f t="shared" si="8"/>
        <v>942914</v>
      </c>
      <c r="M17" s="71">
        <f t="shared" si="8"/>
        <v>696483</v>
      </c>
      <c r="N17" s="71">
        <f t="shared" si="8"/>
        <v>819772</v>
      </c>
      <c r="O17" s="71">
        <f t="shared" si="8"/>
        <v>823346</v>
      </c>
      <c r="P17" s="71">
        <f t="shared" si="8"/>
        <v>1019348</v>
      </c>
      <c r="Q17" s="71">
        <f t="shared" si="8"/>
        <v>921102</v>
      </c>
      <c r="R17" s="71">
        <f t="shared" ref="R17:V17" si="9">SUM(R18:R25)</f>
        <v>844444</v>
      </c>
      <c r="S17" s="71">
        <f t="shared" si="9"/>
        <v>746579</v>
      </c>
      <c r="T17" s="71">
        <f t="shared" si="9"/>
        <v>778132</v>
      </c>
      <c r="U17" s="71">
        <f t="shared" si="9"/>
        <v>762126</v>
      </c>
      <c r="V17" s="71">
        <f t="shared" si="9"/>
        <v>774247</v>
      </c>
      <c r="W17" s="71">
        <f t="shared" ref="W17" si="10">SUM(W18:W25)</f>
        <v>883678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79</v>
      </c>
      <c r="I18" s="82">
        <v>1674</v>
      </c>
      <c r="J18" s="82">
        <v>3123</v>
      </c>
      <c r="K18" s="82">
        <v>1695</v>
      </c>
      <c r="L18" s="82">
        <v>0</v>
      </c>
      <c r="M18" s="82">
        <v>0</v>
      </c>
      <c r="N18" s="82">
        <v>0</v>
      </c>
      <c r="O18" s="82">
        <v>175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19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23424</v>
      </c>
      <c r="D19" s="82">
        <v>22275</v>
      </c>
      <c r="E19" s="82">
        <v>22887</v>
      </c>
      <c r="F19" s="82">
        <v>23477</v>
      </c>
      <c r="G19" s="82">
        <v>23186</v>
      </c>
      <c r="H19" s="82">
        <v>32891</v>
      </c>
      <c r="I19" s="82">
        <v>28738</v>
      </c>
      <c r="J19" s="82">
        <v>22093</v>
      </c>
      <c r="K19" s="82">
        <v>25662</v>
      </c>
      <c r="L19" s="82">
        <v>20241</v>
      </c>
      <c r="M19" s="82">
        <v>12729</v>
      </c>
      <c r="N19" s="82">
        <v>14718</v>
      </c>
      <c r="O19" s="82">
        <v>16227</v>
      </c>
      <c r="P19" s="82">
        <v>24330</v>
      </c>
      <c r="Q19" s="82">
        <v>17999</v>
      </c>
      <c r="R19" s="82">
        <v>15910</v>
      </c>
      <c r="S19" s="82">
        <v>14112</v>
      </c>
      <c r="T19" s="82">
        <v>13523</v>
      </c>
      <c r="U19" s="82">
        <v>13205</v>
      </c>
      <c r="V19" s="82">
        <v>13326</v>
      </c>
      <c r="W19" s="82">
        <v>19829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64895</v>
      </c>
      <c r="D20" s="82">
        <v>48457</v>
      </c>
      <c r="E20" s="82">
        <v>77338</v>
      </c>
      <c r="F20" s="82">
        <v>44490</v>
      </c>
      <c r="G20" s="82">
        <v>55578</v>
      </c>
      <c r="H20" s="82">
        <v>51659</v>
      </c>
      <c r="I20" s="82">
        <v>81305</v>
      </c>
      <c r="J20" s="82">
        <v>125362</v>
      </c>
      <c r="K20" s="82">
        <v>61561</v>
      </c>
      <c r="L20" s="82">
        <v>34992</v>
      </c>
      <c r="M20" s="82">
        <v>25095</v>
      </c>
      <c r="N20" s="82">
        <v>45468</v>
      </c>
      <c r="O20" s="82">
        <v>53971</v>
      </c>
      <c r="P20" s="82">
        <v>47910</v>
      </c>
      <c r="Q20" s="82">
        <v>38125</v>
      </c>
      <c r="R20" s="82">
        <v>0</v>
      </c>
      <c r="S20" s="82">
        <v>43291</v>
      </c>
      <c r="T20" s="82">
        <v>46369</v>
      </c>
      <c r="U20" s="82">
        <v>57048</v>
      </c>
      <c r="V20" s="82">
        <v>60774</v>
      </c>
      <c r="W20" s="82">
        <v>37834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243220</v>
      </c>
      <c r="D21" s="82">
        <v>318539</v>
      </c>
      <c r="E21" s="82">
        <v>293452</v>
      </c>
      <c r="F21" s="82">
        <v>357814</v>
      </c>
      <c r="G21" s="82">
        <v>241435</v>
      </c>
      <c r="H21" s="82">
        <v>378279</v>
      </c>
      <c r="I21" s="82">
        <v>257337</v>
      </c>
      <c r="J21" s="82">
        <v>258598</v>
      </c>
      <c r="K21" s="82">
        <v>220356</v>
      </c>
      <c r="L21" s="82">
        <v>231139</v>
      </c>
      <c r="M21" s="82">
        <v>213980</v>
      </c>
      <c r="N21" s="82">
        <v>161671</v>
      </c>
      <c r="O21" s="82">
        <v>165345</v>
      </c>
      <c r="P21" s="82">
        <v>164558</v>
      </c>
      <c r="Q21" s="82">
        <v>203356</v>
      </c>
      <c r="R21" s="82">
        <v>218332</v>
      </c>
      <c r="S21" s="82">
        <v>219759</v>
      </c>
      <c r="T21" s="82">
        <v>219718</v>
      </c>
      <c r="U21" s="82">
        <v>222497</v>
      </c>
      <c r="V21" s="82">
        <v>207957</v>
      </c>
      <c r="W21" s="82">
        <v>207042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354</v>
      </c>
      <c r="D22" s="82">
        <v>919</v>
      </c>
      <c r="E22" s="82">
        <v>1213</v>
      </c>
      <c r="F22" s="82">
        <v>951</v>
      </c>
      <c r="G22" s="82">
        <v>1062</v>
      </c>
      <c r="H22" s="82">
        <v>1566</v>
      </c>
      <c r="I22" s="82">
        <v>2503</v>
      </c>
      <c r="J22" s="82">
        <v>10286</v>
      </c>
      <c r="K22" s="82">
        <v>5058</v>
      </c>
      <c r="L22" s="82">
        <v>4801</v>
      </c>
      <c r="M22" s="82">
        <v>2978</v>
      </c>
      <c r="N22" s="82">
        <v>3612</v>
      </c>
      <c r="O22" s="82">
        <v>4427</v>
      </c>
      <c r="P22" s="82">
        <v>1279</v>
      </c>
      <c r="Q22" s="82">
        <v>1143</v>
      </c>
      <c r="R22" s="82">
        <v>900</v>
      </c>
      <c r="S22" s="82">
        <v>1038</v>
      </c>
      <c r="T22" s="82">
        <v>1123</v>
      </c>
      <c r="U22" s="82">
        <v>1312</v>
      </c>
      <c r="V22" s="82">
        <v>1421</v>
      </c>
      <c r="W22" s="82">
        <v>2694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58075</v>
      </c>
      <c r="D24" s="82">
        <v>64243</v>
      </c>
      <c r="E24" s="82">
        <v>62078</v>
      </c>
      <c r="F24" s="82">
        <v>49160</v>
      </c>
      <c r="G24" s="82">
        <v>20516</v>
      </c>
      <c r="H24" s="82">
        <v>0</v>
      </c>
      <c r="I24" s="82">
        <v>0</v>
      </c>
      <c r="J24" s="82">
        <v>0</v>
      </c>
      <c r="K24" s="82">
        <v>0</v>
      </c>
      <c r="L24" s="82">
        <v>33834</v>
      </c>
      <c r="M24" s="82">
        <v>37135</v>
      </c>
      <c r="N24" s="82">
        <v>46540</v>
      </c>
      <c r="O24" s="82">
        <v>48017</v>
      </c>
      <c r="P24" s="82">
        <v>34513</v>
      </c>
      <c r="Q24" s="82">
        <v>51123</v>
      </c>
      <c r="R24" s="82">
        <v>47196</v>
      </c>
      <c r="S24" s="82">
        <v>40941</v>
      </c>
      <c r="T24" s="82">
        <v>36437</v>
      </c>
      <c r="U24" s="82">
        <v>31006</v>
      </c>
      <c r="V24" s="82">
        <v>27736</v>
      </c>
      <c r="W24" s="82">
        <v>30339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391437</v>
      </c>
      <c r="D25" s="83">
        <v>337145</v>
      </c>
      <c r="E25" s="83">
        <v>338320</v>
      </c>
      <c r="F25" s="83">
        <v>319909</v>
      </c>
      <c r="G25" s="83">
        <v>281305</v>
      </c>
      <c r="H25" s="83">
        <v>508961</v>
      </c>
      <c r="I25" s="83">
        <v>474372</v>
      </c>
      <c r="J25" s="83">
        <v>661717</v>
      </c>
      <c r="K25" s="83">
        <v>483231</v>
      </c>
      <c r="L25" s="83">
        <v>617907</v>
      </c>
      <c r="M25" s="83">
        <v>404566</v>
      </c>
      <c r="N25" s="83">
        <v>547763</v>
      </c>
      <c r="O25" s="83">
        <v>535184</v>
      </c>
      <c r="P25" s="83">
        <v>746758</v>
      </c>
      <c r="Q25" s="83">
        <v>609356</v>
      </c>
      <c r="R25" s="83">
        <v>562106</v>
      </c>
      <c r="S25" s="83">
        <v>427438</v>
      </c>
      <c r="T25" s="83">
        <v>460962</v>
      </c>
      <c r="U25" s="83">
        <v>437058</v>
      </c>
      <c r="V25" s="83">
        <v>463033</v>
      </c>
      <c r="W25" s="83">
        <v>585921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11354</v>
      </c>
      <c r="D26" s="85">
        <v>9429</v>
      </c>
      <c r="E26" s="85">
        <v>12964</v>
      </c>
      <c r="F26" s="85">
        <v>13243</v>
      </c>
      <c r="G26" s="85">
        <v>14479</v>
      </c>
      <c r="H26" s="85">
        <v>35916</v>
      </c>
      <c r="I26" s="85">
        <v>49320</v>
      </c>
      <c r="J26" s="85">
        <v>54840</v>
      </c>
      <c r="K26" s="85">
        <v>49694</v>
      </c>
      <c r="L26" s="85">
        <v>120823</v>
      </c>
      <c r="M26" s="85">
        <v>64558</v>
      </c>
      <c r="N26" s="85">
        <v>55425</v>
      </c>
      <c r="O26" s="85">
        <v>39448</v>
      </c>
      <c r="P26" s="85">
        <v>95556</v>
      </c>
      <c r="Q26" s="85">
        <v>77328</v>
      </c>
      <c r="R26" s="85">
        <v>78571</v>
      </c>
      <c r="S26" s="85">
        <v>56239</v>
      </c>
      <c r="T26" s="85">
        <v>86238</v>
      </c>
      <c r="U26" s="85">
        <v>66176</v>
      </c>
      <c r="V26" s="85">
        <v>48989</v>
      </c>
      <c r="W26" s="85">
        <v>93217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781405</v>
      </c>
      <c r="D27" s="71">
        <f t="shared" si="11"/>
        <v>791578</v>
      </c>
      <c r="E27" s="71">
        <f t="shared" si="11"/>
        <v>795288</v>
      </c>
      <c r="F27" s="71">
        <f t="shared" si="11"/>
        <v>795801</v>
      </c>
      <c r="G27" s="71">
        <f t="shared" si="11"/>
        <v>623082</v>
      </c>
      <c r="H27" s="71">
        <f t="shared" si="11"/>
        <v>973435</v>
      </c>
      <c r="I27" s="71">
        <f t="shared" si="11"/>
        <v>845929</v>
      </c>
      <c r="J27" s="71">
        <f t="shared" si="11"/>
        <v>1081179</v>
      </c>
      <c r="K27" s="71">
        <f t="shared" si="11"/>
        <v>797563</v>
      </c>
      <c r="L27" s="71">
        <f t="shared" si="11"/>
        <v>942914</v>
      </c>
      <c r="M27" s="71">
        <f t="shared" si="11"/>
        <v>696483</v>
      </c>
      <c r="N27" s="71">
        <f t="shared" si="11"/>
        <v>819772</v>
      </c>
      <c r="O27" s="71">
        <f t="shared" si="11"/>
        <v>823346</v>
      </c>
      <c r="P27" s="71">
        <f t="shared" si="11"/>
        <v>1019348</v>
      </c>
      <c r="Q27" s="71">
        <f t="shared" si="11"/>
        <v>921102</v>
      </c>
      <c r="R27" s="71">
        <f t="shared" ref="R27:V27" si="12">SUM(R28:R32)</f>
        <v>844444</v>
      </c>
      <c r="S27" s="71">
        <f t="shared" si="12"/>
        <v>746579</v>
      </c>
      <c r="T27" s="71">
        <f t="shared" si="12"/>
        <v>778132</v>
      </c>
      <c r="U27" s="71">
        <f t="shared" si="12"/>
        <v>762126</v>
      </c>
      <c r="V27" s="71">
        <f t="shared" si="12"/>
        <v>774247</v>
      </c>
      <c r="W27" s="71">
        <f t="shared" ref="W27" si="13">SUM(W28:W32)</f>
        <v>883678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173707</v>
      </c>
      <c r="D29" s="82">
        <v>208916</v>
      </c>
      <c r="E29" s="82">
        <v>226072</v>
      </c>
      <c r="F29" s="82">
        <v>210269</v>
      </c>
      <c r="G29" s="82">
        <v>162774</v>
      </c>
      <c r="H29" s="82">
        <v>201974</v>
      </c>
      <c r="I29" s="82">
        <v>213955</v>
      </c>
      <c r="J29" s="82">
        <v>236502</v>
      </c>
      <c r="K29" s="82">
        <v>191857</v>
      </c>
      <c r="L29" s="82">
        <v>228939</v>
      </c>
      <c r="M29" s="82">
        <v>160002</v>
      </c>
      <c r="N29" s="82">
        <v>184546</v>
      </c>
      <c r="O29" s="82">
        <v>192460</v>
      </c>
      <c r="P29" s="82">
        <v>236104</v>
      </c>
      <c r="Q29" s="82">
        <v>162301</v>
      </c>
      <c r="R29" s="82">
        <v>110289</v>
      </c>
      <c r="S29" s="82">
        <v>113735</v>
      </c>
      <c r="T29" s="82">
        <v>129253</v>
      </c>
      <c r="U29" s="82">
        <v>130686</v>
      </c>
      <c r="V29" s="82">
        <v>124798</v>
      </c>
      <c r="W29" s="82">
        <v>133606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234442</v>
      </c>
      <c r="D30" s="82">
        <v>316540</v>
      </c>
      <c r="E30" s="82">
        <v>294958</v>
      </c>
      <c r="F30" s="82">
        <v>356745</v>
      </c>
      <c r="G30" s="82">
        <v>165556</v>
      </c>
      <c r="H30" s="82">
        <v>373882</v>
      </c>
      <c r="I30" s="82">
        <v>263764</v>
      </c>
      <c r="J30" s="82">
        <v>291573</v>
      </c>
      <c r="K30" s="82">
        <v>238156</v>
      </c>
      <c r="L30" s="82">
        <v>263630</v>
      </c>
      <c r="M30" s="82">
        <v>234674</v>
      </c>
      <c r="N30" s="82">
        <v>172947</v>
      </c>
      <c r="O30" s="82">
        <v>156917</v>
      </c>
      <c r="P30" s="82">
        <v>216982</v>
      </c>
      <c r="Q30" s="82">
        <v>244534</v>
      </c>
      <c r="R30" s="82">
        <v>258946</v>
      </c>
      <c r="S30" s="82">
        <v>206905</v>
      </c>
      <c r="T30" s="82">
        <v>199131</v>
      </c>
      <c r="U30" s="82">
        <v>183184</v>
      </c>
      <c r="V30" s="82">
        <v>171854</v>
      </c>
      <c r="W30" s="82">
        <v>198948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373256</v>
      </c>
      <c r="D32" s="86">
        <v>266122</v>
      </c>
      <c r="E32" s="86">
        <v>274258</v>
      </c>
      <c r="F32" s="86">
        <v>228787</v>
      </c>
      <c r="G32" s="86">
        <v>294752</v>
      </c>
      <c r="H32" s="86">
        <v>397579</v>
      </c>
      <c r="I32" s="86">
        <v>368210</v>
      </c>
      <c r="J32" s="86">
        <v>553104</v>
      </c>
      <c r="K32" s="86">
        <v>367550</v>
      </c>
      <c r="L32" s="86">
        <v>450345</v>
      </c>
      <c r="M32" s="86">
        <v>301807</v>
      </c>
      <c r="N32" s="86">
        <v>462279</v>
      </c>
      <c r="O32" s="86">
        <v>473969</v>
      </c>
      <c r="P32" s="86">
        <v>566262</v>
      </c>
      <c r="Q32" s="86">
        <v>514267</v>
      </c>
      <c r="R32" s="86">
        <v>475209</v>
      </c>
      <c r="S32" s="86">
        <v>425939</v>
      </c>
      <c r="T32" s="86">
        <v>449748</v>
      </c>
      <c r="U32" s="86">
        <v>448256</v>
      </c>
      <c r="V32" s="86">
        <v>477595</v>
      </c>
      <c r="W32" s="86">
        <v>551124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1096.8032721253833</v>
      </c>
      <c r="D3" s="65">
        <f t="shared" si="0"/>
        <v>1056.685944864153</v>
      </c>
      <c r="E3" s="65">
        <f t="shared" si="0"/>
        <v>1073.6438727582315</v>
      </c>
      <c r="F3" s="65">
        <f t="shared" si="0"/>
        <v>1098.4769128596149</v>
      </c>
      <c r="G3" s="65">
        <f t="shared" si="0"/>
        <v>811.41687239628584</v>
      </c>
      <c r="H3" s="65">
        <f t="shared" si="0"/>
        <v>1183.34128559326</v>
      </c>
      <c r="I3" s="65">
        <f t="shared" si="0"/>
        <v>901.7312071377379</v>
      </c>
      <c r="J3" s="65">
        <f t="shared" si="0"/>
        <v>1238.79045402061</v>
      </c>
      <c r="K3" s="65">
        <f t="shared" si="0"/>
        <v>889.37960687747739</v>
      </c>
      <c r="L3" s="65">
        <f t="shared" si="0"/>
        <v>1084.0547459757511</v>
      </c>
      <c r="M3" s="65">
        <f t="shared" si="0"/>
        <v>703.3024938970193</v>
      </c>
      <c r="N3" s="65">
        <f t="shared" si="0"/>
        <v>908.12573065398192</v>
      </c>
      <c r="O3" s="65">
        <f t="shared" si="0"/>
        <v>940.35150535072091</v>
      </c>
      <c r="P3" s="65">
        <f t="shared" si="0"/>
        <v>802.77330035414047</v>
      </c>
      <c r="Q3" s="65">
        <f t="shared" si="0"/>
        <v>751.12297670761393</v>
      </c>
      <c r="R3" s="65">
        <f t="shared" ref="R3:V3" si="1">SUM(R4,R15,R17,R27)</f>
        <v>716.08689498067167</v>
      </c>
      <c r="S3" s="65">
        <f t="shared" si="1"/>
        <v>613.47247523013709</v>
      </c>
      <c r="T3" s="65">
        <f t="shared" si="1"/>
        <v>583.51983755254298</v>
      </c>
      <c r="U3" s="65">
        <f t="shared" si="1"/>
        <v>536.03835271848448</v>
      </c>
      <c r="V3" s="65">
        <f t="shared" si="1"/>
        <v>502.26927494228272</v>
      </c>
      <c r="W3" s="65">
        <f t="shared" ref="W3" si="2">SUM(W4,W15,W17,W27)</f>
        <v>608.31517070354801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954.98826428977748</v>
      </c>
      <c r="D4" s="69">
        <f t="shared" si="3"/>
        <v>906.2370862433919</v>
      </c>
      <c r="E4" s="69">
        <f t="shared" si="3"/>
        <v>924.82102949933949</v>
      </c>
      <c r="F4" s="69">
        <f t="shared" si="3"/>
        <v>951.86278037686213</v>
      </c>
      <c r="G4" s="69">
        <f t="shared" si="3"/>
        <v>701.83082367287705</v>
      </c>
      <c r="H4" s="69">
        <f t="shared" si="3"/>
        <v>1005.0395170246403</v>
      </c>
      <c r="I4" s="69">
        <f t="shared" si="3"/>
        <v>747.71636123189091</v>
      </c>
      <c r="J4" s="69">
        <f t="shared" si="3"/>
        <v>1038.2634979256604</v>
      </c>
      <c r="K4" s="69">
        <f t="shared" si="3"/>
        <v>753.6116689468497</v>
      </c>
      <c r="L4" s="69">
        <f t="shared" si="3"/>
        <v>910.77151902564412</v>
      </c>
      <c r="M4" s="69">
        <f t="shared" si="3"/>
        <v>565.55759667731161</v>
      </c>
      <c r="N4" s="69">
        <f t="shared" si="3"/>
        <v>744.54500987144047</v>
      </c>
      <c r="O4" s="69">
        <f t="shared" si="3"/>
        <v>772.11694887311194</v>
      </c>
      <c r="P4" s="69">
        <f t="shared" si="3"/>
        <v>615.35530421813837</v>
      </c>
      <c r="Q4" s="69">
        <f t="shared" si="3"/>
        <v>578.0048458015832</v>
      </c>
      <c r="R4" s="69">
        <f t="shared" ref="R4:V4" si="4">SUM(R5:R14)</f>
        <v>555.06420358306445</v>
      </c>
      <c r="S4" s="69">
        <f t="shared" si="4"/>
        <v>464.63704874500729</v>
      </c>
      <c r="T4" s="69">
        <f t="shared" si="4"/>
        <v>429.86940232641587</v>
      </c>
      <c r="U4" s="69">
        <f t="shared" si="4"/>
        <v>383.8454704222259</v>
      </c>
      <c r="V4" s="69">
        <f t="shared" si="4"/>
        <v>343.72122244252853</v>
      </c>
      <c r="W4" s="69">
        <f t="shared" ref="W4" si="5">SUM(W5:W14)</f>
        <v>431.37364714732695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3.1452361678210834</v>
      </c>
      <c r="I5" s="72">
        <v>8.6223996098999436</v>
      </c>
      <c r="J5" s="72">
        <v>10.15313922551297</v>
      </c>
      <c r="K5" s="72">
        <v>5.7040405769953821</v>
      </c>
      <c r="L5" s="72">
        <v>0</v>
      </c>
      <c r="M5" s="72">
        <v>0</v>
      </c>
      <c r="N5" s="72">
        <v>0</v>
      </c>
      <c r="O5" s="72">
        <v>0.17842666076996588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0.23831239561671294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16.884919547475096</v>
      </c>
      <c r="D6" s="72">
        <v>13.27712409360352</v>
      </c>
      <c r="E6" s="72">
        <v>10.956809902525231</v>
      </c>
      <c r="F6" s="72">
        <v>14.040659158259848</v>
      </c>
      <c r="G6" s="72">
        <v>13.61939589694183</v>
      </c>
      <c r="H6" s="72">
        <v>17.240875144636632</v>
      </c>
      <c r="I6" s="72">
        <v>17.175042483773602</v>
      </c>
      <c r="J6" s="72">
        <v>13.899439857370218</v>
      </c>
      <c r="K6" s="72">
        <v>12.309654173195277</v>
      </c>
      <c r="L6" s="72">
        <v>12.329937860370949</v>
      </c>
      <c r="M6" s="72">
        <v>5.2426953217606229</v>
      </c>
      <c r="N6" s="72">
        <v>7.6655419462071848</v>
      </c>
      <c r="O6" s="72">
        <v>7.666073832910552</v>
      </c>
      <c r="P6" s="72">
        <v>0</v>
      </c>
      <c r="Q6" s="72">
        <v>3.6108386064054709</v>
      </c>
      <c r="R6" s="72">
        <v>11.746504990503421</v>
      </c>
      <c r="S6" s="72">
        <v>7.7007597285388609</v>
      </c>
      <c r="T6" s="72">
        <v>5.4593919196652836</v>
      </c>
      <c r="U6" s="72">
        <v>3.7549335866841531</v>
      </c>
      <c r="V6" s="72">
        <v>5.441898103344319</v>
      </c>
      <c r="W6" s="72">
        <v>9.2950393070196675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182.63549067772686</v>
      </c>
      <c r="D7" s="72">
        <v>143.07199810675235</v>
      </c>
      <c r="E7" s="72">
        <v>179.69703228249145</v>
      </c>
      <c r="F7" s="72">
        <v>133.82070237799417</v>
      </c>
      <c r="G7" s="72">
        <v>149.66863764291452</v>
      </c>
      <c r="H7" s="72">
        <v>161.55164005114997</v>
      </c>
      <c r="I7" s="72">
        <v>132.99340231593897</v>
      </c>
      <c r="J7" s="72">
        <v>213.41091673917228</v>
      </c>
      <c r="K7" s="72">
        <v>135.87676292729805</v>
      </c>
      <c r="L7" s="72">
        <v>95.755812806922975</v>
      </c>
      <c r="M7" s="72">
        <v>72.111222478849697</v>
      </c>
      <c r="N7" s="72">
        <v>110.85885216668527</v>
      </c>
      <c r="O7" s="72">
        <v>142.78643056230109</v>
      </c>
      <c r="P7" s="72">
        <v>68.330565252591256</v>
      </c>
      <c r="Q7" s="72">
        <v>32.696663832452032</v>
      </c>
      <c r="R7" s="72">
        <v>0</v>
      </c>
      <c r="S7" s="72">
        <v>34.789694934843673</v>
      </c>
      <c r="T7" s="72">
        <v>33.595180989969563</v>
      </c>
      <c r="U7" s="72">
        <v>39.417303766506457</v>
      </c>
      <c r="V7" s="72">
        <v>39.885205014652179</v>
      </c>
      <c r="W7" s="72">
        <v>35.063875719438222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453.93530724590767</v>
      </c>
      <c r="D8" s="72">
        <v>397.98046268127251</v>
      </c>
      <c r="E8" s="72">
        <v>343.06444926379169</v>
      </c>
      <c r="F8" s="72">
        <v>466.63037803945804</v>
      </c>
      <c r="G8" s="72">
        <v>284.83951760538554</v>
      </c>
      <c r="H8" s="72">
        <v>477.75860160090485</v>
      </c>
      <c r="I8" s="72">
        <v>258.58857505455006</v>
      </c>
      <c r="J8" s="72">
        <v>372.65710220015552</v>
      </c>
      <c r="K8" s="72">
        <v>260.21755255380918</v>
      </c>
      <c r="L8" s="72">
        <v>312.03366967406669</v>
      </c>
      <c r="M8" s="72">
        <v>226.76622787695823</v>
      </c>
      <c r="N8" s="72">
        <v>267.87375716083767</v>
      </c>
      <c r="O8" s="72">
        <v>245.76450300196069</v>
      </c>
      <c r="P8" s="72">
        <v>178.09765957100615</v>
      </c>
      <c r="Q8" s="72">
        <v>242.00839097621679</v>
      </c>
      <c r="R8" s="72">
        <v>260.28454258686901</v>
      </c>
      <c r="S8" s="72">
        <v>202.12783773537083</v>
      </c>
      <c r="T8" s="72">
        <v>181.70269360955371</v>
      </c>
      <c r="U8" s="72">
        <v>149.77638461695693</v>
      </c>
      <c r="V8" s="72">
        <v>149.38169655521088</v>
      </c>
      <c r="W8" s="72">
        <v>181.21396806166393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118.40497217921191</v>
      </c>
      <c r="D9" s="72">
        <v>150.21800709206568</v>
      </c>
      <c r="E9" s="72">
        <v>181.59263553949631</v>
      </c>
      <c r="F9" s="72">
        <v>154.32437252035146</v>
      </c>
      <c r="G9" s="72">
        <v>149.51707981793774</v>
      </c>
      <c r="H9" s="72">
        <v>187.98817156958842</v>
      </c>
      <c r="I9" s="72">
        <v>198.77695780669094</v>
      </c>
      <c r="J9" s="72">
        <v>240.98244939934222</v>
      </c>
      <c r="K9" s="72">
        <v>232.54335896232749</v>
      </c>
      <c r="L9" s="72">
        <v>302.15603055987407</v>
      </c>
      <c r="M9" s="72">
        <v>165.60281805544551</v>
      </c>
      <c r="N9" s="72">
        <v>203.84475783605134</v>
      </c>
      <c r="O9" s="72">
        <v>213.2975098596651</v>
      </c>
      <c r="P9" s="72">
        <v>233.39065082939001</v>
      </c>
      <c r="Q9" s="72">
        <v>144.68811721399956</v>
      </c>
      <c r="R9" s="72">
        <v>122.05941685009371</v>
      </c>
      <c r="S9" s="72">
        <v>95.103225365636234</v>
      </c>
      <c r="T9" s="72">
        <v>103.53421513671789</v>
      </c>
      <c r="U9" s="72">
        <v>94.712251712884665</v>
      </c>
      <c r="V9" s="72">
        <v>66.596410798381385</v>
      </c>
      <c r="W9" s="72">
        <v>98.665882405121337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60.400085146735037</v>
      </c>
      <c r="D11" s="72">
        <v>62.480370509012189</v>
      </c>
      <c r="E11" s="72">
        <v>66.065679526712714</v>
      </c>
      <c r="F11" s="72">
        <v>57.056083028146119</v>
      </c>
      <c r="G11" s="72">
        <v>28.841500789298024</v>
      </c>
      <c r="H11" s="72">
        <v>0</v>
      </c>
      <c r="I11" s="72">
        <v>0</v>
      </c>
      <c r="J11" s="72">
        <v>0</v>
      </c>
      <c r="K11" s="72">
        <v>0</v>
      </c>
      <c r="L11" s="72">
        <v>38.733371800439919</v>
      </c>
      <c r="M11" s="72">
        <v>34.199524667030325</v>
      </c>
      <c r="N11" s="72">
        <v>44.290011622226316</v>
      </c>
      <c r="O11" s="72">
        <v>47.554068396670779</v>
      </c>
      <c r="P11" s="72">
        <v>29.282757274087054</v>
      </c>
      <c r="Q11" s="72">
        <v>38.830120266073074</v>
      </c>
      <c r="R11" s="72">
        <v>36.513230779332915</v>
      </c>
      <c r="S11" s="72">
        <v>30.915805415327867</v>
      </c>
      <c r="T11" s="72">
        <v>29.017119381909744</v>
      </c>
      <c r="U11" s="72">
        <v>24.008346922816763</v>
      </c>
      <c r="V11" s="72">
        <v>18.579531824923478</v>
      </c>
      <c r="W11" s="72">
        <v>19.019817415972806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3.3633095623094644</v>
      </c>
      <c r="D12" s="72">
        <v>4.4480442544640635</v>
      </c>
      <c r="E12" s="72">
        <v>7.1094813480188135</v>
      </c>
      <c r="F12" s="72">
        <v>10.453667434628613</v>
      </c>
      <c r="G12" s="72">
        <v>21.628173678671892</v>
      </c>
      <c r="H12" s="72">
        <v>44.823021538274816</v>
      </c>
      <c r="I12" s="72">
        <v>44.292473854916658</v>
      </c>
      <c r="J12" s="72">
        <v>58.256907017328153</v>
      </c>
      <c r="K12" s="72">
        <v>43.375328397260311</v>
      </c>
      <c r="L12" s="72">
        <v>42.939899293609663</v>
      </c>
      <c r="M12" s="72">
        <v>15.266435092444787</v>
      </c>
      <c r="N12" s="72">
        <v>17.61136620798246</v>
      </c>
      <c r="O12" s="72">
        <v>20.566742804038295</v>
      </c>
      <c r="P12" s="72">
        <v>42.889396671638643</v>
      </c>
      <c r="Q12" s="72">
        <v>33.858698197351742</v>
      </c>
      <c r="R12" s="72">
        <v>30.613732045905806</v>
      </c>
      <c r="S12" s="72">
        <v>24.13249437379536</v>
      </c>
      <c r="T12" s="72">
        <v>28.23224823177922</v>
      </c>
      <c r="U12" s="72">
        <v>33.118059767188534</v>
      </c>
      <c r="V12" s="72">
        <v>32.54796451285663</v>
      </c>
      <c r="W12" s="72">
        <v>37.935237390123774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108.79173615635975</v>
      </c>
      <c r="D13" s="74">
        <v>125.43336676491384</v>
      </c>
      <c r="E13" s="74">
        <v>127.51310820982835</v>
      </c>
      <c r="F13" s="74">
        <v>105.40101954048639</v>
      </c>
      <c r="G13" s="74">
        <v>46.354224151407827</v>
      </c>
      <c r="H13" s="74">
        <v>101.99079095880967</v>
      </c>
      <c r="I13" s="74">
        <v>80.176459301262554</v>
      </c>
      <c r="J13" s="74">
        <v>118.85902918376601</v>
      </c>
      <c r="K13" s="74">
        <v>56.441279997859723</v>
      </c>
      <c r="L13" s="74">
        <v>98.834923654224895</v>
      </c>
      <c r="M13" s="74">
        <v>40.85521597308513</v>
      </c>
      <c r="N13" s="74">
        <v>85.400146653710664</v>
      </c>
      <c r="O13" s="74">
        <v>87.028419593098263</v>
      </c>
      <c r="P13" s="74">
        <v>58.084922161688908</v>
      </c>
      <c r="Q13" s="74">
        <v>76.898607066752092</v>
      </c>
      <c r="R13" s="74">
        <v>88.597821269358363</v>
      </c>
      <c r="S13" s="74">
        <v>65.265293083888281</v>
      </c>
      <c r="T13" s="74">
        <v>44.039583622570589</v>
      </c>
      <c r="U13" s="74">
        <v>35.283000748006828</v>
      </c>
      <c r="V13" s="74">
        <v>27.675297684785658</v>
      </c>
      <c r="W13" s="74">
        <v>45.597719532935535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10.572443774051624</v>
      </c>
      <c r="D14" s="76">
        <v>9.3277127413076428</v>
      </c>
      <c r="E14" s="76">
        <v>8.8218334264748908</v>
      </c>
      <c r="F14" s="76">
        <v>10.135898277537539</v>
      </c>
      <c r="G14" s="76">
        <v>7.3622940903195078</v>
      </c>
      <c r="H14" s="76">
        <v>10.54117999345484</v>
      </c>
      <c r="I14" s="76">
        <v>7.0910508048582841</v>
      </c>
      <c r="J14" s="76">
        <v>10.044514303013104</v>
      </c>
      <c r="K14" s="76">
        <v>7.1436913581042276</v>
      </c>
      <c r="L14" s="76">
        <v>7.9878733761349201</v>
      </c>
      <c r="M14" s="76">
        <v>5.5134572117373644</v>
      </c>
      <c r="N14" s="76">
        <v>7.0005762777395457</v>
      </c>
      <c r="O14" s="76">
        <v>7.2747741616971053</v>
      </c>
      <c r="P14" s="76">
        <v>5.2793524577362838</v>
      </c>
      <c r="Q14" s="76">
        <v>5.4134096423325095</v>
      </c>
      <c r="R14" s="76">
        <v>5.248955061001201</v>
      </c>
      <c r="S14" s="76">
        <v>4.6019381076061885</v>
      </c>
      <c r="T14" s="76">
        <v>4.2889694342498004</v>
      </c>
      <c r="U14" s="76">
        <v>3.7751893011815874</v>
      </c>
      <c r="V14" s="76">
        <v>3.6132179483739288</v>
      </c>
      <c r="W14" s="76">
        <v>4.3437949194350507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0.4189652145434537</v>
      </c>
      <c r="D15" s="69">
        <f t="shared" si="6"/>
        <v>1.1606392894757387</v>
      </c>
      <c r="E15" s="69">
        <f t="shared" si="6"/>
        <v>0.78012892675834533</v>
      </c>
      <c r="F15" s="69">
        <f t="shared" si="6"/>
        <v>0.32494768182260986</v>
      </c>
      <c r="G15" s="69">
        <f t="shared" si="6"/>
        <v>0.35240855949869815</v>
      </c>
      <c r="H15" s="69">
        <f t="shared" si="6"/>
        <v>1.0885981478095159</v>
      </c>
      <c r="I15" s="69">
        <f t="shared" si="6"/>
        <v>0.23219330341032263</v>
      </c>
      <c r="J15" s="69">
        <f t="shared" si="6"/>
        <v>1.5227851149061749</v>
      </c>
      <c r="K15" s="69">
        <f t="shared" si="6"/>
        <v>3.8807014016985786</v>
      </c>
      <c r="L15" s="69">
        <f t="shared" si="6"/>
        <v>2.5126382472645012</v>
      </c>
      <c r="M15" s="69">
        <f t="shared" si="6"/>
        <v>1.0319797360705572</v>
      </c>
      <c r="N15" s="69">
        <f t="shared" si="6"/>
        <v>1.1047398535615778</v>
      </c>
      <c r="O15" s="69">
        <f t="shared" si="6"/>
        <v>2.2375064003707719</v>
      </c>
      <c r="P15" s="69">
        <f t="shared" si="6"/>
        <v>1.7207309628285652</v>
      </c>
      <c r="Q15" s="69">
        <f t="shared" si="6"/>
        <v>2.2104377051490181</v>
      </c>
      <c r="R15" s="69">
        <f t="shared" si="6"/>
        <v>5.8235998473303354</v>
      </c>
      <c r="S15" s="69">
        <f t="shared" si="6"/>
        <v>5.4013563032876526</v>
      </c>
      <c r="T15" s="69">
        <f t="shared" si="6"/>
        <v>5.3799890383514981</v>
      </c>
      <c r="U15" s="69">
        <f t="shared" si="6"/>
        <v>8.6130525981014632</v>
      </c>
      <c r="V15" s="69">
        <f t="shared" si="6"/>
        <v>7.1740009008768801</v>
      </c>
      <c r="W15" s="69">
        <f t="shared" si="6"/>
        <v>12.17569003713194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0.4189652145434537</v>
      </c>
      <c r="D16" s="72">
        <v>1.1606392894757387</v>
      </c>
      <c r="E16" s="72">
        <v>0.78012892675834533</v>
      </c>
      <c r="F16" s="72">
        <v>0.32494768182260986</v>
      </c>
      <c r="G16" s="72">
        <v>0.35240855949869815</v>
      </c>
      <c r="H16" s="72">
        <v>1.0885981478095159</v>
      </c>
      <c r="I16" s="72">
        <v>0.23219330341032263</v>
      </c>
      <c r="J16" s="72">
        <v>1.5227851149061749</v>
      </c>
      <c r="K16" s="72">
        <v>3.8807014016985786</v>
      </c>
      <c r="L16" s="72">
        <v>2.5126382472645012</v>
      </c>
      <c r="M16" s="72">
        <v>1.0319797360705572</v>
      </c>
      <c r="N16" s="72">
        <v>1.1047398535615778</v>
      </c>
      <c r="O16" s="72">
        <v>2.2375064003707719</v>
      </c>
      <c r="P16" s="72">
        <v>1.7207309628285652</v>
      </c>
      <c r="Q16" s="72">
        <v>2.2104377051490181</v>
      </c>
      <c r="R16" s="72">
        <v>5.8235998473303354</v>
      </c>
      <c r="S16" s="72">
        <v>5.4013563032876526</v>
      </c>
      <c r="T16" s="72">
        <v>5.3799890383514981</v>
      </c>
      <c r="U16" s="72">
        <v>8.6130525981014632</v>
      </c>
      <c r="V16" s="72">
        <v>7.1740009008768801</v>
      </c>
      <c r="W16" s="72">
        <v>12.17569003713194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86.311094360986402</v>
      </c>
      <c r="D17" s="69">
        <f t="shared" si="7"/>
        <v>90.005714254409682</v>
      </c>
      <c r="E17" s="69">
        <f t="shared" si="7"/>
        <v>92.027699695530956</v>
      </c>
      <c r="F17" s="69">
        <f t="shared" si="7"/>
        <v>93.708231128861911</v>
      </c>
      <c r="G17" s="69">
        <f t="shared" si="7"/>
        <v>69.127839065309331</v>
      </c>
      <c r="H17" s="69">
        <f t="shared" si="7"/>
        <v>111.62595716785522</v>
      </c>
      <c r="I17" s="69">
        <f t="shared" si="7"/>
        <v>94.635431283468691</v>
      </c>
      <c r="J17" s="69">
        <f t="shared" si="7"/>
        <v>124.15859331346596</v>
      </c>
      <c r="K17" s="69">
        <f t="shared" si="7"/>
        <v>85.14741282587029</v>
      </c>
      <c r="L17" s="69">
        <f t="shared" si="7"/>
        <v>103.99076068359078</v>
      </c>
      <c r="M17" s="69">
        <f t="shared" si="7"/>
        <v>84.437891330668521</v>
      </c>
      <c r="N17" s="69">
        <f t="shared" si="7"/>
        <v>101.99798525139188</v>
      </c>
      <c r="O17" s="69">
        <f t="shared" si="7"/>
        <v>104.91608249550308</v>
      </c>
      <c r="P17" s="69">
        <f t="shared" si="7"/>
        <v>117.30576146465251</v>
      </c>
      <c r="Q17" s="69">
        <f t="shared" si="7"/>
        <v>107.4092069596044</v>
      </c>
      <c r="R17" s="69">
        <f t="shared" ref="R17:V17" si="8">SUM(R18:R26)</f>
        <v>98.312041579331762</v>
      </c>
      <c r="S17" s="69">
        <f t="shared" si="8"/>
        <v>91.15655941453592</v>
      </c>
      <c r="T17" s="69">
        <f t="shared" si="8"/>
        <v>94.407065425355768</v>
      </c>
      <c r="U17" s="69">
        <f t="shared" si="8"/>
        <v>91.782634292006549</v>
      </c>
      <c r="V17" s="69">
        <f t="shared" si="8"/>
        <v>97.261313812855846</v>
      </c>
      <c r="W17" s="69">
        <f t="shared" ref="W17" si="9">SUM(W18:W26)</f>
        <v>106.75738310820276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1.0204849046726283E-2</v>
      </c>
      <c r="I18" s="72">
        <v>0.25245377216930931</v>
      </c>
      <c r="J18" s="72">
        <v>0.54831153613166339</v>
      </c>
      <c r="K18" s="72">
        <v>0.28402969881750328</v>
      </c>
      <c r="L18" s="72">
        <v>0</v>
      </c>
      <c r="M18" s="72">
        <v>0</v>
      </c>
      <c r="N18" s="72">
        <v>0</v>
      </c>
      <c r="O18" s="72">
        <v>2.2045481753474625E-2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2.9032744233366218E-3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2.7771956223160044</v>
      </c>
      <c r="D19" s="72">
        <v>2.7409201308305273</v>
      </c>
      <c r="E19" s="72">
        <v>2.7655614066810372</v>
      </c>
      <c r="F19" s="72">
        <v>2.9081563474741814</v>
      </c>
      <c r="G19" s="72">
        <v>2.815395493807261</v>
      </c>
      <c r="H19" s="72">
        <v>3.923129031244621</v>
      </c>
      <c r="I19" s="72">
        <v>3.5729836723401034</v>
      </c>
      <c r="J19" s="72">
        <v>2.6001202111844335</v>
      </c>
      <c r="K19" s="72">
        <v>3.0563200264494896</v>
      </c>
      <c r="L19" s="72">
        <v>2.5455977901194893</v>
      </c>
      <c r="M19" s="72">
        <v>1.7097946236288699</v>
      </c>
      <c r="N19" s="72">
        <v>1.9179550654712332</v>
      </c>
      <c r="O19" s="72">
        <v>2.0792524815475488</v>
      </c>
      <c r="P19" s="72">
        <v>3.0245774728995549</v>
      </c>
      <c r="Q19" s="72">
        <v>2.1589607513755991</v>
      </c>
      <c r="R19" s="72">
        <v>1.9032381032641654</v>
      </c>
      <c r="S19" s="72">
        <v>1.7608046828269244</v>
      </c>
      <c r="T19" s="72">
        <v>1.7138729021250112</v>
      </c>
      <c r="U19" s="72">
        <v>1.586230212809034</v>
      </c>
      <c r="V19" s="72">
        <v>1.6234190629709546</v>
      </c>
      <c r="W19" s="72">
        <v>2.4778717978882749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8.8702643110926793</v>
      </c>
      <c r="D20" s="72">
        <v>6.3504247172675701</v>
      </c>
      <c r="E20" s="72">
        <v>10.7929238530878</v>
      </c>
      <c r="F20" s="72">
        <v>6.0221883376277248</v>
      </c>
      <c r="G20" s="72">
        <v>7.4393580986256653</v>
      </c>
      <c r="H20" s="72">
        <v>7.03081788681554</v>
      </c>
      <c r="I20" s="72">
        <v>10.285506254888043</v>
      </c>
      <c r="J20" s="72">
        <v>17.500764968742967</v>
      </c>
      <c r="K20" s="72">
        <v>8.1397527129612666</v>
      </c>
      <c r="L20" s="72">
        <v>4.657956322248773</v>
      </c>
      <c r="M20" s="72">
        <v>3.6223719433446333</v>
      </c>
      <c r="N20" s="72">
        <v>6.4946146693860394</v>
      </c>
      <c r="O20" s="72">
        <v>7.2426633649218362</v>
      </c>
      <c r="P20" s="72">
        <v>6.4475479338537278</v>
      </c>
      <c r="Q20" s="72">
        <v>4.5181551908974047</v>
      </c>
      <c r="R20" s="72">
        <v>0</v>
      </c>
      <c r="S20" s="72">
        <v>5.8401519613313848</v>
      </c>
      <c r="T20" s="72">
        <v>5.9071482001541478</v>
      </c>
      <c r="U20" s="72">
        <v>7.1343028194742439</v>
      </c>
      <c r="V20" s="72">
        <v>8.1398479062542943</v>
      </c>
      <c r="W20" s="72">
        <v>4.519352164207679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28.17286941510978</v>
      </c>
      <c r="D21" s="72">
        <v>39.118438065244298</v>
      </c>
      <c r="E21" s="72">
        <v>35.076657532960219</v>
      </c>
      <c r="F21" s="72">
        <v>44.578676938897274</v>
      </c>
      <c r="G21" s="72">
        <v>27.823453159875626</v>
      </c>
      <c r="H21" s="72">
        <v>46.232144545861942</v>
      </c>
      <c r="I21" s="72">
        <v>29.57447195598267</v>
      </c>
      <c r="J21" s="72">
        <v>30.269661034558052</v>
      </c>
      <c r="K21" s="72">
        <v>24.698059050581683</v>
      </c>
      <c r="L21" s="72">
        <v>25.837991838030533</v>
      </c>
      <c r="M21" s="72">
        <v>28.152993165822171</v>
      </c>
      <c r="N21" s="72">
        <v>20.421098942251767</v>
      </c>
      <c r="O21" s="72">
        <v>20.056280939600548</v>
      </c>
      <c r="P21" s="72">
        <v>18.893990753174776</v>
      </c>
      <c r="Q21" s="72">
        <v>22.943633211092028</v>
      </c>
      <c r="R21" s="72">
        <v>24.861006595175567</v>
      </c>
      <c r="S21" s="72">
        <v>25.644966706947791</v>
      </c>
      <c r="T21" s="72">
        <v>25.396209478771947</v>
      </c>
      <c r="U21" s="72">
        <v>25.888038832050778</v>
      </c>
      <c r="V21" s="72">
        <v>24.721583061206939</v>
      </c>
      <c r="W21" s="72">
        <v>23.745007985536958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4.0608013767526409E-2</v>
      </c>
      <c r="D22" s="72">
        <v>0.10379613701834083</v>
      </c>
      <c r="E22" s="72">
        <v>0.14466620419920162</v>
      </c>
      <c r="F22" s="72">
        <v>0.10900018622359996</v>
      </c>
      <c r="G22" s="72">
        <v>0.11364885222674631</v>
      </c>
      <c r="H22" s="72">
        <v>0.16645050157342273</v>
      </c>
      <c r="I22" s="72">
        <v>0.2684365609664795</v>
      </c>
      <c r="J22" s="72">
        <v>1.0697148992262264</v>
      </c>
      <c r="K22" s="72">
        <v>0.51223593165399528</v>
      </c>
      <c r="L22" s="72">
        <v>0.57944961128196193</v>
      </c>
      <c r="M22" s="72">
        <v>0.35008404385046699</v>
      </c>
      <c r="N22" s="72">
        <v>0.4041162969036643</v>
      </c>
      <c r="O22" s="72">
        <v>0.50531964427764198</v>
      </c>
      <c r="P22" s="72">
        <v>0.1448267030848418</v>
      </c>
      <c r="Q22" s="72">
        <v>0.12684756820853929</v>
      </c>
      <c r="R22" s="72">
        <v>9.8734208957920969E-2</v>
      </c>
      <c r="S22" s="72">
        <v>0.1172373351889225</v>
      </c>
      <c r="T22" s="72">
        <v>0.1270608049870712</v>
      </c>
      <c r="U22" s="72">
        <v>0.14350147650997921</v>
      </c>
      <c r="V22" s="72">
        <v>0.1493324656147689</v>
      </c>
      <c r="W22" s="72">
        <v>0.35023764353279618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4.9740761423383741</v>
      </c>
      <c r="D24" s="72">
        <v>6.0860272059687617</v>
      </c>
      <c r="E24" s="72">
        <v>5.652245467774109</v>
      </c>
      <c r="F24" s="72">
        <v>4.394162756877078</v>
      </c>
      <c r="G24" s="72">
        <v>1.9223950832991659</v>
      </c>
      <c r="H24" s="72">
        <v>0</v>
      </c>
      <c r="I24" s="72">
        <v>0</v>
      </c>
      <c r="J24" s="72">
        <v>0</v>
      </c>
      <c r="K24" s="72">
        <v>0</v>
      </c>
      <c r="L24" s="72">
        <v>3.1214920236801675</v>
      </c>
      <c r="M24" s="72">
        <v>3.7326025330699317</v>
      </c>
      <c r="N24" s="72">
        <v>4.7453588643551265</v>
      </c>
      <c r="O24" s="72">
        <v>5.001126665786809</v>
      </c>
      <c r="P24" s="72">
        <v>3.3272890598666947</v>
      </c>
      <c r="Q24" s="72">
        <v>5.2248002859737852</v>
      </c>
      <c r="R24" s="72">
        <v>4.8774235521554781</v>
      </c>
      <c r="S24" s="72">
        <v>4.3530488404266441</v>
      </c>
      <c r="T24" s="72">
        <v>3.9694780313256919</v>
      </c>
      <c r="U24" s="72">
        <v>3.2996727003765494</v>
      </c>
      <c r="V24" s="72">
        <v>3.0462985582562916</v>
      </c>
      <c r="W24" s="72">
        <v>3.3327633552740794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40.826699139571801</v>
      </c>
      <c r="D25" s="74">
        <v>35.052793496383053</v>
      </c>
      <c r="E25" s="74">
        <v>36.817892998483011</v>
      </c>
      <c r="F25" s="74">
        <v>34.889616662420082</v>
      </c>
      <c r="G25" s="74">
        <v>28.173681138809659</v>
      </c>
      <c r="H25" s="74">
        <v>52.069705844867656</v>
      </c>
      <c r="I25" s="74">
        <v>47.803504130596544</v>
      </c>
      <c r="J25" s="74">
        <v>68.830948388886796</v>
      </c>
      <c r="K25" s="74">
        <v>45.584922792163134</v>
      </c>
      <c r="L25" s="74">
        <v>61.9281236708471</v>
      </c>
      <c r="M25" s="74">
        <v>42.415105965437348</v>
      </c>
      <c r="N25" s="74">
        <v>64.216906031791311</v>
      </c>
      <c r="O25" s="74">
        <v>67.189918464755365</v>
      </c>
      <c r="P25" s="74">
        <v>78.71338208800978</v>
      </c>
      <c r="Q25" s="74">
        <v>66.894824998157659</v>
      </c>
      <c r="R25" s="74">
        <v>60.778882639879996</v>
      </c>
      <c r="S25" s="74">
        <v>49.173738731777142</v>
      </c>
      <c r="T25" s="74">
        <v>50.659786148167775</v>
      </c>
      <c r="U25" s="74">
        <v>48.570091718157897</v>
      </c>
      <c r="V25" s="74">
        <v>55.627265728852691</v>
      </c>
      <c r="W25" s="74">
        <v>65.0614005909963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0.64938171679022871</v>
      </c>
      <c r="D26" s="77">
        <v>0.55331450169712826</v>
      </c>
      <c r="E26" s="77">
        <v>0.77775223234557123</v>
      </c>
      <c r="F26" s="77">
        <v>0.80642989934196707</v>
      </c>
      <c r="G26" s="77">
        <v>0.83990723866519823</v>
      </c>
      <c r="H26" s="77">
        <v>2.1935045084453177</v>
      </c>
      <c r="I26" s="77">
        <v>2.8780749365255445</v>
      </c>
      <c r="J26" s="77">
        <v>3.3390722747358312</v>
      </c>
      <c r="K26" s="77">
        <v>2.8720926132432294</v>
      </c>
      <c r="L26" s="77">
        <v>5.320149427382753</v>
      </c>
      <c r="M26" s="77">
        <v>4.4549390555150907</v>
      </c>
      <c r="N26" s="77">
        <v>3.7979353812327332</v>
      </c>
      <c r="O26" s="77">
        <v>2.819475452859852</v>
      </c>
      <c r="P26" s="77">
        <v>6.754147453763121</v>
      </c>
      <c r="Q26" s="77">
        <v>5.5419849538993908</v>
      </c>
      <c r="R26" s="77">
        <v>5.7927564798986451</v>
      </c>
      <c r="S26" s="77">
        <v>4.2666111560371194</v>
      </c>
      <c r="T26" s="77">
        <v>6.6335098598241213</v>
      </c>
      <c r="U26" s="77">
        <v>5.1607965326280629</v>
      </c>
      <c r="V26" s="77">
        <v>3.9535670296999181</v>
      </c>
      <c r="W26" s="77">
        <v>7.2678462963433361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55.084948260075862</v>
      </c>
      <c r="D27" s="69">
        <f t="shared" si="10"/>
        <v>59.282505076875758</v>
      </c>
      <c r="E27" s="69">
        <f t="shared" si="10"/>
        <v>56.015014636602608</v>
      </c>
      <c r="F27" s="69">
        <f t="shared" si="10"/>
        <v>52.580953672068219</v>
      </c>
      <c r="G27" s="69">
        <f t="shared" si="10"/>
        <v>40.105801098600764</v>
      </c>
      <c r="H27" s="69">
        <f t="shared" si="10"/>
        <v>65.587213252954768</v>
      </c>
      <c r="I27" s="69">
        <f t="shared" si="10"/>
        <v>59.147221318967922</v>
      </c>
      <c r="J27" s="69">
        <f t="shared" si="10"/>
        <v>74.845577666577697</v>
      </c>
      <c r="K27" s="69">
        <f t="shared" si="10"/>
        <v>46.739823703058704</v>
      </c>
      <c r="L27" s="69">
        <f t="shared" si="10"/>
        <v>66.779828019251653</v>
      </c>
      <c r="M27" s="69">
        <f t="shared" si="10"/>
        <v>52.275026152968636</v>
      </c>
      <c r="N27" s="69">
        <f t="shared" si="10"/>
        <v>60.477995677587984</v>
      </c>
      <c r="O27" s="69">
        <f t="shared" si="10"/>
        <v>61.080967581735074</v>
      </c>
      <c r="P27" s="69">
        <f t="shared" si="10"/>
        <v>68.391503708520986</v>
      </c>
      <c r="Q27" s="69">
        <f t="shared" si="10"/>
        <v>63.498486241277305</v>
      </c>
      <c r="R27" s="69">
        <f t="shared" ref="R27:V27" si="11">SUM(R28:R32)</f>
        <v>56.887049970945093</v>
      </c>
      <c r="S27" s="69">
        <f t="shared" si="11"/>
        <v>52.277510767306239</v>
      </c>
      <c r="T27" s="69">
        <f t="shared" si="11"/>
        <v>53.863380762419837</v>
      </c>
      <c r="U27" s="69">
        <f t="shared" si="11"/>
        <v>51.797195406150564</v>
      </c>
      <c r="V27" s="69">
        <f t="shared" si="11"/>
        <v>54.112737786021455</v>
      </c>
      <c r="W27" s="69">
        <f t="shared" ref="W27" si="12">SUM(W28:W32)</f>
        <v>58.008450410886468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13.366934384642265</v>
      </c>
      <c r="D29" s="72">
        <v>16.477586265869231</v>
      </c>
      <c r="E29" s="72">
        <v>16.82975846565666</v>
      </c>
      <c r="F29" s="72">
        <v>15.424951690220594</v>
      </c>
      <c r="G29" s="72">
        <v>11.669753210399174</v>
      </c>
      <c r="H29" s="72">
        <v>14.520426572126778</v>
      </c>
      <c r="I29" s="72">
        <v>16.384508640528679</v>
      </c>
      <c r="J29" s="72">
        <v>17.160716995380067</v>
      </c>
      <c r="K29" s="72">
        <v>14.225939850565307</v>
      </c>
      <c r="L29" s="72">
        <v>17.622275180389511</v>
      </c>
      <c r="M29" s="72">
        <v>13.029794780775216</v>
      </c>
      <c r="N29" s="72">
        <v>14.950056415507465</v>
      </c>
      <c r="O29" s="72">
        <v>15.710366797747939</v>
      </c>
      <c r="P29" s="72">
        <v>19.384412208412424</v>
      </c>
      <c r="Q29" s="72">
        <v>13.205683326304346</v>
      </c>
      <c r="R29" s="72">
        <v>8.2937565431411855</v>
      </c>
      <c r="S29" s="72">
        <v>9.3001577743852959</v>
      </c>
      <c r="T29" s="72">
        <v>10.604168568448273</v>
      </c>
      <c r="U29" s="72">
        <v>10.544975834532547</v>
      </c>
      <c r="V29" s="72">
        <v>10.712279841074345</v>
      </c>
      <c r="W29" s="72">
        <v>10.510108484781474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17.780541265076479</v>
      </c>
      <c r="D30" s="72">
        <v>25.750033967560118</v>
      </c>
      <c r="E30" s="72">
        <v>21.946248313829827</v>
      </c>
      <c r="F30" s="72">
        <v>25.211710489520915</v>
      </c>
      <c r="G30" s="72">
        <v>11.750536466497856</v>
      </c>
      <c r="H30" s="72">
        <v>27.841541811505827</v>
      </c>
      <c r="I30" s="72">
        <v>20.414534854844703</v>
      </c>
      <c r="J30" s="72">
        <v>22.418951182985975</v>
      </c>
      <c r="K30" s="72">
        <v>15.613810559382443</v>
      </c>
      <c r="L30" s="72">
        <v>19.976131873593207</v>
      </c>
      <c r="M30" s="72">
        <v>20.605144666834192</v>
      </c>
      <c r="N30" s="72">
        <v>14.55803538273835</v>
      </c>
      <c r="O30" s="72">
        <v>12.631040932572425</v>
      </c>
      <c r="P30" s="72">
        <v>16.925188348840692</v>
      </c>
      <c r="Q30" s="72">
        <v>19.178822829103488</v>
      </c>
      <c r="R30" s="72">
        <v>20.520069070177943</v>
      </c>
      <c r="S30" s="72">
        <v>16.840854086362313</v>
      </c>
      <c r="T30" s="72">
        <v>16.10913579152988</v>
      </c>
      <c r="U30" s="72">
        <v>14.94412462991645</v>
      </c>
      <c r="V30" s="72">
        <v>14.44847129625464</v>
      </c>
      <c r="W30" s="72">
        <v>15.867068274313192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23.937472610357116</v>
      </c>
      <c r="D32" s="77">
        <v>17.054884843446409</v>
      </c>
      <c r="E32" s="77">
        <v>17.239007857116121</v>
      </c>
      <c r="F32" s="77">
        <v>11.944291492326714</v>
      </c>
      <c r="G32" s="77">
        <v>16.68551142170374</v>
      </c>
      <c r="H32" s="77">
        <v>23.225244869322164</v>
      </c>
      <c r="I32" s="77">
        <v>22.348177823594543</v>
      </c>
      <c r="J32" s="77">
        <v>35.265909488211662</v>
      </c>
      <c r="K32" s="77">
        <v>16.900073293110953</v>
      </c>
      <c r="L32" s="77">
        <v>29.181420965268934</v>
      </c>
      <c r="M32" s="77">
        <v>18.640086705359227</v>
      </c>
      <c r="N32" s="77">
        <v>30.969903879342169</v>
      </c>
      <c r="O32" s="77">
        <v>32.739559851414711</v>
      </c>
      <c r="P32" s="77">
        <v>32.081903151267866</v>
      </c>
      <c r="Q32" s="77">
        <v>31.113980085869475</v>
      </c>
      <c r="R32" s="77">
        <v>28.073224357625964</v>
      </c>
      <c r="S32" s="77">
        <v>26.136498906558632</v>
      </c>
      <c r="T32" s="77">
        <v>27.150076402441684</v>
      </c>
      <c r="U32" s="77">
        <v>26.308094941701572</v>
      </c>
      <c r="V32" s="77">
        <v>28.951986648692465</v>
      </c>
      <c r="W32" s="77">
        <v>31.631273651791805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710.31635082539674</v>
      </c>
      <c r="D3" s="65">
        <f t="shared" si="0"/>
        <v>698.51875167438129</v>
      </c>
      <c r="E3" s="65">
        <f t="shared" si="0"/>
        <v>715.97802907276889</v>
      </c>
      <c r="F3" s="65">
        <f t="shared" si="0"/>
        <v>743.72478335804487</v>
      </c>
      <c r="G3" s="65">
        <f t="shared" si="0"/>
        <v>563.8720345853269</v>
      </c>
      <c r="H3" s="65">
        <f t="shared" si="0"/>
        <v>858.01251276819346</v>
      </c>
      <c r="I3" s="65">
        <f t="shared" si="0"/>
        <v>678.01204106674652</v>
      </c>
      <c r="J3" s="65">
        <f t="shared" si="0"/>
        <v>945.9980257632543</v>
      </c>
      <c r="K3" s="65">
        <f t="shared" si="0"/>
        <v>698.65886960370176</v>
      </c>
      <c r="L3" s="65">
        <f t="shared" si="0"/>
        <v>861.44997662467836</v>
      </c>
      <c r="M3" s="65">
        <f t="shared" si="0"/>
        <v>539.5810798204509</v>
      </c>
      <c r="N3" s="65">
        <f t="shared" si="0"/>
        <v>707.23076911591215</v>
      </c>
      <c r="O3" s="65">
        <f t="shared" si="0"/>
        <v>754.37281728198582</v>
      </c>
      <c r="P3" s="65">
        <f t="shared" si="0"/>
        <v>723.51592420403836</v>
      </c>
      <c r="Q3" s="65">
        <f t="shared" si="0"/>
        <v>684.92208562752694</v>
      </c>
      <c r="R3" s="65">
        <f t="shared" ref="R3:V3" si="1">SUM(R4,R15,R17,R27)</f>
        <v>673.0076639632191</v>
      </c>
      <c r="S3" s="65">
        <f t="shared" si="1"/>
        <v>575.80488927178681</v>
      </c>
      <c r="T3" s="65">
        <f t="shared" si="1"/>
        <v>567.32269694806337</v>
      </c>
      <c r="U3" s="65">
        <f t="shared" si="1"/>
        <v>556.05764703189402</v>
      </c>
      <c r="V3" s="65">
        <f t="shared" si="1"/>
        <v>525.03139162760897</v>
      </c>
      <c r="W3" s="65">
        <f t="shared" ref="W3" si="2">SUM(W4,W15,W17,W27)</f>
        <v>650.10627083454085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613.64065370277649</v>
      </c>
      <c r="D4" s="69">
        <f t="shared" si="3"/>
        <v>595.94513229633674</v>
      </c>
      <c r="E4" s="69">
        <f t="shared" si="3"/>
        <v>614.79886418729291</v>
      </c>
      <c r="F4" s="69">
        <f t="shared" si="3"/>
        <v>645.22560744354189</v>
      </c>
      <c r="G4" s="69">
        <f t="shared" si="3"/>
        <v>488.82251240370994</v>
      </c>
      <c r="H4" s="69">
        <f t="shared" si="3"/>
        <v>734.59350171638471</v>
      </c>
      <c r="I4" s="69">
        <f t="shared" si="3"/>
        <v>572.0463474839089</v>
      </c>
      <c r="J4" s="69">
        <f t="shared" si="3"/>
        <v>803.84134493145723</v>
      </c>
      <c r="K4" s="69">
        <f t="shared" si="3"/>
        <v>595.97106230881604</v>
      </c>
      <c r="L4" s="69">
        <f t="shared" si="3"/>
        <v>732.58930593273988</v>
      </c>
      <c r="M4" s="69">
        <f t="shared" si="3"/>
        <v>439.2385312069797</v>
      </c>
      <c r="N4" s="69">
        <f t="shared" si="3"/>
        <v>585.94817144528599</v>
      </c>
      <c r="O4" s="69">
        <f t="shared" si="3"/>
        <v>625.07741104700312</v>
      </c>
      <c r="P4" s="69">
        <f t="shared" si="3"/>
        <v>579.47498775953522</v>
      </c>
      <c r="Q4" s="69">
        <f t="shared" si="3"/>
        <v>547.37497148607258</v>
      </c>
      <c r="R4" s="69">
        <f t="shared" ref="R4:V4" si="4">SUM(R5:R14)</f>
        <v>531.55366926863917</v>
      </c>
      <c r="S4" s="69">
        <f t="shared" si="4"/>
        <v>443.52494757365309</v>
      </c>
      <c r="T4" s="69">
        <f t="shared" si="4"/>
        <v>429.33514076503064</v>
      </c>
      <c r="U4" s="69">
        <f t="shared" si="4"/>
        <v>407.70596541531842</v>
      </c>
      <c r="V4" s="69">
        <f t="shared" si="4"/>
        <v>374.98620727538969</v>
      </c>
      <c r="W4" s="69">
        <f t="shared" ref="W4" si="5">SUM(W5:W14)</f>
        <v>467.23843799519585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2.2095762577599594</v>
      </c>
      <c r="I5" s="72">
        <v>6.1094809392542579</v>
      </c>
      <c r="J5" s="72">
        <v>7.2574804290536976</v>
      </c>
      <c r="K5" s="72">
        <v>4.1139292410491208</v>
      </c>
      <c r="L5" s="72">
        <v>0</v>
      </c>
      <c r="M5" s="72">
        <v>0</v>
      </c>
      <c r="N5" s="72">
        <v>0</v>
      </c>
      <c r="O5" s="72">
        <v>0.13334703661542052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0.20743910652023315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9.5854390042771964</v>
      </c>
      <c r="D6" s="72">
        <v>7.6124812994440152</v>
      </c>
      <c r="E6" s="72">
        <v>6.3462932344491554</v>
      </c>
      <c r="F6" s="72">
        <v>8.2143112325829026</v>
      </c>
      <c r="G6" s="72">
        <v>8.0494959170045188</v>
      </c>
      <c r="H6" s="72">
        <v>10.295615977049353</v>
      </c>
      <c r="I6" s="72">
        <v>10.364693270514195</v>
      </c>
      <c r="J6" s="72">
        <v>8.4807698050997082</v>
      </c>
      <c r="K6" s="72">
        <v>7.5993492496205697</v>
      </c>
      <c r="L6" s="72">
        <v>7.70735231955085</v>
      </c>
      <c r="M6" s="72">
        <v>3.3420352379008347</v>
      </c>
      <c r="N6" s="72">
        <v>5.0259785891305819</v>
      </c>
      <c r="O6" s="72">
        <v>5.2155883294949659</v>
      </c>
      <c r="P6" s="72">
        <v>0</v>
      </c>
      <c r="Q6" s="72">
        <v>2.6433056180320404</v>
      </c>
      <c r="R6" s="72">
        <v>8.7332989477818099</v>
      </c>
      <c r="S6" s="72">
        <v>5.7881235437487035</v>
      </c>
      <c r="T6" s="72">
        <v>4.1359523493998056</v>
      </c>
      <c r="U6" s="72">
        <v>2.8621326213569365</v>
      </c>
      <c r="V6" s="72">
        <v>4.1701607959456028</v>
      </c>
      <c r="W6" s="72">
        <v>7.14793686975319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98.567770906389327</v>
      </c>
      <c r="D7" s="72">
        <v>78.050005267101852</v>
      </c>
      <c r="E7" s="72">
        <v>99.115401118721493</v>
      </c>
      <c r="F7" s="72">
        <v>74.615832057187646</v>
      </c>
      <c r="G7" s="72">
        <v>84.378428923169906</v>
      </c>
      <c r="H7" s="72">
        <v>92.100766918053381</v>
      </c>
      <c r="I7" s="72">
        <v>76.687114127995812</v>
      </c>
      <c r="J7" s="72">
        <v>124.53194474909306</v>
      </c>
      <c r="K7" s="72">
        <v>80.300921962721006</v>
      </c>
      <c r="L7" s="72">
        <v>57.358601611899218</v>
      </c>
      <c r="M7" s="72">
        <v>44.122997168628203</v>
      </c>
      <c r="N7" s="72">
        <v>69.93228797797309</v>
      </c>
      <c r="O7" s="72">
        <v>93.747676905061098</v>
      </c>
      <c r="P7" s="72">
        <v>46.878967396188955</v>
      </c>
      <c r="Q7" s="72">
        <v>23.230261471962578</v>
      </c>
      <c r="R7" s="72">
        <v>0</v>
      </c>
      <c r="S7" s="72">
        <v>25.430078629928953</v>
      </c>
      <c r="T7" s="72">
        <v>24.767233908765476</v>
      </c>
      <c r="U7" s="72">
        <v>29.25166075469167</v>
      </c>
      <c r="V7" s="72">
        <v>29.767630849655429</v>
      </c>
      <c r="W7" s="72">
        <v>26.265183434016002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285.93161622986474</v>
      </c>
      <c r="D8" s="72">
        <v>253.98120788575091</v>
      </c>
      <c r="E8" s="72">
        <v>221.77699921178751</v>
      </c>
      <c r="F8" s="72">
        <v>305.47505583227098</v>
      </c>
      <c r="G8" s="72">
        <v>188.79657678636633</v>
      </c>
      <c r="H8" s="72">
        <v>320.56595501644478</v>
      </c>
      <c r="I8" s="72">
        <v>175.62044706054567</v>
      </c>
      <c r="J8" s="72">
        <v>256.17604510894466</v>
      </c>
      <c r="K8" s="72">
        <v>181.08754346153648</v>
      </c>
      <c r="L8" s="72">
        <v>219.86117575821018</v>
      </c>
      <c r="M8" s="72">
        <v>162.30548203681499</v>
      </c>
      <c r="N8" s="72">
        <v>195.55759080520971</v>
      </c>
      <c r="O8" s="72">
        <v>183.81357047364955</v>
      </c>
      <c r="P8" s="72">
        <v>136.74519517451293</v>
      </c>
      <c r="Q8" s="72">
        <v>189.90423876521993</v>
      </c>
      <c r="R8" s="72">
        <v>206.75831822297914</v>
      </c>
      <c r="S8" s="72">
        <v>162.07742181288697</v>
      </c>
      <c r="T8" s="72">
        <v>146.79536014237726</v>
      </c>
      <c r="U8" s="72">
        <v>121.76295382255707</v>
      </c>
      <c r="V8" s="72">
        <v>122.10822851494788</v>
      </c>
      <c r="W8" s="72">
        <v>148.70551757724297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70.886529059121841</v>
      </c>
      <c r="D9" s="72">
        <v>91.721586652497052</v>
      </c>
      <c r="E9" s="72">
        <v>113.06215927601156</v>
      </c>
      <c r="F9" s="72">
        <v>97.955900500578835</v>
      </c>
      <c r="G9" s="72">
        <v>96.731058291575167</v>
      </c>
      <c r="H9" s="72">
        <v>123.93107744095555</v>
      </c>
      <c r="I9" s="72">
        <v>133.498721862774</v>
      </c>
      <c r="J9" s="72">
        <v>164.82513215018903</v>
      </c>
      <c r="K9" s="72">
        <v>161.92244923706136</v>
      </c>
      <c r="L9" s="72">
        <v>214.09955041579013</v>
      </c>
      <c r="M9" s="72">
        <v>119.21178278174845</v>
      </c>
      <c r="N9" s="72">
        <v>148.74766109339706</v>
      </c>
      <c r="O9" s="72">
        <v>157.38120593520225</v>
      </c>
      <c r="P9" s="72">
        <v>173.87049664686032</v>
      </c>
      <c r="Q9" s="72">
        <v>109.01703740693243</v>
      </c>
      <c r="R9" s="72">
        <v>93.494414345946524</v>
      </c>
      <c r="S9" s="72">
        <v>74.180333278379436</v>
      </c>
      <c r="T9" s="72">
        <v>82.215440641665694</v>
      </c>
      <c r="U9" s="72">
        <v>76.439391471306777</v>
      </c>
      <c r="V9" s="72">
        <v>54.472537136228951</v>
      </c>
      <c r="W9" s="72">
        <v>81.567257602673692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50.183951292296733</v>
      </c>
      <c r="D11" s="72">
        <v>52.015595312083434</v>
      </c>
      <c r="E11" s="72">
        <v>55.11249446720349</v>
      </c>
      <c r="F11" s="72">
        <v>47.693771164481106</v>
      </c>
      <c r="G11" s="72">
        <v>24.159203288622958</v>
      </c>
      <c r="H11" s="72">
        <v>0</v>
      </c>
      <c r="I11" s="72">
        <v>0</v>
      </c>
      <c r="J11" s="72">
        <v>0</v>
      </c>
      <c r="K11" s="72">
        <v>0</v>
      </c>
      <c r="L11" s="72">
        <v>32.8196126977153</v>
      </c>
      <c r="M11" s="72">
        <v>29.07914946112318</v>
      </c>
      <c r="N11" s="72">
        <v>37.836126924670509</v>
      </c>
      <c r="O11" s="72">
        <v>40.873763239243061</v>
      </c>
      <c r="P11" s="72">
        <v>25.348051365423338</v>
      </c>
      <c r="Q11" s="72">
        <v>33.836336104423538</v>
      </c>
      <c r="R11" s="72">
        <v>31.978666848018019</v>
      </c>
      <c r="S11" s="72">
        <v>27.20920870990982</v>
      </c>
      <c r="T11" s="72">
        <v>25.658515634093288</v>
      </c>
      <c r="U11" s="72">
        <v>21.324806223622051</v>
      </c>
      <c r="V11" s="72">
        <v>16.572735289611018</v>
      </c>
      <c r="W11" s="72">
        <v>17.031416930935539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5.1979019185977586</v>
      </c>
      <c r="D12" s="72">
        <v>7.3639509892498864</v>
      </c>
      <c r="E12" s="72">
        <v>12.575082395574253</v>
      </c>
      <c r="F12" s="72">
        <v>19.701886346126365</v>
      </c>
      <c r="G12" s="72">
        <v>43.335716075389612</v>
      </c>
      <c r="H12" s="72">
        <v>95.278145324763116</v>
      </c>
      <c r="I12" s="72">
        <v>99.689195440542491</v>
      </c>
      <c r="J12" s="72">
        <v>138.60287325071883</v>
      </c>
      <c r="K12" s="72">
        <v>108.92834899889444</v>
      </c>
      <c r="L12" s="72">
        <v>113.66600845737118</v>
      </c>
      <c r="M12" s="72">
        <v>42.691302450644585</v>
      </c>
      <c r="N12" s="72">
        <v>52.160688596200892</v>
      </c>
      <c r="O12" s="72">
        <v>64.609703905449507</v>
      </c>
      <c r="P12" s="72">
        <v>142.47176680832487</v>
      </c>
      <c r="Q12" s="72">
        <v>117.47960418042011</v>
      </c>
      <c r="R12" s="72">
        <v>108.06290809422738</v>
      </c>
      <c r="S12" s="72">
        <v>86.104156905488509</v>
      </c>
      <c r="T12" s="72">
        <v>101.42172509879836</v>
      </c>
      <c r="U12" s="72">
        <v>119.61749011564709</v>
      </c>
      <c r="V12" s="72">
        <v>118.32232896595157</v>
      </c>
      <c r="W12" s="72">
        <v>138.92469035127706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82.715001518177317</v>
      </c>
      <c r="D13" s="74">
        <v>95.872592148902029</v>
      </c>
      <c r="E13" s="74">
        <v>97.988601057070596</v>
      </c>
      <c r="F13" s="74">
        <v>81.432952032776555</v>
      </c>
      <c r="G13" s="74">
        <v>36.009739031262001</v>
      </c>
      <c r="H13" s="74">
        <v>79.671184787903726</v>
      </c>
      <c r="I13" s="74">
        <v>62.985643977424267</v>
      </c>
      <c r="J13" s="74">
        <v>93.922585135345116</v>
      </c>
      <c r="K13" s="74">
        <v>44.874828799828855</v>
      </c>
      <c r="L13" s="74">
        <v>79.089131296068146</v>
      </c>
      <c r="M13" s="74">
        <v>32.972324858382088</v>
      </c>
      <c r="N13" s="74">
        <v>69.687261180964512</v>
      </c>
      <c r="O13" s="74">
        <v>72.027781060590229</v>
      </c>
      <c r="P13" s="74">
        <v>48.881157910488469</v>
      </c>
      <c r="Q13" s="74">
        <v>65.850778296749482</v>
      </c>
      <c r="R13" s="74">
        <v>77.277107748685054</v>
      </c>
      <c r="S13" s="74">
        <v>58.133686585704481</v>
      </c>
      <c r="T13" s="74">
        <v>40.051943555680914</v>
      </c>
      <c r="U13" s="74">
        <v>32.672341104955258</v>
      </c>
      <c r="V13" s="74">
        <v>25.959367774675265</v>
      </c>
      <c r="W13" s="74">
        <v>43.045201203342081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10.572443774051624</v>
      </c>
      <c r="D14" s="76">
        <v>9.3277127413076428</v>
      </c>
      <c r="E14" s="76">
        <v>8.8218334264748908</v>
      </c>
      <c r="F14" s="76">
        <v>10.135898277537539</v>
      </c>
      <c r="G14" s="76">
        <v>7.3622940903195078</v>
      </c>
      <c r="H14" s="76">
        <v>10.54117999345484</v>
      </c>
      <c r="I14" s="76">
        <v>7.0910508048582841</v>
      </c>
      <c r="J14" s="76">
        <v>10.044514303013104</v>
      </c>
      <c r="K14" s="76">
        <v>7.1436913581042276</v>
      </c>
      <c r="L14" s="76">
        <v>7.9878733761349201</v>
      </c>
      <c r="M14" s="76">
        <v>5.5134572117373644</v>
      </c>
      <c r="N14" s="76">
        <v>7.0005762777395457</v>
      </c>
      <c r="O14" s="76">
        <v>7.2747741616971053</v>
      </c>
      <c r="P14" s="76">
        <v>5.2793524577362838</v>
      </c>
      <c r="Q14" s="76">
        <v>5.4134096423325095</v>
      </c>
      <c r="R14" s="76">
        <v>5.248955061001201</v>
      </c>
      <c r="S14" s="76">
        <v>4.6019381076061885</v>
      </c>
      <c r="T14" s="76">
        <v>4.2889694342498004</v>
      </c>
      <c r="U14" s="76">
        <v>3.7751893011815874</v>
      </c>
      <c r="V14" s="76">
        <v>3.6132179483739288</v>
      </c>
      <c r="W14" s="76">
        <v>4.3437949194350507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0.96839590662221942</v>
      </c>
      <c r="D15" s="69">
        <f t="shared" si="6"/>
        <v>2.7719414190875629</v>
      </c>
      <c r="E15" s="69">
        <f t="shared" si="6"/>
        <v>1.9237897050657651</v>
      </c>
      <c r="F15" s="69">
        <f t="shared" si="6"/>
        <v>0.8265934305057081</v>
      </c>
      <c r="G15" s="69">
        <f t="shared" si="6"/>
        <v>0.92412007877043201</v>
      </c>
      <c r="H15" s="69">
        <f t="shared" si="6"/>
        <v>2.9408214499828627</v>
      </c>
      <c r="I15" s="69">
        <f t="shared" si="6"/>
        <v>0.6458377086425845</v>
      </c>
      <c r="J15" s="69">
        <f t="shared" si="6"/>
        <v>4.3596135845750892</v>
      </c>
      <c r="K15" s="69">
        <f t="shared" si="6"/>
        <v>11.434065154914567</v>
      </c>
      <c r="L15" s="69">
        <f t="shared" si="6"/>
        <v>7.6183506090285</v>
      </c>
      <c r="M15" s="69">
        <f t="shared" si="6"/>
        <v>3.2345123035095367</v>
      </c>
      <c r="N15" s="69">
        <f t="shared" si="6"/>
        <v>3.5991694826255691</v>
      </c>
      <c r="O15" s="69">
        <f t="shared" si="6"/>
        <v>7.6200520498348974</v>
      </c>
      <c r="P15" s="69">
        <f t="shared" si="6"/>
        <v>6.135680736468311</v>
      </c>
      <c r="Q15" s="69">
        <f t="shared" si="6"/>
        <v>8.1860537093096646</v>
      </c>
      <c r="R15" s="69">
        <f t="shared" si="6"/>
        <v>22.069706445383694</v>
      </c>
      <c r="S15" s="69">
        <f t="shared" si="6"/>
        <v>20.840717118853902</v>
      </c>
      <c r="T15" s="69">
        <f t="shared" si="6"/>
        <v>21.067187790049054</v>
      </c>
      <c r="U15" s="69">
        <f t="shared" si="6"/>
        <v>34.177582753209514</v>
      </c>
      <c r="V15" s="69">
        <f t="shared" si="6"/>
        <v>28.849618990250217</v>
      </c>
      <c r="W15" s="69">
        <f t="shared" si="6"/>
        <v>49.598795065939143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0.96839590662221942</v>
      </c>
      <c r="D16" s="72">
        <v>2.7719414190875629</v>
      </c>
      <c r="E16" s="72">
        <v>1.9237897050657651</v>
      </c>
      <c r="F16" s="72">
        <v>0.8265934305057081</v>
      </c>
      <c r="G16" s="72">
        <v>0.92412007877043201</v>
      </c>
      <c r="H16" s="72">
        <v>2.9408214499828627</v>
      </c>
      <c r="I16" s="72">
        <v>0.6458377086425845</v>
      </c>
      <c r="J16" s="72">
        <v>4.3596135845750892</v>
      </c>
      <c r="K16" s="72">
        <v>11.434065154914567</v>
      </c>
      <c r="L16" s="72">
        <v>7.6183506090285</v>
      </c>
      <c r="M16" s="72">
        <v>3.2345123035095367</v>
      </c>
      <c r="N16" s="72">
        <v>3.5991694826255691</v>
      </c>
      <c r="O16" s="72">
        <v>7.6200520498348974</v>
      </c>
      <c r="P16" s="72">
        <v>6.135680736468311</v>
      </c>
      <c r="Q16" s="72">
        <v>8.1860537093096646</v>
      </c>
      <c r="R16" s="72">
        <v>22.069706445383694</v>
      </c>
      <c r="S16" s="72">
        <v>20.840717118853902</v>
      </c>
      <c r="T16" s="72">
        <v>21.067187790049054</v>
      </c>
      <c r="U16" s="72">
        <v>34.177582753209514</v>
      </c>
      <c r="V16" s="72">
        <v>28.849618990250217</v>
      </c>
      <c r="W16" s="72">
        <v>49.598795065939143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57.909093662461189</v>
      </c>
      <c r="D17" s="69">
        <f t="shared" si="7"/>
        <v>60.429600653653011</v>
      </c>
      <c r="E17" s="69">
        <f t="shared" si="7"/>
        <v>61.842871380848798</v>
      </c>
      <c r="F17" s="69">
        <f t="shared" si="7"/>
        <v>63.190661878795645</v>
      </c>
      <c r="G17" s="69">
        <f t="shared" si="7"/>
        <v>46.600737029518854</v>
      </c>
      <c r="H17" s="69">
        <f t="shared" si="7"/>
        <v>76.071123200432254</v>
      </c>
      <c r="I17" s="69">
        <f t="shared" si="7"/>
        <v>65.001555331561462</v>
      </c>
      <c r="J17" s="69">
        <f t="shared" si="7"/>
        <v>85.587701403964346</v>
      </c>
      <c r="K17" s="69">
        <f t="shared" si="7"/>
        <v>59.443816594120811</v>
      </c>
      <c r="L17" s="69">
        <f t="shared" si="7"/>
        <v>74.905942800987532</v>
      </c>
      <c r="M17" s="69">
        <f t="shared" si="7"/>
        <v>61.481246845064426</v>
      </c>
      <c r="N17" s="69">
        <f t="shared" si="7"/>
        <v>74.777363120684257</v>
      </c>
      <c r="O17" s="69">
        <f t="shared" si="7"/>
        <v>77.937725378007698</v>
      </c>
      <c r="P17" s="69">
        <f t="shared" si="7"/>
        <v>89.543544407522248</v>
      </c>
      <c r="Q17" s="69">
        <f t="shared" si="7"/>
        <v>83.97576759377985</v>
      </c>
      <c r="R17" s="69">
        <f t="shared" ref="R17:V17" si="8">SUM(R18:R26)</f>
        <v>78.3670443693957</v>
      </c>
      <c r="S17" s="69">
        <f t="shared" si="8"/>
        <v>73.298179956888745</v>
      </c>
      <c r="T17" s="69">
        <f t="shared" si="8"/>
        <v>77.150689579334809</v>
      </c>
      <c r="U17" s="69">
        <f t="shared" si="8"/>
        <v>75.490082933191132</v>
      </c>
      <c r="V17" s="69">
        <f t="shared" si="8"/>
        <v>80.072168231332881</v>
      </c>
      <c r="W17" s="69">
        <f t="shared" ref="W17" si="9">SUM(W18:W26)</f>
        <v>88.734177799472391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6.460758911637241E-3</v>
      </c>
      <c r="I18" s="72">
        <v>0.16127465744928815</v>
      </c>
      <c r="J18" s="72">
        <v>0.35351726117839888</v>
      </c>
      <c r="K18" s="72">
        <v>0.184853399561068</v>
      </c>
      <c r="L18" s="72">
        <v>0</v>
      </c>
      <c r="M18" s="72">
        <v>0</v>
      </c>
      <c r="N18" s="72">
        <v>0</v>
      </c>
      <c r="O18" s="72">
        <v>1.4892823135398425E-2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2.2996436325151159E-3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1.7388417488975643</v>
      </c>
      <c r="D19" s="72">
        <v>1.7204984183995773</v>
      </c>
      <c r="E19" s="72">
        <v>1.741104313687561</v>
      </c>
      <c r="F19" s="72">
        <v>1.8363852360453805</v>
      </c>
      <c r="G19" s="72">
        <v>1.7838269277396859</v>
      </c>
      <c r="H19" s="72">
        <v>2.4949216157770668</v>
      </c>
      <c r="I19" s="72">
        <v>2.2816193145533488</v>
      </c>
      <c r="J19" s="72">
        <v>1.6684358842527371</v>
      </c>
      <c r="K19" s="72">
        <v>1.9726495736612504</v>
      </c>
      <c r="L19" s="72">
        <v>1.654364520242767</v>
      </c>
      <c r="M19" s="72">
        <v>1.1272189590015058</v>
      </c>
      <c r="N19" s="72">
        <v>1.294445085209853</v>
      </c>
      <c r="O19" s="72">
        <v>1.4511558143209651</v>
      </c>
      <c r="P19" s="72">
        <v>2.1957285539357905</v>
      </c>
      <c r="Q19" s="72">
        <v>1.6222889412155934</v>
      </c>
      <c r="R19" s="72">
        <v>1.4628345919530525</v>
      </c>
      <c r="S19" s="72">
        <v>1.3825135065201017</v>
      </c>
      <c r="T19" s="72">
        <v>1.3713641310341551</v>
      </c>
      <c r="U19" s="72">
        <v>1.2890514977598937</v>
      </c>
      <c r="V19" s="72">
        <v>1.3339804178838837</v>
      </c>
      <c r="W19" s="72">
        <v>2.0466525684733283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5.0088988616007839</v>
      </c>
      <c r="D20" s="72">
        <v>3.597866284937639</v>
      </c>
      <c r="E20" s="72">
        <v>6.1383230550885957</v>
      </c>
      <c r="F20" s="72">
        <v>3.4384212744936677</v>
      </c>
      <c r="G20" s="72">
        <v>4.2662256604751638</v>
      </c>
      <c r="H20" s="72">
        <v>4.0513719174104939</v>
      </c>
      <c r="I20" s="72">
        <v>5.9584917604660594</v>
      </c>
      <c r="J20" s="72">
        <v>10.202056645351252</v>
      </c>
      <c r="K20" s="72">
        <v>4.7809493596237287</v>
      </c>
      <c r="L20" s="72">
        <v>2.7602674394726052</v>
      </c>
      <c r="M20" s="72">
        <v>2.1864639246781516</v>
      </c>
      <c r="N20" s="72">
        <v>4.0393466996995961</v>
      </c>
      <c r="O20" s="72">
        <v>4.7002194052602819</v>
      </c>
      <c r="P20" s="72">
        <v>4.3964076310549318</v>
      </c>
      <c r="Q20" s="72">
        <v>3.2158126824746298</v>
      </c>
      <c r="R20" s="72">
        <v>0</v>
      </c>
      <c r="S20" s="72">
        <v>4.3880085266416602</v>
      </c>
      <c r="T20" s="72">
        <v>4.5423075930813974</v>
      </c>
      <c r="U20" s="72">
        <v>5.5905613086105763</v>
      </c>
      <c r="V20" s="72">
        <v>6.4650735627492306</v>
      </c>
      <c r="W20" s="72">
        <v>3.6120989950666238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17.58309638447771</v>
      </c>
      <c r="D21" s="72">
        <v>24.650273691205633</v>
      </c>
      <c r="E21" s="72">
        <v>22.324029390775632</v>
      </c>
      <c r="F21" s="72">
        <v>28.654156220353727</v>
      </c>
      <c r="G21" s="72">
        <v>18.067350140099833</v>
      </c>
      <c r="H21" s="72">
        <v>30.335183888313644</v>
      </c>
      <c r="I21" s="72">
        <v>19.613724963408188</v>
      </c>
      <c r="J21" s="72">
        <v>20.301474130920077</v>
      </c>
      <c r="K21" s="72">
        <v>16.764330435552495</v>
      </c>
      <c r="L21" s="72">
        <v>17.763247042777884</v>
      </c>
      <c r="M21" s="72">
        <v>19.72578961038904</v>
      </c>
      <c r="N21" s="72">
        <v>14.692704991149853</v>
      </c>
      <c r="O21" s="72">
        <v>14.938405327590148</v>
      </c>
      <c r="P21" s="72">
        <v>14.629784593988257</v>
      </c>
      <c r="Q21" s="72">
        <v>18.366598878434175</v>
      </c>
      <c r="R21" s="72">
        <v>20.329771434158229</v>
      </c>
      <c r="S21" s="72">
        <v>21.373961181787042</v>
      </c>
      <c r="T21" s="72">
        <v>21.517164726982585</v>
      </c>
      <c r="U21" s="72">
        <v>22.22980476822034</v>
      </c>
      <c r="V21" s="72">
        <v>21.439824687789809</v>
      </c>
      <c r="W21" s="72">
        <v>20.697806309636832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2.6123671053398332E-2</v>
      </c>
      <c r="D22" s="72">
        <v>6.8155855264412535E-2</v>
      </c>
      <c r="E22" s="72">
        <v>9.6937529564086272E-2</v>
      </c>
      <c r="F22" s="72">
        <v>7.4516478093389432E-2</v>
      </c>
      <c r="G22" s="72">
        <v>7.924690154911837E-2</v>
      </c>
      <c r="H22" s="72">
        <v>0.11835321259673098</v>
      </c>
      <c r="I22" s="72">
        <v>0.19457685409415304</v>
      </c>
      <c r="J22" s="72">
        <v>0.79018243751624295</v>
      </c>
      <c r="K22" s="72">
        <v>0.38544856111254089</v>
      </c>
      <c r="L22" s="72">
        <v>0.44397052870666026</v>
      </c>
      <c r="M22" s="72">
        <v>0.27265274262771955</v>
      </c>
      <c r="N22" s="72">
        <v>0.31918277913570009</v>
      </c>
      <c r="O22" s="72">
        <v>0.40371424550313678</v>
      </c>
      <c r="P22" s="72">
        <v>0.11686048358401399</v>
      </c>
      <c r="Q22" s="72">
        <v>0.10355677198490452</v>
      </c>
      <c r="R22" s="72">
        <v>8.1986758418885627E-2</v>
      </c>
      <c r="S22" s="72">
        <v>9.9189709250497055E-2</v>
      </c>
      <c r="T22" s="72">
        <v>0.10950300085885872</v>
      </c>
      <c r="U22" s="72">
        <v>0.12575461315809003</v>
      </c>
      <c r="V22" s="72">
        <v>0.13268126637914074</v>
      </c>
      <c r="W22" s="72">
        <v>0.31461205757242472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4.2231866565790428</v>
      </c>
      <c r="D24" s="72">
        <v>5.1802568675354816</v>
      </c>
      <c r="E24" s="72">
        <v>4.8234141745315062</v>
      </c>
      <c r="F24" s="72">
        <v>3.7594727363671483</v>
      </c>
      <c r="G24" s="72">
        <v>1.649053280940542</v>
      </c>
      <c r="H24" s="72">
        <v>0</v>
      </c>
      <c r="I24" s="72">
        <v>0</v>
      </c>
      <c r="J24" s="72">
        <v>0</v>
      </c>
      <c r="K24" s="72">
        <v>0</v>
      </c>
      <c r="L24" s="72">
        <v>2.7166092811695508</v>
      </c>
      <c r="M24" s="72">
        <v>3.2627075061624735</v>
      </c>
      <c r="N24" s="72">
        <v>4.1724848181962031</v>
      </c>
      <c r="O24" s="72">
        <v>4.4312108137426529</v>
      </c>
      <c r="P24" s="72">
        <v>2.9743591925897301</v>
      </c>
      <c r="Q24" s="72">
        <v>4.7094737735916734</v>
      </c>
      <c r="R24" s="72">
        <v>4.4241670690674431</v>
      </c>
      <c r="S24" s="72">
        <v>3.972666303086982</v>
      </c>
      <c r="T24" s="72">
        <v>3.6438677364085881</v>
      </c>
      <c r="U24" s="72">
        <v>3.0459180531621488</v>
      </c>
      <c r="V24" s="72">
        <v>2.8268324691393421</v>
      </c>
      <c r="W24" s="72">
        <v>3.1075784114751328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28.679564623062458</v>
      </c>
      <c r="D25" s="74">
        <v>24.659235034613136</v>
      </c>
      <c r="E25" s="74">
        <v>25.94131068485585</v>
      </c>
      <c r="F25" s="74">
        <v>24.621280034100366</v>
      </c>
      <c r="G25" s="74">
        <v>19.915126880049311</v>
      </c>
      <c r="H25" s="74">
        <v>36.871327298977363</v>
      </c>
      <c r="I25" s="74">
        <v>33.913792845064883</v>
      </c>
      <c r="J25" s="74">
        <v>48.932962770009809</v>
      </c>
      <c r="K25" s="74">
        <v>32.483492651366497</v>
      </c>
      <c r="L25" s="74">
        <v>44.247334561235306</v>
      </c>
      <c r="M25" s="74">
        <v>30.45147504669044</v>
      </c>
      <c r="N25" s="74">
        <v>46.461263366060308</v>
      </c>
      <c r="O25" s="74">
        <v>49.178651495595275</v>
      </c>
      <c r="P25" s="74">
        <v>58.476256498606396</v>
      </c>
      <c r="Q25" s="74">
        <v>50.416051592179485</v>
      </c>
      <c r="R25" s="74">
        <v>46.275528035899448</v>
      </c>
      <c r="S25" s="74">
        <v>37.815229573565347</v>
      </c>
      <c r="T25" s="74">
        <v>39.332972531145103</v>
      </c>
      <c r="U25" s="74">
        <v>38.048196159652015</v>
      </c>
      <c r="V25" s="74">
        <v>43.920208797691565</v>
      </c>
      <c r="W25" s="74">
        <v>51.685283517272204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0.64938171679022871</v>
      </c>
      <c r="D26" s="77">
        <v>0.55331450169712826</v>
      </c>
      <c r="E26" s="77">
        <v>0.77775223234557123</v>
      </c>
      <c r="F26" s="77">
        <v>0.80642989934196707</v>
      </c>
      <c r="G26" s="77">
        <v>0.83990723866519823</v>
      </c>
      <c r="H26" s="77">
        <v>2.1935045084453177</v>
      </c>
      <c r="I26" s="77">
        <v>2.8780749365255445</v>
      </c>
      <c r="J26" s="77">
        <v>3.3390722747358312</v>
      </c>
      <c r="K26" s="77">
        <v>2.8720926132432294</v>
      </c>
      <c r="L26" s="77">
        <v>5.320149427382753</v>
      </c>
      <c r="M26" s="77">
        <v>4.4549390555150907</v>
      </c>
      <c r="N26" s="77">
        <v>3.7979353812327332</v>
      </c>
      <c r="O26" s="77">
        <v>2.819475452859852</v>
      </c>
      <c r="P26" s="77">
        <v>6.754147453763121</v>
      </c>
      <c r="Q26" s="77">
        <v>5.5419849538993908</v>
      </c>
      <c r="R26" s="77">
        <v>5.7927564798986451</v>
      </c>
      <c r="S26" s="77">
        <v>4.2666111560371194</v>
      </c>
      <c r="T26" s="77">
        <v>6.6335098598241213</v>
      </c>
      <c r="U26" s="77">
        <v>5.1607965326280629</v>
      </c>
      <c r="V26" s="77">
        <v>3.9535670296999181</v>
      </c>
      <c r="W26" s="77">
        <v>7.2678462963433361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37.798207553536905</v>
      </c>
      <c r="D27" s="69">
        <f t="shared" si="10"/>
        <v>39.372077305304003</v>
      </c>
      <c r="E27" s="69">
        <f t="shared" si="10"/>
        <v>37.41250379956135</v>
      </c>
      <c r="F27" s="69">
        <f t="shared" si="10"/>
        <v>34.481920605201736</v>
      </c>
      <c r="G27" s="69">
        <f t="shared" si="10"/>
        <v>27.524665073327661</v>
      </c>
      <c r="H27" s="69">
        <f t="shared" si="10"/>
        <v>44.407066401393649</v>
      </c>
      <c r="I27" s="69">
        <f t="shared" si="10"/>
        <v>40.318300542633558</v>
      </c>
      <c r="J27" s="69">
        <f t="shared" si="10"/>
        <v>52.209365843257579</v>
      </c>
      <c r="K27" s="69">
        <f t="shared" si="10"/>
        <v>31.809925545850277</v>
      </c>
      <c r="L27" s="69">
        <f t="shared" si="10"/>
        <v>46.336377281922388</v>
      </c>
      <c r="M27" s="69">
        <f t="shared" si="10"/>
        <v>35.6267894648972</v>
      </c>
      <c r="N27" s="69">
        <f t="shared" si="10"/>
        <v>42.906065067316263</v>
      </c>
      <c r="O27" s="69">
        <f t="shared" si="10"/>
        <v>43.737628807139984</v>
      </c>
      <c r="P27" s="69">
        <f t="shared" si="10"/>
        <v>48.361711300512475</v>
      </c>
      <c r="Q27" s="69">
        <f t="shared" si="10"/>
        <v>45.385292838364705</v>
      </c>
      <c r="R27" s="69">
        <f t="shared" ref="R27:V27" si="11">SUM(R28:R32)</f>
        <v>41.017243879800645</v>
      </c>
      <c r="S27" s="69">
        <f t="shared" si="11"/>
        <v>38.14104462239105</v>
      </c>
      <c r="T27" s="69">
        <f t="shared" si="11"/>
        <v>39.769678813648902</v>
      </c>
      <c r="U27" s="69">
        <f t="shared" si="11"/>
        <v>38.684015930174937</v>
      </c>
      <c r="V27" s="69">
        <f t="shared" si="11"/>
        <v>41.123397130636185</v>
      </c>
      <c r="W27" s="69">
        <f t="shared" ref="W27" si="12">SUM(W28:W32)</f>
        <v>44.534859973933536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8.2943362544055041</v>
      </c>
      <c r="D29" s="72">
        <v>10.227184278428922</v>
      </c>
      <c r="E29" s="72">
        <v>10.448439173268643</v>
      </c>
      <c r="F29" s="72">
        <v>9.5787348442313327</v>
      </c>
      <c r="G29" s="72">
        <v>7.2486198446977061</v>
      </c>
      <c r="H29" s="72">
        <v>9.0215467333895099</v>
      </c>
      <c r="I29" s="72">
        <v>10.182194384351405</v>
      </c>
      <c r="J29" s="72">
        <v>10.667111320995629</v>
      </c>
      <c r="K29" s="72">
        <v>8.8448778351108626</v>
      </c>
      <c r="L29" s="72">
        <v>10.958928047887543</v>
      </c>
      <c r="M29" s="72">
        <v>8.1039155771895981</v>
      </c>
      <c r="N29" s="72">
        <v>9.2982274167702652</v>
      </c>
      <c r="O29" s="72">
        <v>9.7711044845832244</v>
      </c>
      <c r="P29" s="72">
        <v>12.056186815942434</v>
      </c>
      <c r="Q29" s="72">
        <v>8.2133099266743521</v>
      </c>
      <c r="R29" s="72">
        <v>5.1621683865198076</v>
      </c>
      <c r="S29" s="72">
        <v>5.7956181197286512</v>
      </c>
      <c r="T29" s="72">
        <v>6.6176213055736799</v>
      </c>
      <c r="U29" s="72">
        <v>6.5903396081566843</v>
      </c>
      <c r="V29" s="72">
        <v>6.704034947163521</v>
      </c>
      <c r="W29" s="72">
        <v>6.585808993197718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10.99982441099818</v>
      </c>
      <c r="D30" s="72">
        <v>15.938005993233601</v>
      </c>
      <c r="E30" s="72">
        <v>13.590290189893203</v>
      </c>
      <c r="F30" s="72">
        <v>15.620052789889598</v>
      </c>
      <c r="G30" s="72">
        <v>7.2836107609234189</v>
      </c>
      <c r="H30" s="72">
        <v>17.265873858810835</v>
      </c>
      <c r="I30" s="72">
        <v>12.665951921481019</v>
      </c>
      <c r="J30" s="72">
        <v>13.915894417195952</v>
      </c>
      <c r="K30" s="72">
        <v>9.6960449287210366</v>
      </c>
      <c r="L30" s="72">
        <v>12.410201884745231</v>
      </c>
      <c r="M30" s="72">
        <v>12.803859064317908</v>
      </c>
      <c r="N30" s="72">
        <v>9.0462375444498111</v>
      </c>
      <c r="O30" s="72">
        <v>7.8488198239442806</v>
      </c>
      <c r="P30" s="72">
        <v>10.51716596799255</v>
      </c>
      <c r="Q30" s="72">
        <v>11.917554984150113</v>
      </c>
      <c r="R30" s="72">
        <v>12.769126495135129</v>
      </c>
      <c r="S30" s="72">
        <v>10.503977545506693</v>
      </c>
      <c r="T30" s="72">
        <v>10.074747094811219</v>
      </c>
      <c r="U30" s="72">
        <v>9.372234996108487</v>
      </c>
      <c r="V30" s="72">
        <v>9.0848725267736974</v>
      </c>
      <c r="W30" s="72">
        <v>10.000737139937643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18.504046888133221</v>
      </c>
      <c r="D32" s="77">
        <v>13.206887033641483</v>
      </c>
      <c r="E32" s="77">
        <v>13.373774436399501</v>
      </c>
      <c r="F32" s="77">
        <v>9.2831329710808035</v>
      </c>
      <c r="G32" s="77">
        <v>12.992434467706538</v>
      </c>
      <c r="H32" s="77">
        <v>18.119645809193305</v>
      </c>
      <c r="I32" s="77">
        <v>17.470154236801136</v>
      </c>
      <c r="J32" s="77">
        <v>27.626360105065999</v>
      </c>
      <c r="K32" s="77">
        <v>13.269002782018376</v>
      </c>
      <c r="L32" s="77">
        <v>22.967247349289615</v>
      </c>
      <c r="M32" s="77">
        <v>14.719014823389694</v>
      </c>
      <c r="N32" s="77">
        <v>24.561600106096186</v>
      </c>
      <c r="O32" s="77">
        <v>26.117704498612476</v>
      </c>
      <c r="P32" s="77">
        <v>25.788358516577489</v>
      </c>
      <c r="Q32" s="77">
        <v>25.254427927540238</v>
      </c>
      <c r="R32" s="77">
        <v>23.085948998145714</v>
      </c>
      <c r="S32" s="77">
        <v>21.841448957155709</v>
      </c>
      <c r="T32" s="77">
        <v>23.077310413264001</v>
      </c>
      <c r="U32" s="77">
        <v>22.721441325909765</v>
      </c>
      <c r="V32" s="77">
        <v>25.334489656698967</v>
      </c>
      <c r="W32" s="77">
        <v>27.948313840798175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0.64762420834954937</v>
      </c>
      <c r="D3" s="66">
        <f>IF(RES_hh_tes_in!D3=0,"",RES_hh_tes_in!D3/RES_hh_fec_in!D3)</f>
        <v>0.66104669515991576</v>
      </c>
      <c r="E3" s="66">
        <f>IF(RES_hh_tes_in!E3=0,"",RES_hh_tes_in!E3/RES_hh_fec_in!E3)</f>
        <v>0.66686733584516655</v>
      </c>
      <c r="F3" s="66">
        <f>IF(RES_hh_tes_in!F3=0,"",RES_hh_tes_in!F3/RES_hh_fec_in!F3)</f>
        <v>0.67705090079857944</v>
      </c>
      <c r="G3" s="66">
        <f>IF(RES_hh_tes_in!G3=0,"",RES_hh_tes_in!G3/RES_hh_fec_in!G3)</f>
        <v>0.69492273795107729</v>
      </c>
      <c r="H3" s="66">
        <f>IF(RES_hh_tes_in!H3=0,"",RES_hh_tes_in!H3/RES_hh_fec_in!H3)</f>
        <v>0.72507612403469457</v>
      </c>
      <c r="I3" s="66">
        <f>IF(RES_hh_tes_in!I3=0,"",RES_hh_tes_in!I3/RES_hh_fec_in!I3)</f>
        <v>0.75190038417200011</v>
      </c>
      <c r="J3" s="66">
        <f>IF(RES_hh_tes_in!J3=0,"",RES_hh_tes_in!J3/RES_hh_fec_in!J3)</f>
        <v>0.7636465252803083</v>
      </c>
      <c r="K3" s="66">
        <f>IF(RES_hh_tes_in!K3=0,"",RES_hh_tes_in!K3/RES_hh_fec_in!K3)</f>
        <v>0.78555755517784243</v>
      </c>
      <c r="L3" s="66">
        <f>IF(RES_hh_tes_in!L3=0,"",RES_hh_tes_in!L3/RES_hh_fec_in!L3)</f>
        <v>0.79465541737866063</v>
      </c>
      <c r="M3" s="66">
        <f>IF(RES_hh_tes_in!M3=0,"",RES_hh_tes_in!M3/RES_hh_fec_in!M3)</f>
        <v>0.76721053103425907</v>
      </c>
      <c r="N3" s="66">
        <f>IF(RES_hh_tes_in!N3=0,"",RES_hh_tes_in!N3/RES_hh_fec_in!N3)</f>
        <v>0.77878067457311628</v>
      </c>
      <c r="O3" s="66">
        <f>IF(RES_hh_tes_in!O3=0,"",RES_hh_tes_in!O3/RES_hh_fec_in!O3)</f>
        <v>0.80222428845969573</v>
      </c>
      <c r="P3" s="66">
        <f>IF(RES_hh_tes_in!P3=0,"",RES_hh_tes_in!P3/RES_hh_fec_in!P3)</f>
        <v>0.90127053787770717</v>
      </c>
      <c r="Q3" s="66">
        <f>IF(RES_hh_tes_in!Q3=0,"",RES_hh_tes_in!Q3/RES_hh_fec_in!Q3)</f>
        <v>0.91186411129338052</v>
      </c>
      <c r="R3" s="66">
        <f>IF(RES_hh_tes_in!R3=0,"",RES_hh_tes_in!R3/RES_hh_fec_in!R3)</f>
        <v>0.93984077725844239</v>
      </c>
      <c r="S3" s="66">
        <f>IF(RES_hh_tes_in!S3=0,"",RES_hh_tes_in!S3/RES_hh_fec_in!S3)</f>
        <v>0.93859938712943924</v>
      </c>
      <c r="T3" s="66">
        <f>IF(RES_hh_tes_in!T3=0,"",RES_hh_tes_in!T3/RES_hh_fec_in!T3)</f>
        <v>0.97224234796812514</v>
      </c>
      <c r="U3" s="66">
        <f>IF(RES_hh_tes_in!U3=0,"",RES_hh_tes_in!U3/RES_hh_fec_in!U3)</f>
        <v>1.0373467573950315</v>
      </c>
      <c r="V3" s="66">
        <f>IF(RES_hh_tes_in!V3=0,"",RES_hh_tes_in!V3/RES_hh_fec_in!V3)</f>
        <v>1.0453185528578111</v>
      </c>
      <c r="W3" s="66">
        <f>IF(RES_hh_tes_in!W3=0,"",RES_hh_tes_in!W3/RES_hh_fec_in!W3)</f>
        <v>1.0686997499711528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0.64256355459942704</v>
      </c>
      <c r="D4" s="70">
        <f>IF(RES_hh_tes_in!D4=0,"",RES_hh_tes_in!D4/RES_hh_fec_in!D4)</f>
        <v>0.65760399937581149</v>
      </c>
      <c r="E4" s="70">
        <f>IF(RES_hh_tes_in!E4=0,"",RES_hh_tes_in!E4/RES_hh_fec_in!E4)</f>
        <v>0.66477604269024893</v>
      </c>
      <c r="F4" s="70">
        <f>IF(RES_hh_tes_in!F4=0,"",RES_hh_tes_in!F4/RES_hh_fec_in!F4)</f>
        <v>0.67785569595239736</v>
      </c>
      <c r="G4" s="70">
        <f>IF(RES_hh_tes_in!G4=0,"",RES_hh_tes_in!G4/RES_hh_fec_in!G4)</f>
        <v>0.69649621520691407</v>
      </c>
      <c r="H4" s="70">
        <f>IF(RES_hh_tes_in!H4=0,"",RES_hh_tes_in!H4/RES_hh_fec_in!H4)</f>
        <v>0.73091006798529179</v>
      </c>
      <c r="I4" s="70">
        <f>IF(RES_hh_tes_in!I4=0,"",RES_hh_tes_in!I4/RES_hh_fec_in!I4)</f>
        <v>0.76505795130848941</v>
      </c>
      <c r="J4" s="70">
        <f>IF(RES_hh_tes_in!J4=0,"",RES_hh_tes_in!J4/RES_hh_fec_in!J4)</f>
        <v>0.77421709088053892</v>
      </c>
      <c r="K4" s="70">
        <f>IF(RES_hh_tes_in!K4=0,"",RES_hh_tes_in!K4/RES_hh_fec_in!K4)</f>
        <v>0.79081984378196823</v>
      </c>
      <c r="L4" s="70">
        <f>IF(RES_hh_tes_in!L4=0,"",RES_hh_tes_in!L4/RES_hh_fec_in!L4)</f>
        <v>0.8043612372908564</v>
      </c>
      <c r="M4" s="70">
        <f>IF(RES_hh_tes_in!M4=0,"",RES_hh_tes_in!M4/RES_hh_fec_in!M4)</f>
        <v>0.77664685928990296</v>
      </c>
      <c r="N4" s="70">
        <f>IF(RES_hh_tes_in!N4=0,"",RES_hh_tes_in!N4/RES_hh_fec_in!N4)</f>
        <v>0.78698824607858275</v>
      </c>
      <c r="O4" s="70">
        <f>IF(RES_hh_tes_in!O4=0,"",RES_hh_tes_in!O4/RES_hh_fec_in!O4)</f>
        <v>0.80956312636225658</v>
      </c>
      <c r="P4" s="70">
        <f>IF(RES_hh_tes_in!P4=0,"",RES_hh_tes_in!P4/RES_hh_fec_in!P4)</f>
        <v>0.94169170849320594</v>
      </c>
      <c r="Q4" s="70">
        <f>IF(RES_hh_tes_in!Q4=0,"",RES_hh_tes_in!Q4/RES_hh_fec_in!Q4)</f>
        <v>0.94700758213707914</v>
      </c>
      <c r="R4" s="70">
        <f>IF(RES_hh_tes_in!R4=0,"",RES_hh_tes_in!R4/RES_hh_fec_in!R4)</f>
        <v>0.95764357679227108</v>
      </c>
      <c r="S4" s="70">
        <f>IF(RES_hh_tes_in!S4=0,"",RES_hh_tes_in!S4/RES_hh_fec_in!S4)</f>
        <v>0.95456216582733044</v>
      </c>
      <c r="T4" s="70">
        <f>IF(RES_hh_tes_in!T4=0,"",RES_hh_tes_in!T4/RES_hh_fec_in!T4)</f>
        <v>0.99875715378090679</v>
      </c>
      <c r="U4" s="70">
        <f>IF(RES_hh_tes_in!U4=0,"",RES_hh_tes_in!U4/RES_hh_fec_in!U4)</f>
        <v>1.0621617208790981</v>
      </c>
      <c r="V4" s="70">
        <f>IF(RES_hh_tes_in!V4=0,"",RES_hh_tes_in!V4/RES_hh_fec_in!V4)</f>
        <v>1.0909602980307356</v>
      </c>
      <c r="W4" s="70">
        <f>IF(RES_hh_tes_in!W4=0,"",RES_hh_tes_in!W4/RES_hh_fec_in!W4)</f>
        <v>1.0831408944079981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0.70251521344124734</v>
      </c>
      <c r="I5" s="78">
        <f>IF(RES_hh_tes_in!I5=0,"",RES_hh_tes_in!I5/RES_hh_fec_in!I5)</f>
        <v>0.70855924286315397</v>
      </c>
      <c r="J5" s="78">
        <f>IF(RES_hh_tes_in!J5=0,"",RES_hh_tes_in!J5/RES_hh_fec_in!J5)</f>
        <v>0.71480162616277199</v>
      </c>
      <c r="K5" s="78">
        <f>IF(RES_hh_tes_in!K5=0,"",RES_hh_tes_in!K5/RES_hh_fec_in!K5)</f>
        <v>0.72123071102277181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>
        <f>IF(RES_hh_tes_in!O5=0,"",RES_hh_tes_in!O5/RES_hh_fec_in!O5)</f>
        <v>0.74734928087533037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0.87045034306090185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0.5676923113151916</v>
      </c>
      <c r="D6" s="78">
        <f>IF(RES_hh_tes_in!D6=0,"",RES_hh_tes_in!D6/RES_hh_fec_in!D6)</f>
        <v>0.57335317842750733</v>
      </c>
      <c r="E6" s="78">
        <f>IF(RES_hh_tes_in!E6=0,"",RES_hh_tes_in!E6/RES_hh_fec_in!E6)</f>
        <v>0.57920994257521219</v>
      </c>
      <c r="F6" s="78">
        <f>IF(RES_hh_tes_in!F6=0,"",RES_hh_tes_in!F6/RES_hh_fec_in!F6)</f>
        <v>0.58503743592056234</v>
      </c>
      <c r="G6" s="78">
        <f>IF(RES_hh_tes_in!G6=0,"",RES_hh_tes_in!G6/RES_hh_fec_in!G6)</f>
        <v>0.59103178862815742</v>
      </c>
      <c r="H6" s="78">
        <f>IF(RES_hh_tes_in!H6=0,"",RES_hh_tes_in!H6/RES_hh_fec_in!H6)</f>
        <v>0.59716318868257445</v>
      </c>
      <c r="I6" s="78">
        <f>IF(RES_hh_tes_in!I6=0,"",RES_hh_tes_in!I6/RES_hh_fec_in!I6)</f>
        <v>0.60347409797130958</v>
      </c>
      <c r="J6" s="78">
        <f>IF(RES_hh_tes_in!J6=0,"",RES_hh_tes_in!J6/RES_hh_fec_in!J6)</f>
        <v>0.61015191202850927</v>
      </c>
      <c r="K6" s="78">
        <f>IF(RES_hh_tes_in!K6=0,"",RES_hh_tes_in!K6/RES_hh_fec_in!K6)</f>
        <v>0.61734872017513143</v>
      </c>
      <c r="L6" s="78">
        <f>IF(RES_hh_tes_in!L6=0,"",RES_hh_tes_in!L6/RES_hh_fec_in!L6)</f>
        <v>0.62509255170885125</v>
      </c>
      <c r="M6" s="78">
        <f>IF(RES_hh_tes_in!M6=0,"",RES_hh_tes_in!M6/RES_hh_fec_in!M6)</f>
        <v>0.63746508862134277</v>
      </c>
      <c r="N6" s="78">
        <f>IF(RES_hh_tes_in!N6=0,"",RES_hh_tes_in!N6/RES_hh_fec_in!N6)</f>
        <v>0.65565861153722782</v>
      </c>
      <c r="O6" s="78">
        <f>IF(RES_hh_tes_in!O6=0,"",RES_hh_tes_in!O6/RES_hh_fec_in!O6)</f>
        <v>0.68034673852270755</v>
      </c>
      <c r="P6" s="78" t="str">
        <f>IF(RES_hh_tes_in!P6=0,"",RES_hh_tes_in!P6/RES_hh_fec_in!P6)</f>
        <v/>
      </c>
      <c r="Q6" s="78">
        <f>IF(RES_hh_tes_in!Q6=0,"",RES_hh_tes_in!Q6/RES_hh_fec_in!Q6)</f>
        <v>0.7320475673830813</v>
      </c>
      <c r="R6" s="78">
        <f>IF(RES_hh_tes_in!R6=0,"",RES_hh_tes_in!R6/RES_hh_fec_in!R6)</f>
        <v>0.74348063145951349</v>
      </c>
      <c r="S6" s="78">
        <f>IF(RES_hh_tes_in!S6=0,"",RES_hh_tes_in!S6/RES_hh_fec_in!S6)</f>
        <v>0.75163019595300884</v>
      </c>
      <c r="T6" s="78">
        <f>IF(RES_hh_tes_in!T6=0,"",RES_hh_tes_in!T6/RES_hh_fec_in!T6)</f>
        <v>0.75758480253115468</v>
      </c>
      <c r="U6" s="78">
        <f>IF(RES_hh_tes_in!U6=0,"",RES_hh_tes_in!U6/RES_hh_fec_in!U6)</f>
        <v>0.76223255492632636</v>
      </c>
      <c r="V6" s="78">
        <f>IF(RES_hh_tes_in!V6=0,"",RES_hh_tes_in!V6/RES_hh_fec_in!V6)</f>
        <v>0.76630629915375115</v>
      </c>
      <c r="W6" s="78">
        <f>IF(RES_hh_tes_in!W6=0,"",RES_hh_tes_in!W6/RES_hh_fec_in!W6)</f>
        <v>0.76900555593724351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0.53969669608367121</v>
      </c>
      <c r="D7" s="78">
        <f>IF(RES_hh_tes_in!D7=0,"",RES_hh_tes_in!D7/RES_hh_fec_in!D7)</f>
        <v>0.5455295676297558</v>
      </c>
      <c r="E7" s="78">
        <f>IF(RES_hh_tes_in!E7=0,"",RES_hh_tes_in!E7/RES_hh_fec_in!E7)</f>
        <v>0.55156949371822583</v>
      </c>
      <c r="F7" s="78">
        <f>IF(RES_hh_tes_in!F7=0,"",RES_hh_tes_in!F7/RES_hh_fec_in!F7)</f>
        <v>0.55758063387251866</v>
      </c>
      <c r="G7" s="78">
        <f>IF(RES_hh_tes_in!G7=0,"",RES_hh_tes_in!G7/RES_hh_fec_in!G7)</f>
        <v>0.56376827003986885</v>
      </c>
      <c r="H7" s="78">
        <f>IF(RES_hh_tes_in!H7=0,"",RES_hh_tes_in!H7/RES_hh_fec_in!H7)</f>
        <v>0.57010109515999174</v>
      </c>
      <c r="I7" s="78">
        <f>IF(RES_hh_tes_in!I7=0,"",RES_hh_tes_in!I7/RES_hh_fec_in!I7)</f>
        <v>0.57662344742348948</v>
      </c>
      <c r="J7" s="78">
        <f>IF(RES_hh_tes_in!J7=0,"",RES_hh_tes_in!J7/RES_hh_fec_in!J7)</f>
        <v>0.58353127689945772</v>
      </c>
      <c r="K7" s="78">
        <f>IF(RES_hh_tes_in!K7=0,"",RES_hh_tes_in!K7/RES_hh_fec_in!K7)</f>
        <v>0.5909834782102269</v>
      </c>
      <c r="L7" s="78">
        <f>IF(RES_hh_tes_in!L7=0,"",RES_hh_tes_in!L7/RES_hh_fec_in!L7)</f>
        <v>0.59900908290083765</v>
      </c>
      <c r="M7" s="78">
        <f>IF(RES_hh_tes_in!M7=0,"",RES_hh_tes_in!M7/RES_hh_fec_in!M7)</f>
        <v>0.61187420836707529</v>
      </c>
      <c r="N7" s="78">
        <f>IF(RES_hh_tes_in!N7=0,"",RES_hh_tes_in!N7/RES_hh_fec_in!N7)</f>
        <v>0.6308227679718732</v>
      </c>
      <c r="O7" s="78">
        <f>IF(RES_hh_tes_in!O7=0,"",RES_hh_tes_in!O7/RES_hh_fec_in!O7)</f>
        <v>0.65655872575480323</v>
      </c>
      <c r="P7" s="78">
        <f>IF(RES_hh_tes_in!P7=0,"",RES_hh_tes_in!P7/RES_hh_fec_in!P7)</f>
        <v>0.68606146053227901</v>
      </c>
      <c r="Q7" s="78">
        <f>IF(RES_hh_tes_in!Q7=0,"",RES_hh_tes_in!Q7/RES_hh_fec_in!Q7)</f>
        <v>0.71047803503751117</v>
      </c>
      <c r="R7" s="78" t="str">
        <f>IF(RES_hh_tes_in!R7=0,"",RES_hh_tes_in!R7/RES_hh_fec_in!R7)</f>
        <v/>
      </c>
      <c r="S7" s="78">
        <f>IF(RES_hh_tes_in!S7=0,"",RES_hh_tes_in!S7/RES_hh_fec_in!S7)</f>
        <v>0.7309658413951603</v>
      </c>
      <c r="T7" s="78">
        <f>IF(RES_hh_tes_in!T7=0,"",RES_hh_tes_in!T7/RES_hh_fec_in!T7)</f>
        <v>0.73722579188247783</v>
      </c>
      <c r="U7" s="78">
        <f>IF(RES_hh_tes_in!U7=0,"",RES_hh_tes_in!U7/RES_hh_fec_in!U7)</f>
        <v>0.7421020201677847</v>
      </c>
      <c r="V7" s="78">
        <f>IF(RES_hh_tes_in!V7=0,"",RES_hh_tes_in!V7/RES_hh_fec_in!V7)</f>
        <v>0.746332652388775</v>
      </c>
      <c r="W7" s="78">
        <f>IF(RES_hh_tes_in!W7=0,"",RES_hh_tes_in!W7/RES_hh_fec_in!W7)</f>
        <v>0.74906675018402136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0.62989507902492525</v>
      </c>
      <c r="D8" s="78">
        <f>IF(RES_hh_tes_in!D8=0,"",RES_hh_tes_in!D8/RES_hh_fec_in!D8)</f>
        <v>0.63817506561661252</v>
      </c>
      <c r="E8" s="78">
        <f>IF(RES_hh_tes_in!E8=0,"",RES_hh_tes_in!E8/RES_hh_fec_in!E8)</f>
        <v>0.64645870386079285</v>
      </c>
      <c r="F8" s="78">
        <f>IF(RES_hh_tes_in!F8=0,"",RES_hh_tes_in!F8/RES_hh_fec_in!F8)</f>
        <v>0.65464031106530352</v>
      </c>
      <c r="G8" s="78">
        <f>IF(RES_hh_tes_in!G8=0,"",RES_hh_tes_in!G8/RES_hh_fec_in!G8)</f>
        <v>0.66281735895903193</v>
      </c>
      <c r="H8" s="78">
        <f>IF(RES_hh_tes_in!H8=0,"",RES_hh_tes_in!H8/RES_hh_fec_in!H8)</f>
        <v>0.67097892940550175</v>
      </c>
      <c r="I8" s="78">
        <f>IF(RES_hh_tes_in!I8=0,"",RES_hh_tes_in!I8/RES_hh_fec_in!I8)</f>
        <v>0.67915006308185888</v>
      </c>
      <c r="J8" s="78">
        <f>IF(RES_hh_tes_in!J8=0,"",RES_hh_tes_in!J8/RES_hh_fec_in!J8)</f>
        <v>0.68743100184187966</v>
      </c>
      <c r="K8" s="78">
        <f>IF(RES_hh_tes_in!K8=0,"",RES_hh_tes_in!K8/RES_hh_fec_in!K8)</f>
        <v>0.69590825708842308</v>
      </c>
      <c r="L8" s="78">
        <f>IF(RES_hh_tes_in!L8=0,"",RES_hh_tes_in!L8/RES_hh_fec_in!L8)</f>
        <v>0.70460721750913979</v>
      </c>
      <c r="M8" s="78">
        <f>IF(RES_hh_tes_in!M8=0,"",RES_hh_tes_in!M8/RES_hh_fec_in!M8)</f>
        <v>0.71573921547471708</v>
      </c>
      <c r="N8" s="78">
        <f>IF(RES_hh_tes_in!N8=0,"",RES_hh_tes_in!N8/RES_hh_fec_in!N8)</f>
        <v>0.73003639056659198</v>
      </c>
      <c r="O8" s="78">
        <f>IF(RES_hh_tes_in!O8=0,"",RES_hh_tes_in!O8/RES_hh_fec_in!O8)</f>
        <v>0.74792562891876657</v>
      </c>
      <c r="P8" s="78">
        <f>IF(RES_hh_tes_in!P8=0,"",RES_hh_tes_in!P8/RES_hh_fec_in!P8)</f>
        <v>0.76781017506854821</v>
      </c>
      <c r="Q8" s="78">
        <f>IF(RES_hh_tes_in!Q8=0,"",RES_hh_tes_in!Q8/RES_hh_fec_in!Q8)</f>
        <v>0.7847010510634842</v>
      </c>
      <c r="R8" s="78">
        <f>IF(RES_hh_tes_in!R8=0,"",RES_hh_tes_in!R8/RES_hh_fec_in!R8)</f>
        <v>0.79435496310340559</v>
      </c>
      <c r="S8" s="78">
        <f>IF(RES_hh_tes_in!S8=0,"",RES_hh_tes_in!S8/RES_hh_fec_in!S8)</f>
        <v>0.80185601166466469</v>
      </c>
      <c r="T8" s="78">
        <f>IF(RES_hh_tes_in!T8=0,"",RES_hh_tes_in!T8/RES_hh_fec_in!T8)</f>
        <v>0.80788763901218763</v>
      </c>
      <c r="U8" s="78">
        <f>IF(RES_hh_tes_in!U8=0,"",RES_hh_tes_in!U8/RES_hh_fec_in!U8)</f>
        <v>0.81296496863612822</v>
      </c>
      <c r="V8" s="78">
        <f>IF(RES_hh_tes_in!V8=0,"",RES_hh_tes_in!V8/RES_hh_fec_in!V8)</f>
        <v>0.81742429849708642</v>
      </c>
      <c r="W8" s="78">
        <f>IF(RES_hh_tes_in!W8=0,"",RES_hh_tes_in!W8/RES_hh_fec_in!W8)</f>
        <v>0.82060736911097876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0.59867865136466991</v>
      </c>
      <c r="D9" s="78">
        <f>IF(RES_hh_tes_in!D9=0,"",RES_hh_tes_in!D9/RES_hh_fec_in!D9)</f>
        <v>0.61058982493545322</v>
      </c>
      <c r="E9" s="78">
        <f>IF(RES_hh_tes_in!E9=0,"",RES_hh_tes_in!E9/RES_hh_fec_in!E9)</f>
        <v>0.62261423179477227</v>
      </c>
      <c r="F9" s="78">
        <f>IF(RES_hh_tes_in!F9=0,"",RES_hh_tes_in!F9/RES_hh_fec_in!F9)</f>
        <v>0.63474031289296795</v>
      </c>
      <c r="G9" s="78">
        <f>IF(RES_hh_tes_in!G9=0,"",RES_hh_tes_in!G9/RES_hh_fec_in!G9)</f>
        <v>0.64695657786629823</v>
      </c>
      <c r="H9" s="78">
        <f>IF(RES_hh_tes_in!H9=0,"",RES_hh_tes_in!H9/RES_hh_fec_in!H9)</f>
        <v>0.65924933683968212</v>
      </c>
      <c r="I9" s="78">
        <f>IF(RES_hh_tes_in!I9=0,"",RES_hh_tes_in!I9/RES_hh_fec_in!I9)</f>
        <v>0.67160058859840521</v>
      </c>
      <c r="J9" s="78">
        <f>IF(RES_hh_tes_in!J9=0,"",RES_hh_tes_in!J9/RES_hh_fec_in!J9)</f>
        <v>0.68397151975598991</v>
      </c>
      <c r="K9" s="78">
        <f>IF(RES_hh_tes_in!K9=0,"",RES_hh_tes_in!K9/RES_hh_fec_in!K9)</f>
        <v>0.6963107867694176</v>
      </c>
      <c r="L9" s="78">
        <f>IF(RES_hh_tes_in!L9=0,"",RES_hh_tes_in!L9/RES_hh_fec_in!L9)</f>
        <v>0.70857281921224136</v>
      </c>
      <c r="M9" s="78">
        <f>IF(RES_hh_tes_in!M9=0,"",RES_hh_tes_in!M9/RES_hh_fec_in!M9)</f>
        <v>0.71986566521974971</v>
      </c>
      <c r="N9" s="78">
        <f>IF(RES_hh_tes_in!N9=0,"",RES_hh_tes_in!N9/RES_hh_fec_in!N9)</f>
        <v>0.72971050456461639</v>
      </c>
      <c r="O9" s="78">
        <f>IF(RES_hh_tes_in!O9=0,"",RES_hh_tes_in!O9/RES_hh_fec_in!O9)</f>
        <v>0.73784830417733482</v>
      </c>
      <c r="P9" s="78">
        <f>IF(RES_hh_tes_in!P9=0,"",RES_hh_tes_in!P9/RES_hh_fec_in!P9)</f>
        <v>0.74497627059603477</v>
      </c>
      <c r="Q9" s="78">
        <f>IF(RES_hh_tes_in!Q9=0,"",RES_hh_tes_in!Q9/RES_hh_fec_in!Q9)</f>
        <v>0.75346227116696696</v>
      </c>
      <c r="R9" s="78">
        <f>IF(RES_hh_tes_in!R9=0,"",RES_hh_tes_in!R9/RES_hh_fec_in!R9)</f>
        <v>0.7659746110434964</v>
      </c>
      <c r="S9" s="78">
        <f>IF(RES_hh_tes_in!S9=0,"",RES_hh_tes_in!S9/RES_hh_fec_in!S9)</f>
        <v>0.77999808096080736</v>
      </c>
      <c r="T9" s="78">
        <f>IF(RES_hh_tes_in!T9=0,"",RES_hh_tes_in!T9/RES_hh_fec_in!T9)</f>
        <v>0.79408957254468426</v>
      </c>
      <c r="U9" s="78">
        <f>IF(RES_hh_tes_in!U9=0,"",RES_hh_tes_in!U9/RES_hh_fec_in!U9)</f>
        <v>0.80706973056694786</v>
      </c>
      <c r="V9" s="78">
        <f>IF(RES_hh_tes_in!V9=0,"",RES_hh_tes_in!V9/RES_hh_fec_in!V9)</f>
        <v>0.81795004390165871</v>
      </c>
      <c r="W9" s="78">
        <f>IF(RES_hh_tes_in!W9=0,"",RES_hh_tes_in!W9/RES_hh_fec_in!W9)</f>
        <v>0.82670174952431053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0.83085894945976668</v>
      </c>
      <c r="D11" s="78">
        <f>IF(RES_hh_tes_in!D11=0,"",RES_hh_tes_in!D11/RES_hh_fec_in!D11)</f>
        <v>0.832510993265968</v>
      </c>
      <c r="E11" s="78">
        <f>IF(RES_hh_tes_in!E11=0,"",RES_hh_tes_in!E11/RES_hh_fec_in!E11)</f>
        <v>0.83420763794489605</v>
      </c>
      <c r="F11" s="78">
        <f>IF(RES_hh_tes_in!F11=0,"",RES_hh_tes_in!F11/RES_hh_fec_in!F11)</f>
        <v>0.83591036456101397</v>
      </c>
      <c r="G11" s="78">
        <f>IF(RES_hh_tes_in!G11=0,"",RES_hh_tes_in!G11/RES_hh_fec_in!G11)</f>
        <v>0.83765416595753273</v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>
        <f>IF(RES_hh_tes_in!L11=0,"",RES_hh_tes_in!L11/RES_hh_fec_in!L11)</f>
        <v>0.84732134519057145</v>
      </c>
      <c r="M11" s="78">
        <f>IF(RES_hh_tes_in!M11=0,"",RES_hh_tes_in!M11/RES_hh_fec_in!M11)</f>
        <v>0.85027934581665732</v>
      </c>
      <c r="N11" s="78">
        <f>IF(RES_hh_tes_in!N11=0,"",RES_hh_tes_in!N11/RES_hh_fec_in!N11)</f>
        <v>0.85428125978822245</v>
      </c>
      <c r="O11" s="78">
        <f>IF(RES_hh_tes_in!O11=0,"",RES_hh_tes_in!O11/RES_hh_fec_in!O11)</f>
        <v>0.85952190038286191</v>
      </c>
      <c r="P11" s="78">
        <f>IF(RES_hh_tes_in!P11=0,"",RES_hh_tes_in!P11/RES_hh_fec_in!P11)</f>
        <v>0.86563062105679434</v>
      </c>
      <c r="Q11" s="78">
        <f>IF(RES_hh_tes_in!Q11=0,"",RES_hh_tes_in!Q11/RES_hh_fec_in!Q11)</f>
        <v>0.87139405885351484</v>
      </c>
      <c r="R11" s="78">
        <f>IF(RES_hh_tes_in!R11=0,"",RES_hh_tes_in!R11/RES_hh_fec_in!R11)</f>
        <v>0.8758103888774057</v>
      </c>
      <c r="S11" s="78">
        <f>IF(RES_hh_tes_in!S11=0,"",RES_hh_tes_in!S11/RES_hh_fec_in!S11)</f>
        <v>0.88010673972024878</v>
      </c>
      <c r="T11" s="78">
        <f>IF(RES_hh_tes_in!T11=0,"",RES_hh_tes_in!T11/RES_hh_fec_in!T11)</f>
        <v>0.88425440500788222</v>
      </c>
      <c r="U11" s="78">
        <f>IF(RES_hh_tes_in!U11=0,"",RES_hh_tes_in!U11/RES_hh_fec_in!U11)</f>
        <v>0.8882246783661577</v>
      </c>
      <c r="V11" s="78">
        <f>IF(RES_hh_tes_in!V11=0,"",RES_hh_tes_in!V11/RES_hh_fec_in!V11)</f>
        <v>0.89198885342092171</v>
      </c>
      <c r="W11" s="78">
        <f>IF(RES_hh_tes_in!W11=0,"",RES_hh_tes_in!W11/RES_hh_fec_in!W11)</f>
        <v>0.89545638417288842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1.5454723457059794</v>
      </c>
      <c r="D12" s="78">
        <f>IF(RES_hh_tes_in!D12=0,"",RES_hh_tes_in!D12/RES_hh_fec_in!D12)</f>
        <v>1.6555480494285584</v>
      </c>
      <c r="E12" s="78">
        <f>IF(RES_hh_tes_in!E12=0,"",RES_hh_tes_in!E12/RES_hh_fec_in!E12)</f>
        <v>1.7687763396521925</v>
      </c>
      <c r="F12" s="78">
        <f>IF(RES_hh_tes_in!F12=0,"",RES_hh_tes_in!F12/RES_hh_fec_in!F12)</f>
        <v>1.8846865436777034</v>
      </c>
      <c r="G12" s="78">
        <f>IF(RES_hh_tes_in!G12=0,"",RES_hh_tes_in!G12/RES_hh_fec_in!G12)</f>
        <v>2.0036696911734206</v>
      </c>
      <c r="H12" s="78">
        <f>IF(RES_hh_tes_in!H12=0,"",RES_hh_tes_in!H12/RES_hh_fec_in!H12)</f>
        <v>2.1256519987927227</v>
      </c>
      <c r="I12" s="78">
        <f>IF(RES_hh_tes_in!I12=0,"",RES_hh_tes_in!I12/RES_hh_fec_in!I12)</f>
        <v>2.2507028116578445</v>
      </c>
      <c r="J12" s="78">
        <f>IF(RES_hh_tes_in!J12=0,"",RES_hh_tes_in!J12/RES_hh_fec_in!J12)</f>
        <v>2.3791663572096655</v>
      </c>
      <c r="K12" s="78">
        <f>IF(RES_hh_tes_in!K12=0,"",RES_hh_tes_in!K12/RES_hh_fec_in!K12)</f>
        <v>2.5112973901028632</v>
      </c>
      <c r="L12" s="78">
        <f>IF(RES_hh_tes_in!L12=0,"",RES_hh_tes_in!L12/RES_hh_fec_in!L12)</f>
        <v>2.6470953664832422</v>
      </c>
      <c r="M12" s="78">
        <f>IF(RES_hh_tes_in!M12=0,"",RES_hh_tes_in!M12/RES_hh_fec_in!M12)</f>
        <v>2.7964159407307934</v>
      </c>
      <c r="N12" s="78">
        <f>IF(RES_hh_tes_in!N12=0,"",RES_hh_tes_in!N12/RES_hh_fec_in!N12)</f>
        <v>2.961762760492638</v>
      </c>
      <c r="O12" s="78">
        <f>IF(RES_hh_tes_in!O12=0,"",RES_hh_tes_in!O12/RES_hh_fec_in!O12)</f>
        <v>3.1414650594436053</v>
      </c>
      <c r="P12" s="78">
        <f>IF(RES_hh_tes_in!P12=0,"",RES_hh_tes_in!P12/RES_hh_fec_in!P12)</f>
        <v>3.3218412443310679</v>
      </c>
      <c r="Q12" s="78">
        <f>IF(RES_hh_tes_in!Q12=0,"",RES_hh_tes_in!Q12/RES_hh_fec_in!Q12)</f>
        <v>3.4697023345572329</v>
      </c>
      <c r="R12" s="78">
        <f>IF(RES_hh_tes_in!R12=0,"",RES_hh_tes_in!R12/RES_hh_fec_in!R12)</f>
        <v>3.5298835154167167</v>
      </c>
      <c r="S12" s="78">
        <f>IF(RES_hh_tes_in!S12=0,"",RES_hh_tes_in!S12/RES_hh_fec_in!S12)</f>
        <v>3.5679758408640105</v>
      </c>
      <c r="T12" s="78">
        <f>IF(RES_hh_tes_in!T12=0,"",RES_hh_tes_in!T12/RES_hh_fec_in!T12)</f>
        <v>3.5924069619306644</v>
      </c>
      <c r="U12" s="78">
        <f>IF(RES_hh_tes_in!U12=0,"",RES_hh_tes_in!U12/RES_hh_fec_in!U12)</f>
        <v>3.6118507834253384</v>
      </c>
      <c r="V12" s="78">
        <f>IF(RES_hh_tes_in!V12=0,"",RES_hh_tes_in!V12/RES_hh_fec_in!V12)</f>
        <v>3.6353219237170293</v>
      </c>
      <c r="W12" s="78">
        <f>IF(RES_hh_tes_in!W12=0,"",RES_hh_tes_in!W12/RES_hh_fec_in!W12)</f>
        <v>3.6621542373014204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0.76030592433322397</v>
      </c>
      <c r="D13" s="79">
        <f>IF(RES_hh_tes_in!D13=0,"",RES_hh_tes_in!D13/RES_hh_fec_in!D13)</f>
        <v>0.76433085248031041</v>
      </c>
      <c r="E13" s="79">
        <f>IF(RES_hh_tes_in!E13=0,"",RES_hh_tes_in!E13/RES_hh_fec_in!E13)</f>
        <v>0.76845904262506182</v>
      </c>
      <c r="F13" s="79">
        <f>IF(RES_hh_tes_in!F13=0,"",RES_hh_tes_in!F13/RES_hh_fec_in!F13)</f>
        <v>0.77260117964510511</v>
      </c>
      <c r="G13" s="79">
        <f>IF(RES_hh_tes_in!G13=0,"",RES_hh_tes_in!G13/RES_hh_fec_in!G13)</f>
        <v>0.77683835055986683</v>
      </c>
      <c r="H13" s="79">
        <f>IF(RES_hh_tes_in!H13=0,"",RES_hh_tes_in!H13/RES_hh_fec_in!H13)</f>
        <v>0.78116057380200132</v>
      </c>
      <c r="I13" s="79">
        <f>IF(RES_hh_tes_in!I13=0,"",RES_hh_tes_in!I13/RES_hh_fec_in!I13)</f>
        <v>0.78558774640765938</v>
      </c>
      <c r="J13" s="79">
        <f>IF(RES_hh_tes_in!J13=0,"",RES_hh_tes_in!J13/RES_hh_fec_in!J13)</f>
        <v>0.79020151670709793</v>
      </c>
      <c r="K13" s="79">
        <f>IF(RES_hh_tes_in!K13=0,"",RES_hh_tes_in!K13/RES_hh_fec_in!K13)</f>
        <v>0.79507106857836196</v>
      </c>
      <c r="L13" s="79">
        <f>IF(RES_hh_tes_in!L13=0,"",RES_hh_tes_in!L13/RES_hh_fec_in!L13)</f>
        <v>0.80021442190578673</v>
      </c>
      <c r="M13" s="79">
        <f>IF(RES_hh_tes_in!M13=0,"",RES_hh_tes_in!M13/RES_hh_fec_in!M13)</f>
        <v>0.80705300591493179</v>
      </c>
      <c r="N13" s="79">
        <f>IF(RES_hh_tes_in!N13=0,"",RES_hh_tes_in!N13/RES_hh_fec_in!N13)</f>
        <v>0.81600868278996774</v>
      </c>
      <c r="O13" s="79">
        <f>IF(RES_hh_tes_in!O13=0,"",RES_hh_tes_in!O13/RES_hh_fec_in!O13)</f>
        <v>0.82763517247993723</v>
      </c>
      <c r="P13" s="79">
        <f>IF(RES_hh_tes_in!P13=0,"",RES_hh_tes_in!P13/RES_hh_fec_in!P13)</f>
        <v>0.84154641327433899</v>
      </c>
      <c r="Q13" s="79">
        <f>IF(RES_hh_tes_in!Q13=0,"",RES_hh_tes_in!Q13/RES_hh_fec_in!Q13)</f>
        <v>0.85633252419757744</v>
      </c>
      <c r="R13" s="79">
        <f>IF(RES_hh_tes_in!R13=0,"",RES_hh_tes_in!R13/RES_hh_fec_in!R13)</f>
        <v>0.87222356759478703</v>
      </c>
      <c r="S13" s="79">
        <f>IF(RES_hh_tes_in!S13=0,"",RES_hh_tes_in!S13/RES_hh_fec_in!S13)</f>
        <v>0.89072895927982365</v>
      </c>
      <c r="T13" s="79">
        <f>IF(RES_hh_tes_in!T13=0,"",RES_hh_tes_in!T13/RES_hh_fec_in!T13)</f>
        <v>0.9094532750113018</v>
      </c>
      <c r="U13" s="79">
        <f>IF(RES_hh_tes_in!U13=0,"",RES_hh_tes_in!U13/RES_hh_fec_in!U13)</f>
        <v>0.92600800420301421</v>
      </c>
      <c r="V13" s="79">
        <f>IF(RES_hh_tes_in!V13=0,"",RES_hh_tes_in!V13/RES_hh_fec_in!V13)</f>
        <v>0.93799777947632645</v>
      </c>
      <c r="W13" s="79">
        <f>IF(RES_hh_tes_in!W13=0,"",RES_hh_tes_in!W13/RES_hh_fec_in!W13)</f>
        <v>0.94402092131494086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2.3113993071655847</v>
      </c>
      <c r="D15" s="70">
        <f>IF(RES_hh_tes_in!D15=0,"",RES_hh_tes_in!D15/RES_hh_fec_in!D15)</f>
        <v>2.3882884581131578</v>
      </c>
      <c r="E15" s="70">
        <f>IF(RES_hh_tes_in!E15=0,"",RES_hh_tes_in!E15/RES_hh_fec_in!E15)</f>
        <v>2.4659894526147763</v>
      </c>
      <c r="F15" s="70">
        <f>IF(RES_hh_tes_in!F15=0,"",RES_hh_tes_in!F15/RES_hh_fec_in!F15)</f>
        <v>2.5437738957526967</v>
      </c>
      <c r="G15" s="70">
        <f>IF(RES_hh_tes_in!G15=0,"",RES_hh_tes_in!G15/RES_hh_fec_in!G15)</f>
        <v>2.6222974835940267</v>
      </c>
      <c r="H15" s="70">
        <f>IF(RES_hh_tes_in!H15=0,"",RES_hh_tes_in!H15/RES_hh_fec_in!H15)</f>
        <v>2.7014757060724404</v>
      </c>
      <c r="I15" s="70">
        <f>IF(RES_hh_tes_in!I15=0,"",RES_hh_tes_in!I15/RES_hh_fec_in!I15)</f>
        <v>2.7814656975756367</v>
      </c>
      <c r="J15" s="70">
        <f>IF(RES_hh_tes_in!J15=0,"",RES_hh_tes_in!J15/RES_hh_fec_in!J15)</f>
        <v>2.862921066078127</v>
      </c>
      <c r="K15" s="70">
        <f>IF(RES_hh_tes_in!K15=0,"",RES_hh_tes_in!K15/RES_hh_fec_in!K15)</f>
        <v>2.946391379122828</v>
      </c>
      <c r="L15" s="70">
        <f>IF(RES_hh_tes_in!L15=0,"",RES_hh_tes_in!L15/RES_hh_fec_in!L15)</f>
        <v>3.0320125140666652</v>
      </c>
      <c r="M15" s="70">
        <f>IF(RES_hh_tes_in!M15=0,"",RES_hh_tes_in!M15/RES_hh_fec_in!M15)</f>
        <v>3.1342788917789282</v>
      </c>
      <c r="N15" s="70">
        <f>IF(RES_hh_tes_in!N15=0,"",RES_hh_tes_in!N15/RES_hh_fec_in!N15)</f>
        <v>3.257933957050779</v>
      </c>
      <c r="O15" s="70">
        <f>IF(RES_hh_tes_in!O15=0,"",RES_hh_tes_in!O15/RES_hh_fec_in!O15)</f>
        <v>3.4056001129526141</v>
      </c>
      <c r="P15" s="70">
        <f>IF(RES_hh_tes_in!P15=0,"",RES_hh_tes_in!P15/RES_hh_fec_in!P15)</f>
        <v>3.5657408793193217</v>
      </c>
      <c r="Q15" s="70">
        <f>IF(RES_hh_tes_in!Q15=0,"",RES_hh_tes_in!Q15/RES_hh_fec_in!Q15)</f>
        <v>3.7033632254105062</v>
      </c>
      <c r="R15" s="70">
        <f>IF(RES_hh_tes_in!R15=0,"",RES_hh_tes_in!R15/RES_hh_fec_in!R15)</f>
        <v>3.7897017350017492</v>
      </c>
      <c r="S15" s="70">
        <f>IF(RES_hh_tes_in!S15=0,"",RES_hh_tes_in!S15/RES_hh_fec_in!S15)</f>
        <v>3.8584229494671085</v>
      </c>
      <c r="T15" s="70">
        <f>IF(RES_hh_tes_in!T15=0,"",RES_hh_tes_in!T15/RES_hh_fec_in!T15)</f>
        <v>3.9158421401736403</v>
      </c>
      <c r="U15" s="70">
        <f>IF(RES_hh_tes_in!U15=0,"",RES_hh_tes_in!U15/RES_hh_fec_in!U15)</f>
        <v>3.9681149469287029</v>
      </c>
      <c r="V15" s="70">
        <f>IF(RES_hh_tes_in!V15=0,"",RES_hh_tes_in!V15/RES_hh_fec_in!V15)</f>
        <v>4.0214127916716489</v>
      </c>
      <c r="W15" s="70">
        <f>IF(RES_hh_tes_in!W15=0,"",RES_hh_tes_in!W15/RES_hh_fec_in!W15)</f>
        <v>4.0735921261693395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2.3113993071655847</v>
      </c>
      <c r="D16" s="78">
        <f>IF(RES_hh_tes_in!D16=0,"",RES_hh_tes_in!D16/RES_hh_fec_in!D16)</f>
        <v>2.3882884581131578</v>
      </c>
      <c r="E16" s="78">
        <f>IF(RES_hh_tes_in!E16=0,"",RES_hh_tes_in!E16/RES_hh_fec_in!E16)</f>
        <v>2.4659894526147763</v>
      </c>
      <c r="F16" s="78">
        <f>IF(RES_hh_tes_in!F16=0,"",RES_hh_tes_in!F16/RES_hh_fec_in!F16)</f>
        <v>2.5437738957526967</v>
      </c>
      <c r="G16" s="78">
        <f>IF(RES_hh_tes_in!G16=0,"",RES_hh_tes_in!G16/RES_hh_fec_in!G16)</f>
        <v>2.6222974835940267</v>
      </c>
      <c r="H16" s="78">
        <f>IF(RES_hh_tes_in!H16=0,"",RES_hh_tes_in!H16/RES_hh_fec_in!H16)</f>
        <v>2.7014757060724404</v>
      </c>
      <c r="I16" s="78">
        <f>IF(RES_hh_tes_in!I16=0,"",RES_hh_tes_in!I16/RES_hh_fec_in!I16)</f>
        <v>2.7814656975756367</v>
      </c>
      <c r="J16" s="78">
        <f>IF(RES_hh_tes_in!J16=0,"",RES_hh_tes_in!J16/RES_hh_fec_in!J16)</f>
        <v>2.862921066078127</v>
      </c>
      <c r="K16" s="78">
        <f>IF(RES_hh_tes_in!K16=0,"",RES_hh_tes_in!K16/RES_hh_fec_in!K16)</f>
        <v>2.946391379122828</v>
      </c>
      <c r="L16" s="78">
        <f>IF(RES_hh_tes_in!L16=0,"",RES_hh_tes_in!L16/RES_hh_fec_in!L16)</f>
        <v>3.0320125140666652</v>
      </c>
      <c r="M16" s="78">
        <f>IF(RES_hh_tes_in!M16=0,"",RES_hh_tes_in!M16/RES_hh_fec_in!M16)</f>
        <v>3.1342788917789282</v>
      </c>
      <c r="N16" s="78">
        <f>IF(RES_hh_tes_in!N16=0,"",RES_hh_tes_in!N16/RES_hh_fec_in!N16)</f>
        <v>3.257933957050779</v>
      </c>
      <c r="O16" s="78">
        <f>IF(RES_hh_tes_in!O16=0,"",RES_hh_tes_in!O16/RES_hh_fec_in!O16)</f>
        <v>3.4056001129526141</v>
      </c>
      <c r="P16" s="78">
        <f>IF(RES_hh_tes_in!P16=0,"",RES_hh_tes_in!P16/RES_hh_fec_in!P16)</f>
        <v>3.5657408793193217</v>
      </c>
      <c r="Q16" s="78">
        <f>IF(RES_hh_tes_in!Q16=0,"",RES_hh_tes_in!Q16/RES_hh_fec_in!Q16)</f>
        <v>3.7033632254105062</v>
      </c>
      <c r="R16" s="78">
        <f>IF(RES_hh_tes_in!R16=0,"",RES_hh_tes_in!R16/RES_hh_fec_in!R16)</f>
        <v>3.7897017350017492</v>
      </c>
      <c r="S16" s="78">
        <f>IF(RES_hh_tes_in!S16=0,"",RES_hh_tes_in!S16/RES_hh_fec_in!S16)</f>
        <v>3.8584229494671085</v>
      </c>
      <c r="T16" s="78">
        <f>IF(RES_hh_tes_in!T16=0,"",RES_hh_tes_in!T16/RES_hh_fec_in!T16)</f>
        <v>3.9158421401736403</v>
      </c>
      <c r="U16" s="78">
        <f>IF(RES_hh_tes_in!U16=0,"",RES_hh_tes_in!U16/RES_hh_fec_in!U16)</f>
        <v>3.9681149469287029</v>
      </c>
      <c r="V16" s="78">
        <f>IF(RES_hh_tes_in!V16=0,"",RES_hh_tes_in!V16/RES_hh_fec_in!V16)</f>
        <v>4.0214127916716489</v>
      </c>
      <c r="W16" s="78">
        <f>IF(RES_hh_tes_in!W16=0,"",RES_hh_tes_in!W16/RES_hh_fec_in!W16)</f>
        <v>4.0735921261693395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0.67093453154773997</v>
      </c>
      <c r="D17" s="70">
        <f>IF(RES_hh_tes_in!D17=0,"",RES_hh_tes_in!D17/RES_hh_fec_in!D17)</f>
        <v>0.67139737909132102</v>
      </c>
      <c r="E17" s="70">
        <f>IF(RES_hh_tes_in!E17=0,"",RES_hh_tes_in!E17/RES_hh_fec_in!E17)</f>
        <v>0.67200279465261925</v>
      </c>
      <c r="F17" s="70">
        <f>IF(RES_hh_tes_in!F17=0,"",RES_hh_tes_in!F17/RES_hh_fec_in!F17)</f>
        <v>0.67433416592721351</v>
      </c>
      <c r="G17" s="70">
        <f>IF(RES_hh_tes_in!G17=0,"",RES_hh_tes_in!G17/RES_hh_fec_in!G17)</f>
        <v>0.67412402383202319</v>
      </c>
      <c r="H17" s="70">
        <f>IF(RES_hh_tes_in!H17=0,"",RES_hh_tes_in!H17/RES_hh_fec_in!H17)</f>
        <v>0.68148238214917956</v>
      </c>
      <c r="I17" s="70">
        <f>IF(RES_hh_tes_in!I17=0,"",RES_hh_tes_in!I17/RES_hh_fec_in!I17)</f>
        <v>0.68686277908807081</v>
      </c>
      <c r="J17" s="70">
        <f>IF(RES_hh_tes_in!J17=0,"",RES_hh_tes_in!J17/RES_hh_fec_in!J17)</f>
        <v>0.68934174526187786</v>
      </c>
      <c r="K17" s="70">
        <f>IF(RES_hh_tes_in!K17=0,"",RES_hh_tes_in!K17/RES_hh_fec_in!K17)</f>
        <v>0.69812827684718604</v>
      </c>
      <c r="L17" s="70">
        <f>IF(RES_hh_tes_in!L17=0,"",RES_hh_tes_in!L17/RES_hh_fec_in!L17)</f>
        <v>0.72031344235380057</v>
      </c>
      <c r="M17" s="70">
        <f>IF(RES_hh_tes_in!M17=0,"",RES_hh_tes_in!M17/RES_hh_fec_in!M17)</f>
        <v>0.72812390120327342</v>
      </c>
      <c r="N17" s="70">
        <f>IF(RES_hh_tes_in!N17=0,"",RES_hh_tes_in!N17/RES_hh_fec_in!N17)</f>
        <v>0.7331258841670486</v>
      </c>
      <c r="O17" s="70">
        <f>IF(RES_hh_tes_in!O17=0,"",RES_hh_tes_in!O17/RES_hh_fec_in!O17)</f>
        <v>0.74285775378001051</v>
      </c>
      <c r="P17" s="70">
        <f>IF(RES_hh_tes_in!P17=0,"",RES_hh_tes_in!P17/RES_hh_fec_in!P17)</f>
        <v>0.76333458211687422</v>
      </c>
      <c r="Q17" s="70">
        <f>IF(RES_hh_tes_in!Q17=0,"",RES_hh_tes_in!Q17/RES_hh_fec_in!Q17)</f>
        <v>0.78183025432226072</v>
      </c>
      <c r="R17" s="70">
        <f>IF(RES_hh_tes_in!R17=0,"",RES_hh_tes_in!R17/RES_hh_fec_in!R17)</f>
        <v>0.79712559225167068</v>
      </c>
      <c r="S17" s="70">
        <f>IF(RES_hh_tes_in!S17=0,"",RES_hh_tes_in!S17/RES_hh_fec_in!S17)</f>
        <v>0.80409112002093119</v>
      </c>
      <c r="T17" s="70">
        <f>IF(RES_hh_tes_in!T17=0,"",RES_hh_tes_in!T17/RES_hh_fec_in!T17)</f>
        <v>0.81721308920819125</v>
      </c>
      <c r="U17" s="70">
        <f>IF(RES_hh_tes_in!U17=0,"",RES_hh_tes_in!U17/RES_hh_fec_in!U17)</f>
        <v>0.82248764720589029</v>
      </c>
      <c r="V17" s="70">
        <f>IF(RES_hh_tes_in!V17=0,"",RES_hh_tes_in!V17/RES_hh_fec_in!V17)</f>
        <v>0.82326842083793716</v>
      </c>
      <c r="W17" s="70">
        <f>IF(RES_hh_tes_in!W17=0,"",RES_hh_tes_in!W17/RES_hh_fec_in!W17)</f>
        <v>0.83117602938559154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0.63310675954681106</v>
      </c>
      <c r="I18" s="78">
        <f>IF(RES_hh_tes_in!I18=0,"",RES_hh_tes_in!I18/RES_hh_fec_in!I18)</f>
        <v>0.63882847169789381</v>
      </c>
      <c r="J18" s="78">
        <f>IF(RES_hh_tes_in!J18=0,"",RES_hh_tes_in!J18/RES_hh_fec_in!J18)</f>
        <v>0.6447379598694245</v>
      </c>
      <c r="K18" s="78">
        <f>IF(RES_hh_tes_in!K18=0,"",RES_hh_tes_in!K18/RES_hh_fec_in!K18)</f>
        <v>0.65082419314129991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>
        <f>IF(RES_hh_tes_in!O18=0,"",RES_hh_tes_in!O18/RES_hh_fec_in!O18)</f>
        <v>0.67554990641341472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0.79208620929199791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0.62611424810164473</v>
      </c>
      <c r="D19" s="78">
        <f>IF(RES_hh_tes_in!D19=0,"",RES_hh_tes_in!D19/RES_hh_fec_in!D19)</f>
        <v>0.62770833744734045</v>
      </c>
      <c r="E19" s="78">
        <f>IF(RES_hh_tes_in!E19=0,"",RES_hh_tes_in!E19/RES_hh_fec_in!E19)</f>
        <v>0.62956631860764511</v>
      </c>
      <c r="F19" s="78">
        <f>IF(RES_hh_tes_in!F19=0,"",RES_hh_tes_in!F19/RES_hh_fec_in!F19)</f>
        <v>0.63146028501539631</v>
      </c>
      <c r="G19" s="78">
        <f>IF(RES_hh_tes_in!G19=0,"",RES_hh_tes_in!G19/RES_hh_fec_in!G19)</f>
        <v>0.63359728026253803</v>
      </c>
      <c r="H19" s="78">
        <f>IF(RES_hh_tes_in!H19=0,"",RES_hh_tes_in!H19/RES_hh_fec_in!H19)</f>
        <v>0.63595196484922845</v>
      </c>
      <c r="I19" s="78">
        <f>IF(RES_hh_tes_in!I19=0,"",RES_hh_tes_in!I19/RES_hh_fec_in!I19)</f>
        <v>0.63857535432257273</v>
      </c>
      <c r="J19" s="78">
        <f>IF(RES_hh_tes_in!J19=0,"",RES_hh_tes_in!J19/RES_hh_fec_in!J19)</f>
        <v>0.64167644137219104</v>
      </c>
      <c r="K19" s="78">
        <f>IF(RES_hh_tes_in!K19=0,"",RES_hh_tes_in!K19/RES_hh_fec_in!K19)</f>
        <v>0.64543292475587599</v>
      </c>
      <c r="L19" s="78">
        <f>IF(RES_hh_tes_in!L19=0,"",RES_hh_tes_in!L19/RES_hh_fec_in!L19)</f>
        <v>0.64989234617661729</v>
      </c>
      <c r="M19" s="78">
        <f>IF(RES_hh_tes_in!M19=0,"",RES_hh_tes_in!M19/RES_hh_fec_in!M19)</f>
        <v>0.65927155426953854</v>
      </c>
      <c r="N19" s="78">
        <f>IF(RES_hh_tes_in!N19=0,"",RES_hh_tes_in!N19/RES_hh_fec_in!N19)</f>
        <v>0.67490897389288607</v>
      </c>
      <c r="O19" s="78">
        <f>IF(RES_hh_tes_in!O19=0,"",RES_hh_tes_in!O19/RES_hh_fec_in!O19)</f>
        <v>0.69792188644685271</v>
      </c>
      <c r="P19" s="78">
        <f>IF(RES_hh_tes_in!P19=0,"",RES_hh_tes_in!P19/RES_hh_fec_in!P19)</f>
        <v>0.72596208019456798</v>
      </c>
      <c r="Q19" s="78">
        <f>IF(RES_hh_tes_in!Q19=0,"",RES_hh_tes_in!Q19/RES_hh_fec_in!Q19)</f>
        <v>0.75142122902509412</v>
      </c>
      <c r="R19" s="78">
        <f>IF(RES_hh_tes_in!R19=0,"",RES_hh_tes_in!R19/RES_hh_fec_in!R19)</f>
        <v>0.76860303996867496</v>
      </c>
      <c r="S19" s="78">
        <f>IF(RES_hh_tes_in!S19=0,"",RES_hh_tes_in!S19/RES_hh_fec_in!S19)</f>
        <v>0.78516005778705311</v>
      </c>
      <c r="T19" s="78">
        <f>IF(RES_hh_tes_in!T19=0,"",RES_hh_tes_in!T19/RES_hh_fec_in!T19)</f>
        <v>0.80015509279236319</v>
      </c>
      <c r="U19" s="78">
        <f>IF(RES_hh_tes_in!U19=0,"",RES_hh_tes_in!U19/RES_hh_fec_in!U19)</f>
        <v>0.8126509552967911</v>
      </c>
      <c r="V19" s="78">
        <f>IF(RES_hh_tes_in!V19=0,"",RES_hh_tes_in!V19/RES_hh_fec_in!V19)</f>
        <v>0.82171045561250167</v>
      </c>
      <c r="W19" s="78">
        <f>IF(RES_hh_tes_in!W19=0,"",RES_hh_tes_in!W19/RES_hh_fec_in!W19)</f>
        <v>0.82597193697331472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0.56468428514998392</v>
      </c>
      <c r="D20" s="78">
        <f>IF(RES_hh_tes_in!D20=0,"",RES_hh_tes_in!D20/RES_hh_fec_in!D20)</f>
        <v>0.5665552219136788</v>
      </c>
      <c r="E20" s="78">
        <f>IF(RES_hh_tes_in!E20=0,"",RES_hh_tes_in!E20/RES_hh_fec_in!E20)</f>
        <v>0.56873588090149019</v>
      </c>
      <c r="F20" s="78">
        <f>IF(RES_hh_tes_in!F20=0,"",RES_hh_tes_in!F20/RES_hh_fec_in!F20)</f>
        <v>0.57095877473804468</v>
      </c>
      <c r="G20" s="78">
        <f>IF(RES_hh_tes_in!G20=0,"",RES_hh_tes_in!G20/RES_hh_fec_in!G20)</f>
        <v>0.57346690452544546</v>
      </c>
      <c r="H20" s="78">
        <f>IF(RES_hh_tes_in!H20=0,"",RES_hh_tes_in!H20/RES_hh_fec_in!H20)</f>
        <v>0.57623053002237223</v>
      </c>
      <c r="I20" s="78">
        <f>IF(RES_hh_tes_in!I20=0,"",RES_hh_tes_in!I20/RES_hh_fec_in!I20)</f>
        <v>0.57930952670748415</v>
      </c>
      <c r="J20" s="78">
        <f>IF(RES_hh_tes_in!J20=0,"",RES_hh_tes_in!J20/RES_hh_fec_in!J20)</f>
        <v>0.58294918328270307</v>
      </c>
      <c r="K20" s="78">
        <f>IF(RES_hh_tes_in!K20=0,"",RES_hh_tes_in!K20/RES_hh_fec_in!K20)</f>
        <v>0.58735805966326526</v>
      </c>
      <c r="L20" s="78">
        <f>IF(RES_hh_tes_in!L20=0,"",RES_hh_tes_in!L20/RES_hh_fec_in!L20)</f>
        <v>0.59259195417701993</v>
      </c>
      <c r="M20" s="78">
        <f>IF(RES_hh_tes_in!M20=0,"",RES_hh_tes_in!M20/RES_hh_fec_in!M20)</f>
        <v>0.60360006064405713</v>
      </c>
      <c r="N20" s="78">
        <f>IF(RES_hh_tes_in!N20=0,"",RES_hh_tes_in!N20/RES_hh_fec_in!N20)</f>
        <v>0.62195324978093747</v>
      </c>
      <c r="O20" s="78">
        <f>IF(RES_hh_tes_in!O20=0,"",RES_hh_tes_in!O20/RES_hh_fec_in!O20)</f>
        <v>0.64896284259526782</v>
      </c>
      <c r="P20" s="78">
        <f>IF(RES_hh_tes_in!P20=0,"",RES_hh_tes_in!P20/RES_hh_fec_in!P20)</f>
        <v>0.68187281058757165</v>
      </c>
      <c r="Q20" s="78">
        <f>IF(RES_hh_tes_in!Q20=0,"",RES_hh_tes_in!Q20/RES_hh_fec_in!Q20)</f>
        <v>0.71175348048102327</v>
      </c>
      <c r="R20" s="78" t="str">
        <f>IF(RES_hh_tes_in!R20=0,"",RES_hh_tes_in!R20/RES_hh_fec_in!R20)</f>
        <v/>
      </c>
      <c r="S20" s="78">
        <f>IF(RES_hh_tes_in!S20=0,"",RES_hh_tes_in!S20/RES_hh_fec_in!S20)</f>
        <v>0.75135177229897321</v>
      </c>
      <c r="T20" s="78">
        <f>IF(RES_hh_tes_in!T20=0,"",RES_hh_tes_in!T20/RES_hh_fec_in!T20)</f>
        <v>0.7689510131069448</v>
      </c>
      <c r="U20" s="78">
        <f>IF(RES_hh_tes_in!U20=0,"",RES_hh_tes_in!U20/RES_hh_fec_in!U20)</f>
        <v>0.78361704711359137</v>
      </c>
      <c r="V20" s="78">
        <f>IF(RES_hh_tes_in!V20=0,"",RES_hh_tes_in!V20/RES_hh_fec_in!V20)</f>
        <v>0.79424992176841014</v>
      </c>
      <c r="W20" s="78">
        <f>IF(RES_hh_tes_in!W20=0,"",RES_hh_tes_in!W20/RES_hh_fec_in!W20)</f>
        <v>0.79925149973345511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0.62411450269412305</v>
      </c>
      <c r="D21" s="78">
        <f>IF(RES_hh_tes_in!D21=0,"",RES_hh_tes_in!D21/RES_hh_fec_in!D21)</f>
        <v>0.63014463026597045</v>
      </c>
      <c r="E21" s="78">
        <f>IF(RES_hh_tes_in!E21=0,"",RES_hh_tes_in!E21/RES_hh_fec_in!E21)</f>
        <v>0.63643548048438137</v>
      </c>
      <c r="F21" s="78">
        <f>IF(RES_hh_tes_in!F21=0,"",RES_hh_tes_in!F21/RES_hh_fec_in!F21)</f>
        <v>0.64277717931443246</v>
      </c>
      <c r="G21" s="78">
        <f>IF(RES_hh_tes_in!G21=0,"",RES_hh_tes_in!G21/RES_hh_fec_in!G21)</f>
        <v>0.64935685862870796</v>
      </c>
      <c r="H21" s="78">
        <f>IF(RES_hh_tes_in!H21=0,"",RES_hh_tes_in!H21/RES_hh_fec_in!H21)</f>
        <v>0.65614918335058781</v>
      </c>
      <c r="I21" s="78">
        <f>IF(RES_hh_tes_in!I21=0,"",RES_hh_tes_in!I21/RES_hh_fec_in!I21)</f>
        <v>0.66319780764303704</v>
      </c>
      <c r="J21" s="78">
        <f>IF(RES_hh_tes_in!J21=0,"",RES_hh_tes_in!J21/RES_hh_fec_in!J21)</f>
        <v>0.67068719757854023</v>
      </c>
      <c r="K21" s="78">
        <f>IF(RES_hh_tes_in!K21=0,"",RES_hh_tes_in!K21/RES_hh_fec_in!K21)</f>
        <v>0.67877116988096542</v>
      </c>
      <c r="L21" s="78">
        <f>IF(RES_hh_tes_in!L21=0,"",RES_hh_tes_in!L21/RES_hh_fec_in!L21)</f>
        <v>0.6874855892102435</v>
      </c>
      <c r="M21" s="78">
        <f>IF(RES_hh_tes_in!M21=0,"",RES_hh_tes_in!M21/RES_hh_fec_in!M21)</f>
        <v>0.70066402865952515</v>
      </c>
      <c r="N21" s="78">
        <f>IF(RES_hh_tes_in!N21=0,"",RES_hh_tes_in!N21/RES_hh_fec_in!N21)</f>
        <v>0.71948649936513831</v>
      </c>
      <c r="O21" s="78">
        <f>IF(RES_hh_tes_in!O21=0,"",RES_hh_tes_in!O21/RES_hh_fec_in!O21)</f>
        <v>0.74482429581920639</v>
      </c>
      <c r="P21" s="78">
        <f>IF(RES_hh_tes_in!P21=0,"",RES_hh_tes_in!P21/RES_hh_fec_in!P21)</f>
        <v>0.77430886810029798</v>
      </c>
      <c r="Q21" s="78">
        <f>IF(RES_hh_tes_in!Q21=0,"",RES_hh_tes_in!Q21/RES_hh_fec_in!Q21)</f>
        <v>0.80050961020222811</v>
      </c>
      <c r="R21" s="78">
        <f>IF(RES_hh_tes_in!R21=0,"",RES_hh_tes_in!R21/RES_hh_fec_in!R21)</f>
        <v>0.81773726081160958</v>
      </c>
      <c r="S21" s="78">
        <f>IF(RES_hh_tes_in!S21=0,"",RES_hh_tes_in!S21/RES_hh_fec_in!S21)</f>
        <v>0.83345638253436927</v>
      </c>
      <c r="T21" s="78">
        <f>IF(RES_hh_tes_in!T21=0,"",RES_hh_tes_in!T21/RES_hh_fec_in!T21)</f>
        <v>0.84725890865596465</v>
      </c>
      <c r="U21" s="78">
        <f>IF(RES_hh_tes_in!U21=0,"",RES_hh_tes_in!U21/RES_hh_fec_in!U21)</f>
        <v>0.85869018168725286</v>
      </c>
      <c r="V21" s="78">
        <f>IF(RES_hh_tes_in!V21=0,"",RES_hh_tes_in!V21/RES_hh_fec_in!V21)</f>
        <v>0.86725128543378527</v>
      </c>
      <c r="W21" s="78">
        <f>IF(RES_hh_tes_in!W21=0,"",RES_hh_tes_in!W21/RES_hh_fec_in!W21)</f>
        <v>0.8716697978052409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0.64331319435990297</v>
      </c>
      <c r="D22" s="78">
        <f>IF(RES_hh_tes_in!D22=0,"",RES_hh_tes_in!D22/RES_hh_fec_in!D22)</f>
        <v>0.65663190579404096</v>
      </c>
      <c r="E22" s="78">
        <f>IF(RES_hh_tes_in!E22=0,"",RES_hh_tes_in!E22/RES_hh_fec_in!E22)</f>
        <v>0.67007723124196861</v>
      </c>
      <c r="F22" s="78">
        <f>IF(RES_hh_tes_in!F22=0,"",RES_hh_tes_in!F22/RES_hh_fec_in!F22)</f>
        <v>0.6836362457264834</v>
      </c>
      <c r="G22" s="78">
        <f>IF(RES_hh_tes_in!G22=0,"",RES_hh_tes_in!G22/RES_hh_fec_in!G22)</f>
        <v>0.69729610107288242</v>
      </c>
      <c r="H22" s="78">
        <f>IF(RES_hh_tes_in!H22=0,"",RES_hh_tes_in!H22/RES_hh_fec_in!H22)</f>
        <v>0.71104148967988767</v>
      </c>
      <c r="I22" s="78">
        <f>IF(RES_hh_tes_in!I22=0,"",RES_hh_tes_in!I22/RES_hh_fec_in!I22)</f>
        <v>0.72485228313758066</v>
      </c>
      <c r="J22" s="78">
        <f>IF(RES_hh_tes_in!J22=0,"",RES_hh_tes_in!J22/RES_hh_fec_in!J22)</f>
        <v>0.73868508149958267</v>
      </c>
      <c r="K22" s="78">
        <f>IF(RES_hh_tes_in!K22=0,"",RES_hh_tes_in!K22/RES_hh_fec_in!K22)</f>
        <v>0.7524824739801802</v>
      </c>
      <c r="L22" s="78">
        <f>IF(RES_hh_tes_in!L22=0,"",RES_hh_tes_in!L22/RES_hh_fec_in!L22)</f>
        <v>0.76619350511674233</v>
      </c>
      <c r="M22" s="78">
        <f>IF(RES_hh_tes_in!M22=0,"",RES_hh_tes_in!M22/RES_hh_fec_in!M22)</f>
        <v>0.77882082150587528</v>
      </c>
      <c r="N22" s="78">
        <f>IF(RES_hh_tes_in!N22=0,"",RES_hh_tes_in!N22/RES_hh_fec_in!N22)</f>
        <v>0.78982902095578889</v>
      </c>
      <c r="O22" s="78">
        <f>IF(RES_hh_tes_in!O22=0,"",RES_hh_tes_in!O22/RES_hh_fec_in!O22)</f>
        <v>0.79892846057914324</v>
      </c>
      <c r="P22" s="78">
        <f>IF(RES_hh_tes_in!P22=0,"",RES_hh_tes_in!P22/RES_hh_fec_in!P22)</f>
        <v>0.80689873548771773</v>
      </c>
      <c r="Q22" s="78">
        <f>IF(RES_hh_tes_in!Q22=0,"",RES_hh_tes_in!Q22/RES_hh_fec_in!Q22)</f>
        <v>0.81638752281522375</v>
      </c>
      <c r="R22" s="78">
        <f>IF(RES_hh_tes_in!R22=0,"",RES_hh_tes_in!R22/RES_hh_fec_in!R22)</f>
        <v>0.83037844009898487</v>
      </c>
      <c r="S22" s="78">
        <f>IF(RES_hh_tes_in!S22=0,"",RES_hh_tes_in!S22/RES_hh_fec_in!S22)</f>
        <v>0.84605905696045947</v>
      </c>
      <c r="T22" s="78">
        <f>IF(RES_hh_tes_in!T22=0,"",RES_hh_tes_in!T22/RES_hh_fec_in!T22)</f>
        <v>0.8618157335773291</v>
      </c>
      <c r="U22" s="78">
        <f>IF(RES_hh_tes_in!U22=0,"",RES_hh_tes_in!U22/RES_hh_fec_in!U22)</f>
        <v>0.87632975086040277</v>
      </c>
      <c r="V22" s="78">
        <f>IF(RES_hh_tes_in!V22=0,"",RES_hh_tes_in!V22/RES_hh_fec_in!V22)</f>
        <v>0.88849578578188715</v>
      </c>
      <c r="W22" s="78">
        <f>IF(RES_hh_tes_in!W22=0,"",RES_hh_tes_in!W22/RES_hh_fec_in!W22)</f>
        <v>0.89828167640399426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0.8490394066612883</v>
      </c>
      <c r="D24" s="78">
        <f>IF(RES_hh_tes_in!D24=0,"",RES_hh_tes_in!D24/RES_hh_fec_in!D24)</f>
        <v>0.85117215093206255</v>
      </c>
      <c r="E24" s="78">
        <f>IF(RES_hh_tes_in!E24=0,"",RES_hh_tes_in!E24/RES_hh_fec_in!E24)</f>
        <v>0.85336247373400043</v>
      </c>
      <c r="F24" s="78">
        <f>IF(RES_hh_tes_in!F24=0,"",RES_hh_tes_in!F24/RES_hh_fec_in!F24)</f>
        <v>0.85556064815382427</v>
      </c>
      <c r="G24" s="78">
        <f>IF(RES_hh_tes_in!G24=0,"",RES_hh_tes_in!G24/RES_hh_fec_in!G24)</f>
        <v>0.85781184901413632</v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>
        <f>IF(RES_hh_tes_in!L24=0,"",RES_hh_tes_in!L24/RES_hh_fec_in!L24)</f>
        <v>0.87029191827526464</v>
      </c>
      <c r="M24" s="78">
        <f>IF(RES_hh_tes_in!M24=0,"",RES_hh_tes_in!M24/RES_hh_fec_in!M24)</f>
        <v>0.87411061779433918</v>
      </c>
      <c r="N24" s="78">
        <f>IF(RES_hh_tes_in!N24=0,"",RES_hh_tes_in!N24/RES_hh_fec_in!N24)</f>
        <v>0.87927698146033162</v>
      </c>
      <c r="O24" s="78">
        <f>IF(RES_hh_tes_in!O24=0,"",RES_hh_tes_in!O24/RES_hh_fec_in!O24)</f>
        <v>0.88604250799264783</v>
      </c>
      <c r="P24" s="78">
        <f>IF(RES_hh_tes_in!P24=0,"",RES_hh_tes_in!P24/RES_hh_fec_in!P24)</f>
        <v>0.89392870263844637</v>
      </c>
      <c r="Q24" s="78">
        <f>IF(RES_hh_tes_in!Q24=0,"",RES_hh_tes_in!Q24/RES_hh_fec_in!Q24)</f>
        <v>0.90136914634507093</v>
      </c>
      <c r="R24" s="78">
        <f>IF(RES_hh_tes_in!R24=0,"",RES_hh_tes_in!R24/RES_hh_fec_in!R24)</f>
        <v>0.90707051002619454</v>
      </c>
      <c r="S24" s="78">
        <f>IF(RES_hh_tes_in!S24=0,"",RES_hh_tes_in!S24/RES_hh_fec_in!S24)</f>
        <v>0.91261698380062728</v>
      </c>
      <c r="T24" s="78">
        <f>IF(RES_hh_tes_in!T24=0,"",RES_hh_tes_in!T24/RES_hh_fec_in!T24)</f>
        <v>0.91797150850880027</v>
      </c>
      <c r="U24" s="78">
        <f>IF(RES_hh_tes_in!U24=0,"",RES_hh_tes_in!U24/RES_hh_fec_in!U24)</f>
        <v>0.92309702499116264</v>
      </c>
      <c r="V24" s="78">
        <f>IF(RES_hh_tes_in!V24=0,"",RES_hh_tes_in!V24/RES_hh_fec_in!V24)</f>
        <v>0.92795647408815618</v>
      </c>
      <c r="W24" s="78">
        <f>IF(RES_hh_tes_in!W24=0,"",RES_hh_tes_in!W24/RES_hh_fec_in!W24)</f>
        <v>0.93243296334178882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0.70247081511579812</v>
      </c>
      <c r="D25" s="79">
        <f>IF(RES_hh_tes_in!D25=0,"",RES_hh_tes_in!D25/RES_hh_fec_in!D25)</f>
        <v>0.70348844057628723</v>
      </c>
      <c r="E25" s="79">
        <f>IF(RES_hh_tes_in!E25=0,"",RES_hh_tes_in!E25/RES_hh_fec_in!E25)</f>
        <v>0.70458433582618907</v>
      </c>
      <c r="F25" s="79">
        <f>IF(RES_hh_tes_in!F25=0,"",RES_hh_tes_in!F25/RES_hh_fec_in!F25)</f>
        <v>0.70569075815098214</v>
      </c>
      <c r="G25" s="79">
        <f>IF(RES_hh_tes_in!G25=0,"",RES_hh_tes_in!G25/RES_hh_fec_in!G25)</f>
        <v>0.70686988973606046</v>
      </c>
      <c r="H25" s="79">
        <f>IF(RES_hh_tes_in!H25=0,"",RES_hh_tes_in!H25/RES_hh_fec_in!H25)</f>
        <v>0.70811476079447933</v>
      </c>
      <c r="I25" s="79">
        <f>IF(RES_hh_tes_in!I25=0,"",RES_hh_tes_in!I25/RES_hh_fec_in!I25)</f>
        <v>0.70944156630054289</v>
      </c>
      <c r="J25" s="79">
        <f>IF(RES_hh_tes_in!J25=0,"",RES_hh_tes_in!J25/RES_hh_fec_in!J25)</f>
        <v>0.7109151321516638</v>
      </c>
      <c r="K25" s="79">
        <f>IF(RES_hh_tes_in!K25=0,"",RES_hh_tes_in!K25/RES_hh_fec_in!K25)</f>
        <v>0.71259290707740308</v>
      </c>
      <c r="L25" s="79">
        <f>IF(RES_hh_tes_in!L25=0,"",RES_hh_tes_in!L25/RES_hh_fec_in!L25)</f>
        <v>0.71449499740075129</v>
      </c>
      <c r="M25" s="79">
        <f>IF(RES_hh_tes_in!M25=0,"",RES_hh_tes_in!M25/RES_hh_fec_in!M25)</f>
        <v>0.71793938394270029</v>
      </c>
      <c r="N25" s="79">
        <f>IF(RES_hh_tes_in!N25=0,"",RES_hh_tes_in!N25/RES_hh_fec_in!N25)</f>
        <v>0.72350516767436801</v>
      </c>
      <c r="O25" s="79">
        <f>IF(RES_hh_tes_in!O25=0,"",RES_hh_tes_in!O25/RES_hh_fec_in!O25)</f>
        <v>0.73193497803382601</v>
      </c>
      <c r="P25" s="79">
        <f>IF(RES_hh_tes_in!P25=0,"",RES_hh_tes_in!P25/RES_hh_fec_in!P25)</f>
        <v>0.74290107917385428</v>
      </c>
      <c r="Q25" s="79">
        <f>IF(RES_hh_tes_in!Q25=0,"",RES_hh_tes_in!Q25/RES_hh_fec_in!Q25)</f>
        <v>0.75366146175833459</v>
      </c>
      <c r="R25" s="79">
        <f>IF(RES_hh_tes_in!R25=0,"",RES_hh_tes_in!R25/RES_hh_fec_in!R25)</f>
        <v>0.76137510309437328</v>
      </c>
      <c r="S25" s="79">
        <f>IF(RES_hh_tes_in!S25=0,"",RES_hh_tes_in!S25/RES_hh_fec_in!S25)</f>
        <v>0.76901269964100416</v>
      </c>
      <c r="T25" s="79">
        <f>IF(RES_hh_tes_in!T25=0,"",RES_hh_tes_in!T25/RES_hh_fec_in!T25)</f>
        <v>0.77641410518602572</v>
      </c>
      <c r="U25" s="79">
        <f>IF(RES_hh_tes_in!U25=0,"",RES_hh_tes_in!U25/RES_hh_fec_in!U25)</f>
        <v>0.78336677600770765</v>
      </c>
      <c r="V25" s="79">
        <f>IF(RES_hh_tes_in!V25=0,"",RES_hh_tes_in!V25/RES_hh_fec_in!V25)</f>
        <v>0.78954462748132304</v>
      </c>
      <c r="W25" s="79">
        <f>IF(RES_hh_tes_in!W25=0,"",RES_hh_tes_in!W25/RES_hh_fec_in!W25)</f>
        <v>0.79440779091412328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0.68618032234645965</v>
      </c>
      <c r="D27" s="70">
        <f>IF(RES_hh_tes_in!D27=0,"",RES_hh_tes_in!D27/RES_hh_fec_in!D27)</f>
        <v>0.66414327893612934</v>
      </c>
      <c r="E27" s="70">
        <f>IF(RES_hh_tes_in!E27=0,"",RES_hh_tes_in!E27/RES_hh_fec_in!E27)</f>
        <v>0.66790134827733172</v>
      </c>
      <c r="F27" s="70">
        <f>IF(RES_hh_tes_in!F27=0,"",RES_hh_tes_in!F27/RES_hh_fec_in!F27)</f>
        <v>0.65578728031931921</v>
      </c>
      <c r="G27" s="70">
        <f>IF(RES_hh_tes_in!G27=0,"",RES_hh_tes_in!G27/RES_hh_fec_in!G27)</f>
        <v>0.68630134093713335</v>
      </c>
      <c r="H27" s="70">
        <f>IF(RES_hh_tes_in!H27=0,"",RES_hh_tes_in!H27/RES_hh_fec_in!H27)</f>
        <v>0.67706896205706779</v>
      </c>
      <c r="I27" s="70">
        <f>IF(RES_hh_tes_in!I27=0,"",RES_hh_tes_in!I27/RES_hh_fec_in!I27)</f>
        <v>0.68166009566545571</v>
      </c>
      <c r="J27" s="70">
        <f>IF(RES_hh_tes_in!J27=0,"",RES_hh_tes_in!J27/RES_hh_fec_in!J27)</f>
        <v>0.69756113147846921</v>
      </c>
      <c r="K27" s="70">
        <f>IF(RES_hh_tes_in!K27=0,"",RES_hh_tes_in!K27/RES_hh_fec_in!K27)</f>
        <v>0.68057435877253003</v>
      </c>
      <c r="L27" s="70">
        <f>IF(RES_hh_tes_in!L27=0,"",RES_hh_tes_in!L27/RES_hh_fec_in!L27)</f>
        <v>0.69386787382208115</v>
      </c>
      <c r="M27" s="70">
        <f>IF(RES_hh_tes_in!M27=0,"",RES_hh_tes_in!M27/RES_hh_fec_in!M27)</f>
        <v>0.68152599982724249</v>
      </c>
      <c r="N27" s="70">
        <f>IF(RES_hh_tes_in!N27=0,"",RES_hh_tes_in!N27/RES_hh_fec_in!N27)</f>
        <v>0.70944919034769616</v>
      </c>
      <c r="O27" s="70">
        <f>IF(RES_hh_tes_in!O27=0,"",RES_hh_tes_in!O27/RES_hh_fec_in!O27)</f>
        <v>0.71605985528328087</v>
      </c>
      <c r="P27" s="70">
        <f>IF(RES_hh_tes_in!P27=0,"",RES_hh_tes_in!P27/RES_hh_fec_in!P27)</f>
        <v>0.70713039892537155</v>
      </c>
      <c r="Q27" s="70">
        <f>IF(RES_hh_tes_in!Q27=0,"",RES_hh_tes_in!Q27/RES_hh_fec_in!Q27)</f>
        <v>0.71474605970782834</v>
      </c>
      <c r="R27" s="70">
        <f>IF(RES_hh_tes_in!R27=0,"",RES_hh_tes_in!R27/RES_hh_fec_in!R27)</f>
        <v>0.72102954715968026</v>
      </c>
      <c r="S27" s="70">
        <f>IF(RES_hh_tes_in!S27=0,"",RES_hh_tes_in!S27/RES_hh_fec_in!S27)</f>
        <v>0.7295880018496218</v>
      </c>
      <c r="T27" s="70">
        <f>IF(RES_hh_tes_in!T27=0,"",RES_hh_tes_in!T27/RES_hh_fec_in!T27)</f>
        <v>0.73834353229821725</v>
      </c>
      <c r="U27" s="70">
        <f>IF(RES_hh_tes_in!U27=0,"",RES_hh_tes_in!U27/RES_hh_fec_in!U27)</f>
        <v>0.74683611007984174</v>
      </c>
      <c r="V27" s="70">
        <f>IF(RES_hh_tes_in!V27=0,"",RES_hh_tes_in!V27/RES_hh_fec_in!V27)</f>
        <v>0.7599577994602833</v>
      </c>
      <c r="W27" s="70">
        <f>IF(RES_hh_tes_in!W27=0,"",RES_hh_tes_in!W27/RES_hh_fec_in!W27)</f>
        <v>0.76773055750469865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0.62051148122153987</v>
      </c>
      <c r="D29" s="78">
        <f>IF(RES_hh_tes_in!D29=0,"",RES_hh_tes_in!D29/RES_hh_fec_in!D29)</f>
        <v>0.62067247674575676</v>
      </c>
      <c r="E29" s="78">
        <f>IF(RES_hh_tes_in!E29=0,"",RES_hh_tes_in!E29/RES_hh_fec_in!E29)</f>
        <v>0.62083120174244089</v>
      </c>
      <c r="F29" s="78">
        <f>IF(RES_hh_tes_in!F29=0,"",RES_hh_tes_in!F29/RES_hh_fec_in!F29)</f>
        <v>0.62098961712173417</v>
      </c>
      <c r="G29" s="78">
        <f>IF(RES_hh_tes_in!G29=0,"",RES_hh_tes_in!G29/RES_hh_fec_in!G29)</f>
        <v>0.62114594147871971</v>
      </c>
      <c r="H29" s="78">
        <f>IF(RES_hh_tes_in!H29=0,"",RES_hh_tes_in!H29/RES_hh_fec_in!H29)</f>
        <v>0.62130039283468108</v>
      </c>
      <c r="I29" s="78">
        <f>IF(RES_hh_tes_in!I29=0,"",RES_hh_tes_in!I29/RES_hh_fec_in!I29)</f>
        <v>0.62145253225139474</v>
      </c>
      <c r="J29" s="78">
        <f>IF(RES_hh_tes_in!J29=0,"",RES_hh_tes_in!J29/RES_hh_fec_in!J29)</f>
        <v>0.62160056155388965</v>
      </c>
      <c r="K29" s="78">
        <f>IF(RES_hh_tes_in!K29=0,"",RES_hh_tes_in!K29/RES_hh_fec_in!K29)</f>
        <v>0.62174295182046524</v>
      </c>
      <c r="L29" s="78">
        <f>IF(RES_hh_tes_in!L29=0,"",RES_hh_tes_in!L29/RES_hh_fec_in!L29)</f>
        <v>0.62187929400188346</v>
      </c>
      <c r="M29" s="78">
        <f>IF(RES_hh_tes_in!M29=0,"",RES_hh_tes_in!M29/RES_hh_fec_in!M29)</f>
        <v>0.62195266414682937</v>
      </c>
      <c r="N29" s="78">
        <f>IF(RES_hh_tes_in!N29=0,"",RES_hh_tes_in!N29/RES_hh_fec_in!N29)</f>
        <v>0.62195266414682926</v>
      </c>
      <c r="O29" s="78">
        <f>IF(RES_hh_tes_in!O29=0,"",RES_hh_tes_in!O29/RES_hh_fec_in!O29)</f>
        <v>0.62195266414682948</v>
      </c>
      <c r="P29" s="78">
        <f>IF(RES_hh_tes_in!P29=0,"",RES_hh_tes_in!P29/RES_hh_fec_in!P29)</f>
        <v>0.62195266414682948</v>
      </c>
      <c r="Q29" s="78">
        <f>IF(RES_hh_tes_in!Q29=0,"",RES_hh_tes_in!Q29/RES_hh_fec_in!Q29)</f>
        <v>0.62195266414682948</v>
      </c>
      <c r="R29" s="78">
        <f>IF(RES_hh_tes_in!R29=0,"",RES_hh_tes_in!R29/RES_hh_fec_in!R29)</f>
        <v>0.62241619459988184</v>
      </c>
      <c r="S29" s="78">
        <f>IF(RES_hh_tes_in!S29=0,"",RES_hh_tes_in!S29/RES_hh_fec_in!S29)</f>
        <v>0.62317417191470381</v>
      </c>
      <c r="T29" s="78">
        <f>IF(RES_hh_tes_in!T29=0,"",RES_hh_tes_in!T29/RES_hh_fec_in!T29)</f>
        <v>0.6240584787819955</v>
      </c>
      <c r="U29" s="78">
        <f>IF(RES_hh_tes_in!U29=0,"",RES_hh_tes_in!U29/RES_hh_fec_in!U29)</f>
        <v>0.6249743680374048</v>
      </c>
      <c r="V29" s="78">
        <f>IF(RES_hh_tes_in!V29=0,"",RES_hh_tes_in!V29/RES_hh_fec_in!V29)</f>
        <v>0.62582709251657931</v>
      </c>
      <c r="W29" s="78">
        <f>IF(RES_hh_tes_in!W29=0,"",RES_hh_tes_in!W29/RES_hh_fec_in!W29)</f>
        <v>0.62661665221951801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0.61864395729073807</v>
      </c>
      <c r="D30" s="78">
        <f>IF(RES_hh_tes_in!D30=0,"",RES_hh_tes_in!D30/RES_hh_fec_in!D30)</f>
        <v>0.61895087258184955</v>
      </c>
      <c r="E30" s="78">
        <f>IF(RES_hh_tes_in!E30=0,"",RES_hh_tes_in!E30/RES_hh_fec_in!E30)</f>
        <v>0.61925345943201759</v>
      </c>
      <c r="F30" s="78">
        <f>IF(RES_hh_tes_in!F30=0,"",RES_hh_tes_in!F30/RES_hh_fec_in!F30)</f>
        <v>0.61955545604023865</v>
      </c>
      <c r="G30" s="78">
        <f>IF(RES_hh_tes_in!G30=0,"",RES_hh_tes_in!G30/RES_hh_fec_in!G30)</f>
        <v>0.61985346640894556</v>
      </c>
      <c r="H30" s="78">
        <f>IF(RES_hh_tes_in!H30=0,"",RES_hh_tes_in!H30/RES_hh_fec_in!H30)</f>
        <v>0.62014790616500703</v>
      </c>
      <c r="I30" s="78">
        <f>IF(RES_hh_tes_in!I30=0,"",RES_hh_tes_in!I30/RES_hh_fec_in!I30)</f>
        <v>0.62043793853452323</v>
      </c>
      <c r="J30" s="78">
        <f>IF(RES_hh_tes_in!J30=0,"",RES_hh_tes_in!J30/RES_hh_fec_in!J30)</f>
        <v>0.62072013555018135</v>
      </c>
      <c r="K30" s="78">
        <f>IF(RES_hh_tes_in!K30=0,"",RES_hh_tes_in!K30/RES_hh_fec_in!K30)</f>
        <v>0.62099158253810238</v>
      </c>
      <c r="L30" s="78">
        <f>IF(RES_hh_tes_in!L30=0,"",RES_hh_tes_in!L30/RES_hh_fec_in!L30)</f>
        <v>0.62125149970352822</v>
      </c>
      <c r="M30" s="78">
        <f>IF(RES_hh_tes_in!M30=0,"",RES_hh_tes_in!M30/RES_hh_fec_in!M30)</f>
        <v>0.62139136955087027</v>
      </c>
      <c r="N30" s="78">
        <f>IF(RES_hh_tes_in!N30=0,"",RES_hh_tes_in!N30/RES_hh_fec_in!N30)</f>
        <v>0.62139136955087027</v>
      </c>
      <c r="O30" s="78">
        <f>IF(RES_hh_tes_in!O30=0,"",RES_hh_tes_in!O30/RES_hh_fec_in!O30)</f>
        <v>0.62139136955087027</v>
      </c>
      <c r="P30" s="78">
        <f>IF(RES_hh_tes_in!P30=0,"",RES_hh_tes_in!P30/RES_hh_fec_in!P30)</f>
        <v>0.62139136955087027</v>
      </c>
      <c r="Q30" s="78">
        <f>IF(RES_hh_tes_in!Q30=0,"",RES_hh_tes_in!Q30/RES_hh_fec_in!Q30)</f>
        <v>0.62139136955087027</v>
      </c>
      <c r="R30" s="78">
        <f>IF(RES_hh_tes_in!R30=0,"",RES_hh_tes_in!R30/RES_hh_fec_in!R30)</f>
        <v>0.62227502507253496</v>
      </c>
      <c r="S30" s="78">
        <f>IF(RES_hh_tes_in!S30=0,"",RES_hh_tes_in!S30/RES_hh_fec_in!S30)</f>
        <v>0.6237200020640753</v>
      </c>
      <c r="T30" s="78">
        <f>IF(RES_hh_tes_in!T30=0,"",RES_hh_tes_in!T30/RES_hh_fec_in!T30)</f>
        <v>0.62540580855420447</v>
      </c>
      <c r="U30" s="78">
        <f>IF(RES_hh_tes_in!U30=0,"",RES_hh_tes_in!U30/RES_hh_fec_in!U30)</f>
        <v>0.62715182241898138</v>
      </c>
      <c r="V30" s="78">
        <f>IF(RES_hh_tes_in!V30=0,"",RES_hh_tes_in!V30/RES_hh_fec_in!V30)</f>
        <v>0.62877742153446337</v>
      </c>
      <c r="W30" s="78">
        <f>IF(RES_hh_tes_in!W30=0,"",RES_hh_tes_in!W30/RES_hh_fec_in!W30)</f>
        <v>0.63028260590064966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0.77301589809974369</v>
      </c>
      <c r="D32" s="81">
        <f>IF(RES_hh_tes_in!D32=0,"",RES_hh_tes_in!D32/RES_hh_fec_in!D32)</f>
        <v>0.77437562052589426</v>
      </c>
      <c r="E32" s="81">
        <f>IF(RES_hh_tes_in!E32=0,"",RES_hh_tes_in!E32/RES_hh_fec_in!E32)</f>
        <v>0.77578562219164582</v>
      </c>
      <c r="F32" s="81">
        <f>IF(RES_hh_tes_in!F32=0,"",RES_hh_tes_in!F32/RES_hh_fec_in!F32)</f>
        <v>0.77720248011734305</v>
      </c>
      <c r="G32" s="81">
        <f>IF(RES_hh_tes_in!G32=0,"",RES_hh_tes_in!G32/RES_hh_fec_in!G32)</f>
        <v>0.77866564226533574</v>
      </c>
      <c r="H32" s="81">
        <f>IF(RES_hh_tes_in!H32=0,"",RES_hh_tes_in!H32/RES_hh_fec_in!H32)</f>
        <v>0.78017028070723338</v>
      </c>
      <c r="I32" s="81">
        <f>IF(RES_hh_tes_in!I32=0,"",RES_hh_tes_in!I32/RES_hh_fec_in!I32)</f>
        <v>0.78172611542211135</v>
      </c>
      <c r="J32" s="81">
        <f>IF(RES_hh_tes_in!J32=0,"",RES_hh_tes_in!J32/RES_hh_fec_in!J32)</f>
        <v>0.78337296573339943</v>
      </c>
      <c r="K32" s="81">
        <f>IF(RES_hh_tes_in!K32=0,"",RES_hh_tes_in!K32/RES_hh_fec_in!K32)</f>
        <v>0.78514468853973995</v>
      </c>
      <c r="L32" s="81">
        <f>IF(RES_hh_tes_in!L32=0,"",RES_hh_tes_in!L32/RES_hh_fec_in!L32)</f>
        <v>0.7870503419495819</v>
      </c>
      <c r="M32" s="81">
        <f>IF(RES_hh_tes_in!M32=0,"",RES_hh_tes_in!M32/RES_hh_fec_in!M32)</f>
        <v>0.78964304490911075</v>
      </c>
      <c r="N32" s="81">
        <f>IF(RES_hh_tes_in!N32=0,"",RES_hh_tes_in!N32/RES_hh_fec_in!N32)</f>
        <v>0.79307963633944278</v>
      </c>
      <c r="O32" s="81">
        <f>IF(RES_hh_tes_in!O32=0,"",RES_hh_tes_in!O32/RES_hh_fec_in!O32)</f>
        <v>0.79774146681095048</v>
      </c>
      <c r="P32" s="81">
        <f>IF(RES_hh_tes_in!P32=0,"",RES_hh_tes_in!P32/RES_hh_fec_in!P32)</f>
        <v>0.80382882508509601</v>
      </c>
      <c r="Q32" s="81">
        <f>IF(RES_hh_tes_in!Q32=0,"",RES_hh_tes_in!Q32/RES_hh_fec_in!Q32)</f>
        <v>0.8116746188640015</v>
      </c>
      <c r="R32" s="81">
        <f>IF(RES_hh_tes_in!R32=0,"",RES_hh_tes_in!R32/RES_hh_fec_in!R32)</f>
        <v>0.82234761151953395</v>
      </c>
      <c r="S32" s="81">
        <f>IF(RES_hh_tes_in!S32=0,"",RES_hh_tes_in!S32/RES_hh_fec_in!S32)</f>
        <v>0.83566850461654096</v>
      </c>
      <c r="T32" s="81">
        <f>IF(RES_hh_tes_in!T32=0,"",RES_hh_tes_in!T32/RES_hh_fec_in!T32)</f>
        <v>0.84999062511620016</v>
      </c>
      <c r="U32" s="81">
        <f>IF(RES_hh_tes_in!U32=0,"",RES_hh_tes_in!U32/RES_hh_fec_in!U32)</f>
        <v>0.86366729997972913</v>
      </c>
      <c r="V32" s="81">
        <f>IF(RES_hh_tes_in!V32=0,"",RES_hh_tes_in!V32/RES_hh_fec_in!V32)</f>
        <v>0.87505185616832715</v>
      </c>
      <c r="W32" s="81">
        <f>IF(RES_hh_tes_in!W32=0,"",RES_hh_tes_in!W32/RES_hh_fec_in!W32)</f>
        <v>0.88356587055150082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1856.8501482165964</v>
      </c>
      <c r="D3" s="65">
        <f t="shared" si="0"/>
        <v>1637.1971964882355</v>
      </c>
      <c r="E3" s="65">
        <f t="shared" si="0"/>
        <v>1612.3921394284023</v>
      </c>
      <c r="F3" s="65">
        <f t="shared" si="0"/>
        <v>1779.7309353422684</v>
      </c>
      <c r="G3" s="65">
        <f t="shared" si="0"/>
        <v>1323.9636089478845</v>
      </c>
      <c r="H3" s="65">
        <f t="shared" si="0"/>
        <v>1926.8331224324816</v>
      </c>
      <c r="I3" s="65">
        <f t="shared" si="0"/>
        <v>1303.3962601512467</v>
      </c>
      <c r="J3" s="65">
        <f t="shared" si="0"/>
        <v>1848.9573341638115</v>
      </c>
      <c r="K3" s="65">
        <f t="shared" si="0"/>
        <v>1255.2180805828825</v>
      </c>
      <c r="L3" s="65">
        <f t="shared" si="0"/>
        <v>1237.6435522748402</v>
      </c>
      <c r="M3" s="65">
        <f t="shared" si="0"/>
        <v>934.61485980163343</v>
      </c>
      <c r="N3" s="65">
        <f t="shared" si="0"/>
        <v>1139.8258376745198</v>
      </c>
      <c r="O3" s="65">
        <f t="shared" si="0"/>
        <v>1187.1059467765624</v>
      </c>
      <c r="P3" s="65">
        <f t="shared" si="0"/>
        <v>793.42969513375181</v>
      </c>
      <c r="Q3" s="65">
        <f t="shared" si="0"/>
        <v>832.83539317015777</v>
      </c>
      <c r="R3" s="65">
        <f t="shared" ref="R3:V3" si="1">SUM(R4,R15,R17,R27)</f>
        <v>775.91770563016541</v>
      </c>
      <c r="S3" s="65">
        <f t="shared" si="1"/>
        <v>750.00452764210638</v>
      </c>
      <c r="T3" s="65">
        <f t="shared" si="1"/>
        <v>693.62538742504148</v>
      </c>
      <c r="U3" s="65">
        <f t="shared" si="1"/>
        <v>633.87952013972244</v>
      </c>
      <c r="V3" s="65">
        <f t="shared" si="1"/>
        <v>638.61884609126651</v>
      </c>
      <c r="W3" s="65">
        <f t="shared" ref="W3" si="2">SUM(W4,W15,W17,W27)</f>
        <v>701.13283097226895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1678.6836826578428</v>
      </c>
      <c r="D4" s="69">
        <f t="shared" si="3"/>
        <v>1414.3327859520675</v>
      </c>
      <c r="E4" s="69">
        <f t="shared" si="3"/>
        <v>1393.1493395748289</v>
      </c>
      <c r="F4" s="69">
        <f t="shared" si="3"/>
        <v>1548.6729223007417</v>
      </c>
      <c r="G4" s="69">
        <f t="shared" si="3"/>
        <v>1169.6494043488512</v>
      </c>
      <c r="H4" s="69">
        <f t="shared" si="3"/>
        <v>1682.2431422240811</v>
      </c>
      <c r="I4" s="69">
        <f t="shared" si="3"/>
        <v>1100.3145435252165</v>
      </c>
      <c r="J4" s="69">
        <f t="shared" si="3"/>
        <v>1616.3936266834339</v>
      </c>
      <c r="K4" s="69">
        <f t="shared" si="3"/>
        <v>1088.4679175806823</v>
      </c>
      <c r="L4" s="69">
        <f t="shared" si="3"/>
        <v>1062.3152379944022</v>
      </c>
      <c r="M4" s="69">
        <f t="shared" si="3"/>
        <v>769.92734291065858</v>
      </c>
      <c r="N4" s="69">
        <f t="shared" si="3"/>
        <v>992.97746139838466</v>
      </c>
      <c r="O4" s="69">
        <f t="shared" si="3"/>
        <v>1040.7928641695062</v>
      </c>
      <c r="P4" s="69">
        <f t="shared" si="3"/>
        <v>630.11140107352799</v>
      </c>
      <c r="Q4" s="69">
        <f t="shared" si="3"/>
        <v>679.30390399757891</v>
      </c>
      <c r="R4" s="69">
        <f t="shared" ref="R4:V4" si="4">SUM(R5:R14)</f>
        <v>642.38772868488184</v>
      </c>
      <c r="S4" s="69">
        <f t="shared" si="4"/>
        <v>602.89676389081365</v>
      </c>
      <c r="T4" s="69">
        <f t="shared" si="4"/>
        <v>545.29309317494813</v>
      </c>
      <c r="U4" s="69">
        <f t="shared" si="4"/>
        <v>483.82304788391787</v>
      </c>
      <c r="V4" s="69">
        <f t="shared" si="4"/>
        <v>488.80955868353169</v>
      </c>
      <c r="W4" s="69">
        <f t="shared" ref="W4" si="5">SUM(W5:W14)</f>
        <v>559.76956533230725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12.721831021709349</v>
      </c>
      <c r="I5" s="72">
        <v>34.781887899142852</v>
      </c>
      <c r="J5" s="72">
        <v>41.396557760301604</v>
      </c>
      <c r="K5" s="72">
        <v>23.198654415154206</v>
      </c>
      <c r="L5" s="72">
        <v>0</v>
      </c>
      <c r="M5" s="72">
        <v>0</v>
      </c>
      <c r="N5" s="72">
        <v>0</v>
      </c>
      <c r="O5" s="72">
        <v>0.74252327031357246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0.97218510873203612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44.607775912823676</v>
      </c>
      <c r="D6" s="72">
        <v>35.076446450867607</v>
      </c>
      <c r="E6" s="72">
        <v>28.946476142632264</v>
      </c>
      <c r="F6" s="72">
        <v>37.093607442959275</v>
      </c>
      <c r="G6" s="72">
        <v>35.980684333770434</v>
      </c>
      <c r="H6" s="72">
        <v>45.548164611061303</v>
      </c>
      <c r="I6" s="72">
        <v>45.374243226640957</v>
      </c>
      <c r="J6" s="72">
        <v>36.720524295542553</v>
      </c>
      <c r="K6" s="72">
        <v>32.520515918262753</v>
      </c>
      <c r="L6" s="72">
        <v>32.574102799128489</v>
      </c>
      <c r="M6" s="72">
        <v>13.850523683855997</v>
      </c>
      <c r="N6" s="72">
        <v>20.251371433859934</v>
      </c>
      <c r="O6" s="72">
        <v>20.252776609810468</v>
      </c>
      <c r="P6" s="72">
        <v>0</v>
      </c>
      <c r="Q6" s="72">
        <v>9.5393690777753086</v>
      </c>
      <c r="R6" s="72">
        <v>31.03274853646527</v>
      </c>
      <c r="S6" s="72">
        <v>20.344412264642745</v>
      </c>
      <c r="T6" s="72">
        <v>14.423008098319661</v>
      </c>
      <c r="U6" s="72">
        <v>9.9200493986001348</v>
      </c>
      <c r="V6" s="72">
        <v>14.376791695800744</v>
      </c>
      <c r="W6" s="72">
        <v>24.556292930067499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567.87501754942866</v>
      </c>
      <c r="D7" s="72">
        <v>444.48189825383298</v>
      </c>
      <c r="E7" s="72">
        <v>558.41486893653871</v>
      </c>
      <c r="F7" s="72">
        <v>415.56030939666891</v>
      </c>
      <c r="G7" s="72">
        <v>464.6391422290427</v>
      </c>
      <c r="H7" s="72">
        <v>501.81622749583317</v>
      </c>
      <c r="I7" s="72">
        <v>412.78691197189585</v>
      </c>
      <c r="J7" s="72">
        <v>662.98148079679595</v>
      </c>
      <c r="K7" s="72">
        <v>421.55111294015148</v>
      </c>
      <c r="L7" s="72">
        <v>296.83807443990804</v>
      </c>
      <c r="M7" s="72">
        <v>223.44948237378787</v>
      </c>
      <c r="N7" s="72">
        <v>343.54560208868634</v>
      </c>
      <c r="O7" s="72">
        <v>442.54717761379226</v>
      </c>
      <c r="P7" s="72">
        <v>211.7965443809785</v>
      </c>
      <c r="Q7" s="72">
        <v>101.33648463849858</v>
      </c>
      <c r="R7" s="72">
        <v>0</v>
      </c>
      <c r="S7" s="72">
        <v>107.79553741808809</v>
      </c>
      <c r="T7" s="72">
        <v>104.08774318051545</v>
      </c>
      <c r="U7" s="72">
        <v>122.1090051342092</v>
      </c>
      <c r="V7" s="72">
        <v>123.56581490367365</v>
      </c>
      <c r="W7" s="72">
        <v>108.60666142290535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1066.2008891955904</v>
      </c>
      <c r="D8" s="72">
        <v>934.77444124736701</v>
      </c>
      <c r="E8" s="72">
        <v>805.78799449565781</v>
      </c>
      <c r="F8" s="72">
        <v>1096.0190054611135</v>
      </c>
      <c r="G8" s="72">
        <v>669.02957778603809</v>
      </c>
      <c r="H8" s="72">
        <v>1122.1569190954772</v>
      </c>
      <c r="I8" s="72">
        <v>607.37150042753694</v>
      </c>
      <c r="J8" s="72">
        <v>875.29506383079399</v>
      </c>
      <c r="K8" s="72">
        <v>611.19763430711384</v>
      </c>
      <c r="L8" s="72">
        <v>732.90306075536557</v>
      </c>
      <c r="M8" s="72">
        <v>532.62733685301464</v>
      </c>
      <c r="N8" s="72">
        <v>629.18048787583837</v>
      </c>
      <c r="O8" s="72">
        <v>577.25038667558977</v>
      </c>
      <c r="P8" s="72">
        <v>418.31485669254954</v>
      </c>
      <c r="Q8" s="72">
        <v>568.42805028130499</v>
      </c>
      <c r="R8" s="72">
        <v>611.35498014841653</v>
      </c>
      <c r="S8" s="72">
        <v>474.75681420808286</v>
      </c>
      <c r="T8" s="72">
        <v>426.78234189611305</v>
      </c>
      <c r="U8" s="72">
        <v>351.7939933511085</v>
      </c>
      <c r="V8" s="72">
        <v>350.86695208405729</v>
      </c>
      <c r="W8" s="72">
        <v>425.6344258706024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101.08990905785416</v>
      </c>
      <c r="D17" s="69">
        <f t="shared" si="7"/>
        <v>118.85121064305847</v>
      </c>
      <c r="E17" s="69">
        <f t="shared" si="7"/>
        <v>123.23351847307003</v>
      </c>
      <c r="F17" s="69">
        <f t="shared" si="7"/>
        <v>131.09014908283015</v>
      </c>
      <c r="G17" s="69">
        <f t="shared" si="7"/>
        <v>95.884625399552974</v>
      </c>
      <c r="H17" s="69">
        <f t="shared" si="7"/>
        <v>140.83482061310718</v>
      </c>
      <c r="I17" s="69">
        <f t="shared" si="7"/>
        <v>111.84640836479156</v>
      </c>
      <c r="J17" s="69">
        <f t="shared" si="7"/>
        <v>134.5697943831679</v>
      </c>
      <c r="K17" s="69">
        <f t="shared" si="7"/>
        <v>92.49343085837296</v>
      </c>
      <c r="L17" s="69">
        <f t="shared" si="7"/>
        <v>81.852705382992411</v>
      </c>
      <c r="M17" s="69">
        <f t="shared" si="7"/>
        <v>81.867225882944524</v>
      </c>
      <c r="N17" s="69">
        <f t="shared" si="7"/>
        <v>73.158420968461314</v>
      </c>
      <c r="O17" s="69">
        <f t="shared" si="7"/>
        <v>75.140600045783259</v>
      </c>
      <c r="P17" s="69">
        <f t="shared" si="7"/>
        <v>72.353387088877895</v>
      </c>
      <c r="Q17" s="69">
        <f t="shared" si="7"/>
        <v>73.596660667648919</v>
      </c>
      <c r="R17" s="69">
        <f t="shared" ref="R17:V17" si="8">SUM(R18:R26)</f>
        <v>63.421512183975068</v>
      </c>
      <c r="S17" s="69">
        <f t="shared" si="8"/>
        <v>82.982237986144682</v>
      </c>
      <c r="T17" s="69">
        <f t="shared" si="8"/>
        <v>82.480396571192841</v>
      </c>
      <c r="U17" s="69">
        <f t="shared" si="8"/>
        <v>87.097326290547684</v>
      </c>
      <c r="V17" s="69">
        <f t="shared" si="8"/>
        <v>87.572333845579749</v>
      </c>
      <c r="W17" s="69">
        <f t="shared" ref="W17" si="9">SUM(W18:W26)</f>
        <v>76.328429475233406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4.1276507787471356E-2</v>
      </c>
      <c r="I18" s="72">
        <v>1.0183729820671765</v>
      </c>
      <c r="J18" s="72">
        <v>2.235585435396934</v>
      </c>
      <c r="K18" s="72">
        <v>1.1551647884627112</v>
      </c>
      <c r="L18" s="72">
        <v>0</v>
      </c>
      <c r="M18" s="72">
        <v>0</v>
      </c>
      <c r="N18" s="72">
        <v>0</v>
      </c>
      <c r="O18" s="72">
        <v>9.1742361464310765E-2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1.1843782416882845E-2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7.3369920204844821</v>
      </c>
      <c r="D19" s="72">
        <v>7.2411568587733504</v>
      </c>
      <c r="E19" s="72">
        <v>7.3062559259175597</v>
      </c>
      <c r="F19" s="72">
        <v>7.6829733362266959</v>
      </c>
      <c r="G19" s="72">
        <v>7.4379111455409861</v>
      </c>
      <c r="H19" s="72">
        <v>10.364400032277453</v>
      </c>
      <c r="I19" s="72">
        <v>9.4393612328320877</v>
      </c>
      <c r="J19" s="72">
        <v>6.86918166241799</v>
      </c>
      <c r="K19" s="72">
        <v>8.0744026333321344</v>
      </c>
      <c r="L19" s="72">
        <v>6.7251404702612083</v>
      </c>
      <c r="M19" s="72">
        <v>4.5170564901621022</v>
      </c>
      <c r="N19" s="72">
        <v>5.0669894831805404</v>
      </c>
      <c r="O19" s="72">
        <v>5.4931164168280091</v>
      </c>
      <c r="P19" s="72">
        <v>7.9905429079911254</v>
      </c>
      <c r="Q19" s="72">
        <v>5.7036953674052544</v>
      </c>
      <c r="R19" s="72">
        <v>5.0281091704609846</v>
      </c>
      <c r="S19" s="72">
        <v>4.6518184760637133</v>
      </c>
      <c r="T19" s="72">
        <v>4.5278307750353255</v>
      </c>
      <c r="U19" s="72">
        <v>4.1906152812979736</v>
      </c>
      <c r="V19" s="72">
        <v>4.2888634186263284</v>
      </c>
      <c r="W19" s="72">
        <v>6.5462171489845353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27.580627854080788</v>
      </c>
      <c r="D20" s="72">
        <v>19.72886987251724</v>
      </c>
      <c r="E20" s="72">
        <v>33.53939173235468</v>
      </c>
      <c r="F20" s="72">
        <v>18.701011161641606</v>
      </c>
      <c r="G20" s="72">
        <v>23.095132154052525</v>
      </c>
      <c r="H20" s="72">
        <v>21.839323370873359</v>
      </c>
      <c r="I20" s="72">
        <v>31.92430820693437</v>
      </c>
      <c r="J20" s="72">
        <v>54.367804849620391</v>
      </c>
      <c r="K20" s="72">
        <v>25.253190768478902</v>
      </c>
      <c r="L20" s="72">
        <v>14.439424041122626</v>
      </c>
      <c r="M20" s="72">
        <v>11.224565440463767</v>
      </c>
      <c r="N20" s="72">
        <v>20.126460479434307</v>
      </c>
      <c r="O20" s="72">
        <v>22.447652889218048</v>
      </c>
      <c r="P20" s="72">
        <v>19.984736948581755</v>
      </c>
      <c r="Q20" s="72">
        <v>14.003078920923397</v>
      </c>
      <c r="R20" s="72">
        <v>0</v>
      </c>
      <c r="S20" s="72">
        <v>18.095655062628868</v>
      </c>
      <c r="T20" s="72">
        <v>18.302081032707246</v>
      </c>
      <c r="U20" s="72">
        <v>22.101020018330757</v>
      </c>
      <c r="V20" s="72">
        <v>25.217544685022474</v>
      </c>
      <c r="W20" s="72">
        <v>13.998217261444303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66.172289183288896</v>
      </c>
      <c r="D21" s="72">
        <v>91.881183911767877</v>
      </c>
      <c r="E21" s="72">
        <v>82.387870814797793</v>
      </c>
      <c r="F21" s="72">
        <v>104.70616458496185</v>
      </c>
      <c r="G21" s="72">
        <v>65.351582099959458</v>
      </c>
      <c r="H21" s="72">
        <v>108.58982070216891</v>
      </c>
      <c r="I21" s="72">
        <v>69.464365942957926</v>
      </c>
      <c r="J21" s="72">
        <v>71.09722243573259</v>
      </c>
      <c r="K21" s="72">
        <v>58.010672668099204</v>
      </c>
      <c r="L21" s="72">
        <v>60.688140871608574</v>
      </c>
      <c r="M21" s="72">
        <v>66.125603952318656</v>
      </c>
      <c r="N21" s="72">
        <v>47.964971005846458</v>
      </c>
      <c r="O21" s="72">
        <v>47.108088378272889</v>
      </c>
      <c r="P21" s="72">
        <v>44.378107232305005</v>
      </c>
      <c r="Q21" s="72">
        <v>53.889886379320266</v>
      </c>
      <c r="R21" s="72">
        <v>58.393403013514082</v>
      </c>
      <c r="S21" s="72">
        <v>60.2347644474521</v>
      </c>
      <c r="T21" s="72">
        <v>59.650484763450265</v>
      </c>
      <c r="U21" s="72">
        <v>60.805690990918954</v>
      </c>
      <c r="V21" s="72">
        <v>58.065925741930947</v>
      </c>
      <c r="W21" s="72">
        <v>55.772151282387682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77.076556500899443</v>
      </c>
      <c r="D27" s="69">
        <f t="shared" si="10"/>
        <v>104.01319989310953</v>
      </c>
      <c r="E27" s="69">
        <f t="shared" si="10"/>
        <v>96.009281380503424</v>
      </c>
      <c r="F27" s="69">
        <f t="shared" si="10"/>
        <v>99.967863958696626</v>
      </c>
      <c r="G27" s="69">
        <f t="shared" si="10"/>
        <v>58.429579199480372</v>
      </c>
      <c r="H27" s="69">
        <f t="shared" si="10"/>
        <v>103.75515959529331</v>
      </c>
      <c r="I27" s="69">
        <f t="shared" si="10"/>
        <v>91.23530826123843</v>
      </c>
      <c r="J27" s="69">
        <f t="shared" si="10"/>
        <v>97.993913097209656</v>
      </c>
      <c r="K27" s="69">
        <f t="shared" si="10"/>
        <v>74.256732143827435</v>
      </c>
      <c r="L27" s="69">
        <f t="shared" si="10"/>
        <v>93.475608897445795</v>
      </c>
      <c r="M27" s="69">
        <f t="shared" si="10"/>
        <v>82.820291008030338</v>
      </c>
      <c r="N27" s="69">
        <f t="shared" si="10"/>
        <v>73.689955307673699</v>
      </c>
      <c r="O27" s="69">
        <f t="shared" si="10"/>
        <v>71.172482561273057</v>
      </c>
      <c r="P27" s="69">
        <f t="shared" si="10"/>
        <v>90.964906971345926</v>
      </c>
      <c r="Q27" s="69">
        <f t="shared" si="10"/>
        <v>79.934828504929897</v>
      </c>
      <c r="R27" s="69">
        <f t="shared" ref="R27:V27" si="11">SUM(R28:R32)</f>
        <v>70.10846476130844</v>
      </c>
      <c r="S27" s="69">
        <f t="shared" si="11"/>
        <v>64.125525765148055</v>
      </c>
      <c r="T27" s="69">
        <f t="shared" si="11"/>
        <v>65.851897678900571</v>
      </c>
      <c r="U27" s="69">
        <f t="shared" si="11"/>
        <v>62.959145965256852</v>
      </c>
      <c r="V27" s="69">
        <f t="shared" si="11"/>
        <v>62.236953562155122</v>
      </c>
      <c r="W27" s="69">
        <f t="shared" ref="W27" si="12">SUM(W28:W32)</f>
        <v>65.034836164728233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35.313713636302381</v>
      </c>
      <c r="D29" s="72">
        <v>43.531654010280953</v>
      </c>
      <c r="E29" s="72">
        <v>44.462047461471151</v>
      </c>
      <c r="F29" s="72">
        <v>40.750729461804433</v>
      </c>
      <c r="G29" s="72">
        <v>30.829980249759835</v>
      </c>
      <c r="H29" s="72">
        <v>38.361090964445836</v>
      </c>
      <c r="I29" s="72">
        <v>43.285754949760424</v>
      </c>
      <c r="J29" s="72">
        <v>45.336397137158343</v>
      </c>
      <c r="K29" s="72">
        <v>37.583095093764854</v>
      </c>
      <c r="L29" s="72">
        <v>46.555774228635798</v>
      </c>
      <c r="M29" s="72">
        <v>34.423034361322451</v>
      </c>
      <c r="N29" s="72">
        <v>39.496117502481844</v>
      </c>
      <c r="O29" s="72">
        <v>41.504759300259792</v>
      </c>
      <c r="P29" s="72">
        <v>51.211112588568312</v>
      </c>
      <c r="Q29" s="72">
        <v>34.887709173810336</v>
      </c>
      <c r="R29" s="72">
        <v>21.911033233633642</v>
      </c>
      <c r="S29" s="72">
        <v>24.569815259541503</v>
      </c>
      <c r="T29" s="72">
        <v>28.014843299261297</v>
      </c>
      <c r="U29" s="72">
        <v>27.85846374395717</v>
      </c>
      <c r="V29" s="72">
        <v>28.300459313562964</v>
      </c>
      <c r="W29" s="72">
        <v>27.766348710776427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41.762842864597062</v>
      </c>
      <c r="D30" s="72">
        <v>60.481545882828577</v>
      </c>
      <c r="E30" s="72">
        <v>51.547233919032273</v>
      </c>
      <c r="F30" s="72">
        <v>59.217134496892186</v>
      </c>
      <c r="G30" s="72">
        <v>27.599598949720541</v>
      </c>
      <c r="H30" s="72">
        <v>65.394068630847471</v>
      </c>
      <c r="I30" s="72">
        <v>47.949553311477999</v>
      </c>
      <c r="J30" s="72">
        <v>52.657515960051313</v>
      </c>
      <c r="K30" s="72">
        <v>36.673637050062581</v>
      </c>
      <c r="L30" s="72">
        <v>46.91983466880999</v>
      </c>
      <c r="M30" s="72">
        <v>48.397256646707888</v>
      </c>
      <c r="N30" s="72">
        <v>34.193837805191848</v>
      </c>
      <c r="O30" s="72">
        <v>29.667723261013265</v>
      </c>
      <c r="P30" s="72">
        <v>39.753794382777606</v>
      </c>
      <c r="Q30" s="72">
        <v>45.047119331119568</v>
      </c>
      <c r="R30" s="72">
        <v>48.197431527674794</v>
      </c>
      <c r="S30" s="72">
        <v>39.555710505606555</v>
      </c>
      <c r="T30" s="72">
        <v>37.83705437963927</v>
      </c>
      <c r="U30" s="72">
        <v>35.100682221299685</v>
      </c>
      <c r="V30" s="72">
        <v>33.936494248592162</v>
      </c>
      <c r="W30" s="72">
        <v>37.268487453951806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16324.213506207672</v>
      </c>
      <c r="D3" s="65">
        <f>IF(RES_hh_fec_in!D3=0,0,1000*11630*RES_hh_fec_in!D3/RES_hh_num_in!D3)</f>
        <v>15525.011481837671</v>
      </c>
      <c r="E3" s="65">
        <f>IF(RES_hh_fec_in!E3=0,0,1000*11630*RES_hh_fec_in!E3/RES_hh_num_in!E3)</f>
        <v>15700.574182155688</v>
      </c>
      <c r="F3" s="65">
        <f>IF(RES_hh_fec_in!F3=0,0,1000*11630*RES_hh_fec_in!F3/RES_hh_num_in!F3)</f>
        <v>16053.368237231822</v>
      </c>
      <c r="G3" s="65">
        <f>IF(RES_hh_fec_in!G3=0,0,1000*11630*RES_hh_fec_in!G3/RES_hh_num_in!G3)</f>
        <v>15145.323129168879</v>
      </c>
      <c r="H3" s="65">
        <f>IF(RES_hh_fec_in!H3=0,0,1000*11630*RES_hh_fec_in!H3/RES_hh_num_in!H3)</f>
        <v>14137.830621920943</v>
      </c>
      <c r="I3" s="65">
        <f>IF(RES_hh_fec_in!I3=0,0,1000*11630*RES_hh_fec_in!I3/RES_hh_num_in!I3)</f>
        <v>12397.179833073335</v>
      </c>
      <c r="J3" s="65">
        <f>IF(RES_hh_fec_in!J3=0,0,1000*11630*RES_hh_fec_in!J3/RES_hh_num_in!J3)</f>
        <v>13325.391059445008</v>
      </c>
      <c r="K3" s="65">
        <f>IF(RES_hh_fec_in!K3=0,0,1000*11630*RES_hh_fec_in!K3/RES_hh_num_in!K3)</f>
        <v>12968.862432165311</v>
      </c>
      <c r="L3" s="65">
        <f>IF(RES_hh_fec_in!L3=0,0,1000*11630*RES_hh_fec_in!L3/RES_hh_num_in!L3)</f>
        <v>13370.844738436363</v>
      </c>
      <c r="M3" s="65">
        <f>IF(RES_hh_fec_in!M3=0,0,1000*11630*RES_hh_fec_in!M3/RES_hh_num_in!M3)</f>
        <v>11743.873151279118</v>
      </c>
      <c r="N3" s="65">
        <f>IF(RES_hh_fec_in!N3=0,0,1000*11630*RES_hh_fec_in!N3/RES_hh_num_in!N3)</f>
        <v>12883.463020822632</v>
      </c>
      <c r="O3" s="65">
        <f>IF(RES_hh_fec_in!O3=0,0,1000*11630*RES_hh_fec_in!O3/RES_hh_num_in!O3)</f>
        <v>13282.736549675208</v>
      </c>
      <c r="P3" s="65">
        <f>IF(RES_hh_fec_in!P3=0,0,1000*11630*RES_hh_fec_in!P3/RES_hh_num_in!P3)</f>
        <v>9159.0442941160964</v>
      </c>
      <c r="Q3" s="65">
        <f>IF(RES_hh_fec_in!Q3=0,0,1000*11630*RES_hh_fec_in!Q3/RES_hh_num_in!Q3)</f>
        <v>9483.8141911640087</v>
      </c>
      <c r="R3" s="65">
        <f>IF(RES_hh_fec_in!R3=0,0,1000*11630*RES_hh_fec_in!R3/RES_hh_num_in!R3)</f>
        <v>9862.2177298023453</v>
      </c>
      <c r="S3" s="65">
        <f>IF(RES_hh_fec_in!S3=0,0,1000*11630*RES_hh_fec_in!S3/RES_hh_num_in!S3)</f>
        <v>9556.5035809023484</v>
      </c>
      <c r="T3" s="65">
        <f>IF(RES_hh_fec_in!T3=0,0,1000*11630*RES_hh_fec_in!T3/RES_hh_num_in!T3)</f>
        <v>8721.3168340796601</v>
      </c>
      <c r="U3" s="65">
        <f>IF(RES_hh_fec_in!U3=0,0,1000*11630*RES_hh_fec_in!U3/RES_hh_num_in!U3)</f>
        <v>8179.9151874046738</v>
      </c>
      <c r="V3" s="65">
        <f>IF(RES_hh_fec_in!V3=0,0,1000*11630*RES_hh_fec_in!V3/RES_hh_num_in!V3)</f>
        <v>7544.6100115063382</v>
      </c>
      <c r="W3" s="65">
        <f>IF(RES_hh_fec_in!W3=0,0,1000*11630*RES_hh_fec_in!W3/RES_hh_num_in!W3)</f>
        <v>8005.9766513167278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14213.517335683942</v>
      </c>
      <c r="D4" s="69">
        <f>IF(RES_hh_fec_in!D4=0,0,1000*11630*RES_hh_fec_in!D4/RES_hh_num_in!D4)</f>
        <v>13314.590997994701</v>
      </c>
      <c r="E4" s="69">
        <f>IF(RES_hh_fec_in!E4=0,0,1000*11630*RES_hh_fec_in!E4/RES_hh_num_in!E4)</f>
        <v>13524.243510624225</v>
      </c>
      <c r="F4" s="69">
        <f>IF(RES_hh_fec_in!F4=0,0,1000*11630*RES_hh_fec_in!F4/RES_hh_num_in!F4)</f>
        <v>13910.719056375787</v>
      </c>
      <c r="G4" s="69">
        <f>IF(RES_hh_fec_in!G4=0,0,1000*11630*RES_hh_fec_in!G4/RES_hh_num_in!G4)</f>
        <v>13099.868844414636</v>
      </c>
      <c r="H4" s="69">
        <f>IF(RES_hh_fec_in!H4=0,0,1000*11630*RES_hh_fec_in!H4/RES_hh_num_in!H4)</f>
        <v>12007.591244404164</v>
      </c>
      <c r="I4" s="69">
        <f>IF(RES_hh_fec_in!I4=0,0,1000*11630*RES_hh_fec_in!I4/RES_hh_num_in!I4)</f>
        <v>10279.753124821224</v>
      </c>
      <c r="J4" s="69">
        <f>IF(RES_hh_fec_in!J4=0,0,1000*11630*RES_hh_fec_in!J4/RES_hh_num_in!J4)</f>
        <v>11168.367569917129</v>
      </c>
      <c r="K4" s="69">
        <f>IF(RES_hh_fec_in!K4=0,0,1000*11630*RES_hh_fec_in!K4/RES_hh_num_in!K4)</f>
        <v>10989.105199027365</v>
      </c>
      <c r="L4" s="69">
        <f>IF(RES_hh_fec_in!L4=0,0,1000*11630*RES_hh_fec_in!L4/RES_hh_num_in!L4)</f>
        <v>11233.551274313715</v>
      </c>
      <c r="M4" s="69">
        <f>IF(RES_hh_fec_in!M4=0,0,1000*11630*RES_hh_fec_in!M4/RES_hh_num_in!M4)</f>
        <v>9443.7837669507135</v>
      </c>
      <c r="N4" s="69">
        <f>IF(RES_hh_fec_in!N4=0,0,1000*11630*RES_hh_fec_in!N4/RES_hh_num_in!N4)</f>
        <v>10562.764359852317</v>
      </c>
      <c r="O4" s="69">
        <f>IF(RES_hh_fec_in!O4=0,0,1000*11630*RES_hh_fec_in!O4/RES_hh_num_in!O4)</f>
        <v>10906.374859894007</v>
      </c>
      <c r="P4" s="69">
        <f>IF(RES_hh_fec_in!P4=0,0,1000*11630*RES_hh_fec_in!P4/RES_hh_num_in!P4)</f>
        <v>7020.744817331225</v>
      </c>
      <c r="Q4" s="69">
        <f>IF(RES_hh_fec_in!Q4=0,0,1000*11630*RES_hh_fec_in!Q4/RES_hh_num_in!Q4)</f>
        <v>7297.9934433671979</v>
      </c>
      <c r="R4" s="69">
        <f>IF(RES_hh_fec_in!R4=0,0,1000*11630*RES_hh_fec_in!R4/RES_hh_num_in!R4)</f>
        <v>7644.5527325329322</v>
      </c>
      <c r="S4" s="69">
        <f>IF(RES_hh_fec_in!S4=0,0,1000*11630*RES_hh_fec_in!S4/RES_hh_num_in!S4)</f>
        <v>7237.9867059004273</v>
      </c>
      <c r="T4" s="69">
        <f>IF(RES_hh_fec_in!T4=0,0,1000*11630*RES_hh_fec_in!T4/RES_hh_num_in!T4)</f>
        <v>6424.8497029504197</v>
      </c>
      <c r="U4" s="69">
        <f>IF(RES_hh_fec_in!U4=0,0,1000*11630*RES_hh_fec_in!U4/RES_hh_num_in!U4)</f>
        <v>5857.4603425293026</v>
      </c>
      <c r="V4" s="69">
        <f>IF(RES_hh_fec_in!V4=0,0,1000*11630*RES_hh_fec_in!V4/RES_hh_num_in!V4)</f>
        <v>5163.0523812253796</v>
      </c>
      <c r="W4" s="69">
        <f>IF(RES_hh_fec_in!W4=0,0,1000*11630*RES_hh_fec_in!W4/RES_hh_num_in!W4)</f>
        <v>5677.2665114707079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12258.410399383109</v>
      </c>
      <c r="I5" s="72">
        <f>IF(RES_hh_fec_in!I5=0,0,1000*11630*RES_hh_fec_in!I5/RES_hh_num_in!I5)</f>
        <v>11839.257079473004</v>
      </c>
      <c r="J5" s="72">
        <f>IF(RES_hh_fec_in!J5=0,0,1000*11630*RES_hh_fec_in!J5/RES_hh_num_in!J5)</f>
        <v>13321.413491958014</v>
      </c>
      <c r="K5" s="72">
        <f>IF(RES_hh_fec_in!K5=0,0,1000*11630*RES_hh_fec_in!K5/RES_hh_num_in!K5)</f>
        <v>12316.745620210972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11857.72608431259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6963.75166086023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15607.344964006945</v>
      </c>
      <c r="D6" s="72">
        <f>IF(RES_hh_fec_in!D6=0,0,1000*11630*RES_hh_fec_in!D6/RES_hh_num_in!D6)</f>
        <v>15168.266523438991</v>
      </c>
      <c r="E6" s="72">
        <f>IF(RES_hh_fec_in!E6=0,0,1000*11630*RES_hh_fec_in!E6/RES_hh_num_in!E6)</f>
        <v>15076.632651013777</v>
      </c>
      <c r="F6" s="72">
        <f>IF(RES_hh_fec_in!F6=0,0,1000*11630*RES_hh_fec_in!F6/RES_hh_num_in!F6)</f>
        <v>15962.156990279769</v>
      </c>
      <c r="G6" s="72">
        <f>IF(RES_hh_fec_in!G6=0,0,1000*11630*RES_hh_fec_in!G6/RES_hh_num_in!G6)</f>
        <v>15465.101960694541</v>
      </c>
      <c r="H6" s="72">
        <f>IF(RES_hh_fec_in!H6=0,0,1000*11630*RES_hh_fec_in!H6/RES_hh_num_in!H6)</f>
        <v>14306.912446102322</v>
      </c>
      <c r="I6" s="72">
        <f>IF(RES_hh_fec_in!I6=0,0,1000*11630*RES_hh_fec_in!I6/RES_hh_num_in!I6)</f>
        <v>13303.079859226573</v>
      </c>
      <c r="J6" s="72">
        <f>IF(RES_hh_fec_in!J6=0,0,1000*11630*RES_hh_fec_in!J6/RES_hh_num_in!J6)</f>
        <v>13723.617076255678</v>
      </c>
      <c r="K6" s="72">
        <f>IF(RES_hh_fec_in!K6=0,0,1000*11630*RES_hh_fec_in!K6/RES_hh_num_in!K6)</f>
        <v>13794.688575280505</v>
      </c>
      <c r="L6" s="72">
        <f>IF(RES_hh_fec_in!L6=0,0,1000*11630*RES_hh_fec_in!L6/RES_hh_num_in!L6)</f>
        <v>14677.295528773197</v>
      </c>
      <c r="M6" s="72">
        <f>IF(RES_hh_fec_in!M6=0,0,1000*11630*RES_hh_fec_in!M6/RES_hh_num_in!M6)</f>
        <v>11037.752822606091</v>
      </c>
      <c r="N6" s="72">
        <f>IF(RES_hh_fec_in!N6=0,0,1000*11630*RES_hh_fec_in!N6/RES_hh_num_in!N6)</f>
        <v>12271.197912510606</v>
      </c>
      <c r="O6" s="72">
        <f>IF(RES_hh_fec_in!O6=0,0,1000*11630*RES_hh_fec_in!O6/RES_hh_num_in!O6)</f>
        <v>12865.286966341951</v>
      </c>
      <c r="P6" s="72">
        <f>IF(RES_hh_fec_in!P6=0,0,1000*11630*RES_hh_fec_in!P6/RES_hh_num_in!P6)</f>
        <v>0</v>
      </c>
      <c r="Q6" s="72">
        <f>IF(RES_hh_fec_in!Q6=0,0,1000*11630*RES_hh_fec_in!Q6/RES_hh_num_in!Q6)</f>
        <v>8761.5382834332631</v>
      </c>
      <c r="R6" s="72">
        <f>IF(RES_hh_fec_in!R6=0,0,1000*11630*RES_hh_fec_in!R6/RES_hh_num_in!R6)</f>
        <v>9931.7959316288488</v>
      </c>
      <c r="S6" s="72">
        <f>IF(RES_hh_fec_in!S6=0,0,1000*11630*RES_hh_fec_in!S6/RES_hh_num_in!S6)</f>
        <v>9113.6497041728853</v>
      </c>
      <c r="T6" s="72">
        <f>IF(RES_hh_fec_in!T6=0,0,1000*11630*RES_hh_fec_in!T6/RES_hh_num_in!T6)</f>
        <v>8745.5548244775819</v>
      </c>
      <c r="U6" s="72">
        <f>IF(RES_hh_fec_in!U6=0,0,1000*11630*RES_hh_fec_in!U6/RES_hh_num_in!U6)</f>
        <v>7540.9907810631503</v>
      </c>
      <c r="V6" s="72">
        <f>IF(RES_hh_fec_in!V6=0,0,1000*11630*RES_hh_fec_in!V6/RES_hh_num_in!V6)</f>
        <v>6146.9769757084723</v>
      </c>
      <c r="W6" s="72">
        <f>IF(RES_hh_fec_in!W6=0,0,1000*11630*RES_hh_fec_in!W6/RES_hh_num_in!W6)</f>
        <v>9505.0828401159542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17431.255337020539</v>
      </c>
      <c r="D7" s="72">
        <f>IF(RES_hh_fec_in!D7=0,0,1000*11630*RES_hh_fec_in!D7/RES_hh_num_in!D7)</f>
        <v>15291.341616335338</v>
      </c>
      <c r="E7" s="72">
        <f>IF(RES_hh_fec_in!E7=0,0,1000*11630*RES_hh_fec_in!E7/RES_hh_num_in!E7)</f>
        <v>16261.225853339782</v>
      </c>
      <c r="F7" s="72">
        <f>IF(RES_hh_fec_in!F7=0,0,1000*11630*RES_hh_fec_in!F7/RES_hh_num_in!F7)</f>
        <v>16419.458239150001</v>
      </c>
      <c r="G7" s="72">
        <f>IF(RES_hh_fec_in!G7=0,0,1000*11630*RES_hh_fec_in!G7/RES_hh_num_in!G7)</f>
        <v>16513.416968229125</v>
      </c>
      <c r="H7" s="72">
        <f>IF(RES_hh_fec_in!H7=0,0,1000*11630*RES_hh_fec_in!H7/RES_hh_num_in!H7)</f>
        <v>15306.402282665229</v>
      </c>
      <c r="I7" s="72">
        <f>IF(RES_hh_fec_in!I7=0,0,1000*11630*RES_hh_fec_in!I7/RES_hh_num_in!I7)</f>
        <v>12819.5176989745</v>
      </c>
      <c r="J7" s="72">
        <f>IF(RES_hh_fec_in!J7=0,0,1000*11630*RES_hh_fec_in!J7/RES_hh_num_in!J7)</f>
        <v>15031.486341141328</v>
      </c>
      <c r="K7" s="72">
        <f>IF(RES_hh_fec_in!K7=0,0,1000*11630*RES_hh_fec_in!K7/RES_hh_num_in!K7)</f>
        <v>14919.529757401728</v>
      </c>
      <c r="L7" s="72">
        <f>IF(RES_hh_fec_in!L7=0,0,1000*11630*RES_hh_fec_in!L7/RES_hh_num_in!L7)</f>
        <v>14377.155694554724</v>
      </c>
      <c r="M7" s="72">
        <f>IF(RES_hh_fec_in!M7=0,0,1000*11630*RES_hh_fec_in!M7/RES_hh_num_in!M7)</f>
        <v>11656.708050885691</v>
      </c>
      <c r="N7" s="72">
        <f>IF(RES_hh_fec_in!N7=0,0,1000*11630*RES_hh_fec_in!N7/RES_hh_num_in!N7)</f>
        <v>12590.215721051421</v>
      </c>
      <c r="O7" s="72">
        <f>IF(RES_hh_fec_in!O7=0,0,1000*11630*RES_hh_fec_in!O7/RES_hh_num_in!O7)</f>
        <v>12939.6204265365</v>
      </c>
      <c r="P7" s="72">
        <f>IF(RES_hh_fec_in!P7=0,0,1000*11630*RES_hh_fec_in!P7/RES_hh_num_in!P7)</f>
        <v>9773.8752369123977</v>
      </c>
      <c r="Q7" s="72">
        <f>IF(RES_hh_fec_in!Q7=0,0,1000*11630*RES_hh_fec_in!Q7/RES_hh_num_in!Q7)</f>
        <v>9973.8288929186674</v>
      </c>
      <c r="R7" s="72">
        <f>IF(RES_hh_fec_in!R7=0,0,1000*11630*RES_hh_fec_in!R7/RES_hh_num_in!R7)</f>
        <v>0</v>
      </c>
      <c r="S7" s="72">
        <f>IF(RES_hh_fec_in!S7=0,0,1000*11630*RES_hh_fec_in!S7/RES_hh_num_in!S7)</f>
        <v>9345.9334771373906</v>
      </c>
      <c r="T7" s="72">
        <f>IF(RES_hh_fec_in!T7=0,0,1000*11630*RES_hh_fec_in!T7/RES_hh_num_in!T7)</f>
        <v>8426.1458067533476</v>
      </c>
      <c r="U7" s="72">
        <f>IF(RES_hh_fec_in!U7=0,0,1000*11630*RES_hh_fec_in!U7/RES_hh_num_in!U7)</f>
        <v>8035.7460875836159</v>
      </c>
      <c r="V7" s="72">
        <f>IF(RES_hh_fec_in!V7=0,0,1000*11630*RES_hh_fec_in!V7/RES_hh_num_in!V7)</f>
        <v>7632.6214223254156</v>
      </c>
      <c r="W7" s="72">
        <f>IF(RES_hh_fec_in!W7=0,0,1000*11630*RES_hh_fec_in!W7/RES_hh_num_in!W7)</f>
        <v>7540.8275937916806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13936.084745446138</v>
      </c>
      <c r="D8" s="72">
        <f>IF(RES_hh_fec_in!D8=0,0,1000*11630*RES_hh_fec_in!D8/RES_hh_num_in!D8)</f>
        <v>13589.531174897969</v>
      </c>
      <c r="E8" s="72">
        <f>IF(RES_hh_fec_in!E8=0,0,1000*11630*RES_hh_fec_in!E8/RES_hh_num_in!E8)</f>
        <v>13214.320875617761</v>
      </c>
      <c r="F8" s="72">
        <f>IF(RES_hh_fec_in!F8=0,0,1000*11630*RES_hh_fec_in!F8/RES_hh_num_in!F8)</f>
        <v>14358.085707025964</v>
      </c>
      <c r="G8" s="72">
        <f>IF(RES_hh_fec_in!G8=0,0,1000*11630*RES_hh_fec_in!G8/RES_hh_num_in!G8)</f>
        <v>13720.809285110417</v>
      </c>
      <c r="H8" s="72">
        <f>IF(RES_hh_fec_in!H8=0,0,1000*11630*RES_hh_fec_in!H8/RES_hh_num_in!H8)</f>
        <v>13199.130887392505</v>
      </c>
      <c r="I8" s="72">
        <f>IF(RES_hh_fec_in!I8=0,0,1000*11630*RES_hh_fec_in!I8/RES_hh_num_in!I8)</f>
        <v>11292.967968744291</v>
      </c>
      <c r="J8" s="72">
        <f>IF(RES_hh_fec_in!J8=0,0,1000*11630*RES_hh_fec_in!J8/RES_hh_num_in!J8)</f>
        <v>12135.778684799787</v>
      </c>
      <c r="K8" s="72">
        <f>IF(RES_hh_fec_in!K8=0,0,1000*11630*RES_hh_fec_in!K8/RES_hh_num_in!K8)</f>
        <v>12429.787723538451</v>
      </c>
      <c r="L8" s="72">
        <f>IF(RES_hh_fec_in!L8=0,0,1000*11630*RES_hh_fec_in!L8/RES_hh_num_in!L8)</f>
        <v>11925.807207205518</v>
      </c>
      <c r="M8" s="72">
        <f>IF(RES_hh_fec_in!M8=0,0,1000*11630*RES_hh_fec_in!M8/RES_hh_num_in!M8)</f>
        <v>10153.50320783325</v>
      </c>
      <c r="N8" s="72">
        <f>IF(RES_hh_fec_in!N8=0,0,1000*11630*RES_hh_fec_in!N8/RES_hh_num_in!N8)</f>
        <v>11396.047875176195</v>
      </c>
      <c r="O8" s="72">
        <f>IF(RES_hh_fec_in!O8=0,0,1000*11630*RES_hh_fec_in!O8/RES_hh_num_in!O8)</f>
        <v>11792.348286015829</v>
      </c>
      <c r="P8" s="72">
        <f>IF(RES_hh_fec_in!P8=0,0,1000*11630*RES_hh_fec_in!P8/RES_hh_num_in!P8)</f>
        <v>8108.3412832679642</v>
      </c>
      <c r="Q8" s="72">
        <f>IF(RES_hh_fec_in!Q8=0,0,1000*11630*RES_hh_fec_in!Q8/RES_hh_num_in!Q8)</f>
        <v>8538.3027707686324</v>
      </c>
      <c r="R8" s="72">
        <f>IF(RES_hh_fec_in!R8=0,0,1000*11630*RES_hh_fec_in!R8/RES_hh_num_in!R8)</f>
        <v>9035.8772283970229</v>
      </c>
      <c r="S8" s="72">
        <f>IF(RES_hh_fec_in!S8=0,0,1000*11630*RES_hh_fec_in!S8/RES_hh_num_in!S8)</f>
        <v>8501.21240443645</v>
      </c>
      <c r="T8" s="72">
        <f>IF(RES_hh_fec_in!T8=0,0,1000*11630*RES_hh_fec_in!T8/RES_hh_num_in!T8)</f>
        <v>7782.4020633695336</v>
      </c>
      <c r="U8" s="72">
        <f>IF(RES_hh_fec_in!U8=0,0,1000*11630*RES_hh_fec_in!U8/RES_hh_num_in!U8)</f>
        <v>7417.9247905665507</v>
      </c>
      <c r="V8" s="72">
        <f>IF(RES_hh_fec_in!V8=0,0,1000*11630*RES_hh_fec_in!V8/RES_hh_num_in!V8)</f>
        <v>6958.7839753626076</v>
      </c>
      <c r="W8" s="72">
        <f>IF(RES_hh_fec_in!W8=0,0,1000*11630*RES_hh_fec_in!W8/RES_hh_num_in!W8)</f>
        <v>7094.0869613241894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15108.176183751724</v>
      </c>
      <c r="D9" s="72">
        <f>IF(RES_hh_fec_in!D9=0,0,1000*11630*RES_hh_fec_in!D9/RES_hh_num_in!D9)</f>
        <v>13856.562678305234</v>
      </c>
      <c r="E9" s="72">
        <f>IF(RES_hh_fec_in!E9=0,0,1000*11630*RES_hh_fec_in!E9/RES_hh_num_in!E9)</f>
        <v>14725.335559815801</v>
      </c>
      <c r="F9" s="72">
        <f>IF(RES_hh_fec_in!F9=0,0,1000*11630*RES_hh_fec_in!F9/RES_hh_num_in!F9)</f>
        <v>14820.746923300474</v>
      </c>
      <c r="G9" s="72">
        <f>IF(RES_hh_fec_in!G9=0,0,1000*11630*RES_hh_fec_in!G9/RES_hh_num_in!G9)</f>
        <v>14185.588617180607</v>
      </c>
      <c r="H9" s="72">
        <f>IF(RES_hh_fec_in!H9=0,0,1000*11630*RES_hh_fec_in!H9/RES_hh_num_in!H9)</f>
        <v>12941.065538994297</v>
      </c>
      <c r="I9" s="72">
        <f>IF(RES_hh_fec_in!I9=0,0,1000*11630*RES_hh_fec_in!I9/RES_hh_num_in!I9)</f>
        <v>11853.255701813619</v>
      </c>
      <c r="J9" s="72">
        <f>IF(RES_hh_fec_in!J9=0,0,1000*11630*RES_hh_fec_in!J9/RES_hh_num_in!J9)</f>
        <v>12289.739291697069</v>
      </c>
      <c r="K9" s="72">
        <f>IF(RES_hh_fec_in!K9=0,0,1000*11630*RES_hh_fec_in!K9/RES_hh_num_in!K9)</f>
        <v>12059.140246187011</v>
      </c>
      <c r="L9" s="72">
        <f>IF(RES_hh_fec_in!L9=0,0,1000*11630*RES_hh_fec_in!L9/RES_hh_num_in!L9)</f>
        <v>12907.007009492125</v>
      </c>
      <c r="M9" s="72">
        <f>IF(RES_hh_fec_in!M9=0,0,1000*11630*RES_hh_fec_in!M9/RES_hh_num_in!M9)</f>
        <v>10126.242929545106</v>
      </c>
      <c r="N9" s="72">
        <f>IF(RES_hh_fec_in!N9=0,0,1000*11630*RES_hh_fec_in!N9/RES_hh_num_in!N9)</f>
        <v>11215.256352844253</v>
      </c>
      <c r="O9" s="72">
        <f>IF(RES_hh_fec_in!O9=0,0,1000*11630*RES_hh_fec_in!O9/RES_hh_num_in!O9)</f>
        <v>11804.075334367053</v>
      </c>
      <c r="P9" s="72">
        <f>IF(RES_hh_fec_in!P9=0,0,1000*11630*RES_hh_fec_in!P9/RES_hh_num_in!P9)</f>
        <v>9027.4957899446108</v>
      </c>
      <c r="Q9" s="72">
        <f>IF(RES_hh_fec_in!Q9=0,0,1000*11630*RES_hh_fec_in!Q9/RES_hh_num_in!Q9)</f>
        <v>9186.6223539687762</v>
      </c>
      <c r="R9" s="72">
        <f>IF(RES_hh_fec_in!R9=0,0,1000*11630*RES_hh_fec_in!R9/RES_hh_num_in!R9)</f>
        <v>9418.4023325654016</v>
      </c>
      <c r="S9" s="72">
        <f>IF(RES_hh_fec_in!S9=0,0,1000*11630*RES_hh_fec_in!S9/RES_hh_num_in!S9)</f>
        <v>8688.8080615443487</v>
      </c>
      <c r="T9" s="72">
        <f>IF(RES_hh_fec_in!T9=0,0,1000*11630*RES_hh_fec_in!T9/RES_hh_num_in!T9)</f>
        <v>8074.9411333460466</v>
      </c>
      <c r="U9" s="72">
        <f>IF(RES_hh_fec_in!U9=0,0,1000*11630*RES_hh_fec_in!U9/RES_hh_num_in!U9)</f>
        <v>7796.7644232313014</v>
      </c>
      <c r="V9" s="72">
        <f>IF(RES_hh_fec_in!V9=0,0,1000*11630*RES_hh_fec_in!V9/RES_hh_num_in!V9)</f>
        <v>6690.0136266556292</v>
      </c>
      <c r="W9" s="72">
        <f>IF(RES_hh_fec_in!W9=0,0,1000*11630*RES_hh_fec_in!W9/RES_hh_num_in!W9)</f>
        <v>7314.4538935839792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10680.284475780032</v>
      </c>
      <c r="D11" s="72">
        <f>IF(RES_hh_fec_in!D11=0,0,1000*11630*RES_hh_fec_in!D11/RES_hh_num_in!D11)</f>
        <v>11080.985559043122</v>
      </c>
      <c r="E11" s="72">
        <f>IF(RES_hh_fec_in!E11=0,0,1000*11630*RES_hh_fec_in!E11/RES_hh_num_in!E11)</f>
        <v>10703.851284384231</v>
      </c>
      <c r="F11" s="72">
        <f>IF(RES_hh_fec_in!F11=0,0,1000*11630*RES_hh_fec_in!F11/RES_hh_num_in!F11)</f>
        <v>11016.772573006698</v>
      </c>
      <c r="G11" s="72">
        <f>IF(RES_hh_fec_in!G11=0,0,1000*11630*RES_hh_fec_in!G11/RES_hh_num_in!G11)</f>
        <v>11843.743306364042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10745.923521925484</v>
      </c>
      <c r="M11" s="72">
        <f>IF(RES_hh_fec_in!M11=0,0,1000*11630*RES_hh_fec_in!M11/RES_hh_num_in!M11)</f>
        <v>8654.2455640367007</v>
      </c>
      <c r="N11" s="72">
        <f>IF(RES_hh_fec_in!N11=0,0,1000*11630*RES_hh_fec_in!N11/RES_hh_num_in!N11)</f>
        <v>9561.4203141983235</v>
      </c>
      <c r="O11" s="72">
        <f>IF(RES_hh_fec_in!O11=0,0,1000*11630*RES_hh_fec_in!O11/RES_hh_num_in!O11)</f>
        <v>10036.363586848402</v>
      </c>
      <c r="P11" s="72">
        <f>IF(RES_hh_fec_in!P11=0,0,1000*11630*RES_hh_fec_in!P11/RES_hh_num_in!P11)</f>
        <v>7533.6459926475482</v>
      </c>
      <c r="Q11" s="72">
        <f>IF(RES_hh_fec_in!Q11=0,0,1000*11630*RES_hh_fec_in!Q11/RES_hh_num_in!Q11)</f>
        <v>8104.8528992700849</v>
      </c>
      <c r="R11" s="72">
        <f>IF(RES_hh_fec_in!R11=0,0,1000*11630*RES_hh_fec_in!R11/RES_hh_num_in!R11)</f>
        <v>8296.1918095503024</v>
      </c>
      <c r="S11" s="72">
        <f>IF(RES_hh_fec_in!S11=0,0,1000*11630*RES_hh_fec_in!S11/RES_hh_num_in!S11)</f>
        <v>7735.7692071744896</v>
      </c>
      <c r="T11" s="72">
        <f>IF(RES_hh_fec_in!T11=0,0,1000*11630*RES_hh_fec_in!T11/RES_hh_num_in!T11)</f>
        <v>7336.7632326371349</v>
      </c>
      <c r="U11" s="72">
        <f>IF(RES_hh_fec_in!U11=0,0,1000*11630*RES_hh_fec_in!U11/RES_hh_num_in!U11)</f>
        <v>6996.8695111602001</v>
      </c>
      <c r="V11" s="72">
        <f>IF(RES_hh_fec_in!V11=0,0,1000*11630*RES_hh_fec_in!V11/RES_hh_num_in!V11)</f>
        <v>6276.4677469387416</v>
      </c>
      <c r="W11" s="72">
        <f>IF(RES_hh_fec_in!W11=0,0,1000*11630*RES_hh_fec_in!W11/RES_hh_num_in!W11)</f>
        <v>6912.0828869371835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5904.1947486277841</v>
      </c>
      <c r="D12" s="72">
        <f>IF(RES_hh_fec_in!D12=0,0,1000*11630*RES_hh_fec_in!D12/RES_hh_num_in!D12)</f>
        <v>5088.6046310660104</v>
      </c>
      <c r="E12" s="72">
        <f>IF(RES_hh_fec_in!E12=0,0,1000*11630*RES_hh_fec_in!E12/RES_hh_num_in!E12)</f>
        <v>4583.075665287889</v>
      </c>
      <c r="F12" s="72">
        <f>IF(RES_hh_fec_in!F12=0,0,1000*11630*RES_hh_fec_in!F12/RES_hh_num_in!F12)</f>
        <v>3332.0402407633064</v>
      </c>
      <c r="G12" s="72">
        <f>IF(RES_hh_fec_in!G12=0,0,1000*11630*RES_hh_fec_in!G12/RES_hh_num_in!G12)</f>
        <v>3714.1836581804428</v>
      </c>
      <c r="H12" s="72">
        <f>IF(RES_hh_fec_in!H12=0,0,1000*11630*RES_hh_fec_in!H12/RES_hh_num_in!H12)</f>
        <v>3754.18952360817</v>
      </c>
      <c r="I12" s="72">
        <f>IF(RES_hh_fec_in!I12=0,0,1000*11630*RES_hh_fec_in!I12/RES_hh_num_in!I12)</f>
        <v>3487.194999476575</v>
      </c>
      <c r="J12" s="72">
        <f>IF(RES_hh_fec_in!J12=0,0,1000*11630*RES_hh_fec_in!J12/RES_hh_num_in!J12)</f>
        <v>3603.296434672799</v>
      </c>
      <c r="K12" s="72">
        <f>IF(RES_hh_fec_in!K12=0,0,1000*11630*RES_hh_fec_in!K12/RES_hh_num_in!K12)</f>
        <v>3459.8163922809899</v>
      </c>
      <c r="L12" s="72">
        <f>IF(RES_hh_fec_in!L12=0,0,1000*11630*RES_hh_fec_in!L12/RES_hh_num_in!L12)</f>
        <v>3590.6746389465084</v>
      </c>
      <c r="M12" s="72">
        <f>IF(RES_hh_fec_in!M12=0,0,1000*11630*RES_hh_fec_in!M12/RES_hh_num_in!M12)</f>
        <v>2606.4098667811641</v>
      </c>
      <c r="N12" s="72">
        <f>IF(RES_hh_fec_in!N12=0,0,1000*11630*RES_hh_fec_in!N12/RES_hh_num_in!N12)</f>
        <v>2767.5411982331102</v>
      </c>
      <c r="O12" s="72">
        <f>IF(RES_hh_fec_in!O12=0,0,1000*11630*RES_hh_fec_in!O12/RES_hh_num_in!O12)</f>
        <v>2737.9633796655871</v>
      </c>
      <c r="P12" s="72">
        <f>IF(RES_hh_fec_in!P12=0,0,1000*11630*RES_hh_fec_in!P12/RES_hh_num_in!P12)</f>
        <v>2011.6783084409101</v>
      </c>
      <c r="Q12" s="72">
        <f>IF(RES_hh_fec_in!Q12=0,0,1000*11630*RES_hh_fec_in!Q12/RES_hh_num_in!Q12)</f>
        <v>2001.5587467161449</v>
      </c>
      <c r="R12" s="72">
        <f>IF(RES_hh_fec_in!R12=0,0,1000*11630*RES_hh_fec_in!R12/RES_hh_num_in!R12)</f>
        <v>2063.6158353796395</v>
      </c>
      <c r="S12" s="72">
        <f>IF(RES_hh_fec_in!S12=0,0,1000*11630*RES_hh_fec_in!S12/RES_hh_num_in!S12)</f>
        <v>1908.7255225905703</v>
      </c>
      <c r="T12" s="72">
        <f>IF(RES_hh_fec_in!T12=0,0,1000*11630*RES_hh_fec_in!T12/RES_hh_num_in!T12)</f>
        <v>1768.4119509645734</v>
      </c>
      <c r="U12" s="72">
        <f>IF(RES_hh_fec_in!U12=0,0,1000*11630*RES_hh_fec_in!U12/RES_hh_num_in!U12)</f>
        <v>1729.2589562049748</v>
      </c>
      <c r="V12" s="72">
        <f>IF(RES_hh_fec_in!V12=0,0,1000*11630*RES_hh_fec_in!V12/RES_hh_num_in!V12)</f>
        <v>1538.0573289471929</v>
      </c>
      <c r="W12" s="72">
        <f>IF(RES_hh_fec_in!W12=0,0,1000*11630*RES_hh_fec_in!W12/RES_hh_num_in!W12)</f>
        <v>1749.5194263020251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12095.13509003579</v>
      </c>
      <c r="D13" s="74">
        <f>IF(RES_hh_fec_in!D13=0,0,1000*11630*RES_hh_fec_in!D13/RES_hh_num_in!D13)</f>
        <v>11207.065196831363</v>
      </c>
      <c r="E13" s="74">
        <f>IF(RES_hh_fec_in!E13=0,0,1000*11630*RES_hh_fec_in!E13/RES_hh_num_in!E13)</f>
        <v>12043.019721295304</v>
      </c>
      <c r="F13" s="74">
        <f>IF(RES_hh_fec_in!F13=0,0,1000*11630*RES_hh_fec_in!F13/RES_hh_num_in!F13)</f>
        <v>12903.711246206267</v>
      </c>
      <c r="G13" s="74">
        <f>IF(RES_hh_fec_in!G13=0,0,1000*11630*RES_hh_fec_in!G13/RES_hh_num_in!G13)</f>
        <v>11380.132290823125</v>
      </c>
      <c r="H13" s="74">
        <f>IF(RES_hh_fec_in!H13=0,0,1000*11630*RES_hh_fec_in!H13/RES_hh_num_in!H13)</f>
        <v>11304.661369450436</v>
      </c>
      <c r="I13" s="74">
        <f>IF(RES_hh_fec_in!I13=0,0,1000*11630*RES_hh_fec_in!I13/RES_hh_num_in!I13)</f>
        <v>10055.1278028952</v>
      </c>
      <c r="J13" s="74">
        <f>IF(RES_hh_fec_in!J13=0,0,1000*11630*RES_hh_fec_in!J13/RES_hh_num_in!J13)</f>
        <v>11310.552705105703</v>
      </c>
      <c r="K13" s="74">
        <f>IF(RES_hh_fec_in!K13=0,0,1000*11630*RES_hh_fec_in!K13/RES_hh_num_in!K13)</f>
        <v>10530.393621161604</v>
      </c>
      <c r="L13" s="74">
        <f>IF(RES_hh_fec_in!L13=0,0,1000*11630*RES_hh_fec_in!L13/RES_hh_num_in!L13)</f>
        <v>11713.544910818664</v>
      </c>
      <c r="M13" s="74">
        <f>IF(RES_hh_fec_in!M13=0,0,1000*11630*RES_hh_fec_in!M13/RES_hh_num_in!M13)</f>
        <v>8639.4923680742595</v>
      </c>
      <c r="N13" s="74">
        <f>IF(RES_hh_fec_in!N13=0,0,1000*11630*RES_hh_fec_in!N13/RES_hh_num_in!N13)</f>
        <v>10190.153647723384</v>
      </c>
      <c r="O13" s="74">
        <f>IF(RES_hh_fec_in!O13=0,0,1000*11630*RES_hh_fec_in!O13/RES_hh_num_in!O13)</f>
        <v>10894.125521949183</v>
      </c>
      <c r="P13" s="74">
        <f>IF(RES_hh_fec_in!P13=0,0,1000*11630*RES_hh_fec_in!P13/RES_hh_num_in!P13)</f>
        <v>7610.8930433362857</v>
      </c>
      <c r="Q13" s="74">
        <f>IF(RES_hh_fec_in!Q13=0,0,1000*11630*RES_hh_fec_in!Q13/RES_hh_num_in!Q13)</f>
        <v>7920.1091064066004</v>
      </c>
      <c r="R13" s="74">
        <f>IF(RES_hh_fec_in!R13=0,0,1000*11630*RES_hh_fec_in!R13/RES_hh_num_in!R13)</f>
        <v>8498.7146374793829</v>
      </c>
      <c r="S13" s="74">
        <f>IF(RES_hh_fec_in!S13=0,0,1000*11630*RES_hh_fec_in!S13/RES_hh_num_in!S13)</f>
        <v>7896.3366300714761</v>
      </c>
      <c r="T13" s="74">
        <f>IF(RES_hh_fec_in!T13=0,0,1000*11630*RES_hh_fec_in!T13/RES_hh_num_in!T13)</f>
        <v>7095.4831753642902</v>
      </c>
      <c r="U13" s="74">
        <f>IF(RES_hh_fec_in!U13=0,0,1000*11630*RES_hh_fec_in!U13/RES_hh_num_in!U13)</f>
        <v>6777.1239132476621</v>
      </c>
      <c r="V13" s="74">
        <f>IF(RES_hh_fec_in!V13=0,0,1000*11630*RES_hh_fec_in!V13/RES_hh_num_in!V13)</f>
        <v>5626.0044061188119</v>
      </c>
      <c r="W13" s="74">
        <f>IF(RES_hh_fec_in!W13=0,0,1000*11630*RES_hh_fec_in!W13/RES_hh_num_in!W13)</f>
        <v>6654.4713727778581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183.47158802847687</v>
      </c>
      <c r="D14" s="76">
        <f>IF(RES_hh_fec_in!D14=0,0,1000*11630*RES_hh_fec_in!D14/RES_hh_num_in!D14)</f>
        <v>166.57525076032505</v>
      </c>
      <c r="E14" s="76">
        <f>IF(RES_hh_fec_in!E14=0,0,1000*11630*RES_hh_fec_in!E14/RES_hh_num_in!E14)</f>
        <v>156.85189540840105</v>
      </c>
      <c r="F14" s="76">
        <f>IF(RES_hh_fec_in!F14=0,0,1000*11630*RES_hh_fec_in!F14/RES_hh_num_in!F14)</f>
        <v>177.44615442290589</v>
      </c>
      <c r="G14" s="76">
        <f>IF(RES_hh_fec_in!G14=0,0,1000*11630*RES_hh_fec_in!G14/RES_hh_num_in!G14)</f>
        <v>168.5544714144572</v>
      </c>
      <c r="H14" s="76">
        <f>IF(RES_hh_fec_in!H14=0,0,1000*11630*RES_hh_fec_in!H14/RES_hh_num_in!H14)</f>
        <v>168.01674676028165</v>
      </c>
      <c r="I14" s="76">
        <f>IF(RES_hh_fec_in!I14=0,0,1000*11630*RES_hh_fec_in!I14/RES_hh_num_in!I14)</f>
        <v>136.20487790700858</v>
      </c>
      <c r="J14" s="76">
        <f>IF(RES_hh_fec_in!J14=0,0,1000*11630*RES_hh_fec_in!J14/RES_hh_num_in!J14)</f>
        <v>151.52769610853656</v>
      </c>
      <c r="K14" s="76">
        <f>IF(RES_hh_fec_in!K14=0,0,1000*11630*RES_hh_fec_in!K14/RES_hh_num_in!K14)</f>
        <v>140.95308384923615</v>
      </c>
      <c r="L14" s="76">
        <f>IF(RES_hh_fec_in!L14=0,0,1000*11630*RES_hh_fec_in!L14/RES_hh_num_in!L14)</f>
        <v>131.64013150619681</v>
      </c>
      <c r="M14" s="76">
        <f>IF(RES_hh_fec_in!M14=0,0,1000*11630*RES_hh_fec_in!M14/RES_hh_num_in!M14)</f>
        <v>111.83346653360253</v>
      </c>
      <c r="N14" s="76">
        <f>IF(RES_hh_fec_in!N14=0,0,1000*11630*RES_hh_fec_in!N14/RES_hh_num_in!N14)</f>
        <v>125.58549879162008</v>
      </c>
      <c r="O14" s="76">
        <f>IF(RES_hh_fec_in!O14=0,0,1000*11630*RES_hh_fec_in!O14/RES_hh_num_in!O14)</f>
        <v>131.56354827958248</v>
      </c>
      <c r="P14" s="76">
        <f>IF(RES_hh_fec_in!P14=0,0,1000*11630*RES_hh_fec_in!P14/RES_hh_num_in!P14)</f>
        <v>89.943790077688519</v>
      </c>
      <c r="Q14" s="76">
        <f>IF(RES_hh_fec_in!Q14=0,0,1000*11630*RES_hh_fec_in!Q14/RES_hh_num_in!Q14)</f>
        <v>102.96534478864447</v>
      </c>
      <c r="R14" s="76">
        <f>IF(RES_hh_fec_in!R14=0,0,1000*11630*RES_hh_fec_in!R14/RES_hh_num_in!R14)</f>
        <v>110.8560946615117</v>
      </c>
      <c r="S14" s="76">
        <f>IF(RES_hh_fec_in!S14=0,0,1000*11630*RES_hh_fec_in!S14/RES_hh_num_in!S14)</f>
        <v>106.3153716559961</v>
      </c>
      <c r="T14" s="76">
        <f>IF(RES_hh_fec_in!T14=0,0,1000*11630*RES_hh_fec_in!T14/RES_hh_num_in!T14)</f>
        <v>95.873195715223744</v>
      </c>
      <c r="U14" s="76">
        <f>IF(RES_hh_fec_in!U14=0,0,1000*11630*RES_hh_fec_in!U14/RES_hh_num_in!U14)</f>
        <v>91.69032061051459</v>
      </c>
      <c r="V14" s="76">
        <f>IF(RES_hh_fec_in!V14=0,0,1000*11630*RES_hh_fec_in!V14/RES_hh_num_in!V14)</f>
        <v>89.232118718416032</v>
      </c>
      <c r="W14" s="76">
        <f>IF(RES_hh_fec_in!W14=0,0,1000*11630*RES_hh_fec_in!W14/RES_hh_num_in!W14)</f>
        <v>91.5500686159385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6.235646617490759</v>
      </c>
      <c r="D15" s="69">
        <f t="shared" si="0"/>
        <v>17.052311884113557</v>
      </c>
      <c r="E15" s="69">
        <f t="shared" si="0"/>
        <v>11.408319273268999</v>
      </c>
      <c r="F15" s="69">
        <f t="shared" si="0"/>
        <v>4.7488524638659069</v>
      </c>
      <c r="G15" s="69">
        <f t="shared" si="0"/>
        <v>6.5778044414216099</v>
      </c>
      <c r="H15" s="69">
        <f t="shared" si="0"/>
        <v>13.005898143198744</v>
      </c>
      <c r="I15" s="69">
        <f t="shared" si="0"/>
        <v>3.1922396781077991</v>
      </c>
      <c r="J15" s="69">
        <f t="shared" si="0"/>
        <v>16.380257928020072</v>
      </c>
      <c r="K15" s="69">
        <f t="shared" si="0"/>
        <v>56.58807805998331</v>
      </c>
      <c r="L15" s="69">
        <f t="shared" si="0"/>
        <v>30.99114321739432</v>
      </c>
      <c r="M15" s="69">
        <f t="shared" si="0"/>
        <v>17.232185610417741</v>
      </c>
      <c r="N15" s="69">
        <f t="shared" si="0"/>
        <v>15.672802312010107</v>
      </c>
      <c r="O15" s="69">
        <f t="shared" si="0"/>
        <v>31.605424009240437</v>
      </c>
      <c r="P15" s="69">
        <f t="shared" si="0"/>
        <v>19.632256204648673</v>
      </c>
      <c r="Q15" s="69">
        <f t="shared" si="0"/>
        <v>27.909385183055821</v>
      </c>
      <c r="R15" s="69">
        <f t="shared" si="0"/>
        <v>80.204804847274417</v>
      </c>
      <c r="S15" s="69">
        <f t="shared" si="0"/>
        <v>84.140826097754427</v>
      </c>
      <c r="T15" s="69">
        <f t="shared" si="0"/>
        <v>80.409586697408557</v>
      </c>
      <c r="U15" s="69">
        <f t="shared" si="0"/>
        <v>131.43469940130637</v>
      </c>
      <c r="V15" s="69">
        <f t="shared" si="0"/>
        <v>107.76099936738291</v>
      </c>
      <c r="W15" s="69">
        <f t="shared" si="0"/>
        <v>160.24306945725078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6.235646617490759</v>
      </c>
      <c r="D16" s="72">
        <f>IF(RES_hh_fec_in!D16=0,0,1000*11630*RES_hh_fec_in!D16/RES_hh_num_in!D$3)</f>
        <v>17.052311884113557</v>
      </c>
      <c r="E16" s="72">
        <f>IF(RES_hh_fec_in!E16=0,0,1000*11630*RES_hh_fec_in!E16/RES_hh_num_in!E$3)</f>
        <v>11.408319273268999</v>
      </c>
      <c r="F16" s="72">
        <f>IF(RES_hh_fec_in!F16=0,0,1000*11630*RES_hh_fec_in!F16/RES_hh_num_in!F$3)</f>
        <v>4.7488524638659069</v>
      </c>
      <c r="G16" s="72">
        <f>IF(RES_hh_fec_in!G16=0,0,1000*11630*RES_hh_fec_in!G16/RES_hh_num_in!G$3)</f>
        <v>6.5778044414216099</v>
      </c>
      <c r="H16" s="72">
        <f>IF(RES_hh_fec_in!H16=0,0,1000*11630*RES_hh_fec_in!H16/RES_hh_num_in!H$3)</f>
        <v>13.005898143198744</v>
      </c>
      <c r="I16" s="72">
        <f>IF(RES_hh_fec_in!I16=0,0,1000*11630*RES_hh_fec_in!I16/RES_hh_num_in!I$3)</f>
        <v>3.1922396781077991</v>
      </c>
      <c r="J16" s="72">
        <f>IF(RES_hh_fec_in!J16=0,0,1000*11630*RES_hh_fec_in!J16/RES_hh_num_in!J$3)</f>
        <v>16.380257928020072</v>
      </c>
      <c r="K16" s="72">
        <f>IF(RES_hh_fec_in!K16=0,0,1000*11630*RES_hh_fec_in!K16/RES_hh_num_in!K$3)</f>
        <v>56.58807805998331</v>
      </c>
      <c r="L16" s="72">
        <f>IF(RES_hh_fec_in!L16=0,0,1000*11630*RES_hh_fec_in!L16/RES_hh_num_in!L$3)</f>
        <v>30.99114321739432</v>
      </c>
      <c r="M16" s="72">
        <f>IF(RES_hh_fec_in!M16=0,0,1000*11630*RES_hh_fec_in!M16/RES_hh_num_in!M$3)</f>
        <v>17.232185610417741</v>
      </c>
      <c r="N16" s="72">
        <f>IF(RES_hh_fec_in!N16=0,0,1000*11630*RES_hh_fec_in!N16/RES_hh_num_in!N$3)</f>
        <v>15.672802312010107</v>
      </c>
      <c r="O16" s="72">
        <f>IF(RES_hh_fec_in!O16=0,0,1000*11630*RES_hh_fec_in!O16/RES_hh_num_in!O$3)</f>
        <v>31.605424009240437</v>
      </c>
      <c r="P16" s="72">
        <f>IF(RES_hh_fec_in!P16=0,0,1000*11630*RES_hh_fec_in!P16/RES_hh_num_in!P$3)</f>
        <v>19.632256204648673</v>
      </c>
      <c r="Q16" s="72">
        <f>IF(RES_hh_fec_in!Q16=0,0,1000*11630*RES_hh_fec_in!Q16/RES_hh_num_in!Q$3)</f>
        <v>27.909385183055821</v>
      </c>
      <c r="R16" s="72">
        <f>IF(RES_hh_fec_in!R16=0,0,1000*11630*RES_hh_fec_in!R16/RES_hh_num_in!R$3)</f>
        <v>80.204804847274417</v>
      </c>
      <c r="S16" s="72">
        <f>IF(RES_hh_fec_in!S16=0,0,1000*11630*RES_hh_fec_in!S16/RES_hh_num_in!S$3)</f>
        <v>84.140826097754427</v>
      </c>
      <c r="T16" s="72">
        <f>IF(RES_hh_fec_in!T16=0,0,1000*11630*RES_hh_fec_in!T16/RES_hh_num_in!T$3)</f>
        <v>80.409586697408557</v>
      </c>
      <c r="U16" s="72">
        <f>IF(RES_hh_fec_in!U16=0,0,1000*11630*RES_hh_fec_in!U16/RES_hh_num_in!U$3)</f>
        <v>131.43469940130637</v>
      </c>
      <c r="V16" s="72">
        <f>IF(RES_hh_fec_in!V16=0,0,1000*11630*RES_hh_fec_in!V16/RES_hh_num_in!V$3)</f>
        <v>107.76099936738291</v>
      </c>
      <c r="W16" s="72">
        <f>IF(RES_hh_fec_in!W16=0,0,1000*11630*RES_hh_fec_in!W16/RES_hh_num_in!W$3)</f>
        <v>160.24306945725078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1284.6066091441339</v>
      </c>
      <c r="D17" s="69">
        <f>IF(RES_hh_fec_in!D17=0,0,1000*11630*RES_hh_fec_in!D17/RES_hh_num_in!D17)</f>
        <v>1322.3794203209093</v>
      </c>
      <c r="E17" s="69">
        <f>IF(RES_hh_fec_in!E17=0,0,1000*11630*RES_hh_fec_in!E17/RES_hh_num_in!E17)</f>
        <v>1345.7793245453533</v>
      </c>
      <c r="F17" s="69">
        <f>IF(RES_hh_fec_in!F17=0,0,1000*11630*RES_hh_fec_in!F17/RES_hh_num_in!F17)</f>
        <v>1369.4714231681842</v>
      </c>
      <c r="G17" s="69">
        <f>IF(RES_hh_fec_in!G17=0,0,1000*11630*RES_hh_fec_in!G17/RES_hh_num_in!G17)</f>
        <v>1290.2904727299899</v>
      </c>
      <c r="H17" s="69">
        <f>IF(RES_hh_fec_in!H17=0,0,1000*11630*RES_hh_fec_in!H17/RES_hh_num_in!H17)</f>
        <v>1333.6379746589716</v>
      </c>
      <c r="I17" s="69">
        <f>IF(RES_hh_fec_in!I17=0,0,1000*11630*RES_hh_fec_in!I17/RES_hh_num_in!I17)</f>
        <v>1301.0667157961732</v>
      </c>
      <c r="J17" s="69">
        <f>IF(RES_hh_fec_in!J17=0,0,1000*11630*RES_hh_fec_in!J17/RES_hh_num_in!J17)</f>
        <v>1335.5461401262965</v>
      </c>
      <c r="K17" s="69">
        <f>IF(RES_hh_fec_in!K17=0,0,1000*11630*RES_hh_fec_in!K17/RES_hh_num_in!K17)</f>
        <v>1241.6127768776528</v>
      </c>
      <c r="L17" s="69">
        <f>IF(RES_hh_fec_in!L17=0,0,1000*11630*RES_hh_fec_in!L17/RES_hh_num_in!L17)</f>
        <v>1282.6329302037732</v>
      </c>
      <c r="M17" s="69">
        <f>IF(RES_hh_fec_in!M17=0,0,1000*11630*RES_hh_fec_in!M17/RES_hh_num_in!M17)</f>
        <v>1409.9592899979968</v>
      </c>
      <c r="N17" s="69">
        <f>IF(RES_hh_fec_in!N17=0,0,1000*11630*RES_hh_fec_in!N17/RES_hh_num_in!N17)</f>
        <v>1447.0323071215992</v>
      </c>
      <c r="O17" s="69">
        <f>IF(RES_hh_fec_in!O17=0,0,1000*11630*RES_hh_fec_in!O17/RES_hh_num_in!O17)</f>
        <v>1481.9699608945702</v>
      </c>
      <c r="P17" s="69">
        <f>IF(RES_hh_fec_in!P17=0,0,1000*11630*RES_hh_fec_in!P17/RES_hh_num_in!P17)</f>
        <v>1338.3711998590359</v>
      </c>
      <c r="Q17" s="69">
        <f>IF(RES_hh_fec_in!Q17=0,0,1000*11630*RES_hh_fec_in!Q17/RES_hh_num_in!Q17)</f>
        <v>1356.1680215005495</v>
      </c>
      <c r="R17" s="69">
        <f>IF(RES_hh_fec_in!R17=0,0,1000*11630*RES_hh_fec_in!R17/RES_hh_num_in!R17)</f>
        <v>1353.9903694829122</v>
      </c>
      <c r="S17" s="69">
        <f>IF(RES_hh_fec_in!S17=0,0,1000*11630*RES_hh_fec_in!S17/RES_hh_num_in!S17)</f>
        <v>1420.011527234295</v>
      </c>
      <c r="T17" s="69">
        <f>IF(RES_hh_fec_in!T17=0,0,1000*11630*RES_hh_fec_in!T17/RES_hh_num_in!T17)</f>
        <v>1411.0127470620505</v>
      </c>
      <c r="U17" s="69">
        <f>IF(RES_hh_fec_in!U17=0,0,1000*11630*RES_hh_fec_in!U17/RES_hh_num_in!U17)</f>
        <v>1400.5978497204349</v>
      </c>
      <c r="V17" s="69">
        <f>IF(RES_hh_fec_in!V17=0,0,1000*11630*RES_hh_fec_in!V17/RES_hh_num_in!V17)</f>
        <v>1460.9666936307322</v>
      </c>
      <c r="W17" s="69">
        <f>IF(RES_hh_fec_in!W17=0,0,1000*11630*RES_hh_fec_in!W17/RES_hh_num_in!W17)</f>
        <v>1405.0235103152936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1502.3087900433754</v>
      </c>
      <c r="I18" s="72">
        <f>IF(RES_hh_fec_in!I18=0,0,1000*11630*RES_hh_fec_in!I18/RES_hh_num_in!I18)</f>
        <v>1753.9052391452014</v>
      </c>
      <c r="J18" s="72">
        <f>IF(RES_hh_fec_in!J18=0,0,1000*11630*RES_hh_fec_in!J18/RES_hh_num_in!J18)</f>
        <v>2041.9030308073152</v>
      </c>
      <c r="K18" s="72">
        <f>IF(RES_hh_fec_in!K18=0,0,1000*11630*RES_hh_fec_in!K18/RES_hh_num_in!K18)</f>
        <v>1948.8291429189162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1465.0797302451995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1777.1095549160482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1378.875729488351</v>
      </c>
      <c r="D19" s="72">
        <f>IF(RES_hh_fec_in!D19=0,0,1000*11630*RES_hh_fec_in!D19/RES_hh_num_in!D19)</f>
        <v>1431.0617787456356</v>
      </c>
      <c r="E19" s="72">
        <f>IF(RES_hh_fec_in!E19=0,0,1000*11630*RES_hh_fec_in!E19/RES_hh_num_in!E19)</f>
        <v>1405.3165185345595</v>
      </c>
      <c r="F19" s="72">
        <f>IF(RES_hh_fec_in!F19=0,0,1000*11630*RES_hh_fec_in!F19/RES_hh_num_in!F19)</f>
        <v>1440.6379997923386</v>
      </c>
      <c r="G19" s="72">
        <f>IF(RES_hh_fec_in!G19=0,0,1000*11630*RES_hh_fec_in!G19/RES_hh_num_in!G19)</f>
        <v>1412.1905284645236</v>
      </c>
      <c r="H19" s="72">
        <f>IF(RES_hh_fec_in!H19=0,0,1000*11630*RES_hh_fec_in!H19/RES_hh_num_in!H19)</f>
        <v>1387.1876997772931</v>
      </c>
      <c r="I19" s="72">
        <f>IF(RES_hh_fec_in!I19=0,0,1000*11630*RES_hh_fec_in!I19/RES_hh_num_in!I19)</f>
        <v>1445.9530972689611</v>
      </c>
      <c r="J19" s="72">
        <f>IF(RES_hh_fec_in!J19=0,0,1000*11630*RES_hh_fec_in!J19/RES_hh_num_in!J19)</f>
        <v>1368.7320896245401</v>
      </c>
      <c r="K19" s="72">
        <f>IF(RES_hh_fec_in!K19=0,0,1000*11630*RES_hh_fec_in!K19/RES_hh_num_in!K19)</f>
        <v>1385.1220445642414</v>
      </c>
      <c r="L19" s="72">
        <f>IF(RES_hh_fec_in!L19=0,0,1000*11630*RES_hh_fec_in!L19/RES_hh_num_in!L19)</f>
        <v>1462.6402993473473</v>
      </c>
      <c r="M19" s="72">
        <f>IF(RES_hh_fec_in!M19=0,0,1000*11630*RES_hh_fec_in!M19/RES_hh_num_in!M19)</f>
        <v>1562.1738921206502</v>
      </c>
      <c r="N19" s="72">
        <f>IF(RES_hh_fec_in!N19=0,0,1000*11630*RES_hh_fec_in!N19/RES_hh_num_in!N19)</f>
        <v>1515.5467734359588</v>
      </c>
      <c r="O19" s="72">
        <f>IF(RES_hh_fec_in!O19=0,0,1000*11630*RES_hh_fec_in!O19/RES_hh_num_in!O19)</f>
        <v>1490.2142330928696</v>
      </c>
      <c r="P19" s="72">
        <f>IF(RES_hh_fec_in!P19=0,0,1000*11630*RES_hh_fec_in!P19/RES_hh_num_in!P19)</f>
        <v>1445.7803538767705</v>
      </c>
      <c r="Q19" s="72">
        <f>IF(RES_hh_fec_in!Q19=0,0,1000*11630*RES_hh_fec_in!Q19/RES_hh_num_in!Q19)</f>
        <v>1395.0060302515815</v>
      </c>
      <c r="R19" s="72">
        <f>IF(RES_hh_fec_in!R19=0,0,1000*11630*RES_hh_fec_in!R19/RES_hh_num_in!R19)</f>
        <v>1391.2419321786451</v>
      </c>
      <c r="S19" s="72">
        <f>IF(RES_hh_fec_in!S19=0,0,1000*11630*RES_hh_fec_in!S19/RES_hh_num_in!S19)</f>
        <v>1451.1166710088669</v>
      </c>
      <c r="T19" s="72">
        <f>IF(RES_hh_fec_in!T19=0,0,1000*11630*RES_hh_fec_in!T19/RES_hh_num_in!T19)</f>
        <v>1473.9585781049975</v>
      </c>
      <c r="U19" s="72">
        <f>IF(RES_hh_fec_in!U19=0,0,1000*11630*RES_hh_fec_in!U19/RES_hh_num_in!U19)</f>
        <v>1397.0357724323412</v>
      </c>
      <c r="V19" s="72">
        <f>IF(RES_hh_fec_in!V19=0,0,1000*11630*RES_hh_fec_in!V19/RES_hh_num_in!V19)</f>
        <v>1416.80652126311</v>
      </c>
      <c r="W19" s="72">
        <f>IF(RES_hh_fec_in!W19=0,0,1000*11630*RES_hh_fec_in!W19/RES_hh_num_in!W19)</f>
        <v>1453.3082358888819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1589.6629006550252</v>
      </c>
      <c r="D20" s="72">
        <f>IF(RES_hh_fec_in!D20=0,0,1000*11630*RES_hh_fec_in!D20/RES_hh_num_in!D20)</f>
        <v>1524.1438690348523</v>
      </c>
      <c r="E20" s="72">
        <f>IF(RES_hh_fec_in!E20=0,0,1000*11630*RES_hh_fec_in!E20/RES_hh_num_in!E20)</f>
        <v>1623.027546761115</v>
      </c>
      <c r="F20" s="72">
        <f>IF(RES_hh_fec_in!F20=0,0,1000*11630*RES_hh_fec_in!F20/RES_hh_num_in!F20)</f>
        <v>1574.242534650718</v>
      </c>
      <c r="G20" s="72">
        <f>IF(RES_hh_fec_in!G20=0,0,1000*11630*RES_hh_fec_in!G20/RES_hh_num_in!G20)</f>
        <v>1556.7263069382936</v>
      </c>
      <c r="H20" s="72">
        <f>IF(RES_hh_fec_in!H20=0,0,1000*11630*RES_hh_fec_in!H20/RES_hh_num_in!H20)</f>
        <v>1582.8493006768372</v>
      </c>
      <c r="I20" s="72">
        <f>IF(RES_hh_fec_in!I20=0,0,1000*11630*RES_hh_fec_in!I20/RES_hh_num_in!I20)</f>
        <v>1471.2556145913284</v>
      </c>
      <c r="J20" s="72">
        <f>IF(RES_hh_fec_in!J20=0,0,1000*11630*RES_hh_fec_in!J20/RES_hh_num_in!J20)</f>
        <v>1623.5693159528462</v>
      </c>
      <c r="K20" s="72">
        <f>IF(RES_hh_fec_in!K20=0,0,1000*11630*RES_hh_fec_in!K20/RES_hh_num_in!K20)</f>
        <v>1537.7483155202081</v>
      </c>
      <c r="L20" s="72">
        <f>IF(RES_hh_fec_in!L20=0,0,1000*11630*RES_hh_fec_in!L20/RES_hh_num_in!L20)</f>
        <v>1548.1262010674791</v>
      </c>
      <c r="M20" s="72">
        <f>IF(RES_hh_fec_in!M20=0,0,1000*11630*RES_hh_fec_in!M20/RES_hh_num_in!M20)</f>
        <v>1678.748184941147</v>
      </c>
      <c r="N20" s="72">
        <f>IF(RES_hh_fec_in!N20=0,0,1000*11630*RES_hh_fec_in!N20/RES_hh_num_in!N20)</f>
        <v>1661.220388074242</v>
      </c>
      <c r="O20" s="72">
        <f>IF(RES_hh_fec_in!O20=0,0,1000*11630*RES_hh_fec_in!O20/RES_hh_num_in!O20)</f>
        <v>1560.6932414452381</v>
      </c>
      <c r="P20" s="72">
        <f>IF(RES_hh_fec_in!P20=0,0,1000*11630*RES_hh_fec_in!P20/RES_hh_num_in!P20)</f>
        <v>1565.1217380655157</v>
      </c>
      <c r="Q20" s="72">
        <f>IF(RES_hh_fec_in!Q20=0,0,1000*11630*RES_hh_fec_in!Q20/RES_hh_num_in!Q20)</f>
        <v>1378.2595375773592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1568.9396713008248</v>
      </c>
      <c r="T20" s="72">
        <f>IF(RES_hh_fec_in!T20=0,0,1000*11630*RES_hh_fec_in!T20/RES_hh_num_in!T20)</f>
        <v>1481.59618641318</v>
      </c>
      <c r="U20" s="72">
        <f>IF(RES_hh_fec_in!U20=0,0,1000*11630*RES_hh_fec_in!U20/RES_hh_num_in!U20)</f>
        <v>1454.4233240514209</v>
      </c>
      <c r="V20" s="72">
        <f>IF(RES_hh_fec_in!V20=0,0,1000*11630*RES_hh_fec_in!V20/RES_hh_num_in!V20)</f>
        <v>1557.679783291168</v>
      </c>
      <c r="W20" s="72">
        <f>IF(RES_hh_fec_in!W20=0,0,1000*11630*RES_hh_fec_in!W20/RES_hh_num_in!W20)</f>
        <v>1389.2283572906726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1347.1362194627363</v>
      </c>
      <c r="D21" s="72">
        <f>IF(RES_hh_fec_in!D21=0,0,1000*11630*RES_hh_fec_in!D21/RES_hh_num_in!D21)</f>
        <v>1428.2315028891005</v>
      </c>
      <c r="E21" s="72">
        <f>IF(RES_hh_fec_in!E21=0,0,1000*11630*RES_hh_fec_in!E21/RES_hh_num_in!E21)</f>
        <v>1390.147373704481</v>
      </c>
      <c r="F21" s="72">
        <f>IF(RES_hh_fec_in!F21=0,0,1000*11630*RES_hh_fec_in!F21/RES_hh_num_in!F21)</f>
        <v>1448.9371930650429</v>
      </c>
      <c r="G21" s="72">
        <f>IF(RES_hh_fec_in!G21=0,0,1000*11630*RES_hh_fec_in!G21/RES_hh_num_in!G21)</f>
        <v>1340.2645028655893</v>
      </c>
      <c r="H21" s="72">
        <f>IF(RES_hh_fec_in!H21=0,0,1000*11630*RES_hh_fec_in!H21/RES_hh_num_in!H21)</f>
        <v>1421.3843249780568</v>
      </c>
      <c r="I21" s="72">
        <f>IF(RES_hh_fec_in!I21=0,0,1000*11630*RES_hh_fec_in!I21/RES_hh_num_in!I21)</f>
        <v>1336.578528731113</v>
      </c>
      <c r="J21" s="72">
        <f>IF(RES_hh_fec_in!J21=0,0,1000*11630*RES_hh_fec_in!J21/RES_hh_num_in!J21)</f>
        <v>1361.3259106099433</v>
      </c>
      <c r="K21" s="72">
        <f>IF(RES_hh_fec_in!K21=0,0,1000*11630*RES_hh_fec_in!K21/RES_hh_num_in!K21)</f>
        <v>1303.5198803675187</v>
      </c>
      <c r="L21" s="72">
        <f>IF(RES_hh_fec_in!L21=0,0,1000*11630*RES_hh_fec_in!L21/RES_hh_num_in!L21)</f>
        <v>1300.0655236731798</v>
      </c>
      <c r="M21" s="72">
        <f>IF(RES_hh_fec_in!M21=0,0,1000*11630*RES_hh_fec_in!M21/RES_hh_num_in!M21)</f>
        <v>1530.1397818418161</v>
      </c>
      <c r="N21" s="72">
        <f>IF(RES_hh_fec_in!N21=0,0,1000*11630*RES_hh_fec_in!N21/RES_hh_num_in!N21)</f>
        <v>1469.0165873804704</v>
      </c>
      <c r="O21" s="72">
        <f>IF(RES_hh_fec_in!O21=0,0,1000*11630*RES_hh_fec_in!O21/RES_hh_num_in!O21)</f>
        <v>1410.7142479515824</v>
      </c>
      <c r="P21" s="72">
        <f>IF(RES_hh_fec_in!P21=0,0,1000*11630*RES_hh_fec_in!P21/RES_hh_num_in!P21)</f>
        <v>1335.3171067916639</v>
      </c>
      <c r="Q21" s="72">
        <f>IF(RES_hh_fec_in!Q21=0,0,1000*11630*RES_hh_fec_in!Q21/RES_hh_num_in!Q21)</f>
        <v>1312.1543217067619</v>
      </c>
      <c r="R21" s="72">
        <f>IF(RES_hh_fec_in!R21=0,0,1000*11630*RES_hh_fec_in!R21/RES_hh_num_in!R21)</f>
        <v>1324.2836904434157</v>
      </c>
      <c r="S21" s="72">
        <f>IF(RES_hh_fec_in!S21=0,0,1000*11630*RES_hh_fec_in!S21/RES_hh_num_in!S21)</f>
        <v>1357.1729157932227</v>
      </c>
      <c r="T21" s="72">
        <f>IF(RES_hh_fec_in!T21=0,0,1000*11630*RES_hh_fec_in!T21/RES_hh_num_in!T21)</f>
        <v>1344.2590786285955</v>
      </c>
      <c r="U21" s="72">
        <f>IF(RES_hh_fec_in!U21=0,0,1000*11630*RES_hh_fec_in!U21/RES_hh_num_in!U21)</f>
        <v>1353.1773085333759</v>
      </c>
      <c r="V21" s="72">
        <f>IF(RES_hh_fec_in!V21=0,0,1000*11630*RES_hh_fec_in!V21/RES_hh_num_in!V21)</f>
        <v>1382.5551003420742</v>
      </c>
      <c r="W21" s="72">
        <f>IF(RES_hh_fec_in!W21=0,0,1000*11630*RES_hh_fec_in!W21/RES_hh_num_in!W21)</f>
        <v>1333.8088062895201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1334.0994353568706</v>
      </c>
      <c r="D22" s="72">
        <f>IF(RES_hh_fec_in!D22=0,0,1000*11630*RES_hh_fec_in!D22/RES_hh_num_in!D22)</f>
        <v>1313.5463259230726</v>
      </c>
      <c r="E22" s="72">
        <f>IF(RES_hh_fec_in!E22=0,0,1000*11630*RES_hh_fec_in!E22/RES_hh_num_in!E22)</f>
        <v>1387.0304656526914</v>
      </c>
      <c r="F22" s="72">
        <f>IF(RES_hh_fec_in!F22=0,0,1000*11630*RES_hh_fec_in!F22/RES_hh_num_in!F22)</f>
        <v>1332.9886075504389</v>
      </c>
      <c r="G22" s="72">
        <f>IF(RES_hh_fec_in!G22=0,0,1000*11630*RES_hh_fec_in!G22/RES_hh_num_in!G22)</f>
        <v>1244.5726472665344</v>
      </c>
      <c r="H22" s="72">
        <f>IF(RES_hh_fec_in!H22=0,0,1000*11630*RES_hh_fec_in!H22/RES_hh_num_in!H22)</f>
        <v>1236.1553852483437</v>
      </c>
      <c r="I22" s="72">
        <f>IF(RES_hh_fec_in!I22=0,0,1000*11630*RES_hh_fec_in!I22/RES_hh_num_in!I22)</f>
        <v>1247.27015742715</v>
      </c>
      <c r="J22" s="72">
        <f>IF(RES_hh_fec_in!J22=0,0,1000*11630*RES_hh_fec_in!J22/RES_hh_num_in!J22)</f>
        <v>1209.4870968307421</v>
      </c>
      <c r="K22" s="72">
        <f>IF(RES_hh_fec_in!K22=0,0,1000*11630*RES_hh_fec_in!K22/RES_hh_num_in!K22)</f>
        <v>1177.7983165551534</v>
      </c>
      <c r="L22" s="72">
        <f>IF(RES_hh_fec_in!L22=0,0,1000*11630*RES_hh_fec_in!L22/RES_hh_num_in!L22)</f>
        <v>1403.6656903164376</v>
      </c>
      <c r="M22" s="72">
        <f>IF(RES_hh_fec_in!M22=0,0,1000*11630*RES_hh_fec_in!M22/RES_hh_num_in!M22)</f>
        <v>1367.1851678915148</v>
      </c>
      <c r="N22" s="72">
        <f>IF(RES_hh_fec_in!N22=0,0,1000*11630*RES_hh_fec_in!N22/RES_hh_num_in!N22)</f>
        <v>1301.1828718132933</v>
      </c>
      <c r="O22" s="72">
        <f>IF(RES_hh_fec_in!O22=0,0,1000*11630*RES_hh_fec_in!O22/RES_hh_num_in!O22)</f>
        <v>1327.5056387957932</v>
      </c>
      <c r="P22" s="72">
        <f>IF(RES_hh_fec_in!P22=0,0,1000*11630*RES_hh_fec_in!P22/RES_hh_num_in!P22)</f>
        <v>1316.9152125697499</v>
      </c>
      <c r="Q22" s="72">
        <f>IF(RES_hh_fec_in!Q22=0,0,1000*11630*RES_hh_fec_in!Q22/RES_hh_num_in!Q22)</f>
        <v>1290.6712320781382</v>
      </c>
      <c r="R22" s="72">
        <f>IF(RES_hh_fec_in!R22=0,0,1000*11630*RES_hh_fec_in!R22/RES_hh_num_in!R22)</f>
        <v>1275.8653890895787</v>
      </c>
      <c r="S22" s="72">
        <f>IF(RES_hh_fec_in!S22=0,0,1000*11630*RES_hh_fec_in!S22/RES_hh_num_in!S22)</f>
        <v>1313.5551139182742</v>
      </c>
      <c r="T22" s="72">
        <f>IF(RES_hh_fec_in!T22=0,0,1000*11630*RES_hh_fec_in!T22/RES_hh_num_in!T22)</f>
        <v>1315.8656829916636</v>
      </c>
      <c r="U22" s="72">
        <f>IF(RES_hh_fec_in!U22=0,0,1000*11630*RES_hh_fec_in!U22/RES_hh_num_in!U22)</f>
        <v>1272.0443382706237</v>
      </c>
      <c r="V22" s="72">
        <f>IF(RES_hh_fec_in!V22=0,0,1000*11630*RES_hh_fec_in!V22/RES_hh_num_in!V22)</f>
        <v>1222.1932266711908</v>
      </c>
      <c r="W22" s="72">
        <f>IF(RES_hh_fec_in!W22=0,0,1000*11630*RES_hh_fec_in!W22/RES_hh_num_in!W22)</f>
        <v>1511.9761671441795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996.09996617124921</v>
      </c>
      <c r="D24" s="72">
        <f>IF(RES_hh_fec_in!D24=0,0,1000*11630*RES_hh_fec_in!D24/RES_hh_num_in!D24)</f>
        <v>1101.7620037267359</v>
      </c>
      <c r="E24" s="72">
        <f>IF(RES_hh_fec_in!E24=0,0,1000*11630*RES_hh_fec_in!E24/RES_hh_num_in!E24)</f>
        <v>1058.9196622025981</v>
      </c>
      <c r="F24" s="72">
        <f>IF(RES_hh_fec_in!F24=0,0,1000*11630*RES_hh_fec_in!F24/RES_hh_num_in!F24)</f>
        <v>1039.5466408153054</v>
      </c>
      <c r="G24" s="72">
        <f>IF(RES_hh_fec_in!G24=0,0,1000*11630*RES_hh_fec_in!G24/RES_hh_num_in!G24)</f>
        <v>1089.7570100784412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1072.9725198143983</v>
      </c>
      <c r="M24" s="72">
        <f>IF(RES_hh_fec_in!M24=0,0,1000*11630*RES_hh_fec_in!M24/RES_hh_num_in!M24)</f>
        <v>1168.9825625313938</v>
      </c>
      <c r="N24" s="72">
        <f>IF(RES_hh_fec_in!N24=0,0,1000*11630*RES_hh_fec_in!N24/RES_hh_num_in!N24)</f>
        <v>1185.8299009980688</v>
      </c>
      <c r="O24" s="72">
        <f>IF(RES_hh_fec_in!O24=0,0,1000*11630*RES_hh_fec_in!O24/RES_hh_num_in!O24)</f>
        <v>1211.3023121623714</v>
      </c>
      <c r="P24" s="72">
        <f>IF(RES_hh_fec_in!P24=0,0,1000*11630*RES_hh_fec_in!P24/RES_hh_num_in!P24)</f>
        <v>1121.2114787543724</v>
      </c>
      <c r="Q24" s="72">
        <f>IF(RES_hh_fec_in!Q24=0,0,1000*11630*RES_hh_fec_in!Q24/RES_hh_num_in!Q24)</f>
        <v>1188.5927532788592</v>
      </c>
      <c r="R24" s="72">
        <f>IF(RES_hh_fec_in!R24=0,0,1000*11630*RES_hh_fec_in!R24/RES_hh_num_in!R24)</f>
        <v>1201.8907515799688</v>
      </c>
      <c r="S24" s="72">
        <f>IF(RES_hh_fec_in!S24=0,0,1000*11630*RES_hh_fec_in!S24/RES_hh_num_in!S24)</f>
        <v>1236.5589021802562</v>
      </c>
      <c r="T24" s="72">
        <f>IF(RES_hh_fec_in!T24=0,0,1000*11630*RES_hh_fec_in!T24/RES_hh_num_in!T24)</f>
        <v>1266.9821748310178</v>
      </c>
      <c r="U24" s="72">
        <f>IF(RES_hh_fec_in!U24=0,0,1000*11630*RES_hh_fec_in!U24/RES_hh_num_in!U24)</f>
        <v>1237.6699188988991</v>
      </c>
      <c r="V24" s="72">
        <f>IF(RES_hh_fec_in!V24=0,0,1000*11630*RES_hh_fec_in!V24/RES_hh_num_in!V24)</f>
        <v>1277.3454078641719</v>
      </c>
      <c r="W24" s="72">
        <f>IF(RES_hh_fec_in!W24=0,0,1000*11630*RES_hh_fec_in!W24/RES_hh_num_in!W24)</f>
        <v>1277.5647787282885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1213.0036531886869</v>
      </c>
      <c r="D25" s="74">
        <f>IF(RES_hh_fec_in!D25=0,0,1000*11630*RES_hh_fec_in!D25/RES_hh_num_in!D25)</f>
        <v>1209.1651614674247</v>
      </c>
      <c r="E25" s="74">
        <f>IF(RES_hh_fec_in!E25=0,0,1000*11630*RES_hh_fec_in!E25/RES_hh_num_in!E25)</f>
        <v>1265.6422782346815</v>
      </c>
      <c r="F25" s="74">
        <f>IF(RES_hh_fec_in!F25=0,0,1000*11630*RES_hh_fec_in!F25/RES_hh_num_in!F25)</f>
        <v>1268.3802011945445</v>
      </c>
      <c r="G25" s="74">
        <f>IF(RES_hh_fec_in!G25=0,0,1000*11630*RES_hh_fec_in!G25/RES_hh_num_in!G25)</f>
        <v>1164.7852389554266</v>
      </c>
      <c r="H25" s="74">
        <f>IF(RES_hh_fec_in!H25=0,0,1000*11630*RES_hh_fec_in!H25/RES_hh_num_in!H25)</f>
        <v>1189.8174496195404</v>
      </c>
      <c r="I25" s="74">
        <f>IF(RES_hh_fec_in!I25=0,0,1000*11630*RES_hh_fec_in!I25/RES_hh_num_in!I25)</f>
        <v>1171.980540670271</v>
      </c>
      <c r="J25" s="74">
        <f>IF(RES_hh_fec_in!J25=0,0,1000*11630*RES_hh_fec_in!J25/RES_hh_num_in!J25)</f>
        <v>1209.7375913914159</v>
      </c>
      <c r="K25" s="74">
        <f>IF(RES_hh_fec_in!K25=0,0,1000*11630*RES_hh_fec_in!K25/RES_hh_num_in!K25)</f>
        <v>1097.0998385303453</v>
      </c>
      <c r="L25" s="74">
        <f>IF(RES_hh_fec_in!L25=0,0,1000*11630*RES_hh_fec_in!L25/RES_hh_num_in!L25)</f>
        <v>1165.5865337210159</v>
      </c>
      <c r="M25" s="74">
        <f>IF(RES_hh_fec_in!M25=0,0,1000*11630*RES_hh_fec_in!M25/RES_hh_num_in!M25)</f>
        <v>1219.3008863276607</v>
      </c>
      <c r="N25" s="74">
        <f>IF(RES_hh_fec_in!N25=0,0,1000*11630*RES_hh_fec_in!N25/RES_hh_num_in!N25)</f>
        <v>1363.4411545681853</v>
      </c>
      <c r="O25" s="74">
        <f>IF(RES_hh_fec_in!O25=0,0,1000*11630*RES_hh_fec_in!O25/RES_hh_num_in!O25)</f>
        <v>1460.0936346099752</v>
      </c>
      <c r="P25" s="74">
        <f>IF(RES_hh_fec_in!P25=0,0,1000*11630*RES_hh_fec_in!P25/RES_hh_num_in!P25)</f>
        <v>1225.8812542799055</v>
      </c>
      <c r="Q25" s="74">
        <f>IF(RES_hh_fec_in!Q25=0,0,1000*11630*RES_hh_fec_in!Q25/RES_hh_num_in!Q25)</f>
        <v>1276.7361193269182</v>
      </c>
      <c r="R25" s="74">
        <f>IF(RES_hh_fec_in!R25=0,0,1000*11630*RES_hh_fec_in!R25/RES_hh_num_in!R25)</f>
        <v>1257.5179861125916</v>
      </c>
      <c r="S25" s="74">
        <f>IF(RES_hh_fec_in!S25=0,0,1000*11630*RES_hh_fec_in!S25/RES_hh_num_in!S25)</f>
        <v>1337.9497879237883</v>
      </c>
      <c r="T25" s="74">
        <f>IF(RES_hh_fec_in!T25=0,0,1000*11630*RES_hh_fec_in!T25/RES_hh_num_in!T25)</f>
        <v>1278.1385730346346</v>
      </c>
      <c r="U25" s="74">
        <f>IF(RES_hh_fec_in!U25=0,0,1000*11630*RES_hh_fec_in!U25/RES_hh_num_in!U25)</f>
        <v>1292.4375407432797</v>
      </c>
      <c r="V25" s="74">
        <f>IF(RES_hh_fec_in!V25=0,0,1000*11630*RES_hh_fec_in!V25/RES_hh_num_in!V25)</f>
        <v>1397.1900500105971</v>
      </c>
      <c r="W25" s="74">
        <f>IF(RES_hh_fec_in!W25=0,0,1000*11630*RES_hh_fec_in!W25/RES_hh_num_in!W25)</f>
        <v>1291.4097444421466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665.16728609039626</v>
      </c>
      <c r="D26" s="77">
        <f>IF(RES_hh_fec_in!D26=0,0,1000*11630*RES_hh_fec_in!D26/RES_hh_num_in!D26)</f>
        <v>682.47403274340888</v>
      </c>
      <c r="E26" s="77">
        <f>IF(RES_hh_fec_in!E26=0,0,1000*11630*RES_hh_fec_in!E26/RES_hh_num_in!E26)</f>
        <v>697.72126366700047</v>
      </c>
      <c r="F26" s="77">
        <f>IF(RES_hh_fec_in!F26=0,0,1000*11630*RES_hh_fec_in!F26/RES_hh_num_in!F26)</f>
        <v>708.20657927562308</v>
      </c>
      <c r="G26" s="77">
        <f>IF(RES_hh_fec_in!G26=0,0,1000*11630*RES_hh_fec_in!G26/RES_hh_num_in!G26)</f>
        <v>674.64059573701616</v>
      </c>
      <c r="H26" s="77">
        <f>IF(RES_hh_fec_in!H26=0,0,1000*11630*RES_hh_fec_in!H26/RES_hh_num_in!H26)</f>
        <v>710.28114025000127</v>
      </c>
      <c r="I26" s="77">
        <f>IF(RES_hh_fec_in!I26=0,0,1000*11630*RES_hh_fec_in!I26/RES_hh_num_in!I26)</f>
        <v>678.67014419691975</v>
      </c>
      <c r="J26" s="77">
        <f>IF(RES_hh_fec_in!J26=0,0,1000*11630*RES_hh_fec_in!J26/RES_hh_num_in!J26)</f>
        <v>708.12200137085551</v>
      </c>
      <c r="K26" s="77">
        <f>IF(RES_hh_fec_in!K26=0,0,1000*11630*RES_hh_fec_in!K26/RES_hh_num_in!K26)</f>
        <v>672.16237557891816</v>
      </c>
      <c r="L26" s="77">
        <f>IF(RES_hh_fec_in!L26=0,0,1000*11630*RES_hh_fec_in!L26/RES_hh_num_in!L26)</f>
        <v>512.0990030082138</v>
      </c>
      <c r="M26" s="77">
        <f>IF(RES_hh_fec_in!M26=0,0,1000*11630*RES_hh_fec_in!M26/RES_hh_num_in!M26)</f>
        <v>802.54873471359872</v>
      </c>
      <c r="N26" s="77">
        <f>IF(RES_hh_fec_in!N26=0,0,1000*11630*RES_hh_fec_in!N26/RES_hh_num_in!N26)</f>
        <v>796.93258428031913</v>
      </c>
      <c r="O26" s="77">
        <f>IF(RES_hh_fec_in!O26=0,0,1000*11630*RES_hh_fec_in!O26/RES_hh_num_in!O26)</f>
        <v>831.23351036199745</v>
      </c>
      <c r="P26" s="77">
        <f>IF(RES_hh_fec_in!P26=0,0,1000*11630*RES_hh_fec_in!P26/RES_hh_num_in!P26)</f>
        <v>822.03875096556055</v>
      </c>
      <c r="Q26" s="77">
        <f>IF(RES_hh_fec_in!Q26=0,0,1000*11630*RES_hh_fec_in!Q26/RES_hh_num_in!Q26)</f>
        <v>833.50513415386297</v>
      </c>
      <c r="R26" s="77">
        <f>IF(RES_hh_fec_in!R26=0,0,1000*11630*RES_hh_fec_in!R26/RES_hh_num_in!R26)</f>
        <v>857.43795880440928</v>
      </c>
      <c r="S26" s="77">
        <f>IF(RES_hh_fec_in!S26=0,0,1000*11630*RES_hh_fec_in!S26/RES_hh_num_in!S26)</f>
        <v>882.31810211262109</v>
      </c>
      <c r="T26" s="77">
        <f>IF(RES_hh_fec_in!T26=0,0,1000*11630*RES_hh_fec_in!T26/RES_hh_num_in!T26)</f>
        <v>894.59077981579503</v>
      </c>
      <c r="U26" s="77">
        <f>IF(RES_hh_fec_in!U26=0,0,1000*11630*RES_hh_fec_in!U26/RES_hh_num_in!U26)</f>
        <v>906.97630069004435</v>
      </c>
      <c r="V26" s="77">
        <f>IF(RES_hh_fec_in!V26=0,0,1000*11630*RES_hh_fec_in!V26/RES_hh_num_in!V26)</f>
        <v>938.57773286676706</v>
      </c>
      <c r="W26" s="77">
        <f>IF(RES_hh_fec_in!W26=0,0,1000*11630*RES_hh_fec_in!W26/RES_hh_num_in!W26)</f>
        <v>906.75576800876445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819.85391476210452</v>
      </c>
      <c r="D27" s="69">
        <f>IF(RES_hh_fec_in!D27=0,0,1000*11630*RES_hh_fec_in!D27/RES_hh_num_in!D27)</f>
        <v>870.98875163794992</v>
      </c>
      <c r="E27" s="69">
        <f>IF(RES_hh_fec_in!E27=0,0,1000*11630*RES_hh_fec_in!E27/RES_hh_num_in!E27)</f>
        <v>819.14302771283906</v>
      </c>
      <c r="F27" s="69">
        <f>IF(RES_hh_fec_in!F27=0,0,1000*11630*RES_hh_fec_in!F27/RES_hh_num_in!F27)</f>
        <v>768.42890522398613</v>
      </c>
      <c r="G27" s="69">
        <f>IF(RES_hh_fec_in!G27=0,0,1000*11630*RES_hh_fec_in!G27/RES_hh_num_in!G27)</f>
        <v>748.58600758283319</v>
      </c>
      <c r="H27" s="69">
        <f>IF(RES_hh_fec_in!H27=0,0,1000*11630*RES_hh_fec_in!H27/RES_hh_num_in!H27)</f>
        <v>783.5955047146075</v>
      </c>
      <c r="I27" s="69">
        <f>IF(RES_hh_fec_in!I27=0,0,1000*11630*RES_hh_fec_in!I27/RES_hh_num_in!I27)</f>
        <v>813.16775277782995</v>
      </c>
      <c r="J27" s="69">
        <f>IF(RES_hh_fec_in!J27=0,0,1000*11630*RES_hh_fec_in!J27/RES_hh_num_in!J27)</f>
        <v>805.09709147356602</v>
      </c>
      <c r="K27" s="69">
        <f>IF(RES_hh_fec_in!K27=0,0,1000*11630*RES_hh_fec_in!K27/RES_hh_num_in!K27)</f>
        <v>681.55637820030859</v>
      </c>
      <c r="L27" s="69">
        <f>IF(RES_hh_fec_in!L27=0,0,1000*11630*RES_hh_fec_in!L27/RES_hh_num_in!L27)</f>
        <v>823.66939070148146</v>
      </c>
      <c r="M27" s="69">
        <f>IF(RES_hh_fec_in!M27=0,0,1000*11630*RES_hh_fec_in!M27/RES_hh_num_in!M27)</f>
        <v>872.8979087199906</v>
      </c>
      <c r="N27" s="69">
        <f>IF(RES_hh_fec_in!N27=0,0,1000*11630*RES_hh_fec_in!N27/RES_hh_num_in!N27)</f>
        <v>857.99355153670558</v>
      </c>
      <c r="O27" s="69">
        <f>IF(RES_hh_fec_in!O27=0,0,1000*11630*RES_hh_fec_in!O27/RES_hh_num_in!O27)</f>
        <v>862.78630487738917</v>
      </c>
      <c r="P27" s="69">
        <f>IF(RES_hh_fec_in!P27=0,0,1000*11630*RES_hh_fec_in!P27/RES_hh_num_in!P27)</f>
        <v>780.29602072118553</v>
      </c>
      <c r="Q27" s="69">
        <f>IF(RES_hh_fec_in!Q27=0,0,1000*11630*RES_hh_fec_in!Q27/RES_hh_num_in!Q27)</f>
        <v>801.74334111320468</v>
      </c>
      <c r="R27" s="69">
        <f>IF(RES_hh_fec_in!R27=0,0,1000*11630*RES_hh_fec_in!R27/RES_hh_num_in!R27)</f>
        <v>783.46982293922554</v>
      </c>
      <c r="S27" s="69">
        <f>IF(RES_hh_fec_in!S27=0,0,1000*11630*RES_hh_fec_in!S27/RES_hh_num_in!S27)</f>
        <v>814.36452166987226</v>
      </c>
      <c r="T27" s="69">
        <f>IF(RES_hh_fec_in!T27=0,0,1000*11630*RES_hh_fec_in!T27/RES_hh_num_in!T27)</f>
        <v>805.04479736978135</v>
      </c>
      <c r="U27" s="69">
        <f>IF(RES_hh_fec_in!U27=0,0,1000*11630*RES_hh_fec_in!U27/RES_hh_num_in!U27)</f>
        <v>790.42229575363001</v>
      </c>
      <c r="V27" s="69">
        <f>IF(RES_hh_fec_in!V27=0,0,1000*11630*RES_hh_fec_in!V27/RES_hh_num_in!V27)</f>
        <v>812.82993728284316</v>
      </c>
      <c r="W27" s="69">
        <f>IF(RES_hh_fec_in!W27=0,0,1000*11630*RES_hh_fec_in!W27/RES_hh_num_in!W27)</f>
        <v>763.44356007347653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894.9406005134482</v>
      </c>
      <c r="D29" s="72">
        <f>IF(RES_hh_fec_in!D29=0,0,1000*11630*RES_hh_fec_in!D29/RES_hh_num_in!D29)</f>
        <v>917.27932887887562</v>
      </c>
      <c r="E29" s="72">
        <f>IF(RES_hh_fec_in!E29=0,0,1000*11630*RES_hh_fec_in!E29/RES_hh_num_in!E29)</f>
        <v>865.78652356588577</v>
      </c>
      <c r="F29" s="72">
        <f>IF(RES_hh_fec_in!F29=0,0,1000*11630*RES_hh_fec_in!F29/RES_hh_num_in!F29)</f>
        <v>853.15566325642635</v>
      </c>
      <c r="G29" s="72">
        <f>IF(RES_hh_fec_in!G29=0,0,1000*11630*RES_hh_fec_in!G29/RES_hh_num_in!G29)</f>
        <v>833.78936339306279</v>
      </c>
      <c r="H29" s="72">
        <f>IF(RES_hh_fec_in!H29=0,0,1000*11630*RES_hh_fec_in!H29/RES_hh_num_in!H29)</f>
        <v>836.11039556494609</v>
      </c>
      <c r="I29" s="72">
        <f>IF(RES_hh_fec_in!I29=0,0,1000*11630*RES_hh_fec_in!I29/RES_hh_num_in!I29)</f>
        <v>890.61641695379183</v>
      </c>
      <c r="J29" s="72">
        <f>IF(RES_hh_fec_in!J29=0,0,1000*11630*RES_hh_fec_in!J29/RES_hh_num_in!J29)</f>
        <v>843.87928497970495</v>
      </c>
      <c r="K29" s="72">
        <f>IF(RES_hh_fec_in!K29=0,0,1000*11630*RES_hh_fec_in!K29/RES_hh_num_in!K29)</f>
        <v>862.34893937711172</v>
      </c>
      <c r="L29" s="72">
        <f>IF(RES_hh_fec_in!L29=0,0,1000*11630*RES_hh_fec_in!L29/RES_hh_num_in!L29)</f>
        <v>895.2037894283194</v>
      </c>
      <c r="M29" s="72">
        <f>IF(RES_hh_fec_in!M29=0,0,1000*11630*RES_hh_fec_in!M29/RES_hh_num_in!M29)</f>
        <v>947.09136948547985</v>
      </c>
      <c r="N29" s="72">
        <f>IF(RES_hh_fec_in!N29=0,0,1000*11630*RES_hh_fec_in!N29/RES_hh_num_in!N29)</f>
        <v>942.14535190332924</v>
      </c>
      <c r="O29" s="72">
        <f>IF(RES_hh_fec_in!O29=0,0,1000*11630*RES_hh_fec_in!O29/RES_hh_num_in!O29)</f>
        <v>949.34825863976164</v>
      </c>
      <c r="P29" s="72">
        <f>IF(RES_hh_fec_in!P29=0,0,1000*11630*RES_hh_fec_in!P29/RES_hh_num_in!P29)</f>
        <v>954.83648724221746</v>
      </c>
      <c r="Q29" s="72">
        <f>IF(RES_hh_fec_in!Q29=0,0,1000*11630*RES_hh_fec_in!Q29/RES_hh_num_in!Q29)</f>
        <v>946.27942578862451</v>
      </c>
      <c r="R29" s="72">
        <f>IF(RES_hh_fec_in!R29=0,0,1000*11630*RES_hh_fec_in!R29/RES_hh_num_in!R29)</f>
        <v>874.57850371960933</v>
      </c>
      <c r="S29" s="72">
        <f>IF(RES_hh_fec_in!S29=0,0,1000*11630*RES_hh_fec_in!S29/RES_hh_num_in!S29)</f>
        <v>950.98988803887096</v>
      </c>
      <c r="T29" s="72">
        <f>IF(RES_hh_fec_in!T29=0,0,1000*11630*RES_hh_fec_in!T29/RES_hh_num_in!T29)</f>
        <v>954.14791495016289</v>
      </c>
      <c r="U29" s="72">
        <f>IF(RES_hh_fec_in!U29=0,0,1000*11630*RES_hh_fec_in!U29/RES_hh_num_in!U29)</f>
        <v>938.41780263848864</v>
      </c>
      <c r="V29" s="72">
        <f>IF(RES_hh_fec_in!V29=0,0,1000*11630*RES_hh_fec_in!V29/RES_hh_num_in!V29)</f>
        <v>998.28374294215155</v>
      </c>
      <c r="W29" s="72">
        <f>IF(RES_hh_fec_in!W29=0,0,1000*11630*RES_hh_fec_in!W29/RES_hh_num_in!W29)</f>
        <v>914.87329669332621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882.04201854974553</v>
      </c>
      <c r="D30" s="72">
        <f>IF(RES_hh_fec_in!D30=0,0,1000*11630*RES_hh_fec_in!D30/RES_hh_num_in!D30)</f>
        <v>946.08231200708974</v>
      </c>
      <c r="E30" s="72">
        <f>IF(RES_hh_fec_in!E30=0,0,1000*11630*RES_hh_fec_in!E30/RES_hh_num_in!E30)</f>
        <v>865.32614097546389</v>
      </c>
      <c r="F30" s="72">
        <f>IF(RES_hh_fec_in!F30=0,0,1000*11630*RES_hh_fec_in!F30/RES_hh_num_in!F30)</f>
        <v>821.90974783985268</v>
      </c>
      <c r="G30" s="72">
        <f>IF(RES_hh_fec_in!G30=0,0,1000*11630*RES_hh_fec_in!G30/RES_hh_num_in!G30)</f>
        <v>825.45325512436921</v>
      </c>
      <c r="H30" s="72">
        <f>IF(RES_hh_fec_in!H30=0,0,1000*11630*RES_hh_fec_in!H30/RES_hh_num_in!H30)</f>
        <v>866.04097353660461</v>
      </c>
      <c r="I30" s="72">
        <f>IF(RES_hh_fec_in!I30=0,0,1000*11630*RES_hh_fec_in!I30/RES_hh_num_in!I30)</f>
        <v>900.12678137215039</v>
      </c>
      <c r="J30" s="72">
        <f>IF(RES_hh_fec_in!J30=0,0,1000*11630*RES_hh_fec_in!J30/RES_hh_num_in!J30)</f>
        <v>894.22683944716039</v>
      </c>
      <c r="K30" s="72">
        <f>IF(RES_hh_fec_in!K30=0,0,1000*11630*RES_hh_fec_in!K30/RES_hh_num_in!K30)</f>
        <v>762.47760629846744</v>
      </c>
      <c r="L30" s="72">
        <f>IF(RES_hh_fec_in!L30=0,0,1000*11630*RES_hh_fec_in!L30/RES_hh_num_in!L30)</f>
        <v>881.24421989109362</v>
      </c>
      <c r="M30" s="72">
        <f>IF(RES_hh_fec_in!M30=0,0,1000*11630*RES_hh_fec_in!M30/RES_hh_num_in!M30)</f>
        <v>1021.1520342060973</v>
      </c>
      <c r="N30" s="72">
        <f>IF(RES_hh_fec_in!N30=0,0,1000*11630*RES_hh_fec_in!N30/RES_hh_num_in!N30)</f>
        <v>978.97015560401178</v>
      </c>
      <c r="O30" s="72">
        <f>IF(RES_hh_fec_in!O30=0,0,1000*11630*RES_hh_fec_in!O30/RES_hh_num_in!O30)</f>
        <v>936.15737011169801</v>
      </c>
      <c r="P30" s="72">
        <f>IF(RES_hh_fec_in!P30=0,0,1000*11630*RES_hh_fec_in!P30/RES_hh_num_in!P30)</f>
        <v>907.17174925577808</v>
      </c>
      <c r="Q30" s="72">
        <f>IF(RES_hh_fec_in!Q30=0,0,1000*11630*RES_hh_fec_in!Q30/RES_hh_num_in!Q30)</f>
        <v>912.14190870174934</v>
      </c>
      <c r="R30" s="72">
        <f>IF(RES_hh_fec_in!R30=0,0,1000*11630*RES_hh_fec_in!R30/RES_hh_num_in!R30)</f>
        <v>921.61455780807376</v>
      </c>
      <c r="S30" s="72">
        <f>IF(RES_hh_fec_in!S30=0,0,1000*11630*RES_hh_fec_in!S30/RES_hh_num_in!S30)</f>
        <v>946.6138228868017</v>
      </c>
      <c r="T30" s="72">
        <f>IF(RES_hh_fec_in!T30=0,0,1000*11630*RES_hh_fec_in!T30/RES_hh_num_in!T30)</f>
        <v>940.83417074936858</v>
      </c>
      <c r="U30" s="72">
        <f>IF(RES_hh_fec_in!U30=0,0,1000*11630*RES_hh_fec_in!U30/RES_hh_num_in!U30)</f>
        <v>948.77374359075191</v>
      </c>
      <c r="V30" s="72">
        <f>IF(RES_hh_fec_in!V30=0,0,1000*11630*RES_hh_fec_in!V30/RES_hh_num_in!V30)</f>
        <v>977.7818449116196</v>
      </c>
      <c r="W30" s="72">
        <f>IF(RES_hh_fec_in!W30=0,0,1000*11630*RES_hh_fec_in!W30/RES_hh_num_in!W30)</f>
        <v>927.54892751001489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745.84951469890166</v>
      </c>
      <c r="D32" s="77">
        <f>IF(RES_hh_fec_in!D32=0,0,1000*11630*RES_hh_fec_in!D32/RES_hh_num_in!D32)</f>
        <v>745.3284986933877</v>
      </c>
      <c r="E32" s="77">
        <f>IF(RES_hh_fec_in!E32=0,0,1000*11630*RES_hh_fec_in!E32/RES_hh_num_in!E32)</f>
        <v>731.02575450218592</v>
      </c>
      <c r="F32" s="77">
        <f>IF(RES_hh_fec_in!F32=0,0,1000*11630*RES_hh_fec_in!F32/RES_hh_num_in!F32)</f>
        <v>607.16784631888913</v>
      </c>
      <c r="G32" s="77">
        <f>IF(RES_hh_fec_in!G32=0,0,1000*11630*RES_hh_fec_in!G32/RES_hh_num_in!G32)</f>
        <v>658.35854492731016</v>
      </c>
      <c r="H32" s="77">
        <f>IF(RES_hh_fec_in!H32=0,0,1000*11630*RES_hh_fec_in!H32/RES_hh_num_in!H32)</f>
        <v>679.38597820864982</v>
      </c>
      <c r="I32" s="77">
        <f>IF(RES_hh_fec_in!I32=0,0,1000*11630*RES_hh_fec_in!I32/RES_hh_num_in!I32)</f>
        <v>705.87248604982085</v>
      </c>
      <c r="J32" s="77">
        <f>IF(RES_hh_fec_in!J32=0,0,1000*11630*RES_hh_fec_in!J32/RES_hh_num_in!J32)</f>
        <v>741.52876737087718</v>
      </c>
      <c r="K32" s="77">
        <f>IF(RES_hh_fec_in!K32=0,0,1000*11630*RES_hh_fec_in!K32/RES_hh_num_in!K32)</f>
        <v>534.75133287683411</v>
      </c>
      <c r="L32" s="77">
        <f>IF(RES_hh_fec_in!L32=0,0,1000*11630*RES_hh_fec_in!L32/RES_hh_num_in!L32)</f>
        <v>753.59985305949374</v>
      </c>
      <c r="M32" s="77">
        <f>IF(RES_hh_fec_in!M32=0,0,1000*11630*RES_hh_fec_in!M32/RES_hh_num_in!M32)</f>
        <v>718.28754264588895</v>
      </c>
      <c r="N32" s="77">
        <f>IF(RES_hh_fec_in!N32=0,0,1000*11630*RES_hh_fec_in!N32/RES_hh_num_in!N32)</f>
        <v>779.13983139348625</v>
      </c>
      <c r="O32" s="77">
        <f>IF(RES_hh_fec_in!O32=0,0,1000*11630*RES_hh_fec_in!O32/RES_hh_num_in!O32)</f>
        <v>803.34595948670301</v>
      </c>
      <c r="P32" s="77">
        <f>IF(RES_hh_fec_in!P32=0,0,1000*11630*RES_hh_fec_in!P32/RES_hh_num_in!P32)</f>
        <v>658.90441818318243</v>
      </c>
      <c r="Q32" s="77">
        <f>IF(RES_hh_fec_in!Q32=0,0,1000*11630*RES_hh_fec_in!Q32/RES_hh_num_in!Q32)</f>
        <v>703.6336930012269</v>
      </c>
      <c r="R32" s="77">
        <f>IF(RES_hh_fec_in!R32=0,0,1000*11630*RES_hh_fec_in!R32/RES_hh_num_in!R32)</f>
        <v>687.0484340136444</v>
      </c>
      <c r="S32" s="77">
        <f>IF(RES_hh_fec_in!S32=0,0,1000*11630*RES_hh_fec_in!S32/RES_hh_num_in!S32)</f>
        <v>713.64087881897854</v>
      </c>
      <c r="T32" s="77">
        <f>IF(RES_hh_fec_in!T32=0,0,1000*11630*RES_hh_fec_in!T32/RES_hh_num_in!T32)</f>
        <v>702.07180145414054</v>
      </c>
      <c r="U32" s="77">
        <f>IF(RES_hh_fec_in!U32=0,0,1000*11630*RES_hh_fec_in!U32/RES_hh_num_in!U32)</f>
        <v>682.56341057786017</v>
      </c>
      <c r="V32" s="77">
        <f>IF(RES_hh_fec_in!V32=0,0,1000*11630*RES_hh_fec_in!V32/RES_hh_num_in!V32)</f>
        <v>705.01492838973047</v>
      </c>
      <c r="W32" s="77">
        <f>IF(RES_hh_fec_in!W32=0,0,1000*11630*RES_hh_fec_in!W32/RES_hh_num_in!W32)</f>
        <v>667.49354513746209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10571.955848886768</v>
      </c>
      <c r="D3" s="65">
        <f>IF(RES_hh_tes_in!D3=0,0,1000*11630*RES_hh_tes_in!D3/RES_hh_num_in!D3)</f>
        <v>10262.757532388539</v>
      </c>
      <c r="E3" s="65">
        <f>IF(RES_hh_tes_in!E3=0,0,1000*11630*RES_hh_tes_in!E3/RES_hh_num_in!E3)</f>
        <v>10470.20007609357</v>
      </c>
      <c r="F3" s="65">
        <f>IF(RES_hh_tes_in!F3=0,0,1000*11630*RES_hh_tes_in!F3/RES_hh_num_in!F3)</f>
        <v>10868.947425869108</v>
      </c>
      <c r="G3" s="65">
        <f>IF(RES_hh_tes_in!G3=0,0,1000*11630*RES_hh_tes_in!G3/RES_hh_num_in!G3)</f>
        <v>10524.829416075818</v>
      </c>
      <c r="H3" s="65">
        <f>IF(RES_hh_tes_in!H3=0,0,1000*11630*RES_hh_tes_in!H3/RES_hh_num_in!H3)</f>
        <v>10251.003429601451</v>
      </c>
      <c r="I3" s="65">
        <f>IF(RES_hh_tes_in!I3=0,0,1000*11630*RES_hh_tes_in!I3/RES_hh_num_in!I3)</f>
        <v>9321.4442791372112</v>
      </c>
      <c r="J3" s="65">
        <f>IF(RES_hh_tes_in!J3=0,0,1000*11630*RES_hh_tes_in!J3/RES_hh_num_in!J3)</f>
        <v>10175.888580546467</v>
      </c>
      <c r="K3" s="65">
        <f>IF(RES_hh_tes_in!K3=0,0,1000*11630*RES_hh_tes_in!K3/RES_hh_num_in!K3)</f>
        <v>10187.78786564955</v>
      </c>
      <c r="L3" s="65">
        <f>IF(RES_hh_tes_in!L3=0,0,1000*11630*RES_hh_tes_in!L3/RES_hh_num_in!L3)</f>
        <v>10625.214206327417</v>
      </c>
      <c r="M3" s="65">
        <f>IF(RES_hh_tes_in!M3=0,0,1000*11630*RES_hh_tes_in!M3/RES_hh_num_in!M3)</f>
        <v>9010.023156791829</v>
      </c>
      <c r="N3" s="65">
        <f>IF(RES_hh_tes_in!N3=0,0,1000*11630*RES_hh_tes_in!N3/RES_hh_num_in!N3)</f>
        <v>10033.392022194046</v>
      </c>
      <c r="O3" s="65">
        <f>IF(RES_hh_tes_in!O3=0,0,1000*11630*RES_hh_tes_in!O3/RES_hh_num_in!O3)</f>
        <v>10655.733877360786</v>
      </c>
      <c r="P3" s="65">
        <f>IF(RES_hh_tes_in!P3=0,0,1000*11630*RES_hh_tes_in!P3/RES_hh_num_in!P3)</f>
        <v>8254.7767774037584</v>
      </c>
      <c r="Q3" s="65">
        <f>IF(RES_hh_tes_in!Q3=0,0,1000*11630*RES_hh_tes_in!Q3/RES_hh_num_in!Q3)</f>
        <v>8647.9497990973177</v>
      </c>
      <c r="R3" s="65">
        <f>IF(RES_hh_tes_in!R3=0,0,1000*11630*RES_hh_tes_in!R3/RES_hh_num_in!R3)</f>
        <v>9268.9143766694287</v>
      </c>
      <c r="S3" s="65">
        <f>IF(RES_hh_tes_in!S3=0,0,1000*11630*RES_hh_tes_in!S3/RES_hh_num_in!S3)</f>
        <v>8969.7284041352359</v>
      </c>
      <c r="T3" s="65">
        <f>IF(RES_hh_tes_in!T3=0,0,1000*11630*RES_hh_tes_in!T3/RES_hh_num_in!T3)</f>
        <v>8479.2335561395448</v>
      </c>
      <c r="U3" s="65">
        <f>IF(RES_hh_tes_in!U3=0,0,1000*11630*RES_hh_tes_in!U3/RES_hh_num_in!U3)</f>
        <v>8485.4084954206101</v>
      </c>
      <c r="V3" s="65">
        <f>IF(RES_hh_tes_in!V3=0,0,1000*11630*RES_hh_tes_in!V3/RES_hh_num_in!V3)</f>
        <v>7886.5208191043585</v>
      </c>
      <c r="W3" s="65">
        <f>IF(RES_hh_tes_in!W3=0,0,1000*11630*RES_hh_tes_in!W3/RES_hh_num_in!W3)</f>
        <v>8555.9852455370728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9133.0882225776531</v>
      </c>
      <c r="D4" s="69">
        <f>IF(RES_hh_tes_in!D4=0,0,1000*11630*RES_hh_tes_in!D4/RES_hh_num_in!D4)</f>
        <v>8755.7282903344931</v>
      </c>
      <c r="E4" s="69">
        <f>IF(RES_hh_tes_in!E4=0,0,1000*11630*RES_hh_tes_in!E4/RES_hh_num_in!E4)</f>
        <v>8990.5930813720515</v>
      </c>
      <c r="F4" s="69">
        <f>IF(RES_hh_tes_in!F4=0,0,1000*11630*RES_hh_tes_in!F4/RES_hh_num_in!F4)</f>
        <v>9429.4601471578844</v>
      </c>
      <c r="G4" s="69">
        <f>IF(RES_hh_tes_in!G4=0,0,1000*11630*RES_hh_tes_in!G4/RES_hh_num_in!G4)</f>
        <v>9124.0090698417662</v>
      </c>
      <c r="H4" s="69">
        <f>IF(RES_hh_tes_in!H4=0,0,1000*11630*RES_hh_tes_in!H4/RES_hh_num_in!H4)</f>
        <v>8776.4693327870427</v>
      </c>
      <c r="I4" s="69">
        <f>IF(RES_hh_tes_in!I4=0,0,1000*11630*RES_hh_tes_in!I4/RES_hh_num_in!I4)</f>
        <v>7864.606865632767</v>
      </c>
      <c r="J4" s="69">
        <f>IF(RES_hh_tes_in!J4=0,0,1000*11630*RES_hh_tes_in!J4/RES_hh_num_in!J4)</f>
        <v>8646.7410498657919</v>
      </c>
      <c r="K4" s="69">
        <f>IF(RES_hh_tes_in!K4=0,0,1000*11630*RES_hh_tes_in!K4/RES_hh_num_in!K4)</f>
        <v>8690.4024567984343</v>
      </c>
      <c r="L4" s="69">
        <f>IF(RES_hh_tes_in!L4=0,0,1000*11630*RES_hh_tes_in!L4/RES_hh_num_in!L4)</f>
        <v>9035.8332021772549</v>
      </c>
      <c r="M4" s="69">
        <f>IF(RES_hh_tes_in!M4=0,0,1000*11630*RES_hh_tes_in!M4/RES_hh_num_in!M4)</f>
        <v>7334.4850024152402</v>
      </c>
      <c r="N4" s="69">
        <f>IF(RES_hh_tes_in!N4=0,0,1000*11630*RES_hh_tes_in!N4/RES_hh_num_in!N4)</f>
        <v>8312.7713973015379</v>
      </c>
      <c r="O4" s="69">
        <f>IF(RES_hh_tes_in!O4=0,0,1000*11630*RES_hh_tes_in!O4/RES_hh_num_in!O4)</f>
        <v>8829.3989288545108</v>
      </c>
      <c r="P4" s="69">
        <f>IF(RES_hh_tes_in!P4=0,0,1000*11630*RES_hh_tes_in!P4/RES_hh_num_in!P4)</f>
        <v>6611.3771819274616</v>
      </c>
      <c r="Q4" s="69">
        <f>IF(RES_hh_tes_in!Q4=0,0,1000*11630*RES_hh_tes_in!Q4/RES_hh_num_in!Q4)</f>
        <v>6911.2551252554267</v>
      </c>
      <c r="R4" s="69">
        <f>IF(RES_hh_tes_in!R4=0,0,1000*11630*RES_hh_tes_in!R4/RES_hh_num_in!R4)</f>
        <v>7320.7568217599674</v>
      </c>
      <c r="S4" s="69">
        <f>IF(RES_hh_tes_in!S4=0,0,1000*11630*RES_hh_tes_in!S4/RES_hh_num_in!S4)</f>
        <v>6909.1082662137369</v>
      </c>
      <c r="T4" s="69">
        <f>IF(RES_hh_tes_in!T4=0,0,1000*11630*RES_hh_tes_in!T4/RES_hh_num_in!T4)</f>
        <v>6416.8646027888663</v>
      </c>
      <c r="U4" s="69">
        <f>IF(RES_hh_tes_in!U4=0,0,1000*11630*RES_hh_tes_in!U4/RES_hh_num_in!U4)</f>
        <v>6221.5701574019959</v>
      </c>
      <c r="V4" s="69">
        <f>IF(RES_hh_tes_in!V4=0,0,1000*11630*RES_hh_tes_in!V4/RES_hh_num_in!V4)</f>
        <v>5632.6851645699398</v>
      </c>
      <c r="W4" s="69">
        <f>IF(RES_hh_tes_in!W4=0,0,1000*11630*RES_hh_tes_in!W4/RES_hh_num_in!W4)</f>
        <v>6149.2795270269571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8611.7197981730333</v>
      </c>
      <c r="I5" s="72">
        <f>IF(RES_hh_tes_in!I5=0,0,1000*11630*RES_hh_tes_in!I5/RES_hh_num_in!I5)</f>
        <v>8388.8150322936272</v>
      </c>
      <c r="J5" s="72">
        <f>IF(RES_hh_tes_in!J5=0,0,1000*11630*RES_hh_tes_in!J5/RES_hh_num_in!J5)</f>
        <v>9522.1680268382788</v>
      </c>
      <c r="K5" s="72">
        <f>IF(RES_hh_tes_in!K5=0,0,1000*11630*RES_hh_tes_in!K5/RES_hh_num_in!K5)</f>
        <v>8883.2152011513681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8861.863061927661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6061.6000221867125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8860.169736110618</v>
      </c>
      <c r="D6" s="72">
        <f>IF(RES_hh_tes_in!D6=0,0,1000*11630*RES_hh_tes_in!D6/RES_hh_num_in!D6)</f>
        <v>8696.7738224493023</v>
      </c>
      <c r="E6" s="72">
        <f>IF(RES_hh_tes_in!E6=0,0,1000*11630*RES_hh_tes_in!E6/RES_hh_num_in!E6)</f>
        <v>8732.5355320212584</v>
      </c>
      <c r="F6" s="72">
        <f>IF(RES_hh_tes_in!F6=0,0,1000*11630*RES_hh_tes_in!F6/RES_hh_num_in!F6)</f>
        <v>9338.4593973547562</v>
      </c>
      <c r="G6" s="72">
        <f>IF(RES_hh_tes_in!G6=0,0,1000*11630*RES_hh_tes_in!G6/RES_hh_num_in!G6)</f>
        <v>9140.3668731461185</v>
      </c>
      <c r="H6" s="72">
        <f>IF(RES_hh_tes_in!H6=0,0,1000*11630*RES_hh_tes_in!H6/RES_hh_num_in!H6)</f>
        <v>8543.5614565168726</v>
      </c>
      <c r="I6" s="72">
        <f>IF(RES_hh_tes_in!I6=0,0,1000*11630*RES_hh_tes_in!I6/RES_hh_num_in!I6)</f>
        <v>8028.0641182870513</v>
      </c>
      <c r="J6" s="72">
        <f>IF(RES_hh_tes_in!J6=0,0,1000*11630*RES_hh_tes_in!J6/RES_hh_num_in!J6)</f>
        <v>8373.4911990245018</v>
      </c>
      <c r="K6" s="72">
        <f>IF(RES_hh_tes_in!K6=0,0,1000*11630*RES_hh_tes_in!K6/RES_hh_num_in!K6)</f>
        <v>8516.1333371639248</v>
      </c>
      <c r="L6" s="72">
        <f>IF(RES_hh_tes_in!L6=0,0,1000*11630*RES_hh_tes_in!L6/RES_hh_num_in!L6)</f>
        <v>9174.6681142657508</v>
      </c>
      <c r="M6" s="72">
        <f>IF(RES_hh_tes_in!M6=0,0,1000*11630*RES_hh_tes_in!M6/RES_hh_num_in!M6)</f>
        <v>7036.1820812430678</v>
      </c>
      <c r="N6" s="72">
        <f>IF(RES_hh_tes_in!N6=0,0,1000*11630*RES_hh_tes_in!N6/RES_hh_num_in!N6)</f>
        <v>8045.716585215233</v>
      </c>
      <c r="O6" s="72">
        <f>IF(RES_hh_tes_in!O6=0,0,1000*11630*RES_hh_tes_in!O6/RES_hh_num_in!O6)</f>
        <v>8752.8560277094439</v>
      </c>
      <c r="P6" s="72">
        <f>IF(RES_hh_tes_in!P6=0,0,1000*11630*RES_hh_tes_in!P6/RES_hh_num_in!P6)</f>
        <v>0</v>
      </c>
      <c r="Q6" s="72">
        <f>IF(RES_hh_tes_in!Q6=0,0,1000*11630*RES_hh_tes_in!Q6/RES_hh_num_in!Q6)</f>
        <v>6413.8627869210577</v>
      </c>
      <c r="R6" s="72">
        <f>IF(RES_hh_tes_in!R6=0,0,1000*11630*RES_hh_tes_in!R6/RES_hh_num_in!R6)</f>
        <v>7384.0979107744424</v>
      </c>
      <c r="S6" s="72">
        <f>IF(RES_hh_tes_in!S6=0,0,1000*11630*RES_hh_tes_in!S6/RES_hh_num_in!S6)</f>
        <v>6850.094312994549</v>
      </c>
      <c r="T6" s="72">
        <f>IF(RES_hh_tes_in!T6=0,0,1000*11630*RES_hh_tes_in!T6/RES_hh_num_in!T6)</f>
        <v>6625.4994247272361</v>
      </c>
      <c r="U6" s="72">
        <f>IF(RES_hh_tes_in!U6=0,0,1000*11630*RES_hh_tes_in!U6/RES_hh_num_in!U6)</f>
        <v>5747.9886697256379</v>
      </c>
      <c r="V6" s="72">
        <f>IF(RES_hh_tes_in!V6=0,0,1000*11630*RES_hh_tes_in!V6/RES_hh_num_in!V6)</f>
        <v>4710.4671772384772</v>
      </c>
      <c r="W6" s="72">
        <f>IF(RES_hh_tes_in!W6=0,0,1000*11630*RES_hh_tes_in!W6/RES_hh_num_in!W6)</f>
        <v>7309.4615136929215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9407.5909139808446</v>
      </c>
      <c r="D7" s="72">
        <f>IF(RES_hh_tes_in!D7=0,0,1000*11630*RES_hh_tes_in!D7/RES_hh_num_in!D7)</f>
        <v>8341.8789804383086</v>
      </c>
      <c r="E7" s="72">
        <f>IF(RES_hh_tes_in!E7=0,0,1000*11630*RES_hh_tes_in!E7/RES_hh_num_in!E7)</f>
        <v>8969.1961111643486</v>
      </c>
      <c r="F7" s="72">
        <f>IF(RES_hh_tes_in!F7=0,0,1000*11630*RES_hh_tes_in!F7/RES_hh_num_in!F7)</f>
        <v>9155.1719328286072</v>
      </c>
      <c r="G7" s="72">
        <f>IF(RES_hh_tes_in!G7=0,0,1000*11630*RES_hh_tes_in!G7/RES_hh_num_in!G7)</f>
        <v>9309.7405166255503</v>
      </c>
      <c r="H7" s="72">
        <f>IF(RES_hh_tes_in!H7=0,0,1000*11630*RES_hh_tes_in!H7/RES_hh_num_in!H7)</f>
        <v>8726.1967043068453</v>
      </c>
      <c r="I7" s="72">
        <f>IF(RES_hh_tes_in!I7=0,0,1000*11630*RES_hh_tes_in!I7/RES_hh_num_in!I7)</f>
        <v>7392.0344898891135</v>
      </c>
      <c r="J7" s="72">
        <f>IF(RES_hh_tes_in!J7=0,0,1000*11630*RES_hh_tes_in!J7/RES_hh_num_in!J7)</f>
        <v>8771.3424183429561</v>
      </c>
      <c r="K7" s="72">
        <f>IF(RES_hh_tes_in!K7=0,0,1000*11630*RES_hh_tes_in!K7/RES_hh_num_in!K7)</f>
        <v>8817.1955892902552</v>
      </c>
      <c r="L7" s="72">
        <f>IF(RES_hh_tes_in!L7=0,0,1000*11630*RES_hh_tes_in!L7/RES_hh_num_in!L7)</f>
        <v>8612.0468473177807</v>
      </c>
      <c r="M7" s="72">
        <f>IF(RES_hh_tes_in!M7=0,0,1000*11630*RES_hh_tes_in!M7/RES_hh_num_in!M7)</f>
        <v>7132.439010801796</v>
      </c>
      <c r="N7" s="72">
        <f>IF(RES_hh_tes_in!N7=0,0,1000*11630*RES_hh_tes_in!N7/RES_hh_num_in!N7)</f>
        <v>7942.1947305166505</v>
      </c>
      <c r="O7" s="72">
        <f>IF(RES_hh_tes_in!O7=0,0,1000*11630*RES_hh_tes_in!O7/RES_hh_num_in!O7)</f>
        <v>8495.620698997629</v>
      </c>
      <c r="P7" s="72">
        <f>IF(RES_hh_tes_in!P7=0,0,1000*11630*RES_hh_tes_in!P7/RES_hh_num_in!P7)</f>
        <v>6705.4791200963937</v>
      </c>
      <c r="Q7" s="72">
        <f>IF(RES_hh_tes_in!Q7=0,0,1000*11630*RES_hh_tes_in!Q7/RES_hh_num_in!Q7)</f>
        <v>7086.1863536412111</v>
      </c>
      <c r="R7" s="72">
        <f>IF(RES_hh_tes_in!R7=0,0,1000*11630*RES_hh_tes_in!R7/RES_hh_num_in!R7)</f>
        <v>0</v>
      </c>
      <c r="S7" s="72">
        <f>IF(RES_hh_tes_in!S7=0,0,1000*11630*RES_hh_tes_in!S7/RES_hh_num_in!S7)</f>
        <v>6831.5581277389301</v>
      </c>
      <c r="T7" s="72">
        <f>IF(RES_hh_tes_in!T7=0,0,1000*11630*RES_hh_tes_in!T7/RES_hh_num_in!T7)</f>
        <v>6211.9720149009581</v>
      </c>
      <c r="U7" s="72">
        <f>IF(RES_hh_tes_in!U7=0,0,1000*11630*RES_hh_tes_in!U7/RES_hh_num_in!U7)</f>
        <v>5963.3434051511722</v>
      </c>
      <c r="V7" s="72">
        <f>IF(RES_hh_tes_in!V7=0,0,1000*11630*RES_hh_tes_in!V7/RES_hh_num_in!V7)</f>
        <v>5696.474590803512</v>
      </c>
      <c r="W7" s="72">
        <f>IF(RES_hh_tes_in!W7=0,0,1000*11630*RES_hh_tes_in!W7/RES_hh_num_in!W7)</f>
        <v>5648.5832193795286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8778.27120203085</v>
      </c>
      <c r="D8" s="72">
        <f>IF(RES_hh_tes_in!D8=0,0,1000*11630*RES_hh_tes_in!D8/RES_hh_num_in!D8)</f>
        <v>8672.4999492395145</v>
      </c>
      <c r="E8" s="72">
        <f>IF(RES_hh_tes_in!E8=0,0,1000*11630*RES_hh_tes_in!E8/RES_hh_num_in!E8)</f>
        <v>8542.5127456524751</v>
      </c>
      <c r="F8" s="72">
        <f>IF(RES_hh_tes_in!F8=0,0,1000*11630*RES_hh_tes_in!F8/RES_hh_num_in!F8)</f>
        <v>9399.3816935497653</v>
      </c>
      <c r="G8" s="72">
        <f>IF(RES_hh_tes_in!G8=0,0,1000*11630*RES_hh_tes_in!G8/RES_hh_num_in!G8)</f>
        <v>9094.3905731374507</v>
      </c>
      <c r="H8" s="72">
        <f>IF(RES_hh_tes_in!H8=0,0,1000*11630*RES_hh_tes_in!H8/RES_hh_num_in!H8)</f>
        <v>8856.3387119057134</v>
      </c>
      <c r="I8" s="72">
        <f>IF(RES_hh_tes_in!I8=0,0,1000*11630*RES_hh_tes_in!I8/RES_hh_num_in!I8)</f>
        <v>7669.6199083540978</v>
      </c>
      <c r="J8" s="72">
        <f>IF(RES_hh_tes_in!J8=0,0,1000*11630*RES_hh_tes_in!J8/RES_hh_num_in!J8)</f>
        <v>8342.5104994232461</v>
      </c>
      <c r="K8" s="72">
        <f>IF(RES_hh_tes_in!K8=0,0,1000*11630*RES_hh_tes_in!K8/RES_hh_num_in!K8)</f>
        <v>8649.9919106667203</v>
      </c>
      <c r="L8" s="72">
        <f>IF(RES_hh_tes_in!L8=0,0,1000*11630*RES_hh_tes_in!L8/RES_hh_num_in!L8)</f>
        <v>8403.0098328195254</v>
      </c>
      <c r="M8" s="72">
        <f>IF(RES_hh_tes_in!M8=0,0,1000*11630*RES_hh_tes_in!M8/RES_hh_num_in!M8)</f>
        <v>7267.260420294594</v>
      </c>
      <c r="N8" s="72">
        <f>IF(RES_hh_tes_in!N8=0,0,1000*11630*RES_hh_tes_in!N8/RES_hh_num_in!N8)</f>
        <v>8319.5296575177108</v>
      </c>
      <c r="O8" s="72">
        <f>IF(RES_hh_tes_in!O8=0,0,1000*11630*RES_hh_tes_in!O8/RES_hh_num_in!O8)</f>
        <v>8819.79950824753</v>
      </c>
      <c r="P8" s="72">
        <f>IF(RES_hh_tes_in!P8=0,0,1000*11630*RES_hh_tes_in!P8/RES_hh_num_in!P8)</f>
        <v>6225.666940221512</v>
      </c>
      <c r="Q8" s="72">
        <f>IF(RES_hh_tes_in!Q8=0,0,1000*11630*RES_hh_tes_in!Q8/RES_hh_num_in!Q8)</f>
        <v>6700.0151585204039</v>
      </c>
      <c r="R8" s="72">
        <f>IF(RES_hh_tes_in!R8=0,0,1000*11630*RES_hh_tes_in!R8/RES_hh_num_in!R8)</f>
        <v>7177.6939223702202</v>
      </c>
      <c r="S8" s="72">
        <f>IF(RES_hh_tes_in!S8=0,0,1000*11630*RES_hh_tes_in!S8/RES_hh_num_in!S8)</f>
        <v>6816.7482729355861</v>
      </c>
      <c r="T8" s="72">
        <f>IF(RES_hh_tes_in!T8=0,0,1000*11630*RES_hh_tes_in!T8/RES_hh_num_in!T8)</f>
        <v>6287.3064288191899</v>
      </c>
      <c r="U8" s="72">
        <f>IF(RES_hh_tes_in!U8=0,0,1000*11630*RES_hh_tes_in!U8/RES_hh_num_in!U8)</f>
        <v>6030.5129947080932</v>
      </c>
      <c r="V8" s="72">
        <f>IF(RES_hh_tes_in!V8=0,0,1000*11630*RES_hh_tes_in!V8/RES_hh_num_in!V8)</f>
        <v>5688.2791094535451</v>
      </c>
      <c r="W8" s="72">
        <f>IF(RES_hh_tes_in!W8=0,0,1000*11630*RES_hh_tes_in!W8/RES_hh_num_in!W8)</f>
        <v>5821.4600375767413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9044.9425422683053</v>
      </c>
      <c r="D9" s="72">
        <f>IF(RES_hh_tes_in!D9=0,0,1000*11630*RES_hh_tes_in!D9/RES_hh_num_in!D9)</f>
        <v>8460.676179953527</v>
      </c>
      <c r="E9" s="72">
        <f>IF(RES_hh_tes_in!E9=0,0,1000*11630*RES_hh_tes_in!E9/RES_hh_num_in!E9)</f>
        <v>9168.2034874949586</v>
      </c>
      <c r="F9" s="72">
        <f>IF(RES_hh_tes_in!F9=0,0,1000*11630*RES_hh_tes_in!F9/RES_hh_num_in!F9)</f>
        <v>9407.3255394032349</v>
      </c>
      <c r="G9" s="72">
        <f>IF(RES_hh_tes_in!G9=0,0,1000*11630*RES_hh_tes_in!G9/RES_hh_num_in!G9)</f>
        <v>9177.4598667902792</v>
      </c>
      <c r="H9" s="72">
        <f>IF(RES_hh_tes_in!H9=0,0,1000*11630*RES_hh_tes_in!H9/RES_hh_num_in!H9)</f>
        <v>8531.3888745808526</v>
      </c>
      <c r="I9" s="72">
        <f>IF(RES_hh_tes_in!I9=0,0,1000*11630*RES_hh_tes_in!I9/RES_hh_num_in!I9)</f>
        <v>7960.6535061454306</v>
      </c>
      <c r="J9" s="72">
        <f>IF(RES_hh_tes_in!J9=0,0,1000*11630*RES_hh_tes_in!J9/RES_hh_num_in!J9)</f>
        <v>8405.8316607469478</v>
      </c>
      <c r="K9" s="72">
        <f>IF(RES_hh_tes_in!K9=0,0,1000*11630*RES_hh_tes_in!K9/RES_hh_num_in!K9)</f>
        <v>8396.9094325852275</v>
      </c>
      <c r="L9" s="72">
        <f>IF(RES_hh_tes_in!L9=0,0,1000*11630*RES_hh_tes_in!L9/RES_hh_num_in!L9)</f>
        <v>9145.5543443079969</v>
      </c>
      <c r="M9" s="72">
        <f>IF(RES_hh_tes_in!M9=0,0,1000*11630*RES_hh_tes_in!M9/RES_hh_num_in!M9)</f>
        <v>7289.5346026537736</v>
      </c>
      <c r="N9" s="72">
        <f>IF(RES_hh_tes_in!N9=0,0,1000*11630*RES_hh_tes_in!N9/RES_hh_num_in!N9)</f>
        <v>8183.8903720554999</v>
      </c>
      <c r="O9" s="72">
        <f>IF(RES_hh_tes_in!O9=0,0,1000*11630*RES_hh_tes_in!O9/RES_hh_num_in!O9)</f>
        <v>8709.6169678442384</v>
      </c>
      <c r="P9" s="72">
        <f>IF(RES_hh_tes_in!P9=0,0,1000*11630*RES_hh_tes_in!P9/RES_hh_num_in!P9)</f>
        <v>6725.2701464143411</v>
      </c>
      <c r="Q9" s="72">
        <f>IF(RES_hh_tes_in!Q9=0,0,1000*11630*RES_hh_tes_in!Q9/RES_hh_num_in!Q9)</f>
        <v>6921.7733431745428</v>
      </c>
      <c r="R9" s="72">
        <f>IF(RES_hh_tes_in!R9=0,0,1000*11630*RES_hh_tes_in!R9/RES_hh_num_in!R9)</f>
        <v>7214.2570633379428</v>
      </c>
      <c r="S9" s="72">
        <f>IF(RES_hh_tes_in!S9=0,0,1000*11630*RES_hh_tes_in!S9/RES_hh_num_in!S9)</f>
        <v>6777.2536138413843</v>
      </c>
      <c r="T9" s="72">
        <f>IF(RES_hh_tes_in!T9=0,0,1000*11630*RES_hh_tes_in!T9/RES_hh_num_in!T9)</f>
        <v>6412.2265529022507</v>
      </c>
      <c r="U9" s="72">
        <f>IF(RES_hh_tes_in!U9=0,0,1000*11630*RES_hh_tes_in!U9/RES_hh_num_in!U9)</f>
        <v>6292.5325623512517</v>
      </c>
      <c r="V9" s="72">
        <f>IF(RES_hh_tes_in!V9=0,0,1000*11630*RES_hh_tes_in!V9/RES_hh_num_in!V9)</f>
        <v>5472.0969396256669</v>
      </c>
      <c r="W9" s="72">
        <f>IF(RES_hh_tes_in!W9=0,0,1000*11630*RES_hh_tes_in!W9/RES_hh_num_in!W9)</f>
        <v>6046.8718306407809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8873.8099394780529</v>
      </c>
      <c r="D11" s="72">
        <f>IF(RES_hh_tes_in!D11=0,0,1000*11630*RES_hh_tes_in!D11/RES_hh_num_in!D11)</f>
        <v>9225.042294124838</v>
      </c>
      <c r="E11" s="72">
        <f>IF(RES_hh_tes_in!E11=0,0,1000*11630*RES_hh_tes_in!E11/RES_hh_num_in!E11)</f>
        <v>8929.2344968596117</v>
      </c>
      <c r="F11" s="72">
        <f>IF(RES_hh_tes_in!F11=0,0,1000*11630*RES_hh_tes_in!F11/RES_hh_num_in!F11)</f>
        <v>9209.0343777878079</v>
      </c>
      <c r="G11" s="72">
        <f>IF(RES_hh_tes_in!G11=0,0,1000*11630*RES_hh_tes_in!G11/RES_hh_num_in!G11)</f>
        <v>9920.960921107484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9105.2503739129043</v>
      </c>
      <c r="M11" s="72">
        <f>IF(RES_hh_tes_in!M11=0,0,1000*11630*RES_hh_tes_in!M11/RES_hh_num_in!M11)</f>
        <v>7358.5262567258333</v>
      </c>
      <c r="N11" s="72">
        <f>IF(RES_hh_tes_in!N11=0,0,1000*11630*RES_hh_tes_in!N11/RES_hh_num_in!N11)</f>
        <v>8168.142191378045</v>
      </c>
      <c r="O11" s="72">
        <f>IF(RES_hh_tes_in!O11=0,0,1000*11630*RES_hh_tes_in!O11/RES_hh_num_in!O11)</f>
        <v>8626.4743031012931</v>
      </c>
      <c r="P11" s="72">
        <f>IF(RES_hh_tes_in!P11=0,0,1000*11630*RES_hh_tes_in!P11/RES_hh_num_in!P11)</f>
        <v>6521.3546594375266</v>
      </c>
      <c r="Q11" s="72">
        <f>IF(RES_hh_tes_in!Q11=0,0,1000*11630*RES_hh_tes_in!Q11/RES_hh_num_in!Q11)</f>
        <v>7062.5206643056354</v>
      </c>
      <c r="R11" s="72">
        <f>IF(RES_hh_tes_in!R11=0,0,1000*11630*RES_hh_tes_in!R11/RES_hh_num_in!R11)</f>
        <v>7265.8909749237991</v>
      </c>
      <c r="S11" s="72">
        <f>IF(RES_hh_tes_in!S11=0,0,1000*11630*RES_hh_tes_in!S11/RES_hh_num_in!S11)</f>
        <v>6808.3026161546341</v>
      </c>
      <c r="T11" s="72">
        <f>IF(RES_hh_tes_in!T11=0,0,1000*11630*RES_hh_tes_in!T11/RES_hh_num_in!T11)</f>
        <v>6487.5652069592561</v>
      </c>
      <c r="U11" s="72">
        <f>IF(RES_hh_tes_in!U11=0,0,1000*11630*RES_hh_tes_in!U11/RES_hh_num_in!U11)</f>
        <v>6214.7921711202443</v>
      </c>
      <c r="V11" s="72">
        <f>IF(RES_hh_tes_in!V11=0,0,1000*11630*RES_hh_tes_in!V11/RES_hh_num_in!V11)</f>
        <v>5598.5392691252837</v>
      </c>
      <c r="W11" s="72">
        <f>IF(RES_hh_tes_in!W11=0,0,1000*11630*RES_hh_tes_in!W11/RES_hh_num_in!W11)</f>
        <v>6189.4687490400693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9124.7697076667064</v>
      </c>
      <c r="D12" s="72">
        <f>IF(RES_hh_tes_in!D12=0,0,1000*11630*RES_hh_tes_in!D12/RES_hh_num_in!D12)</f>
        <v>8424.4294712744631</v>
      </c>
      <c r="E12" s="72">
        <f>IF(RES_hh_tes_in!E12=0,0,1000*11630*RES_hh_tes_in!E12/RES_hh_num_in!E12)</f>
        <v>8106.4357995969494</v>
      </c>
      <c r="F12" s="72">
        <f>IF(RES_hh_tes_in!F12=0,0,1000*11630*RES_hh_tes_in!F12/RES_hh_num_in!F12)</f>
        <v>6279.8514047592189</v>
      </c>
      <c r="G12" s="72">
        <f>IF(RES_hh_tes_in!G12=0,0,1000*11630*RES_hh_tes_in!G12/RES_hh_num_in!G12)</f>
        <v>7441.9972233477729</v>
      </c>
      <c r="H12" s="72">
        <f>IF(RES_hh_tes_in!H12=0,0,1000*11630*RES_hh_tes_in!H12/RES_hh_num_in!H12)</f>
        <v>7980.1004647044065</v>
      </c>
      <c r="I12" s="72">
        <f>IF(RES_hh_tes_in!I12=0,0,1000*11630*RES_hh_tes_in!I12/RES_hh_num_in!I12)</f>
        <v>7848.6395901211026</v>
      </c>
      <c r="J12" s="72">
        <f>IF(RES_hh_tes_in!J12=0,0,1000*11630*RES_hh_tes_in!J12/RES_hh_num_in!J12)</f>
        <v>8572.8416524270597</v>
      </c>
      <c r="K12" s="72">
        <f>IF(RES_hh_tes_in!K12=0,0,1000*11630*RES_hh_tes_in!K12/RES_hh_num_in!K12)</f>
        <v>8688.6278761703543</v>
      </c>
      <c r="L12" s="72">
        <f>IF(RES_hh_tes_in!L12=0,0,1000*11630*RES_hh_tes_in!L12/RES_hh_num_in!L12)</f>
        <v>9504.8581993041898</v>
      </c>
      <c r="M12" s="72">
        <f>IF(RES_hh_tes_in!M12=0,0,1000*11630*RES_hh_tes_in!M12/RES_hh_num_in!M12)</f>
        <v>7288.6060995448697</v>
      </c>
      <c r="N12" s="72">
        <f>IF(RES_hh_tes_in!N12=0,0,1000*11630*RES_hh_tes_in!N12/RES_hh_num_in!N12)</f>
        <v>8196.8004590559995</v>
      </c>
      <c r="O12" s="72">
        <f>IF(RES_hh_tes_in!O12=0,0,1000*11630*RES_hh_tes_in!O12/RES_hh_num_in!O12)</f>
        <v>8601.2162912555686</v>
      </c>
      <c r="P12" s="72">
        <f>IF(RES_hh_tes_in!P12=0,0,1000*11630*RES_hh_tes_in!P12/RES_hh_num_in!P12)</f>
        <v>6682.4759753051703</v>
      </c>
      <c r="Q12" s="72">
        <f>IF(RES_hh_tes_in!Q12=0,0,1000*11630*RES_hh_tes_in!Q12/RES_hh_num_in!Q12)</f>
        <v>6944.8130562344568</v>
      </c>
      <c r="R12" s="72">
        <f>IF(RES_hh_tes_in!R12=0,0,1000*11630*RES_hh_tes_in!R12/RES_hh_num_in!R12)</f>
        <v>7284.3235194594854</v>
      </c>
      <c r="S12" s="72">
        <f>IF(RES_hh_tes_in!S12=0,0,1000*11630*RES_hh_tes_in!S12/RES_hh_num_in!S12)</f>
        <v>6810.286551443688</v>
      </c>
      <c r="T12" s="72">
        <f>IF(RES_hh_tes_in!T12=0,0,1000*11630*RES_hh_tes_in!T12/RES_hh_num_in!T12)</f>
        <v>6352.8554042065225</v>
      </c>
      <c r="U12" s="72">
        <f>IF(RES_hh_tes_in!U12=0,0,1000*11630*RES_hh_tes_in!U12/RES_hh_num_in!U12)</f>
        <v>6245.8253157142208</v>
      </c>
      <c r="V12" s="72">
        <f>IF(RES_hh_tes_in!V12=0,0,1000*11630*RES_hh_tes_in!V12/RES_hh_num_in!V12)</f>
        <v>5591.333527855385</v>
      </c>
      <c r="W12" s="72">
        <f>IF(RES_hh_tes_in!W12=0,0,1000*11630*RES_hh_tes_in!W12/RES_hh_num_in!W12)</f>
        <v>6407.009980273112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9196.0028645648727</v>
      </c>
      <c r="D13" s="74">
        <f>IF(RES_hh_tes_in!D13=0,0,1000*11630*RES_hh_tes_in!D13/RES_hh_num_in!D13)</f>
        <v>8565.9056956965323</v>
      </c>
      <c r="E13" s="74">
        <f>IF(RES_hh_tes_in!E13=0,0,1000*11630*RES_hh_tes_in!E13/RES_hh_num_in!E13)</f>
        <v>9254.5674053413259</v>
      </c>
      <c r="F13" s="74">
        <f>IF(RES_hh_tes_in!F13=0,0,1000*11630*RES_hh_tes_in!F13/RES_hh_num_in!F13)</f>
        <v>9969.4225306187709</v>
      </c>
      <c r="G13" s="74">
        <f>IF(RES_hh_tes_in!G13=0,0,1000*11630*RES_hh_tes_in!G13/RES_hh_num_in!G13)</f>
        <v>8840.523197956114</v>
      </c>
      <c r="H13" s="74">
        <f>IF(RES_hh_tes_in!H13=0,0,1000*11630*RES_hh_tes_in!H13/RES_hh_num_in!H13)</f>
        <v>8830.7557619972213</v>
      </c>
      <c r="I13" s="74">
        <f>IF(RES_hh_tes_in!I13=0,0,1000*11630*RES_hh_tes_in!I13/RES_hh_num_in!I13)</f>
        <v>7899.185190517439</v>
      </c>
      <c r="J13" s="74">
        <f>IF(RES_hh_tes_in!J13=0,0,1000*11630*RES_hh_tes_in!J13/RES_hh_num_in!J13)</f>
        <v>8937.6159023700966</v>
      </c>
      <c r="K13" s="74">
        <f>IF(RES_hh_tes_in!K13=0,0,1000*11630*RES_hh_tes_in!K13/RES_hh_num_in!K13)</f>
        <v>8372.4113089277216</v>
      </c>
      <c r="L13" s="74">
        <f>IF(RES_hh_tes_in!L13=0,0,1000*11630*RES_hh_tes_in!L13/RES_hh_num_in!L13)</f>
        <v>9373.3475692782285</v>
      </c>
      <c r="M13" s="74">
        <f>IF(RES_hh_tes_in!M13=0,0,1000*11630*RES_hh_tes_in!M13/RES_hh_num_in!M13)</f>
        <v>6972.5282852334431</v>
      </c>
      <c r="N13" s="74">
        <f>IF(RES_hh_tes_in!N13=0,0,1000*11630*RES_hh_tes_in!N13/RES_hh_num_in!N13)</f>
        <v>8315.2538555061437</v>
      </c>
      <c r="O13" s="74">
        <f>IF(RES_hh_tes_in!O13=0,0,1000*11630*RES_hh_tes_in!O13/RES_hh_num_in!O13)</f>
        <v>9016.3614553764983</v>
      </c>
      <c r="P13" s="74">
        <f>IF(RES_hh_tes_in!P13=0,0,1000*11630*RES_hh_tes_in!P13/RES_hh_num_in!P13)</f>
        <v>6404.9197424342692</v>
      </c>
      <c r="Q13" s="74">
        <f>IF(RES_hh_tes_in!Q13=0,0,1000*11630*RES_hh_tes_in!Q13/RES_hh_num_in!Q13)</f>
        <v>6782.2470230093822</v>
      </c>
      <c r="R13" s="74">
        <f>IF(RES_hh_tes_in!R13=0,0,1000*11630*RES_hh_tes_in!R13/RES_hh_num_in!R13)</f>
        <v>7412.7792010723033</v>
      </c>
      <c r="S13" s="74">
        <f>IF(RES_hh_tes_in!S13=0,0,1000*11630*RES_hh_tes_in!S13/RES_hh_num_in!S13)</f>
        <v>7033.4957086267159</v>
      </c>
      <c r="T13" s="74">
        <f>IF(RES_hh_tes_in!T13=0,0,1000*11630*RES_hh_tes_in!T13/RES_hh_num_in!T13)</f>
        <v>6453.0104116226457</v>
      </c>
      <c r="U13" s="74">
        <f>IF(RES_hh_tes_in!U13=0,0,1000*11630*RES_hh_tes_in!U13/RES_hh_num_in!U13)</f>
        <v>6275.6709891429882</v>
      </c>
      <c r="V13" s="74">
        <f>IF(RES_hh_tes_in!V13=0,0,1000*11630*RES_hh_tes_in!V13/RES_hh_num_in!V13)</f>
        <v>5277.1796402634736</v>
      </c>
      <c r="W13" s="74">
        <f>IF(RES_hh_tes_in!W13=0,0,1000*11630*RES_hh_tes_in!W13/RES_hh_num_in!W13)</f>
        <v>6281.9601961936532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183.47158802847687</v>
      </c>
      <c r="D14" s="76">
        <f>IF(RES_hh_tes_in!D14=0,0,1000*11630*RES_hh_tes_in!D14/RES_hh_num_in!D14)</f>
        <v>166.57525076032505</v>
      </c>
      <c r="E14" s="76">
        <f>IF(RES_hh_tes_in!E14=0,0,1000*11630*RES_hh_tes_in!E14/RES_hh_num_in!E14)</f>
        <v>156.85189540840105</v>
      </c>
      <c r="F14" s="76">
        <f>IF(RES_hh_tes_in!F14=0,0,1000*11630*RES_hh_tes_in!F14/RES_hh_num_in!F14)</f>
        <v>177.44615442290589</v>
      </c>
      <c r="G14" s="76">
        <f>IF(RES_hh_tes_in!G14=0,0,1000*11630*RES_hh_tes_in!G14/RES_hh_num_in!G14)</f>
        <v>168.5544714144572</v>
      </c>
      <c r="H14" s="76">
        <f>IF(RES_hh_tes_in!H14=0,0,1000*11630*RES_hh_tes_in!H14/RES_hh_num_in!H14)</f>
        <v>168.01674676028165</v>
      </c>
      <c r="I14" s="76">
        <f>IF(RES_hh_tes_in!I14=0,0,1000*11630*RES_hh_tes_in!I14/RES_hh_num_in!I14)</f>
        <v>136.20487790700858</v>
      </c>
      <c r="J14" s="76">
        <f>IF(RES_hh_tes_in!J14=0,0,1000*11630*RES_hh_tes_in!J14/RES_hh_num_in!J14)</f>
        <v>151.52769610853656</v>
      </c>
      <c r="K14" s="76">
        <f>IF(RES_hh_tes_in!K14=0,0,1000*11630*RES_hh_tes_in!K14/RES_hh_num_in!K14)</f>
        <v>140.95308384923615</v>
      </c>
      <c r="L14" s="76">
        <f>IF(RES_hh_tes_in!L14=0,0,1000*11630*RES_hh_tes_in!L14/RES_hh_num_in!L14)</f>
        <v>131.64013150619681</v>
      </c>
      <c r="M14" s="76">
        <f>IF(RES_hh_tes_in!M14=0,0,1000*11630*RES_hh_tes_in!M14/RES_hh_num_in!M14)</f>
        <v>111.83346653360253</v>
      </c>
      <c r="N14" s="76">
        <f>IF(RES_hh_tes_in!N14=0,0,1000*11630*RES_hh_tes_in!N14/RES_hh_num_in!N14)</f>
        <v>125.58549879162008</v>
      </c>
      <c r="O14" s="76">
        <f>IF(RES_hh_tes_in!O14=0,0,1000*11630*RES_hh_tes_in!O14/RES_hh_num_in!O14)</f>
        <v>131.56354827958248</v>
      </c>
      <c r="P14" s="76">
        <f>IF(RES_hh_tes_in!P14=0,0,1000*11630*RES_hh_tes_in!P14/RES_hh_num_in!P14)</f>
        <v>89.943790077688519</v>
      </c>
      <c r="Q14" s="76">
        <f>IF(RES_hh_tes_in!Q14=0,0,1000*11630*RES_hh_tes_in!Q14/RES_hh_num_in!Q14)</f>
        <v>102.96534478864447</v>
      </c>
      <c r="R14" s="76">
        <f>IF(RES_hh_tes_in!R14=0,0,1000*11630*RES_hh_tes_in!R14/RES_hh_num_in!R14)</f>
        <v>110.8560946615117</v>
      </c>
      <c r="S14" s="76">
        <f>IF(RES_hh_tes_in!S14=0,0,1000*11630*RES_hh_tes_in!S14/RES_hh_num_in!S14)</f>
        <v>106.3153716559961</v>
      </c>
      <c r="T14" s="76">
        <f>IF(RES_hh_tes_in!T14=0,0,1000*11630*RES_hh_tes_in!T14/RES_hh_num_in!T14)</f>
        <v>95.873195715223744</v>
      </c>
      <c r="U14" s="76">
        <f>IF(RES_hh_tes_in!U14=0,0,1000*11630*RES_hh_tes_in!U14/RES_hh_num_in!U14)</f>
        <v>91.69032061051459</v>
      </c>
      <c r="V14" s="76">
        <f>IF(RES_hh_tes_in!V14=0,0,1000*11630*RES_hh_tes_in!V14/RES_hh_num_in!V14)</f>
        <v>89.232118718416032</v>
      </c>
      <c r="W14" s="76">
        <f>IF(RES_hh_tes_in!W14=0,0,1000*11630*RES_hh_tes_in!W14/RES_hh_num_in!W14)</f>
        <v>91.5500686159385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14.413069271397561</v>
      </c>
      <c r="D15" s="69">
        <f t="shared" si="0"/>
        <v>40.725839656974237</v>
      </c>
      <c r="E15" s="69">
        <f t="shared" si="0"/>
        <v>28.132794999943226</v>
      </c>
      <c r="F15" s="69">
        <f t="shared" si="0"/>
        <v>12.080006932362974</v>
      </c>
      <c r="G15" s="69">
        <f t="shared" si="0"/>
        <v>17.248960034313498</v>
      </c>
      <c r="H15" s="69">
        <f t="shared" si="0"/>
        <v>35.135117869504064</v>
      </c>
      <c r="I15" s="69">
        <f t="shared" si="0"/>
        <v>8.8791051630967353</v>
      </c>
      <c r="J15" s="69">
        <f t="shared" si="0"/>
        <v>46.895385489921914</v>
      </c>
      <c r="K15" s="69">
        <f t="shared" si="0"/>
        <v>166.73062535706447</v>
      </c>
      <c r="L15" s="69">
        <f t="shared" si="0"/>
        <v>93.965534060371837</v>
      </c>
      <c r="M15" s="69">
        <f t="shared" si="0"/>
        <v>54.010475617948913</v>
      </c>
      <c r="N15" s="69">
        <f t="shared" si="0"/>
        <v>51.06095485444169</v>
      </c>
      <c r="O15" s="69">
        <f t="shared" si="0"/>
        <v>107.63543557578448</v>
      </c>
      <c r="P15" s="69">
        <f t="shared" si="0"/>
        <v>70.00353850218616</v>
      </c>
      <c r="Q15" s="69">
        <f t="shared" si="0"/>
        <v>103.35859073074577</v>
      </c>
      <c r="R15" s="69">
        <f t="shared" si="0"/>
        <v>303.95228808519261</v>
      </c>
      <c r="S15" s="69">
        <f t="shared" si="0"/>
        <v>324.65089440269668</v>
      </c>
      <c r="T15" s="69">
        <f t="shared" si="0"/>
        <v>314.87124806365824</v>
      </c>
      <c r="U15" s="69">
        <f t="shared" si="0"/>
        <v>521.54799523940483</v>
      </c>
      <c r="V15" s="69">
        <f t="shared" si="0"/>
        <v>433.35146129931405</v>
      </c>
      <c r="W15" s="69">
        <f t="shared" si="0"/>
        <v>652.76490601426337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14.413069271397561</v>
      </c>
      <c r="D16" s="72">
        <f>IF(RES_hh_tes_in!D16=0,0,1000*11630*RES_hh_tes_in!D16/RES_hh_num_in!D$3)</f>
        <v>40.725839656974237</v>
      </c>
      <c r="E16" s="72">
        <f>IF(RES_hh_tes_in!E16=0,0,1000*11630*RES_hh_tes_in!E16/RES_hh_num_in!E$3)</f>
        <v>28.132794999943226</v>
      </c>
      <c r="F16" s="72">
        <f>IF(RES_hh_tes_in!F16=0,0,1000*11630*RES_hh_tes_in!F16/RES_hh_num_in!F$3)</f>
        <v>12.080006932362974</v>
      </c>
      <c r="G16" s="72">
        <f>IF(RES_hh_tes_in!G16=0,0,1000*11630*RES_hh_tes_in!G16/RES_hh_num_in!G$3)</f>
        <v>17.248960034313498</v>
      </c>
      <c r="H16" s="72">
        <f>IF(RES_hh_tes_in!H16=0,0,1000*11630*RES_hh_tes_in!H16/RES_hh_num_in!H$3)</f>
        <v>35.135117869504064</v>
      </c>
      <c r="I16" s="72">
        <f>IF(RES_hh_tes_in!I16=0,0,1000*11630*RES_hh_tes_in!I16/RES_hh_num_in!I$3)</f>
        <v>8.8791051630967353</v>
      </c>
      <c r="J16" s="72">
        <f>IF(RES_hh_tes_in!J16=0,0,1000*11630*RES_hh_tes_in!J16/RES_hh_num_in!J$3)</f>
        <v>46.895385489921914</v>
      </c>
      <c r="K16" s="72">
        <f>IF(RES_hh_tes_in!K16=0,0,1000*11630*RES_hh_tes_in!K16/RES_hh_num_in!K$3)</f>
        <v>166.73062535706447</v>
      </c>
      <c r="L16" s="72">
        <f>IF(RES_hh_tes_in!L16=0,0,1000*11630*RES_hh_tes_in!L16/RES_hh_num_in!L$3)</f>
        <v>93.965534060371837</v>
      </c>
      <c r="M16" s="72">
        <f>IF(RES_hh_tes_in!M16=0,0,1000*11630*RES_hh_tes_in!M16/RES_hh_num_in!M$3)</f>
        <v>54.010475617948913</v>
      </c>
      <c r="N16" s="72">
        <f>IF(RES_hh_tes_in!N16=0,0,1000*11630*RES_hh_tes_in!N16/RES_hh_num_in!N$3)</f>
        <v>51.06095485444169</v>
      </c>
      <c r="O16" s="72">
        <f>IF(RES_hh_tes_in!O16=0,0,1000*11630*RES_hh_tes_in!O16/RES_hh_num_in!O$3)</f>
        <v>107.63543557578448</v>
      </c>
      <c r="P16" s="72">
        <f>IF(RES_hh_tes_in!P16=0,0,1000*11630*RES_hh_tes_in!P16/RES_hh_num_in!P$3)</f>
        <v>70.00353850218616</v>
      </c>
      <c r="Q16" s="72">
        <f>IF(RES_hh_tes_in!Q16=0,0,1000*11630*RES_hh_tes_in!Q16/RES_hh_num_in!Q$3)</f>
        <v>103.35859073074577</v>
      </c>
      <c r="R16" s="72">
        <f>IF(RES_hh_tes_in!R16=0,0,1000*11630*RES_hh_tes_in!R16/RES_hh_num_in!R$3)</f>
        <v>303.95228808519261</v>
      </c>
      <c r="S16" s="72">
        <f>IF(RES_hh_tes_in!S16=0,0,1000*11630*RES_hh_tes_in!S16/RES_hh_num_in!S$3)</f>
        <v>324.65089440269668</v>
      </c>
      <c r="T16" s="72">
        <f>IF(RES_hh_tes_in!T16=0,0,1000*11630*RES_hh_tes_in!T16/RES_hh_num_in!T$3)</f>
        <v>314.87124806365824</v>
      </c>
      <c r="U16" s="72">
        <f>IF(RES_hh_tes_in!U16=0,0,1000*11630*RES_hh_tes_in!U16/RES_hh_num_in!U$3)</f>
        <v>521.54799523940483</v>
      </c>
      <c r="V16" s="72">
        <f>IF(RES_hh_tes_in!V16=0,0,1000*11630*RES_hh_tes_in!V16/RES_hh_num_in!V$3)</f>
        <v>433.35146129931405</v>
      </c>
      <c r="W16" s="72">
        <f>IF(RES_hh_tes_in!W16=0,0,1000*11630*RES_hh_tes_in!W16/RES_hh_num_in!W$3)</f>
        <v>652.76490601426337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861.88693352924997</v>
      </c>
      <c r="D17" s="69">
        <f>IF(RES_hh_tes_in!D17=0,0,1000*11630*RES_hh_tes_in!D17/RES_hh_num_in!D17)</f>
        <v>887.84207696775866</v>
      </c>
      <c r="E17" s="69">
        <f>IF(RES_hh_tes_in!E17=0,0,1000*11630*RES_hh_tes_in!E17/RES_hh_num_in!E17)</f>
        <v>904.36746708019166</v>
      </c>
      <c r="F17" s="69">
        <f>IF(RES_hh_tes_in!F17=0,0,1000*11630*RES_hh_tes_in!F17/RES_hh_num_in!F17)</f>
        <v>923.48136990327146</v>
      </c>
      <c r="G17" s="69">
        <f>IF(RES_hh_tes_in!G17=0,0,1000*11630*RES_hh_tes_in!G17/RES_hh_num_in!G17)</f>
        <v>869.81580538886408</v>
      </c>
      <c r="H17" s="69">
        <f>IF(RES_hh_tes_in!H17=0,0,1000*11630*RES_hh_tes_in!H17/RES_hh_num_in!H17)</f>
        <v>908.85078389520322</v>
      </c>
      <c r="I17" s="69">
        <f>IF(RES_hh_tes_in!I17=0,0,1000*11630*RES_hh_tes_in!I17/RES_hh_num_in!I17)</f>
        <v>893.65430019074859</v>
      </c>
      <c r="J17" s="69">
        <f>IF(RES_hh_tes_in!J17=0,0,1000*11630*RES_hh_tes_in!J17/RES_hh_num_in!J17)</f>
        <v>920.64770711242568</v>
      </c>
      <c r="K17" s="69">
        <f>IF(RES_hh_tes_in!K17=0,0,1000*11630*RES_hh_tes_in!K17/RES_hh_num_in!K17)</f>
        <v>866.80498843304542</v>
      </c>
      <c r="L17" s="69">
        <f>IF(RES_hh_tes_in!L17=0,0,1000*11630*RES_hh_tes_in!L17/RES_hh_num_in!L17)</f>
        <v>923.89774123142195</v>
      </c>
      <c r="M17" s="69">
        <f>IF(RES_hh_tes_in!M17=0,0,1000*11630*RES_hh_tes_in!M17/RES_hh_num_in!M17)</f>
        <v>1026.625058771139</v>
      </c>
      <c r="N17" s="69">
        <f>IF(RES_hh_tes_in!N17=0,0,1000*11630*RES_hh_tes_in!N17/RES_hh_num_in!N17)</f>
        <v>1060.8568395768066</v>
      </c>
      <c r="O17" s="69">
        <f>IF(RES_hh_tes_in!O17=0,0,1000*11630*RES_hh_tes_in!O17/RES_hh_num_in!O17)</f>
        <v>1100.8928763195904</v>
      </c>
      <c r="P17" s="69">
        <f>IF(RES_hh_tes_in!P17=0,0,1000*11630*RES_hh_tes_in!P17/RES_hh_num_in!P17)</f>
        <v>1021.6250205616568</v>
      </c>
      <c r="Q17" s="69">
        <f>IF(RES_hh_tes_in!Q17=0,0,1000*11630*RES_hh_tes_in!Q17/RES_hh_num_in!Q17)</f>
        <v>1060.2931891534918</v>
      </c>
      <c r="R17" s="69">
        <f>IF(RES_hh_tes_in!R17=0,0,1000*11630*RES_hh_tes_in!R17/RES_hh_num_in!R17)</f>
        <v>1079.3003751771248</v>
      </c>
      <c r="S17" s="69">
        <f>IF(RES_hh_tes_in!S17=0,0,1000*11630*RES_hh_tes_in!S17/RES_hh_num_in!S17)</f>
        <v>1141.8186593764572</v>
      </c>
      <c r="T17" s="69">
        <f>IF(RES_hh_tes_in!T17=0,0,1000*11630*RES_hh_tes_in!T17/RES_hh_num_in!T17)</f>
        <v>1153.0980859387146</v>
      </c>
      <c r="U17" s="69">
        <f>IF(RES_hh_tes_in!U17=0,0,1000*11630*RES_hh_tes_in!U17/RES_hh_num_in!U17)</f>
        <v>1151.9744300981897</v>
      </c>
      <c r="V17" s="69">
        <f>IF(RES_hh_tes_in!V17=0,0,1000*11630*RES_hh_tes_in!V17/RES_hh_num_in!V17)</f>
        <v>1202.7677427621954</v>
      </c>
      <c r="W17" s="69">
        <f>IF(RES_hh_tes_in!W17=0,0,1000*11630*RES_hh_tes_in!W17/RES_hh_num_in!W17)</f>
        <v>1167.8218624972715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951.12184990305218</v>
      </c>
      <c r="I18" s="72">
        <f>IF(RES_hh_tes_in!I18=0,0,1000*11630*RES_hh_tes_in!I18/RES_hh_num_in!I18)</f>
        <v>1120.4446034260579</v>
      </c>
      <c r="J18" s="72">
        <f>IF(RES_hh_tes_in!J18=0,0,1000*11630*RES_hh_tes_in!J18/RES_hh_num_in!J18)</f>
        <v>1316.4923943339031</v>
      </c>
      <c r="K18" s="72">
        <f>IF(RES_hh_tes_in!K18=0,0,1000*11630*RES_hh_tes_in!K18/RES_hh_num_in!K18)</f>
        <v>1268.3451545104547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989.73447465533525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1407.623970850042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863.33374059420566</v>
      </c>
      <c r="D19" s="72">
        <f>IF(RES_hh_tes_in!D19=0,0,1000*11630*RES_hh_tes_in!D19/RES_hh_num_in!D19)</f>
        <v>898.28940992085666</v>
      </c>
      <c r="E19" s="72">
        <f>IF(RES_hh_tes_in!E19=0,0,1000*11630*RES_hh_tes_in!E19/RES_hh_num_in!E19)</f>
        <v>884.73994705231496</v>
      </c>
      <c r="F19" s="72">
        <f>IF(RES_hh_tes_in!F19=0,0,1000*11630*RES_hh_tes_in!F19/RES_hh_num_in!F19)</f>
        <v>909.70568195288058</v>
      </c>
      <c r="G19" s="72">
        <f>IF(RES_hh_tes_in!G19=0,0,1000*11630*RES_hh_tes_in!G19/RES_hh_num_in!G19)</f>
        <v>894.76007804763844</v>
      </c>
      <c r="H19" s="72">
        <f>IF(RES_hh_tes_in!H19=0,0,1000*11630*RES_hh_tes_in!H19/RES_hh_num_in!H19)</f>
        <v>882.18474328805098</v>
      </c>
      <c r="I19" s="72">
        <f>IF(RES_hh_tes_in!I19=0,0,1000*11630*RES_hh_tes_in!I19/RES_hh_num_in!I19)</f>
        <v>923.3500114223483</v>
      </c>
      <c r="J19" s="72">
        <f>IF(RES_hh_tes_in!J19=0,0,1000*11630*RES_hh_tes_in!J19/RES_hh_num_in!J19)</f>
        <v>878.2831364621976</v>
      </c>
      <c r="K19" s="72">
        <f>IF(RES_hh_tes_in!K19=0,0,1000*11630*RES_hh_tes_in!K19/RES_hh_num_in!K19)</f>
        <v>894.00337236693724</v>
      </c>
      <c r="L19" s="72">
        <f>IF(RES_hh_tes_in!L19=0,0,1000*11630*RES_hh_tes_in!L19/RES_hh_num_in!L19)</f>
        <v>950.55873575531746</v>
      </c>
      <c r="M19" s="72">
        <f>IF(RES_hh_tes_in!M19=0,0,1000*11630*RES_hh_tes_in!M19/RES_hh_num_in!M19)</f>
        <v>1029.8968098976757</v>
      </c>
      <c r="N19" s="72">
        <f>IF(RES_hh_tes_in!N19=0,0,1000*11630*RES_hh_tes_in!N19/RES_hh_num_in!N19)</f>
        <v>1022.8561177463371</v>
      </c>
      <c r="O19" s="72">
        <f>IF(RES_hh_tes_in!O19=0,0,1000*11630*RES_hh_tes_in!O19/RES_hh_num_in!O19)</f>
        <v>1040.0531287701253</v>
      </c>
      <c r="P19" s="72">
        <f>IF(RES_hh_tes_in!P19=0,0,1000*11630*RES_hh_tes_in!P19/RES_hh_num_in!P19)</f>
        <v>1049.5817132048189</v>
      </c>
      <c r="Q19" s="72">
        <f>IF(RES_hh_tes_in!Q19=0,0,1000*11630*RES_hh_tes_in!Q19/RES_hh_num_in!Q19)</f>
        <v>1048.237145749061</v>
      </c>
      <c r="R19" s="72">
        <f>IF(RES_hh_tes_in!R19=0,0,1000*11630*RES_hh_tes_in!R19/RES_hh_num_in!R19)</f>
        <v>1069.3127784043998</v>
      </c>
      <c r="S19" s="72">
        <f>IF(RES_hh_tes_in!S19=0,0,1000*11630*RES_hh_tes_in!S19/RES_hh_num_in!S19)</f>
        <v>1139.3588492650783</v>
      </c>
      <c r="T19" s="72">
        <f>IF(RES_hh_tes_in!T19=0,0,1000*11630*RES_hh_tes_in!T19/RES_hh_num_in!T19)</f>
        <v>1179.3954628357039</v>
      </c>
      <c r="U19" s="72">
        <f>IF(RES_hh_tes_in!U19=0,0,1000*11630*RES_hh_tes_in!U19/RES_hh_num_in!U19)</f>
        <v>1135.3024550509326</v>
      </c>
      <c r="V19" s="72">
        <f>IF(RES_hh_tes_in!V19=0,0,1000*11630*RES_hh_tes_in!V19/RES_hh_num_in!V19)</f>
        <v>1164.2047321018736</v>
      </c>
      <c r="W19" s="72">
        <f>IF(RES_hh_tes_in!W19=0,0,1000*11630*RES_hh_tes_in!W19/RES_hh_num_in!W19)</f>
        <v>1200.3918186164108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897.65765868583276</v>
      </c>
      <c r="D20" s="72">
        <f>IF(RES_hh_tes_in!D20=0,0,1000*11630*RES_hh_tes_in!D20/RES_hh_num_in!D20)</f>
        <v>863.51166794941378</v>
      </c>
      <c r="E20" s="72">
        <f>IF(RES_hh_tes_in!E20=0,0,1000*11630*RES_hh_tes_in!E20/RES_hh_num_in!E20)</f>
        <v>923.07400153456729</v>
      </c>
      <c r="F20" s="72">
        <f>IF(RES_hh_tes_in!F20=0,0,1000*11630*RES_hh_tes_in!F20/RES_hh_num_in!F20)</f>
        <v>898.82758872468776</v>
      </c>
      <c r="G20" s="72">
        <f>IF(RES_hh_tes_in!G20=0,0,1000*11630*RES_hh_tes_in!G20/RES_hh_num_in!G20)</f>
        <v>892.73101643323184</v>
      </c>
      <c r="H20" s="72">
        <f>IF(RES_hh_tes_in!H20=0,0,1000*11630*RES_hh_tes_in!H20/RES_hh_num_in!H20)</f>
        <v>912.08609147455513</v>
      </c>
      <c r="I20" s="72">
        <f>IF(RES_hh_tes_in!I20=0,0,1000*11630*RES_hh_tes_in!I20/RES_hh_num_in!I20)</f>
        <v>852.31239375463088</v>
      </c>
      <c r="J20" s="72">
        <f>IF(RES_hh_tes_in!J20=0,0,1000*11630*RES_hh_tes_in!J20/RES_hh_num_in!J20)</f>
        <v>946.45840673756857</v>
      </c>
      <c r="K20" s="72">
        <f>IF(RES_hh_tes_in!K20=0,0,1000*11630*RES_hh_tes_in!K20/RES_hh_num_in!K20)</f>
        <v>903.20886685440394</v>
      </c>
      <c r="L20" s="72">
        <f>IF(RES_hh_tes_in!L20=0,0,1000*11630*RES_hh_tes_in!L20/RES_hh_num_in!L20)</f>
        <v>917.40713080322359</v>
      </c>
      <c r="M20" s="72">
        <f>IF(RES_hh_tes_in!M20=0,0,1000*11630*RES_hh_tes_in!M20/RES_hh_num_in!M20)</f>
        <v>1013.2925062365772</v>
      </c>
      <c r="N20" s="72">
        <f>IF(RES_hh_tes_in!N20=0,0,1000*11630*RES_hh_tes_in!N20/RES_hh_num_in!N20)</f>
        <v>1033.201418965125</v>
      </c>
      <c r="O20" s="72">
        <f>IF(RES_hh_tes_in!O20=0,0,1000*11630*RES_hh_tes_in!O20/RES_hh_num_in!O20)</f>
        <v>1012.8319223875243</v>
      </c>
      <c r="P20" s="72">
        <f>IF(RES_hh_tes_in!P20=0,0,1000*11630*RES_hh_tes_in!P20/RES_hh_num_in!P20)</f>
        <v>1067.2139584464383</v>
      </c>
      <c r="Q20" s="72">
        <f>IF(RES_hh_tes_in!Q20=0,0,1000*11630*RES_hh_tes_in!Q20/RES_hh_num_in!Q20)</f>
        <v>980.98102287685106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1178.8256026620431</v>
      </c>
      <c r="T20" s="72">
        <f>IF(RES_hh_tes_in!T20=0,0,1000*11630*RES_hh_tes_in!T20/RES_hh_num_in!T20)</f>
        <v>1139.2748885578005</v>
      </c>
      <c r="U20" s="72">
        <f>IF(RES_hh_tes_in!U20=0,0,1000*11630*RES_hh_tes_in!U20/RES_hh_num_in!U20)</f>
        <v>1139.7109104463084</v>
      </c>
      <c r="V20" s="72">
        <f>IF(RES_hh_tes_in!V20=0,0,1000*11630*RES_hh_tes_in!V20/RES_hh_num_in!V20)</f>
        <v>1237.1870460192445</v>
      </c>
      <c r="W20" s="72">
        <f>IF(RES_hh_tes_in!W20=0,0,1000*11630*RES_hh_tes_in!W20/RES_hh_num_in!W20)</f>
        <v>1110.3428480368143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840.76725167122675</v>
      </c>
      <c r="D21" s="72">
        <f>IF(RES_hh_tes_in!D21=0,0,1000*11630*RES_hh_tes_in!D21/RES_hh_num_in!D21)</f>
        <v>899.99241232226359</v>
      </c>
      <c r="E21" s="72">
        <f>IF(RES_hh_tes_in!E21=0,0,1000*11630*RES_hh_tes_in!E21/RES_hh_num_in!E21)</f>
        <v>884.73911172771216</v>
      </c>
      <c r="F21" s="72">
        <f>IF(RES_hh_tes_in!F21=0,0,1000*11630*RES_hh_tes_in!F21/RES_hh_num_in!F21)</f>
        <v>931.34376196211952</v>
      </c>
      <c r="G21" s="72">
        <f>IF(RES_hh_tes_in!G21=0,0,1000*11630*RES_hh_tes_in!G21/RES_hh_num_in!G21)</f>
        <v>870.30994731236592</v>
      </c>
      <c r="H21" s="72">
        <f>IF(RES_hh_tes_in!H21=0,0,1000*11630*RES_hh_tes_in!H21/RES_hh_num_in!H21)</f>
        <v>932.64016406167843</v>
      </c>
      <c r="I21" s="72">
        <f>IF(RES_hh_tes_in!I21=0,0,1000*11630*RES_hh_tes_in!I21/RES_hh_num_in!I21)</f>
        <v>886.4159499972302</v>
      </c>
      <c r="J21" s="72">
        <f>IF(RES_hh_tes_in!J21=0,0,1000*11630*RES_hh_tes_in!J21/RES_hh_num_in!J21)</f>
        <v>913.02385997803742</v>
      </c>
      <c r="K21" s="72">
        <f>IF(RES_hh_tes_in!K21=0,0,1000*11630*RES_hh_tes_in!K21/RES_hh_num_in!K21)</f>
        <v>884.79171416015674</v>
      </c>
      <c r="L21" s="72">
        <f>IF(RES_hh_tes_in!L21=0,0,1000*11630*RES_hh_tes_in!L21/RES_hh_num_in!L21)</f>
        <v>893.77631255437973</v>
      </c>
      <c r="M21" s="72">
        <f>IF(RES_hh_tes_in!M21=0,0,1000*11630*RES_hh_tes_in!M21/RES_hh_num_in!M21)</f>
        <v>1072.1139039574939</v>
      </c>
      <c r="N21" s="72">
        <f>IF(RES_hh_tes_in!N21=0,0,1000*11630*RES_hh_tes_in!N21/RES_hh_num_in!N21)</f>
        <v>1056.9376019636966</v>
      </c>
      <c r="O21" s="72">
        <f>IF(RES_hh_tes_in!O21=0,0,1000*11630*RES_hh_tes_in!O21/RES_hh_num_in!O21)</f>
        <v>1050.7342463326586</v>
      </c>
      <c r="P21" s="72">
        <f>IF(RES_hh_tes_in!P21=0,0,1000*11630*RES_hh_tes_in!P21/RES_hh_num_in!P21)</f>
        <v>1033.9478775148179</v>
      </c>
      <c r="Q21" s="72">
        <f>IF(RES_hh_tes_in!Q21=0,0,1000*11630*RES_hh_tes_in!Q21/RES_hh_num_in!Q21)</f>
        <v>1050.3921445946492</v>
      </c>
      <c r="R21" s="72">
        <f>IF(RES_hh_tes_in!R21=0,0,1000*11630*RES_hh_tes_in!R21/RES_hh_num_in!R21)</f>
        <v>1082.9161175606882</v>
      </c>
      <c r="S21" s="72">
        <f>IF(RES_hh_tes_in!S21=0,0,1000*11630*RES_hh_tes_in!S21/RES_hh_num_in!S21)</f>
        <v>1131.1444288706414</v>
      </c>
      <c r="T21" s="72">
        <f>IF(RES_hh_tes_in!T21=0,0,1000*11630*RES_hh_tes_in!T21/RES_hh_num_in!T21)</f>
        <v>1138.9354799097364</v>
      </c>
      <c r="U21" s="72">
        <f>IF(RES_hh_tes_in!U21=0,0,1000*11630*RES_hh_tes_in!U21/RES_hh_num_in!U21)</f>
        <v>1161.9600689195925</v>
      </c>
      <c r="V21" s="72">
        <f>IF(RES_hh_tes_in!V21=0,0,1000*11630*RES_hh_tes_in!V21/RES_hh_num_in!V21)</f>
        <v>1199.0226879546997</v>
      </c>
      <c r="W21" s="72">
        <f>IF(RES_hh_tes_in!W21=0,0,1000*11630*RES_hh_tes_in!W21/RES_hh_num_in!W21)</f>
        <v>1162.6408524892358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858.24376935317116</v>
      </c>
      <c r="D22" s="72">
        <f>IF(RES_hh_tes_in!D22=0,0,1000*11630*RES_hh_tes_in!D22/RES_hh_num_in!D22)</f>
        <v>862.51642733962763</v>
      </c>
      <c r="E22" s="72">
        <f>IF(RES_hh_tes_in!E22=0,0,1000*11630*RES_hh_tes_in!E22/RES_hh_num_in!E22)</f>
        <v>929.41753407281396</v>
      </c>
      <c r="F22" s="72">
        <f>IF(RES_hh_tes_in!F22=0,0,1000*11630*RES_hh_tes_in!F22/RES_hh_num_in!F22)</f>
        <v>911.2793272619549</v>
      </c>
      <c r="G22" s="72">
        <f>IF(RES_hh_tes_in!G22=0,0,1000*11630*RES_hh_tes_in!G22/RES_hh_num_in!G22)</f>
        <v>867.83565444091028</v>
      </c>
      <c r="H22" s="72">
        <f>IF(RES_hh_tes_in!H22=0,0,1000*11630*RES_hh_tes_in!H22/RES_hh_num_in!H22)</f>
        <v>878.95776660279785</v>
      </c>
      <c r="I22" s="72">
        <f>IF(RES_hh_tes_in!I22=0,0,1000*11630*RES_hh_tes_in!I22/RES_hh_num_in!I22)</f>
        <v>904.08662130043945</v>
      </c>
      <c r="J22" s="72">
        <f>IF(RES_hh_tes_in!J22=0,0,1000*11630*RES_hh_tes_in!J22/RES_hh_num_in!J22)</f>
        <v>893.43007469511042</v>
      </c>
      <c r="K22" s="72">
        <f>IF(RES_hh_tes_in!K22=0,0,1000*11630*RES_hh_tes_in!K22/RES_hh_num_in!K22)</f>
        <v>886.27259109111321</v>
      </c>
      <c r="L22" s="72">
        <f>IF(RES_hh_tes_in!L22=0,0,1000*11630*RES_hh_tes_in!L22/RES_hh_num_in!L22)</f>
        <v>1075.4795352756632</v>
      </c>
      <c r="M22" s="72">
        <f>IF(RES_hh_tes_in!M22=0,0,1000*11630*RES_hh_tes_in!M22/RES_hh_num_in!M22)</f>
        <v>1064.7922756079176</v>
      </c>
      <c r="N22" s="72">
        <f>IF(RES_hh_tes_in!N22=0,0,1000*11630*RES_hh_tes_in!N22/RES_hh_num_in!N22)</f>
        <v>1027.7119937287353</v>
      </c>
      <c r="O22" s="72">
        <f>IF(RES_hh_tes_in!O22=0,0,1000*11630*RES_hh_tes_in!O22/RES_hh_num_in!O22)</f>
        <v>1060.5820364132553</v>
      </c>
      <c r="P22" s="72">
        <f>IF(RES_hh_tes_in!P22=0,0,1000*11630*RES_hh_tes_in!P22/RES_hh_num_in!P22)</f>
        <v>1062.6172197670701</v>
      </c>
      <c r="Q22" s="72">
        <f>IF(RES_hh_tes_in!Q22=0,0,1000*11630*RES_hh_tes_in!Q22/RES_hh_num_in!Q22)</f>
        <v>1053.6878899251442</v>
      </c>
      <c r="R22" s="72">
        <f>IF(RES_hh_tes_in!R22=0,0,1000*11630*RES_hh_tes_in!R22/RES_hh_num_in!R22)</f>
        <v>1059.4511115684886</v>
      </c>
      <c r="S22" s="72">
        <f>IF(RES_hh_tes_in!S22=0,0,1000*11630*RES_hh_tes_in!S22/RES_hh_num_in!S22)</f>
        <v>1111.345200947284</v>
      </c>
      <c r="T22" s="72">
        <f>IF(RES_hh_tes_in!T22=0,0,1000*11630*RES_hh_tes_in!T22/RES_hh_num_in!T22)</f>
        <v>1134.0337488766936</v>
      </c>
      <c r="U22" s="72">
        <f>IF(RES_hh_tes_in!U22=0,0,1000*11630*RES_hh_tes_in!U22/RES_hh_num_in!U22)</f>
        <v>1114.7302980400816</v>
      </c>
      <c r="V22" s="72">
        <f>IF(RES_hh_tes_in!V22=0,0,1000*11630*RES_hh_tes_in!V22/RES_hh_num_in!V22)</f>
        <v>1085.9135313085199</v>
      </c>
      <c r="W22" s="72">
        <f>IF(RES_hh_tes_in!W22=0,0,1000*11630*RES_hh_tes_in!W22/RES_hh_num_in!W22)</f>
        <v>1358.1804861051594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845.72812425336667</v>
      </c>
      <c r="D24" s="72">
        <f>IF(RES_hh_tes_in!D24=0,0,1000*11630*RES_hh_tes_in!D24/RES_hh_num_in!D24)</f>
        <v>937.7891345273049</v>
      </c>
      <c r="E24" s="72">
        <f>IF(RES_hh_tes_in!E24=0,0,1000*11630*RES_hh_tes_in!E24/RES_hh_num_in!E24)</f>
        <v>903.6423024227812</v>
      </c>
      <c r="F24" s="72">
        <f>IF(RES_hh_tes_in!F24=0,0,1000*11630*RES_hh_tes_in!F24/RES_hh_num_in!F24)</f>
        <v>889.39519780207354</v>
      </c>
      <c r="G24" s="72">
        <f>IF(RES_hh_tes_in!G24=0,0,1000*11630*RES_hh_tes_in!G24/RES_hh_num_in!G24)</f>
        <v>934.80647579150434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933.799312525917</v>
      </c>
      <c r="M24" s="72">
        <f>IF(RES_hh_tes_in!M24=0,0,1000*11630*RES_hh_tes_in!M24/RES_hh_num_in!M24)</f>
        <v>1021.8200699251263</v>
      </c>
      <c r="N24" s="72">
        <f>IF(RES_hh_tes_in!N24=0,0,1000*11630*RES_hh_tes_in!N24/RES_hh_num_in!N24)</f>
        <v>1042.6729358749858</v>
      </c>
      <c r="O24" s="72">
        <f>IF(RES_hh_tes_in!O24=0,0,1000*11630*RES_hh_tes_in!O24/RES_hh_num_in!O24)</f>
        <v>1073.2653386056409</v>
      </c>
      <c r="P24" s="72">
        <f>IF(RES_hh_tes_in!P24=0,0,1000*11630*RES_hh_tes_in!P24/RES_hh_num_in!P24)</f>
        <v>1002.2831225862301</v>
      </c>
      <c r="Q24" s="72">
        <f>IF(RES_hh_tes_in!Q24=0,0,1000*11630*RES_hh_tes_in!Q24/RES_hh_num_in!Q24)</f>
        <v>1071.360835374903</v>
      </c>
      <c r="R24" s="72">
        <f>IF(RES_hh_tes_in!R24=0,0,1000*11630*RES_hh_tes_in!R24/RES_hh_num_in!R24)</f>
        <v>1090.1996570314086</v>
      </c>
      <c r="S24" s="72">
        <f>IF(RES_hh_tes_in!S24=0,0,1000*11630*RES_hh_tes_in!S24/RES_hh_num_in!S24)</f>
        <v>1128.5046555995602</v>
      </c>
      <c r="T24" s="72">
        <f>IF(RES_hh_tes_in!T24=0,0,1000*11630*RES_hh_tes_in!T24/RES_hh_num_in!T24)</f>
        <v>1163.0535382833898</v>
      </c>
      <c r="U24" s="72">
        <f>IF(RES_hh_tes_in!U24=0,0,1000*11630*RES_hh_tes_in!U24/RES_hh_num_in!U24)</f>
        <v>1142.4894200566273</v>
      </c>
      <c r="V24" s="72">
        <f>IF(RES_hh_tes_in!V24=0,0,1000*11630*RES_hh_tes_in!V24/RES_hh_num_in!V24)</f>
        <v>1185.3209408743346</v>
      </c>
      <c r="W24" s="72">
        <f>IF(RES_hh_tes_in!W24=0,0,1000*11630*RES_hh_tes_in!W24/RES_hh_num_in!W24)</f>
        <v>1191.2435124907147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852.09966499389793</v>
      </c>
      <c r="D25" s="74">
        <f>IF(RES_hh_tes_in!D25=0,0,1000*11630*RES_hh_tes_in!D25/RES_hh_num_in!D25)</f>
        <v>850.63371383989318</v>
      </c>
      <c r="E25" s="74">
        <f>IF(RES_hh_tes_in!E25=0,0,1000*11630*RES_hh_tes_in!E25/RES_hh_num_in!E25)</f>
        <v>891.75172400352778</v>
      </c>
      <c r="F25" s="74">
        <f>IF(RES_hh_tes_in!F25=0,0,1000*11630*RES_hh_tes_in!F25/RES_hh_num_in!F25)</f>
        <v>895.08418580467333</v>
      </c>
      <c r="G25" s="74">
        <f>IF(RES_hh_tes_in!G25=0,0,1000*11630*RES_hh_tes_in!G25/RES_hh_num_in!G25)</f>
        <v>823.35161342661343</v>
      </c>
      <c r="H25" s="74">
        <f>IF(RES_hh_tes_in!H25=0,0,1000*11630*RES_hh_tes_in!H25/RES_hh_num_in!H25)</f>
        <v>842.52729872643829</v>
      </c>
      <c r="I25" s="74">
        <f>IF(RES_hh_tes_in!I25=0,0,1000*11630*RES_hh_tes_in!I25/RES_hh_num_in!I25)</f>
        <v>831.45171044687413</v>
      </c>
      <c r="J25" s="74">
        <f>IF(RES_hh_tes_in!J25=0,0,1000*11630*RES_hh_tes_in!J25/RES_hh_num_in!J25)</f>
        <v>860.02075965286383</v>
      </c>
      <c r="K25" s="74">
        <f>IF(RES_hh_tes_in!K25=0,0,1000*11630*RES_hh_tes_in!K25/RES_hh_num_in!K25)</f>
        <v>781.78556329248818</v>
      </c>
      <c r="L25" s="74">
        <f>IF(RES_hh_tes_in!L25=0,0,1000*11630*RES_hh_tes_in!L25/RES_hh_num_in!L25)</f>
        <v>832.80574738134806</v>
      </c>
      <c r="M25" s="74">
        <f>IF(RES_hh_tes_in!M25=0,0,1000*11630*RES_hh_tes_in!M25/RES_hh_num_in!M25)</f>
        <v>875.38412717086908</v>
      </c>
      <c r="N25" s="74">
        <f>IF(RES_hh_tes_in!N25=0,0,1000*11630*RES_hh_tes_in!N25/RES_hh_num_in!N25)</f>
        <v>986.45672114998888</v>
      </c>
      <c r="O25" s="74">
        <f>IF(RES_hh_tes_in!O25=0,0,1000*11630*RES_hh_tes_in!O25/RES_hh_num_in!O25)</f>
        <v>1068.6936023755813</v>
      </c>
      <c r="P25" s="74">
        <f>IF(RES_hh_tes_in!P25=0,0,1000*11630*RES_hh_tes_in!P25/RES_hh_num_in!P25)</f>
        <v>910.70850674353983</v>
      </c>
      <c r="Q25" s="74">
        <f>IF(RES_hh_tes_in!Q25=0,0,1000*11630*RES_hh_tes_in!Q25/RES_hh_num_in!Q25)</f>
        <v>962.22680997158875</v>
      </c>
      <c r="R25" s="74">
        <f>IF(RES_hh_tes_in!R25=0,0,1000*11630*RES_hh_tes_in!R25/RES_hh_num_in!R25)</f>
        <v>957.44288631950315</v>
      </c>
      <c r="S25" s="74">
        <f>IF(RES_hh_tes_in!S25=0,0,1000*11630*RES_hh_tes_in!S25/RES_hh_num_in!S25)</f>
        <v>1028.9003783953813</v>
      </c>
      <c r="T25" s="74">
        <f>IF(RES_hh_tes_in!T25=0,0,1000*11630*RES_hh_tes_in!T25/RES_hh_num_in!T25)</f>
        <v>992.36481648642962</v>
      </c>
      <c r="U25" s="74">
        <f>IF(RES_hh_tes_in!U25=0,0,1000*11630*RES_hh_tes_in!U25/RES_hh_num_in!U25)</f>
        <v>1012.4526294833934</v>
      </c>
      <c r="V25" s="74">
        <f>IF(RES_hh_tes_in!V25=0,0,1000*11630*RES_hh_tes_in!V25/RES_hh_num_in!V25)</f>
        <v>1103.143897556228</v>
      </c>
      <c r="W25" s="74">
        <f>IF(RES_hh_tes_in!W25=0,0,1000*11630*RES_hh_tes_in!W25/RES_hh_num_in!W25)</f>
        <v>1025.9059622472582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665.16728609039626</v>
      </c>
      <c r="D26" s="77">
        <f>IF(RES_hh_tes_in!D26=0,0,1000*11630*RES_hh_tes_in!D26/RES_hh_num_in!D26)</f>
        <v>682.47403274340888</v>
      </c>
      <c r="E26" s="77">
        <f>IF(RES_hh_tes_in!E26=0,0,1000*11630*RES_hh_tes_in!E26/RES_hh_num_in!E26)</f>
        <v>697.72126366700047</v>
      </c>
      <c r="F26" s="77">
        <f>IF(RES_hh_tes_in!F26=0,0,1000*11630*RES_hh_tes_in!F26/RES_hh_num_in!F26)</f>
        <v>708.20657927562308</v>
      </c>
      <c r="G26" s="77">
        <f>IF(RES_hh_tes_in!G26=0,0,1000*11630*RES_hh_tes_in!G26/RES_hh_num_in!G26)</f>
        <v>674.64059573701616</v>
      </c>
      <c r="H26" s="77">
        <f>IF(RES_hh_tes_in!H26=0,0,1000*11630*RES_hh_tes_in!H26/RES_hh_num_in!H26)</f>
        <v>710.28114025000127</v>
      </c>
      <c r="I26" s="77">
        <f>IF(RES_hh_tes_in!I26=0,0,1000*11630*RES_hh_tes_in!I26/RES_hh_num_in!I26)</f>
        <v>678.67014419691975</v>
      </c>
      <c r="J26" s="77">
        <f>IF(RES_hh_tes_in!J26=0,0,1000*11630*RES_hh_tes_in!J26/RES_hh_num_in!J26)</f>
        <v>708.12200137085551</v>
      </c>
      <c r="K26" s="77">
        <f>IF(RES_hh_tes_in!K26=0,0,1000*11630*RES_hh_tes_in!K26/RES_hh_num_in!K26)</f>
        <v>672.16237557891816</v>
      </c>
      <c r="L26" s="77">
        <f>IF(RES_hh_tes_in!L26=0,0,1000*11630*RES_hh_tes_in!L26/RES_hh_num_in!L26)</f>
        <v>512.0990030082138</v>
      </c>
      <c r="M26" s="77">
        <f>IF(RES_hh_tes_in!M26=0,0,1000*11630*RES_hh_tes_in!M26/RES_hh_num_in!M26)</f>
        <v>802.54873471359872</v>
      </c>
      <c r="N26" s="77">
        <f>IF(RES_hh_tes_in!N26=0,0,1000*11630*RES_hh_tes_in!N26/RES_hh_num_in!N26)</f>
        <v>796.93258428031913</v>
      </c>
      <c r="O26" s="77">
        <f>IF(RES_hh_tes_in!O26=0,0,1000*11630*RES_hh_tes_in!O26/RES_hh_num_in!O26)</f>
        <v>831.23351036199745</v>
      </c>
      <c r="P26" s="77">
        <f>IF(RES_hh_tes_in!P26=0,0,1000*11630*RES_hh_tes_in!P26/RES_hh_num_in!P26)</f>
        <v>822.03875096556055</v>
      </c>
      <c r="Q26" s="77">
        <f>IF(RES_hh_tes_in!Q26=0,0,1000*11630*RES_hh_tes_in!Q26/RES_hh_num_in!Q26)</f>
        <v>833.50513415386297</v>
      </c>
      <c r="R26" s="77">
        <f>IF(RES_hh_tes_in!R26=0,0,1000*11630*RES_hh_tes_in!R26/RES_hh_num_in!R26)</f>
        <v>857.43795880440928</v>
      </c>
      <c r="S26" s="77">
        <f>IF(RES_hh_tes_in!S26=0,0,1000*11630*RES_hh_tes_in!S26/RES_hh_num_in!S26)</f>
        <v>882.31810211262109</v>
      </c>
      <c r="T26" s="77">
        <f>IF(RES_hh_tes_in!T26=0,0,1000*11630*RES_hh_tes_in!T26/RES_hh_num_in!T26)</f>
        <v>894.59077981579503</v>
      </c>
      <c r="U26" s="77">
        <f>IF(RES_hh_tes_in!U26=0,0,1000*11630*RES_hh_tes_in!U26/RES_hh_num_in!U26)</f>
        <v>906.97630069004435</v>
      </c>
      <c r="V26" s="77">
        <f>IF(RES_hh_tes_in!V26=0,0,1000*11630*RES_hh_tes_in!V26/RES_hh_num_in!V26)</f>
        <v>938.57773286676706</v>
      </c>
      <c r="W26" s="77">
        <f>IF(RES_hh_tes_in!W26=0,0,1000*11630*RES_hh_tes_in!W26/RES_hh_num_in!W26)</f>
        <v>906.75576800876445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562.5676235084677</v>
      </c>
      <c r="D27" s="69">
        <f>IF(RES_hh_tes_in!D27=0,0,1000*11630*RES_hh_tes_in!D27/RES_hh_num_in!D27)</f>
        <v>578.46132542931412</v>
      </c>
      <c r="E27" s="69">
        <f>IF(RES_hh_tes_in!E27=0,0,1000*11630*RES_hh_tes_in!E27/RES_hh_num_in!E27)</f>
        <v>547.10673264138086</v>
      </c>
      <c r="F27" s="69">
        <f>IF(RES_hh_tes_in!F27=0,0,1000*11630*RES_hh_tes_in!F27/RES_hh_num_in!F27)</f>
        <v>503.92590187558977</v>
      </c>
      <c r="G27" s="69">
        <f>IF(RES_hh_tes_in!G27=0,0,1000*11630*RES_hh_tes_in!G27/RES_hh_num_in!G27)</f>
        <v>513.75558081087354</v>
      </c>
      <c r="H27" s="69">
        <f>IF(RES_hh_tes_in!H27=0,0,1000*11630*RES_hh_tes_in!H27/RES_hh_num_in!H27)</f>
        <v>530.54819504970351</v>
      </c>
      <c r="I27" s="69">
        <f>IF(RES_hh_tes_in!I27=0,0,1000*11630*RES_hh_tes_in!I27/RES_hh_num_in!I27)</f>
        <v>554.3040081505992</v>
      </c>
      <c r="J27" s="69">
        <f>IF(RES_hh_tes_in!J27=0,0,1000*11630*RES_hh_tes_in!J27/RES_hh_num_in!J27)</f>
        <v>561.6044380783253</v>
      </c>
      <c r="K27" s="69">
        <f>IF(RES_hh_tes_in!K27=0,0,1000*11630*RES_hh_tes_in!K27/RES_hh_num_in!K27)</f>
        <v>463.84979506100296</v>
      </c>
      <c r="L27" s="69">
        <f>IF(RES_hh_tes_in!L27=0,0,1000*11630*RES_hh_tes_in!L27/RES_hh_num_in!L27)</f>
        <v>571.51772885836601</v>
      </c>
      <c r="M27" s="69">
        <f>IF(RES_hh_tes_in!M27=0,0,1000*11630*RES_hh_tes_in!M27/RES_hh_num_in!M27)</f>
        <v>594.90261998750066</v>
      </c>
      <c r="N27" s="69">
        <f>IF(RES_hh_tes_in!N27=0,0,1000*11630*RES_hh_tes_in!N27/RES_hh_num_in!N27)</f>
        <v>608.70283046126019</v>
      </c>
      <c r="O27" s="69">
        <f>IF(RES_hh_tes_in!O27=0,0,1000*11630*RES_hh_tes_in!O27/RES_hh_num_in!O27)</f>
        <v>617.8066366109</v>
      </c>
      <c r="P27" s="69">
        <f>IF(RES_hh_tes_in!P27=0,0,1000*11630*RES_hh_tes_in!P27/RES_hh_num_in!P27)</f>
        <v>551.77103641245196</v>
      </c>
      <c r="Q27" s="69">
        <f>IF(RES_hh_tes_in!Q27=0,0,1000*11630*RES_hh_tes_in!Q27/RES_hh_num_in!Q27)</f>
        <v>573.04289395765238</v>
      </c>
      <c r="R27" s="69">
        <f>IF(RES_hh_tes_in!R27=0,0,1000*11630*RES_hh_tes_in!R27/RES_hh_num_in!R27)</f>
        <v>564.90489164714472</v>
      </c>
      <c r="S27" s="69">
        <f>IF(RES_hh_tes_in!S27=0,0,1000*11630*RES_hh_tes_in!S27/RES_hh_num_in!S27)</f>
        <v>594.15058414234511</v>
      </c>
      <c r="T27" s="69">
        <f>IF(RES_hh_tes_in!T27=0,0,1000*11630*RES_hh_tes_in!T27/RES_hh_num_in!T27)</f>
        <v>594.39961934830683</v>
      </c>
      <c r="U27" s="69">
        <f>IF(RES_hh_tes_in!U27=0,0,1000*11630*RES_hh_tes_in!U27/RES_hh_num_in!U27)</f>
        <v>590.31591268101931</v>
      </c>
      <c r="V27" s="69">
        <f>IF(RES_hh_tes_in!V27=0,0,1000*11630*RES_hh_tes_in!V27/RES_hh_num_in!V27)</f>
        <v>617.71645047290951</v>
      </c>
      <c r="W27" s="69">
        <f>IF(RES_hh_tes_in!W27=0,0,1000*11630*RES_hh_tes_in!W27/RES_hh_num_in!W27)</f>
        <v>586.11894999858214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555.3209176298941</v>
      </c>
      <c r="D29" s="72">
        <f>IF(RES_hh_tes_in!D29=0,0,1000*11630*RES_hh_tes_in!D29/RES_hh_num_in!D29)</f>
        <v>569.33003292293733</v>
      </c>
      <c r="E29" s="72">
        <f>IF(RES_hh_tes_in!E29=0,0,1000*11630*RES_hh_tes_in!E29/RES_hh_num_in!E29)</f>
        <v>537.50728787781907</v>
      </c>
      <c r="F29" s="72">
        <f>IF(RES_hh_tes_in!F29=0,0,1000*11630*RES_hh_tes_in!F29/RES_hh_num_in!F29)</f>
        <v>529.80080867084735</v>
      </c>
      <c r="G29" s="72">
        <f>IF(RES_hh_tes_in!G29=0,0,1000*11630*RES_hh_tes_in!G29/RES_hh_num_in!G29)</f>
        <v>517.90487911972627</v>
      </c>
      <c r="H29" s="72">
        <f>IF(RES_hh_tes_in!H29=0,0,1000*11630*RES_hh_tes_in!H29/RES_hh_num_in!H29)</f>
        <v>519.47571721766167</v>
      </c>
      <c r="I29" s="72">
        <f>IF(RES_hh_tes_in!I29=0,0,1000*11630*RES_hh_tes_in!I29/RES_hh_num_in!I29)</f>
        <v>553.47582758059798</v>
      </c>
      <c r="J29" s="72">
        <f>IF(RES_hh_tes_in!J29=0,0,1000*11630*RES_hh_tes_in!J29/RES_hh_num_in!J29)</f>
        <v>524.5558374270795</v>
      </c>
      <c r="K29" s="72">
        <f>IF(RES_hh_tes_in!K29=0,0,1000*11630*RES_hh_tes_in!K29/RES_hh_num_in!K29)</f>
        <v>536.15937506757291</v>
      </c>
      <c r="L29" s="72">
        <f>IF(RES_hh_tes_in!L29=0,0,1000*11630*RES_hh_tes_in!L29/RES_hh_num_in!L29)</f>
        <v>556.70870055749401</v>
      </c>
      <c r="M29" s="72">
        <f>IF(RES_hh_tes_in!M29=0,0,1000*11630*RES_hh_tes_in!M29/RES_hh_num_in!M29)</f>
        <v>589.04600044196343</v>
      </c>
      <c r="N29" s="72">
        <f>IF(RES_hh_tes_in!N29=0,0,1000*11630*RES_hh_tes_in!N29/RES_hh_num_in!N29)</f>
        <v>585.96981162982775</v>
      </c>
      <c r="O29" s="72">
        <f>IF(RES_hh_tes_in!O29=0,0,1000*11630*RES_hh_tes_in!O29/RES_hh_num_in!O29)</f>
        <v>590.44967866415311</v>
      </c>
      <c r="P29" s="72">
        <f>IF(RES_hh_tes_in!P29=0,0,1000*11630*RES_hh_tes_in!P29/RES_hh_num_in!P29)</f>
        <v>593.86309706489726</v>
      </c>
      <c r="Q29" s="72">
        <f>IF(RES_hh_tes_in!Q29=0,0,1000*11630*RES_hh_tes_in!Q29/RES_hh_num_in!Q29)</f>
        <v>588.54100989656695</v>
      </c>
      <c r="R29" s="72">
        <f>IF(RES_hh_tes_in!R29=0,0,1000*11630*RES_hh_tes_in!R29/RES_hh_num_in!R29)</f>
        <v>544.35182416401778</v>
      </c>
      <c r="S29" s="72">
        <f>IF(RES_hh_tes_in!S29=0,0,1000*11630*RES_hh_tes_in!S29/RES_hh_num_in!S29)</f>
        <v>592.6323359778803</v>
      </c>
      <c r="T29" s="72">
        <f>IF(RES_hh_tes_in!T29=0,0,1000*11630*RES_hh_tes_in!T29/RES_hh_num_in!T29)</f>
        <v>595.44409633681153</v>
      </c>
      <c r="U29" s="72">
        <f>IF(RES_hh_tes_in!U29=0,0,1000*11630*RES_hh_tes_in!U29/RES_hh_num_in!U29)</f>
        <v>586.4870731590396</v>
      </c>
      <c r="V29" s="72">
        <f>IF(RES_hh_tes_in!V29=0,0,1000*11630*RES_hh_tes_in!V29/RES_hh_num_in!V29)</f>
        <v>624.75301235205495</v>
      </c>
      <c r="W29" s="72">
        <f>IF(RES_hh_tes_in!W29=0,0,1000*11630*RES_hh_tes_in!W29/RES_hh_num_in!W29)</f>
        <v>573.2748423790058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545.66996485232517</v>
      </c>
      <c r="D30" s="72">
        <f>IF(RES_hh_tes_in!D30=0,0,1000*11630*RES_hh_tes_in!D30/RES_hh_num_in!D30)</f>
        <v>585.57847255104184</v>
      </c>
      <c r="E30" s="72">
        <f>IF(RES_hh_tes_in!E30=0,0,1000*11630*RES_hh_tes_in!E30/RES_hh_num_in!E30)</f>
        <v>535.85620633601377</v>
      </c>
      <c r="F30" s="72">
        <f>IF(RES_hh_tes_in!F30=0,0,1000*11630*RES_hh_tes_in!F30/RES_hh_num_in!F30)</f>
        <v>509.21866864683744</v>
      </c>
      <c r="G30" s="72">
        <f>IF(RES_hh_tes_in!G30=0,0,1000*11630*RES_hh_tes_in!G30/RES_hh_num_in!G30)</f>
        <v>511.66006154738801</v>
      </c>
      <c r="H30" s="72">
        <f>IF(RES_hh_tes_in!H30=0,0,1000*11630*RES_hh_tes_in!H30/RES_hh_num_in!H30)</f>
        <v>537.07349639182951</v>
      </c>
      <c r="I30" s="72">
        <f>IF(RES_hh_tes_in!I30=0,0,1000*11630*RES_hh_tes_in!I30/RES_hh_num_in!I30)</f>
        <v>558.47280465425251</v>
      </c>
      <c r="J30" s="72">
        <f>IF(RES_hh_tes_in!J30=0,0,1000*11630*RES_hh_tes_in!J30/RES_hh_num_in!J30)</f>
        <v>555.06460499425157</v>
      </c>
      <c r="K30" s="72">
        <f>IF(RES_hh_tes_in!K30=0,0,1000*11630*RES_hh_tes_in!K30/RES_hh_num_in!K30)</f>
        <v>473.49217538514949</v>
      </c>
      <c r="L30" s="72">
        <f>IF(RES_hh_tes_in!L30=0,0,1000*11630*RES_hh_tes_in!L30/RES_hh_num_in!L30)</f>
        <v>547.4742932124077</v>
      </c>
      <c r="M30" s="72">
        <f>IF(RES_hh_tes_in!M30=0,0,1000*11630*RES_hh_tes_in!M30/RES_hh_num_in!M30)</f>
        <v>634.53506105498377</v>
      </c>
      <c r="N30" s="72">
        <f>IF(RES_hh_tes_in!N30=0,0,1000*11630*RES_hh_tes_in!N30/RES_hh_num_in!N30)</f>
        <v>608.32360574020538</v>
      </c>
      <c r="O30" s="72">
        <f>IF(RES_hh_tes_in!O30=0,0,1000*11630*RES_hh_tes_in!O30/RES_hh_num_in!O30)</f>
        <v>581.72011032884893</v>
      </c>
      <c r="P30" s="72">
        <f>IF(RES_hh_tes_in!P30=0,0,1000*11630*RES_hh_tes_in!P30/RES_hh_num_in!P30)</f>
        <v>563.7086956879067</v>
      </c>
      <c r="Q30" s="72">
        <f>IF(RES_hh_tes_in!Q30=0,0,1000*11630*RES_hh_tes_in!Q30/RES_hh_num_in!Q30)</f>
        <v>566.79710987292492</v>
      </c>
      <c r="R30" s="72">
        <f>IF(RES_hh_tes_in!R30=0,0,1000*11630*RES_hh_tes_in!R30/RES_hh_num_in!R30)</f>
        <v>573.49772206723242</v>
      </c>
      <c r="S30" s="72">
        <f>IF(RES_hh_tes_in!S30=0,0,1000*11630*RES_hh_tes_in!S30/RES_hh_num_in!S30)</f>
        <v>590.42197556483825</v>
      </c>
      <c r="T30" s="72">
        <f>IF(RES_hh_tes_in!T30=0,0,1000*11630*RES_hh_tes_in!T30/RES_hh_num_in!T30)</f>
        <v>588.4031552729333</v>
      </c>
      <c r="U30" s="72">
        <f>IF(RES_hh_tes_in!U30=0,0,1000*11630*RES_hh_tes_in!U30/RES_hh_num_in!U30)</f>
        <v>595.02518235621937</v>
      </c>
      <c r="V30" s="72">
        <f>IF(RES_hh_tes_in!V30=0,0,1000*11630*RES_hh_tes_in!V30/RES_hh_num_in!V30)</f>
        <v>614.80714726673864</v>
      </c>
      <c r="W30" s="72">
        <f>IF(RES_hh_tes_in!W30=0,0,1000*11630*RES_hh_tes_in!W30/RES_hh_num_in!W30)</f>
        <v>584.61795513136497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576.55353245222943</v>
      </c>
      <c r="D32" s="77">
        <f>IF(RES_hh_tes_in!D32=0,0,1000*11630*RES_hh_tes_in!D32/RES_hh_num_in!D32)</f>
        <v>577.16421867132533</v>
      </c>
      <c r="E32" s="77">
        <f>IF(RES_hh_tes_in!E32=0,0,1000*11630*RES_hh_tes_in!E32/RES_hh_num_in!E32)</f>
        <v>567.11926979459554</v>
      </c>
      <c r="F32" s="77">
        <f>IF(RES_hh_tes_in!F32=0,0,1000*11630*RES_hh_tes_in!F32/RES_hh_num_in!F32)</f>
        <v>471.89235600654644</v>
      </c>
      <c r="G32" s="77">
        <f>IF(RES_hh_tes_in!G32=0,0,1000*11630*RES_hh_tes_in!G32/RES_hh_num_in!G32)</f>
        <v>512.64117922669573</v>
      </c>
      <c r="H32" s="77">
        <f>IF(RES_hh_tes_in!H32=0,0,1000*11630*RES_hh_tes_in!H32/RES_hh_num_in!H32)</f>
        <v>530.03674932760066</v>
      </c>
      <c r="I32" s="77">
        <f>IF(RES_hh_tes_in!I32=0,0,1000*11630*RES_hh_tes_in!I32/RES_hh_num_in!I32)</f>
        <v>551.79895650307492</v>
      </c>
      <c r="J32" s="77">
        <f>IF(RES_hh_tes_in!J32=0,0,1000*11630*RES_hh_tes_in!J32/RES_hh_num_in!J32)</f>
        <v>580.89358967195608</v>
      </c>
      <c r="K32" s="77">
        <f>IF(RES_hh_tes_in!K32=0,0,1000*11630*RES_hh_tes_in!K32/RES_hh_num_in!K32)</f>
        <v>419.8571686977927</v>
      </c>
      <c r="L32" s="77">
        <f>IF(RES_hh_tes_in!L32=0,0,1000*11630*RES_hh_tes_in!L32/RES_hh_num_in!L32)</f>
        <v>593.1210220436293</v>
      </c>
      <c r="M32" s="77">
        <f>IF(RES_hh_tes_in!M32=0,0,1000*11630*RES_hh_tes_in!M32/RES_hh_num_in!M32)</f>
        <v>567.19076229518248</v>
      </c>
      <c r="N32" s="77">
        <f>IF(RES_hh_tes_in!N32=0,0,1000*11630*RES_hh_tes_in!N32/RES_hh_num_in!N32)</f>
        <v>617.91993413912087</v>
      </c>
      <c r="O32" s="77">
        <f>IF(RES_hh_tes_in!O32=0,0,1000*11630*RES_hh_tes_in!O32/RES_hh_num_in!O32)</f>
        <v>640.86238407757276</v>
      </c>
      <c r="P32" s="77">
        <f>IF(RES_hh_tes_in!P32=0,0,1000*11630*RES_hh_tes_in!P32/RES_hh_num_in!P32)</f>
        <v>529.64636431156634</v>
      </c>
      <c r="Q32" s="77">
        <f>IF(RES_hh_tes_in!Q32=0,0,1000*11630*RES_hh_tes_in!Q32/RES_hh_num_in!Q32)</f>
        <v>571.12160958664072</v>
      </c>
      <c r="R32" s="77">
        <f>IF(RES_hh_tes_in!R32=0,0,1000*11630*RES_hh_tes_in!R32/RES_hh_num_in!R32)</f>
        <v>564.99263870935658</v>
      </c>
      <c r="S32" s="77">
        <f>IF(RES_hh_tes_in!S32=0,0,1000*11630*RES_hh_tes_in!S32/RES_hh_num_in!S32)</f>
        <v>596.36720603588992</v>
      </c>
      <c r="T32" s="77">
        <f>IF(RES_hh_tes_in!T32=0,0,1000*11630*RES_hh_tes_in!T32/RES_hh_num_in!T32)</f>
        <v>596.75444939446163</v>
      </c>
      <c r="U32" s="77">
        <f>IF(RES_hh_tes_in!U32=0,0,1000*11630*RES_hh_tes_in!U32/RES_hh_num_in!U32)</f>
        <v>589.50769787873571</v>
      </c>
      <c r="V32" s="77">
        <f>IF(RES_hh_tes_in!V32=0,0,1000*11630*RES_hh_tes_in!V32/RES_hh_num_in!V32)</f>
        <v>616.92462171381396</v>
      </c>
      <c r="W32" s="77">
        <f>IF(RES_hh_tes_in!W32=0,0,1000*11630*RES_hh_tes_in!W32/RES_hh_num_in!W32)</f>
        <v>589.77451529688926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2376.2967324455262</v>
      </c>
      <c r="D3" s="65">
        <f>IF(RES_hh_emi_in!D3=0,0,1000000*RES_hh_emi_in!D3/RES_hh_num_in!D3)</f>
        <v>2068.2702102486874</v>
      </c>
      <c r="E3" s="65">
        <f>IF(RES_hh_emi_in!E3=0,0,1000000*RES_hh_emi_in!E3/RES_hh_num_in!E3)</f>
        <v>2027.431747276964</v>
      </c>
      <c r="F3" s="65">
        <f>IF(RES_hh_emi_in!F3=0,0,1000000*RES_hh_emi_in!F3/RES_hh_num_in!F3)</f>
        <v>2236.4019840918377</v>
      </c>
      <c r="G3" s="65">
        <f>IF(RES_hh_emi_in!G3=0,0,1000000*RES_hh_emi_in!G3/RES_hh_num_in!G3)</f>
        <v>2124.8625525177818</v>
      </c>
      <c r="H3" s="65">
        <f>IF(RES_hh_emi_in!H3=0,0,1000000*RES_hh_emi_in!H3/RES_hh_num_in!H3)</f>
        <v>1979.4163168906825</v>
      </c>
      <c r="I3" s="65">
        <f>IF(RES_hh_emi_in!I3=0,0,1000000*RES_hh_emi_in!I3/RES_hh_num_in!I3)</f>
        <v>1540.7868274420746</v>
      </c>
      <c r="J3" s="65">
        <f>IF(RES_hh_emi_in!J3=0,0,1000000*RES_hh_emi_in!J3/RES_hh_num_in!J3)</f>
        <v>1710.1306390188965</v>
      </c>
      <c r="K3" s="65">
        <f>IF(RES_hh_emi_in!K3=0,0,1000000*RES_hh_emi_in!K3/RES_hh_num_in!K3)</f>
        <v>1573.8168402783008</v>
      </c>
      <c r="L3" s="65">
        <f>IF(RES_hh_emi_in!L3=0,0,1000000*RES_hh_emi_in!L3/RES_hh_num_in!L3)</f>
        <v>1312.5731002772682</v>
      </c>
      <c r="M3" s="65">
        <f>IF(RES_hh_emi_in!M3=0,0,1000000*RES_hh_emi_in!M3/RES_hh_num_in!M3)</f>
        <v>1341.9062056096609</v>
      </c>
      <c r="N3" s="65">
        <f>IF(RES_hh_emi_in!N3=0,0,1000000*RES_hh_emi_in!N3/RES_hh_num_in!N3)</f>
        <v>1390.418113419975</v>
      </c>
      <c r="O3" s="65">
        <f>IF(RES_hh_emi_in!O3=0,0,1000000*RES_hh_emi_in!O3/RES_hh_num_in!O3)</f>
        <v>1441.8069035090502</v>
      </c>
      <c r="P3" s="65">
        <f>IF(RES_hh_emi_in!P3=0,0,1000000*RES_hh_emi_in!P3/RES_hh_num_in!P3)</f>
        <v>778.36979631465579</v>
      </c>
      <c r="Q3" s="65">
        <f>IF(RES_hh_emi_in!Q3=0,0,1000000*RES_hh_emi_in!Q3/RES_hh_num_in!Q3)</f>
        <v>904.17282035014341</v>
      </c>
      <c r="R3" s="65">
        <f>IF(RES_hh_emi_in!R3=0,0,1000000*RES_hh_emi_in!R3/RES_hh_num_in!R3)</f>
        <v>918.85039816751078</v>
      </c>
      <c r="S3" s="65">
        <f>IF(RES_hh_emi_in!S3=0,0,1000000*RES_hh_emi_in!S3/RES_hh_num_in!S3)</f>
        <v>1004.5882989504211</v>
      </c>
      <c r="T3" s="65">
        <f>IF(RES_hh_emi_in!T3=0,0,1000000*RES_hh_emi_in!T3/RES_hh_num_in!T3)</f>
        <v>891.39810138259509</v>
      </c>
      <c r="U3" s="65">
        <f>IF(RES_hh_emi_in!U3=0,0,1000000*RES_hh_emi_in!U3/RES_hh_num_in!U3)</f>
        <v>831.72535793257612</v>
      </c>
      <c r="V3" s="65">
        <f>IF(RES_hh_emi_in!V3=0,0,1000000*RES_hh_emi_in!V3/RES_hh_num_in!V3)</f>
        <v>824.82572885818934</v>
      </c>
      <c r="W3" s="65">
        <f>IF(RES_hh_emi_in!W3=0,0,1000000*RES_hh_emi_in!W3/RES_hh_num_in!W3)</f>
        <v>793.42569462210099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2148.2888932856108</v>
      </c>
      <c r="D4" s="69">
        <f>IF(RES_hh_emi_in!D4=0,0,1000000*RES_hh_emi_in!D4/RES_hh_num_in!D4)</f>
        <v>1786.7257376431226</v>
      </c>
      <c r="E4" s="69">
        <f>IF(RES_hh_emi_in!E4=0,0,1000000*RES_hh_emi_in!E4/RES_hh_num_in!E4)</f>
        <v>1751.7545085237409</v>
      </c>
      <c r="F4" s="69">
        <f>IF(RES_hh_emi_in!F4=0,0,1000000*RES_hh_emi_in!F4/RES_hh_num_in!F4)</f>
        <v>1946.0555117431891</v>
      </c>
      <c r="G4" s="69">
        <f>IF(RES_hh_emi_in!G4=0,0,1000000*RES_hh_emi_in!G4/RES_hh_num_in!G4)</f>
        <v>1877.1997976973355</v>
      </c>
      <c r="H4" s="69">
        <f>IF(RES_hh_emi_in!H4=0,0,1000000*RES_hh_emi_in!H4/RES_hh_num_in!H4)</f>
        <v>1728.1514864619426</v>
      </c>
      <c r="I4" s="69">
        <f>IF(RES_hh_emi_in!I4=0,0,1000000*RES_hh_emi_in!I4/RES_hh_num_in!I4)</f>
        <v>1300.7173693362167</v>
      </c>
      <c r="J4" s="69">
        <f>IF(RES_hh_emi_in!J4=0,0,1000000*RES_hh_emi_in!J4/RES_hh_num_in!J4)</f>
        <v>1495.028692458357</v>
      </c>
      <c r="K4" s="69">
        <f>IF(RES_hh_emi_in!K4=0,0,1000000*RES_hh_emi_in!K4/RES_hh_num_in!K4)</f>
        <v>1364.7422430336942</v>
      </c>
      <c r="L4" s="69">
        <f>IF(RES_hh_emi_in!L4=0,0,1000000*RES_hh_emi_in!L4/RES_hh_num_in!L4)</f>
        <v>1126.6300404855608</v>
      </c>
      <c r="M4" s="69">
        <f>IF(RES_hh_emi_in!M4=0,0,1000000*RES_hh_emi_in!M4/RES_hh_num_in!M4)</f>
        <v>1105.4503023198822</v>
      </c>
      <c r="N4" s="69">
        <f>IF(RES_hh_emi_in!N4=0,0,1000000*RES_hh_emi_in!N4/RES_hh_num_in!N4)</f>
        <v>1211.2849199513823</v>
      </c>
      <c r="O4" s="69">
        <f>IF(RES_hh_emi_in!O4=0,0,1000000*RES_hh_emi_in!O4/RES_hh_num_in!O4)</f>
        <v>1264.10143994081</v>
      </c>
      <c r="P4" s="69">
        <f>IF(RES_hh_emi_in!P4=0,0,1000000*RES_hh_emi_in!P4/RES_hh_num_in!P4)</f>
        <v>618.15140763853753</v>
      </c>
      <c r="Q4" s="69">
        <f>IF(RES_hh_emi_in!Q4=0,0,1000000*RES_hh_emi_in!Q4/RES_hh_num_in!Q4)</f>
        <v>737.49042342496148</v>
      </c>
      <c r="R4" s="69">
        <f>IF(RES_hh_emi_in!R4=0,0,1000000*RES_hh_emi_in!R4/RES_hh_num_in!R4)</f>
        <v>760.72271066510245</v>
      </c>
      <c r="S4" s="69">
        <f>IF(RES_hh_emi_in!S4=0,0,1000000*RES_hh_emi_in!S4/RES_hh_num_in!S4)</f>
        <v>807.5458376016652</v>
      </c>
      <c r="T4" s="69">
        <f>IF(RES_hh_emi_in!T4=0,0,1000000*RES_hh_emi_in!T4/RES_hh_num_in!T4)</f>
        <v>700.77196821997825</v>
      </c>
      <c r="U4" s="69">
        <f>IF(RES_hh_emi_in!U4=0,0,1000000*RES_hh_emi_in!U4/RES_hh_num_in!U4)</f>
        <v>634.83341059604038</v>
      </c>
      <c r="V4" s="69">
        <f>IF(RES_hh_emi_in!V4=0,0,1000000*RES_hh_emi_in!V4/RES_hh_num_in!V4)</f>
        <v>631.33542484960446</v>
      </c>
      <c r="W4" s="69">
        <f>IF(RES_hh_emi_in!W4=0,0,1000000*RES_hh_emi_in!W4/RES_hh_num_in!W4)</f>
        <v>633.45422804721545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4263.3481976237763</v>
      </c>
      <c r="I5" s="72">
        <f>IF(RES_hh_emi_in!I5=0,0,1000000*RES_hh_emi_in!I5/RES_hh_num_in!I5)</f>
        <v>4106.4802714454372</v>
      </c>
      <c r="J5" s="72">
        <f>IF(RES_hh_emi_in!J5=0,0,1000000*RES_hh_emi_in!J5/RES_hh_num_in!J5)</f>
        <v>4670.1892780123653</v>
      </c>
      <c r="K5" s="72">
        <f>IF(RES_hh_emi_in!K5=0,0,1000000*RES_hh_emi_in!K5/RES_hh_num_in!K5)</f>
        <v>4307.2139649376541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4242.9901160775571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2442.6761525930556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3545.3644820238178</v>
      </c>
      <c r="D6" s="72">
        <f>IF(RES_hh_emi_in!D6=0,0,1000000*RES_hh_emi_in!D6/RES_hh_num_in!D6)</f>
        <v>3445.6234234644016</v>
      </c>
      <c r="E6" s="72">
        <f>IF(RES_hh_emi_in!E6=0,0,1000000*RES_hh_emi_in!E6/RES_hh_num_in!E6)</f>
        <v>3424.8078730042907</v>
      </c>
      <c r="F6" s="72">
        <f>IF(RES_hh_emi_in!F6=0,0,1000000*RES_hh_emi_in!F6/RES_hh_num_in!F6)</f>
        <v>3625.9635819119521</v>
      </c>
      <c r="G6" s="72">
        <f>IF(RES_hh_emi_in!G6=0,0,1000000*RES_hh_emi_in!G6/RES_hh_num_in!G6)</f>
        <v>3513.0525613913719</v>
      </c>
      <c r="H6" s="72">
        <f>IF(RES_hh_emi_in!H6=0,0,1000000*RES_hh_emi_in!H6/RES_hh_num_in!H6)</f>
        <v>3249.958231256604</v>
      </c>
      <c r="I6" s="72">
        <f>IF(RES_hh_emi_in!I6=0,0,1000000*RES_hh_emi_in!I6/RES_hh_num_in!I6)</f>
        <v>3021.9276208219085</v>
      </c>
      <c r="J6" s="72">
        <f>IF(RES_hh_emi_in!J6=0,0,1000000*RES_hh_emi_in!J6/RES_hh_num_in!J6)</f>
        <v>3117.4568550422405</v>
      </c>
      <c r="K6" s="72">
        <f>IF(RES_hh_emi_in!K6=0,0,1000000*RES_hh_emi_in!K6/RES_hh_num_in!K6)</f>
        <v>3133.6014567607203</v>
      </c>
      <c r="L6" s="72">
        <f>IF(RES_hh_emi_in!L6=0,0,1000000*RES_hh_emi_in!L6/RES_hh_num_in!L6)</f>
        <v>3334.0944523161197</v>
      </c>
      <c r="M6" s="72">
        <f>IF(RES_hh_emi_in!M6=0,0,1000000*RES_hh_emi_in!M6/RES_hh_num_in!M6)</f>
        <v>2507.3359311832</v>
      </c>
      <c r="N6" s="72">
        <f>IF(RES_hh_emi_in!N6=0,0,1000000*RES_hh_emi_in!N6/RES_hh_num_in!N6)</f>
        <v>2787.5253178059097</v>
      </c>
      <c r="O6" s="72">
        <f>IF(RES_hh_emi_in!O6=0,0,1000000*RES_hh_emi_in!O6/RES_hh_num_in!O6)</f>
        <v>2922.4785872742377</v>
      </c>
      <c r="P6" s="72">
        <f>IF(RES_hh_emi_in!P6=0,0,1000000*RES_hh_emi_in!P6/RES_hh_num_in!P6)</f>
        <v>0</v>
      </c>
      <c r="Q6" s="72">
        <f>IF(RES_hh_emi_in!Q6=0,0,1000000*RES_hh_emi_in!Q6/RES_hh_num_in!Q6)</f>
        <v>1990.2710364647003</v>
      </c>
      <c r="R6" s="72">
        <f>IF(RES_hh_emi_in!R6=0,0,1000000*RES_hh_emi_in!R6/RES_hh_num_in!R6)</f>
        <v>2256.1067638288091</v>
      </c>
      <c r="S6" s="72">
        <f>IF(RES_hh_emi_in!S6=0,0,1000000*RES_hh_emi_in!S6/RES_hh_num_in!S6)</f>
        <v>2070.2566667999131</v>
      </c>
      <c r="T6" s="72">
        <f>IF(RES_hh_emi_in!T6=0,0,1000000*RES_hh_emi_in!T6/RES_hh_num_in!T6)</f>
        <v>1986.6402339283279</v>
      </c>
      <c r="U6" s="72">
        <f>IF(RES_hh_emi_in!U6=0,0,1000000*RES_hh_emi_in!U6/RES_hh_num_in!U6)</f>
        <v>1713.0114658263055</v>
      </c>
      <c r="V6" s="72">
        <f>IF(RES_hh_emi_in!V6=0,0,1000000*RES_hh_emi_in!V6/RES_hh_num_in!V6)</f>
        <v>1396.347289801937</v>
      </c>
      <c r="W6" s="72">
        <f>IF(RES_hh_emi_in!W6=0,0,1000000*RES_hh_emi_in!W6/RES_hh_num_in!W6)</f>
        <v>2159.1746179607403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4660.3285725376372</v>
      </c>
      <c r="D7" s="72">
        <f>IF(RES_hh_emi_in!D7=0,0,1000000*RES_hh_emi_in!D7/RES_hh_num_in!D7)</f>
        <v>4084.748410180885</v>
      </c>
      <c r="E7" s="72">
        <f>IF(RES_hh_emi_in!E7=0,0,1000000*RES_hh_emi_in!E7/RES_hh_num_in!E7)</f>
        <v>4344.9985522493853</v>
      </c>
      <c r="F7" s="72">
        <f>IF(RES_hh_emi_in!F7=0,0,1000000*RES_hh_emi_in!F7/RES_hh_num_in!F7)</f>
        <v>4384.1950224365301</v>
      </c>
      <c r="G7" s="72">
        <f>IF(RES_hh_emi_in!G7=0,0,1000000*RES_hh_emi_in!G7/RES_hh_num_in!G7)</f>
        <v>4408.0064343222784</v>
      </c>
      <c r="H7" s="72">
        <f>IF(RES_hh_emi_in!H7=0,0,1000000*RES_hh_emi_in!H7/RES_hh_num_in!H7)</f>
        <v>4088.1492109575897</v>
      </c>
      <c r="I7" s="72">
        <f>IF(RES_hh_emi_in!I7=0,0,1000000*RES_hh_emi_in!I7/RES_hh_num_in!I7)</f>
        <v>3421.2735031196562</v>
      </c>
      <c r="J7" s="72">
        <f>IF(RES_hh_emi_in!J7=0,0,1000000*RES_hh_emi_in!J7/RES_hh_num_in!J7)</f>
        <v>4015.1981055778047</v>
      </c>
      <c r="K7" s="72">
        <f>IF(RES_hh_emi_in!K7=0,0,1000000*RES_hh_emi_in!K7/RES_hh_num_in!K7)</f>
        <v>3979.9761413560632</v>
      </c>
      <c r="L7" s="72">
        <f>IF(RES_hh_emi_in!L7=0,0,1000000*RES_hh_emi_in!L7/RES_hh_num_in!L7)</f>
        <v>3832.1960577842215</v>
      </c>
      <c r="M7" s="72">
        <f>IF(RES_hh_emi_in!M7=0,0,1000000*RES_hh_emi_in!M7/RES_hh_num_in!M7)</f>
        <v>3105.7943787533413</v>
      </c>
      <c r="N7" s="72">
        <f>IF(RES_hh_emi_in!N7=0,0,1000000*RES_hh_emi_in!N7/RES_hh_num_in!N7)</f>
        <v>3354.8064732694656</v>
      </c>
      <c r="O7" s="72">
        <f>IF(RES_hh_emi_in!O7=0,0,1000000*RES_hh_emi_in!O7/RES_hh_num_in!O7)</f>
        <v>3448.3747817336834</v>
      </c>
      <c r="P7" s="72">
        <f>IF(RES_hh_emi_in!P7=0,0,1000000*RES_hh_emi_in!P7/RES_hh_num_in!P7)</f>
        <v>2604.899263052117</v>
      </c>
      <c r="Q7" s="72">
        <f>IF(RES_hh_emi_in!Q7=0,0,1000000*RES_hh_emi_in!Q7/RES_hh_num_in!Q7)</f>
        <v>2657.9364380868324</v>
      </c>
      <c r="R7" s="72">
        <f>IF(RES_hh_emi_in!R7=0,0,1000000*RES_hh_emi_in!R7/RES_hh_num_in!R7)</f>
        <v>0</v>
      </c>
      <c r="S7" s="72">
        <f>IF(RES_hh_emi_in!S7=0,0,1000000*RES_hh_emi_in!S7/RES_hh_num_in!S7)</f>
        <v>2489.9643679684027</v>
      </c>
      <c r="T7" s="72">
        <f>IF(RES_hh_emi_in!T7=0,0,1000000*RES_hh_emi_in!T7/RES_hh_num_in!T7)</f>
        <v>2244.7700657878204</v>
      </c>
      <c r="U7" s="72">
        <f>IF(RES_hh_emi_in!U7=0,0,1000000*RES_hh_emi_in!U7/RES_hh_num_in!U7)</f>
        <v>2140.4607547014652</v>
      </c>
      <c r="V7" s="72">
        <f>IF(RES_hh_emi_in!V7=0,0,1000000*RES_hh_emi_in!V7/RES_hh_num_in!V7)</f>
        <v>2033.2019433256598</v>
      </c>
      <c r="W7" s="72">
        <f>IF(RES_hh_emi_in!W7=0,0,1000000*RES_hh_emi_in!W7/RES_hh_num_in!W7)</f>
        <v>2008.3335445635071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2814.5316751903024</v>
      </c>
      <c r="D8" s="72">
        <f>IF(RES_hh_emi_in!D8=0,0,1000000*RES_hh_emi_in!D8/RES_hh_num_in!D8)</f>
        <v>2744.5417160823945</v>
      </c>
      <c r="E8" s="72">
        <f>IF(RES_hh_emi_in!E8=0,0,1000000*RES_hh_emi_in!E8/RES_hh_num_in!E8)</f>
        <v>2668.7642440397631</v>
      </c>
      <c r="F8" s="72">
        <f>IF(RES_hh_emi_in!F8=0,0,1000000*RES_hh_emi_in!F8/RES_hh_num_in!F8)</f>
        <v>2899.7589893909644</v>
      </c>
      <c r="G8" s="72">
        <f>IF(RES_hh_emi_in!G8=0,0,1000000*RES_hh_emi_in!G8/RES_hh_num_in!G8)</f>
        <v>2771.0546432209003</v>
      </c>
      <c r="H8" s="72">
        <f>IF(RES_hh_emi_in!H8=0,0,1000000*RES_hh_emi_in!H8/RES_hh_num_in!H8)</f>
        <v>2665.6964740177905</v>
      </c>
      <c r="I8" s="72">
        <f>IF(RES_hh_emi_in!I8=0,0,1000000*RES_hh_emi_in!I8/RES_hh_num_in!I8)</f>
        <v>2280.7278109675972</v>
      </c>
      <c r="J8" s="72">
        <f>IF(RES_hh_emi_in!J8=0,0,1000000*RES_hh_emi_in!J8/RES_hh_num_in!J8)</f>
        <v>2450.9418631821654</v>
      </c>
      <c r="K8" s="72">
        <f>IF(RES_hh_emi_in!K8=0,0,1000000*RES_hh_emi_in!K8/RES_hh_num_in!K8)</f>
        <v>2510.3199286458262</v>
      </c>
      <c r="L8" s="72">
        <f>IF(RES_hh_emi_in!L8=0,0,1000000*RES_hh_emi_in!L8/RES_hh_num_in!L8)</f>
        <v>2408.5360235672265</v>
      </c>
      <c r="M8" s="72">
        <f>IF(RES_hh_emi_in!M8=0,0,1000000*RES_hh_emi_in!M8/RES_hh_num_in!M8)</f>
        <v>2050.6015078540036</v>
      </c>
      <c r="N8" s="72">
        <f>IF(RES_hh_emi_in!N8=0,0,1000000*RES_hh_emi_in!N8/RES_hh_num_in!N8)</f>
        <v>2301.545828870585</v>
      </c>
      <c r="O8" s="72">
        <f>IF(RES_hh_emi_in!O8=0,0,1000000*RES_hh_emi_in!O8/RES_hh_num_in!O8)</f>
        <v>2381.5826598437575</v>
      </c>
      <c r="P8" s="72">
        <f>IF(RES_hh_emi_in!P8=0,0,1000000*RES_hh_emi_in!P8/RES_hh_num_in!P8)</f>
        <v>1637.5606055687983</v>
      </c>
      <c r="Q8" s="72">
        <f>IF(RES_hh_emi_in!Q8=0,0,1000000*RES_hh_emi_in!Q8/RES_hh_num_in!Q8)</f>
        <v>1724.3956275844332</v>
      </c>
      <c r="R8" s="72">
        <f>IF(RES_hh_emi_in!R8=0,0,1000000*RES_hh_emi_in!R8/RES_hh_num_in!R8)</f>
        <v>1824.8857650470629</v>
      </c>
      <c r="S8" s="72">
        <f>IF(RES_hh_emi_in!S8=0,0,1000000*RES_hh_emi_in!S8/RES_hh_num_in!S8)</f>
        <v>1716.9048571999858</v>
      </c>
      <c r="T8" s="72">
        <f>IF(RES_hh_emi_in!T8=0,0,1000000*RES_hh_emi_in!T8/RES_hh_num_in!T8)</f>
        <v>1571.7339207181112</v>
      </c>
      <c r="U8" s="72">
        <f>IF(RES_hh_emi_in!U8=0,0,1000000*RES_hh_emi_in!U8/RES_hh_num_in!U8)</f>
        <v>1498.1240907028209</v>
      </c>
      <c r="V8" s="72">
        <f>IF(RES_hh_emi_in!V8=0,0,1000000*RES_hh_emi_in!V8/RES_hh_num_in!V8)</f>
        <v>1405.3960116642324</v>
      </c>
      <c r="W8" s="72">
        <f>IF(RES_hh_emi_in!W8=0,0,1000000*RES_hh_emi_in!W8/RES_hh_num_in!W8)</f>
        <v>1432.7218027090337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129.3694167017797</v>
      </c>
      <c r="D17" s="69">
        <f>IF(RES_hh_emi_in!D17=0,0,1000000*RES_hh_emi_in!D17/RES_hh_num_in!D17)</f>
        <v>150.14466122486789</v>
      </c>
      <c r="E17" s="69">
        <f>IF(RES_hh_emi_in!E17=0,0,1000000*RES_hh_emi_in!E17/RES_hh_num_in!E17)</f>
        <v>154.95458057090016</v>
      </c>
      <c r="F17" s="69">
        <f>IF(RES_hh_emi_in!F17=0,0,1000000*RES_hh_emi_in!F17/RES_hh_num_in!F17)</f>
        <v>164.72729876291956</v>
      </c>
      <c r="G17" s="69">
        <f>IF(RES_hh_emi_in!G17=0,0,1000000*RES_hh_emi_in!G17/RES_hh_num_in!G17)</f>
        <v>153.88765106286647</v>
      </c>
      <c r="H17" s="69">
        <f>IF(RES_hh_emi_in!H17=0,0,1000000*RES_hh_emi_in!H17/RES_hh_num_in!H17)</f>
        <v>144.67819691413106</v>
      </c>
      <c r="I17" s="69">
        <f>IF(RES_hh_emi_in!I17=0,0,1000000*RES_hh_emi_in!I17/RES_hh_num_in!I17)</f>
        <v>132.21725270654105</v>
      </c>
      <c r="J17" s="69">
        <f>IF(RES_hh_emi_in!J17=0,0,1000000*RES_hh_emi_in!J17/RES_hh_num_in!J17)</f>
        <v>124.46578631583475</v>
      </c>
      <c r="K17" s="69">
        <f>IF(RES_hh_emi_in!K17=0,0,1000000*RES_hh_emi_in!K17/RES_hh_num_in!K17)</f>
        <v>115.9700623754775</v>
      </c>
      <c r="L17" s="69">
        <f>IF(RES_hh_emi_in!L17=0,0,1000000*RES_hh_emi_in!L17/RES_hh_num_in!L17)</f>
        <v>86.808240606240247</v>
      </c>
      <c r="M17" s="69">
        <f>IF(RES_hh_emi_in!M17=0,0,1000000*RES_hh_emi_in!M17/RES_hh_num_in!M17)</f>
        <v>117.54375323294973</v>
      </c>
      <c r="N17" s="69">
        <f>IF(RES_hh_emi_in!N17=0,0,1000000*RES_hh_emi_in!N17/RES_hh_num_in!N17)</f>
        <v>89.242400287471781</v>
      </c>
      <c r="O17" s="69">
        <f>IF(RES_hh_emi_in!O17=0,0,1000000*RES_hh_emi_in!O17/RES_hh_num_in!O17)</f>
        <v>91.262482657088597</v>
      </c>
      <c r="P17" s="69">
        <f>IF(RES_hh_emi_in!P17=0,0,1000000*RES_hh_emi_in!P17/RES_hh_num_in!P17)</f>
        <v>70.980064795219988</v>
      </c>
      <c r="Q17" s="69">
        <f>IF(RES_hh_emi_in!Q17=0,0,1000000*RES_hh_emi_in!Q17/RES_hh_num_in!Q17)</f>
        <v>79.900663192186016</v>
      </c>
      <c r="R17" s="69">
        <f>IF(RES_hh_emi_in!R17=0,0,1000000*RES_hh_emi_in!R17/RES_hh_num_in!R17)</f>
        <v>75.104461851792507</v>
      </c>
      <c r="S17" s="69">
        <f>IF(RES_hh_emi_in!S17=0,0,1000000*RES_hh_emi_in!S17/RES_hh_num_in!S17)</f>
        <v>111.1499760723844</v>
      </c>
      <c r="T17" s="69">
        <f>IF(RES_hh_emi_in!T17=0,0,1000000*RES_hh_emi_in!T17/RES_hh_num_in!T17)</f>
        <v>105.99794966817049</v>
      </c>
      <c r="U17" s="69">
        <f>IF(RES_hh_emi_in!U17=0,0,1000000*RES_hh_emi_in!U17/RES_hh_num_in!U17)</f>
        <v>114.28205610430255</v>
      </c>
      <c r="V17" s="69">
        <f>IF(RES_hh_emi_in!V17=0,0,1000000*RES_hh_emi_in!V17/RES_hh_num_in!V17)</f>
        <v>113.10645549234255</v>
      </c>
      <c r="W17" s="69">
        <f>IF(RES_hh_emi_in!W17=0,0,1000000*RES_hh_emi_in!W17/RES_hh_num_in!W17)</f>
        <v>86.375839927251107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522.4874403477387</v>
      </c>
      <c r="I18" s="72">
        <f>IF(RES_hh_emi_in!I18=0,0,1000000*RES_hh_emi_in!I18/RES_hh_num_in!I18)</f>
        <v>608.34706216677205</v>
      </c>
      <c r="J18" s="72">
        <f>IF(RES_hh_emi_in!J18=0,0,1000000*RES_hh_emi_in!J18/RES_hh_num_in!J18)</f>
        <v>715.84548043449695</v>
      </c>
      <c r="K18" s="72">
        <f>IF(RES_hh_emi_in!K18=0,0,1000000*RES_hh_emi_in!K18/RES_hh_num_in!K18)</f>
        <v>681.51314953552287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524.24206551034729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623.35696930962342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313.22541071057384</v>
      </c>
      <c r="D19" s="72">
        <f>IF(RES_hh_emi_in!D19=0,0,1000000*RES_hh_emi_in!D19/RES_hh_num_in!D19)</f>
        <v>325.07999365985864</v>
      </c>
      <c r="E19" s="72">
        <f>IF(RES_hh_emi_in!E19=0,0,1000000*RES_hh_emi_in!E19/RES_hh_num_in!E19)</f>
        <v>319.23170035031063</v>
      </c>
      <c r="F19" s="72">
        <f>IF(RES_hh_emi_in!F19=0,0,1000000*RES_hh_emi_in!F19/RES_hh_num_in!F19)</f>
        <v>327.25532803282772</v>
      </c>
      <c r="G19" s="72">
        <f>IF(RES_hh_emi_in!G19=0,0,1000000*RES_hh_emi_in!G19/RES_hh_num_in!G19)</f>
        <v>320.79320044600132</v>
      </c>
      <c r="H19" s="72">
        <f>IF(RES_hh_emi_in!H19=0,0,1000000*RES_hh_emi_in!H19/RES_hh_num_in!H19)</f>
        <v>315.11355788140992</v>
      </c>
      <c r="I19" s="72">
        <f>IF(RES_hh_emi_in!I19=0,0,1000000*RES_hh_emi_in!I19/RES_hh_num_in!I19)</f>
        <v>328.46270557561718</v>
      </c>
      <c r="J19" s="72">
        <f>IF(RES_hh_emi_in!J19=0,0,1000000*RES_hh_emi_in!J19/RES_hh_num_in!J19)</f>
        <v>310.9211814791106</v>
      </c>
      <c r="K19" s="72">
        <f>IF(RES_hh_emi_in!K19=0,0,1000000*RES_hh_emi_in!K19/RES_hh_num_in!K19)</f>
        <v>314.64432364321311</v>
      </c>
      <c r="L19" s="72">
        <f>IF(RES_hh_emi_in!L19=0,0,1000000*RES_hh_emi_in!L19/RES_hh_num_in!L19)</f>
        <v>332.25337039974352</v>
      </c>
      <c r="M19" s="72">
        <f>IF(RES_hh_emi_in!M19=0,0,1000000*RES_hh_emi_in!M19/RES_hh_num_in!M19)</f>
        <v>354.863421334127</v>
      </c>
      <c r="N19" s="72">
        <f>IF(RES_hh_emi_in!N19=0,0,1000000*RES_hh_emi_in!N19/RES_hh_num_in!N19)</f>
        <v>344.27160505371251</v>
      </c>
      <c r="O19" s="72">
        <f>IF(RES_hh_emi_in!O19=0,0,1000000*RES_hh_emi_in!O19/RES_hh_num_in!O19)</f>
        <v>338.5170651893763</v>
      </c>
      <c r="P19" s="72">
        <f>IF(RES_hh_emi_in!P19=0,0,1000000*RES_hh_emi_in!P19/RES_hh_num_in!P19)</f>
        <v>328.42346518664715</v>
      </c>
      <c r="Q19" s="72">
        <f>IF(RES_hh_emi_in!Q19=0,0,1000000*RES_hh_emi_in!Q19/RES_hh_num_in!Q19)</f>
        <v>316.88956983194925</v>
      </c>
      <c r="R19" s="72">
        <f>IF(RES_hh_emi_in!R19=0,0,1000000*RES_hh_emi_in!R19/RES_hh_num_in!R19)</f>
        <v>316.03451731370114</v>
      </c>
      <c r="S19" s="72">
        <f>IF(RES_hh_emi_in!S19=0,0,1000000*RES_hh_emi_in!S19/RES_hh_num_in!S19)</f>
        <v>329.63566298637426</v>
      </c>
      <c r="T19" s="72">
        <f>IF(RES_hh_emi_in!T19=0,0,1000000*RES_hh_emi_in!T19/RES_hh_num_in!T19)</f>
        <v>334.82443060233123</v>
      </c>
      <c r="U19" s="72">
        <f>IF(RES_hh_emi_in!U19=0,0,1000000*RES_hh_emi_in!U19/RES_hh_num_in!U19)</f>
        <v>317.35064606573064</v>
      </c>
      <c r="V19" s="72">
        <f>IF(RES_hh_emi_in!V19=0,0,1000000*RES_hh_emi_in!V19/RES_hh_num_in!V19)</f>
        <v>321.84176937012819</v>
      </c>
      <c r="W19" s="72">
        <f>IF(RES_hh_emi_in!W19=0,0,1000000*RES_hh_emi_in!W19/RES_hh_num_in!W19)</f>
        <v>330.1334988645184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425.00389635689635</v>
      </c>
      <c r="D20" s="72">
        <f>IF(RES_hh_emi_in!D20=0,0,1000000*RES_hh_emi_in!D20/RES_hh_num_in!D20)</f>
        <v>407.14179318813052</v>
      </c>
      <c r="E20" s="72">
        <f>IF(RES_hh_emi_in!E20=0,0,1000000*RES_hh_emi_in!E20/RES_hh_num_in!E20)</f>
        <v>433.67286110779543</v>
      </c>
      <c r="F20" s="72">
        <f>IF(RES_hh_emi_in!F20=0,0,1000000*RES_hh_emi_in!F20/RES_hh_num_in!F20)</f>
        <v>420.34190068873016</v>
      </c>
      <c r="G20" s="72">
        <f>IF(RES_hh_emi_in!G20=0,0,1000000*RES_hh_emi_in!G20/RES_hh_num_in!G20)</f>
        <v>415.5444987954321</v>
      </c>
      <c r="H20" s="72">
        <f>IF(RES_hh_emi_in!H20=0,0,1000000*RES_hh_emi_in!H20/RES_hh_num_in!H20)</f>
        <v>422.75931339889195</v>
      </c>
      <c r="I20" s="72">
        <f>IF(RES_hh_emi_in!I20=0,0,1000000*RES_hh_emi_in!I20/RES_hh_num_in!I20)</f>
        <v>392.64876953366178</v>
      </c>
      <c r="J20" s="72">
        <f>IF(RES_hh_emi_in!J20=0,0,1000000*RES_hh_emi_in!J20/RES_hh_num_in!J20)</f>
        <v>433.68648274293957</v>
      </c>
      <c r="K20" s="72">
        <f>IF(RES_hh_emi_in!K20=0,0,1000000*RES_hh_emi_in!K20/RES_hh_num_in!K20)</f>
        <v>410.2141090703351</v>
      </c>
      <c r="L20" s="72">
        <f>IF(RES_hh_emi_in!L20=0,0,1000000*RES_hh_emi_in!L20/RES_hh_num_in!L20)</f>
        <v>412.64929244177603</v>
      </c>
      <c r="M20" s="72">
        <f>IF(RES_hh_emi_in!M20=0,0,1000000*RES_hh_emi_in!M20/RES_hh_num_in!M20)</f>
        <v>447.28294243728897</v>
      </c>
      <c r="N20" s="72">
        <f>IF(RES_hh_emi_in!N20=0,0,1000000*RES_hh_emi_in!N20/RES_hh_num_in!N20)</f>
        <v>442.65110582023198</v>
      </c>
      <c r="O20" s="72">
        <f>IF(RES_hh_emi_in!O20=0,0,1000000*RES_hh_emi_in!O20/RES_hh_num_in!O20)</f>
        <v>415.92064051468469</v>
      </c>
      <c r="P20" s="72">
        <f>IF(RES_hh_emi_in!P20=0,0,1000000*RES_hh_emi_in!P20/RES_hh_num_in!P20)</f>
        <v>417.13080669133279</v>
      </c>
      <c r="Q20" s="72">
        <f>IF(RES_hh_emi_in!Q20=0,0,1000000*RES_hh_emi_in!Q20/RES_hh_num_in!Q20)</f>
        <v>367.29387333569565</v>
      </c>
      <c r="R20" s="72">
        <f>IF(RES_hh_emi_in!R20=0,0,1000000*RES_hh_emi_in!R20/RES_hh_num_in!R20)</f>
        <v>0</v>
      </c>
      <c r="S20" s="72">
        <f>IF(RES_hh_emi_in!S20=0,0,1000000*RES_hh_emi_in!S20/RES_hh_num_in!S20)</f>
        <v>418.00039413801642</v>
      </c>
      <c r="T20" s="72">
        <f>IF(RES_hh_emi_in!T20=0,0,1000000*RES_hh_emi_in!T20/RES_hh_num_in!T20)</f>
        <v>394.70510540894236</v>
      </c>
      <c r="U20" s="72">
        <f>IF(RES_hh_emi_in!U20=0,0,1000000*RES_hh_emi_in!U20/RES_hh_num_in!U20)</f>
        <v>387.41095250194144</v>
      </c>
      <c r="V20" s="72">
        <f>IF(RES_hh_emi_in!V20=0,0,1000000*RES_hh_emi_in!V20/RES_hh_num_in!V20)</f>
        <v>414.93968942347834</v>
      </c>
      <c r="W20" s="72">
        <f>IF(RES_hh_emi_in!W20=0,0,1000000*RES_hh_emi_in!W20/RES_hh_num_in!W20)</f>
        <v>369.99041236571082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272.06763088269423</v>
      </c>
      <c r="D21" s="72">
        <f>IF(RES_hh_emi_in!D21=0,0,1000000*RES_hh_emi_in!D21/RES_hh_num_in!D21)</f>
        <v>288.44563432348275</v>
      </c>
      <c r="E21" s="72">
        <f>IF(RES_hh_emi_in!E21=0,0,1000000*RES_hh_emi_in!E21/RES_hh_num_in!E21)</f>
        <v>280.75416359335696</v>
      </c>
      <c r="F21" s="72">
        <f>IF(RES_hh_emi_in!F21=0,0,1000000*RES_hh_emi_in!F21/RES_hh_num_in!F21)</f>
        <v>292.62735551141617</v>
      </c>
      <c r="G21" s="72">
        <f>IF(RES_hh_emi_in!G21=0,0,1000000*RES_hh_emi_in!G21/RES_hh_num_in!G21)</f>
        <v>270.67981899873445</v>
      </c>
      <c r="H21" s="72">
        <f>IF(RES_hh_emi_in!H21=0,0,1000000*RES_hh_emi_in!H21/RES_hh_num_in!H21)</f>
        <v>287.06277827256844</v>
      </c>
      <c r="I21" s="72">
        <f>IF(RES_hh_emi_in!I21=0,0,1000000*RES_hh_emi_in!I21/RES_hh_num_in!I21)</f>
        <v>269.93539966253559</v>
      </c>
      <c r="J21" s="72">
        <f>IF(RES_hh_emi_in!J21=0,0,1000000*RES_hh_emi_in!J21/RES_hh_num_in!J21)</f>
        <v>274.93338090678424</v>
      </c>
      <c r="K21" s="72">
        <f>IF(RES_hh_emi_in!K21=0,0,1000000*RES_hh_emi_in!K21/RES_hh_num_in!K21)</f>
        <v>263.25887503902413</v>
      </c>
      <c r="L21" s="72">
        <f>IF(RES_hh_emi_in!L21=0,0,1000000*RES_hh_emi_in!L21/RES_hh_num_in!L21)</f>
        <v>262.56123316103549</v>
      </c>
      <c r="M21" s="72">
        <f>IF(RES_hh_emi_in!M21=0,0,1000000*RES_hh_emi_in!M21/RES_hh_num_in!M21)</f>
        <v>309.02703034077319</v>
      </c>
      <c r="N21" s="72">
        <f>IF(RES_hh_emi_in!N21=0,0,1000000*RES_hh_emi_in!N21/RES_hh_num_in!N21)</f>
        <v>296.68258998735985</v>
      </c>
      <c r="O21" s="72">
        <f>IF(RES_hh_emi_in!O21=0,0,1000000*RES_hh_emi_in!O21/RES_hh_num_in!O21)</f>
        <v>284.90784951630161</v>
      </c>
      <c r="P21" s="72">
        <f>IF(RES_hh_emi_in!P21=0,0,1000000*RES_hh_emi_in!P21/RES_hh_num_in!P21)</f>
        <v>269.68064288764452</v>
      </c>
      <c r="Q21" s="72">
        <f>IF(RES_hh_emi_in!Q21=0,0,1000000*RES_hh_emi_in!Q21/RES_hh_num_in!Q21)</f>
        <v>265.00268681189766</v>
      </c>
      <c r="R21" s="72">
        <f>IF(RES_hh_emi_in!R21=0,0,1000000*RES_hh_emi_in!R21/RES_hh_num_in!R21)</f>
        <v>267.45233412195228</v>
      </c>
      <c r="S21" s="72">
        <f>IF(RES_hh_emi_in!S21=0,0,1000000*RES_hh_emi_in!S21/RES_hh_num_in!S21)</f>
        <v>274.09464207359923</v>
      </c>
      <c r="T21" s="72">
        <f>IF(RES_hh_emi_in!T21=0,0,1000000*RES_hh_emi_in!T21/RES_hh_num_in!T21)</f>
        <v>271.48656351983118</v>
      </c>
      <c r="U21" s="72">
        <f>IF(RES_hh_emi_in!U21=0,0,1000000*RES_hh_emi_in!U21/RES_hh_num_in!U21)</f>
        <v>273.28768923140069</v>
      </c>
      <c r="V21" s="72">
        <f>IF(RES_hh_emi_in!V21=0,0,1000000*RES_hh_emi_in!V21/RES_hh_num_in!V21)</f>
        <v>279.2208280650853</v>
      </c>
      <c r="W21" s="72">
        <f>IF(RES_hh_emi_in!W21=0,0,1000000*RES_hh_emi_in!W21/RES_hh_num_in!W21)</f>
        <v>269.37602651823147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98.638422458135594</v>
      </c>
      <c r="D27" s="69">
        <f>IF(RES_hh_emi_in!D27=0,0,1000000*RES_hh_emi_in!D27/RES_hh_num_in!D27)</f>
        <v>131.3998113806972</v>
      </c>
      <c r="E27" s="69">
        <f>IF(RES_hh_emi_in!E27=0,0,1000000*RES_hh_emi_in!E27/RES_hh_num_in!E27)</f>
        <v>120.72265818232317</v>
      </c>
      <c r="F27" s="69">
        <f>IF(RES_hh_emi_in!F27=0,0,1000000*RES_hh_emi_in!F27/RES_hh_num_in!F27)</f>
        <v>125.61917358572887</v>
      </c>
      <c r="G27" s="69">
        <f>IF(RES_hh_emi_in!G27=0,0,1000000*RES_hh_emi_in!G27/RES_hh_num_in!G27)</f>
        <v>93.775103757579856</v>
      </c>
      <c r="H27" s="69">
        <f>IF(RES_hh_emi_in!H27=0,0,1000000*RES_hh_emi_in!H27/RES_hh_num_in!H27)</f>
        <v>106.58663351460891</v>
      </c>
      <c r="I27" s="69">
        <f>IF(RES_hh_emi_in!I27=0,0,1000000*RES_hh_emi_in!I27/RES_hh_num_in!I27)</f>
        <v>107.85220539931652</v>
      </c>
      <c r="J27" s="69">
        <f>IF(RES_hh_emi_in!J27=0,0,1000000*RES_hh_emi_in!J27/RES_hh_num_in!J27)</f>
        <v>90.636160244704769</v>
      </c>
      <c r="K27" s="69">
        <f>IF(RES_hh_emi_in!K27=0,0,1000000*RES_hh_emi_in!K27/RES_hh_num_in!K27)</f>
        <v>93.104534869129381</v>
      </c>
      <c r="L27" s="69">
        <f>IF(RES_hh_emi_in!L27=0,0,1000000*RES_hh_emi_in!L27/RES_hh_num_in!L27)</f>
        <v>99.134819185467393</v>
      </c>
      <c r="M27" s="69">
        <f>IF(RES_hh_emi_in!M27=0,0,1000000*RES_hh_emi_in!M27/RES_hh_num_in!M27)</f>
        <v>118.91215005682886</v>
      </c>
      <c r="N27" s="69">
        <f>IF(RES_hh_emi_in!N27=0,0,1000000*RES_hh_emi_in!N27/RES_hh_num_in!N27)</f>
        <v>89.890793181120713</v>
      </c>
      <c r="O27" s="69">
        <f>IF(RES_hh_emi_in!O27=0,0,1000000*RES_hh_emi_in!O27/RES_hh_num_in!O27)</f>
        <v>86.442980911151636</v>
      </c>
      <c r="P27" s="69">
        <f>IF(RES_hh_emi_in!P27=0,0,1000000*RES_hh_emi_in!P27/RES_hh_num_in!P27)</f>
        <v>89.238323880898307</v>
      </c>
      <c r="Q27" s="69">
        <f>IF(RES_hh_emi_in!Q27=0,0,1000000*RES_hh_emi_in!Q27/RES_hh_num_in!Q27)</f>
        <v>86.781733732995804</v>
      </c>
      <c r="R27" s="69">
        <f>IF(RES_hh_emi_in!R27=0,0,1000000*RES_hh_emi_in!R27/RES_hh_num_in!R27)</f>
        <v>83.023225650615615</v>
      </c>
      <c r="S27" s="69">
        <f>IF(RES_hh_emi_in!S27=0,0,1000000*RES_hh_emi_in!S27/RES_hh_num_in!S27)</f>
        <v>85.89248527637136</v>
      </c>
      <c r="T27" s="69">
        <f>IF(RES_hh_emi_in!T27=0,0,1000000*RES_hh_emi_in!T27/RES_hh_num_in!T27)</f>
        <v>84.628183494446404</v>
      </c>
      <c r="U27" s="69">
        <f>IF(RES_hh_emi_in!U27=0,0,1000000*RES_hh_emi_in!U27/RES_hh_num_in!U27)</f>
        <v>82.609891232233068</v>
      </c>
      <c r="V27" s="69">
        <f>IF(RES_hh_emi_in!V27=0,0,1000000*RES_hh_emi_in!V27/RES_hh_num_in!V27)</f>
        <v>80.383848516242381</v>
      </c>
      <c r="W27" s="69">
        <f>IF(RES_hh_emi_in!W27=0,0,1000000*RES_hh_emi_in!W27/RES_hh_num_in!W27)</f>
        <v>73.595626647634361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203.29470681263496</v>
      </c>
      <c r="D29" s="72">
        <f>IF(RES_hh_emi_in!D29=0,0,1000000*RES_hh_emi_in!D29/RES_hh_num_in!D29)</f>
        <v>208.36917234812535</v>
      </c>
      <c r="E29" s="72">
        <f>IF(RES_hh_emi_in!E29=0,0,1000000*RES_hh_emi_in!E29/RES_hh_num_in!E29)</f>
        <v>196.6720666932267</v>
      </c>
      <c r="F29" s="72">
        <f>IF(RES_hh_emi_in!F29=0,0,1000000*RES_hh_emi_in!F29/RES_hh_num_in!F29)</f>
        <v>193.80284046532981</v>
      </c>
      <c r="G29" s="72">
        <f>IF(RES_hh_emi_in!G29=0,0,1000000*RES_hh_emi_in!G29/RES_hh_num_in!G29)</f>
        <v>189.40359178836812</v>
      </c>
      <c r="H29" s="72">
        <f>IF(RES_hh_emi_in!H29=0,0,1000000*RES_hh_emi_in!H29/RES_hh_num_in!H29)</f>
        <v>189.9308374565332</v>
      </c>
      <c r="I29" s="72">
        <f>IF(RES_hh_emi_in!I29=0,0,1000000*RES_hh_emi_in!I29/RES_hh_num_in!I29)</f>
        <v>202.3124252752234</v>
      </c>
      <c r="J29" s="72">
        <f>IF(RES_hh_emi_in!J29=0,0,1000000*RES_hh_emi_in!J29/RES_hh_num_in!J29)</f>
        <v>191.6956183759898</v>
      </c>
      <c r="K29" s="72">
        <f>IF(RES_hh_emi_in!K29=0,0,1000000*RES_hh_emi_in!K29/RES_hh_num_in!K29)</f>
        <v>195.89118506890475</v>
      </c>
      <c r="L29" s="72">
        <f>IF(RES_hh_emi_in!L29=0,0,1000000*RES_hh_emi_in!L29/RES_hh_num_in!L29)</f>
        <v>203.35449280653708</v>
      </c>
      <c r="M29" s="72">
        <f>IF(RES_hh_emi_in!M29=0,0,1000000*RES_hh_emi_in!M29/RES_hh_num_in!M29)</f>
        <v>215.14127549232165</v>
      </c>
      <c r="N29" s="72">
        <f>IF(RES_hh_emi_in!N29=0,0,1000000*RES_hh_emi_in!N29/RES_hh_num_in!N29)</f>
        <v>214.01773813836036</v>
      </c>
      <c r="O29" s="72">
        <f>IF(RES_hh_emi_in!O29=0,0,1000000*RES_hh_emi_in!O29/RES_hh_num_in!O29)</f>
        <v>215.6539504326083</v>
      </c>
      <c r="P29" s="72">
        <f>IF(RES_hh_emi_in!P29=0,0,1000000*RES_hh_emi_in!P29/RES_hh_num_in!P29)</f>
        <v>216.90065644194217</v>
      </c>
      <c r="Q29" s="72">
        <f>IF(RES_hh_emi_in!Q29=0,0,1000000*RES_hh_emi_in!Q29/RES_hh_num_in!Q29)</f>
        <v>214.95683436214401</v>
      </c>
      <c r="R29" s="72">
        <f>IF(RES_hh_emi_in!R29=0,0,1000000*RES_hh_emi_in!R29/RES_hh_num_in!R29)</f>
        <v>198.66925290494646</v>
      </c>
      <c r="S29" s="72">
        <f>IF(RES_hh_emi_in!S29=0,0,1000000*RES_hh_emi_in!S29/RES_hh_num_in!S29)</f>
        <v>216.02686296690996</v>
      </c>
      <c r="T29" s="72">
        <f>IF(RES_hh_emi_in!T29=0,0,1000000*RES_hh_emi_in!T29/RES_hh_num_in!T29)</f>
        <v>216.74424036007906</v>
      </c>
      <c r="U29" s="72">
        <f>IF(RES_hh_emi_in!U29=0,0,1000000*RES_hh_emi_in!U29/RES_hh_num_in!U29)</f>
        <v>213.17098804735909</v>
      </c>
      <c r="V29" s="72">
        <f>IF(RES_hh_emi_in!V29=0,0,1000000*RES_hh_emi_in!V29/RES_hh_num_in!V29)</f>
        <v>226.77013504673923</v>
      </c>
      <c r="W29" s="72">
        <f>IF(RES_hh_emi_in!W29=0,0,1000000*RES_hh_emi_in!W29/RES_hh_num_in!W29)</f>
        <v>207.82261807685603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178.13720606630665</v>
      </c>
      <c r="D30" s="72">
        <f>IF(RES_hh_emi_in!D30=0,0,1000000*RES_hh_emi_in!D30/RES_hh_num_in!D30)</f>
        <v>191.07078373295184</v>
      </c>
      <c r="E30" s="72">
        <f>IF(RES_hh_emi_in!E30=0,0,1000000*RES_hh_emi_in!E30/RES_hh_num_in!E30)</f>
        <v>174.76126743140472</v>
      </c>
      <c r="F30" s="72">
        <f>IF(RES_hh_emi_in!F30=0,0,1000000*RES_hh_emi_in!F30/RES_hh_num_in!F30)</f>
        <v>165.99289267373666</v>
      </c>
      <c r="G30" s="72">
        <f>IF(RES_hh_emi_in!G30=0,0,1000000*RES_hh_emi_in!G30/RES_hh_num_in!G30)</f>
        <v>166.70853940491762</v>
      </c>
      <c r="H30" s="72">
        <f>IF(RES_hh_emi_in!H30=0,0,1000000*RES_hh_emi_in!H30/RES_hh_num_in!H30)</f>
        <v>174.90563501545265</v>
      </c>
      <c r="I30" s="72">
        <f>IF(RES_hh_emi_in!I30=0,0,1000000*RES_hh_emi_in!I30/RES_hh_num_in!I30)</f>
        <v>181.78960476591953</v>
      </c>
      <c r="J30" s="72">
        <f>IF(RES_hh_emi_in!J30=0,0,1000000*RES_hh_emi_in!J30/RES_hh_num_in!J30)</f>
        <v>180.59805249474854</v>
      </c>
      <c r="K30" s="72">
        <f>IF(RES_hh_emi_in!K30=0,0,1000000*RES_hh_emi_in!K30/RES_hh_num_in!K30)</f>
        <v>153.98997736803852</v>
      </c>
      <c r="L30" s="72">
        <f>IF(RES_hh_emi_in!L30=0,0,1000000*RES_hh_emi_in!L30/RES_hh_num_in!L30)</f>
        <v>177.97608264920527</v>
      </c>
      <c r="M30" s="72">
        <f>IF(RES_hh_emi_in!M30=0,0,1000000*RES_hh_emi_in!M30/RES_hh_num_in!M30)</f>
        <v>206.23186482826341</v>
      </c>
      <c r="N30" s="72">
        <f>IF(RES_hh_emi_in!N30=0,0,1000000*RES_hh_emi_in!N30/RES_hh_num_in!N30)</f>
        <v>197.7128126257862</v>
      </c>
      <c r="O30" s="72">
        <f>IF(RES_hh_emi_in!O30=0,0,1000000*RES_hh_emi_in!O30/RES_hh_num_in!O30)</f>
        <v>189.06634246775855</v>
      </c>
      <c r="P30" s="72">
        <f>IF(RES_hh_emi_in!P30=0,0,1000000*RES_hh_emi_in!P30/RES_hh_num_in!P30)</f>
        <v>183.21240647969697</v>
      </c>
      <c r="Q30" s="72">
        <f>IF(RES_hh_emi_in!Q30=0,0,1000000*RES_hh_emi_in!Q30/RES_hh_num_in!Q30)</f>
        <v>184.21617988140531</v>
      </c>
      <c r="R30" s="72">
        <f>IF(RES_hh_emi_in!R30=0,0,1000000*RES_hh_emi_in!R30/RES_hh_num_in!R30)</f>
        <v>186.12927609491862</v>
      </c>
      <c r="S30" s="72">
        <f>IF(RES_hh_emi_in!S30=0,0,1000000*RES_hh_emi_in!S30/RES_hh_num_in!S30)</f>
        <v>191.17812767021849</v>
      </c>
      <c r="T30" s="72">
        <f>IF(RES_hh_emi_in!T30=0,0,1000000*RES_hh_emi_in!T30/RES_hh_num_in!T30)</f>
        <v>190.01086912454247</v>
      </c>
      <c r="U30" s="72">
        <f>IF(RES_hh_emi_in!U30=0,0,1000000*RES_hh_emi_in!U30/RES_hh_num_in!U30)</f>
        <v>191.61434525558829</v>
      </c>
      <c r="V30" s="72">
        <f>IF(RES_hh_emi_in!V30=0,0,1000000*RES_hh_emi_in!V30/RES_hh_num_in!V30)</f>
        <v>197.4728213983507</v>
      </c>
      <c r="W30" s="72">
        <f>IF(RES_hh_emi_in!W30=0,0,1000000*RES_hh_emi_in!W30/RES_hh_num_in!W30)</f>
        <v>187.32778139992263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163.32994201738629</v>
      </c>
      <c r="D3" s="65">
        <f>IF(RES_hh_fech_in!D3=0,0,RES_hh_fech_in!D3/RES_summary!D$21)</f>
        <v>153.49758842983812</v>
      </c>
      <c r="E3" s="65">
        <f>IF(RES_hh_fech_in!E3=0,0,RES_hh_fech_in!E3/RES_summary!E$21)</f>
        <v>153.53191378790504</v>
      </c>
      <c r="F3" s="65">
        <f>IF(RES_hh_fech_in!F3=0,0,RES_hh_fech_in!F3/RES_summary!F$21)</f>
        <v>154.71148188328576</v>
      </c>
      <c r="G3" s="65">
        <f>IF(RES_hh_fech_in!G3=0,0,RES_hh_fech_in!G3/RES_summary!G$21)</f>
        <v>144.94626414085104</v>
      </c>
      <c r="H3" s="65">
        <f>IF(RES_hh_fech_in!H3=0,0,RES_hh_fech_in!H3/RES_summary!H$21)</f>
        <v>133.22051628006886</v>
      </c>
      <c r="I3" s="65">
        <f>IF(RES_hh_fech_in!I3=0,0,RES_hh_fech_in!I3/RES_summary!I$21)</f>
        <v>115.00686875390382</v>
      </c>
      <c r="J3" s="65">
        <f>IF(RES_hh_fech_in!J3=0,0,RES_hh_fech_in!J3/RES_summary!J$21)</f>
        <v>121.72771117986433</v>
      </c>
      <c r="K3" s="65">
        <f>IF(RES_hh_fech_in!K3=0,0,RES_hh_fech_in!K3/RES_summary!K$21)</f>
        <v>117.00683750976148</v>
      </c>
      <c r="L3" s="65">
        <f>IF(RES_hh_fech_in!L3=0,0,RES_hh_fech_in!L3/RES_summary!L$21)</f>
        <v>118.78919748480642</v>
      </c>
      <c r="M3" s="65">
        <f>IF(RES_hh_fech_in!M3=0,0,RES_hh_fech_in!M3/RES_summary!M$21)</f>
        <v>103.61446083515665</v>
      </c>
      <c r="N3" s="65">
        <f>IF(RES_hh_fech_in!N3=0,0,RES_hh_fech_in!N3/RES_summary!N$21)</f>
        <v>113.40342353602404</v>
      </c>
      <c r="O3" s="65">
        <f>IF(RES_hh_fech_in!O3=0,0,RES_hh_fech_in!O3/RES_summary!O$21)</f>
        <v>116.14460268944669</v>
      </c>
      <c r="P3" s="65">
        <f>IF(RES_hh_fech_in!P3=0,0,RES_hh_fech_in!P3/RES_summary!P$21)</f>
        <v>79.620243671657377</v>
      </c>
      <c r="Q3" s="65">
        <f>IF(RES_hh_fech_in!Q3=0,0,RES_hh_fech_in!Q3/RES_summary!Q$21)</f>
        <v>81.992871160781576</v>
      </c>
      <c r="R3" s="65">
        <f>IF(RES_hh_fech_in!R3=0,0,RES_hh_fech_in!R3/RES_summary!R$21)</f>
        <v>84.985670507461208</v>
      </c>
      <c r="S3" s="65">
        <f>IF(RES_hh_fech_in!S3=0,0,RES_hh_fech_in!S3/RES_summary!S$21)</f>
        <v>82.091797537204982</v>
      </c>
      <c r="T3" s="65">
        <f>IF(RES_hh_fech_in!T3=0,0,RES_hh_fech_in!T3/RES_summary!T$21)</f>
        <v>74.724136183177492</v>
      </c>
      <c r="U3" s="65">
        <f>IF(RES_hh_fech_in!U3=0,0,RES_hh_fech_in!U3/RES_summary!U$21)</f>
        <v>69.844710781211347</v>
      </c>
      <c r="V3" s="65">
        <f>IF(RES_hh_fech_in!V3=0,0,RES_hh_fech_in!V3/RES_summary!V$21)</f>
        <v>64.284678216818577</v>
      </c>
      <c r="W3" s="65">
        <f>IF(RES_hh_fech_in!W3=0,0,RES_hh_fech_in!W3/RES_summary!W$21)</f>
        <v>67.782285074392178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142.21162700534208</v>
      </c>
      <c r="D4" s="69">
        <f>IF(RES_hh_fech_in!D4=0,0,RES_hh_fech_in!D4/RES_summary!D$21)</f>
        <v>131.64290483860574</v>
      </c>
      <c r="E4" s="69">
        <f>IF(RES_hh_fech_in!E4=0,0,RES_hh_fech_in!E4/RES_summary!E$21)</f>
        <v>132.25013076781008</v>
      </c>
      <c r="F4" s="69">
        <f>IF(RES_hh_fech_in!F4=0,0,RES_hh_fech_in!F4/RES_summary!F$21)</f>
        <v>134.06208139439454</v>
      </c>
      <c r="G4" s="69">
        <f>IF(RES_hh_fech_in!G4=0,0,RES_hh_fech_in!G4/RES_summary!G$21)</f>
        <v>125.37052088879578</v>
      </c>
      <c r="H4" s="69">
        <f>IF(RES_hh_fech_in!H4=0,0,RES_hh_fech_in!H4/RES_summary!H$21)</f>
        <v>113.14731005330208</v>
      </c>
      <c r="I4" s="69">
        <f>IF(RES_hh_fech_in!I4=0,0,RES_hh_fech_in!I4/RES_summary!I$21)</f>
        <v>95.363803249417117</v>
      </c>
      <c r="J4" s="69">
        <f>IF(RES_hh_fech_in!J4=0,0,RES_hh_fech_in!J4/RES_summary!J$21)</f>
        <v>102.02325889249045</v>
      </c>
      <c r="K4" s="69">
        <f>IF(RES_hh_fech_in!K4=0,0,RES_hh_fech_in!K4/RES_summary!K$21)</f>
        <v>99.145198981464532</v>
      </c>
      <c r="L4" s="69">
        <f>IF(RES_hh_fech_in!L4=0,0,RES_hh_fech_in!L4/RES_summary!L$21)</f>
        <v>99.801064695947062</v>
      </c>
      <c r="M4" s="69">
        <f>IF(RES_hh_fech_in!M4=0,0,RES_hh_fech_in!M4/RES_summary!M$21)</f>
        <v>83.321111412875339</v>
      </c>
      <c r="N4" s="69">
        <f>IF(RES_hh_fech_in!N4=0,0,RES_hh_fech_in!N4/RES_summary!N$21)</f>
        <v>92.976060743570713</v>
      </c>
      <c r="O4" s="69">
        <f>IF(RES_hh_fech_in!O4=0,0,RES_hh_fech_in!O4/RES_summary!O$21)</f>
        <v>95.365632687756133</v>
      </c>
      <c r="P4" s="69">
        <f>IF(RES_hh_fech_in!P4=0,0,RES_hh_fech_in!P4/RES_summary!P$21)</f>
        <v>61.03184952075658</v>
      </c>
      <c r="Q4" s="69">
        <f>IF(RES_hh_fech_in!Q4=0,0,RES_hh_fech_in!Q4/RES_summary!Q$21)</f>
        <v>63.095229838195714</v>
      </c>
      <c r="R4" s="69">
        <f>IF(RES_hh_fech_in!R4=0,0,RES_hh_fech_in!R4/RES_summary!R$21)</f>
        <v>65.875390049513399</v>
      </c>
      <c r="S4" s="69">
        <f>IF(RES_hh_fech_in!S4=0,0,RES_hh_fech_in!S4/RES_summary!S$21)</f>
        <v>62.175390215430156</v>
      </c>
      <c r="T4" s="69">
        <f>IF(RES_hh_fech_in!T4=0,0,RES_hh_fech_in!T4/RES_summary!T$21)</f>
        <v>55.048033834030235</v>
      </c>
      <c r="U4" s="69">
        <f>IF(RES_hh_fech_in!U4=0,0,RES_hh_fech_in!U4/RES_summary!U$21)</f>
        <v>50.014286721006663</v>
      </c>
      <c r="V4" s="69">
        <f>IF(RES_hh_fech_in!V4=0,0,RES_hh_fech_in!V4/RES_summary!V$21)</f>
        <v>43.99235486492497</v>
      </c>
      <c r="W4" s="69">
        <f>IF(RES_hh_fech_in!W4=0,0,RES_hh_fech_in!W4/RES_summary!W$21)</f>
        <v>48.066352661735174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115.51077430837783</v>
      </c>
      <c r="I5" s="72">
        <f>IF(RES_hh_fech_in!I5=0,0,RES_hh_fech_in!I5/RES_summary!I$21)</f>
        <v>109.8310989609264</v>
      </c>
      <c r="J5" s="72">
        <f>IF(RES_hh_fech_in!J5=0,0,RES_hh_fech_in!J5/RES_summary!J$21)</f>
        <v>121.6913760221121</v>
      </c>
      <c r="K5" s="72">
        <f>IF(RES_hh_fech_in!K5=0,0,RES_hh_fech_in!K5/RES_summary!K$21)</f>
        <v>111.12335110123261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103.6842731700833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58.958328361608196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156.15740060292805</v>
      </c>
      <c r="D6" s="72">
        <f>IF(RES_hh_fech_in!D6=0,0,RES_hh_fech_in!D6/RES_summary!D$21)</f>
        <v>149.97040966653981</v>
      </c>
      <c r="E6" s="72">
        <f>IF(RES_hh_fech_in!E6=0,0,RES_hh_fech_in!E6/RES_summary!E$21)</f>
        <v>147.43054856032958</v>
      </c>
      <c r="F6" s="72">
        <f>IF(RES_hh_fech_in!F6=0,0,RES_hh_fech_in!F6/RES_summary!F$21)</f>
        <v>153.83244970936187</v>
      </c>
      <c r="G6" s="72">
        <f>IF(RES_hh_fech_in!G6=0,0,RES_hh_fech_in!G6/RES_summary!G$21)</f>
        <v>148.00666414589966</v>
      </c>
      <c r="H6" s="72">
        <f>IF(RES_hh_fech_in!H6=0,0,RES_hh_fech_in!H6/RES_summary!H$21)</f>
        <v>134.81377117987603</v>
      </c>
      <c r="I6" s="72">
        <f>IF(RES_hh_fech_in!I6=0,0,RES_hh_fech_in!I6/RES_summary!I$21)</f>
        <v>123.41077406259494</v>
      </c>
      <c r="J6" s="72">
        <f>IF(RES_hh_fech_in!J6=0,0,RES_hh_fech_in!J6/RES_summary!J$21)</f>
        <v>125.36551372857662</v>
      </c>
      <c r="K6" s="72">
        <f>IF(RES_hh_fech_in!K6=0,0,RES_hh_fech_in!K6/RES_summary!K$21)</f>
        <v>124.45755308672202</v>
      </c>
      <c r="L6" s="72">
        <f>IF(RES_hh_fech_in!L6=0,0,RES_hh_fech_in!L6/RES_summary!L$21)</f>
        <v>130.39596160281175</v>
      </c>
      <c r="M6" s="72">
        <f>IF(RES_hh_fech_in!M6=0,0,RES_hh_fech_in!M6/RES_summary!M$21)</f>
        <v>97.384465313429615</v>
      </c>
      <c r="N6" s="72">
        <f>IF(RES_hh_fech_in!N6=0,0,RES_hh_fech_in!N6/RES_summary!N$21)</f>
        <v>108.01411483214382</v>
      </c>
      <c r="O6" s="72">
        <f>IF(RES_hh_fech_in!O6=0,0,RES_hh_fech_in!O6/RES_summary!O$21)</f>
        <v>112.49441239787595</v>
      </c>
      <c r="P6" s="72">
        <f>IF(RES_hh_fech_in!P6=0,0,RES_hh_fech_in!P6/RES_summary!P$21)</f>
        <v>0</v>
      </c>
      <c r="Q6" s="72">
        <f>IF(RES_hh_fech_in!Q6=0,0,RES_hh_fech_in!Q6/RES_summary!Q$21)</f>
        <v>75.7483924888692</v>
      </c>
      <c r="R6" s="72">
        <f>IF(RES_hh_fech_in!R6=0,0,RES_hh_fech_in!R6/RES_summary!R$21)</f>
        <v>85.585246616702861</v>
      </c>
      <c r="S6" s="72">
        <f>IF(RES_hh_fech_in!S6=0,0,RES_hh_fech_in!S6/RES_summary!S$21)</f>
        <v>78.28761638671682</v>
      </c>
      <c r="T6" s="72">
        <f>IF(RES_hh_fech_in!T6=0,0,RES_hh_fech_in!T6/RES_summary!T$21)</f>
        <v>74.931806989061243</v>
      </c>
      <c r="U6" s="72">
        <f>IF(RES_hh_fech_in!U6=0,0,RES_hh_fech_in!U6/RES_summary!U$21)</f>
        <v>64.389215296283268</v>
      </c>
      <c r="V6" s="72">
        <f>IF(RES_hh_fech_in!V6=0,0,RES_hh_fech_in!V6/RES_summary!V$21)</f>
        <v>52.375992435255888</v>
      </c>
      <c r="W6" s="72">
        <f>IF(RES_hh_fech_in!W6=0,0,RES_hh_fech_in!W6/RES_summary!W$21)</f>
        <v>80.474408405686503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174.4063150364434</v>
      </c>
      <c r="D7" s="72">
        <f>IF(RES_hh_fech_in!D7=0,0,RES_hh_fech_in!D7/RES_summary!D$21)</f>
        <v>151.18726737884927</v>
      </c>
      <c r="E7" s="72">
        <f>IF(RES_hh_fech_in!E7=0,0,RES_hh_fech_in!E7/RES_summary!E$21)</f>
        <v>159.01438360376133</v>
      </c>
      <c r="F7" s="72">
        <f>IF(RES_hh_fech_in!F7=0,0,RES_hh_fech_in!F7/RES_summary!F$21)</f>
        <v>158.23960918108597</v>
      </c>
      <c r="G7" s="72">
        <f>IF(RES_hh_fech_in!G7=0,0,RES_hh_fech_in!G7/RES_summary!G$21)</f>
        <v>158.03942097049864</v>
      </c>
      <c r="H7" s="72">
        <f>IF(RES_hh_fech_in!H7=0,0,RES_hh_fech_in!H7/RES_summary!H$21)</f>
        <v>144.23194541073269</v>
      </c>
      <c r="I7" s="72">
        <f>IF(RES_hh_fech_in!I7=0,0,RES_hh_fech_in!I7/RES_summary!I$21)</f>
        <v>118.92483688597196</v>
      </c>
      <c r="J7" s="72">
        <f>IF(RES_hh_fech_in!J7=0,0,RES_hh_fech_in!J7/RES_summary!J$21)</f>
        <v>137.31292536001078</v>
      </c>
      <c r="K7" s="72">
        <f>IF(RES_hh_fech_in!K7=0,0,RES_hh_fech_in!K7/RES_summary!K$21)</f>
        <v>134.60602293973838</v>
      </c>
      <c r="L7" s="72">
        <f>IF(RES_hh_fech_in!L7=0,0,RES_hh_fech_in!L7/RES_summary!L$21)</f>
        <v>127.72946066457673</v>
      </c>
      <c r="M7" s="72">
        <f>IF(RES_hh_fech_in!M7=0,0,RES_hh_fech_in!M7/RES_summary!M$21)</f>
        <v>102.84541600943631</v>
      </c>
      <c r="N7" s="72">
        <f>IF(RES_hh_fech_in!N7=0,0,RES_hh_fech_in!N7/RES_summary!N$21)</f>
        <v>110.82218837564814</v>
      </c>
      <c r="O7" s="72">
        <f>IF(RES_hh_fech_in!O7=0,0,RES_hh_fech_in!O7/RES_summary!O$21)</f>
        <v>113.14438615656189</v>
      </c>
      <c r="P7" s="72">
        <f>IF(RES_hh_fech_in!P7=0,0,RES_hh_fech_in!P7/RES_summary!P$21)</f>
        <v>84.965014142279998</v>
      </c>
      <c r="Q7" s="72">
        <f>IF(RES_hh_fech_in!Q7=0,0,RES_hh_fech_in!Q7/RES_summary!Q$21)</f>
        <v>86.22932197034001</v>
      </c>
      <c r="R7" s="72">
        <f>IF(RES_hh_fech_in!R7=0,0,RES_hh_fech_in!R7/RES_summary!R$21)</f>
        <v>0</v>
      </c>
      <c r="S7" s="72">
        <f>IF(RES_hh_fech_in!S7=0,0,RES_hh_fech_in!S7/RES_summary!S$21)</f>
        <v>80.282968797768788</v>
      </c>
      <c r="T7" s="72">
        <f>IF(RES_hh_fech_in!T7=0,0,RES_hh_fech_in!T7/RES_summary!T$21)</f>
        <v>72.195114423863387</v>
      </c>
      <c r="U7" s="72">
        <f>IF(RES_hh_fech_in!U7=0,0,RES_hh_fech_in!U7/RES_summary!U$21)</f>
        <v>68.613714022700435</v>
      </c>
      <c r="V7" s="72">
        <f>IF(RES_hh_fech_in!V7=0,0,RES_hh_fech_in!V7/RES_summary!V$21)</f>
        <v>65.034589108870506</v>
      </c>
      <c r="W7" s="72">
        <f>IF(RES_hh_fech_in!W7=0,0,RES_hh_fech_in!W7/RES_summary!W$21)</f>
        <v>63.844118952703305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139.43580880987176</v>
      </c>
      <c r="D8" s="72">
        <f>IF(RES_hh_fech_in!D8=0,0,RES_hh_fech_in!D8/RES_summary!D$21)</f>
        <v>134.36127024313356</v>
      </c>
      <c r="E8" s="72">
        <f>IF(RES_hh_fech_in!E8=0,0,RES_hh_fech_in!E8/RES_summary!E$21)</f>
        <v>129.21947630086626</v>
      </c>
      <c r="F8" s="72">
        <f>IF(RES_hh_fech_in!F8=0,0,RES_hh_fech_in!F8/RES_summary!F$21)</f>
        <v>138.37349794227694</v>
      </c>
      <c r="G8" s="72">
        <f>IF(RES_hh_fech_in!G8=0,0,RES_hh_fech_in!G8/RES_summary!G$21)</f>
        <v>131.31314729334488</v>
      </c>
      <c r="H8" s="72">
        <f>IF(RES_hh_fech_in!H8=0,0,RES_hh_fech_in!H8/RES_summary!H$21)</f>
        <v>124.37516605554831</v>
      </c>
      <c r="I8" s="72">
        <f>IF(RES_hh_fech_in!I8=0,0,RES_hh_fech_in!I8/RES_summary!I$21)</f>
        <v>104.76325281323615</v>
      </c>
      <c r="J8" s="72">
        <f>IF(RES_hh_fech_in!J8=0,0,RES_hh_fech_in!J8/RES_summary!J$21)</f>
        <v>110.86057858234361</v>
      </c>
      <c r="K8" s="72">
        <f>IF(RES_hh_fech_in!K8=0,0,RES_hh_fech_in!K8/RES_summary!K$21)</f>
        <v>112.14323230399681</v>
      </c>
      <c r="L8" s="72">
        <f>IF(RES_hh_fech_in!L8=0,0,RES_hh_fech_in!L8/RES_summary!L$21)</f>
        <v>105.9512016791344</v>
      </c>
      <c r="M8" s="72">
        <f>IF(RES_hh_fech_in!M8=0,0,RES_hh_fech_in!M8/RES_summary!M$21)</f>
        <v>89.582861370832219</v>
      </c>
      <c r="N8" s="72">
        <f>IF(RES_hh_fech_in!N8=0,0,RES_hh_fech_in!N8/RES_summary!N$21)</f>
        <v>100.31082805427992</v>
      </c>
      <c r="O8" s="72">
        <f>IF(RES_hh_fech_in!O8=0,0,RES_hh_fech_in!O8/RES_summary!O$21)</f>
        <v>103.11260795791182</v>
      </c>
      <c r="P8" s="72">
        <f>IF(RES_hh_fech_in!P8=0,0,RES_hh_fech_in!P8/RES_summary!P$21)</f>
        <v>70.486405351428374</v>
      </c>
      <c r="Q8" s="72">
        <f>IF(RES_hh_fech_in!Q8=0,0,RES_hh_fech_in!Q8/RES_summary!Q$21)</f>
        <v>73.818396786773349</v>
      </c>
      <c r="R8" s="72">
        <f>IF(RES_hh_fech_in!R8=0,0,RES_hh_fech_in!R8/RES_summary!R$21)</f>
        <v>77.864848041010717</v>
      </c>
      <c r="S8" s="72">
        <f>IF(RES_hh_fech_in!S8=0,0,RES_hh_fech_in!S8/RES_summary!S$21)</f>
        <v>73.026688225221918</v>
      </c>
      <c r="T8" s="72">
        <f>IF(RES_hh_fech_in!T8=0,0,RES_hh_fech_in!T8/RES_summary!T$21)</f>
        <v>66.679525888000185</v>
      </c>
      <c r="U8" s="72">
        <f>IF(RES_hh_fech_in!U8=0,0,RES_hh_fech_in!U8/RES_summary!U$21)</f>
        <v>63.338408739453243</v>
      </c>
      <c r="V8" s="72">
        <f>IF(RES_hh_fech_in!V8=0,0,RES_hh_fech_in!V8/RES_summary!V$21)</f>
        <v>59.293083135416218</v>
      </c>
      <c r="W8" s="72">
        <f>IF(RES_hh_fech_in!W8=0,0,RES_hh_fech_in!W8/RES_summary!W$21)</f>
        <v>60.061807034613281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151.1630278017532</v>
      </c>
      <c r="D9" s="72">
        <f>IF(RES_hh_fech_in!D9=0,0,RES_hh_fech_in!D9/RES_summary!D$21)</f>
        <v>137.00144167590582</v>
      </c>
      <c r="E9" s="72">
        <f>IF(RES_hh_fech_in!E9=0,0,RES_hh_fech_in!E9/RES_summary!E$21)</f>
        <v>143.99530383016878</v>
      </c>
      <c r="F9" s="72">
        <f>IF(RES_hh_fech_in!F9=0,0,RES_hh_fech_in!F9/RES_summary!F$21)</f>
        <v>142.83231314678605</v>
      </c>
      <c r="G9" s="72">
        <f>IF(RES_hh_fech_in!G9=0,0,RES_hh_fech_in!G9/RES_summary!G$21)</f>
        <v>135.76125495396704</v>
      </c>
      <c r="H9" s="72">
        <f>IF(RES_hh_fech_in!H9=0,0,RES_hh_fech_in!H9/RES_summary!H$21)</f>
        <v>121.94342105399913</v>
      </c>
      <c r="I9" s="72">
        <f>IF(RES_hh_fech_in!I9=0,0,RES_hh_fech_in!I9/RES_summary!I$21)</f>
        <v>109.9609621833641</v>
      </c>
      <c r="J9" s="72">
        <f>IF(RES_hh_fech_in!J9=0,0,RES_hh_fech_in!J9/RES_summary!J$21)</f>
        <v>112.26701177487534</v>
      </c>
      <c r="K9" s="72">
        <f>IF(RES_hh_fech_in!K9=0,0,RES_hh_fech_in!K9/RES_summary!K$21)</f>
        <v>108.799200444402</v>
      </c>
      <c r="L9" s="72">
        <f>IF(RES_hh_fech_in!L9=0,0,RES_hh_fech_in!L9/RES_summary!L$21)</f>
        <v>114.66837246123318</v>
      </c>
      <c r="M9" s="72">
        <f>IF(RES_hh_fech_in!M9=0,0,RES_hh_fech_in!M9/RES_summary!M$21)</f>
        <v>89.342347955823584</v>
      </c>
      <c r="N9" s="72">
        <f>IF(RES_hh_fech_in!N9=0,0,RES_hh_fech_in!N9/RES_summary!N$21)</f>
        <v>98.719456421855071</v>
      </c>
      <c r="O9" s="72">
        <f>IF(RES_hh_fech_in!O9=0,0,RES_hh_fech_in!O9/RES_summary!O$21)</f>
        <v>103.21514958149812</v>
      </c>
      <c r="P9" s="72">
        <f>IF(RES_hh_fech_in!P9=0,0,RES_hh_fech_in!P9/RES_summary!P$21)</f>
        <v>78.476682878583759</v>
      </c>
      <c r="Q9" s="72">
        <f>IF(RES_hh_fech_in!Q9=0,0,RES_hh_fech_in!Q9/RES_summary!Q$21)</f>
        <v>79.42348172252288</v>
      </c>
      <c r="R9" s="72">
        <f>IF(RES_hh_fech_in!R9=0,0,RES_hh_fech_in!R9/RES_summary!R$21)</f>
        <v>81.1611809099807</v>
      </c>
      <c r="S9" s="72">
        <f>IF(RES_hh_fech_in!S9=0,0,RES_hh_fech_in!S9/RES_summary!S$21)</f>
        <v>74.638163025789765</v>
      </c>
      <c r="T9" s="72">
        <f>IF(RES_hh_fech_in!T9=0,0,RES_hh_fech_in!T9/RES_summary!T$21)</f>
        <v>69.185997068866513</v>
      </c>
      <c r="U9" s="72">
        <f>IF(RES_hh_fech_in!U9=0,0,RES_hh_fech_in!U9/RES_summary!U$21)</f>
        <v>66.573154329074086</v>
      </c>
      <c r="V9" s="72">
        <f>IF(RES_hh_fech_in!V9=0,0,RES_hh_fech_in!V9/RES_summary!V$21)</f>
        <v>57.002995860593572</v>
      </c>
      <c r="W9" s="72">
        <f>IF(RES_hh_fech_in!W9=0,0,RES_hh_fech_in!W9/RES_summary!W$21)</f>
        <v>61.927534961879431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106.86029336084032</v>
      </c>
      <c r="D11" s="72">
        <f>IF(RES_hh_fech_in!D11=0,0,RES_hh_fech_in!D11/RES_summary!D$21)</f>
        <v>109.55898890824183</v>
      </c>
      <c r="E11" s="72">
        <f>IF(RES_hh_fech_in!E11=0,0,RES_hh_fech_in!E11/RES_summary!E$21)</f>
        <v>104.67023393707503</v>
      </c>
      <c r="F11" s="72">
        <f>IF(RES_hh_fech_in!F11=0,0,RES_hh_fech_in!F11/RES_summary!F$21)</f>
        <v>106.17218674321698</v>
      </c>
      <c r="G11" s="72">
        <f>IF(RES_hh_fech_in!G11=0,0,RES_hh_fech_in!G11/RES_summary!G$21)</f>
        <v>113.34894152204764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95.46888445523237</v>
      </c>
      <c r="M11" s="72">
        <f>IF(RES_hh_fech_in!M11=0,0,RES_hh_fech_in!M11/RES_summary!M$21)</f>
        <v>76.355132289132541</v>
      </c>
      <c r="N11" s="72">
        <f>IF(RES_hh_fech_in!N11=0,0,RES_hh_fech_in!N11/RES_summary!N$21)</f>
        <v>84.161983136405368</v>
      </c>
      <c r="O11" s="72">
        <f>IF(RES_hh_fech_in!O11=0,0,RES_hh_fech_in!O11/RES_summary!O$21)</f>
        <v>87.758230909867805</v>
      </c>
      <c r="P11" s="72">
        <f>IF(RES_hh_fech_in!P11=0,0,RES_hh_fech_in!P11/RES_summary!P$21)</f>
        <v>65.490537048275101</v>
      </c>
      <c r="Q11" s="72">
        <f>IF(RES_hh_fech_in!Q11=0,0,RES_hh_fech_in!Q11/RES_summary!Q$21)</f>
        <v>70.070980530816982</v>
      </c>
      <c r="R11" s="72">
        <f>IF(RES_hh_fech_in!R11=0,0,RES_hh_fech_in!R11/RES_summary!R$21)</f>
        <v>71.490758256385689</v>
      </c>
      <c r="S11" s="72">
        <f>IF(RES_hh_fech_in!S11=0,0,RES_hh_fech_in!S11/RES_summary!S$21)</f>
        <v>66.451416480288771</v>
      </c>
      <c r="T11" s="72">
        <f>IF(RES_hh_fech_in!T11=0,0,RES_hh_fech_in!T11/RES_summary!T$21)</f>
        <v>62.861297825692461</v>
      </c>
      <c r="U11" s="72">
        <f>IF(RES_hh_fech_in!U11=0,0,RES_hh_fech_in!U11/RES_summary!U$21)</f>
        <v>59.743202244119217</v>
      </c>
      <c r="V11" s="72">
        <f>IF(RES_hh_fech_in!V11=0,0,RES_hh_fech_in!V11/RES_summary!V$21)</f>
        <v>53.479332773310489</v>
      </c>
      <c r="W11" s="72">
        <f>IF(RES_hh_fech_in!W11=0,0,RES_hh_fech_in!W11/RES_summary!W$21)</f>
        <v>58.520876728156303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59.073705792075209</v>
      </c>
      <c r="D12" s="72">
        <f>IF(RES_hh_fech_in!D12=0,0,RES_hh_fech_in!D12/RES_summary!D$21)</f>
        <v>50.311623940202225</v>
      </c>
      <c r="E12" s="72">
        <f>IF(RES_hh_fech_in!E12=0,0,RES_hh_fech_in!E12/RES_summary!E$21)</f>
        <v>44.816728978367514</v>
      </c>
      <c r="F12" s="72">
        <f>IF(RES_hh_fech_in!F12=0,0,RES_hh_fech_in!F12/RES_summary!F$21)</f>
        <v>32.11194533914977</v>
      </c>
      <c r="G12" s="72">
        <f>IF(RES_hh_fech_in!G12=0,0,RES_hh_fech_in!G12/RES_summary!G$21)</f>
        <v>35.546091753527215</v>
      </c>
      <c r="H12" s="72">
        <f>IF(RES_hh_fech_in!H12=0,0,RES_hh_fech_in!H12/RES_summary!H$21)</f>
        <v>35.375658396475515</v>
      </c>
      <c r="I12" s="72">
        <f>IF(RES_hh_fech_in!I12=0,0,RES_hh_fech_in!I12/RES_summary!I$21)</f>
        <v>32.350210533700803</v>
      </c>
      <c r="J12" s="72">
        <f>IF(RES_hh_fech_in!J12=0,0,RES_hh_fech_in!J12/RES_summary!J$21)</f>
        <v>32.916184278463767</v>
      </c>
      <c r="K12" s="72">
        <f>IF(RES_hh_fech_in!K12=0,0,RES_hh_fech_in!K12/RES_summary!K$21)</f>
        <v>31.214933194232433</v>
      </c>
      <c r="L12" s="72">
        <f>IF(RES_hh_fech_in!L12=0,0,RES_hh_fech_in!L12/RES_summary!L$21)</f>
        <v>31.900255154662965</v>
      </c>
      <c r="M12" s="72">
        <f>IF(RES_hh_fech_in!M12=0,0,RES_hh_fech_in!M12/RES_summary!M$21)</f>
        <v>22.995969863021575</v>
      </c>
      <c r="N12" s="72">
        <f>IF(RES_hh_fech_in!N12=0,0,RES_hh_fech_in!N12/RES_summary!N$21)</f>
        <v>24.360581169005059</v>
      </c>
      <c r="O12" s="72">
        <f>IF(RES_hh_fech_in!O12=0,0,RES_hh_fech_in!O12/RES_summary!O$21)</f>
        <v>23.940824823277104</v>
      </c>
      <c r="P12" s="72">
        <f>IF(RES_hh_fech_in!P12=0,0,RES_hh_fech_in!P12/RES_summary!P$21)</f>
        <v>17.48766704949211</v>
      </c>
      <c r="Q12" s="72">
        <f>IF(RES_hh_fech_in!Q12=0,0,RES_hh_fech_in!Q12/RES_summary!Q$21)</f>
        <v>17.304593397995454</v>
      </c>
      <c r="R12" s="72">
        <f>IF(RES_hh_fech_in!R12=0,0,RES_hh_fech_in!R12/RES_summary!R$21)</f>
        <v>17.782792901599041</v>
      </c>
      <c r="S12" s="72">
        <f>IF(RES_hh_fech_in!S12=0,0,RES_hh_fech_in!S12/RES_summary!S$21)</f>
        <v>16.396238208682359</v>
      </c>
      <c r="T12" s="72">
        <f>IF(RES_hh_fech_in!T12=0,0,RES_hh_fech_in!T12/RES_summary!T$21)</f>
        <v>15.151732010866695</v>
      </c>
      <c r="U12" s="72">
        <f>IF(RES_hh_fech_in!U12=0,0,RES_hh_fech_in!U12/RES_summary!U$21)</f>
        <v>14.765384346274239</v>
      </c>
      <c r="V12" s="72">
        <f>IF(RES_hh_fech_in!V12=0,0,RES_hh_fech_in!V12/RES_summary!V$21)</f>
        <v>13.105186393941779</v>
      </c>
      <c r="W12" s="72">
        <f>IF(RES_hh_fech_in!W12=0,0,RES_hh_fech_in!W12/RES_summary!W$21)</f>
        <v>14.8122371150417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121.0164098991213</v>
      </c>
      <c r="D13" s="74">
        <f>IF(RES_hh_fech_in!D13=0,0,RES_hh_fech_in!D13/RES_summary!D$21)</f>
        <v>110.80555290423263</v>
      </c>
      <c r="E13" s="74">
        <f>IF(RES_hh_fech_in!E13=0,0,RES_hh_fech_in!E13/RES_summary!E$21)</f>
        <v>117.76562080751144</v>
      </c>
      <c r="F13" s="74">
        <f>IF(RES_hh_fech_in!F13=0,0,RES_hh_fech_in!F13/RES_summary!F$21)</f>
        <v>124.35722268330863</v>
      </c>
      <c r="G13" s="74">
        <f>IF(RES_hh_fech_in!G13=0,0,RES_hh_fech_in!G13/RES_summary!G$21)</f>
        <v>108.91201507656417</v>
      </c>
      <c r="H13" s="74">
        <f>IF(RES_hh_fech_in!H13=0,0,RES_hh_fech_in!H13/RES_summary!H$21)</f>
        <v>106.52361485180332</v>
      </c>
      <c r="I13" s="74">
        <f>IF(RES_hh_fech_in!I13=0,0,RES_hh_fech_in!I13/RES_summary!I$21)</f>
        <v>93.279986182520105</v>
      </c>
      <c r="J13" s="74">
        <f>IF(RES_hh_fech_in!J13=0,0,RES_hh_fech_in!J13/RES_summary!J$21)</f>
        <v>103.32212291780075</v>
      </c>
      <c r="K13" s="74">
        <f>IF(RES_hh_fech_in!K13=0,0,RES_hh_fech_in!K13/RES_summary!K$21)</f>
        <v>95.006640851487973</v>
      </c>
      <c r="L13" s="74">
        <f>IF(RES_hh_fech_in!L13=0,0,RES_hh_fech_in!L13/RES_summary!L$21)</f>
        <v>104.06542195935394</v>
      </c>
      <c r="M13" s="74">
        <f>IF(RES_hh_fech_in!M13=0,0,RES_hh_fech_in!M13/RES_summary!M$21)</f>
        <v>76.224967016947417</v>
      </c>
      <c r="N13" s="74">
        <f>IF(RES_hh_fech_in!N13=0,0,RES_hh_fech_in!N13/RES_summary!N$21)</f>
        <v>89.696249226021237</v>
      </c>
      <c r="O13" s="74">
        <f>IF(RES_hh_fech_in!O13=0,0,RES_hh_fech_in!O13/RES_summary!O$21)</f>
        <v>95.258524150032017</v>
      </c>
      <c r="P13" s="74">
        <f>IF(RES_hh_fech_in!P13=0,0,RES_hh_fech_in!P13/RES_summary!P$21)</f>
        <v>66.162051324355772</v>
      </c>
      <c r="Q13" s="74">
        <f>IF(RES_hh_fech_in!Q13=0,0,RES_hh_fech_in!Q13/RES_summary!Q$21)</f>
        <v>68.473767247144394</v>
      </c>
      <c r="R13" s="74">
        <f>IF(RES_hh_fech_in!R13=0,0,RES_hh_fech_in!R13/RES_summary!R$21)</f>
        <v>73.235957844974081</v>
      </c>
      <c r="S13" s="74">
        <f>IF(RES_hh_fech_in!S13=0,0,RES_hh_fech_in!S13/RES_summary!S$21)</f>
        <v>67.830714699552928</v>
      </c>
      <c r="T13" s="74">
        <f>IF(RES_hh_fech_in!T13=0,0,RES_hh_fech_in!T13/RES_summary!T$21)</f>
        <v>60.794013240010564</v>
      </c>
      <c r="U13" s="74">
        <f>IF(RES_hh_fech_in!U13=0,0,RES_hh_fech_in!U13/RES_summary!U$21)</f>
        <v>57.866890891248673</v>
      </c>
      <c r="V13" s="74">
        <f>IF(RES_hh_fech_in!V13=0,0,RES_hh_fech_in!V13/RES_summary!V$21)</f>
        <v>47.936988438391403</v>
      </c>
      <c r="W13" s="74">
        <f>IF(RES_hh_fech_in!W13=0,0,RES_hh_fech_in!W13/RES_summary!W$21)</f>
        <v>56.339819019435481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1.8357027628395983</v>
      </c>
      <c r="D14" s="76">
        <f>IF(RES_hh_fech_in!D14=0,0,RES_hh_fech_in!D14/RES_summary!D$21)</f>
        <v>1.646948816348244</v>
      </c>
      <c r="E14" s="76">
        <f>IF(RES_hh_fech_in!E14=0,0,RES_hh_fech_in!E14/RES_summary!E$21)</f>
        <v>1.5338147130110691</v>
      </c>
      <c r="F14" s="76">
        <f>IF(RES_hh_fech_in!F14=0,0,RES_hh_fech_in!F14/RES_summary!F$21)</f>
        <v>1.7101057609572412</v>
      </c>
      <c r="G14" s="76">
        <f>IF(RES_hh_fech_in!G14=0,0,RES_hh_fech_in!G14/RES_summary!G$21)</f>
        <v>1.6131277442808936</v>
      </c>
      <c r="H14" s="76">
        <f>IF(RES_hh_fech_in!H14=0,0,RES_hh_fech_in!H14/RES_summary!H$21)</f>
        <v>1.5832186949811569</v>
      </c>
      <c r="I14" s="76">
        <f>IF(RES_hh_fech_in!I14=0,0,RES_hh_fech_in!I14/RES_summary!I$21)</f>
        <v>1.2635532216208489</v>
      </c>
      <c r="J14" s="76">
        <f>IF(RES_hh_fech_in!J14=0,0,RES_hh_fech_in!J14/RES_summary!J$21)</f>
        <v>1.3842085043032437</v>
      </c>
      <c r="K14" s="76">
        <f>IF(RES_hh_fech_in!K14=0,0,RES_hh_fech_in!K14/RES_summary!K$21)</f>
        <v>1.271697858213285</v>
      </c>
      <c r="L14" s="76">
        <f>IF(RES_hh_fech_in!L14=0,0,RES_hh_fech_in!L14/RES_summary!L$21)</f>
        <v>1.1695166524119105</v>
      </c>
      <c r="M14" s="76">
        <f>IF(RES_hh_fech_in!M14=0,0,RES_hh_fech_in!M14/RES_summary!M$21)</f>
        <v>0.98669018210092541</v>
      </c>
      <c r="N14" s="76">
        <f>IF(RES_hh_fech_in!N14=0,0,RES_hh_fech_in!N14/RES_summary!N$21)</f>
        <v>1.1054345781433819</v>
      </c>
      <c r="O14" s="76">
        <f>IF(RES_hh_fech_in!O14=0,0,RES_hh_fech_in!O14/RES_summary!O$21)</f>
        <v>1.1503951754369157</v>
      </c>
      <c r="P14" s="76">
        <f>IF(RES_hh_fech_in!P14=0,0,RES_hh_fech_in!P14/RES_summary!P$21)</f>
        <v>0.78188796262711735</v>
      </c>
      <c r="Q14" s="76">
        <f>IF(RES_hh_fech_in!Q14=0,0,RES_hh_fech_in!Q14/RES_summary!Q$21)</f>
        <v>0.89019292018041807</v>
      </c>
      <c r="R14" s="76">
        <f>IF(RES_hh_fech_in!R14=0,0,RES_hh_fech_in!R14/RES_summary!R$21)</f>
        <v>0.95528001842603605</v>
      </c>
      <c r="S14" s="76">
        <f>IF(RES_hh_fech_in!S14=0,0,RES_hh_fech_in!S14/RES_summary!S$21)</f>
        <v>0.91326497093748282</v>
      </c>
      <c r="T14" s="76">
        <f>IF(RES_hh_fech_in!T14=0,0,RES_hh_fech_in!T14/RES_summary!T$21)</f>
        <v>0.82144037067274045</v>
      </c>
      <c r="U14" s="76">
        <f>IF(RES_hh_fech_in!U14=0,0,RES_hh_fech_in!U14/RES_summary!U$21)</f>
        <v>0.78290346265922872</v>
      </c>
      <c r="V14" s="76">
        <f>IF(RES_hh_fech_in!V14=0,0,RES_hh_fech_in!V14/RES_summary!V$21)</f>
        <v>0.76031206777685278</v>
      </c>
      <c r="W14" s="76">
        <f>IF(RES_hh_fech_in!W14=0,0,RES_hh_fech_in!W14/RES_summary!W$21)</f>
        <v>0.77510503961875843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6.2390007340223763E-2</v>
      </c>
      <c r="D15" s="69">
        <f>IF(RES_hh_fech_in!D15=0,0,RES_hh_fech_in!D15/RES_summary!D$21)</f>
        <v>0.16859818457635511</v>
      </c>
      <c r="E15" s="69">
        <f>IF(RES_hh_fech_in!E15=0,0,RES_hh_fech_in!E15/RES_summary!E$21)</f>
        <v>0.11155904687352937</v>
      </c>
      <c r="F15" s="69">
        <f>IF(RES_hh_fech_in!F15=0,0,RES_hh_fech_in!F15/RES_summary!F$21)</f>
        <v>4.5766221211186529E-2</v>
      </c>
      <c r="G15" s="69">
        <f>IF(RES_hh_fech_in!G15=0,0,RES_hh_fech_in!G15/RES_summary!G$21)</f>
        <v>6.2951986689337838E-2</v>
      </c>
      <c r="H15" s="69">
        <f>IF(RES_hh_fech_in!H15=0,0,RES_hh_fech_in!H15/RES_summary!H$21)</f>
        <v>0.12255433748346221</v>
      </c>
      <c r="I15" s="69">
        <f>IF(RES_hh_fech_in!I15=0,0,RES_hh_fech_in!I15/RES_summary!I$21)</f>
        <v>2.9613952095114058E-2</v>
      </c>
      <c r="J15" s="69">
        <f>IF(RES_hh_fech_in!J15=0,0,RES_hh_fech_in!J15/RES_summary!J$21)</f>
        <v>0.14963398051274571</v>
      </c>
      <c r="K15" s="69">
        <f>IF(RES_hh_fech_in!K15=0,0,RES_hh_fech_in!K15/RES_summary!K$21)</f>
        <v>0.51054532262847641</v>
      </c>
      <c r="L15" s="69">
        <f>IF(RES_hh_fech_in!L15=0,0,RES_hh_fech_in!L15/RES_summary!L$21)</f>
        <v>0.27533137239625827</v>
      </c>
      <c r="M15" s="69">
        <f>IF(RES_hh_fech_in!M15=0,0,RES_hh_fech_in!M15/RES_summary!M$21)</f>
        <v>0.15203703224947604</v>
      </c>
      <c r="N15" s="69">
        <f>IF(RES_hh_fech_in!N15=0,0,RES_hh_fech_in!N15/RES_summary!N$21)</f>
        <v>0.13795587690302324</v>
      </c>
      <c r="O15" s="69">
        <f>IF(RES_hh_fech_in!O15=0,0,RES_hh_fech_in!O15/RES_summary!O$21)</f>
        <v>0.2763586705688662</v>
      </c>
      <c r="P15" s="69">
        <f>IF(RES_hh_fech_in!P15=0,0,RES_hh_fech_in!P15/RES_summary!P$21)</f>
        <v>0.17066464279932667</v>
      </c>
      <c r="Q15" s="69">
        <f>IF(RES_hh_fech_in!Q15=0,0,RES_hh_fech_in!Q15/RES_summary!Q$21)</f>
        <v>0.24129222455907859</v>
      </c>
      <c r="R15" s="69">
        <f>IF(RES_hh_fech_in!R15=0,0,RES_hh_fech_in!R15/RES_summary!R$21)</f>
        <v>0.69114871569584591</v>
      </c>
      <c r="S15" s="69">
        <f>IF(RES_hh_fech_in!S15=0,0,RES_hh_fech_in!S15/RES_summary!S$21)</f>
        <v>0.72278230235098473</v>
      </c>
      <c r="T15" s="69">
        <f>IF(RES_hh_fech_in!T15=0,0,RES_hh_fech_in!T15/RES_summary!T$21)</f>
        <v>0.68894835735482607</v>
      </c>
      <c r="U15" s="69">
        <f>IF(RES_hh_fech_in!U15=0,0,RES_hh_fech_in!U15/RES_summary!U$21)</f>
        <v>1.1222632944208233</v>
      </c>
      <c r="V15" s="69">
        <f>IF(RES_hh_fech_in!V15=0,0,RES_hh_fech_in!V15/RES_summary!V$21)</f>
        <v>0.91818943034696332</v>
      </c>
      <c r="W15" s="69">
        <f>IF(RES_hh_fech_in!W15=0,0,RES_hh_fech_in!W15/RES_summary!W$21)</f>
        <v>1.3566916178003847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6.2390007340223763E-2</v>
      </c>
      <c r="D16" s="72">
        <f>IF(RES_hh_fech_in!D16=0,0,RES_hh_fech_in!D16/RES_summary!D$21)</f>
        <v>0.16859818457635511</v>
      </c>
      <c r="E16" s="72">
        <f>IF(RES_hh_fech_in!E16=0,0,RES_hh_fech_in!E16/RES_summary!E$21)</f>
        <v>0.11155904687352937</v>
      </c>
      <c r="F16" s="72">
        <f>IF(RES_hh_fech_in!F16=0,0,RES_hh_fech_in!F16/RES_summary!F$21)</f>
        <v>4.5766221211186529E-2</v>
      </c>
      <c r="G16" s="72">
        <f>IF(RES_hh_fech_in!G16=0,0,RES_hh_fech_in!G16/RES_summary!G$21)</f>
        <v>6.2951986689337838E-2</v>
      </c>
      <c r="H16" s="72">
        <f>IF(RES_hh_fech_in!H16=0,0,RES_hh_fech_in!H16/RES_summary!H$21)</f>
        <v>0.12255433748346221</v>
      </c>
      <c r="I16" s="72">
        <f>IF(RES_hh_fech_in!I16=0,0,RES_hh_fech_in!I16/RES_summary!I$21)</f>
        <v>2.9613952095114058E-2</v>
      </c>
      <c r="J16" s="72">
        <f>IF(RES_hh_fech_in!J16=0,0,RES_hh_fech_in!J16/RES_summary!J$21)</f>
        <v>0.14963398051274571</v>
      </c>
      <c r="K16" s="72">
        <f>IF(RES_hh_fech_in!K16=0,0,RES_hh_fech_in!K16/RES_summary!K$21)</f>
        <v>0.51054532262847641</v>
      </c>
      <c r="L16" s="72">
        <f>IF(RES_hh_fech_in!L16=0,0,RES_hh_fech_in!L16/RES_summary!L$21)</f>
        <v>0.27533137239625827</v>
      </c>
      <c r="M16" s="72">
        <f>IF(RES_hh_fech_in!M16=0,0,RES_hh_fech_in!M16/RES_summary!M$21)</f>
        <v>0.15203703224947604</v>
      </c>
      <c r="N16" s="72">
        <f>IF(RES_hh_fech_in!N16=0,0,RES_hh_fech_in!N16/RES_summary!N$21)</f>
        <v>0.13795587690302324</v>
      </c>
      <c r="O16" s="72">
        <f>IF(RES_hh_fech_in!O16=0,0,RES_hh_fech_in!O16/RES_summary!O$21)</f>
        <v>0.2763586705688662</v>
      </c>
      <c r="P16" s="72">
        <f>IF(RES_hh_fech_in!P16=0,0,RES_hh_fech_in!P16/RES_summary!P$21)</f>
        <v>0.17066464279932667</v>
      </c>
      <c r="Q16" s="72">
        <f>IF(RES_hh_fech_in!Q16=0,0,RES_hh_fech_in!Q16/RES_summary!Q$21)</f>
        <v>0.24129222455907859</v>
      </c>
      <c r="R16" s="72">
        <f>IF(RES_hh_fech_in!R16=0,0,RES_hh_fech_in!R16/RES_summary!R$21)</f>
        <v>0.69114871569584591</v>
      </c>
      <c r="S16" s="72">
        <f>IF(RES_hh_fech_in!S16=0,0,RES_hh_fech_in!S16/RES_summary!S$21)</f>
        <v>0.72278230235098473</v>
      </c>
      <c r="T16" s="72">
        <f>IF(RES_hh_fech_in!T16=0,0,RES_hh_fech_in!T16/RES_summary!T$21)</f>
        <v>0.68894835735482607</v>
      </c>
      <c r="U16" s="72">
        <f>IF(RES_hh_fech_in!U16=0,0,RES_hh_fech_in!U16/RES_summary!U$21)</f>
        <v>1.1222632944208233</v>
      </c>
      <c r="V16" s="72">
        <f>IF(RES_hh_fech_in!V16=0,0,RES_hh_fech_in!V16/RES_summary!V$21)</f>
        <v>0.91818943034696332</v>
      </c>
      <c r="W16" s="72">
        <f>IF(RES_hh_fech_in!W16=0,0,RES_hh_fech_in!W16/RES_summary!W$21)</f>
        <v>1.3566916178003847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12.852975912553186</v>
      </c>
      <c r="D17" s="69">
        <f>IF(RES_hh_fech_in!D17=0,0,RES_hh_fech_in!D17/RES_summary!D$21)</f>
        <v>13.074518640193634</v>
      </c>
      <c r="E17" s="69">
        <f>IF(RES_hh_fech_in!E17=0,0,RES_hh_fech_in!E17/RES_summary!E$21)</f>
        <v>13.160033055891294</v>
      </c>
      <c r="F17" s="69">
        <f>IF(RES_hh_fech_in!F17=0,0,RES_hh_fech_in!F17/RES_summary!F$21)</f>
        <v>13.198037330494612</v>
      </c>
      <c r="G17" s="69">
        <f>IF(RES_hh_fech_in!G17=0,0,RES_hh_fech_in!G17/RES_summary!G$21)</f>
        <v>12.3485502477363</v>
      </c>
      <c r="H17" s="69">
        <f>IF(RES_hh_fech_in!H17=0,0,RES_hh_fech_in!H17/RES_summary!H$21)</f>
        <v>12.566845951549066</v>
      </c>
      <c r="I17" s="69">
        <f>IF(RES_hh_fech_in!I17=0,0,RES_hh_fech_in!I17/RES_summary!I$21)</f>
        <v>12.069810314798717</v>
      </c>
      <c r="J17" s="69">
        <f>IF(RES_hh_fech_in!J17=0,0,RES_hh_fech_in!J17/RES_summary!J$21)</f>
        <v>12.200240434778465</v>
      </c>
      <c r="K17" s="69">
        <f>IF(RES_hh_fech_in!K17=0,0,RES_hh_fech_in!K17/RES_summary!K$21)</f>
        <v>11.20199903376656</v>
      </c>
      <c r="L17" s="69">
        <f>IF(RES_hh_fech_in!L17=0,0,RES_hh_fech_in!L17/RES_summary!L$21)</f>
        <v>11.395161594278585</v>
      </c>
      <c r="M17" s="69">
        <f>IF(RES_hh_fech_in!M17=0,0,RES_hh_fech_in!M17/RES_summary!M$21)</f>
        <v>12.439862875796702</v>
      </c>
      <c r="N17" s="69">
        <f>IF(RES_hh_fech_in!N17=0,0,RES_hh_fech_in!N17/RES_summary!N$21)</f>
        <v>12.737135763078609</v>
      </c>
      <c r="O17" s="69">
        <f>IF(RES_hh_fech_in!O17=0,0,RES_hh_fech_in!O17/RES_summary!O$21)</f>
        <v>12.958384867612502</v>
      </c>
      <c r="P17" s="69">
        <f>IF(RES_hh_fech_in!P17=0,0,RES_hh_fech_in!P17/RES_summary!P$21)</f>
        <v>11.634558981700907</v>
      </c>
      <c r="Q17" s="69">
        <f>IF(RES_hh_fech_in!Q17=0,0,RES_hh_fech_in!Q17/RES_summary!Q$21)</f>
        <v>11.724830075526691</v>
      </c>
      <c r="R17" s="69">
        <f>IF(RES_hh_fech_in!R17=0,0,RES_hh_fech_in!R17/RES_summary!R$21)</f>
        <v>11.667738693643365</v>
      </c>
      <c r="S17" s="69">
        <f>IF(RES_hh_fech_in!S17=0,0,RES_hh_fech_in!S17/RES_summary!S$21)</f>
        <v>12.198111768321866</v>
      </c>
      <c r="T17" s="69">
        <f>IF(RES_hh_fech_in!T17=0,0,RES_hh_fech_in!T17/RES_summary!T$21)</f>
        <v>12.089539994196361</v>
      </c>
      <c r="U17" s="69">
        <f>IF(RES_hh_fech_in!U17=0,0,RES_hh_fech_in!U17/RES_summary!U$21)</f>
        <v>11.959091200008888</v>
      </c>
      <c r="V17" s="69">
        <f>IF(RES_hh_fech_in!V17=0,0,RES_hh_fech_in!V17/RES_summary!V$21)</f>
        <v>12.448327168973126</v>
      </c>
      <c r="W17" s="69">
        <f>IF(RES_hh_fech_in!W17=0,0,RES_hh_fech_in!W17/RES_summary!W$21)</f>
        <v>11.895576050268794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14.156227923069485</v>
      </c>
      <c r="I18" s="72">
        <f>IF(RES_hh_fech_in!I18=0,0,RES_hh_fech_in!I18/RES_summary!I$21)</f>
        <v>16.270728694846326</v>
      </c>
      <c r="J18" s="72">
        <f>IF(RES_hh_fech_in!J18=0,0,RES_hh_fech_in!J18/RES_summary!J$21)</f>
        <v>18.652824617497917</v>
      </c>
      <c r="K18" s="72">
        <f>IF(RES_hh_fech_in!K18=0,0,RES_hh_fech_in!K18/RES_summary!K$21)</f>
        <v>17.582601099557625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12.810696240290275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15.045827849115012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13.796174183881597</v>
      </c>
      <c r="D19" s="72">
        <f>IF(RES_hh_fech_in!D19=0,0,RES_hh_fech_in!D19/RES_summary!D$21)</f>
        <v>14.149073718145056</v>
      </c>
      <c r="E19" s="72">
        <f>IF(RES_hh_fech_in!E19=0,0,RES_hh_fech_in!E19/RES_summary!E$21)</f>
        <v>13.742232103433995</v>
      </c>
      <c r="F19" s="72">
        <f>IF(RES_hh_fech_in!F19=0,0,RES_hh_fech_in!F19/RES_summary!F$21)</f>
        <v>13.883892558343165</v>
      </c>
      <c r="G19" s="72">
        <f>IF(RES_hh_fech_in!G19=0,0,RES_hh_fech_in!G19/RES_summary!G$21)</f>
        <v>13.515178224345988</v>
      </c>
      <c r="H19" s="72">
        <f>IF(RES_hh_fech_in!H19=0,0,RES_hh_fech_in!H19/RES_summary!H$21)</f>
        <v>13.07144402021296</v>
      </c>
      <c r="I19" s="72">
        <f>IF(RES_hh_fech_in!I19=0,0,RES_hh_fech_in!I19/RES_summary!I$21)</f>
        <v>13.41390060651292</v>
      </c>
      <c r="J19" s="72">
        <f>IF(RES_hh_fech_in!J19=0,0,RES_hh_fech_in!J19/RES_summary!J$21)</f>
        <v>12.503394740549362</v>
      </c>
      <c r="K19" s="72">
        <f>IF(RES_hh_fech_in!K19=0,0,RES_hh_fech_in!K19/RES_summary!K$21)</f>
        <v>12.496759129586774</v>
      </c>
      <c r="L19" s="72">
        <f>IF(RES_hh_fech_in!L19=0,0,RES_hh_fech_in!L19/RES_summary!L$21)</f>
        <v>12.994382237417778</v>
      </c>
      <c r="M19" s="72">
        <f>IF(RES_hh_fech_in!M19=0,0,RES_hh_fech_in!M19/RES_summary!M$21)</f>
        <v>13.782829861816881</v>
      </c>
      <c r="N19" s="72">
        <f>IF(RES_hh_fech_in!N19=0,0,RES_hh_fech_in!N19/RES_summary!N$21)</f>
        <v>13.340217017647683</v>
      </c>
      <c r="O19" s="72">
        <f>IF(RES_hh_fech_in!O19=0,0,RES_hh_fech_in!O19/RES_summary!O$21)</f>
        <v>13.030473003619274</v>
      </c>
      <c r="P19" s="72">
        <f>IF(RES_hh_fech_in!P19=0,0,RES_hh_fech_in!P19/RES_summary!P$21)</f>
        <v>12.568274633775273</v>
      </c>
      <c r="Q19" s="72">
        <f>IF(RES_hh_fech_in!Q19=0,0,RES_hh_fech_in!Q19/RES_summary!Q$21)</f>
        <v>12.060606355352121</v>
      </c>
      <c r="R19" s="72">
        <f>IF(RES_hh_fech_in!R19=0,0,RES_hh_fech_in!R19/RES_summary!R$21)</f>
        <v>11.988746515604221</v>
      </c>
      <c r="S19" s="72">
        <f>IF(RES_hh_fech_in!S19=0,0,RES_hh_fech_in!S19/RES_summary!S$21)</f>
        <v>12.465309613589319</v>
      </c>
      <c r="T19" s="72">
        <f>IF(RES_hh_fech_in!T19=0,0,RES_hh_fech_in!T19/RES_summary!T$21)</f>
        <v>12.628859106264006</v>
      </c>
      <c r="U19" s="72">
        <f>IF(RES_hh_fech_in!U19=0,0,RES_hh_fech_in!U19/RES_summary!U$21)</f>
        <v>11.92867618319425</v>
      </c>
      <c r="V19" s="72">
        <f>IF(RES_hh_fech_in!V19=0,0,RES_hh_fech_in!V19/RES_summary!V$21)</f>
        <v>12.072055570265926</v>
      </c>
      <c r="W19" s="72">
        <f>IF(RES_hh_fech_in!W19=0,0,RES_hh_fech_in!W19/RES_summary!W$21)</f>
        <v>12.304376772043254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15.905179706969724</v>
      </c>
      <c r="D20" s="72">
        <f>IF(RES_hh_fech_in!D20=0,0,RES_hh_fech_in!D20/RES_summary!D$21)</f>
        <v>15.069387136406823</v>
      </c>
      <c r="E20" s="72">
        <f>IF(RES_hh_fech_in!E20=0,0,RES_hh_fech_in!E20/RES_summary!E$21)</f>
        <v>15.871172766912732</v>
      </c>
      <c r="F20" s="72">
        <f>IF(RES_hh_fech_in!F20=0,0,RES_hh_fech_in!F20/RES_summary!F$21)</f>
        <v>15.171482506372119</v>
      </c>
      <c r="G20" s="72">
        <f>IF(RES_hh_fech_in!G20=0,0,RES_hh_fech_in!G20/RES_summary!G$21)</f>
        <v>14.898438320270548</v>
      </c>
      <c r="H20" s="72">
        <f>IF(RES_hh_fech_in!H20=0,0,RES_hh_fech_in!H20/RES_summary!H$21)</f>
        <v>14.915159664083106</v>
      </c>
      <c r="I20" s="72">
        <f>IF(RES_hh_fech_in!I20=0,0,RES_hh_fech_in!I20/RES_summary!I$21)</f>
        <v>13.648628450104704</v>
      </c>
      <c r="J20" s="72">
        <f>IF(RES_hh_fech_in!J20=0,0,RES_hh_fech_in!J20/RES_summary!J$21)</f>
        <v>14.831337849009381</v>
      </c>
      <c r="K20" s="72">
        <f>IF(RES_hh_fech_in!K20=0,0,RES_hh_fech_in!K20/RES_summary!K$21)</f>
        <v>13.873774066623465</v>
      </c>
      <c r="L20" s="72">
        <f>IF(RES_hh_fech_in!L20=0,0,RES_hh_fech_in!L20/RES_summary!L$21)</f>
        <v>13.753855693302587</v>
      </c>
      <c r="M20" s="72">
        <f>IF(RES_hh_fech_in!M20=0,0,RES_hh_fech_in!M20/RES_summary!M$21)</f>
        <v>14.811347655073176</v>
      </c>
      <c r="N20" s="72">
        <f>IF(RES_hh_fech_in!N20=0,0,RES_hh_fech_in!N20/RES_summary!N$21)</f>
        <v>14.622472152943903</v>
      </c>
      <c r="O20" s="72">
        <f>IF(RES_hh_fech_in!O20=0,0,RES_hh_fech_in!O20/RES_summary!O$21)</f>
        <v>13.646743332584897</v>
      </c>
      <c r="P20" s="72">
        <f>IF(RES_hh_fech_in!P20=0,0,RES_hh_fech_in!P20/RES_summary!P$21)</f>
        <v>13.605718037703889</v>
      </c>
      <c r="Q20" s="72">
        <f>IF(RES_hh_fech_in!Q20=0,0,RES_hh_fech_in!Q20/RES_summary!Q$21)</f>
        <v>11.915823571911279</v>
      </c>
      <c r="R20" s="72">
        <f>IF(RES_hh_fech_in!R20=0,0,RES_hh_fech_in!R20/RES_summary!R$21)</f>
        <v>0</v>
      </c>
      <c r="S20" s="72">
        <f>IF(RES_hh_fech_in!S20=0,0,RES_hh_fech_in!S20/RES_summary!S$21)</f>
        <v>13.477426838608991</v>
      </c>
      <c r="T20" s="72">
        <f>IF(RES_hh_fech_in!T20=0,0,RES_hh_fech_in!T20/RES_summary!T$21)</f>
        <v>12.694298041024897</v>
      </c>
      <c r="U20" s="72">
        <f>IF(RES_hh_fech_in!U20=0,0,RES_hh_fech_in!U20/RES_summary!U$21)</f>
        <v>12.418683335279184</v>
      </c>
      <c r="V20" s="72">
        <f>IF(RES_hh_fech_in!V20=0,0,RES_hh_fech_in!V20/RES_summary!V$21)</f>
        <v>13.272381671285848</v>
      </c>
      <c r="W20" s="72">
        <f>IF(RES_hh_fech_in!W20=0,0,RES_hh_fech_in!W20/RES_summary!W$21)</f>
        <v>11.761847011109976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13.47860835872423</v>
      </c>
      <c r="D21" s="72">
        <f>IF(RES_hh_fech_in!D21=0,0,RES_hh_fech_in!D21/RES_summary!D$21)</f>
        <v>14.121090452620416</v>
      </c>
      <c r="E21" s="72">
        <f>IF(RES_hh_fech_in!E21=0,0,RES_hh_fech_in!E21/RES_summary!E$21)</f>
        <v>13.593896901850425</v>
      </c>
      <c r="F21" s="72">
        <f>IF(RES_hh_fech_in!F21=0,0,RES_hh_fech_in!F21/RES_summary!F$21)</f>
        <v>13.963874557801571</v>
      </c>
      <c r="G21" s="72">
        <f>IF(RES_hh_fech_in!G21=0,0,RES_hh_fech_in!G21/RES_summary!G$21)</f>
        <v>12.826819936038087</v>
      </c>
      <c r="H21" s="72">
        <f>IF(RES_hh_fech_in!H21=0,0,RES_hh_fech_in!H21/RES_summary!H$21)</f>
        <v>13.393678186550904</v>
      </c>
      <c r="I21" s="72">
        <f>IF(RES_hh_fech_in!I21=0,0,RES_hh_fech_in!I21/RES_summary!I$21)</f>
        <v>12.399248337350119</v>
      </c>
      <c r="J21" s="72">
        <f>IF(RES_hh_fech_in!J21=0,0,RES_hh_fech_in!J21/RES_summary!J$21)</f>
        <v>12.435739148603624</v>
      </c>
      <c r="K21" s="72">
        <f>IF(RES_hh_fech_in!K21=0,0,RES_hh_fech_in!K21/RES_summary!K$21)</f>
        <v>11.760533325931869</v>
      </c>
      <c r="L21" s="72">
        <f>IF(RES_hh_fech_in!L21=0,0,RES_hh_fech_in!L21/RES_summary!L$21)</f>
        <v>11.550036161205302</v>
      </c>
      <c r="M21" s="72">
        <f>IF(RES_hh_fech_in!M21=0,0,RES_hh_fech_in!M21/RES_summary!M$21)</f>
        <v>13.500197631195944</v>
      </c>
      <c r="N21" s="72">
        <f>IF(RES_hh_fech_in!N21=0,0,RES_hh_fech_in!N21/RES_summary!N$21)</f>
        <v>12.930646827712552</v>
      </c>
      <c r="O21" s="72">
        <f>IF(RES_hh_fech_in!O21=0,0,RES_hh_fech_in!O21/RES_summary!O$21)</f>
        <v>12.335323012988955</v>
      </c>
      <c r="P21" s="72">
        <f>IF(RES_hh_fech_in!P21=0,0,RES_hh_fech_in!P21/RES_summary!P$21)</f>
        <v>11.608009526712872</v>
      </c>
      <c r="Q21" s="72">
        <f>IF(RES_hh_fech_in!Q21=0,0,RES_hh_fech_in!Q21/RES_summary!Q$21)</f>
        <v>11.344307055594095</v>
      </c>
      <c r="R21" s="72">
        <f>IF(RES_hh_fech_in!R21=0,0,RES_hh_fech_in!R21/RES_summary!R$21)</f>
        <v>11.411747383586153</v>
      </c>
      <c r="S21" s="72">
        <f>IF(RES_hh_fech_in!S21=0,0,RES_hh_fech_in!S21/RES_summary!S$21)</f>
        <v>11.65831868141837</v>
      </c>
      <c r="T21" s="72">
        <f>IF(RES_hh_fech_in!T21=0,0,RES_hh_fech_in!T21/RES_summary!T$21)</f>
        <v>11.517595377844792</v>
      </c>
      <c r="U21" s="72">
        <f>IF(RES_hh_fech_in!U21=0,0,RES_hh_fech_in!U21/RES_summary!U$21)</f>
        <v>11.554187981770324</v>
      </c>
      <c r="V21" s="72">
        <f>IF(RES_hh_fech_in!V21=0,0,RES_hh_fech_in!V21/RES_summary!V$21)</f>
        <v>11.780212576523432</v>
      </c>
      <c r="W21" s="72">
        <f>IF(RES_hh_fech_in!W21=0,0,RES_hh_fech_in!W21/RES_summary!W$21)</f>
        <v>11.292639571685692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13.34817039359381</v>
      </c>
      <c r="D22" s="72">
        <f>IF(RES_hh_fech_in!D22=0,0,RES_hh_fech_in!D22/RES_summary!D$21)</f>
        <v>12.98718481180792</v>
      </c>
      <c r="E22" s="72">
        <f>IF(RES_hh_fech_in!E22=0,0,RES_hh_fech_in!E22/RES_summary!E$21)</f>
        <v>13.56341745232583</v>
      </c>
      <c r="F22" s="72">
        <f>IF(RES_hh_fech_in!F22=0,0,RES_hh_fech_in!F22/RES_summary!F$21)</f>
        <v>12.846440682109916</v>
      </c>
      <c r="G22" s="72">
        <f>IF(RES_hh_fech_in!G22=0,0,RES_hh_fech_in!G22/RES_summary!G$21)</f>
        <v>11.911013989905729</v>
      </c>
      <c r="H22" s="72">
        <f>IF(RES_hh_fech_in!H22=0,0,RES_hh_fech_in!H22/RES_summary!H$21)</f>
        <v>11.648269315790976</v>
      </c>
      <c r="I22" s="72">
        <f>IF(RES_hh_fech_in!I22=0,0,RES_hh_fech_in!I22/RES_summary!I$21)</f>
        <v>11.570747317321477</v>
      </c>
      <c r="J22" s="72">
        <f>IF(RES_hh_fech_in!J22=0,0,RES_hh_fech_in!J22/RES_summary!J$21)</f>
        <v>11.048688578218515</v>
      </c>
      <c r="K22" s="72">
        <f>IF(RES_hh_fech_in!K22=0,0,RES_hh_fech_in!K22/RES_summary!K$21)</f>
        <v>10.62625630931535</v>
      </c>
      <c r="L22" s="72">
        <f>IF(RES_hh_fech_in!L22=0,0,RES_hh_fech_in!L22/RES_summary!L$21)</f>
        <v>12.470440286418709</v>
      </c>
      <c r="M22" s="72">
        <f>IF(RES_hh_fech_in!M22=0,0,RES_hh_fech_in!M22/RES_summary!M$21)</f>
        <v>12.062473104750207</v>
      </c>
      <c r="N22" s="72">
        <f>IF(RES_hh_fech_in!N22=0,0,RES_hh_fech_in!N22/RES_summary!N$21)</f>
        <v>11.453333010819717</v>
      </c>
      <c r="O22" s="72">
        <f>IF(RES_hh_fech_in!O22=0,0,RES_hh_fech_in!O22/RES_summary!O$21)</f>
        <v>11.607744715053286</v>
      </c>
      <c r="P22" s="72">
        <f>IF(RES_hh_fech_in!P22=0,0,RES_hh_fech_in!P22/RES_summary!P$21)</f>
        <v>11.448040510850582</v>
      </c>
      <c r="Q22" s="72">
        <f>IF(RES_hh_fech_in!Q22=0,0,RES_hh_fech_in!Q22/RES_summary!Q$21)</f>
        <v>11.158573745709512</v>
      </c>
      <c r="R22" s="72">
        <f>IF(RES_hh_fech_in!R22=0,0,RES_hh_fech_in!R22/RES_summary!R$21)</f>
        <v>10.994512445347711</v>
      </c>
      <c r="S22" s="72">
        <f>IF(RES_hh_fech_in!S22=0,0,RES_hh_fech_in!S22/RES_summary!S$21)</f>
        <v>11.283635228393587</v>
      </c>
      <c r="T22" s="72">
        <f>IF(RES_hh_fech_in!T22=0,0,RES_hh_fech_in!T22/RES_summary!T$21)</f>
        <v>11.274321110593517</v>
      </c>
      <c r="U22" s="72">
        <f>IF(RES_hh_fech_in!U22=0,0,RES_hh_fech_in!U22/RES_summary!U$21)</f>
        <v>10.861429106770242</v>
      </c>
      <c r="V22" s="72">
        <f>IF(RES_hh_fech_in!V22=0,0,RES_hh_fech_in!V22/RES_summary!V$21)</f>
        <v>10.413831619594339</v>
      </c>
      <c r="W22" s="72">
        <f>IF(RES_hh_fech_in!W22=0,0,RES_hh_fech_in!W22/RES_summary!W$21)</f>
        <v>12.801086494575031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9.9663576230733995</v>
      </c>
      <c r="D24" s="72">
        <f>IF(RES_hh_fech_in!D24=0,0,RES_hh_fech_in!D24/RES_summary!D$21)</f>
        <v>10.893248664809493</v>
      </c>
      <c r="E24" s="72">
        <f>IF(RES_hh_fech_in!E24=0,0,RES_hh_fech_in!E24/RES_summary!E$21)</f>
        <v>10.354905521250489</v>
      </c>
      <c r="F24" s="72">
        <f>IF(RES_hh_fech_in!F24=0,0,RES_hh_fech_in!F24/RES_summary!F$21)</f>
        <v>10.018445905596478</v>
      </c>
      <c r="G24" s="72">
        <f>IF(RES_hh_fech_in!G24=0,0,RES_hh_fech_in!G24/RES_summary!G$21)</f>
        <v>10.429371898177644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9.5324975381404577</v>
      </c>
      <c r="M24" s="72">
        <f>IF(RES_hh_fech_in!M24=0,0,RES_hh_fech_in!M24/RES_summary!M$21)</f>
        <v>10.313760748445894</v>
      </c>
      <c r="N24" s="72">
        <f>IF(RES_hh_fech_in!N24=0,0,RES_hh_fech_in!N24/RES_summary!N$21)</f>
        <v>10.437967671209169</v>
      </c>
      <c r="O24" s="72">
        <f>IF(RES_hh_fech_in!O24=0,0,RES_hh_fech_in!O24/RES_summary!O$21)</f>
        <v>10.5916597274036</v>
      </c>
      <c r="P24" s="72">
        <f>IF(RES_hh_fech_in!P24=0,0,RES_hh_fech_in!P24/RES_summary!P$21)</f>
        <v>9.7467736020483589</v>
      </c>
      <c r="Q24" s="72">
        <f>IF(RES_hh_fech_in!Q24=0,0,RES_hh_fech_in!Q24/RES_summary!Q$21)</f>
        <v>10.276048277393626</v>
      </c>
      <c r="R24" s="72">
        <f>IF(RES_hh_fech_in!R24=0,0,RES_hh_fech_in!R24/RES_summary!R$21)</f>
        <v>10.357050939067765</v>
      </c>
      <c r="S24" s="72">
        <f>IF(RES_hh_fech_in!S24=0,0,RES_hh_fech_in!S24/RES_summary!S$21)</f>
        <v>10.622226233815224</v>
      </c>
      <c r="T24" s="72">
        <f>IF(RES_hh_fech_in!T24=0,0,RES_hh_fech_in!T24/RES_summary!T$21)</f>
        <v>10.855487809338612</v>
      </c>
      <c r="U24" s="72">
        <f>IF(RES_hh_fech_in!U24=0,0,RES_hh_fech_in!U24/RES_summary!U$21)</f>
        <v>10.5679210050008</v>
      </c>
      <c r="V24" s="72">
        <f>IF(RES_hh_fech_in!V24=0,0,RES_hh_fech_in!V24/RES_summary!V$21)</f>
        <v>10.883761836734694</v>
      </c>
      <c r="W24" s="72">
        <f>IF(RES_hh_fech_in!W24=0,0,RES_hh_fech_in!W24/RES_summary!W$21)</f>
        <v>10.816451734033134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12.136561205037301</v>
      </c>
      <c r="D25" s="74">
        <f>IF(RES_hh_fech_in!D25=0,0,RES_hh_fech_in!D25/RES_summary!D$21)</f>
        <v>11.955156137292327</v>
      </c>
      <c r="E25" s="74">
        <f>IF(RES_hh_fech_in!E25=0,0,RES_hh_fech_in!E25/RES_summary!E$21)</f>
        <v>12.376393302169996</v>
      </c>
      <c r="F25" s="74">
        <f>IF(RES_hh_fech_in!F25=0,0,RES_hh_fech_in!F25/RES_summary!F$21)</f>
        <v>12.223788654091555</v>
      </c>
      <c r="G25" s="74">
        <f>IF(RES_hh_fech_in!G25=0,0,RES_hh_fech_in!G25/RES_summary!G$21)</f>
        <v>11.147419402880869</v>
      </c>
      <c r="H25" s="74">
        <f>IF(RES_hh_fech_in!H25=0,0,RES_hh_fech_in!H25/RES_summary!H$21)</f>
        <v>11.211627806007279</v>
      </c>
      <c r="I25" s="74">
        <f>IF(RES_hh_fech_in!I25=0,0,RES_hh_fech_in!I25/RES_summary!I$21)</f>
        <v>10.872296283337926</v>
      </c>
      <c r="J25" s="74">
        <f>IF(RES_hh_fech_in!J25=0,0,RES_hh_fech_in!J25/RES_summary!J$21)</f>
        <v>11.050976850990233</v>
      </c>
      <c r="K25" s="74">
        <f>IF(RES_hh_fech_in!K25=0,0,RES_hh_fech_in!K25/RES_summary!K$21)</f>
        <v>9.8981836849874743</v>
      </c>
      <c r="L25" s="74">
        <f>IF(RES_hh_fech_in!L25=0,0,RES_hh_fech_in!L25/RES_summary!L$21)</f>
        <v>10.355298535611347</v>
      </c>
      <c r="M25" s="74">
        <f>IF(RES_hh_fech_in!M25=0,0,RES_hh_fech_in!M25/RES_summary!M$21)</f>
        <v>10.757711898387527</v>
      </c>
      <c r="N25" s="74">
        <f>IF(RES_hh_fech_in!N25=0,0,RES_hh_fech_in!N25/RES_summary!N$21)</f>
        <v>12.001345792512613</v>
      </c>
      <c r="O25" s="74">
        <f>IF(RES_hh_fech_in!O25=0,0,RES_hh_fech_in!O25/RES_summary!O$21)</f>
        <v>12.767097687058497</v>
      </c>
      <c r="P25" s="74">
        <f>IF(RES_hh_fech_in!P25=0,0,RES_hh_fech_in!P25/RES_summary!P$21)</f>
        <v>10.656675636014327</v>
      </c>
      <c r="Q25" s="74">
        <f>IF(RES_hh_fech_in!Q25=0,0,RES_hh_fech_in!Q25/RES_summary!Q$21)</f>
        <v>11.038096912086361</v>
      </c>
      <c r="R25" s="74">
        <f>IF(RES_hh_fech_in!R25=0,0,RES_hh_fech_in!R25/RES_summary!R$21)</f>
        <v>10.836407403785108</v>
      </c>
      <c r="S25" s="74">
        <f>IF(RES_hh_fech_in!S25=0,0,RES_hh_fech_in!S25/RES_summary!S$21)</f>
        <v>11.493189132966883</v>
      </c>
      <c r="T25" s="74">
        <f>IF(RES_hh_fech_in!T25=0,0,RES_hh_fech_in!T25/RES_summary!T$21)</f>
        <v>10.951075692973708</v>
      </c>
      <c r="U25" s="74">
        <f>IF(RES_hh_fech_in!U25=0,0,RES_hh_fech_in!U25/RES_summary!U$21)</f>
        <v>11.035557724973833</v>
      </c>
      <c r="V25" s="74">
        <f>IF(RES_hh_fech_in!V25=0,0,RES_hh_fech_in!V25/RES_summary!V$21)</f>
        <v>11.904911272509773</v>
      </c>
      <c r="W25" s="74">
        <f>IF(RES_hh_fech_in!W25=0,0,RES_hh_fech_in!W25/RES_summary!W$21)</f>
        <v>10.933669589359701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6.6552507554310658</v>
      </c>
      <c r="D26" s="77">
        <f>IF(RES_hh_fech_in!D26=0,0,RES_hh_fech_in!D26/RES_summary!D$21)</f>
        <v>6.7476998850953231</v>
      </c>
      <c r="E26" s="77">
        <f>IF(RES_hh_fech_in!E26=0,0,RES_hh_fech_in!E26/RES_summary!E$21)</f>
        <v>6.8228384298874198</v>
      </c>
      <c r="F26" s="77">
        <f>IF(RES_hh_fech_in!F26=0,0,RES_hh_fech_in!F26/RES_summary!F$21)</f>
        <v>6.8252149791910428</v>
      </c>
      <c r="G26" s="77">
        <f>IF(RES_hh_fech_in!G26=0,0,RES_hh_fech_in!G26/RES_summary!G$21)</f>
        <v>6.4565564666961865</v>
      </c>
      <c r="H26" s="77">
        <f>IF(RES_hh_fech_in!H26=0,0,RES_hh_fech_in!H26/RES_summary!H$21)</f>
        <v>6.6929660383245118</v>
      </c>
      <c r="I26" s="77">
        <f>IF(RES_hh_fech_in!I26=0,0,RES_hh_fech_in!I26/RES_summary!I$21)</f>
        <v>6.2959261099545287</v>
      </c>
      <c r="J26" s="77">
        <f>IF(RES_hh_fech_in!J26=0,0,RES_hh_fech_in!J26/RES_summary!J$21)</f>
        <v>6.4687085038215066</v>
      </c>
      <c r="K26" s="77">
        <f>IF(RES_hh_fech_in!K26=0,0,RES_hh_fech_in!K26/RES_summary!K$21)</f>
        <v>6.0643402049262507</v>
      </c>
      <c r="L26" s="77">
        <f>IF(RES_hh_fech_in!L26=0,0,RES_hh_fech_in!L26/RES_summary!L$21)</f>
        <v>4.5495876132078319</v>
      </c>
      <c r="M26" s="77">
        <f>IF(RES_hh_fech_in!M26=0,0,RES_hh_fech_in!M26/RES_summary!M$21)</f>
        <v>7.0807691270259987</v>
      </c>
      <c r="N26" s="77">
        <f>IF(RES_hh_fech_in!N26=0,0,RES_hh_fech_in!N26/RES_summary!N$21)</f>
        <v>7.0147974375160356</v>
      </c>
      <c r="O26" s="77">
        <f>IF(RES_hh_fech_in!O26=0,0,RES_hh_fech_in!O26/RES_summary!O$21)</f>
        <v>7.2683279866383366</v>
      </c>
      <c r="P26" s="77">
        <f>IF(RES_hh_fech_in!P26=0,0,RES_hh_fech_in!P26/RES_summary!P$21)</f>
        <v>7.1460431413645891</v>
      </c>
      <c r="Q26" s="77">
        <f>IF(RES_hh_fech_in!Q26=0,0,RES_hh_fech_in!Q26/RES_summary!Q$21)</f>
        <v>7.206117464869866</v>
      </c>
      <c r="R26" s="77">
        <f>IF(RES_hh_fech_in!R26=0,0,RES_hh_fech_in!R26/RES_summary!R$21)</f>
        <v>7.3887985282801152</v>
      </c>
      <c r="S26" s="77">
        <f>IF(RES_hh_fech_in!S26=0,0,RES_hh_fech_in!S26/RES_summary!S$21)</f>
        <v>7.579244688066253</v>
      </c>
      <c r="T26" s="77">
        <f>IF(RES_hh_fech_in!T26=0,0,RES_hh_fech_in!T26/RES_summary!T$21)</f>
        <v>7.664842882207326</v>
      </c>
      <c r="U26" s="77">
        <f>IF(RES_hh_fech_in!U26=0,0,RES_hh_fech_in!U26/RES_summary!U$21)</f>
        <v>7.7442731319086011</v>
      </c>
      <c r="V26" s="77">
        <f>IF(RES_hh_fech_in!V26=0,0,RES_hh_fech_in!V26/RES_summary!V$21)</f>
        <v>7.9972546555477502</v>
      </c>
      <c r="W26" s="77">
        <f>IF(RES_hh_fech_in!W26=0,0,RES_hh_fech_in!W26/RES_summary!W$21)</f>
        <v>7.6770118920982551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8.2029490921507779</v>
      </c>
      <c r="D27" s="69">
        <f>IF(RES_hh_fech_in!D27=0,0,RES_hh_fech_in!D27/RES_summary!D$21)</f>
        <v>8.6115667664624027</v>
      </c>
      <c r="E27" s="69">
        <f>IF(RES_hh_fech_in!E27=0,0,RES_hh_fech_in!E27/RES_summary!E$21)</f>
        <v>8.0101909173301102</v>
      </c>
      <c r="F27" s="69">
        <f>IF(RES_hh_fech_in!F27=0,0,RES_hh_fech_in!F27/RES_summary!F$21)</f>
        <v>7.4055969371854289</v>
      </c>
      <c r="G27" s="69">
        <f>IF(RES_hh_fech_in!G27=0,0,RES_hh_fech_in!G27/RES_summary!G$21)</f>
        <v>7.1642410176296325</v>
      </c>
      <c r="H27" s="69">
        <f>IF(RES_hh_fech_in!H27=0,0,RES_hh_fech_in!H27/RES_summary!H$21)</f>
        <v>7.3838059377342633</v>
      </c>
      <c r="I27" s="69">
        <f>IF(RES_hh_fech_in!I27=0,0,RES_hh_fech_in!I27/RES_summary!I$21)</f>
        <v>7.5436412375928779</v>
      </c>
      <c r="J27" s="69">
        <f>IF(RES_hh_fech_in!J27=0,0,RES_hh_fech_in!J27/RES_summary!J$21)</f>
        <v>7.3545778720827117</v>
      </c>
      <c r="K27" s="69">
        <f>IF(RES_hh_fech_in!K27=0,0,RES_hh_fech_in!K27/RES_summary!K$21)</f>
        <v>6.1490941719018872</v>
      </c>
      <c r="L27" s="69">
        <f>IF(RES_hh_fech_in!L27=0,0,RES_hh_fech_in!L27/RES_summary!L$21)</f>
        <v>7.3176398221845327</v>
      </c>
      <c r="M27" s="69">
        <f>IF(RES_hh_fech_in!M27=0,0,RES_hh_fech_in!M27/RES_summary!M$21)</f>
        <v>7.7014495142351356</v>
      </c>
      <c r="N27" s="69">
        <f>IF(RES_hh_fech_in!N27=0,0,RES_hh_fech_in!N27/RES_summary!N$21)</f>
        <v>7.5522711524716861</v>
      </c>
      <c r="O27" s="69">
        <f>IF(RES_hh_fech_in!O27=0,0,RES_hh_fech_in!O27/RES_summary!O$21)</f>
        <v>7.5442264635091689</v>
      </c>
      <c r="P27" s="69">
        <f>IF(RES_hh_fech_in!P27=0,0,RES_hh_fech_in!P27/RES_summary!P$21)</f>
        <v>6.7831705264005464</v>
      </c>
      <c r="Q27" s="69">
        <f>IF(RES_hh_fech_in!Q27=0,0,RES_hh_fech_in!Q27/RES_summary!Q$21)</f>
        <v>6.9315190225000807</v>
      </c>
      <c r="R27" s="69">
        <f>IF(RES_hh_fech_in!R27=0,0,RES_hh_fech_in!R27/RES_summary!R$21)</f>
        <v>6.7513930486085956</v>
      </c>
      <c r="S27" s="69">
        <f>IF(RES_hh_fech_in!S27=0,0,RES_hh_fech_in!S27/RES_summary!S$21)</f>
        <v>6.9955132511019835</v>
      </c>
      <c r="T27" s="69">
        <f>IF(RES_hh_fech_in!T27=0,0,RES_hh_fech_in!T27/RES_summary!T$21)</f>
        <v>6.897613997596066</v>
      </c>
      <c r="U27" s="69">
        <f>IF(RES_hh_fech_in!U27=0,0,RES_hh_fech_in!U27/RES_summary!U$21)</f>
        <v>6.7490695657749749</v>
      </c>
      <c r="V27" s="69">
        <f>IF(RES_hh_fech_in!V27=0,0,RES_hh_fech_in!V27/RES_summary!V$21)</f>
        <v>6.9258067525735232</v>
      </c>
      <c r="W27" s="69">
        <f>IF(RES_hh_fech_in!W27=0,0,RES_hh_fech_in!W27/RES_summary!W$21)</f>
        <v>6.4636647445878257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8.9542198363971099</v>
      </c>
      <c r="D29" s="72">
        <f>IF(RES_hh_fech_in!D29=0,0,RES_hh_fech_in!D29/RES_summary!D$21)</f>
        <v>9.0692470703913113</v>
      </c>
      <c r="E29" s="72">
        <f>IF(RES_hh_fech_in!E29=0,0,RES_hh_fech_in!E29/RES_summary!E$21)</f>
        <v>8.4663057766335061</v>
      </c>
      <c r="F29" s="72">
        <f>IF(RES_hh_fech_in!F29=0,0,RES_hh_fech_in!F29/RES_summary!F$21)</f>
        <v>8.2221360021751781</v>
      </c>
      <c r="G29" s="72">
        <f>IF(RES_hh_fech_in!G29=0,0,RES_hh_fech_in!G29/RES_summary!G$21)</f>
        <v>7.9796681968075633</v>
      </c>
      <c r="H29" s="72">
        <f>IF(RES_hh_fech_in!H29=0,0,RES_hh_fech_in!H29/RES_summary!H$21)</f>
        <v>7.8786527822442034</v>
      </c>
      <c r="I29" s="72">
        <f>IF(RES_hh_fech_in!I29=0,0,RES_hh_fech_in!I29/RES_summary!I$21)</f>
        <v>8.2621214464777637</v>
      </c>
      <c r="J29" s="72">
        <f>IF(RES_hh_fech_in!J29=0,0,RES_hh_fech_in!J29/RES_summary!J$21)</f>
        <v>7.7088539776751812</v>
      </c>
      <c r="K29" s="72">
        <f>IF(RES_hh_fech_in!K29=0,0,RES_hh_fech_in!K29/RES_summary!K$21)</f>
        <v>7.7802292031534988</v>
      </c>
      <c r="L29" s="72">
        <f>IF(RES_hh_fech_in!L29=0,0,RES_hh_fech_in!L29/RES_summary!L$21)</f>
        <v>7.9531653991805724</v>
      </c>
      <c r="M29" s="72">
        <f>IF(RES_hh_fech_in!M29=0,0,RES_hh_fech_in!M29/RES_summary!M$21)</f>
        <v>8.3560474765669408</v>
      </c>
      <c r="N29" s="72">
        <f>IF(RES_hh_fech_in!N29=0,0,RES_hh_fech_in!N29/RES_summary!N$21)</f>
        <v>8.2929960835613574</v>
      </c>
      <c r="O29" s="72">
        <f>IF(RES_hh_fech_in!O29=0,0,RES_hh_fech_in!O29/RES_summary!O$21)</f>
        <v>8.3011264961307489</v>
      </c>
      <c r="P29" s="72">
        <f>IF(RES_hh_fech_in!P29=0,0,RES_hh_fech_in!P29/RES_summary!P$21)</f>
        <v>8.3004636007333037</v>
      </c>
      <c r="Q29" s="72">
        <f>IF(RES_hh_fech_in!Q29=0,0,RES_hh_fech_in!Q29/RES_summary!Q$21)</f>
        <v>8.1811142096260507</v>
      </c>
      <c r="R29" s="72">
        <f>IF(RES_hh_fech_in!R29=0,0,RES_hh_fech_in!R29/RES_summary!R$21)</f>
        <v>7.5365037141106379</v>
      </c>
      <c r="S29" s="72">
        <f>IF(RES_hh_fech_in!S29=0,0,RES_hh_fech_in!S29/RES_summary!S$21)</f>
        <v>8.1691456177369854</v>
      </c>
      <c r="T29" s="72">
        <f>IF(RES_hh_fech_in!T29=0,0,RES_hh_fech_in!T29/RES_summary!T$21)</f>
        <v>8.1751276890922302</v>
      </c>
      <c r="U29" s="72">
        <f>IF(RES_hh_fech_in!U29=0,0,RES_hh_fech_in!U29/RES_summary!U$21)</f>
        <v>8.0127383372077201</v>
      </c>
      <c r="V29" s="72">
        <f>IF(RES_hh_fech_in!V29=0,0,RES_hh_fech_in!V29/RES_summary!V$21)</f>
        <v>8.5059862718211665</v>
      </c>
      <c r="W29" s="72">
        <f>IF(RES_hh_fech_in!W29=0,0,RES_hh_fech_in!W29/RES_summary!W$21)</f>
        <v>7.745738628055701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8.825164636069271</v>
      </c>
      <c r="D30" s="72">
        <f>IF(RES_hh_fech_in!D30=0,0,RES_hh_fech_in!D30/RES_summary!D$21)</f>
        <v>9.3540255038848006</v>
      </c>
      <c r="E30" s="72">
        <f>IF(RES_hh_fech_in!E30=0,0,RES_hh_fech_in!E30/RES_summary!E$21)</f>
        <v>8.4618038126058188</v>
      </c>
      <c r="F30" s="72">
        <f>IF(RES_hh_fech_in!F30=0,0,RES_hh_fech_in!F30/RES_summary!F$21)</f>
        <v>7.9210090482885533</v>
      </c>
      <c r="G30" s="72">
        <f>IF(RES_hh_fech_in!G30=0,0,RES_hh_fech_in!G30/RES_summary!G$21)</f>
        <v>7.8998886014357286</v>
      </c>
      <c r="H30" s="72">
        <f>IF(RES_hh_fech_in!H30=0,0,RES_hh_fech_in!H30/RES_summary!H$21)</f>
        <v>8.1606880645005013</v>
      </c>
      <c r="I30" s="72">
        <f>IF(RES_hh_fech_in!I30=0,0,RES_hh_fech_in!I30/RES_summary!I$21)</f>
        <v>8.3503477404568205</v>
      </c>
      <c r="J30" s="72">
        <f>IF(RES_hh_fech_in!J30=0,0,RES_hh_fech_in!J30/RES_summary!J$21)</f>
        <v>8.1687798846513147</v>
      </c>
      <c r="K30" s="72">
        <f>IF(RES_hh_fech_in!K30=0,0,RES_hh_fech_in!K30/RES_summary!K$21)</f>
        <v>6.8791764776319786</v>
      </c>
      <c r="L30" s="72">
        <f>IF(RES_hh_fech_in!L30=0,0,RES_hh_fech_in!L30/RES_summary!L$21)</f>
        <v>7.8291458555392097</v>
      </c>
      <c r="M30" s="72">
        <f>IF(RES_hh_fech_in!M30=0,0,RES_hh_fech_in!M30/RES_summary!M$21)</f>
        <v>9.0094737989795153</v>
      </c>
      <c r="N30" s="72">
        <f>IF(RES_hh_fech_in!N30=0,0,RES_hh_fech_in!N30/RES_summary!N$21)</f>
        <v>8.6171371009221378</v>
      </c>
      <c r="O30" s="72">
        <f>IF(RES_hh_fech_in!O30=0,0,RES_hh_fech_in!O30/RES_summary!O$21)</f>
        <v>8.1857850149921951</v>
      </c>
      <c r="P30" s="72">
        <f>IF(RES_hh_fech_in!P30=0,0,RES_hh_fech_in!P30/RES_summary!P$21)</f>
        <v>7.8861105382130123</v>
      </c>
      <c r="Q30" s="72">
        <f>IF(RES_hh_fech_in!Q30=0,0,RES_hh_fech_in!Q30/RES_summary!Q$21)</f>
        <v>7.8859763058424681</v>
      </c>
      <c r="R30" s="72">
        <f>IF(RES_hh_fech_in!R30=0,0,RES_hh_fech_in!R30/RES_summary!R$21)</f>
        <v>7.9418274155590218</v>
      </c>
      <c r="S30" s="72">
        <f>IF(RES_hh_fech_in!S30=0,0,RES_hh_fech_in!S30/RES_summary!S$21)</f>
        <v>8.1315545624486081</v>
      </c>
      <c r="T30" s="72">
        <f>IF(RES_hh_fech_in!T30=0,0,RES_hh_fech_in!T30/RES_summary!T$21)</f>
        <v>8.061055691285592</v>
      </c>
      <c r="U30" s="72">
        <f>IF(RES_hh_fech_in!U30=0,0,RES_hh_fech_in!U30/RES_summary!U$21)</f>
        <v>8.1011631783102143</v>
      </c>
      <c r="V30" s="72">
        <f>IF(RES_hh_fech_in!V30=0,0,RES_hh_fech_in!V30/RES_summary!V$21)</f>
        <v>8.3312975979577413</v>
      </c>
      <c r="W30" s="72">
        <f>IF(RES_hh_fech_in!W30=0,0,RES_hh_fech_in!W30/RES_summary!W$21)</f>
        <v>7.8530563556652657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7.4625070263349906</v>
      </c>
      <c r="D32" s="77">
        <f>IF(RES_hh_fech_in!D32=0,0,RES_hh_fech_in!D32/RES_summary!D$21)</f>
        <v>7.3691492770428972</v>
      </c>
      <c r="E32" s="77">
        <f>IF(RES_hh_fech_in!E32=0,0,RES_hh_fech_in!E32/RES_summary!E$21)</f>
        <v>7.1485145584374967</v>
      </c>
      <c r="F32" s="77">
        <f>IF(RES_hh_fech_in!F32=0,0,RES_hh_fech_in!F32/RES_summary!F$21)</f>
        <v>5.8514721563551673</v>
      </c>
      <c r="G32" s="77">
        <f>IF(RES_hh_fech_in!G32=0,0,RES_hh_fech_in!G32/RES_summary!G$21)</f>
        <v>6.3007313042159518</v>
      </c>
      <c r="H32" s="77">
        <f>IF(RES_hh_fech_in!H32=0,0,RES_hh_fech_in!H32/RES_summary!H$21)</f>
        <v>6.4018414982325185</v>
      </c>
      <c r="I32" s="77">
        <f>IF(RES_hh_fech_in!I32=0,0,RES_hh_fech_in!I32/RES_summary!I$21)</f>
        <v>6.5482783546908108</v>
      </c>
      <c r="J32" s="77">
        <f>IF(RES_hh_fech_in!J32=0,0,RES_hh_fech_in!J32/RES_summary!J$21)</f>
        <v>6.7738799727084631</v>
      </c>
      <c r="K32" s="77">
        <f>IF(RES_hh_fech_in!K32=0,0,RES_hh_fech_in!K32/RES_summary!K$21)</f>
        <v>4.8245991228084408</v>
      </c>
      <c r="L32" s="77">
        <f>IF(RES_hh_fech_in!L32=0,0,RES_hh_fech_in!L32/RES_summary!L$21)</f>
        <v>6.6951283573182865</v>
      </c>
      <c r="M32" s="77">
        <f>IF(RES_hh_fech_in!M32=0,0,RES_hh_fech_in!M32/RES_summary!M$21)</f>
        <v>6.3373450561969973</v>
      </c>
      <c r="N32" s="77">
        <f>IF(RES_hh_fech_in!N32=0,0,RES_hh_fech_in!N32/RES_summary!N$21)</f>
        <v>6.8581812320566673</v>
      </c>
      <c r="O32" s="77">
        <f>IF(RES_hh_fech_in!O32=0,0,RES_hh_fech_in!O32/RES_summary!O$21)</f>
        <v>7.0244784979219475</v>
      </c>
      <c r="P32" s="77">
        <f>IF(RES_hh_fech_in!P32=0,0,RES_hh_fech_in!P32/RES_summary!P$21)</f>
        <v>5.7279044240215162</v>
      </c>
      <c r="Q32" s="77">
        <f>IF(RES_hh_fech_in!Q32=0,0,RES_hh_fech_in!Q32/RES_summary!Q$21)</f>
        <v>6.0833063123892259</v>
      </c>
      <c r="R32" s="77">
        <f>IF(RES_hh_fech_in!R32=0,0,RES_hh_fech_in!R32/RES_summary!R$21)</f>
        <v>5.9205011930841849</v>
      </c>
      <c r="S32" s="77">
        <f>IF(RES_hh_fech_in!S32=0,0,RES_hh_fech_in!S32/RES_summary!S$21)</f>
        <v>6.1302820683659469</v>
      </c>
      <c r="T32" s="77">
        <f>IF(RES_hh_fech_in!T32=0,0,RES_hh_fech_in!T32/RES_summary!T$21)</f>
        <v>6.0153426254653555</v>
      </c>
      <c r="U32" s="77">
        <f>IF(RES_hh_fech_in!U32=0,0,RES_hh_fech_in!U32/RES_summary!U$21)</f>
        <v>5.8281098164752123</v>
      </c>
      <c r="V32" s="77">
        <f>IF(RES_hh_fech_in!V32=0,0,RES_hh_fech_in!V32/RES_summary!V$21)</f>
        <v>6.0071571281307898</v>
      </c>
      <c r="W32" s="77">
        <f>IF(RES_hh_fech_in!W32=0,0,RES_hh_fech_in!W32/RES_summary!W$21)</f>
        <v>5.6513077332523673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105.77642439878763</v>
      </c>
      <c r="D3" s="65">
        <f>IF(RES_hh_tesh_in!D3=0,0,RES_hh_tesh_in!D3/RES_summary!D$21)</f>
        <v>101.4690735465614</v>
      </c>
      <c r="E3" s="65">
        <f>IF(RES_hh_tesh_in!E3=0,0,RES_hh_tesh_in!E3/RES_summary!E$21)</f>
        <v>102.38541831495003</v>
      </c>
      <c r="F3" s="65">
        <f>IF(RES_hh_tesh_in!F3=0,0,RES_hh_tesh_in!F3/RES_summary!F$21)</f>
        <v>104.74754817296171</v>
      </c>
      <c r="G3" s="65">
        <f>IF(RES_hh_tesh_in!G3=0,0,RES_hh_tesh_in!G3/RES_summary!G$21)</f>
        <v>100.72645473254029</v>
      </c>
      <c r="H3" s="65">
        <f>IF(RES_hh_tesh_in!H3=0,0,RES_hh_tesh_in!H3/RES_summary!H$21)</f>
        <v>96.595015586253254</v>
      </c>
      <c r="I3" s="65">
        <f>IF(RES_hh_tesh_in!I3=0,0,RES_hh_tesh_in!I3/RES_summary!I$21)</f>
        <v>86.473708798479066</v>
      </c>
      <c r="J3" s="65">
        <f>IF(RES_hh_tesh_in!J3=0,0,RES_hh_tesh_in!J3/RES_summary!J$21)</f>
        <v>92.956943672828345</v>
      </c>
      <c r="K3" s="65">
        <f>IF(RES_hh_tesh_in!K3=0,0,RES_hh_tesh_in!K3/RES_summary!K$21)</f>
        <v>91.915605213259312</v>
      </c>
      <c r="L3" s="65">
        <f>IF(RES_hh_tesh_in!L3=0,0,RES_hh_tesh_in!L3/RES_summary!L$21)</f>
        <v>94.396479307364999</v>
      </c>
      <c r="M3" s="65">
        <f>IF(RES_hh_tesh_in!M3=0,0,RES_hh_tesh_in!M3/RES_summary!M$21)</f>
        <v>79.494105520168972</v>
      </c>
      <c r="N3" s="65">
        <f>IF(RES_hh_tesh_in!N3=0,0,RES_hh_tesh_in!N3/RES_summary!N$21)</f>
        <v>88.316394680285597</v>
      </c>
      <c r="O3" s="65">
        <f>IF(RES_hh_tesh_in!O3=0,0,RES_hh_tesh_in!O3/RES_summary!O$21)</f>
        <v>93.174021250975414</v>
      </c>
      <c r="P3" s="65">
        <f>IF(RES_hh_tesh_in!P3=0,0,RES_hh_tesh_in!P3/RES_summary!P$21)</f>
        <v>71.759379839908746</v>
      </c>
      <c r="Q3" s="65">
        <f>IF(RES_hh_tesh_in!Q3=0,0,RES_hh_tesh_in!Q3/RES_summary!Q$21)</f>
        <v>74.76635659341872</v>
      </c>
      <c r="R3" s="65">
        <f>IF(RES_hh_tesh_in!R3=0,0,RES_hh_tesh_in!R3/RES_summary!R$21)</f>
        <v>79.872998625562246</v>
      </c>
      <c r="S3" s="65">
        <f>IF(RES_hh_tesh_in!S3=0,0,RES_hh_tesh_in!S3/RES_summary!S$21)</f>
        <v>77.051310856774606</v>
      </c>
      <c r="T3" s="65">
        <f>IF(RES_hh_tesh_in!T3=0,0,RES_hh_tesh_in!T3/RES_summary!T$21)</f>
        <v>72.649969612622428</v>
      </c>
      <c r="U3" s="65">
        <f>IF(RES_hh_tesh_in!U3=0,0,RES_hh_tesh_in!U3/RES_summary!U$21)</f>
        <v>72.453184250083396</v>
      </c>
      <c r="V3" s="65">
        <f>IF(RES_hh_tesh_in!V3=0,0,RES_hh_tesh_in!V3/RES_summary!V$21)</f>
        <v>67.197966804534843</v>
      </c>
      <c r="W3" s="65">
        <f>IF(RES_hh_tesh_in!W3=0,0,RES_hh_tesh_in!W3/RES_summary!W$21)</f>
        <v>72.438911111476301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91.380008553920504</v>
      </c>
      <c r="D4" s="69">
        <f>IF(RES_hh_tesh_in!D4=0,0,RES_hh_tesh_in!D4/RES_summary!D$21)</f>
        <v>86.568900711316502</v>
      </c>
      <c r="E4" s="69">
        <f>IF(RES_hh_tesh_in!E4=0,0,RES_hh_tesh_in!E4/RES_summary!E$21)</f>
        <v>87.916718577092709</v>
      </c>
      <c r="F4" s="69">
        <f>IF(RES_hh_tesh_in!F4=0,0,RES_hh_tesh_in!F4/RES_summary!F$21)</f>
        <v>90.874745484424238</v>
      </c>
      <c r="G4" s="69">
        <f>IF(RES_hh_tesh_in!G4=0,0,RES_hh_tesh_in!G4/RES_summary!G$21)</f>
        <v>87.320093297565634</v>
      </c>
      <c r="H4" s="69">
        <f>IF(RES_hh_tesh_in!H4=0,0,RES_hh_tesh_in!H4/RES_summary!H$21)</f>
        <v>82.700508083411918</v>
      </c>
      <c r="I4" s="69">
        <f>IF(RES_hh_tesh_in!I4=0,0,RES_hh_tesh_in!I4/RES_summary!I$21)</f>
        <v>72.958835942984919</v>
      </c>
      <c r="J4" s="69">
        <f>IF(RES_hh_tesh_in!J4=0,0,RES_hh_tesh_in!J4/RES_summary!J$21)</f>
        <v>78.988150701896004</v>
      </c>
      <c r="K4" s="69">
        <f>IF(RES_hh_tesh_in!K4=0,0,RES_hh_tesh_in!K4/RES_summary!K$21)</f>
        <v>78.405990770253936</v>
      </c>
      <c r="L4" s="69">
        <f>IF(RES_hh_tesh_in!L4=0,0,RES_hh_tesh_in!L4/RES_summary!L$21)</f>
        <v>80.276107881776767</v>
      </c>
      <c r="M4" s="69">
        <f>IF(RES_hh_tesh_in!M4=0,0,RES_hh_tesh_in!M4/RES_summary!M$21)</f>
        <v>64.711079491353729</v>
      </c>
      <c r="N4" s="69">
        <f>IF(RES_hh_tesh_in!N4=0,0,RES_hh_tesh_in!N4/RES_summary!N$21)</f>
        <v>73.171066971878474</v>
      </c>
      <c r="O4" s="69">
        <f>IF(RES_hh_tesh_in!O4=0,0,RES_hh_tesh_in!O4/RES_summary!O$21)</f>
        <v>77.204499746214466</v>
      </c>
      <c r="P4" s="69">
        <f>IF(RES_hh_tesh_in!P4=0,0,RES_hh_tesh_in!P4/RES_summary!P$21)</f>
        <v>57.47318664770151</v>
      </c>
      <c r="Q4" s="69">
        <f>IF(RES_hh_tesh_in!Q4=0,0,RES_hh_tesh_in!Q4/RES_summary!Q$21)</f>
        <v>59.751661053453013</v>
      </c>
      <c r="R4" s="69">
        <f>IF(RES_hh_tesh_in!R4=0,0,RES_hh_tesh_in!R4/RES_summary!R$21)</f>
        <v>63.085144149602002</v>
      </c>
      <c r="S4" s="69">
        <f>IF(RES_hh_tesh_in!S4=0,0,RES_hh_tesh_in!S4/RES_summary!S$21)</f>
        <v>59.35027514520042</v>
      </c>
      <c r="T4" s="69">
        <f>IF(RES_hh_tesh_in!T4=0,0,RES_hh_tesh_in!T4/RES_summary!T$21)</f>
        <v>54.979617593311104</v>
      </c>
      <c r="U4" s="69">
        <f>IF(RES_hh_tesh_in!U4=0,0,RES_hh_tesh_in!U4/RES_summary!U$21)</f>
        <v>53.123260852125064</v>
      </c>
      <c r="V4" s="69">
        <f>IF(RES_hh_tesh_in!V4=0,0,RES_hh_tesh_in!V4/RES_summary!V$21)</f>
        <v>47.993912574512429</v>
      </c>
      <c r="W4" s="69">
        <f>IF(RES_hh_tesh_in!W4=0,0,RES_hh_tesh_in!W4/RES_summary!W$21)</f>
        <v>52.062632212962093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81.148076268013824</v>
      </c>
      <c r="I5" s="72">
        <f>IF(RES_hh_tesh_in!I5=0,0,RES_hh_tesh_in!I5/RES_summary!I$21)</f>
        <v>77.821840322582148</v>
      </c>
      <c r="J5" s="72">
        <f>IF(RES_hh_tesh_in!J5=0,0,RES_hh_tesh_in!J5/RES_summary!J$21)</f>
        <v>86.985193470591085</v>
      </c>
      <c r="K5" s="72">
        <f>IF(RES_hh_tesh_in!K5=0,0,RES_hh_tesh_in!K5/RES_summary!K$21)</f>
        <v>80.145573525975095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77.488366991743064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51.320297148659158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88.649355677248522</v>
      </c>
      <c r="D6" s="72">
        <f>IF(RES_hh_tesh_in!D6=0,0,RES_hh_tesh_in!D6/RES_summary!D$21)</f>
        <v>85.986011052385962</v>
      </c>
      <c r="E6" s="72">
        <f>IF(RES_hh_tesh_in!E6=0,0,RES_hh_tesh_in!E6/RES_summary!E$21)</f>
        <v>85.393239565460533</v>
      </c>
      <c r="F6" s="72">
        <f>IF(RES_hh_tesh_in!F6=0,0,RES_hh_tesh_in!F6/RES_summary!F$21)</f>
        <v>89.997741939343925</v>
      </c>
      <c r="G6" s="72">
        <f>IF(RES_hh_tesh_in!G6=0,0,RES_hh_tesh_in!G6/RES_summary!G$21)</f>
        <v>87.476643439038043</v>
      </c>
      <c r="H6" s="72">
        <f>IF(RES_hh_tesh_in!H6=0,0,RES_hh_tesh_in!H6/RES_summary!H$21)</f>
        <v>80.505821476097722</v>
      </c>
      <c r="I6" s="72">
        <f>IF(RES_hh_tesh_in!I6=0,0,RES_hh_tesh_in!I6/RES_summary!I$21)</f>
        <v>74.47520555736557</v>
      </c>
      <c r="J6" s="72">
        <f>IF(RES_hh_tesh_in!J6=0,0,RES_hh_tesh_in!J6/RES_summary!J$21)</f>
        <v>76.492007903927359</v>
      </c>
      <c r="K6" s="72">
        <f>IF(RES_hh_tesh_in!K6=0,0,RES_hh_tesh_in!K6/RES_summary!K$21)</f>
        <v>76.8337111142163</v>
      </c>
      <c r="L6" s="72">
        <f>IF(RES_hh_tesh_in!L6=0,0,RES_hh_tesh_in!L6/RES_summary!L$21)</f>
        <v>81.509544370830994</v>
      </c>
      <c r="M6" s="72">
        <f>IF(RES_hh_tesh_in!M6=0,0,RES_hh_tesh_in!M6/RES_summary!M$21)</f>
        <v>62.079196811367488</v>
      </c>
      <c r="N6" s="72">
        <f>IF(RES_hh_tesh_in!N6=0,0,RES_hh_tesh_in!N6/RES_summary!N$21)</f>
        <v>70.820384557266109</v>
      </c>
      <c r="O6" s="72">
        <f>IF(RES_hh_tesh_in!O6=0,0,RES_hh_tesh_in!O6/RES_summary!O$21)</f>
        <v>76.535206576923329</v>
      </c>
      <c r="P6" s="72">
        <f>IF(RES_hh_tesh_in!P6=0,0,RES_hh_tesh_in!P6/RES_summary!P$21)</f>
        <v>0</v>
      </c>
      <c r="Q6" s="72">
        <f>IF(RES_hh_tesh_in!Q6=0,0,RES_hh_tesh_in!Q6/RES_summary!Q$21)</f>
        <v>55.451426454655561</v>
      </c>
      <c r="R6" s="72">
        <f>IF(RES_hh_tesh_in!R6=0,0,RES_hh_tesh_in!R6/RES_summary!R$21)</f>
        <v>63.630973198204423</v>
      </c>
      <c r="S6" s="72">
        <f>IF(RES_hh_tesh_in!S6=0,0,RES_hh_tesh_in!S6/RES_summary!S$21)</f>
        <v>58.843336445441963</v>
      </c>
      <c r="T6" s="72">
        <f>IF(RES_hh_tesh_in!T6=0,0,RES_hh_tesh_in!T6/RES_summary!T$21)</f>
        <v>56.76719820111056</v>
      </c>
      <c r="U6" s="72">
        <f>IF(RES_hh_tesh_in!U6=0,0,RES_hh_tesh_in!U6/RES_summary!U$21)</f>
        <v>49.079556084987281</v>
      </c>
      <c r="V6" s="72">
        <f>IF(RES_hh_tesh_in!V6=0,0,RES_hh_tesh_in!V6/RES_summary!V$21)</f>
        <v>40.136052927565807</v>
      </c>
      <c r="W6" s="72">
        <f>IF(RES_hh_tesh_in!W6=0,0,RES_hh_tesh_in!W6/RES_summary!W$21)</f>
        <v>61.885267174735723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94.126512001296405</v>
      </c>
      <c r="D7" s="72">
        <f>IF(RES_hh_tesh_in!D7=0,0,RES_hh_tesh_in!D7/RES_summary!D$21)</f>
        <v>82.477124604307932</v>
      </c>
      <c r="E7" s="72">
        <f>IF(RES_hh_tesh_in!E7=0,0,RES_hh_tesh_in!E7/RES_summary!E$21)</f>
        <v>87.707483058242389</v>
      </c>
      <c r="F7" s="72">
        <f>IF(RES_hh_tesh_in!F7=0,0,RES_hh_tesh_in!F7/RES_summary!F$21)</f>
        <v>88.231341590929532</v>
      </c>
      <c r="G7" s="72">
        <f>IF(RES_hh_tesh_in!G7=0,0,RES_hh_tesh_in!G7/RES_summary!G$21)</f>
        <v>89.097610958640601</v>
      </c>
      <c r="H7" s="72">
        <f>IF(RES_hh_tesh_in!H7=0,0,RES_hh_tesh_in!H7/RES_summary!H$21)</f>
        <v>82.22679003571487</v>
      </c>
      <c r="I7" s="72">
        <f>IF(RES_hh_tesh_in!I7=0,0,RES_hh_tesh_in!I7/RES_summary!I$21)</f>
        <v>68.574849429465303</v>
      </c>
      <c r="J7" s="72">
        <f>IF(RES_hh_tesh_in!J7=0,0,RES_hh_tesh_in!J7/RES_summary!J$21)</f>
        <v>80.126386670127005</v>
      </c>
      <c r="K7" s="72">
        <f>IF(RES_hh_tesh_in!K7=0,0,RES_hh_tesh_in!K7/RES_summary!K$21)</f>
        <v>79.549935624972164</v>
      </c>
      <c r="L7" s="72">
        <f>IF(RES_hh_tesh_in!L7=0,0,RES_hh_tesh_in!L7/RES_summary!L$21)</f>
        <v>76.511107092106727</v>
      </c>
      <c r="M7" s="72">
        <f>IF(RES_hh_tesh_in!M7=0,0,RES_hh_tesh_in!M7/RES_summary!M$21)</f>
        <v>62.928457504956377</v>
      </c>
      <c r="N7" s="72">
        <f>IF(RES_hh_tesh_in!N7=0,0,RES_hh_tesh_in!N7/RES_summary!N$21)</f>
        <v>69.90915962382671</v>
      </c>
      <c r="O7" s="72">
        <f>IF(RES_hh_tesh_in!O7=0,0,RES_hh_tesh_in!O7/RES_summary!O$21)</f>
        <v>74.285934001261694</v>
      </c>
      <c r="P7" s="72">
        <f>IF(RES_hh_tesh_in!P7=0,0,RES_hh_tesh_in!P7/RES_summary!P$21)</f>
        <v>58.291221696598349</v>
      </c>
      <c r="Q7" s="72">
        <f>IF(RES_hh_tesh_in!Q7=0,0,RES_hh_tesh_in!Q7/RES_summary!Q$21)</f>
        <v>61.264039236104068</v>
      </c>
      <c r="R7" s="72">
        <f>IF(RES_hh_tesh_in!R7=0,0,RES_hh_tesh_in!R7/RES_summary!R$21)</f>
        <v>0</v>
      </c>
      <c r="S7" s="72">
        <f>IF(RES_hh_tesh_in!S7=0,0,RES_hh_tesh_in!S7/RES_summary!S$21)</f>
        <v>58.684107836962468</v>
      </c>
      <c r="T7" s="72">
        <f>IF(RES_hh_tesh_in!T7=0,0,RES_hh_tesh_in!T7/RES_summary!T$21)</f>
        <v>53.224100401178802</v>
      </c>
      <c r="U7" s="72">
        <f>IF(RES_hh_tesh_in!U7=0,0,RES_hh_tesh_in!U7/RES_summary!U$21)</f>
        <v>50.918375787460633</v>
      </c>
      <c r="V7" s="72">
        <f>IF(RES_hh_tesh_in!V7=0,0,RES_hh_tesh_in!V7/RES_summary!V$21)</f>
        <v>48.537437386637471</v>
      </c>
      <c r="W7" s="72">
        <f>IF(RES_hh_tesh_in!W7=0,0,RES_hh_tesh_in!W7/RES_summary!W$21)</f>
        <v>47.823506702263558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87.829929809198532</v>
      </c>
      <c r="D8" s="72">
        <f>IF(RES_hh_tesh_in!D8=0,0,RES_hh_tesh_in!D8/RES_summary!D$21)</f>
        <v>85.746012453743177</v>
      </c>
      <c r="E8" s="72">
        <f>IF(RES_hh_tesh_in!E8=0,0,RES_hh_tesh_in!E8/RES_summary!E$21)</f>
        <v>83.535055163028446</v>
      </c>
      <c r="F8" s="72">
        <f>IF(RES_hh_tesh_in!F8=0,0,RES_hh_tesh_in!F8/RES_summary!F$21)</f>
        <v>90.584869736126308</v>
      </c>
      <c r="G8" s="72">
        <f>IF(RES_hh_tesh_in!G8=0,0,RES_hh_tesh_in!G8/RES_summary!G$21)</f>
        <v>87.036633485573219</v>
      </c>
      <c r="H8" s="72">
        <f>IF(RES_hh_tesh_in!H8=0,0,RES_hh_tesh_in!H8/RES_summary!H$21)</f>
        <v>83.453115764583316</v>
      </c>
      <c r="I8" s="72">
        <f>IF(RES_hh_tesh_in!I8=0,0,RES_hh_tesh_in!I8/RES_summary!I$21)</f>
        <v>71.149969756770076</v>
      </c>
      <c r="J8" s="72">
        <f>IF(RES_hh_tesh_in!J8=0,0,RES_hh_tesh_in!J8/RES_summary!J$21)</f>
        <v>76.208998599630888</v>
      </c>
      <c r="K8" s="72">
        <f>IF(RES_hh_tesh_in!K8=0,0,RES_hh_tesh_in!K8/RES_summary!K$21)</f>
        <v>78.041401336936559</v>
      </c>
      <c r="L8" s="72">
        <f>IF(RES_hh_tesh_in!L8=0,0,RES_hh_tesh_in!L8/RES_summary!L$21)</f>
        <v>74.653981406884583</v>
      </c>
      <c r="M8" s="72">
        <f>IF(RES_hh_tesh_in!M8=0,0,RES_hh_tesh_in!M8/RES_summary!M$21)</f>
        <v>64.117966917539789</v>
      </c>
      <c r="N8" s="72">
        <f>IF(RES_hh_tesh_in!N8=0,0,RES_hh_tesh_in!N8/RES_summary!N$21)</f>
        <v>73.230554847492556</v>
      </c>
      <c r="O8" s="72">
        <f>IF(RES_hh_tesh_in!O8=0,0,RES_hh_tesh_in!O8/RES_summary!O$21)</f>
        <v>77.120562156375428</v>
      </c>
      <c r="P8" s="72">
        <f>IF(RES_hh_tesh_in!P8=0,0,RES_hh_tesh_in!P8/RES_summary!P$21)</f>
        <v>54.120179232832868</v>
      </c>
      <c r="Q8" s="72">
        <f>IF(RES_hh_tesh_in!Q8=0,0,RES_hh_tesh_in!Q8/RES_summary!Q$21)</f>
        <v>57.925373546402362</v>
      </c>
      <c r="R8" s="72">
        <f>IF(RES_hh_tesh_in!R8=0,0,RES_hh_tesh_in!R8/RES_summary!R$21)</f>
        <v>61.852328492669351</v>
      </c>
      <c r="S8" s="72">
        <f>IF(RES_hh_tesh_in!S8=0,0,RES_hh_tesh_in!S8/RES_summary!S$21)</f>
        <v>58.556888965355377</v>
      </c>
      <c r="T8" s="72">
        <f>IF(RES_hh_tesh_in!T8=0,0,RES_hh_tesh_in!T8/RES_summary!T$21)</f>
        <v>53.869564740108515</v>
      </c>
      <c r="U8" s="72">
        <f>IF(RES_hh_tesh_in!U8=0,0,RES_hh_tesh_in!U8/RES_summary!U$21)</f>
        <v>51.491907474331867</v>
      </c>
      <c r="V8" s="72">
        <f>IF(RES_hh_tesh_in!V8=0,0,RES_hh_tesh_in!V8/RES_summary!V$21)</f>
        <v>48.467606887697023</v>
      </c>
      <c r="W8" s="72">
        <f>IF(RES_hh_tesh_in!W8=0,0,RES_hh_tesh_in!W8/RES_summary!W$21)</f>
        <v>49.287161454725286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90.498077620553687</v>
      </c>
      <c r="D9" s="72">
        <f>IF(RES_hh_tesh_in!D9=0,0,RES_hh_tesh_in!D9/RES_summary!D$21)</f>
        <v>83.651686288796043</v>
      </c>
      <c r="E9" s="72">
        <f>IF(RES_hh_tesh_in!E9=0,0,RES_hh_tesh_in!E9/RES_summary!E$21)</f>
        <v>89.653525476275362</v>
      </c>
      <c r="F9" s="72">
        <f>IF(RES_hh_tesh_in!F9=0,0,RES_hh_tesh_in!F9/RES_summary!F$21)</f>
        <v>90.661427138017359</v>
      </c>
      <c r="G9" s="72">
        <f>IF(RES_hh_tesh_in!G9=0,0,RES_hh_tesh_in!G9/RES_summary!G$21)</f>
        <v>87.831636911852542</v>
      </c>
      <c r="H9" s="72">
        <f>IF(RES_hh_tesh_in!H9=0,0,RES_hh_tesh_in!H9/RES_summary!H$21)</f>
        <v>80.391119461811058</v>
      </c>
      <c r="I9" s="72">
        <f>IF(RES_hh_tesh_in!I9=0,0,RES_hh_tesh_in!I9/RES_summary!I$21)</f>
        <v>73.849846925194328</v>
      </c>
      <c r="J9" s="72">
        <f>IF(RES_hh_tesh_in!J9=0,0,RES_hh_tesh_in!J9/RES_summary!J$21)</f>
        <v>76.787438662125098</v>
      </c>
      <c r="K9" s="72">
        <f>IF(RES_hh_tesh_in!K9=0,0,RES_hh_tesh_in!K9/RES_summary!K$21)</f>
        <v>75.758056861325144</v>
      </c>
      <c r="L9" s="72">
        <f>IF(RES_hh_tesh_in!L9=0,0,RES_hh_tesh_in!L9/RES_summary!L$21)</f>
        <v>81.25089194933534</v>
      </c>
      <c r="M9" s="72">
        <f>IF(RES_hh_tesh_in!M9=0,0,RES_hh_tesh_in!M9/RES_summary!M$21)</f>
        <v>64.31448874351328</v>
      </c>
      <c r="N9" s="72">
        <f>IF(RES_hh_tesh_in!N9=0,0,RES_hh_tesh_in!N9/RES_summary!N$21)</f>
        <v>72.036624355936524</v>
      </c>
      <c r="O9" s="72">
        <f>IF(RES_hh_tesh_in!O9=0,0,RES_hh_tesh_in!O9/RES_summary!O$21)</f>
        <v>76.157123084118354</v>
      </c>
      <c r="P9" s="72">
        <f>IF(RES_hh_tesh_in!P9=0,0,RES_hh_tesh_in!P9/RES_summary!P$21)</f>
        <v>58.463266539635029</v>
      </c>
      <c r="Q9" s="72">
        <f>IF(RES_hh_tesh_in!Q9=0,0,RES_hh_tesh_in!Q9/RES_summary!Q$21)</f>
        <v>59.842596922640183</v>
      </c>
      <c r="R9" s="72">
        <f>IF(RES_hh_tesh_in!R9=0,0,RES_hh_tesh_in!R9/RES_summary!R$21)</f>
        <v>62.167403979353317</v>
      </c>
      <c r="S9" s="72">
        <f>IF(RES_hh_tesh_in!S9=0,0,RES_hh_tesh_in!S9/RES_summary!S$21)</f>
        <v>58.217623926555902</v>
      </c>
      <c r="T9" s="72">
        <f>IF(RES_hh_tesh_in!T9=0,0,RES_hh_tesh_in!T9/RES_summary!T$21)</f>
        <v>54.939878838493989</v>
      </c>
      <c r="U9" s="72">
        <f>IF(RES_hh_tesh_in!U9=0,0,RES_hh_tesh_in!U9/RES_summary!U$21)</f>
        <v>53.729177727357666</v>
      </c>
      <c r="V9" s="72">
        <f>IF(RES_hh_tesh_in!V9=0,0,RES_hh_tesh_in!V9/RES_summary!V$21)</f>
        <v>46.62560296669858</v>
      </c>
      <c r="W9" s="72">
        <f>IF(RES_hh_tesh_in!W9=0,0,RES_hh_tesh_in!W9/RES_summary!W$21)</f>
        <v>51.195601496713635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88.78583108075027</v>
      </c>
      <c r="D11" s="72">
        <f>IF(RES_hh_tesh_in!D11=0,0,RES_hh_tesh_in!D11/RES_summary!D$21)</f>
        <v>91.209062677215599</v>
      </c>
      <c r="E11" s="72">
        <f>IF(RES_hh_tesh_in!E11=0,0,RES_hh_tesh_in!E11/RES_summary!E$21)</f>
        <v>87.316708615787064</v>
      </c>
      <c r="F11" s="72">
        <f>IF(RES_hh_tesh_in!F11=0,0,RES_hh_tesh_in!F11/RES_summary!F$21)</f>
        <v>88.750431326762552</v>
      </c>
      <c r="G11" s="72">
        <f>IF(RES_hh_tesh_in!G11=0,0,RES_hh_tesh_in!G11/RES_summary!G$21)</f>
        <v>94.947213072819977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80.892823600450726</v>
      </c>
      <c r="M11" s="72">
        <f>IF(RES_hh_tesh_in!M11=0,0,RES_hh_tesh_in!M11/RES_summary!M$21)</f>
        <v>64.923191932547937</v>
      </c>
      <c r="N11" s="72">
        <f>IF(RES_hh_tesh_in!N11=0,0,RES_hh_tesh_in!N11/RES_summary!N$21)</f>
        <v>71.89800498004351</v>
      </c>
      <c r="O11" s="72">
        <f>IF(RES_hh_tesh_in!O11=0,0,RES_hh_tesh_in!O11/RES_summary!O$21)</f>
        <v>75.430121405887576</v>
      </c>
      <c r="P11" s="72">
        <f>IF(RES_hh_tesh_in!P11=0,0,RES_hh_tesh_in!P11/RES_summary!P$21)</f>
        <v>56.690614258441371</v>
      </c>
      <c r="Q11" s="72">
        <f>IF(RES_hh_tesh_in!Q11=0,0,RES_hh_tesh_in!Q11/RES_summary!Q$21)</f>
        <v>61.059436132594215</v>
      </c>
      <c r="R11" s="72">
        <f>IF(RES_hh_tesh_in!R11=0,0,RES_hh_tesh_in!R11/RES_summary!R$21)</f>
        <v>62.612348789665766</v>
      </c>
      <c r="S11" s="72">
        <f>IF(RES_hh_tesh_in!S11=0,0,RES_hh_tesh_in!S11/RES_summary!S$21)</f>
        <v>58.48433950825936</v>
      </c>
      <c r="T11" s="72">
        <f>IF(RES_hh_tesh_in!T11=0,0,RES_hh_tesh_in!T11/RES_summary!T$21)</f>
        <v>55.585379506880962</v>
      </c>
      <c r="U11" s="72">
        <f>IF(RES_hh_tesh_in!U11=0,0,RES_hh_tesh_in!U11/RES_summary!U$21)</f>
        <v>53.065386597847109</v>
      </c>
      <c r="V11" s="72">
        <f>IF(RES_hh_tesh_in!V11=0,0,RES_hh_tesh_in!V11/RES_summary!V$21)</f>
        <v>47.70296872218114</v>
      </c>
      <c r="W11" s="72">
        <f>IF(RES_hh_tesh_in!W11=0,0,RES_hh_tesh_in!W11/RES_summary!W$21)</f>
        <v>52.402892673622162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91.296778660023378</v>
      </c>
      <c r="D12" s="72">
        <f>IF(RES_hh_tesh_in!D12=0,0,RES_hh_tesh_in!D12/RES_summary!D$21)</f>
        <v>83.293310877784961</v>
      </c>
      <c r="E12" s="72">
        <f>IF(RES_hh_tesh_in!E12=0,0,RES_hh_tesh_in!E12/RES_summary!E$21)</f>
        <v>79.270769837541238</v>
      </c>
      <c r="F12" s="72">
        <f>IF(RES_hh_tesh_in!F12=0,0,RES_hh_tesh_in!F12/RES_summary!F$21)</f>
        <v>60.520951272009519</v>
      </c>
      <c r="G12" s="72">
        <f>IF(RES_hh_tesh_in!G12=0,0,RES_hh_tesh_in!G12/RES_summary!G$21)</f>
        <v>71.222626686211939</v>
      </c>
      <c r="H12" s="72">
        <f>IF(RES_hh_tesh_in!H12=0,0,RES_hh_tesh_in!H12/RES_summary!H$21)</f>
        <v>75.196338979076742</v>
      </c>
      <c r="I12" s="72">
        <f>IF(RES_hh_tesh_in!I12=0,0,RES_hh_tesh_in!I12/RES_summary!I$21)</f>
        <v>72.810709805923622</v>
      </c>
      <c r="J12" s="72">
        <f>IF(RES_hh_tesh_in!J12=0,0,RES_hh_tesh_in!J12/RES_summary!J$21)</f>
        <v>78.31307824303471</v>
      </c>
      <c r="K12" s="72">
        <f>IF(RES_hh_tesh_in!K12=0,0,RES_hh_tesh_in!K12/RES_summary!K$21)</f>
        <v>78.389980262911152</v>
      </c>
      <c r="L12" s="72">
        <f>IF(RES_hh_tesh_in!L12=0,0,RES_hh_tesh_in!L12/RES_summary!L$21)</f>
        <v>84.443017609541485</v>
      </c>
      <c r="M12" s="72">
        <f>IF(RES_hh_tesh_in!M12=0,0,RES_hh_tesh_in!M12/RES_summary!M$21)</f>
        <v>64.306296697518434</v>
      </c>
      <c r="N12" s="72">
        <f>IF(RES_hh_tesh_in!N12=0,0,RES_hh_tesh_in!N12/RES_summary!N$21)</f>
        <v>72.150262130317401</v>
      </c>
      <c r="O12" s="72">
        <f>IF(RES_hh_tesh_in!O12=0,0,RES_hh_tesh_in!O12/RES_summary!O$21)</f>
        <v>75.20926467658515</v>
      </c>
      <c r="P12" s="72">
        <f>IF(RES_hh_tesh_in!P12=0,0,RES_hh_tesh_in!P12/RES_summary!P$21)</f>
        <v>58.091253672132282</v>
      </c>
      <c r="Q12" s="72">
        <f>IF(RES_hh_tesh_in!Q12=0,0,RES_hh_tesh_in!Q12/RES_summary!Q$21)</f>
        <v>60.041788111588502</v>
      </c>
      <c r="R12" s="72">
        <f>IF(RES_hh_tesh_in!R12=0,0,RES_hh_tesh_in!R12/RES_summary!R$21)</f>
        <v>62.771187521423855</v>
      </c>
      <c r="S12" s="72">
        <f>IF(RES_hh_tesh_in!S12=0,0,RES_hh_tesh_in!S12/RES_summary!S$21)</f>
        <v>58.501381809630061</v>
      </c>
      <c r="T12" s="72">
        <f>IF(RES_hh_tesh_in!T12=0,0,RES_hh_tesh_in!T12/RES_summary!T$21)</f>
        <v>54.431187561145222</v>
      </c>
      <c r="U12" s="72">
        <f>IF(RES_hh_tesh_in!U12=0,0,RES_hh_tesh_in!U12/RES_summary!U$21)</f>
        <v>53.330365018666839</v>
      </c>
      <c r="V12" s="72">
        <f>IF(RES_hh_tesh_in!V12=0,0,RES_hh_tesh_in!V12/RES_summary!V$21)</f>
        <v>47.64157141229466</v>
      </c>
      <c r="W12" s="72">
        <f>IF(RES_hh_tesh_in!W12=0,0,RES_hh_tesh_in!W12/RES_summary!W$21)</f>
        <v>54.244696914763338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92.009493387839726</v>
      </c>
      <c r="D13" s="74">
        <f>IF(RES_hh_tesh_in!D13=0,0,RES_hh_tesh_in!D13/RES_summary!D$21)</f>
        <v>84.692102710844253</v>
      </c>
      <c r="E13" s="74">
        <f>IF(RES_hh_tesh_in!E13=0,0,RES_hh_tesh_in!E13/RES_summary!E$21)</f>
        <v>90.49805621988628</v>
      </c>
      <c r="F13" s="74">
        <f>IF(RES_hh_tesh_in!F13=0,0,RES_hh_tesh_in!F13/RES_summary!F$21)</f>
        <v>96.078536942513267</v>
      </c>
      <c r="G13" s="74">
        <f>IF(RES_hh_tesh_in!G13=0,0,RES_hh_tesh_in!G13/RES_summary!G$21)</f>
        <v>84.607030148229441</v>
      </c>
      <c r="H13" s="74">
        <f>IF(RES_hh_tesh_in!H13=0,0,RES_hh_tesh_in!H13/RES_summary!H$21)</f>
        <v>83.212048101098077</v>
      </c>
      <c r="I13" s="74">
        <f>IF(RES_hh_tesh_in!I13=0,0,RES_hh_tesh_in!I13/RES_summary!I$21)</f>
        <v>73.279614130063578</v>
      </c>
      <c r="J13" s="74">
        <f>IF(RES_hh_tesh_in!J13=0,0,RES_hh_tesh_in!J13/RES_summary!J$21)</f>
        <v>81.645298239043356</v>
      </c>
      <c r="K13" s="74">
        <f>IF(RES_hh_tesh_in!K13=0,0,RES_hh_tesh_in!K13/RES_summary!K$21)</f>
        <v>75.537031463833188</v>
      </c>
      <c r="L13" s="74">
        <f>IF(RES_hh_tesh_in!L13=0,0,RES_hh_tesh_in!L13/RES_summary!L$21)</f>
        <v>83.274651473586189</v>
      </c>
      <c r="M13" s="74">
        <f>IF(RES_hh_tesh_in!M13=0,0,RES_hh_tesh_in!M13/RES_summary!M$21)</f>
        <v>61.517588756793948</v>
      </c>
      <c r="N13" s="74">
        <f>IF(RES_hh_tesh_in!N13=0,0,RES_hh_tesh_in!N13/RES_summary!N$21)</f>
        <v>73.192918182126249</v>
      </c>
      <c r="O13" s="74">
        <f>IF(RES_hh_tesh_in!O13=0,0,RES_hh_tesh_in!O13/RES_summary!O$21)</f>
        <v>78.839305065096013</v>
      </c>
      <c r="P13" s="74">
        <f>IF(RES_hh_tesh_in!P13=0,0,RES_hh_tesh_in!P13/RES_summary!P$21)</f>
        <v>55.678436986884321</v>
      </c>
      <c r="Q13" s="74">
        <f>IF(RES_hh_tesh_in!Q13=0,0,RES_hh_tesh_in!Q13/RES_summary!Q$21)</f>
        <v>58.636313948064547</v>
      </c>
      <c r="R13" s="74">
        <f>IF(RES_hh_tesh_in!R13=0,0,RES_hh_tesh_in!R13/RES_summary!R$21)</f>
        <v>63.878128427764707</v>
      </c>
      <c r="S13" s="74">
        <f>IF(RES_hh_tesh_in!S13=0,0,RES_hh_tesh_in!S13/RES_summary!S$21)</f>
        <v>60.418781911539419</v>
      </c>
      <c r="T13" s="74">
        <f>IF(RES_hh_tesh_in!T13=0,0,RES_hh_tesh_in!T13/RES_summary!T$21)</f>
        <v>55.28931444220806</v>
      </c>
      <c r="U13" s="74">
        <f>IF(RES_hh_tesh_in!U13=0,0,RES_hh_tesh_in!U13/RES_summary!U$21)</f>
        <v>53.585204143638762</v>
      </c>
      <c r="V13" s="74">
        <f>IF(RES_hh_tesh_in!V13=0,0,RES_hh_tesh_in!V13/RES_summary!V$21)</f>
        <v>44.964788709993464</v>
      </c>
      <c r="W13" s="74">
        <f>IF(RES_hh_tesh_in!W13=0,0,RES_hh_tesh_in!W13/RES_summary!W$21)</f>
        <v>53.185967857444517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1.8357027628395983</v>
      </c>
      <c r="D14" s="76">
        <f>IF(RES_hh_tesh_in!D14=0,0,RES_hh_tesh_in!D14/RES_summary!D$21)</f>
        <v>1.646948816348244</v>
      </c>
      <c r="E14" s="76">
        <f>IF(RES_hh_tesh_in!E14=0,0,RES_hh_tesh_in!E14/RES_summary!E$21)</f>
        <v>1.5338147130110691</v>
      </c>
      <c r="F14" s="76">
        <f>IF(RES_hh_tesh_in!F14=0,0,RES_hh_tesh_in!F14/RES_summary!F$21)</f>
        <v>1.7101057609572412</v>
      </c>
      <c r="G14" s="76">
        <f>IF(RES_hh_tesh_in!G14=0,0,RES_hh_tesh_in!G14/RES_summary!G$21)</f>
        <v>1.6131277442808936</v>
      </c>
      <c r="H14" s="76">
        <f>IF(RES_hh_tesh_in!H14=0,0,RES_hh_tesh_in!H14/RES_summary!H$21)</f>
        <v>1.5832186949811569</v>
      </c>
      <c r="I14" s="76">
        <f>IF(RES_hh_tesh_in!I14=0,0,RES_hh_tesh_in!I14/RES_summary!I$21)</f>
        <v>1.2635532216208489</v>
      </c>
      <c r="J14" s="76">
        <f>IF(RES_hh_tesh_in!J14=0,0,RES_hh_tesh_in!J14/RES_summary!J$21)</f>
        <v>1.3842085043032437</v>
      </c>
      <c r="K14" s="76">
        <f>IF(RES_hh_tesh_in!K14=0,0,RES_hh_tesh_in!K14/RES_summary!K$21)</f>
        <v>1.271697858213285</v>
      </c>
      <c r="L14" s="76">
        <f>IF(RES_hh_tesh_in!L14=0,0,RES_hh_tesh_in!L14/RES_summary!L$21)</f>
        <v>1.1695166524119105</v>
      </c>
      <c r="M14" s="76">
        <f>IF(RES_hh_tesh_in!M14=0,0,RES_hh_tesh_in!M14/RES_summary!M$21)</f>
        <v>0.98669018210092541</v>
      </c>
      <c r="N14" s="76">
        <f>IF(RES_hh_tesh_in!N14=0,0,RES_hh_tesh_in!N14/RES_summary!N$21)</f>
        <v>1.1054345781433819</v>
      </c>
      <c r="O14" s="76">
        <f>IF(RES_hh_tesh_in!O14=0,0,RES_hh_tesh_in!O14/RES_summary!O$21)</f>
        <v>1.1503951754369157</v>
      </c>
      <c r="P14" s="76">
        <f>IF(RES_hh_tesh_in!P14=0,0,RES_hh_tesh_in!P14/RES_summary!P$21)</f>
        <v>0.78188796262711735</v>
      </c>
      <c r="Q14" s="76">
        <f>IF(RES_hh_tesh_in!Q14=0,0,RES_hh_tesh_in!Q14/RES_summary!Q$21)</f>
        <v>0.89019292018041807</v>
      </c>
      <c r="R14" s="76">
        <f>IF(RES_hh_tesh_in!R14=0,0,RES_hh_tesh_in!R14/RES_summary!R$21)</f>
        <v>0.95528001842603605</v>
      </c>
      <c r="S14" s="76">
        <f>IF(RES_hh_tesh_in!S14=0,0,RES_hh_tesh_in!S14/RES_summary!S$21)</f>
        <v>0.91326497093748282</v>
      </c>
      <c r="T14" s="76">
        <f>IF(RES_hh_tesh_in!T14=0,0,RES_hh_tesh_in!T14/RES_summary!T$21)</f>
        <v>0.82144037067274045</v>
      </c>
      <c r="U14" s="76">
        <f>IF(RES_hh_tesh_in!U14=0,0,RES_hh_tesh_in!U14/RES_summary!U$21)</f>
        <v>0.78290346265922872</v>
      </c>
      <c r="V14" s="76">
        <f>IF(RES_hh_tesh_in!V14=0,0,RES_hh_tesh_in!V14/RES_summary!V$21)</f>
        <v>0.76031206777685278</v>
      </c>
      <c r="W14" s="76">
        <f>IF(RES_hh_tesh_in!W14=0,0,RES_hh_tesh_in!W14/RES_summary!W$21)</f>
        <v>0.77510503961875843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0.14420821974024894</v>
      </c>
      <c r="D15" s="69">
        <f>IF(RES_hh_tesh_in!D15=0,0,RES_hh_tesh_in!D15/RES_summary!D$21)</f>
        <v>0.40266109828254065</v>
      </c>
      <c r="E15" s="69">
        <f>IF(RES_hh_tesh_in!E15=0,0,RES_hh_tesh_in!E15/RES_summary!E$21)</f>
        <v>0.2751034329338809</v>
      </c>
      <c r="F15" s="69">
        <f>IF(RES_hh_tesh_in!F15=0,0,RES_hh_tesh_in!F15/RES_summary!F$21)</f>
        <v>0.1164189188242597</v>
      </c>
      <c r="G15" s="69">
        <f>IF(RES_hh_tesh_in!G15=0,0,RES_hh_tesh_in!G15/RES_summary!G$21)</f>
        <v>0.16507883628269526</v>
      </c>
      <c r="H15" s="69">
        <f>IF(RES_hh_tesh_in!H15=0,0,RES_hh_tesh_in!H15/RES_summary!H$21)</f>
        <v>0.33107756538537619</v>
      </c>
      <c r="I15" s="69">
        <f>IF(RES_hh_tesh_in!I15=0,0,RES_hh_tesh_in!I15/RES_summary!I$21)</f>
        <v>8.2370191922207917E-2</v>
      </c>
      <c r="J15" s="69">
        <f>IF(RES_hh_tesh_in!J15=0,0,RES_hh_tesh_in!J15/RES_summary!J$21)</f>
        <v>0.42839027501106364</v>
      </c>
      <c r="K15" s="69">
        <f>IF(RES_hh_tesh_in!K15=0,0,RES_hh_tesh_in!K15/RES_summary!K$21)</f>
        <v>1.5042663372440257</v>
      </c>
      <c r="L15" s="69">
        <f>IF(RES_hh_tesh_in!L15=0,0,RES_hh_tesh_in!L15/RES_summary!L$21)</f>
        <v>0.83480816662060442</v>
      </c>
      <c r="M15" s="69">
        <f>IF(RES_hh_tesh_in!M15=0,0,RES_hh_tesh_in!M15/RES_summary!M$21)</f>
        <v>0.47652646094824497</v>
      </c>
      <c r="N15" s="69">
        <f>IF(RES_hh_tesh_in!N15=0,0,RES_hh_tesh_in!N15/RES_summary!N$21)</f>
        <v>0.4494511359370767</v>
      </c>
      <c r="O15" s="69">
        <f>IF(RES_hh_tesh_in!O15=0,0,RES_hh_tesh_in!O15/RES_summary!O$21)</f>
        <v>0.94116711970476497</v>
      </c>
      <c r="P15" s="69">
        <f>IF(RES_hh_tesh_in!P15=0,0,RES_hh_tesh_in!P15/RES_summary!P$21)</f>
        <v>0.60854589348398891</v>
      </c>
      <c r="Q15" s="69">
        <f>IF(RES_hh_tesh_in!Q15=0,0,RES_hh_tesh_in!Q15/RES_summary!Q$21)</f>
        <v>0.89359275100958524</v>
      </c>
      <c r="R15" s="69">
        <f>IF(RES_hh_tesh_in!R15=0,0,RES_hh_tesh_in!R15/RES_summary!R$21)</f>
        <v>2.6192474870167781</v>
      </c>
      <c r="S15" s="69">
        <f>IF(RES_hh_tesh_in!S15=0,0,RES_hh_tesh_in!S15/RES_summary!S$21)</f>
        <v>2.7887998228597137</v>
      </c>
      <c r="T15" s="69">
        <f>IF(RES_hh_tesh_in!T15=0,0,RES_hh_tesh_in!T15/RES_summary!T$21)</f>
        <v>2.6978130101334363</v>
      </c>
      <c r="U15" s="69">
        <f>IF(RES_hh_tesh_in!U15=0,0,RES_hh_tesh_in!U15/RES_summary!U$21)</f>
        <v>4.4532697529807166</v>
      </c>
      <c r="V15" s="69">
        <f>IF(RES_hh_tesh_in!V15=0,0,RES_hh_tesh_in!V15/RES_summary!V$21)</f>
        <v>3.6924187203749823</v>
      </c>
      <c r="W15" s="69">
        <f>IF(RES_hh_tesh_in!W15=0,0,RES_hh_tesh_in!W15/RES_summary!W$21)</f>
        <v>5.5266082919115904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0.14420821974024894</v>
      </c>
      <c r="D16" s="72">
        <f>IF(RES_hh_tesh_in!D16=0,0,RES_hh_tesh_in!D16/RES_summary!D$21)</f>
        <v>0.40266109828254065</v>
      </c>
      <c r="E16" s="72">
        <f>IF(RES_hh_tesh_in!E16=0,0,RES_hh_tesh_in!E16/RES_summary!E$21)</f>
        <v>0.2751034329338809</v>
      </c>
      <c r="F16" s="72">
        <f>IF(RES_hh_tesh_in!F16=0,0,RES_hh_tesh_in!F16/RES_summary!F$21)</f>
        <v>0.1164189188242597</v>
      </c>
      <c r="G16" s="72">
        <f>IF(RES_hh_tesh_in!G16=0,0,RES_hh_tesh_in!G16/RES_summary!G$21)</f>
        <v>0.16507883628269526</v>
      </c>
      <c r="H16" s="72">
        <f>IF(RES_hh_tesh_in!H16=0,0,RES_hh_tesh_in!H16/RES_summary!H$21)</f>
        <v>0.33107756538537619</v>
      </c>
      <c r="I16" s="72">
        <f>IF(RES_hh_tesh_in!I16=0,0,RES_hh_tesh_in!I16/RES_summary!I$21)</f>
        <v>8.2370191922207917E-2</v>
      </c>
      <c r="J16" s="72">
        <f>IF(RES_hh_tesh_in!J16=0,0,RES_hh_tesh_in!J16/RES_summary!J$21)</f>
        <v>0.42839027501106364</v>
      </c>
      <c r="K16" s="72">
        <f>IF(RES_hh_tesh_in!K16=0,0,RES_hh_tesh_in!K16/RES_summary!K$21)</f>
        <v>1.5042663372440257</v>
      </c>
      <c r="L16" s="72">
        <f>IF(RES_hh_tesh_in!L16=0,0,RES_hh_tesh_in!L16/RES_summary!L$21)</f>
        <v>0.83480816662060442</v>
      </c>
      <c r="M16" s="72">
        <f>IF(RES_hh_tesh_in!M16=0,0,RES_hh_tesh_in!M16/RES_summary!M$21)</f>
        <v>0.47652646094824497</v>
      </c>
      <c r="N16" s="72">
        <f>IF(RES_hh_tesh_in!N16=0,0,RES_hh_tesh_in!N16/RES_summary!N$21)</f>
        <v>0.4494511359370767</v>
      </c>
      <c r="O16" s="72">
        <f>IF(RES_hh_tesh_in!O16=0,0,RES_hh_tesh_in!O16/RES_summary!O$21)</f>
        <v>0.94116711970476497</v>
      </c>
      <c r="P16" s="72">
        <f>IF(RES_hh_tesh_in!P16=0,0,RES_hh_tesh_in!P16/RES_summary!P$21)</f>
        <v>0.60854589348398891</v>
      </c>
      <c r="Q16" s="72">
        <f>IF(RES_hh_tesh_in!Q16=0,0,RES_hh_tesh_in!Q16/RES_summary!Q$21)</f>
        <v>0.89359275100958524</v>
      </c>
      <c r="R16" s="72">
        <f>IF(RES_hh_tesh_in!R16=0,0,RES_hh_tesh_in!R16/RES_summary!R$21)</f>
        <v>2.6192474870167781</v>
      </c>
      <c r="S16" s="72">
        <f>IF(RES_hh_tesh_in!S16=0,0,RES_hh_tesh_in!S16/RES_summary!S$21)</f>
        <v>2.7887998228597137</v>
      </c>
      <c r="T16" s="72">
        <f>IF(RES_hh_tesh_in!T16=0,0,RES_hh_tesh_in!T16/RES_summary!T$21)</f>
        <v>2.6978130101334363</v>
      </c>
      <c r="U16" s="72">
        <f>IF(RES_hh_tesh_in!U16=0,0,RES_hh_tesh_in!U16/RES_summary!U$21)</f>
        <v>4.4532697529807166</v>
      </c>
      <c r="V16" s="72">
        <f>IF(RES_hh_tesh_in!V16=0,0,RES_hh_tesh_in!V16/RES_summary!V$21)</f>
        <v>3.6924187203749823</v>
      </c>
      <c r="W16" s="72">
        <f>IF(RES_hh_tesh_in!W16=0,0,RES_hh_tesh_in!W16/RES_summary!W$21)</f>
        <v>5.5266082919115904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8.6235053728832547</v>
      </c>
      <c r="D17" s="69">
        <f>IF(RES_hh_tesh_in!D17=0,0,RES_hh_tesh_in!D17/RES_summary!D$21)</f>
        <v>8.7781975479066254</v>
      </c>
      <c r="E17" s="69">
        <f>IF(RES_hh_tesh_in!E17=0,0,RES_hh_tesh_in!E17/RES_summary!E$21)</f>
        <v>8.8435789912797969</v>
      </c>
      <c r="F17" s="69">
        <f>IF(RES_hh_tesh_in!F17=0,0,RES_hh_tesh_in!F17/RES_summary!F$21)</f>
        <v>8.899887495135312</v>
      </c>
      <c r="G17" s="69">
        <f>IF(RES_hh_tesh_in!G17=0,0,RES_hh_tesh_in!G17/RES_summary!G$21)</f>
        <v>8.3244543814959204</v>
      </c>
      <c r="H17" s="69">
        <f>IF(RES_hh_tesh_in!H17=0,0,RES_hh_tesh_in!H17/RES_summary!H$21)</f>
        <v>8.5640841151634319</v>
      </c>
      <c r="I17" s="69">
        <f>IF(RES_hh_tesh_in!I17=0,0,RES_hh_tesh_in!I17/RES_summary!I$21)</f>
        <v>8.2903034558885089</v>
      </c>
      <c r="J17" s="69">
        <f>IF(RES_hh_tesh_in!J17=0,0,RES_hh_tesh_in!J17/RES_summary!J$21)</f>
        <v>8.4101350339247194</v>
      </c>
      <c r="K17" s="69">
        <f>IF(RES_hh_tesh_in!K17=0,0,RES_hh_tesh_in!K17/RES_summary!K$21)</f>
        <v>7.8204322826872916</v>
      </c>
      <c r="L17" s="69">
        <f>IF(RES_hh_tesh_in!L17=0,0,RES_hh_tesh_in!L17/RES_summary!L$21)</f>
        <v>8.2080880741526308</v>
      </c>
      <c r="M17" s="69">
        <f>IF(RES_hh_tesh_in!M17=0,0,RES_hh_tesh_in!M17/RES_summary!M$21)</f>
        <v>9.0577614875588672</v>
      </c>
      <c r="N17" s="69">
        <f>IF(RES_hh_tesh_in!N17=0,0,RES_hh_tesh_in!N17/RES_summary!N$21)</f>
        <v>9.3379239180627405</v>
      </c>
      <c r="O17" s="69">
        <f>IF(RES_hh_tesh_in!O17=0,0,RES_hh_tesh_in!O17/RES_summary!O$21)</f>
        <v>9.6262366753715014</v>
      </c>
      <c r="P17" s="69">
        <f>IF(RES_hh_tesh_in!P17=0,0,RES_hh_tesh_in!P17/RES_summary!P$21)</f>
        <v>8.8810612184107889</v>
      </c>
      <c r="Q17" s="69">
        <f>IF(RES_hh_tesh_in!Q17=0,0,RES_hh_tesh_in!Q17/RES_summary!Q$21)</f>
        <v>9.1668268798343249</v>
      </c>
      <c r="R17" s="69">
        <f>IF(RES_hh_tesh_in!R17=0,0,RES_hh_tesh_in!R17/RES_summary!R$21)</f>
        <v>9.3006531164082009</v>
      </c>
      <c r="S17" s="69">
        <f>IF(RES_hh_tesh_in!S17=0,0,RES_hh_tesh_in!S17/RES_summary!S$21)</f>
        <v>9.8083933539304287</v>
      </c>
      <c r="T17" s="69">
        <f>IF(RES_hh_tesh_in!T17=0,0,RES_hh_tesh_in!T17/RES_summary!T$21)</f>
        <v>9.8797303257631874</v>
      </c>
      <c r="U17" s="69">
        <f>IF(RES_hh_tesh_in!U17=0,0,RES_hh_tesh_in!U17/RES_summary!U$21)</f>
        <v>9.8362047838159778</v>
      </c>
      <c r="V17" s="69">
        <f>IF(RES_hh_tesh_in!V17=0,0,RES_hh_tesh_in!V17/RES_summary!V$21)</f>
        <v>10.248314650474496</v>
      </c>
      <c r="W17" s="69">
        <f>IF(RES_hh_tesh_in!W17=0,0,RES_hh_tesh_in!W17/RES_summary!W$21)</f>
        <v>9.8873176687167543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8.9624035877806065</v>
      </c>
      <c r="I18" s="72">
        <f>IF(RES_hh_tesh_in!I18=0,0,RES_hh_tesh_in!I18/RES_summary!I$21)</f>
        <v>10.394204745539744</v>
      </c>
      <c r="J18" s="72">
        <f>IF(RES_hh_tesh_in!J18=0,0,RES_hh_tesh_in!J18/RES_summary!J$21)</f>
        <v>12.026184089687787</v>
      </c>
      <c r="K18" s="72">
        <f>IF(RES_hh_tesh_in!K18=0,0,RES_hh_tesh_in!K18/RES_summary!K$21)</f>
        <v>11.443182173944923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8.6542646462187776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11.917592746665482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8.6379812258203472</v>
      </c>
      <c r="D19" s="72">
        <f>IF(RES_hh_tesh_in!D19=0,0,RES_hh_tesh_in!D19/RES_summary!D$21)</f>
        <v>8.8814915400366914</v>
      </c>
      <c r="E19" s="72">
        <f>IF(RES_hh_tesh_in!E19=0,0,RES_hh_tesh_in!E19/RES_summary!E$21)</f>
        <v>8.6516464748107342</v>
      </c>
      <c r="F19" s="72">
        <f>IF(RES_hh_tesh_in!F19=0,0,RES_hh_tesh_in!F19/RES_summary!F$21)</f>
        <v>8.767126752014514</v>
      </c>
      <c r="G19" s="72">
        <f>IF(RES_hh_tesh_in!G19=0,0,RES_hh_tesh_in!G19/RES_summary!G$21)</f>
        <v>8.5631801652090953</v>
      </c>
      <c r="H19" s="72">
        <f>IF(RES_hh_tesh_in!H19=0,0,RES_hh_tesh_in!H19/RES_summary!H$21)</f>
        <v>8.3128105080711272</v>
      </c>
      <c r="I19" s="72">
        <f>IF(RES_hh_tesh_in!I19=0,0,RES_hh_tesh_in!I19/RES_summary!I$21)</f>
        <v>8.5657863326517614</v>
      </c>
      <c r="J19" s="72">
        <f>IF(RES_hh_tesh_in!J19=0,0,RES_hh_tesh_in!J19/RES_summary!J$21)</f>
        <v>8.0231338421874838</v>
      </c>
      <c r="K19" s="72">
        <f>IF(RES_hh_tesh_in!K19=0,0,RES_hh_tesh_in!K19/RES_summary!K$21)</f>
        <v>8.0658197949788875</v>
      </c>
      <c r="L19" s="72">
        <f>IF(RES_hh_tesh_in!L19=0,0,RES_hh_tesh_in!L19/RES_summary!L$21)</f>
        <v>8.4449495593912012</v>
      </c>
      <c r="M19" s="72">
        <f>IF(RES_hh_tesh_in!M19=0,0,RES_hh_tesh_in!M19/RES_summary!M$21)</f>
        <v>9.0866276652326263</v>
      </c>
      <c r="N19" s="72">
        <f>IF(RES_hh_tesh_in!N19=0,0,RES_hh_tesh_in!N19/RES_summary!N$21)</f>
        <v>9.0034321788890121</v>
      </c>
      <c r="O19" s="72">
        <f>IF(RES_hh_tesh_in!O19=0,0,RES_hh_tesh_in!O19/RES_summary!O$21)</f>
        <v>9.0942522999807505</v>
      </c>
      <c r="P19" s="72">
        <f>IF(RES_hh_tesh_in!P19=0,0,RES_hh_tesh_in!P19/RES_summary!P$21)</f>
        <v>9.1240907975921193</v>
      </c>
      <c r="Q19" s="72">
        <f>IF(RES_hh_tesh_in!Q19=0,0,RES_hh_tesh_in!Q19/RES_summary!Q$21)</f>
        <v>9.0625956503265517</v>
      </c>
      <c r="R19" s="72">
        <f>IF(RES_hh_tesh_in!R19=0,0,RES_hh_tesh_in!R19/RES_summary!R$21)</f>
        <v>9.214587017307263</v>
      </c>
      <c r="S19" s="72">
        <f>IF(RES_hh_tesh_in!S19=0,0,RES_hh_tesh_in!S19/RES_summary!S$21)</f>
        <v>9.7872632165393014</v>
      </c>
      <c r="T19" s="72">
        <f>IF(RES_hh_tesh_in!T19=0,0,RES_hh_tesh_in!T19/RES_summary!T$21)</f>
        <v>10.105045930034356</v>
      </c>
      <c r="U19" s="72">
        <f>IF(RES_hh_tesh_in!U19=0,0,RES_hh_tesh_in!U19/RES_summary!U$21)</f>
        <v>9.6938500956988882</v>
      </c>
      <c r="V19" s="72">
        <f>IF(RES_hh_tesh_in!V19=0,0,RES_hh_tesh_in!V19/RES_summary!V$21)</f>
        <v>9.9197342828226525</v>
      </c>
      <c r="W19" s="72">
        <f>IF(RES_hh_tesh_in!W19=0,0,RES_hh_tesh_in!W19/RES_summary!W$21)</f>
        <v>10.163069915654027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8.9814050330122281</v>
      </c>
      <c r="D20" s="72">
        <f>IF(RES_hh_tesh_in!D20=0,0,RES_hh_tesh_in!D20/RES_summary!D$21)</f>
        <v>8.5376399731701049</v>
      </c>
      <c r="E20" s="72">
        <f>IF(RES_hh_tesh_in!E20=0,0,RES_hh_tesh_in!E20/RES_summary!E$21)</f>
        <v>9.026505424529855</v>
      </c>
      <c r="F20" s="72">
        <f>IF(RES_hh_tesh_in!F20=0,0,RES_hh_tesh_in!F20/RES_summary!F$21)</f>
        <v>8.6622910627979035</v>
      </c>
      <c r="G20" s="72">
        <f>IF(RES_hh_tesh_in!G20=0,0,RES_hh_tesh_in!G20/RES_summary!G$21)</f>
        <v>8.5437613057888289</v>
      </c>
      <c r="H20" s="72">
        <f>IF(RES_hh_tesh_in!H20=0,0,RES_hh_tesh_in!H20/RES_summary!H$21)</f>
        <v>8.5945703586029154</v>
      </c>
      <c r="I20" s="72">
        <f>IF(RES_hh_tesh_in!I20=0,0,RES_hh_tesh_in!I20/RES_summary!I$21)</f>
        <v>7.9067804876364569</v>
      </c>
      <c r="J20" s="72">
        <f>IF(RES_hh_tesh_in!J20=0,0,RES_hh_tesh_in!J20/RES_summary!J$21)</f>
        <v>8.6459162860698608</v>
      </c>
      <c r="K20" s="72">
        <f>IF(RES_hh_tesh_in!K20=0,0,RES_hh_tesh_in!K20/RES_summary!K$21)</f>
        <v>8.1488730159784861</v>
      </c>
      <c r="L20" s="72">
        <f>IF(RES_hh_tesh_in!L20=0,0,RES_hh_tesh_in!L20/RES_summary!L$21)</f>
        <v>8.1504242227629113</v>
      </c>
      <c r="M20" s="72">
        <f>IF(RES_hh_tesh_in!M20=0,0,RES_hh_tesh_in!M20/RES_summary!M$21)</f>
        <v>8.9401303428223819</v>
      </c>
      <c r="N20" s="72">
        <f>IF(RES_hh_tesh_in!N20=0,0,RES_hh_tesh_in!N20/RES_summary!N$21)</f>
        <v>9.0944940753547225</v>
      </c>
      <c r="O20" s="72">
        <f>IF(RES_hh_tesh_in!O20=0,0,RES_hh_tesh_in!O20/RES_summary!O$21)</f>
        <v>8.856229345282312</v>
      </c>
      <c r="P20" s="72">
        <f>IF(RES_hh_tesh_in!P20=0,0,RES_hh_tesh_in!P20/RES_summary!P$21)</f>
        <v>9.2773691984311704</v>
      </c>
      <c r="Q20" s="72">
        <f>IF(RES_hh_tesh_in!Q20=0,0,RES_hh_tesh_in!Q20/RES_summary!Q$21)</f>
        <v>8.4811289001056718</v>
      </c>
      <c r="R20" s="72">
        <f>IF(RES_hh_tesh_in!R20=0,0,RES_hh_tesh_in!R20/RES_summary!R$21)</f>
        <v>0</v>
      </c>
      <c r="S20" s="72">
        <f>IF(RES_hh_tesh_in!S20=0,0,RES_hh_tesh_in!S20/RES_summary!S$21)</f>
        <v>10.126288541218614</v>
      </c>
      <c r="T20" s="72">
        <f>IF(RES_hh_tesh_in!T20=0,0,RES_hh_tesh_in!T20/RES_summary!T$21)</f>
        <v>9.7612933393275991</v>
      </c>
      <c r="U20" s="72">
        <f>IF(RES_hh_tesh_in!U20=0,0,RES_hh_tesh_in!U20/RES_summary!U$21)</f>
        <v>9.7314919642302389</v>
      </c>
      <c r="V20" s="72">
        <f>IF(RES_hh_tesh_in!V20=0,0,RES_hh_tesh_in!V20/RES_summary!V$21)</f>
        <v>10.541588104099267</v>
      </c>
      <c r="W20" s="72">
        <f>IF(RES_hh_tesh_in!W20=0,0,RES_hh_tesh_in!W20/RES_summary!W$21)</f>
        <v>9.400673863265105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8.4121949528140227</v>
      </c>
      <c r="D21" s="72">
        <f>IF(RES_hh_tesh_in!D21=0,0,RES_hh_tesh_in!D21/RES_summary!D$21)</f>
        <v>8.8983293222188173</v>
      </c>
      <c r="E21" s="72">
        <f>IF(RES_hh_tesh_in!E21=0,0,RES_hh_tesh_in!E21/RES_summary!E$21)</f>
        <v>8.6516383063843172</v>
      </c>
      <c r="F21" s="72">
        <f>IF(RES_hh_tesh_in!F21=0,0,RES_hh_tesh_in!F21/RES_summary!F$21)</f>
        <v>8.9756599005642617</v>
      </c>
      <c r="G21" s="72">
        <f>IF(RES_hh_tesh_in!G21=0,0,RES_hh_tesh_in!G21/RES_summary!G$21)</f>
        <v>8.3291834998617755</v>
      </c>
      <c r="H21" s="72">
        <f>IF(RES_hh_tesh_in!H21=0,0,RES_hh_tesh_in!H21/RES_summary!H$21)</f>
        <v>8.7882510041659572</v>
      </c>
      <c r="I21" s="72">
        <f>IF(RES_hh_tesh_in!I21=0,0,RES_hh_tesh_in!I21/RES_summary!I$21)</f>
        <v>8.2231543137521719</v>
      </c>
      <c r="J21" s="72">
        <f>IF(RES_hh_tesh_in!J21=0,0,RES_hh_tesh_in!J21/RES_summary!J$21)</f>
        <v>8.340491039394708</v>
      </c>
      <c r="K21" s="72">
        <f>IF(RES_hh_tesh_in!K21=0,0,RES_hh_tesh_in!K21/RES_summary!K$21)</f>
        <v>7.9827109640668557</v>
      </c>
      <c r="L21" s="72">
        <f>IF(RES_hh_tesh_in!L21=0,0,RES_hh_tesh_in!L21/RES_summary!L$21)</f>
        <v>7.9404834156858453</v>
      </c>
      <c r="M21" s="72">
        <f>IF(RES_hh_tesh_in!M21=0,0,RES_hh_tesh_in!M21/RES_summary!M$21)</f>
        <v>9.4591028599735303</v>
      </c>
      <c r="N21" s="72">
        <f>IF(RES_hh_tesh_in!N21=0,0,RES_hh_tesh_in!N21/RES_summary!N$21)</f>
        <v>9.3034258205978357</v>
      </c>
      <c r="O21" s="72">
        <f>IF(RES_hh_tesh_in!O21=0,0,RES_hh_tesh_in!O21/RES_summary!O$21)</f>
        <v>9.1876482768519487</v>
      </c>
      <c r="P21" s="72">
        <f>IF(RES_hh_tesh_in!P21=0,0,RES_hh_tesh_in!P21/RES_summary!P$21)</f>
        <v>8.9881847175265186</v>
      </c>
      <c r="Q21" s="72">
        <f>IF(RES_hh_tesh_in!Q21=0,0,RES_hh_tesh_in!Q21/RES_summary!Q$21)</f>
        <v>9.0812268190880161</v>
      </c>
      <c r="R21" s="72">
        <f>IF(RES_hh_tesh_in!R21=0,0,RES_hh_tesh_in!R21/RES_summary!R$21)</f>
        <v>9.3318110465277933</v>
      </c>
      <c r="S21" s="72">
        <f>IF(RES_hh_tesh_in!S21=0,0,RES_hh_tesh_in!S21/RES_summary!S$21)</f>
        <v>9.7167001146478107</v>
      </c>
      <c r="T21" s="72">
        <f>IF(RES_hh_tesh_in!T21=0,0,RES_hh_tesh_in!T21/RES_summary!T$21)</f>
        <v>9.7583852901737611</v>
      </c>
      <c r="U21" s="72">
        <f>IF(RES_hh_tesh_in!U21=0,0,RES_hh_tesh_in!U21/RES_summary!U$21)</f>
        <v>9.9214677773150335</v>
      </c>
      <c r="V21" s="72">
        <f>IF(RES_hh_tesh_in!V21=0,0,RES_hh_tesh_in!V21/RES_summary!V$21)</f>
        <v>10.216404499673189</v>
      </c>
      <c r="W21" s="72">
        <f>IF(RES_hh_tesh_in!W21=0,0,RES_hh_tesh_in!W21/RES_summary!W$21)</f>
        <v>9.8434528521387303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8.5870541347631164</v>
      </c>
      <c r="D22" s="72">
        <f>IF(RES_hh_tesh_in!D22=0,0,RES_hh_tesh_in!D22/RES_summary!D$21)</f>
        <v>8.5277999138768585</v>
      </c>
      <c r="E22" s="72">
        <f>IF(RES_hh_tesh_in!E22=0,0,RES_hh_tesh_in!E22/RES_summary!E$21)</f>
        <v>9.0885372126334882</v>
      </c>
      <c r="F22" s="72">
        <f>IF(RES_hh_tesh_in!F22=0,0,RES_hh_tesh_in!F22/RES_summary!F$21)</f>
        <v>8.7822924788655889</v>
      </c>
      <c r="G22" s="72">
        <f>IF(RES_hh_tesh_in!G22=0,0,RES_hh_tesh_in!G22/RES_summary!G$21)</f>
        <v>8.3055036149858221</v>
      </c>
      <c r="H22" s="72">
        <f>IF(RES_hh_tesh_in!H22=0,0,RES_hh_tesh_in!H22/RES_summary!H$21)</f>
        <v>8.2824027664925435</v>
      </c>
      <c r="I22" s="72">
        <f>IF(RES_hh_tesh_in!I22=0,0,RES_hh_tesh_in!I22/RES_summary!I$21)</f>
        <v>8.3870826105685108</v>
      </c>
      <c r="J22" s="72">
        <f>IF(RES_hh_tesh_in!J22=0,0,RES_hh_tesh_in!J22/RES_summary!J$21)</f>
        <v>8.1615014228648519</v>
      </c>
      <c r="K22" s="72">
        <f>IF(RES_hh_tesh_in!K22=0,0,RES_hh_tesh_in!K22/RES_summary!K$21)</f>
        <v>7.9960716367811129</v>
      </c>
      <c r="L22" s="72">
        <f>IF(RES_hh_tesh_in!L22=0,0,RES_hh_tesh_in!L22/RES_summary!L$21)</f>
        <v>9.5547703534001833</v>
      </c>
      <c r="M22" s="72">
        <f>IF(RES_hh_tesh_in!M22=0,0,RES_hh_tesh_in!M22/RES_summary!M$21)</f>
        <v>9.3945052128340834</v>
      </c>
      <c r="N22" s="72">
        <f>IF(RES_hh_tesh_in!N22=0,0,RES_hh_tesh_in!N22/RES_summary!N$21)</f>
        <v>9.0461747986163559</v>
      </c>
      <c r="O22" s="72">
        <f>IF(RES_hh_tesh_in!O22=0,0,RES_hh_tesh_in!O22/RES_summary!O$21)</f>
        <v>9.2737576159932082</v>
      </c>
      <c r="P22" s="72">
        <f>IF(RES_hh_tesh_in!P22=0,0,RES_hh_tesh_in!P22/RES_summary!P$21)</f>
        <v>9.2374094120175005</v>
      </c>
      <c r="Q22" s="72">
        <f>IF(RES_hh_tesh_in!Q22=0,0,RES_hh_tesh_in!Q22/RES_summary!Q$21)</f>
        <v>9.109720378410783</v>
      </c>
      <c r="R22" s="72">
        <f>IF(RES_hh_tesh_in!R22=0,0,RES_hh_tesh_in!R22/RES_summary!R$21)</f>
        <v>9.1296060940167063</v>
      </c>
      <c r="S22" s="72">
        <f>IF(RES_hh_tesh_in!S22=0,0,RES_hh_tesh_in!S22/RES_summary!S$21)</f>
        <v>9.5466217804204963</v>
      </c>
      <c r="T22" s="72">
        <f>IF(RES_hh_tesh_in!T22=0,0,RES_hh_tesh_in!T22/RES_summary!T$21)</f>
        <v>9.7163873185125187</v>
      </c>
      <c r="U22" s="72">
        <f>IF(RES_hh_tesh_in!U22=0,0,RES_hh_tesh_in!U22/RES_summary!U$21)</f>
        <v>9.5181934631238931</v>
      </c>
      <c r="V22" s="72">
        <f>IF(RES_hh_tesh_in!V22=0,0,RES_hh_tesh_in!V22/RES_summary!V$21)</f>
        <v>9.2526455078517351</v>
      </c>
      <c r="W22" s="72">
        <f>IF(RES_hh_tesh_in!W22=0,0,RES_hh_tesh_in!W22/RES_summary!W$21)</f>
        <v>11.49898143613939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8.4618303628684455</v>
      </c>
      <c r="D24" s="72">
        <f>IF(RES_hh_tesh_in!D24=0,0,RES_hh_tesh_in!D24/RES_summary!D$21)</f>
        <v>9.2720298966637138</v>
      </c>
      <c r="E24" s="72">
        <f>IF(RES_hh_tesh_in!E24=0,0,RES_hh_tesh_in!E24/RES_summary!E$21)</f>
        <v>8.8364877908961752</v>
      </c>
      <c r="F24" s="72">
        <f>IF(RES_hh_tesh_in!F24=0,0,RES_hh_tesh_in!F24/RES_summary!F$21)</f>
        <v>8.5713880724861493</v>
      </c>
      <c r="G24" s="72">
        <f>IF(RES_hh_tesh_in!G24=0,0,RES_hh_tesh_in!G24/RES_summary!G$21)</f>
        <v>8.9464387920318362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8.2960555684224957</v>
      </c>
      <c r="M24" s="72">
        <f>IF(RES_hh_tesh_in!M24=0,0,RES_hh_tesh_in!M24/RES_summary!M$21)</f>
        <v>9.0153677796070468</v>
      </c>
      <c r="N24" s="72">
        <f>IF(RES_hh_tesh_in!N24=0,0,RES_hh_tesh_in!N24/RES_summary!N$21)</f>
        <v>9.1778647065213246</v>
      </c>
      <c r="O24" s="72">
        <f>IF(RES_hh_tesh_in!O24=0,0,RES_hh_tesh_in!O24/RES_summary!O$21)</f>
        <v>9.3846607486734115</v>
      </c>
      <c r="P24" s="72">
        <f>IF(RES_hh_tesh_in!P24=0,0,RES_hh_tesh_in!P24/RES_summary!P$21)</f>
        <v>8.7129206809897468</v>
      </c>
      <c r="Q24" s="72">
        <f>IF(RES_hh_tesh_in!Q24=0,0,RES_hh_tesh_in!Q24/RES_summary!Q$21)</f>
        <v>9.2625128635950311</v>
      </c>
      <c r="R24" s="72">
        <f>IF(RES_hh_tesh_in!R24=0,0,RES_hh_tesh_in!R24/RES_summary!R$21)</f>
        <v>9.394575477667475</v>
      </c>
      <c r="S24" s="72">
        <f>IF(RES_hh_tesh_in!S24=0,0,RES_hh_tesh_in!S24/RES_summary!S$21)</f>
        <v>9.6940240667523465</v>
      </c>
      <c r="T24" s="72">
        <f>IF(RES_hh_tesh_in!T24=0,0,RES_hh_tesh_in!T24/RES_summary!T$21)</f>
        <v>9.9650285199374551</v>
      </c>
      <c r="U24" s="72">
        <f>IF(RES_hh_tesh_in!U24=0,0,RES_hh_tesh_in!U24/RES_summary!U$21)</f>
        <v>9.7552164400578558</v>
      </c>
      <c r="V24" s="72">
        <f>IF(RES_hh_tesh_in!V24=0,0,RES_hh_tesh_in!V24/RES_summary!V$21)</f>
        <v>10.099657258831559</v>
      </c>
      <c r="W24" s="72">
        <f>IF(RES_hh_tesh_in!W24=0,0,RES_hh_tesh_in!W24/RES_summary!W$21)</f>
        <v>10.085616143207945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8.525580042405327</v>
      </c>
      <c r="D25" s="74">
        <f>IF(RES_hh_tesh_in!D25=0,0,RES_hh_tesh_in!D25/RES_summary!D$21)</f>
        <v>8.4103141478698102</v>
      </c>
      <c r="E25" s="74">
        <f>IF(RES_hh_tesh_in!E25=0,0,RES_hh_tesh_in!E25/RES_summary!E$21)</f>
        <v>8.7202128547331412</v>
      </c>
      <c r="F25" s="74">
        <f>IF(RES_hh_tesh_in!F25=0,0,RES_hh_tesh_in!F25/RES_summary!F$21)</f>
        <v>8.6262146827832424</v>
      </c>
      <c r="G25" s="74">
        <f>IF(RES_hh_tesh_in!G25=0,0,RES_hh_tesh_in!G25/RES_summary!G$21)</f>
        <v>7.8797751241560228</v>
      </c>
      <c r="H25" s="74">
        <f>IF(RES_hh_tesh_in!H25=0,0,RES_hh_tesh_in!H25/RES_summary!H$21)</f>
        <v>7.9391191419675762</v>
      </c>
      <c r="I25" s="74">
        <f>IF(RES_hh_tesh_in!I25=0,0,RES_hh_tesh_in!I25/RES_summary!I$21)</f>
        <v>7.713258904534829</v>
      </c>
      <c r="J25" s="74">
        <f>IF(RES_hh_tesh_in!J25=0,0,RES_hh_tesh_in!J25/RES_summary!J$21)</f>
        <v>7.8563066684266989</v>
      </c>
      <c r="K25" s="74">
        <f>IF(RES_hh_tesh_in!K25=0,0,RES_hh_tesh_in!K25/RES_summary!K$21)</f>
        <v>7.0533754868713459</v>
      </c>
      <c r="L25" s="74">
        <f>IF(RES_hh_tesh_in!L25=0,0,RES_hh_tesh_in!L25/RES_summary!L$21)</f>
        <v>7.3988090002856328</v>
      </c>
      <c r="M25" s="74">
        <f>IF(RES_hh_tesh_in!M25=0,0,RES_hh_tesh_in!M25/RES_summary!M$21)</f>
        <v>7.7233850529613974</v>
      </c>
      <c r="N25" s="74">
        <f>IF(RES_hh_tesh_in!N25=0,0,RES_hh_tesh_in!N25/RES_summary!N$21)</f>
        <v>8.6830356999299099</v>
      </c>
      <c r="O25" s="74">
        <f>IF(RES_hh_tesh_in!O25=0,0,RES_hh_tesh_in!O25/RES_summary!O$21)</f>
        <v>9.3446853651328716</v>
      </c>
      <c r="P25" s="74">
        <f>IF(RES_hh_tesh_in!P25=0,0,RES_hh_tesh_in!P25/RES_summary!P$21)</f>
        <v>7.9168558304007632</v>
      </c>
      <c r="Q25" s="74">
        <f>IF(RES_hh_tesh_in!Q25=0,0,RES_hh_tesh_in!Q25/RES_summary!Q$21)</f>
        <v>8.318988253793167</v>
      </c>
      <c r="R25" s="74">
        <f>IF(RES_hh_tesh_in!R25=0,0,RES_hh_tesh_in!R25/RES_summary!R$21)</f>
        <v>8.2505708042295165</v>
      </c>
      <c r="S25" s="74">
        <f>IF(RES_hh_tesh_in!S25=0,0,RES_hh_tesh_in!S25/RES_summary!S$21)</f>
        <v>8.8384084026275129</v>
      </c>
      <c r="T25" s="74">
        <f>IF(RES_hh_tesh_in!T25=0,0,RES_hh_tesh_in!T25/RES_summary!T$21)</f>
        <v>8.5025696349846189</v>
      </c>
      <c r="U25" s="74">
        <f>IF(RES_hh_tesh_in!U25=0,0,RES_hh_tesh_in!U25/RES_summary!U$21)</f>
        <v>8.6448892764597041</v>
      </c>
      <c r="V25" s="74">
        <f>IF(RES_hh_tesh_in!V25=0,0,RES_hh_tesh_in!V25/RES_summary!V$21)</f>
        <v>9.3994587358519333</v>
      </c>
      <c r="W25" s="74">
        <f>IF(RES_hh_tesh_in!W25=0,0,RES_hh_tesh_in!W25/RES_summary!W$21)</f>
        <v>8.6857923050681691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6.6552507554310658</v>
      </c>
      <c r="D26" s="77">
        <f>IF(RES_hh_tesh_in!D26=0,0,RES_hh_tesh_in!D26/RES_summary!D$21)</f>
        <v>6.7476998850953231</v>
      </c>
      <c r="E26" s="77">
        <f>IF(RES_hh_tesh_in!E26=0,0,RES_hh_tesh_in!E26/RES_summary!E$21)</f>
        <v>6.8228384298874198</v>
      </c>
      <c r="F26" s="77">
        <f>IF(RES_hh_tesh_in!F26=0,0,RES_hh_tesh_in!F26/RES_summary!F$21)</f>
        <v>6.8252149791910428</v>
      </c>
      <c r="G26" s="77">
        <f>IF(RES_hh_tesh_in!G26=0,0,RES_hh_tesh_in!G26/RES_summary!G$21)</f>
        <v>6.4565564666961865</v>
      </c>
      <c r="H26" s="77">
        <f>IF(RES_hh_tesh_in!H26=0,0,RES_hh_tesh_in!H26/RES_summary!H$21)</f>
        <v>6.6929660383245118</v>
      </c>
      <c r="I26" s="77">
        <f>IF(RES_hh_tesh_in!I26=0,0,RES_hh_tesh_in!I26/RES_summary!I$21)</f>
        <v>6.2959261099545287</v>
      </c>
      <c r="J26" s="77">
        <f>IF(RES_hh_tesh_in!J26=0,0,RES_hh_tesh_in!J26/RES_summary!J$21)</f>
        <v>6.4687085038215066</v>
      </c>
      <c r="K26" s="77">
        <f>IF(RES_hh_tesh_in!K26=0,0,RES_hh_tesh_in!K26/RES_summary!K$21)</f>
        <v>6.0643402049262507</v>
      </c>
      <c r="L26" s="77">
        <f>IF(RES_hh_tesh_in!L26=0,0,RES_hh_tesh_in!L26/RES_summary!L$21)</f>
        <v>4.5495876132078319</v>
      </c>
      <c r="M26" s="77">
        <f>IF(RES_hh_tesh_in!M26=0,0,RES_hh_tesh_in!M26/RES_summary!M$21)</f>
        <v>7.0807691270259987</v>
      </c>
      <c r="N26" s="77">
        <f>IF(RES_hh_tesh_in!N26=0,0,RES_hh_tesh_in!N26/RES_summary!N$21)</f>
        <v>7.0147974375160356</v>
      </c>
      <c r="O26" s="77">
        <f>IF(RES_hh_tesh_in!O26=0,0,RES_hh_tesh_in!O26/RES_summary!O$21)</f>
        <v>7.2683279866383366</v>
      </c>
      <c r="P26" s="77">
        <f>IF(RES_hh_tesh_in!P26=0,0,RES_hh_tesh_in!P26/RES_summary!P$21)</f>
        <v>7.1460431413645891</v>
      </c>
      <c r="Q26" s="77">
        <f>IF(RES_hh_tesh_in!Q26=0,0,RES_hh_tesh_in!Q26/RES_summary!Q$21)</f>
        <v>7.206117464869866</v>
      </c>
      <c r="R26" s="77">
        <f>IF(RES_hh_tesh_in!R26=0,0,RES_hh_tesh_in!R26/RES_summary!R$21)</f>
        <v>7.3887985282801152</v>
      </c>
      <c r="S26" s="77">
        <f>IF(RES_hh_tesh_in!S26=0,0,RES_hh_tesh_in!S26/RES_summary!S$21)</f>
        <v>7.579244688066253</v>
      </c>
      <c r="T26" s="77">
        <f>IF(RES_hh_tesh_in!T26=0,0,RES_hh_tesh_in!T26/RES_summary!T$21)</f>
        <v>7.664842882207326</v>
      </c>
      <c r="U26" s="77">
        <f>IF(RES_hh_tesh_in!U26=0,0,RES_hh_tesh_in!U26/RES_summary!U$21)</f>
        <v>7.7442731319086011</v>
      </c>
      <c r="V26" s="77">
        <f>IF(RES_hh_tesh_in!V26=0,0,RES_hh_tesh_in!V26/RES_summary!V$21)</f>
        <v>7.9972546555477502</v>
      </c>
      <c r="W26" s="77">
        <f>IF(RES_hh_tesh_in!W26=0,0,RES_hh_tesh_in!W26/RES_summary!W$21)</f>
        <v>7.6770118920982551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5.6287022522436185</v>
      </c>
      <c r="D27" s="69">
        <f>IF(RES_hh_tesh_in!D27=0,0,RES_hh_tesh_in!D27/RES_summary!D$21)</f>
        <v>5.7193141890557415</v>
      </c>
      <c r="E27" s="69">
        <f>IF(RES_hh_tesh_in!E27=0,0,RES_hh_tesh_in!E27/RES_summary!E$21)</f>
        <v>5.3500173136436162</v>
      </c>
      <c r="F27" s="69">
        <f>IF(RES_hh_tesh_in!F27=0,0,RES_hh_tesh_in!F27/RES_summary!F$21)</f>
        <v>4.8564962745779132</v>
      </c>
      <c r="G27" s="69">
        <f>IF(RES_hh_tesh_in!G27=0,0,RES_hh_tesh_in!G27/RES_summary!G$21)</f>
        <v>4.9168282171960298</v>
      </c>
      <c r="H27" s="69">
        <f>IF(RES_hh_tesh_in!H27=0,0,RES_hh_tesh_in!H27/RES_summary!H$21)</f>
        <v>4.9993458222925522</v>
      </c>
      <c r="I27" s="69">
        <f>IF(RES_hh_tesh_in!I27=0,0,RES_hh_tesh_in!I27/RES_summary!I$21)</f>
        <v>5.1421992076834382</v>
      </c>
      <c r="J27" s="69">
        <f>IF(RES_hh_tesh_in!J27=0,0,RES_hh_tesh_in!J27/RES_summary!J$21)</f>
        <v>5.1302676619965286</v>
      </c>
      <c r="K27" s="69">
        <f>IF(RES_hh_tesh_in!K27=0,0,RES_hh_tesh_in!K27/RES_summary!K$21)</f>
        <v>4.1849158230740278</v>
      </c>
      <c r="L27" s="69">
        <f>IF(RES_hh_tesh_in!L27=0,0,RES_hh_tesh_in!L27/RES_summary!L$21)</f>
        <v>5.0774751848149737</v>
      </c>
      <c r="M27" s="69">
        <f>IF(RES_hh_tesh_in!M27=0,0,RES_hh_tesh_in!M27/RES_summary!M$21)</f>
        <v>5.248738080308132</v>
      </c>
      <c r="N27" s="69">
        <f>IF(RES_hh_tesh_in!N27=0,0,RES_hh_tesh_in!N27/RES_summary!N$21)</f>
        <v>5.3579526544073008</v>
      </c>
      <c r="O27" s="69">
        <f>IF(RES_hh_tesh_in!O27=0,0,RES_hh_tesh_in!O27/RES_summary!O$21)</f>
        <v>5.4021177096846742</v>
      </c>
      <c r="P27" s="69">
        <f>IF(RES_hh_tesh_in!P27=0,0,RES_hh_tesh_in!P27/RES_summary!P$21)</f>
        <v>4.7965860803124416</v>
      </c>
      <c r="Q27" s="69">
        <f>IF(RES_hh_tesh_in!Q27=0,0,RES_hh_tesh_in!Q27/RES_summary!Q$21)</f>
        <v>4.9542759091217903</v>
      </c>
      <c r="R27" s="69">
        <f>IF(RES_hh_tesh_in!R27=0,0,RES_hh_tesh_in!R27/RES_summary!R$21)</f>
        <v>4.8679538725352698</v>
      </c>
      <c r="S27" s="69">
        <f>IF(RES_hh_tesh_in!S27=0,0,RES_hh_tesh_in!S27/RES_summary!S$21)</f>
        <v>5.1038425347840475</v>
      </c>
      <c r="T27" s="69">
        <f>IF(RES_hh_tesh_in!T27=0,0,RES_hh_tesh_in!T27/RES_summary!T$21)</f>
        <v>5.0928086834147051</v>
      </c>
      <c r="U27" s="69">
        <f>IF(RES_hh_tesh_in!U27=0,0,RES_hh_tesh_in!U27/RES_summary!U$21)</f>
        <v>5.0404488611616296</v>
      </c>
      <c r="V27" s="69">
        <f>IF(RES_hh_tesh_in!V27=0,0,RES_hh_tesh_in!V27/RES_summary!V$21)</f>
        <v>5.2633208591729446</v>
      </c>
      <c r="W27" s="69">
        <f>IF(RES_hh_tesh_in!W27=0,0,RES_hh_tesh_in!W27/RES_summary!W$21)</f>
        <v>4.9623529378858775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5.5561962138660652</v>
      </c>
      <c r="D29" s="72">
        <f>IF(RES_hh_tesh_in!D29=0,0,RES_hh_tesh_in!D29/RES_summary!D$21)</f>
        <v>5.6290320413989736</v>
      </c>
      <c r="E29" s="72">
        <f>IF(RES_hh_tesh_in!E29=0,0,RES_hh_tesh_in!E29/RES_summary!E$21)</f>
        <v>5.2561467896263494</v>
      </c>
      <c r="F29" s="72">
        <f>IF(RES_hh_tesh_in!F29=0,0,RES_hh_tesh_in!F29/RES_summary!F$21)</f>
        <v>5.1058610879135902</v>
      </c>
      <c r="G29" s="72">
        <f>IF(RES_hh_tesh_in!G29=0,0,RES_hh_tesh_in!G29/RES_summary!G$21)</f>
        <v>4.9565385147938308</v>
      </c>
      <c r="H29" s="72">
        <f>IF(RES_hh_tesh_in!H29=0,0,RES_hh_tesh_in!H29/RES_summary!H$21)</f>
        <v>4.8950100686163776</v>
      </c>
      <c r="I29" s="72">
        <f>IF(RES_hh_tesh_in!I29=0,0,RES_hh_tesh_in!I29/RES_summary!I$21)</f>
        <v>5.1345162946821628</v>
      </c>
      <c r="J29" s="72">
        <f>IF(RES_hh_tesh_in!J29=0,0,RES_hh_tesh_in!J29/RES_summary!J$21)</f>
        <v>4.7918279614598287</v>
      </c>
      <c r="K29" s="72">
        <f>IF(RES_hh_tesh_in!K29=0,0,RES_hh_tesh_in!K29/RES_summary!K$21)</f>
        <v>4.8373026706084428</v>
      </c>
      <c r="L29" s="72">
        <f>IF(RES_hh_tesh_in!L29=0,0,RES_hh_tesh_in!L29/RES_summary!L$21)</f>
        <v>4.9459088835226224</v>
      </c>
      <c r="M29" s="72">
        <f>IF(RES_hh_tesh_in!M29=0,0,RES_hh_tesh_in!M29/RES_summary!M$21)</f>
        <v>5.197065989788201</v>
      </c>
      <c r="N29" s="72">
        <f>IF(RES_hh_tesh_in!N29=0,0,RES_hh_tesh_in!N29/RES_summary!N$21)</f>
        <v>5.1578510079302085</v>
      </c>
      <c r="O29" s="72">
        <f>IF(RES_hh_tesh_in!O29=0,0,RES_hh_tesh_in!O29/RES_summary!O$21)</f>
        <v>5.1629077396883547</v>
      </c>
      <c r="P29" s="72">
        <f>IF(RES_hh_tesh_in!P29=0,0,RES_hh_tesh_in!P29/RES_summary!P$21)</f>
        <v>5.162495450129863</v>
      </c>
      <c r="Q29" s="72">
        <f>IF(RES_hh_tesh_in!Q29=0,0,RES_hh_tesh_in!Q29/RES_summary!Q$21)</f>
        <v>5.088265778366404</v>
      </c>
      <c r="R29" s="72">
        <f>IF(RES_hh_tesh_in!R29=0,0,RES_hh_tesh_in!R29/RES_summary!R$21)</f>
        <v>4.6908419623246189</v>
      </c>
      <c r="S29" s="72">
        <f>IF(RES_hh_tesh_in!S29=0,0,RES_hh_tesh_in!S29/RES_summary!S$21)</f>
        <v>5.0908005555838773</v>
      </c>
      <c r="T29" s="72">
        <f>IF(RES_hh_tesh_in!T29=0,0,RES_hh_tesh_in!T29/RES_summary!T$21)</f>
        <v>5.1017577495034683</v>
      </c>
      <c r="U29" s="72">
        <f>IF(RES_hh_tesh_in!U29=0,0,RES_hh_tesh_in!U29/RES_summary!U$21)</f>
        <v>5.0077560785454818</v>
      </c>
      <c r="V29" s="72">
        <f>IF(RES_hh_tesh_in!V29=0,0,RES_hh_tesh_in!V29/RES_summary!V$21)</f>
        <v>5.323276657479779</v>
      </c>
      <c r="W29" s="72">
        <f>IF(RES_hh_tesh_in!W29=0,0,RES_hh_tesh_in!W29/RES_summary!W$21)</f>
        <v>4.8536088080796649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5.4596347742001692</v>
      </c>
      <c r="D30" s="72">
        <f>IF(RES_hh_tesh_in!D30=0,0,RES_hh_tesh_in!D30/RES_summary!D$21)</f>
        <v>5.7896822477823724</v>
      </c>
      <c r="E30" s="72">
        <f>IF(RES_hh_tesh_in!E30=0,0,RES_hh_tesh_in!E30/RES_summary!E$21)</f>
        <v>5.2400012839911891</v>
      </c>
      <c r="F30" s="72">
        <f>IF(RES_hh_tesh_in!F30=0,0,RES_hh_tesh_in!F30/RES_summary!F$21)</f>
        <v>4.9075043732112711</v>
      </c>
      <c r="G30" s="72">
        <f>IF(RES_hh_tesh_in!G30=0,0,RES_hh_tesh_in!G30/RES_summary!G$21)</f>
        <v>4.8967733338444539</v>
      </c>
      <c r="H30" s="72">
        <f>IF(RES_hh_tesh_in!H30=0,0,RES_hh_tesh_in!H30/RES_summary!H$21)</f>
        <v>5.0608336160657483</v>
      </c>
      <c r="I30" s="72">
        <f>IF(RES_hh_tesh_in!I30=0,0,RES_hh_tesh_in!I30/RES_summary!I$21)</f>
        <v>5.1808725381354437</v>
      </c>
      <c r="J30" s="72">
        <f>IF(RES_hh_tesh_in!J30=0,0,RES_hh_tesh_in!J30/RES_summary!J$21)</f>
        <v>5.0705261572803577</v>
      </c>
      <c r="K30" s="72">
        <f>IF(RES_hh_tesh_in!K30=0,0,RES_hh_tesh_in!K30/RES_summary!K$21)</f>
        <v>4.2719106874035715</v>
      </c>
      <c r="L30" s="72">
        <f>IF(RES_hh_tesh_in!L30=0,0,RES_hh_tesh_in!L30/RES_summary!L$21)</f>
        <v>4.8638686041513965</v>
      </c>
      <c r="M30" s="72">
        <f>IF(RES_hh_tesh_in!M30=0,0,RES_hh_tesh_in!M30/RES_summary!M$21)</f>
        <v>5.598409262880562</v>
      </c>
      <c r="N30" s="72">
        <f>IF(RES_hh_tesh_in!N30=0,0,RES_hh_tesh_in!N30/RES_summary!N$21)</f>
        <v>5.3546146247496225</v>
      </c>
      <c r="O30" s="72">
        <f>IF(RES_hh_tesh_in!O30=0,0,RES_hh_tesh_in!O30/RES_summary!O$21)</f>
        <v>5.0865761613149907</v>
      </c>
      <c r="P30" s="72">
        <f>IF(RES_hh_tesh_in!P30=0,0,RES_hh_tesh_in!P30/RES_summary!P$21)</f>
        <v>4.9003610277697351</v>
      </c>
      <c r="Q30" s="72">
        <f>IF(RES_hh_tesh_in!Q30=0,0,RES_hh_tesh_in!Q30/RES_summary!Q$21)</f>
        <v>4.9002776169331641</v>
      </c>
      <c r="R30" s="72">
        <f>IF(RES_hh_tesh_in!R30=0,0,RES_hh_tesh_in!R30/RES_summary!R$21)</f>
        <v>4.9420008541387368</v>
      </c>
      <c r="S30" s="72">
        <f>IF(RES_hh_tesh_in!S30=0,0,RES_hh_tesh_in!S30/RES_summary!S$21)</f>
        <v>5.0718132284745874</v>
      </c>
      <c r="T30" s="72">
        <f>IF(RES_hh_tesh_in!T30=0,0,RES_hh_tesh_in!T30/RES_summary!T$21)</f>
        <v>5.041431052408937</v>
      </c>
      <c r="U30" s="72">
        <f>IF(RES_hh_tesh_in!U30=0,0,RES_hh_tesh_in!U30/RES_summary!U$21)</f>
        <v>5.0806592509907977</v>
      </c>
      <c r="V30" s="72">
        <f>IF(RES_hh_tesh_in!V30=0,0,RES_hh_tesh_in!V30/RES_summary!V$21)</f>
        <v>5.2385318216801355</v>
      </c>
      <c r="W30" s="72">
        <f>IF(RES_hh_tesh_in!W30=0,0,RES_hh_tesh_in!W30/RES_summary!W$21)</f>
        <v>4.9496448241333626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5.7686365710379901</v>
      </c>
      <c r="D32" s="77">
        <f>IF(RES_hh_tesh_in!D32=0,0,RES_hh_tesh_in!D32/RES_summary!D$21)</f>
        <v>5.706489544158039</v>
      </c>
      <c r="E32" s="77">
        <f>IF(RES_hh_tesh_in!E32=0,0,RES_hh_tesh_in!E32/RES_summary!E$21)</f>
        <v>5.5457148144634711</v>
      </c>
      <c r="F32" s="77">
        <f>IF(RES_hh_tesh_in!F32=0,0,RES_hh_tesh_in!F32/RES_summary!F$21)</f>
        <v>4.5477786722568139</v>
      </c>
      <c r="G32" s="77">
        <f>IF(RES_hh_tesh_in!G32=0,0,RES_hh_tesh_in!G32/RES_summary!G$21)</f>
        <v>4.906162987738619</v>
      </c>
      <c r="H32" s="77">
        <f>IF(RES_hh_tesh_in!H32=0,0,RES_hh_tesh_in!H32/RES_summary!H$21)</f>
        <v>4.9945264787192798</v>
      </c>
      <c r="I32" s="77">
        <f>IF(RES_hh_tesh_in!I32=0,0,RES_hh_tesh_in!I32/RES_summary!I$21)</f>
        <v>5.1189602009151418</v>
      </c>
      <c r="J32" s="77">
        <f>IF(RES_hh_tesh_in!J32=0,0,RES_hh_tesh_in!J32/RES_summary!J$21)</f>
        <v>5.3064744437427072</v>
      </c>
      <c r="K32" s="77">
        <f>IF(RES_hh_tesh_in!K32=0,0,RES_hh_tesh_in!K32/RES_summary!K$21)</f>
        <v>3.7880083756065352</v>
      </c>
      <c r="L32" s="77">
        <f>IF(RES_hh_tesh_in!L32=0,0,RES_hh_tesh_in!L32/RES_summary!L$21)</f>
        <v>5.2694030630237005</v>
      </c>
      <c r="M32" s="77">
        <f>IF(RES_hh_tesh_in!M32=0,0,RES_hh_tesh_in!M32/RES_summary!M$21)</f>
        <v>5.0042404468150963</v>
      </c>
      <c r="N32" s="77">
        <f>IF(RES_hh_tesh_in!N32=0,0,RES_hh_tesh_in!N32/RES_summary!N$21)</f>
        <v>5.4390838774694936</v>
      </c>
      <c r="O32" s="77">
        <f>IF(RES_hh_tesh_in!O32=0,0,RES_hh_tesh_in!O32/RES_summary!O$21)</f>
        <v>5.6037177805142351</v>
      </c>
      <c r="P32" s="77">
        <f>IF(RES_hh_tesh_in!P32=0,0,RES_hh_tesh_in!P32/RES_summary!P$21)</f>
        <v>4.6042546833609395</v>
      </c>
      <c r="Q32" s="77">
        <f>IF(RES_hh_tesh_in!Q32=0,0,RES_hh_tesh_in!Q32/RES_summary!Q$21)</f>
        <v>4.9376653325414992</v>
      </c>
      <c r="R32" s="77">
        <f>IF(RES_hh_tesh_in!R32=0,0,RES_hh_tesh_in!R32/RES_summary!R$21)</f>
        <v>4.8687100151313309</v>
      </c>
      <c r="S32" s="77">
        <f>IF(RES_hh_tesh_in!S32=0,0,RES_hh_tesh_in!S32/RES_summary!S$21)</f>
        <v>5.1228836489489664</v>
      </c>
      <c r="T32" s="77">
        <f>IF(RES_hh_tesh_in!T32=0,0,RES_hh_tesh_in!T32/RES_summary!T$21)</f>
        <v>5.1129848385074217</v>
      </c>
      <c r="U32" s="77">
        <f>IF(RES_hh_tesh_in!U32=0,0,RES_hh_tesh_in!U32/RES_summary!U$21)</f>
        <v>5.0335478691805005</v>
      </c>
      <c r="V32" s="77">
        <f>IF(RES_hh_tesh_in!V32=0,0,RES_hh_tesh_in!V32/RES_summary!V$21)</f>
        <v>5.2565739952656454</v>
      </c>
      <c r="W32" s="77">
        <f>IF(RES_hh_tesh_in!W32=0,0,RES_hh_tesh_in!W32/RES_summary!W$21)</f>
        <v>4.9933026370855567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23.775749280591082</v>
      </c>
      <c r="D3" s="65">
        <f>IF(RES_hh_emih_in!D3=0,0,RES_hh_emih_in!D3/RES_summary!D$21)</f>
        <v>20.449227355860788</v>
      </c>
      <c r="E3" s="65">
        <f>IF(RES_hh_emih_in!E3=0,0,RES_hh_emih_in!E3/RES_summary!E$21)</f>
        <v>19.825738385260149</v>
      </c>
      <c r="F3" s="65">
        <f>IF(RES_hh_emih_in!F3=0,0,RES_hh_emih_in!F3/RES_summary!F$21)</f>
        <v>21.552926459577119</v>
      </c>
      <c r="G3" s="65">
        <f>IF(RES_hh_emih_in!G3=0,0,RES_hh_emih_in!G3/RES_summary!G$21)</f>
        <v>20.335709325809994</v>
      </c>
      <c r="H3" s="65">
        <f>IF(RES_hh_emih_in!H3=0,0,RES_hh_emih_in!H3/RES_summary!H$21)</f>
        <v>18.652003317998425</v>
      </c>
      <c r="I3" s="65">
        <f>IF(RES_hh_emih_in!I3=0,0,RES_hh_emih_in!I3/RES_summary!I$21)</f>
        <v>14.293659592533743</v>
      </c>
      <c r="J3" s="65">
        <f>IF(RES_hh_emih_in!J3=0,0,RES_hh_emih_in!J3/RES_summary!J$21)</f>
        <v>15.622077249191005</v>
      </c>
      <c r="K3" s="65">
        <f>IF(RES_hh_emih_in!K3=0,0,RES_hh_emih_in!K3/RES_summary!K$21)</f>
        <v>14.199189193637217</v>
      </c>
      <c r="L3" s="65">
        <f>IF(RES_hh_emih_in!L3=0,0,RES_hh_emih_in!L3/RES_summary!L$21)</f>
        <v>11.661155915891284</v>
      </c>
      <c r="M3" s="65">
        <f>IF(RES_hh_emih_in!M3=0,0,RES_hh_emih_in!M3/RES_summary!M$21)</f>
        <v>11.839440548661907</v>
      </c>
      <c r="N3" s="65">
        <f>IF(RES_hh_emih_in!N3=0,0,RES_hh_emih_in!N3/RES_summary!N$21)</f>
        <v>12.238803647239941</v>
      </c>
      <c r="O3" s="65">
        <f>IF(RES_hh_emih_in!O3=0,0,RES_hh_emih_in!O3/RES_summary!O$21)</f>
        <v>12.607198022538116</v>
      </c>
      <c r="P3" s="65">
        <f>IF(RES_hh_emih_in!P3=0,0,RES_hh_emih_in!P3/RES_summary!P$21)</f>
        <v>6.7664257163866113</v>
      </c>
      <c r="Q3" s="65">
        <f>IF(RES_hh_emih_in!Q3=0,0,RES_hh_emih_in!Q3/RES_summary!Q$21)</f>
        <v>7.8170790856617005</v>
      </c>
      <c r="R3" s="65">
        <f>IF(RES_hh_emih_in!R3=0,0,RES_hh_emih_in!R3/RES_summary!R$21)</f>
        <v>7.9180078278274477</v>
      </c>
      <c r="S3" s="65">
        <f>IF(RES_hh_emih_in!S3=0,0,RES_hh_emih_in!S3/RES_summary!S$21)</f>
        <v>8.6295639977038814</v>
      </c>
      <c r="T3" s="65">
        <f>IF(RES_hh_emih_in!T3=0,0,RES_hh_emih_in!T3/RES_summary!T$21)</f>
        <v>7.6374880523610713</v>
      </c>
      <c r="U3" s="65">
        <f>IF(RES_hh_emih_in!U3=0,0,RES_hh_emih_in!U3/RES_summary!U$21)</f>
        <v>7.1017383118652591</v>
      </c>
      <c r="V3" s="65">
        <f>IF(RES_hh_emih_in!V3=0,0,RES_hh_emih_in!V3/RES_summary!V$21)</f>
        <v>7.0280182121719745</v>
      </c>
      <c r="W3" s="65">
        <f>IF(RES_hh_emih_in!W3=0,0,RES_hh_emih_in!W3/RES_summary!W$21)</f>
        <v>6.7175073024198424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21.494444448640866</v>
      </c>
      <c r="D4" s="69">
        <f>IF(RES_hh_emih_in!D4=0,0,RES_hh_emih_in!D4/RES_summary!D$21)</f>
        <v>17.665564514048231</v>
      </c>
      <c r="E4" s="69">
        <f>IF(RES_hh_emih_in!E4=0,0,RES_hh_emih_in!E4/RES_summary!E$21)</f>
        <v>17.129960921168941</v>
      </c>
      <c r="F4" s="69">
        <f>IF(RES_hh_emih_in!F4=0,0,RES_hh_emih_in!F4/RES_summary!F$21)</f>
        <v>18.75476395979323</v>
      </c>
      <c r="G4" s="69">
        <f>IF(RES_hh_emih_in!G4=0,0,RES_hh_emih_in!G4/RES_summary!G$21)</f>
        <v>17.965486467446642</v>
      </c>
      <c r="H4" s="69">
        <f>IF(RES_hh_emih_in!H4=0,0,RES_hh_emih_in!H4/RES_summary!H$21)</f>
        <v>16.284339471408039</v>
      </c>
      <c r="I4" s="69">
        <f>IF(RES_hh_emih_in!I4=0,0,RES_hh_emih_in!I4/RES_summary!I$21)</f>
        <v>12.066569477526787</v>
      </c>
      <c r="J4" s="69">
        <f>IF(RES_hh_emih_in!J4=0,0,RES_hh_emih_in!J4/RES_summary!J$21)</f>
        <v>13.657116708195181</v>
      </c>
      <c r="K4" s="69">
        <f>IF(RES_hh_emih_in!K4=0,0,RES_hh_emih_in!K4/RES_summary!K$21)</f>
        <v>12.312889793425747</v>
      </c>
      <c r="L4" s="69">
        <f>IF(RES_hh_emih_in!L4=0,0,RES_hh_emih_in!L4/RES_summary!L$21)</f>
        <v>10.009201437126665</v>
      </c>
      <c r="M4" s="69">
        <f>IF(RES_hh_emih_in!M4=0,0,RES_hh_emih_in!M4/RES_summary!M$21)</f>
        <v>9.7532249862950877</v>
      </c>
      <c r="N4" s="69">
        <f>IF(RES_hh_emih_in!N4=0,0,RES_hh_emih_in!N4/RES_summary!N$21)</f>
        <v>10.662029035053237</v>
      </c>
      <c r="O4" s="69">
        <f>IF(RES_hh_emih_in!O4=0,0,RES_hh_emih_in!O4/RES_summary!O$21)</f>
        <v>11.053336709043805</v>
      </c>
      <c r="P4" s="69">
        <f>IF(RES_hh_emih_in!P4=0,0,RES_hh_emih_in!P4/RES_summary!P$21)</f>
        <v>5.373635514982313</v>
      </c>
      <c r="Q4" s="69">
        <f>IF(RES_hh_emih_in!Q4=0,0,RES_hh_emih_in!Q4/RES_summary!Q$21)</f>
        <v>6.3760166586278695</v>
      </c>
      <c r="R4" s="69">
        <f>IF(RES_hh_emih_in!R4=0,0,RES_hh_emih_in!R4/RES_summary!R$21)</f>
        <v>6.5553744002996019</v>
      </c>
      <c r="S4" s="69">
        <f>IF(RES_hh_emih_in!S4=0,0,RES_hh_emih_in!S4/RES_summary!S$21)</f>
        <v>6.9369397333652207</v>
      </c>
      <c r="T4" s="69">
        <f>IF(RES_hh_emih_in!T4=0,0,RES_hh_emih_in!T4/RES_summary!T$21)</f>
        <v>6.0042056701806423</v>
      </c>
      <c r="U4" s="69">
        <f>IF(RES_hh_emih_in!U4=0,0,RES_hh_emih_in!U4/RES_summary!U$21)</f>
        <v>5.4205642652144128</v>
      </c>
      <c r="V4" s="69">
        <f>IF(RES_hh_emih_in!V4=0,0,RES_hh_emih_in!V4/RES_summary!V$21)</f>
        <v>5.3793628261021453</v>
      </c>
      <c r="W4" s="69">
        <f>IF(RES_hh_emih_in!W4=0,0,RES_hh_emih_in!W4/RES_summary!W$21)</f>
        <v>5.3631151996944215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40.173451157952101</v>
      </c>
      <c r="I5" s="72">
        <f>IF(RES_hh_emih_in!I5=0,0,RES_hh_emih_in!I5/RES_summary!I$21)</f>
        <v>38.095231655725797</v>
      </c>
      <c r="J5" s="72">
        <f>IF(RES_hh_emih_in!J5=0,0,RES_hh_emih_in!J5/RES_summary!J$21)</f>
        <v>42.662271527576884</v>
      </c>
      <c r="K5" s="72">
        <f>IF(RES_hh_emih_in!K5=0,0,RES_hh_emih_in!K5/RES_summary!K$21)</f>
        <v>38.860269137043424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37.100818751022146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20.680821157809767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35.472715120961141</v>
      </c>
      <c r="D6" s="72">
        <f>IF(RES_hh_emih_in!D6=0,0,RES_hh_emih_in!D6/RES_summary!D$21)</f>
        <v>34.067278259851186</v>
      </c>
      <c r="E6" s="72">
        <f>IF(RES_hh_emih_in!E6=0,0,RES_hh_emih_in!E6/RES_summary!E$21)</f>
        <v>33.490323410964486</v>
      </c>
      <c r="F6" s="72">
        <f>IF(RES_hh_emih_in!F6=0,0,RES_hh_emih_in!F6/RES_summary!F$21)</f>
        <v>34.94457927597864</v>
      </c>
      <c r="G6" s="72">
        <f>IF(RES_hh_emih_in!G6=0,0,RES_hh_emih_in!G6/RES_summary!G$21)</f>
        <v>33.621193827382562</v>
      </c>
      <c r="H6" s="72">
        <f>IF(RES_hh_emih_in!H6=0,0,RES_hh_emih_in!H6/RES_summary!H$21)</f>
        <v>30.624296261220643</v>
      </c>
      <c r="I6" s="72">
        <f>IF(RES_hh_emih_in!I6=0,0,RES_hh_emih_in!I6/RES_summary!I$21)</f>
        <v>28.033991436059068</v>
      </c>
      <c r="J6" s="72">
        <f>IF(RES_hh_emih_in!J6=0,0,RES_hh_emih_in!J6/RES_summary!J$21)</f>
        <v>28.478030098583471</v>
      </c>
      <c r="K6" s="72">
        <f>IF(RES_hh_emih_in!K6=0,0,RES_hh_emih_in!K6/RES_summary!K$21)</f>
        <v>28.271777759179781</v>
      </c>
      <c r="L6" s="72">
        <f>IF(RES_hh_emih_in!L6=0,0,RES_hh_emih_in!L6/RES_summary!L$21)</f>
        <v>29.620746637694722</v>
      </c>
      <c r="M6" s="72">
        <f>IF(RES_hh_emih_in!M6=0,0,RES_hh_emih_in!M6/RES_summary!M$21)</f>
        <v>22.121855140598676</v>
      </c>
      <c r="N6" s="72">
        <f>IF(RES_hh_emih_in!N6=0,0,RES_hh_emih_in!N6/RES_summary!N$21)</f>
        <v>24.536486325269795</v>
      </c>
      <c r="O6" s="72">
        <f>IF(RES_hh_emih_in!O6=0,0,RES_hh_emih_in!O6/RES_summary!O$21)</f>
        <v>25.554230720301501</v>
      </c>
      <c r="P6" s="72">
        <f>IF(RES_hh_emih_in!P6=0,0,RES_hh_emih_in!P6/RES_summary!P$21)</f>
        <v>0</v>
      </c>
      <c r="Q6" s="72">
        <f>IF(RES_hh_emih_in!Q6=0,0,RES_hh_emih_in!Q6/RES_summary!Q$21)</f>
        <v>17.207004837771528</v>
      </c>
      <c r="R6" s="72">
        <f>IF(RES_hh_emih_in!R6=0,0,RES_hh_emih_in!R6/RES_summary!R$21)</f>
        <v>19.44154462145022</v>
      </c>
      <c r="S6" s="72">
        <f>IF(RES_hh_emih_in!S6=0,0,RES_hh_emih_in!S6/RES_summary!S$21)</f>
        <v>17.783814938406596</v>
      </c>
      <c r="T6" s="72">
        <f>IF(RES_hh_emih_in!T6=0,0,RES_hh_emih_in!T6/RES_summary!T$21)</f>
        <v>17.021509275635154</v>
      </c>
      <c r="U6" s="72">
        <f>IF(RES_hh_emih_in!U6=0,0,RES_hh_emih_in!U6/RES_summary!U$21)</f>
        <v>14.626654146703709</v>
      </c>
      <c r="V6" s="72">
        <f>IF(RES_hh_emih_in!V6=0,0,RES_hh_emih_in!V6/RES_summary!V$21)</f>
        <v>11.897730441592731</v>
      </c>
      <c r="W6" s="72">
        <f>IF(RES_hh_emih_in!W6=0,0,RES_hh_emih_in!W6/RES_summary!W$21)</f>
        <v>18.280566613435749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46.628353350382689</v>
      </c>
      <c r="D7" s="72">
        <f>IF(RES_hh_emih_in!D7=0,0,RES_hh_emih_in!D7/RES_summary!D$21)</f>
        <v>40.386381101160005</v>
      </c>
      <c r="E7" s="72">
        <f>IF(RES_hh_emih_in!E7=0,0,RES_hh_emih_in!E7/RES_summary!E$21)</f>
        <v>42.488633561612367</v>
      </c>
      <c r="F7" s="72">
        <f>IF(RES_hh_emih_in!F7=0,0,RES_hh_emih_in!F7/RES_summary!F$21)</f>
        <v>42.251899960368789</v>
      </c>
      <c r="G7" s="72">
        <f>IF(RES_hh_emih_in!G7=0,0,RES_hh_emih_in!G7/RES_summary!G$21)</f>
        <v>42.186228680279719</v>
      </c>
      <c r="H7" s="72">
        <f>IF(RES_hh_emih_in!H7=0,0,RES_hh_emih_in!H7/RES_summary!H$21)</f>
        <v>38.522554349270223</v>
      </c>
      <c r="I7" s="72">
        <f>IF(RES_hh_emih_in!I7=0,0,RES_hh_emih_in!I7/RES_summary!I$21)</f>
        <v>31.738666216229884</v>
      </c>
      <c r="J7" s="72">
        <f>IF(RES_hh_emih_in!J7=0,0,RES_hh_emih_in!J7/RES_summary!J$21)</f>
        <v>36.678914198115095</v>
      </c>
      <c r="K7" s="72">
        <f>IF(RES_hh_emih_in!K7=0,0,RES_hh_emih_in!K7/RES_summary!K$21)</f>
        <v>35.907885067034719</v>
      </c>
      <c r="L7" s="72">
        <f>IF(RES_hh_emih_in!L7=0,0,RES_hh_emih_in!L7/RES_summary!L$21)</f>
        <v>34.045978635891487</v>
      </c>
      <c r="M7" s="72">
        <f>IF(RES_hh_emih_in!M7=0,0,RES_hh_emih_in!M7/RES_summary!M$21)</f>
        <v>27.401965763257365</v>
      </c>
      <c r="N7" s="72">
        <f>IF(RES_hh_emih_in!N7=0,0,RES_hh_emih_in!N7/RES_summary!N$21)</f>
        <v>29.529835165800019</v>
      </c>
      <c r="O7" s="72">
        <f>IF(RES_hh_emih_in!O7=0,0,RES_hh_emih_in!O7/RES_summary!O$21)</f>
        <v>30.152681072226748</v>
      </c>
      <c r="P7" s="72">
        <f>IF(RES_hh_emih_in!P7=0,0,RES_hh_emih_in!P7/RES_summary!P$21)</f>
        <v>22.644580308184423</v>
      </c>
      <c r="Q7" s="72">
        <f>IF(RES_hh_emih_in!Q7=0,0,RES_hh_emih_in!Q7/RES_summary!Q$21)</f>
        <v>22.979345179985245</v>
      </c>
      <c r="R7" s="72">
        <f>IF(RES_hh_emih_in!R7=0,0,RES_hh_emih_in!R7/RES_summary!R$21)</f>
        <v>0</v>
      </c>
      <c r="S7" s="72">
        <f>IF(RES_hh_emih_in!S7=0,0,RES_hh_emih_in!S7/RES_summary!S$21)</f>
        <v>21.389166973012969</v>
      </c>
      <c r="T7" s="72">
        <f>IF(RES_hh_emih_in!T7=0,0,RES_hh_emih_in!T7/RES_summary!T$21)</f>
        <v>19.233162524309371</v>
      </c>
      <c r="U7" s="72">
        <f>IF(RES_hh_emih_in!U7=0,0,RES_hh_emih_in!U7/RES_summary!U$21)</f>
        <v>18.276456286595138</v>
      </c>
      <c r="V7" s="72">
        <f>IF(RES_hh_emih_in!V7=0,0,RES_hh_emih_in!V7/RES_summary!V$21)</f>
        <v>17.324120461781732</v>
      </c>
      <c r="W7" s="72">
        <f>IF(RES_hh_emih_in!W7=0,0,RES_hh_emih_in!W7/RES_summary!W$21)</f>
        <v>17.003476623889377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28.160455947241704</v>
      </c>
      <c r="D8" s="72">
        <f>IF(RES_hh_emih_in!D8=0,0,RES_hh_emih_in!D8/RES_summary!D$21)</f>
        <v>27.135602138303259</v>
      </c>
      <c r="E8" s="72">
        <f>IF(RES_hh_emih_in!E8=0,0,RES_hh_emih_in!E8/RES_summary!E$21)</f>
        <v>26.097165433722953</v>
      </c>
      <c r="F8" s="72">
        <f>IF(RES_hh_emih_in!F8=0,0,RES_hh_emih_in!F8/RES_summary!F$21)</f>
        <v>27.945911644422257</v>
      </c>
      <c r="G8" s="72">
        <f>IF(RES_hh_emih_in!G8=0,0,RES_hh_emih_in!G8/RES_summary!G$21)</f>
        <v>26.520003227363937</v>
      </c>
      <c r="H8" s="72">
        <f>IF(RES_hh_emih_in!H8=0,0,RES_hh_emih_in!H8/RES_summary!H$21)</f>
        <v>25.118808536578538</v>
      </c>
      <c r="I8" s="72">
        <f>IF(RES_hh_emih_in!I8=0,0,RES_hh_emih_in!I8/RES_summary!I$21)</f>
        <v>21.157986538161175</v>
      </c>
      <c r="J8" s="72">
        <f>IF(RES_hh_emih_in!J8=0,0,RES_hh_emih_in!J8/RES_summary!J$21)</f>
        <v>22.38940245049012</v>
      </c>
      <c r="K8" s="72">
        <f>IF(RES_hh_emih_in!K8=0,0,RES_hh_emih_in!K8/RES_summary!K$21)</f>
        <v>22.6484471961152</v>
      </c>
      <c r="L8" s="72">
        <f>IF(RES_hh_emih_in!L8=0,0,RES_hh_emih_in!L8/RES_summary!L$21)</f>
        <v>21.397904691117983</v>
      </c>
      <c r="M8" s="72">
        <f>IF(RES_hh_emih_in!M8=0,0,RES_hh_emih_in!M8/RES_summary!M$21)</f>
        <v>18.092154682453277</v>
      </c>
      <c r="N8" s="72">
        <f>IF(RES_hh_emih_in!N8=0,0,RES_hh_emih_in!N8/RES_summary!N$21)</f>
        <v>20.258774833842377</v>
      </c>
      <c r="O8" s="72">
        <f>IF(RES_hh_emih_in!O8=0,0,RES_hh_emih_in!O8/RES_summary!O$21)</f>
        <v>20.824622303179876</v>
      </c>
      <c r="P8" s="72">
        <f>IF(RES_hh_emih_in!P8=0,0,RES_hh_emih_in!P8/RES_summary!P$21)</f>
        <v>14.235434424774477</v>
      </c>
      <c r="Q8" s="72">
        <f>IF(RES_hh_emih_in!Q8=0,0,RES_hh_emih_in!Q8/RES_summary!Q$21)</f>
        <v>14.908363415056748</v>
      </c>
      <c r="R8" s="72">
        <f>IF(RES_hh_emih_in!R8=0,0,RES_hh_emih_in!R8/RES_summary!R$21)</f>
        <v>15.725584710362524</v>
      </c>
      <c r="S8" s="72">
        <f>IF(RES_hh_emih_in!S8=0,0,RES_hh_emih_in!S8/RES_summary!S$21)</f>
        <v>14.748469953965822</v>
      </c>
      <c r="T8" s="72">
        <f>IF(RES_hh_emih_in!T8=0,0,RES_hh_emih_in!T8/RES_summary!T$21)</f>
        <v>13.466597048340519</v>
      </c>
      <c r="U8" s="72">
        <f>IF(RES_hh_emih_in!U8=0,0,RES_hh_emih_in!U8/RES_summary!U$21)</f>
        <v>12.791825029019979</v>
      </c>
      <c r="V8" s="72">
        <f>IF(RES_hh_emih_in!V8=0,0,RES_hh_emih_in!V8/RES_summary!V$21)</f>
        <v>11.974831070028662</v>
      </c>
      <c r="W8" s="72">
        <f>IF(RES_hh_emih_in!W8=0,0,RES_hh_emih_in!W8/RES_summary!W$21)</f>
        <v>12.130082548710501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1.2943900372712973</v>
      </c>
      <c r="D17" s="69">
        <f>IF(RES_hh_emih_in!D17=0,0,RES_hh_emih_in!D17/RES_summary!D$21)</f>
        <v>1.4844976727131041</v>
      </c>
      <c r="E17" s="69">
        <f>IF(RES_hh_emih_in!E17=0,0,RES_hh_emih_in!E17/RES_summary!E$21)</f>
        <v>1.5152613547274738</v>
      </c>
      <c r="F17" s="69">
        <f>IF(RES_hh_emih_in!F17=0,0,RES_hh_emih_in!F17/RES_summary!F$21)</f>
        <v>1.5875300511163379</v>
      </c>
      <c r="G17" s="69">
        <f>IF(RES_hh_emih_in!G17=0,0,RES_hh_emih_in!G17/RES_summary!G$21)</f>
        <v>1.4727609261775718</v>
      </c>
      <c r="H17" s="69">
        <f>IF(RES_hh_emih_in!H17=0,0,RES_hh_emih_in!H17/RES_summary!H$21)</f>
        <v>1.3632999717428491</v>
      </c>
      <c r="I17" s="69">
        <f>IF(RES_hh_emih_in!I17=0,0,RES_hh_emih_in!I17/RES_summary!I$21)</f>
        <v>1.2265605915029523</v>
      </c>
      <c r="J17" s="69">
        <f>IF(RES_hh_emih_in!J17=0,0,RES_hh_emih_in!J17/RES_summary!J$21)</f>
        <v>1.1369974225026358</v>
      </c>
      <c r="K17" s="69">
        <f>IF(RES_hh_emih_in!K17=0,0,RES_hh_emih_in!K17/RES_summary!K$21)</f>
        <v>1.0462976467935929</v>
      </c>
      <c r="L17" s="69">
        <f>IF(RES_hh_emih_in!L17=0,0,RES_hh_emih_in!L17/RES_summary!L$21)</f>
        <v>0.77122137295038062</v>
      </c>
      <c r="M17" s="69">
        <f>IF(RES_hh_emih_in!M17=0,0,RES_hh_emih_in!M17/RES_summary!M$21)</f>
        <v>1.0370711994999922</v>
      </c>
      <c r="N17" s="69">
        <f>IF(RES_hh_emih_in!N17=0,0,RES_hh_emih_in!N17/RES_summary!N$21)</f>
        <v>0.78553364889662647</v>
      </c>
      <c r="O17" s="69">
        <f>IF(RES_hh_emih_in!O17=0,0,RES_hh_emih_in!O17/RES_summary!O$21)</f>
        <v>0.79800158265724674</v>
      </c>
      <c r="P17" s="69">
        <f>IF(RES_hh_emih_in!P17=0,0,RES_hh_emih_in!P17/RES_summary!P$21)</f>
        <v>0.61703490815695894</v>
      </c>
      <c r="Q17" s="69">
        <f>IF(RES_hh_emih_in!Q17=0,0,RES_hh_emih_in!Q17/RES_summary!Q$21)</f>
        <v>0.69078586428672217</v>
      </c>
      <c r="R17" s="69">
        <f>IF(RES_hh_emih_in!R17=0,0,RES_hh_emih_in!R17/RES_summary!R$21)</f>
        <v>0.64719753948329728</v>
      </c>
      <c r="S17" s="69">
        <f>IF(RES_hh_emih_in!S17=0,0,RES_hh_emih_in!S17/RES_summary!S$21)</f>
        <v>0.95479494720576474</v>
      </c>
      <c r="T17" s="69">
        <f>IF(RES_hh_emih_in!T17=0,0,RES_hh_emih_in!T17/RES_summary!T$21)</f>
        <v>0.90818913896020703</v>
      </c>
      <c r="U17" s="69">
        <f>IF(RES_hh_emih_in!U17=0,0,RES_hh_emih_in!U17/RES_summary!U$21)</f>
        <v>0.97580439078118497</v>
      </c>
      <c r="V17" s="69">
        <f>IF(RES_hh_emih_in!V17=0,0,RES_hh_emih_in!V17/RES_summary!V$21)</f>
        <v>0.9637359763435196</v>
      </c>
      <c r="W17" s="69">
        <f>IF(RES_hh_emih_in!W17=0,0,RES_hh_emih_in!W17/RES_summary!W$21)</f>
        <v>0.73129763681312765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4.9233894799285611</v>
      </c>
      <c r="I18" s="72">
        <f>IF(RES_hh_emih_in!I18=0,0,RES_hh_emih_in!I18/RES_summary!I$21)</f>
        <v>5.6435489101146974</v>
      </c>
      <c r="J18" s="72">
        <f>IF(RES_hh_emih_in!J18=0,0,RES_hh_emih_in!J18/RES_summary!J$21)</f>
        <v>6.5392626379980259</v>
      </c>
      <c r="K18" s="72">
        <f>IF(RES_hh_emih_in!K18=0,0,RES_hh_emih_in!K18/RES_summary!K$21)</f>
        <v>6.1487041570194867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4.5839866042726722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5.2776271574442859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3.133938927610544</v>
      </c>
      <c r="D19" s="72">
        <f>IF(RES_hh_emih_in!D19=0,0,RES_hh_emih_in!D19/RES_summary!D$21)</f>
        <v>3.2141035858138314</v>
      </c>
      <c r="E19" s="72">
        <f>IF(RES_hh_emih_in!E19=0,0,RES_hh_emih_in!E19/RES_summary!E$21)</f>
        <v>3.1216854446160673</v>
      </c>
      <c r="F19" s="72">
        <f>IF(RES_hh_emih_in!F19=0,0,RES_hh_emih_in!F19/RES_summary!F$21)</f>
        <v>3.1538650335532341</v>
      </c>
      <c r="G19" s="72">
        <f>IF(RES_hh_emih_in!G19=0,0,RES_hh_emih_in!G19/RES_summary!G$21)</f>
        <v>3.070107885442436</v>
      </c>
      <c r="H19" s="72">
        <f>IF(RES_hh_emih_in!H19=0,0,RES_hh_emih_in!H19/RES_summary!H$21)</f>
        <v>2.9693092236315759</v>
      </c>
      <c r="I19" s="72">
        <f>IF(RES_hh_emih_in!I19=0,0,RES_hh_emih_in!I19/RES_summary!I$21)</f>
        <v>3.0471016617754745</v>
      </c>
      <c r="J19" s="72">
        <f>IF(RES_hh_emih_in!J19=0,0,RES_hh_emih_in!J19/RES_summary!J$21)</f>
        <v>2.8402711492631938</v>
      </c>
      <c r="K19" s="72">
        <f>IF(RES_hh_emih_in!K19=0,0,RES_hh_emih_in!K19/RES_summary!K$21)</f>
        <v>2.8387638038769318</v>
      </c>
      <c r="L19" s="72">
        <f>IF(RES_hh_emih_in!L19=0,0,RES_hh_emih_in!L19/RES_summary!L$21)</f>
        <v>2.9518038690518233</v>
      </c>
      <c r="M19" s="72">
        <f>IF(RES_hh_emih_in!M19=0,0,RES_hh_emih_in!M19/RES_summary!M$21)</f>
        <v>3.1309076314103237</v>
      </c>
      <c r="N19" s="72">
        <f>IF(RES_hh_emih_in!N19=0,0,RES_hh_emih_in!N19/RES_summary!N$21)</f>
        <v>3.0303636977288484</v>
      </c>
      <c r="O19" s="72">
        <f>IF(RES_hh_emih_in!O19=0,0,RES_hh_emih_in!O19/RES_summary!O$21)</f>
        <v>2.9600022475021546</v>
      </c>
      <c r="P19" s="72">
        <f>IF(RES_hh_emih_in!P19=0,0,RES_hh_emih_in!P19/RES_summary!P$21)</f>
        <v>2.8550092658083908</v>
      </c>
      <c r="Q19" s="72">
        <f>IF(RES_hh_emih_in!Q19=0,0,RES_hh_emih_in!Q19/RES_summary!Q$21)</f>
        <v>2.739687339681788</v>
      </c>
      <c r="R19" s="72">
        <f>IF(RES_hh_emih_in!R19=0,0,RES_hh_emih_in!R19/RES_summary!R$21)</f>
        <v>2.7233636584846557</v>
      </c>
      <c r="S19" s="72">
        <f>IF(RES_hh_emih_in!S19=0,0,RES_hh_emih_in!S19/RES_summary!S$21)</f>
        <v>2.8316197318229501</v>
      </c>
      <c r="T19" s="72">
        <f>IF(RES_hh_emih_in!T19=0,0,RES_hh_emih_in!T19/RES_summary!T$21)</f>
        <v>2.8687716345789318</v>
      </c>
      <c r="U19" s="72">
        <f>IF(RES_hh_emih_in!U19=0,0,RES_hh_emih_in!U19/RES_summary!U$21)</f>
        <v>2.709718081774406</v>
      </c>
      <c r="V19" s="72">
        <f>IF(RES_hh_emih_in!V19=0,0,RES_hh_emih_in!V19/RES_summary!V$21)</f>
        <v>2.7422881433416086</v>
      </c>
      <c r="W19" s="72">
        <f>IF(RES_hh_emih_in!W19=0,0,RES_hh_emih_in!W19/RES_summary!W$21)</f>
        <v>2.7950622275373456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4.2523250337750174</v>
      </c>
      <c r="D20" s="72">
        <f>IF(RES_hh_emih_in!D20=0,0,RES_hh_emih_in!D20/RES_summary!D$21)</f>
        <v>4.0254581116728714</v>
      </c>
      <c r="E20" s="72">
        <f>IF(RES_hh_emih_in!E20=0,0,RES_hh_emih_in!E20/RES_summary!E$21)</f>
        <v>4.240776391441142</v>
      </c>
      <c r="F20" s="72">
        <f>IF(RES_hh_emih_in!F20=0,0,RES_hh_emih_in!F20/RES_summary!F$21)</f>
        <v>4.0509703254900344</v>
      </c>
      <c r="G20" s="72">
        <f>IF(RES_hh_emih_in!G20=0,0,RES_hh_emih_in!G20/RES_summary!G$21)</f>
        <v>3.9769123557805237</v>
      </c>
      <c r="H20" s="72">
        <f>IF(RES_hh_emih_in!H20=0,0,RES_hh_emih_in!H20/RES_summary!H$21)</f>
        <v>3.9836531855094086</v>
      </c>
      <c r="I20" s="72">
        <f>IF(RES_hh_emih_in!I20=0,0,RES_hh_emih_in!I20/RES_summary!I$21)</f>
        <v>3.6425466204554446</v>
      </c>
      <c r="J20" s="72">
        <f>IF(RES_hh_emih_in!J20=0,0,RES_hh_emih_in!J20/RES_summary!J$21)</f>
        <v>3.9617346071449928</v>
      </c>
      <c r="K20" s="72">
        <f>IF(RES_hh_emih_in!K20=0,0,RES_hh_emih_in!K20/RES_summary!K$21)</f>
        <v>3.7010073825102974</v>
      </c>
      <c r="L20" s="72">
        <f>IF(RES_hh_emih_in!L20=0,0,RES_hh_emih_in!L20/RES_summary!L$21)</f>
        <v>3.6660569508313769</v>
      </c>
      <c r="M20" s="72">
        <f>IF(RES_hh_emih_in!M20=0,0,RES_hh_emih_in!M20/RES_summary!M$21)</f>
        <v>3.9463114361341947</v>
      </c>
      <c r="N20" s="72">
        <f>IF(RES_hh_emih_in!N20=0,0,RES_hh_emih_in!N20/RES_summary!N$21)</f>
        <v>3.8963243617720975</v>
      </c>
      <c r="O20" s="72">
        <f>IF(RES_hh_emih_in!O20=0,0,RES_hh_emih_in!O20/RES_summary!O$21)</f>
        <v>3.63682117478265</v>
      </c>
      <c r="P20" s="72">
        <f>IF(RES_hh_emih_in!P20=0,0,RES_hh_emih_in!P20/RES_summary!P$21)</f>
        <v>3.6261486903229447</v>
      </c>
      <c r="Q20" s="72">
        <f>IF(RES_hh_emih_in!Q20=0,0,RES_hh_emih_in!Q20/RES_summary!Q$21)</f>
        <v>3.1754606983566234</v>
      </c>
      <c r="R20" s="72">
        <f>IF(RES_hh_emih_in!R20=0,0,RES_hh_emih_in!R20/RES_summary!R$21)</f>
        <v>0</v>
      </c>
      <c r="S20" s="72">
        <f>IF(RES_hh_emih_in!S20=0,0,RES_hh_emih_in!S20/RES_summary!S$21)</f>
        <v>3.5906860114219596</v>
      </c>
      <c r="T20" s="72">
        <f>IF(RES_hh_emih_in!T20=0,0,RES_hh_emih_in!T20/RES_summary!T$21)</f>
        <v>3.3818285254265352</v>
      </c>
      <c r="U20" s="72">
        <f>IF(RES_hh_emih_in!U20=0,0,RES_hh_emih_in!U20/RES_summary!U$21)</f>
        <v>3.3079323331660202</v>
      </c>
      <c r="V20" s="72">
        <f>IF(RES_hh_emih_in!V20=0,0,RES_hh_emih_in!V20/RES_summary!V$21)</f>
        <v>3.5355391959682256</v>
      </c>
      <c r="W20" s="72">
        <f>IF(RES_hh_emih_in!W20=0,0,RES_hh_emih_in!W20/RES_summary!W$21)</f>
        <v>3.1325092113077626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2.7221397441279453</v>
      </c>
      <c r="D21" s="72">
        <f>IF(RES_hh_emih_in!D21=0,0,RES_hh_emih_in!D21/RES_summary!D$21)</f>
        <v>2.8518954278112192</v>
      </c>
      <c r="E21" s="72">
        <f>IF(RES_hh_emih_in!E21=0,0,RES_hh_emih_in!E21/RES_summary!E$21)</f>
        <v>2.7454234182977117</v>
      </c>
      <c r="F21" s="72">
        <f>IF(RES_hh_emih_in!F21=0,0,RES_hh_emih_in!F21/RES_summary!F$21)</f>
        <v>2.8201441056936063</v>
      </c>
      <c r="G21" s="72">
        <f>IF(RES_hh_emih_in!G21=0,0,RES_hh_emih_in!G21/RES_summary!G$21)</f>
        <v>2.5905045542822522</v>
      </c>
      <c r="H21" s="72">
        <f>IF(RES_hh_emih_in!H21=0,0,RES_hh_emih_in!H21/RES_summary!H$21)</f>
        <v>2.7049872465558211</v>
      </c>
      <c r="I21" s="72">
        <f>IF(RES_hh_emih_in!I21=0,0,RES_hh_emih_in!I21/RES_summary!I$21)</f>
        <v>2.5041521942112301</v>
      </c>
      <c r="J21" s="72">
        <f>IF(RES_hh_emih_in!J21=0,0,RES_hh_emih_in!J21/RES_summary!J$21)</f>
        <v>2.5115218784519886</v>
      </c>
      <c r="K21" s="72">
        <f>IF(RES_hh_emih_in!K21=0,0,RES_hh_emih_in!K21/RES_summary!K$21)</f>
        <v>2.3751573105052008</v>
      </c>
      <c r="L21" s="72">
        <f>IF(RES_hh_emih_in!L21=0,0,RES_hh_emih_in!L21/RES_summary!L$21)</f>
        <v>2.3326453031170238</v>
      </c>
      <c r="M21" s="72">
        <f>IF(RES_hh_emih_in!M21=0,0,RES_hh_emih_in!M21/RES_summary!M$21)</f>
        <v>2.7264999135963328</v>
      </c>
      <c r="N21" s="72">
        <f>IF(RES_hh_emih_in!N21=0,0,RES_hh_emih_in!N21/RES_summary!N$21)</f>
        <v>2.6114734333248273</v>
      </c>
      <c r="O21" s="72">
        <f>IF(RES_hh_emih_in!O21=0,0,RES_hh_emih_in!O21/RES_summary!O$21)</f>
        <v>2.4912418357032498</v>
      </c>
      <c r="P21" s="72">
        <f>IF(RES_hh_emih_in!P21=0,0,RES_hh_emih_in!P21/RES_summary!P$21)</f>
        <v>2.3443536040149322</v>
      </c>
      <c r="Q21" s="72">
        <f>IF(RES_hh_emih_in!Q21=0,0,RES_hh_emih_in!Q21/RES_summary!Q$21)</f>
        <v>2.2910962529477836</v>
      </c>
      <c r="R21" s="72">
        <f>IF(RES_hh_emih_in!R21=0,0,RES_hh_emih_in!R21/RES_summary!R$21)</f>
        <v>2.3047165015890601</v>
      </c>
      <c r="S21" s="72">
        <f>IF(RES_hh_emih_in!S21=0,0,RES_hh_emih_in!S21/RES_summary!S$21)</f>
        <v>2.3545140408992538</v>
      </c>
      <c r="T21" s="72">
        <f>IF(RES_hh_emih_in!T21=0,0,RES_hh_emih_in!T21/RES_summary!T$21)</f>
        <v>2.3260935625095343</v>
      </c>
      <c r="U21" s="72">
        <f>IF(RES_hh_emih_in!U21=0,0,RES_hh_emih_in!U21/RES_summary!U$21)</f>
        <v>2.3334838047983353</v>
      </c>
      <c r="V21" s="72">
        <f>IF(RES_hh_emih_in!V21=0,0,RES_hh_emih_in!V21/RES_summary!V$21)</f>
        <v>2.3791317319546725</v>
      </c>
      <c r="W21" s="72">
        <f>IF(RES_hh_emih_in!W21=0,0,RES_hh_emih_in!W21/RES_summary!W$21)</f>
        <v>2.2806614878976421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0.98691479467891641</v>
      </c>
      <c r="D27" s="69">
        <f>IF(RES_hh_emih_in!D27=0,0,RES_hh_emih_in!D27/RES_summary!D$21)</f>
        <v>1.2991651690994548</v>
      </c>
      <c r="E27" s="69">
        <f>IF(RES_hh_emih_in!E27=0,0,RES_hh_emih_in!E27/RES_summary!E$21)</f>
        <v>1.1805161093637369</v>
      </c>
      <c r="F27" s="69">
        <f>IF(RES_hh_emih_in!F27=0,0,RES_hh_emih_in!F27/RES_summary!F$21)</f>
        <v>1.2106324486675493</v>
      </c>
      <c r="G27" s="69">
        <f>IF(RES_hh_emih_in!G27=0,0,RES_hh_emih_in!G27/RES_summary!G$21)</f>
        <v>0.89746193218577985</v>
      </c>
      <c r="H27" s="69">
        <f>IF(RES_hh_emih_in!H27=0,0,RES_hh_emih_in!H27/RES_summary!H$21)</f>
        <v>1.0043638748475376</v>
      </c>
      <c r="I27" s="69">
        <f>IF(RES_hh_emih_in!I27=0,0,RES_hh_emih_in!I27/RES_summary!I$21)</f>
        <v>1.0005295235040008</v>
      </c>
      <c r="J27" s="69">
        <f>IF(RES_hh_emih_in!J27=0,0,RES_hh_emih_in!J27/RES_summary!J$21)</f>
        <v>0.82796311849318716</v>
      </c>
      <c r="K27" s="69">
        <f>IF(RES_hh_emih_in!K27=0,0,RES_hh_emih_in!K27/RES_summary!K$21)</f>
        <v>0.84000175341788075</v>
      </c>
      <c r="L27" s="69">
        <f>IF(RES_hh_emih_in!L27=0,0,RES_hh_emih_in!L27/RES_summary!L$21)</f>
        <v>0.88073310581424114</v>
      </c>
      <c r="M27" s="69">
        <f>IF(RES_hh_emih_in!M27=0,0,RES_hh_emih_in!M27/RES_summary!M$21)</f>
        <v>1.0491443628668269</v>
      </c>
      <c r="N27" s="69">
        <f>IF(RES_hh_emih_in!N27=0,0,RES_hh_emih_in!N27/RES_summary!N$21)</f>
        <v>0.79124096329007609</v>
      </c>
      <c r="O27" s="69">
        <f>IF(RES_hh_emih_in!O27=0,0,RES_hh_emih_in!O27/RES_summary!O$21)</f>
        <v>0.7558597308370637</v>
      </c>
      <c r="P27" s="69">
        <f>IF(RES_hh_emih_in!P27=0,0,RES_hh_emih_in!P27/RES_summary!P$21)</f>
        <v>0.77575529324733949</v>
      </c>
      <c r="Q27" s="69">
        <f>IF(RES_hh_emih_in!Q27=0,0,RES_hh_emih_in!Q27/RES_summary!Q$21)</f>
        <v>0.75027656274710808</v>
      </c>
      <c r="R27" s="69">
        <f>IF(RES_hh_emih_in!R27=0,0,RES_hh_emih_in!R27/RES_summary!R$21)</f>
        <v>0.71543588804454739</v>
      </c>
      <c r="S27" s="69">
        <f>IF(RES_hh_emih_in!S27=0,0,RES_hh_emih_in!S27/RES_summary!S$21)</f>
        <v>0.73782931713289424</v>
      </c>
      <c r="T27" s="69">
        <f>IF(RES_hh_emih_in!T27=0,0,RES_hh_emih_in!T27/RES_summary!T$21)</f>
        <v>0.72509324322022284</v>
      </c>
      <c r="U27" s="69">
        <f>IF(RES_hh_emih_in!U27=0,0,RES_hh_emih_in!U27/RES_summary!U$21)</f>
        <v>0.70536965586966072</v>
      </c>
      <c r="V27" s="69">
        <f>IF(RES_hh_emih_in!V27=0,0,RES_hh_emih_in!V27/RES_summary!V$21)</f>
        <v>0.68491940972631016</v>
      </c>
      <c r="W27" s="69">
        <f>IF(RES_hh_emih_in!W27=0,0,RES_hh_emih_in!W27/RES_summary!W$21)</f>
        <v>0.62309446591229312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2.034040578035968</v>
      </c>
      <c r="D29" s="72">
        <f>IF(RES_hh_emih_in!D29=0,0,RES_hh_emih_in!D29/RES_summary!D$21)</f>
        <v>2.0601701645100898</v>
      </c>
      <c r="E29" s="72">
        <f>IF(RES_hh_emih_in!E29=0,0,RES_hh_emih_in!E29/RES_summary!E$21)</f>
        <v>1.923206020220068</v>
      </c>
      <c r="F29" s="72">
        <f>IF(RES_hh_emih_in!F29=0,0,RES_hh_emih_in!F29/RES_summary!F$21)</f>
        <v>1.8677404142541134</v>
      </c>
      <c r="G29" s="72">
        <f>IF(RES_hh_emih_in!G29=0,0,RES_hh_emih_in!G29/RES_summary!G$21)</f>
        <v>1.8126614275868058</v>
      </c>
      <c r="H29" s="72">
        <f>IF(RES_hh_emih_in!H29=0,0,RES_hh_emih_in!H29/RES_summary!H$21)</f>
        <v>1.7897147660145936</v>
      </c>
      <c r="I29" s="72">
        <f>IF(RES_hh_emih_in!I29=0,0,RES_hh_emih_in!I29/RES_summary!I$21)</f>
        <v>1.8768235077818893</v>
      </c>
      <c r="J29" s="72">
        <f>IF(RES_hh_emih_in!J29=0,0,RES_hh_emih_in!J29/RES_summary!J$21)</f>
        <v>1.7511432695686944</v>
      </c>
      <c r="K29" s="72">
        <f>IF(RES_hh_emih_in!K29=0,0,RES_hh_emih_in!K29/RES_summary!K$21)</f>
        <v>1.7673568657883492</v>
      </c>
      <c r="L29" s="72">
        <f>IF(RES_hh_emih_in!L29=0,0,RES_hh_emih_in!L29/RES_summary!L$21)</f>
        <v>1.8066410520778593</v>
      </c>
      <c r="M29" s="72">
        <f>IF(RES_hh_emih_in!M29=0,0,RES_hh_emih_in!M29/RES_summary!M$21)</f>
        <v>1.8981597447769469</v>
      </c>
      <c r="N29" s="72">
        <f>IF(RES_hh_emih_in!N29=0,0,RES_hh_emih_in!N29/RES_summary!N$21)</f>
        <v>1.8838369903417986</v>
      </c>
      <c r="O29" s="72">
        <f>IF(RES_hh_emih_in!O29=0,0,RES_hh_emih_in!O29/RES_summary!O$21)</f>
        <v>1.8856838948610612</v>
      </c>
      <c r="P29" s="72">
        <f>IF(RES_hh_emih_in!P29=0,0,RES_hh_emih_in!P29/RES_summary!P$21)</f>
        <v>1.8855333115425779</v>
      </c>
      <c r="Q29" s="72">
        <f>IF(RES_hh_emih_in!Q29=0,0,RES_hh_emih_in!Q29/RES_summary!Q$21)</f>
        <v>1.858421903858654</v>
      </c>
      <c r="R29" s="72">
        <f>IF(RES_hh_emih_in!R29=0,0,RES_hh_emih_in!R29/RES_summary!R$21)</f>
        <v>1.7119921836973726</v>
      </c>
      <c r="S29" s="72">
        <f>IF(RES_hh_emih_in!S29=0,0,RES_hh_emih_in!S29/RES_summary!S$21)</f>
        <v>1.855703118525134</v>
      </c>
      <c r="T29" s="72">
        <f>IF(RES_hh_emih_in!T29=0,0,RES_hh_emih_in!T29/RES_summary!T$21)</f>
        <v>1.8570620058541918</v>
      </c>
      <c r="U29" s="72">
        <f>IF(RES_hh_emih_in!U29=0,0,RES_hh_emih_in!U29/RES_summary!U$21)</f>
        <v>1.8201736406801059</v>
      </c>
      <c r="V29" s="72">
        <f>IF(RES_hh_emih_in!V29=0,0,RES_hh_emih_in!V29/RES_summary!V$21)</f>
        <v>1.932219841506897</v>
      </c>
      <c r="W29" s="72">
        <f>IF(RES_hh_emih_in!W29=0,0,RES_hh_emih_in!W29/RES_summary!W$21)</f>
        <v>1.7595219867491334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1.7823302499005502</v>
      </c>
      <c r="D30" s="72">
        <f>IF(RES_hh_emih_in!D30=0,0,RES_hh_emih_in!D30/RES_summary!D$21)</f>
        <v>1.8891389907645744</v>
      </c>
      <c r="E30" s="72">
        <f>IF(RES_hh_emih_in!E30=0,0,RES_hh_emih_in!E30/RES_summary!E$21)</f>
        <v>1.7089458979938714</v>
      </c>
      <c r="F30" s="72">
        <f>IF(RES_hh_emih_in!F30=0,0,RES_hh_emih_in!F30/RES_summary!F$21)</f>
        <v>1.5997269873923563</v>
      </c>
      <c r="G30" s="72">
        <f>IF(RES_hh_emih_in!G30=0,0,RES_hh_emih_in!G30/RES_summary!G$21)</f>
        <v>1.5954615019459597</v>
      </c>
      <c r="H30" s="72">
        <f>IF(RES_hh_emih_in!H30=0,0,RES_hh_emih_in!H30/RES_summary!H$21)</f>
        <v>1.648132561506521</v>
      </c>
      <c r="I30" s="72">
        <f>IF(RES_hh_emih_in!I30=0,0,RES_hh_emih_in!I30/RES_summary!I$21)</f>
        <v>1.6864362296626598</v>
      </c>
      <c r="J30" s="72">
        <f>IF(RES_hh_emih_in!J30=0,0,RES_hh_emih_in!J30/RES_summary!J$21)</f>
        <v>1.6497667855041798</v>
      </c>
      <c r="K30" s="72">
        <f>IF(RES_hh_emih_in!K30=0,0,RES_hh_emih_in!K30/RES_summary!K$21)</f>
        <v>1.3893184814225548</v>
      </c>
      <c r="L30" s="72">
        <f>IF(RES_hh_emih_in!L30=0,0,RES_hh_emih_in!L30/RES_summary!L$21)</f>
        <v>1.5811742969846987</v>
      </c>
      <c r="M30" s="72">
        <f>IF(RES_hh_emih_in!M30=0,0,RES_hh_emih_in!M30/RES_summary!M$21)</f>
        <v>1.819553328441903</v>
      </c>
      <c r="N30" s="72">
        <f>IF(RES_hh_emih_in!N30=0,0,RES_hh_emih_in!N30/RES_summary!N$21)</f>
        <v>1.7403170089022348</v>
      </c>
      <c r="O30" s="72">
        <f>IF(RES_hh_emih_in!O30=0,0,RES_hh_emih_in!O30/RES_summary!O$21)</f>
        <v>1.6532011416278238</v>
      </c>
      <c r="P30" s="72">
        <f>IF(RES_hh_emih_in!P30=0,0,RES_hh_emih_in!P30/RES_summary!P$21)</f>
        <v>1.5926788842975004</v>
      </c>
      <c r="Q30" s="72">
        <f>IF(RES_hh_emih_in!Q30=0,0,RES_hh_emih_in!Q30/RES_summary!Q$21)</f>
        <v>1.5926517747279449</v>
      </c>
      <c r="R30" s="72">
        <f>IF(RES_hh_emih_in!R30=0,0,RES_hh_emih_in!R30/RES_summary!R$21)</f>
        <v>1.6039314648463003</v>
      </c>
      <c r="S30" s="72">
        <f>IF(RES_hh_emih_in!S30=0,0,RES_hh_emih_in!S30/RES_summary!S$21)</f>
        <v>1.6422487594321209</v>
      </c>
      <c r="T30" s="72">
        <f>IF(RES_hh_emih_in!T30=0,0,RES_hh_emih_in!T30/RES_summary!T$21)</f>
        <v>1.6280108074120379</v>
      </c>
      <c r="U30" s="72">
        <f>IF(RES_hh_emih_in!U30=0,0,RES_hh_emih_in!U30/RES_summary!U$21)</f>
        <v>1.6361109154915312</v>
      </c>
      <c r="V30" s="72">
        <f>IF(RES_hh_emih_in!V30=0,0,RES_hh_emih_in!V30/RES_summary!V$21)</f>
        <v>1.6825888628835455</v>
      </c>
      <c r="W30" s="72">
        <f>IF(RES_hh_emih_in!W30=0,0,RES_hh_emih_in!W30/RES_summary!W$21)</f>
        <v>1.5860032615901571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5638.3171283793554</v>
      </c>
      <c r="C3" s="19">
        <f t="shared" ref="C3:V3" si="0">SUM(C4,C9,C12)</f>
        <v>5739.869978059136</v>
      </c>
      <c r="D3" s="19">
        <f t="shared" si="0"/>
        <v>5847.9845798657361</v>
      </c>
      <c r="E3" s="19">
        <f t="shared" si="0"/>
        <v>5995.3149268100424</v>
      </c>
      <c r="F3" s="19">
        <f t="shared" si="0"/>
        <v>6124.7429198021218</v>
      </c>
      <c r="G3" s="19">
        <f t="shared" si="0"/>
        <v>6208.9289976208875</v>
      </c>
      <c r="H3" s="19">
        <f t="shared" si="0"/>
        <v>6382.3765722342014</v>
      </c>
      <c r="I3" s="19">
        <f t="shared" si="0"/>
        <v>6482.3164835923189</v>
      </c>
      <c r="J3" s="19">
        <f t="shared" si="0"/>
        <v>6626.5136602321209</v>
      </c>
      <c r="K3" s="19">
        <f t="shared" si="0"/>
        <v>6726.3492412368469</v>
      </c>
      <c r="L3" s="19">
        <f t="shared" si="0"/>
        <v>6809.3482679333347</v>
      </c>
      <c r="M3" s="19">
        <f t="shared" si="0"/>
        <v>6755.0819731846532</v>
      </c>
      <c r="N3" s="19">
        <f t="shared" si="0"/>
        <v>6755.8284285442569</v>
      </c>
      <c r="O3" s="19">
        <f t="shared" si="0"/>
        <v>6773.0051763224083</v>
      </c>
      <c r="P3" s="19">
        <f t="shared" si="0"/>
        <v>6750.5029811283084</v>
      </c>
      <c r="Q3" s="19">
        <f t="shared" si="0"/>
        <v>6734.6903591418413</v>
      </c>
      <c r="R3" s="19">
        <f t="shared" si="0"/>
        <v>6672.5307839756133</v>
      </c>
      <c r="S3" s="19">
        <f t="shared" si="0"/>
        <v>6352.5436132607229</v>
      </c>
      <c r="T3" s="19">
        <f t="shared" si="0"/>
        <v>6430.5893283653368</v>
      </c>
      <c r="U3" s="19">
        <f t="shared" si="0"/>
        <v>6348.8281264927864</v>
      </c>
      <c r="V3" s="19">
        <f t="shared" si="0"/>
        <v>6696.8716203305612</v>
      </c>
      <c r="W3" s="19">
        <f t="shared" ref="W3" si="1">SUM(W4,W9,W12)</f>
        <v>6581.0470048724565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3037.8454621591977</v>
      </c>
      <c r="C4" s="22">
        <f t="shared" ref="C4:V4" si="2">SUM(C5:C8)</f>
        <v>3028.1907912434363</v>
      </c>
      <c r="D4" s="22">
        <f t="shared" si="2"/>
        <v>3035.8405755987651</v>
      </c>
      <c r="E4" s="22">
        <f t="shared" si="2"/>
        <v>3051.2231220398639</v>
      </c>
      <c r="F4" s="22">
        <f t="shared" si="2"/>
        <v>3041.8758758578856</v>
      </c>
      <c r="G4" s="22">
        <f t="shared" si="2"/>
        <v>3024.716031579771</v>
      </c>
      <c r="H4" s="22">
        <f t="shared" si="2"/>
        <v>3029.0413506903678</v>
      </c>
      <c r="I4" s="22">
        <f t="shared" si="2"/>
        <v>3008.3126213640921</v>
      </c>
      <c r="J4" s="22">
        <f t="shared" si="2"/>
        <v>3014.9610352255886</v>
      </c>
      <c r="K4" s="22">
        <f t="shared" si="2"/>
        <v>3000.2071129867991</v>
      </c>
      <c r="L4" s="22">
        <f t="shared" si="2"/>
        <v>2983.1811565645876</v>
      </c>
      <c r="M4" s="22">
        <f t="shared" si="2"/>
        <v>2923.8186776065386</v>
      </c>
      <c r="N4" s="22">
        <f t="shared" si="2"/>
        <v>2875.3529412360085</v>
      </c>
      <c r="O4" s="22">
        <f t="shared" si="2"/>
        <v>2831.4277167081905</v>
      </c>
      <c r="P4" s="22">
        <f t="shared" si="2"/>
        <v>2776.8147273766035</v>
      </c>
      <c r="Q4" s="22">
        <f t="shared" si="2"/>
        <v>2717.8037926197858</v>
      </c>
      <c r="R4" s="22">
        <f t="shared" si="2"/>
        <v>2668.6330844523645</v>
      </c>
      <c r="S4" s="22">
        <f t="shared" si="2"/>
        <v>2584.9823337905214</v>
      </c>
      <c r="T4" s="22">
        <f t="shared" si="2"/>
        <v>2492.4396170544005</v>
      </c>
      <c r="U4" s="22">
        <f t="shared" si="2"/>
        <v>2419.7316321098679</v>
      </c>
      <c r="V4" s="22">
        <f t="shared" si="2"/>
        <v>2366.1565441885341</v>
      </c>
      <c r="W4" s="22">
        <f t="shared" ref="W4" si="3">SUM(W5:W8)</f>
        <v>2328.6081037686117</v>
      </c>
      <c r="DA4" s="57"/>
    </row>
    <row r="5" spans="1:105" ht="12" customHeight="1" x14ac:dyDescent="0.25">
      <c r="A5" s="28" t="s">
        <v>32</v>
      </c>
      <c r="B5" s="29">
        <f>B18*B70/11630</f>
        <v>1786.2663374115407</v>
      </c>
      <c r="C5" s="29">
        <f t="shared" ref="C5:V5" si="4">C18*C70/11630</f>
        <v>1782.4363646864026</v>
      </c>
      <c r="D5" s="29">
        <f t="shared" si="4"/>
        <v>1774.818515180511</v>
      </c>
      <c r="E5" s="29">
        <f t="shared" si="4"/>
        <v>1764.253305104394</v>
      </c>
      <c r="F5" s="29">
        <f t="shared" si="4"/>
        <v>1757.3496765707919</v>
      </c>
      <c r="G5" s="29">
        <f t="shared" si="4"/>
        <v>1731.5270518614736</v>
      </c>
      <c r="H5" s="29">
        <f t="shared" si="4"/>
        <v>1716.7873914352883</v>
      </c>
      <c r="I5" s="29">
        <f t="shared" si="4"/>
        <v>1701.7448404096945</v>
      </c>
      <c r="J5" s="29">
        <f t="shared" si="4"/>
        <v>1696.3392670386695</v>
      </c>
      <c r="K5" s="29">
        <f t="shared" si="4"/>
        <v>1674.2206635332923</v>
      </c>
      <c r="L5" s="29">
        <f t="shared" si="4"/>
        <v>1665.8355518356959</v>
      </c>
      <c r="M5" s="29">
        <f t="shared" si="4"/>
        <v>1625.2185815609357</v>
      </c>
      <c r="N5" s="29">
        <f t="shared" si="4"/>
        <v>1591.8272873094616</v>
      </c>
      <c r="O5" s="29">
        <f t="shared" si="4"/>
        <v>1559.9171325714872</v>
      </c>
      <c r="P5" s="29">
        <f t="shared" si="4"/>
        <v>1523.3884702677174</v>
      </c>
      <c r="Q5" s="29">
        <f t="shared" si="4"/>
        <v>1483.82501088661</v>
      </c>
      <c r="R5" s="29">
        <f t="shared" si="4"/>
        <v>1437.8608344886038</v>
      </c>
      <c r="S5" s="29">
        <f t="shared" si="4"/>
        <v>1380.0430435703938</v>
      </c>
      <c r="T5" s="29">
        <f t="shared" si="4"/>
        <v>1321.5755512904709</v>
      </c>
      <c r="U5" s="29">
        <f t="shared" si="4"/>
        <v>1279.0066670454728</v>
      </c>
      <c r="V5" s="29">
        <f t="shared" si="4"/>
        <v>1239.752562909797</v>
      </c>
      <c r="W5" s="29">
        <f t="shared" ref="W5" si="5">W18*W70/11630</f>
        <v>1206.2069971257788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695.63765156881266</v>
      </c>
      <c r="C6" s="29">
        <f t="shared" ref="C6:V6" si="6">C19*C71/11630</f>
        <v>680.50724722524637</v>
      </c>
      <c r="D6" s="29">
        <f t="shared" si="6"/>
        <v>676.16462601470539</v>
      </c>
      <c r="E6" s="29">
        <f t="shared" si="6"/>
        <v>673.67214347111292</v>
      </c>
      <c r="F6" s="29">
        <f t="shared" si="6"/>
        <v>661.55505143139294</v>
      </c>
      <c r="G6" s="29">
        <f t="shared" si="6"/>
        <v>651.04777328228988</v>
      </c>
      <c r="H6" s="29">
        <f t="shared" si="6"/>
        <v>647.87207399207625</v>
      </c>
      <c r="I6" s="29">
        <f t="shared" si="6"/>
        <v>632.36371182491359</v>
      </c>
      <c r="J6" s="29">
        <f t="shared" si="6"/>
        <v>622.22533191720106</v>
      </c>
      <c r="K6" s="29">
        <f t="shared" si="6"/>
        <v>608.19055399782712</v>
      </c>
      <c r="L6" s="29">
        <f t="shared" si="6"/>
        <v>591.89534884725856</v>
      </c>
      <c r="M6" s="29">
        <f t="shared" si="6"/>
        <v>568.64191911174885</v>
      </c>
      <c r="N6" s="29">
        <f t="shared" si="6"/>
        <v>548.70424769095871</v>
      </c>
      <c r="O6" s="29">
        <f t="shared" si="6"/>
        <v>526.93906507751149</v>
      </c>
      <c r="P6" s="29">
        <f t="shared" si="6"/>
        <v>505.39331215429775</v>
      </c>
      <c r="Q6" s="29">
        <f t="shared" si="6"/>
        <v>483.81869583472621</v>
      </c>
      <c r="R6" s="29">
        <f t="shared" si="6"/>
        <v>475.01239113542385</v>
      </c>
      <c r="S6" s="29">
        <f t="shared" si="6"/>
        <v>459.27953677610884</v>
      </c>
      <c r="T6" s="29">
        <f t="shared" si="6"/>
        <v>442.47810103437018</v>
      </c>
      <c r="U6" s="29">
        <f t="shared" si="6"/>
        <v>427.40297883549539</v>
      </c>
      <c r="V6" s="29">
        <f t="shared" si="6"/>
        <v>418.53591523052552</v>
      </c>
      <c r="W6" s="29">
        <f t="shared" ref="W6" si="7">W19*W71/11630</f>
        <v>407.48868440274896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281.94013807524664</v>
      </c>
      <c r="C7" s="29">
        <f t="shared" ref="C7:V7" si="8">C20*C72/11630</f>
        <v>287.86913541441203</v>
      </c>
      <c r="D7" s="29">
        <f t="shared" si="8"/>
        <v>295.70125527333545</v>
      </c>
      <c r="E7" s="29">
        <f t="shared" si="8"/>
        <v>309.92795420040255</v>
      </c>
      <c r="F7" s="29">
        <f t="shared" si="8"/>
        <v>315.72417844188232</v>
      </c>
      <c r="G7" s="29">
        <f t="shared" si="8"/>
        <v>323.11096260362552</v>
      </c>
      <c r="H7" s="29">
        <f t="shared" si="8"/>
        <v>333.82413477681769</v>
      </c>
      <c r="I7" s="29">
        <f t="shared" si="8"/>
        <v>342.12860267431068</v>
      </c>
      <c r="J7" s="29">
        <f t="shared" si="8"/>
        <v>352.7391699129065</v>
      </c>
      <c r="K7" s="29">
        <f t="shared" si="8"/>
        <v>359.27489031230522</v>
      </c>
      <c r="L7" s="29">
        <f t="shared" si="8"/>
        <v>367.69736582423087</v>
      </c>
      <c r="M7" s="29">
        <f t="shared" si="8"/>
        <v>363.24995647934168</v>
      </c>
      <c r="N7" s="29">
        <f t="shared" si="8"/>
        <v>363.97300912151871</v>
      </c>
      <c r="O7" s="29">
        <f t="shared" si="8"/>
        <v>371.52744142880323</v>
      </c>
      <c r="P7" s="29">
        <f t="shared" si="8"/>
        <v>372.37394798532415</v>
      </c>
      <c r="Q7" s="29">
        <f t="shared" si="8"/>
        <v>374.15092098364642</v>
      </c>
      <c r="R7" s="29">
        <f t="shared" si="8"/>
        <v>376.14763789600062</v>
      </c>
      <c r="S7" s="29">
        <f t="shared" si="8"/>
        <v>368.841752956937</v>
      </c>
      <c r="T7" s="29">
        <f t="shared" si="8"/>
        <v>355.08705003646446</v>
      </c>
      <c r="U7" s="29">
        <f t="shared" si="8"/>
        <v>340.68338182068601</v>
      </c>
      <c r="V7" s="29">
        <f t="shared" si="8"/>
        <v>323.3176083079415</v>
      </c>
      <c r="W7" s="29">
        <f t="shared" ref="W7" si="9">W20*W72/11630</f>
        <v>309.32266951353665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274.00133510359768</v>
      </c>
      <c r="C8" s="29">
        <f t="shared" ref="C8:V8" si="10">C21*C73/11630</f>
        <v>277.37804391737501</v>
      </c>
      <c r="D8" s="29">
        <f t="shared" si="10"/>
        <v>289.15617913021316</v>
      </c>
      <c r="E8" s="29">
        <f t="shared" si="10"/>
        <v>303.36971926395489</v>
      </c>
      <c r="F8" s="29">
        <f t="shared" si="10"/>
        <v>307.24696941381802</v>
      </c>
      <c r="G8" s="29">
        <f t="shared" si="10"/>
        <v>319.0302438323821</v>
      </c>
      <c r="H8" s="29">
        <f t="shared" si="10"/>
        <v>330.55775048618574</v>
      </c>
      <c r="I8" s="29">
        <f t="shared" si="10"/>
        <v>332.07546645517368</v>
      </c>
      <c r="J8" s="29">
        <f t="shared" si="10"/>
        <v>343.65726635681114</v>
      </c>
      <c r="K8" s="29">
        <f t="shared" si="10"/>
        <v>358.5210051433744</v>
      </c>
      <c r="L8" s="29">
        <f t="shared" si="10"/>
        <v>357.75289005740206</v>
      </c>
      <c r="M8" s="29">
        <f t="shared" si="10"/>
        <v>366.7082204545124</v>
      </c>
      <c r="N8" s="29">
        <f t="shared" si="10"/>
        <v>370.84839711406966</v>
      </c>
      <c r="O8" s="29">
        <f t="shared" si="10"/>
        <v>373.04407763038847</v>
      </c>
      <c r="P8" s="29">
        <f t="shared" si="10"/>
        <v>375.65899696926397</v>
      </c>
      <c r="Q8" s="29">
        <f t="shared" si="10"/>
        <v>376.0091649148028</v>
      </c>
      <c r="R8" s="29">
        <f t="shared" si="10"/>
        <v>379.61222093233619</v>
      </c>
      <c r="S8" s="29">
        <f t="shared" si="10"/>
        <v>376.81800048708146</v>
      </c>
      <c r="T8" s="29">
        <f t="shared" si="10"/>
        <v>373.29891469309518</v>
      </c>
      <c r="U8" s="29">
        <f t="shared" si="10"/>
        <v>372.63860440821384</v>
      </c>
      <c r="V8" s="29">
        <f t="shared" si="10"/>
        <v>384.5504577402703</v>
      </c>
      <c r="W8" s="29">
        <f t="shared" ref="W8" si="11">W21*W73/11630</f>
        <v>405.58975272654743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1108.9091152435396</v>
      </c>
      <c r="C9" s="22">
        <f t="shared" ref="C9:V9" si="12">SUM(C10:C11)</f>
        <v>1180.1474972296044</v>
      </c>
      <c r="D9" s="22">
        <f t="shared" si="12"/>
        <v>1259.4779065393136</v>
      </c>
      <c r="E9" s="22">
        <f t="shared" si="12"/>
        <v>1376.6476991593183</v>
      </c>
      <c r="F9" s="22">
        <f t="shared" si="12"/>
        <v>1486.4848377206563</v>
      </c>
      <c r="G9" s="22">
        <f t="shared" si="12"/>
        <v>1589.6706876393073</v>
      </c>
      <c r="H9" s="22">
        <f t="shared" si="12"/>
        <v>1739.398080831141</v>
      </c>
      <c r="I9" s="22">
        <f t="shared" si="12"/>
        <v>1850.5223849064009</v>
      </c>
      <c r="J9" s="22">
        <f t="shared" si="12"/>
        <v>1962.8165046580216</v>
      </c>
      <c r="K9" s="22">
        <f t="shared" si="12"/>
        <v>2065.021337043851</v>
      </c>
      <c r="L9" s="22">
        <f t="shared" si="12"/>
        <v>2159.2705413903736</v>
      </c>
      <c r="M9" s="22">
        <f t="shared" si="12"/>
        <v>2191.8600477951941</v>
      </c>
      <c r="N9" s="22">
        <f t="shared" si="12"/>
        <v>2266.4898377484578</v>
      </c>
      <c r="O9" s="22">
        <f t="shared" si="12"/>
        <v>2345.2013798451076</v>
      </c>
      <c r="P9" s="22">
        <f t="shared" si="12"/>
        <v>2402.0784420419918</v>
      </c>
      <c r="Q9" s="22">
        <f t="shared" si="12"/>
        <v>2465.9929836950346</v>
      </c>
      <c r="R9" s="22">
        <f t="shared" si="12"/>
        <v>2483.205833948778</v>
      </c>
      <c r="S9" s="22">
        <f t="shared" si="12"/>
        <v>2327.3779041521361</v>
      </c>
      <c r="T9" s="22">
        <f t="shared" si="12"/>
        <v>2508.7998998054932</v>
      </c>
      <c r="U9" s="22">
        <f t="shared" si="12"/>
        <v>2534.5397441066229</v>
      </c>
      <c r="V9" s="22">
        <f t="shared" si="12"/>
        <v>2861.736963157734</v>
      </c>
      <c r="W9" s="22">
        <f t="shared" ref="W9" si="13">SUM(W10:W11)</f>
        <v>2781.6176118277845</v>
      </c>
      <c r="DA9" s="57"/>
    </row>
    <row r="10" spans="1:105" ht="12" customHeight="1" x14ac:dyDescent="0.25">
      <c r="A10" s="28" t="s">
        <v>28</v>
      </c>
      <c r="B10" s="29">
        <f>B23*B75/11630</f>
        <v>921.17491020675993</v>
      </c>
      <c r="C10" s="29">
        <f t="shared" ref="C10:V10" si="14">C23*C75/11630</f>
        <v>978.5017717617875</v>
      </c>
      <c r="D10" s="29">
        <f t="shared" si="14"/>
        <v>1038.290112257338</v>
      </c>
      <c r="E10" s="29">
        <f t="shared" si="14"/>
        <v>1124.7822437293878</v>
      </c>
      <c r="F10" s="29">
        <f t="shared" si="14"/>
        <v>1203.8645244086897</v>
      </c>
      <c r="G10" s="29">
        <f t="shared" si="14"/>
        <v>1281.241420774473</v>
      </c>
      <c r="H10" s="29">
        <f t="shared" si="14"/>
        <v>1404.7356484617819</v>
      </c>
      <c r="I10" s="29">
        <f t="shared" si="14"/>
        <v>1489.7825258843739</v>
      </c>
      <c r="J10" s="29">
        <f t="shared" si="14"/>
        <v>1578.9412340522645</v>
      </c>
      <c r="K10" s="29">
        <f t="shared" si="14"/>
        <v>1661.0987223843251</v>
      </c>
      <c r="L10" s="29">
        <f t="shared" si="14"/>
        <v>1736.6112080568807</v>
      </c>
      <c r="M10" s="29">
        <f t="shared" si="14"/>
        <v>1757.599107533807</v>
      </c>
      <c r="N10" s="29">
        <f t="shared" si="14"/>
        <v>1813.2146571571704</v>
      </c>
      <c r="O10" s="29">
        <f t="shared" si="14"/>
        <v>1866.2426882652951</v>
      </c>
      <c r="P10" s="29">
        <f t="shared" si="14"/>
        <v>1895.5569421341324</v>
      </c>
      <c r="Q10" s="29">
        <f t="shared" si="14"/>
        <v>1908.2909258727609</v>
      </c>
      <c r="R10" s="29">
        <f t="shared" si="14"/>
        <v>1887.2409516582511</v>
      </c>
      <c r="S10" s="29">
        <f t="shared" si="14"/>
        <v>1729.384898509001</v>
      </c>
      <c r="T10" s="29">
        <f t="shared" si="14"/>
        <v>1839.2684429232713</v>
      </c>
      <c r="U10" s="29">
        <f t="shared" si="14"/>
        <v>1813.194727595481</v>
      </c>
      <c r="V10" s="29">
        <f t="shared" si="14"/>
        <v>2022.6774929586156</v>
      </c>
      <c r="W10" s="29">
        <f t="shared" ref="W10" si="15">W23*W75/11630</f>
        <v>1932.805863300621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187.73420503677977</v>
      </c>
      <c r="C11" s="29">
        <f t="shared" ref="C11:V11" si="16">C24*C76/11630</f>
        <v>201.64572546781682</v>
      </c>
      <c r="D11" s="29">
        <f t="shared" si="16"/>
        <v>221.1877942819755</v>
      </c>
      <c r="E11" s="29">
        <f t="shared" si="16"/>
        <v>251.86545542993059</v>
      </c>
      <c r="F11" s="29">
        <f t="shared" si="16"/>
        <v>282.62031331196653</v>
      </c>
      <c r="G11" s="29">
        <f t="shared" si="16"/>
        <v>308.42926686483435</v>
      </c>
      <c r="H11" s="29">
        <f t="shared" si="16"/>
        <v>334.66243236935912</v>
      </c>
      <c r="I11" s="29">
        <f t="shared" si="16"/>
        <v>360.73985902202696</v>
      </c>
      <c r="J11" s="29">
        <f t="shared" si="16"/>
        <v>383.87527060575712</v>
      </c>
      <c r="K11" s="29">
        <f t="shared" si="16"/>
        <v>403.92261465952595</v>
      </c>
      <c r="L11" s="29">
        <f t="shared" si="16"/>
        <v>422.65933333349301</v>
      </c>
      <c r="M11" s="29">
        <f t="shared" si="16"/>
        <v>434.26094026138708</v>
      </c>
      <c r="N11" s="29">
        <f t="shared" si="16"/>
        <v>453.27518059128744</v>
      </c>
      <c r="O11" s="29">
        <f t="shared" si="16"/>
        <v>478.95869157981258</v>
      </c>
      <c r="P11" s="29">
        <f t="shared" si="16"/>
        <v>506.52149990785949</v>
      </c>
      <c r="Q11" s="29">
        <f t="shared" si="16"/>
        <v>557.70205782227356</v>
      </c>
      <c r="R11" s="29">
        <f t="shared" si="16"/>
        <v>595.96488229052693</v>
      </c>
      <c r="S11" s="29">
        <f t="shared" si="16"/>
        <v>597.99300564313501</v>
      </c>
      <c r="T11" s="29">
        <f t="shared" si="16"/>
        <v>669.53145688222185</v>
      </c>
      <c r="U11" s="29">
        <f t="shared" si="16"/>
        <v>721.34501651114192</v>
      </c>
      <c r="V11" s="29">
        <f t="shared" si="16"/>
        <v>839.05947019911832</v>
      </c>
      <c r="W11" s="29">
        <f t="shared" ref="W11" si="17">W24*W76/11630</f>
        <v>848.81174852716367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1491.5625509766176</v>
      </c>
      <c r="C12" s="22">
        <f t="shared" ref="C12:V12" si="18">SUM(C13:C14)</f>
        <v>1531.5316895860949</v>
      </c>
      <c r="D12" s="22">
        <f t="shared" si="18"/>
        <v>1552.6660977276579</v>
      </c>
      <c r="E12" s="22">
        <f t="shared" si="18"/>
        <v>1567.4441056108599</v>
      </c>
      <c r="F12" s="22">
        <f t="shared" si="18"/>
        <v>1596.3822062235797</v>
      </c>
      <c r="G12" s="22">
        <f t="shared" si="18"/>
        <v>1594.5422784018097</v>
      </c>
      <c r="H12" s="22">
        <f t="shared" si="18"/>
        <v>1613.9371407126928</v>
      </c>
      <c r="I12" s="22">
        <f t="shared" si="18"/>
        <v>1623.4814773218261</v>
      </c>
      <c r="J12" s="22">
        <f t="shared" si="18"/>
        <v>1648.7361203485107</v>
      </c>
      <c r="K12" s="22">
        <f t="shared" si="18"/>
        <v>1661.1207912061959</v>
      </c>
      <c r="L12" s="22">
        <f t="shared" si="18"/>
        <v>1666.8965699783737</v>
      </c>
      <c r="M12" s="22">
        <f t="shared" si="18"/>
        <v>1639.4032477829201</v>
      </c>
      <c r="N12" s="22">
        <f t="shared" si="18"/>
        <v>1613.9856495597901</v>
      </c>
      <c r="O12" s="22">
        <f t="shared" si="18"/>
        <v>1596.3760797691104</v>
      </c>
      <c r="P12" s="22">
        <f t="shared" si="18"/>
        <v>1571.6098117097126</v>
      </c>
      <c r="Q12" s="22">
        <f t="shared" si="18"/>
        <v>1550.893582827021</v>
      </c>
      <c r="R12" s="22">
        <f t="shared" si="18"/>
        <v>1520.6918655744698</v>
      </c>
      <c r="S12" s="22">
        <f t="shared" si="18"/>
        <v>1440.1833753180658</v>
      </c>
      <c r="T12" s="22">
        <f t="shared" si="18"/>
        <v>1429.3498115054431</v>
      </c>
      <c r="U12" s="22">
        <f t="shared" si="18"/>
        <v>1394.5567502762951</v>
      </c>
      <c r="V12" s="22">
        <f t="shared" si="18"/>
        <v>1468.9781129842929</v>
      </c>
      <c r="W12" s="22">
        <f t="shared" ref="W12" si="19">SUM(W13:W14)</f>
        <v>1470.8212892760598</v>
      </c>
      <c r="DA12" s="57"/>
    </row>
    <row r="13" spans="1:105" ht="12" customHeight="1" x14ac:dyDescent="0.25">
      <c r="A13" s="30" t="s">
        <v>44</v>
      </c>
      <c r="B13" s="31">
        <f>B26*B78/11630</f>
        <v>1037.2571530686857</v>
      </c>
      <c r="C13" s="31">
        <f t="shared" ref="C13:V13" si="20">C26*C78/11630</f>
        <v>1061.4116442153927</v>
      </c>
      <c r="D13" s="31">
        <f t="shared" si="20"/>
        <v>1079.2461878762845</v>
      </c>
      <c r="E13" s="31">
        <f t="shared" si="20"/>
        <v>1091.7480156874135</v>
      </c>
      <c r="F13" s="31">
        <f t="shared" si="20"/>
        <v>1099.8691611377931</v>
      </c>
      <c r="G13" s="31">
        <f t="shared" si="20"/>
        <v>1098.7484213848813</v>
      </c>
      <c r="H13" s="31">
        <f t="shared" si="20"/>
        <v>1113.1351872311952</v>
      </c>
      <c r="I13" s="31">
        <f t="shared" si="20"/>
        <v>1119.7785097708295</v>
      </c>
      <c r="J13" s="31">
        <f t="shared" si="20"/>
        <v>1127.91373722665</v>
      </c>
      <c r="K13" s="31">
        <f t="shared" si="20"/>
        <v>1119.0470045309501</v>
      </c>
      <c r="L13" s="31">
        <f t="shared" si="20"/>
        <v>1102.778920495176</v>
      </c>
      <c r="M13" s="31">
        <f t="shared" si="20"/>
        <v>1062.031077883385</v>
      </c>
      <c r="N13" s="31">
        <f t="shared" si="20"/>
        <v>1019.0706668565196</v>
      </c>
      <c r="O13" s="31">
        <f t="shared" si="20"/>
        <v>989.75286099770346</v>
      </c>
      <c r="P13" s="31">
        <f t="shared" si="20"/>
        <v>954.96678320171611</v>
      </c>
      <c r="Q13" s="31">
        <f t="shared" si="20"/>
        <v>918.68994971874952</v>
      </c>
      <c r="R13" s="31">
        <f t="shared" si="20"/>
        <v>875.98208853314895</v>
      </c>
      <c r="S13" s="31">
        <f t="shared" si="20"/>
        <v>828.77556804750088</v>
      </c>
      <c r="T13" s="31">
        <f t="shared" si="20"/>
        <v>780.60760301884432</v>
      </c>
      <c r="U13" s="31">
        <f t="shared" si="20"/>
        <v>728.77823859882346</v>
      </c>
      <c r="V13" s="31">
        <f t="shared" si="20"/>
        <v>724.213365253201</v>
      </c>
      <c r="W13" s="31">
        <f t="shared" ref="W13" si="21">W26*W78/11630</f>
        <v>733.68733995777768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454.30539790793176</v>
      </c>
      <c r="C14" s="33">
        <f t="shared" ref="C14:V14" si="22">C27*C79/11630</f>
        <v>470.12004537070226</v>
      </c>
      <c r="D14" s="33">
        <f t="shared" si="22"/>
        <v>473.41990985137346</v>
      </c>
      <c r="E14" s="33">
        <f t="shared" si="22"/>
        <v>475.69608992344644</v>
      </c>
      <c r="F14" s="33">
        <f t="shared" si="22"/>
        <v>496.51304508578664</v>
      </c>
      <c r="G14" s="33">
        <f t="shared" si="22"/>
        <v>495.7938570169282</v>
      </c>
      <c r="H14" s="33">
        <f t="shared" si="22"/>
        <v>500.80195348149761</v>
      </c>
      <c r="I14" s="33">
        <f t="shared" si="22"/>
        <v>503.70296755099656</v>
      </c>
      <c r="J14" s="33">
        <f t="shared" si="22"/>
        <v>520.82238312186075</v>
      </c>
      <c r="K14" s="33">
        <f t="shared" si="22"/>
        <v>542.07378667524586</v>
      </c>
      <c r="L14" s="33">
        <f t="shared" si="22"/>
        <v>564.11764948319774</v>
      </c>
      <c r="M14" s="33">
        <f t="shared" si="22"/>
        <v>577.37216989953515</v>
      </c>
      <c r="N14" s="33">
        <f t="shared" si="22"/>
        <v>594.91498270327065</v>
      </c>
      <c r="O14" s="33">
        <f t="shared" si="22"/>
        <v>606.62321877140698</v>
      </c>
      <c r="P14" s="33">
        <f t="shared" si="22"/>
        <v>616.64302850799663</v>
      </c>
      <c r="Q14" s="33">
        <f t="shared" si="22"/>
        <v>632.20363310827145</v>
      </c>
      <c r="R14" s="33">
        <f t="shared" si="22"/>
        <v>644.70977704132099</v>
      </c>
      <c r="S14" s="33">
        <f t="shared" si="22"/>
        <v>611.40780727056483</v>
      </c>
      <c r="T14" s="33">
        <f t="shared" si="22"/>
        <v>648.74220848659877</v>
      </c>
      <c r="U14" s="33">
        <f t="shared" si="22"/>
        <v>665.77851167747167</v>
      </c>
      <c r="V14" s="33">
        <f t="shared" si="22"/>
        <v>744.76474773109192</v>
      </c>
      <c r="W14" s="33">
        <f t="shared" ref="W14" si="23">W27*W79/11630</f>
        <v>737.13394931828202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217755.68910660574</v>
      </c>
      <c r="C16" s="19">
        <f t="shared" ref="C16:Q16" si="24">SUM(C17,C22,C25)</f>
        <v>222863.48604150451</v>
      </c>
      <c r="D16" s="19">
        <f t="shared" si="24"/>
        <v>224632.05081355228</v>
      </c>
      <c r="E16" s="19">
        <f t="shared" si="24"/>
        <v>226694.74526636908</v>
      </c>
      <c r="F16" s="19">
        <f t="shared" si="24"/>
        <v>233743.04775370582</v>
      </c>
      <c r="G16" s="19">
        <f t="shared" si="24"/>
        <v>234071.97503429948</v>
      </c>
      <c r="H16" s="19">
        <f t="shared" si="24"/>
        <v>237700.90410645516</v>
      </c>
      <c r="I16" s="19">
        <f t="shared" si="24"/>
        <v>239804.45810469729</v>
      </c>
      <c r="J16" s="19">
        <f t="shared" si="24"/>
        <v>247629.65902068446</v>
      </c>
      <c r="K16" s="19">
        <f t="shared" si="24"/>
        <v>256446.56974975864</v>
      </c>
      <c r="L16" s="19">
        <f t="shared" si="24"/>
        <v>264764.70611350541</v>
      </c>
      <c r="M16" s="19">
        <f t="shared" si="24"/>
        <v>268074.46020120906</v>
      </c>
      <c r="N16" s="19">
        <f t="shared" si="24"/>
        <v>273254.29425518616</v>
      </c>
      <c r="O16" s="19">
        <f t="shared" si="24"/>
        <v>276715.41969859513</v>
      </c>
      <c r="P16" s="19">
        <f t="shared" si="24"/>
        <v>279224.2484491014</v>
      </c>
      <c r="Q16" s="19">
        <f t="shared" si="24"/>
        <v>283188.83816866053</v>
      </c>
      <c r="R16" s="19">
        <f t="shared" ref="R16" si="25">SUM(R17,R22,R25)</f>
        <v>280859.25906390289</v>
      </c>
      <c r="S16" s="19">
        <f t="shared" ref="S16" si="26">SUM(S17,S22,S25)</f>
        <v>278908.95018129598</v>
      </c>
      <c r="T16" s="19">
        <f t="shared" ref="T16" si="27">SUM(T17,T22,T25)</f>
        <v>279077.34046796634</v>
      </c>
      <c r="U16" s="19">
        <f t="shared" ref="U16" si="28">SUM(U17,U22,U25)</f>
        <v>279171.8049641563</v>
      </c>
      <c r="V16" s="19">
        <f t="shared" ref="V16:W16" si="29">SUM(V17,V22,V25)</f>
        <v>278089.89610147406</v>
      </c>
      <c r="W16" s="19">
        <f t="shared" si="29"/>
        <v>274320.3858492474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39217.405749576421</v>
      </c>
      <c r="C17" s="22">
        <f t="shared" ref="C17:Q17" si="30">SUM(C18:C21)</f>
        <v>39579.284153200591</v>
      </c>
      <c r="D17" s="22">
        <f t="shared" si="30"/>
        <v>40212.45051721378</v>
      </c>
      <c r="E17" s="22">
        <f t="shared" si="30"/>
        <v>40935.983995219038</v>
      </c>
      <c r="F17" s="22">
        <f t="shared" si="30"/>
        <v>40971.146046370603</v>
      </c>
      <c r="G17" s="22">
        <f t="shared" si="30"/>
        <v>41227.647743456386</v>
      </c>
      <c r="H17" s="22">
        <f t="shared" si="30"/>
        <v>41912.738756094936</v>
      </c>
      <c r="I17" s="22">
        <f t="shared" si="30"/>
        <v>42114.238584520383</v>
      </c>
      <c r="J17" s="22">
        <f t="shared" si="30"/>
        <v>42880.745873226348</v>
      </c>
      <c r="K17" s="22">
        <f t="shared" si="30"/>
        <v>43496.687640135875</v>
      </c>
      <c r="L17" s="22">
        <f t="shared" si="30"/>
        <v>43791.227309088383</v>
      </c>
      <c r="M17" s="22">
        <f t="shared" si="30"/>
        <v>43735.274995311775</v>
      </c>
      <c r="N17" s="22">
        <f t="shared" si="30"/>
        <v>43434.656945798357</v>
      </c>
      <c r="O17" s="22">
        <f t="shared" si="30"/>
        <v>42913.053895783538</v>
      </c>
      <c r="P17" s="22">
        <f t="shared" si="30"/>
        <v>42316.197395036026</v>
      </c>
      <c r="Q17" s="22">
        <f t="shared" si="30"/>
        <v>41417.506174186245</v>
      </c>
      <c r="R17" s="22">
        <f t="shared" ref="R17" si="31">SUM(R18:R21)</f>
        <v>40685.337521741087</v>
      </c>
      <c r="S17" s="22">
        <f t="shared" ref="S17" si="32">SUM(S18:S21)</f>
        <v>39581.12838843705</v>
      </c>
      <c r="T17" s="22">
        <f t="shared" ref="T17" si="33">SUM(T18:T21)</f>
        <v>38451.184637578102</v>
      </c>
      <c r="U17" s="22">
        <f t="shared" ref="U17" si="34">SUM(U18:U21)</f>
        <v>37427.433556694108</v>
      </c>
      <c r="V17" s="22">
        <f t="shared" ref="V17:W17" si="35">SUM(V18:V21)</f>
        <v>36254.849474888506</v>
      </c>
      <c r="W17" s="22">
        <f t="shared" si="35"/>
        <v>35090.551743251504</v>
      </c>
      <c r="DA17" s="57"/>
    </row>
    <row r="18" spans="1:105" ht="12" customHeight="1" x14ac:dyDescent="0.25">
      <c r="A18" s="28" t="s">
        <v>32</v>
      </c>
      <c r="B18" s="29">
        <f>B31*B83/1000000</f>
        <v>2371.4928657644091</v>
      </c>
      <c r="C18" s="29">
        <f t="shared" ref="C18:Q18" si="36">C31*C83/1000000</f>
        <v>2366.4080960391402</v>
      </c>
      <c r="D18" s="29">
        <f t="shared" si="36"/>
        <v>2356.2944442407934</v>
      </c>
      <c r="E18" s="29">
        <f t="shared" si="36"/>
        <v>2342.2678011831172</v>
      </c>
      <c r="F18" s="29">
        <f t="shared" si="36"/>
        <v>2333.1023674107682</v>
      </c>
      <c r="G18" s="29">
        <f t="shared" si="36"/>
        <v>2298.8195905421171</v>
      </c>
      <c r="H18" s="29">
        <f t="shared" si="36"/>
        <v>2279.2508404557543</v>
      </c>
      <c r="I18" s="29">
        <f t="shared" si="36"/>
        <v>2259.2799650644697</v>
      </c>
      <c r="J18" s="29">
        <f t="shared" si="36"/>
        <v>2252.1033876323909</v>
      </c>
      <c r="K18" s="29">
        <f t="shared" si="36"/>
        <v>2222.7381640287904</v>
      </c>
      <c r="L18" s="29">
        <f t="shared" si="36"/>
        <v>2211.605875325246</v>
      </c>
      <c r="M18" s="29">
        <f t="shared" si="36"/>
        <v>2157.6817469810153</v>
      </c>
      <c r="N18" s="29">
        <f t="shared" si="36"/>
        <v>2113.3506108914435</v>
      </c>
      <c r="O18" s="29">
        <f t="shared" si="36"/>
        <v>2070.9858734938821</v>
      </c>
      <c r="P18" s="29">
        <f t="shared" si="36"/>
        <v>2022.4894873531464</v>
      </c>
      <c r="Q18" s="29">
        <f t="shared" si="36"/>
        <v>1969.9640270104203</v>
      </c>
      <c r="R18" s="29">
        <f t="shared" ref="R18:V18" si="37">R31*R83/1000000</f>
        <v>1908.9408110847571</v>
      </c>
      <c r="S18" s="29">
        <f t="shared" si="37"/>
        <v>1832.1804334159456</v>
      </c>
      <c r="T18" s="29">
        <f t="shared" si="37"/>
        <v>1754.557495605957</v>
      </c>
      <c r="U18" s="29">
        <f t="shared" si="37"/>
        <v>1698.0419563628825</v>
      </c>
      <c r="V18" s="29">
        <f t="shared" si="37"/>
        <v>1645.9272039544455</v>
      </c>
      <c r="W18" s="29">
        <f t="shared" ref="W18" si="38">W31*W83/1000000</f>
        <v>1601.391253033426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18395.686986267967</v>
      </c>
      <c r="C19" s="29">
        <f t="shared" ref="C19:Q19" si="39">C32*C84/1000000</f>
        <v>18395.693922616912</v>
      </c>
      <c r="D19" s="29">
        <f t="shared" si="39"/>
        <v>18319.491070465305</v>
      </c>
      <c r="E19" s="29">
        <f t="shared" si="39"/>
        <v>18193.421447780776</v>
      </c>
      <c r="F19" s="29">
        <f t="shared" si="39"/>
        <v>17813.903872624047</v>
      </c>
      <c r="G19" s="29">
        <f t="shared" si="39"/>
        <v>17400.457995679477</v>
      </c>
      <c r="H19" s="29">
        <f t="shared" si="39"/>
        <v>17257.611702916234</v>
      </c>
      <c r="I19" s="29">
        <f t="shared" si="39"/>
        <v>16946.068166388995</v>
      </c>
      <c r="J19" s="29">
        <f t="shared" si="39"/>
        <v>16748.669641196342</v>
      </c>
      <c r="K19" s="29">
        <f t="shared" si="39"/>
        <v>16413.001699931712</v>
      </c>
      <c r="L19" s="29">
        <f t="shared" si="39"/>
        <v>16010.62908099649</v>
      </c>
      <c r="M19" s="29">
        <f t="shared" si="39"/>
        <v>15474.231663695942</v>
      </c>
      <c r="N19" s="29">
        <f t="shared" si="39"/>
        <v>14937.944698818414</v>
      </c>
      <c r="O19" s="29">
        <f t="shared" si="39"/>
        <v>14448.241044121054</v>
      </c>
      <c r="P19" s="29">
        <f t="shared" si="39"/>
        <v>13936.149216848578</v>
      </c>
      <c r="Q19" s="29">
        <f t="shared" si="39"/>
        <v>13315.53015218974</v>
      </c>
      <c r="R19" s="29">
        <f t="shared" ref="R19:V19" si="40">R32*R84/1000000</f>
        <v>12925.562200995755</v>
      </c>
      <c r="S19" s="29">
        <f t="shared" si="40"/>
        <v>12499.902405499734</v>
      </c>
      <c r="T19" s="29">
        <f t="shared" si="40"/>
        <v>12142.61567460787</v>
      </c>
      <c r="U19" s="29">
        <f t="shared" si="40"/>
        <v>11838.104807825999</v>
      </c>
      <c r="V19" s="29">
        <f t="shared" si="40"/>
        <v>11548.112600602894</v>
      </c>
      <c r="W19" s="29">
        <f t="shared" ref="W19" si="41">W32*W84/1000000</f>
        <v>11198.658187957475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11576.466223701225</v>
      </c>
      <c r="C20" s="29">
        <f t="shared" ref="C20:Q20" si="43">C33*C85/1000000</f>
        <v>11833.273372990423</v>
      </c>
      <c r="D20" s="29">
        <f t="shared" si="43"/>
        <v>12216.647273715156</v>
      </c>
      <c r="E20" s="29">
        <f t="shared" si="43"/>
        <v>12757.603544932754</v>
      </c>
      <c r="F20" s="29">
        <f t="shared" si="43"/>
        <v>13117.336382166277</v>
      </c>
      <c r="G20" s="29">
        <f t="shared" si="43"/>
        <v>13638.20519735529</v>
      </c>
      <c r="H20" s="29">
        <f t="shared" si="43"/>
        <v>14300.210379879574</v>
      </c>
      <c r="I20" s="29">
        <f t="shared" si="43"/>
        <v>14882.281966714898</v>
      </c>
      <c r="J20" s="29">
        <f t="shared" si="43"/>
        <v>15628.018740788317</v>
      </c>
      <c r="K20" s="29">
        <f t="shared" si="43"/>
        <v>16292.864388192869</v>
      </c>
      <c r="L20" s="29">
        <f t="shared" si="43"/>
        <v>17080.250600068557</v>
      </c>
      <c r="M20" s="29">
        <f t="shared" si="43"/>
        <v>17426.872372594175</v>
      </c>
      <c r="N20" s="29">
        <f t="shared" si="43"/>
        <v>17637.088908405491</v>
      </c>
      <c r="O20" s="29">
        <f t="shared" si="43"/>
        <v>17634.896869840039</v>
      </c>
      <c r="P20" s="29">
        <f t="shared" si="43"/>
        <v>17565.367951069962</v>
      </c>
      <c r="Q20" s="29">
        <f t="shared" si="43"/>
        <v>17370.016795751588</v>
      </c>
      <c r="R20" s="29">
        <f t="shared" ref="R20:V20" si="44">R33*R85/1000000</f>
        <v>17019.00677665132</v>
      </c>
      <c r="S20" s="29">
        <f t="shared" si="44"/>
        <v>16512.770984468487</v>
      </c>
      <c r="T20" s="29">
        <f t="shared" si="44"/>
        <v>15906.703030141609</v>
      </c>
      <c r="U20" s="29">
        <f t="shared" si="44"/>
        <v>15272.450794810049</v>
      </c>
      <c r="V20" s="29">
        <f t="shared" si="44"/>
        <v>14510.593040417421</v>
      </c>
      <c r="W20" s="29">
        <f t="shared" ref="W20" si="45">W33*W85/1000000</f>
        <v>13785.474370682467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6873.759673842821</v>
      </c>
      <c r="C21" s="29">
        <f t="shared" ref="C21:Q21" si="47">C34*C86/1000000</f>
        <v>6983.9087615541157</v>
      </c>
      <c r="D21" s="29">
        <f t="shared" si="47"/>
        <v>7320.0177287925235</v>
      </c>
      <c r="E21" s="29">
        <f t="shared" si="47"/>
        <v>7642.6912013223919</v>
      </c>
      <c r="F21" s="29">
        <f t="shared" si="47"/>
        <v>7706.8034241695095</v>
      </c>
      <c r="G21" s="29">
        <f t="shared" si="47"/>
        <v>7890.1649598795084</v>
      </c>
      <c r="H21" s="29">
        <f t="shared" si="47"/>
        <v>8075.6658328433705</v>
      </c>
      <c r="I21" s="29">
        <f t="shared" si="47"/>
        <v>8026.6084863520209</v>
      </c>
      <c r="J21" s="29">
        <f t="shared" si="47"/>
        <v>8251.9541036093015</v>
      </c>
      <c r="K21" s="29">
        <f t="shared" si="47"/>
        <v>8568.0833879825095</v>
      </c>
      <c r="L21" s="29">
        <f t="shared" si="47"/>
        <v>8488.7417526980898</v>
      </c>
      <c r="M21" s="29">
        <f t="shared" si="47"/>
        <v>8676.4892120406475</v>
      </c>
      <c r="N21" s="29">
        <f t="shared" si="47"/>
        <v>8746.2727276830101</v>
      </c>
      <c r="O21" s="29">
        <f t="shared" si="47"/>
        <v>8758.9301083285682</v>
      </c>
      <c r="P21" s="29">
        <f t="shared" si="47"/>
        <v>8792.190739764339</v>
      </c>
      <c r="Q21" s="29">
        <f t="shared" si="47"/>
        <v>8761.9951992344977</v>
      </c>
      <c r="R21" s="29">
        <f t="shared" ref="R21:V21" si="48">R34*R86/1000000</f>
        <v>8831.8277330092551</v>
      </c>
      <c r="S21" s="29">
        <f t="shared" si="48"/>
        <v>8736.2745650528777</v>
      </c>
      <c r="T21" s="29">
        <f t="shared" si="48"/>
        <v>8647.308437222664</v>
      </c>
      <c r="U21" s="29">
        <f t="shared" si="48"/>
        <v>8618.8359976951779</v>
      </c>
      <c r="V21" s="29">
        <f t="shared" si="48"/>
        <v>8550.2166299137443</v>
      </c>
      <c r="W21" s="29">
        <f t="shared" ref="W21" si="49">W34*W86/1000000</f>
        <v>8505.027931578139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10946.85611521654</v>
      </c>
      <c r="C22" s="22">
        <f t="shared" ref="C22:Q22" si="50">SUM(C23:C24)</f>
        <v>11497.374831841475</v>
      </c>
      <c r="D22" s="22">
        <f t="shared" si="50"/>
        <v>12175.181371377075</v>
      </c>
      <c r="E22" s="22">
        <f t="shared" si="50"/>
        <v>13256.653574911972</v>
      </c>
      <c r="F22" s="22">
        <f t="shared" si="50"/>
        <v>14272.046239492807</v>
      </c>
      <c r="G22" s="22">
        <f t="shared" si="50"/>
        <v>15185.057070759922</v>
      </c>
      <c r="H22" s="22">
        <f t="shared" si="50"/>
        <v>16485.948119486104</v>
      </c>
      <c r="I22" s="22">
        <f t="shared" si="50"/>
        <v>17480.759828014619</v>
      </c>
      <c r="J22" s="22">
        <f t="shared" si="50"/>
        <v>18519.395625644538</v>
      </c>
      <c r="K22" s="22">
        <f t="shared" si="50"/>
        <v>19488.163041794429</v>
      </c>
      <c r="L22" s="22">
        <f t="shared" si="50"/>
        <v>20359.916698052155</v>
      </c>
      <c r="M22" s="22">
        <f t="shared" si="50"/>
        <v>20649.03356567688</v>
      </c>
      <c r="N22" s="22">
        <f t="shared" si="50"/>
        <v>21361.717749667874</v>
      </c>
      <c r="O22" s="22">
        <f t="shared" si="50"/>
        <v>22140.204733517738</v>
      </c>
      <c r="P22" s="22">
        <f t="shared" si="50"/>
        <v>22743.74638919569</v>
      </c>
      <c r="Q22" s="22">
        <f t="shared" si="50"/>
        <v>23538.196611780535</v>
      </c>
      <c r="R22" s="22">
        <f t="shared" ref="R22" si="51">SUM(R23:R24)</f>
        <v>23574.929163759531</v>
      </c>
      <c r="S22" s="22">
        <f t="shared" ref="S22" si="52">SUM(S23:S24)</f>
        <v>23695.123969210865</v>
      </c>
      <c r="T22" s="22">
        <f t="shared" ref="T22" si="53">SUM(T23:T24)</f>
        <v>24526.646025434173</v>
      </c>
      <c r="U22" s="22">
        <f t="shared" ref="U22" si="54">SUM(U23:U24)</f>
        <v>24816.496163116892</v>
      </c>
      <c r="V22" s="22">
        <f t="shared" ref="V22:W22" si="55">SUM(V23:V24)</f>
        <v>25379.865028077802</v>
      </c>
      <c r="W22" s="22">
        <f t="shared" si="55"/>
        <v>25105.457465871743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7605.2086541547769</v>
      </c>
      <c r="C23" s="29">
        <f t="shared" ref="C23:Q23" si="57">C36*C88/1000000</f>
        <v>7993.2549201979373</v>
      </c>
      <c r="D23" s="29">
        <f t="shared" si="57"/>
        <v>8413.9620502477646</v>
      </c>
      <c r="E23" s="29">
        <f t="shared" si="57"/>
        <v>9059.243669276706</v>
      </c>
      <c r="F23" s="29">
        <f t="shared" si="57"/>
        <v>9650.4034461001665</v>
      </c>
      <c r="G23" s="29">
        <f t="shared" si="57"/>
        <v>10232.390422280727</v>
      </c>
      <c r="H23" s="29">
        <f t="shared" si="57"/>
        <v>11198.551093621603</v>
      </c>
      <c r="I23" s="29">
        <f t="shared" si="57"/>
        <v>11869.128569445538</v>
      </c>
      <c r="J23" s="29">
        <f t="shared" si="57"/>
        <v>12618.034780717986</v>
      </c>
      <c r="K23" s="29">
        <f t="shared" si="57"/>
        <v>13341.790793020768</v>
      </c>
      <c r="L23" s="29">
        <f t="shared" si="57"/>
        <v>14001.859335115449</v>
      </c>
      <c r="M23" s="29">
        <f t="shared" si="57"/>
        <v>14156.495755067121</v>
      </c>
      <c r="N23" s="29">
        <f t="shared" si="57"/>
        <v>14615.306109752752</v>
      </c>
      <c r="O23" s="29">
        <f t="shared" si="57"/>
        <v>15048.01031114167</v>
      </c>
      <c r="P23" s="29">
        <f t="shared" si="57"/>
        <v>15285.269316046726</v>
      </c>
      <c r="Q23" s="29">
        <f t="shared" si="57"/>
        <v>15379.280566093892</v>
      </c>
      <c r="R23" s="29">
        <f t="shared" ref="R23:V23" si="58">R36*R88/1000000</f>
        <v>14966.218425795149</v>
      </c>
      <c r="S23" s="29">
        <f t="shared" si="58"/>
        <v>14511.987283743914</v>
      </c>
      <c r="T23" s="29">
        <f t="shared" si="58"/>
        <v>14691.366941507937</v>
      </c>
      <c r="U23" s="29">
        <f t="shared" si="58"/>
        <v>14298.011376570148</v>
      </c>
      <c r="V23" s="29">
        <f t="shared" si="58"/>
        <v>14313.069708462237</v>
      </c>
      <c r="W23" s="29">
        <f t="shared" ref="W23" si="59">W36*W88/1000000</f>
        <v>13700.493741598342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3341.6474610617629</v>
      </c>
      <c r="C24" s="29">
        <f t="shared" ref="C24:Q24" si="61">C37*C89/1000000</f>
        <v>3504.1199116435369</v>
      </c>
      <c r="D24" s="29">
        <f t="shared" si="61"/>
        <v>3761.2193211293111</v>
      </c>
      <c r="E24" s="29">
        <f t="shared" si="61"/>
        <v>4197.4099056352661</v>
      </c>
      <c r="F24" s="29">
        <f t="shared" si="61"/>
        <v>4621.6427933926398</v>
      </c>
      <c r="G24" s="29">
        <f t="shared" si="61"/>
        <v>4952.666648479194</v>
      </c>
      <c r="H24" s="29">
        <f t="shared" si="61"/>
        <v>5287.3970258645004</v>
      </c>
      <c r="I24" s="29">
        <f t="shared" si="61"/>
        <v>5611.6312585690803</v>
      </c>
      <c r="J24" s="29">
        <f t="shared" si="61"/>
        <v>5901.3608449265521</v>
      </c>
      <c r="K24" s="29">
        <f t="shared" si="61"/>
        <v>6146.3722487736622</v>
      </c>
      <c r="L24" s="29">
        <f t="shared" si="61"/>
        <v>6358.0573629367063</v>
      </c>
      <c r="M24" s="29">
        <f t="shared" si="61"/>
        <v>6492.5378106097596</v>
      </c>
      <c r="N24" s="29">
        <f t="shared" si="61"/>
        <v>6746.4116399151235</v>
      </c>
      <c r="O24" s="29">
        <f t="shared" si="61"/>
        <v>7092.1944223760684</v>
      </c>
      <c r="P24" s="29">
        <f t="shared" si="61"/>
        <v>7458.4770731489652</v>
      </c>
      <c r="Q24" s="29">
        <f t="shared" si="61"/>
        <v>8158.9160456866439</v>
      </c>
      <c r="R24" s="29">
        <f t="shared" ref="R24:V24" si="62">R37*R89/1000000</f>
        <v>8608.7107379643803</v>
      </c>
      <c r="S24" s="29">
        <f t="shared" si="62"/>
        <v>9183.1366854669486</v>
      </c>
      <c r="T24" s="29">
        <f t="shared" si="62"/>
        <v>9835.2790839262343</v>
      </c>
      <c r="U24" s="29">
        <f t="shared" si="62"/>
        <v>10518.484786546744</v>
      </c>
      <c r="V24" s="29">
        <f t="shared" si="62"/>
        <v>11066.795319615563</v>
      </c>
      <c r="W24" s="29">
        <f t="shared" ref="W24" si="63">W37*W89/1000000</f>
        <v>11404.963724273401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167591.42724181278</v>
      </c>
      <c r="C25" s="22">
        <f t="shared" ref="C25:Q25" si="64">SUM(C26:C27)</f>
        <v>171786.82705646244</v>
      </c>
      <c r="D25" s="22">
        <f t="shared" si="64"/>
        <v>172244.41892496141</v>
      </c>
      <c r="E25" s="22">
        <f t="shared" si="64"/>
        <v>172502.10769623806</v>
      </c>
      <c r="F25" s="22">
        <f t="shared" si="64"/>
        <v>178499.85546784243</v>
      </c>
      <c r="G25" s="22">
        <f t="shared" si="64"/>
        <v>177659.27022008316</v>
      </c>
      <c r="H25" s="22">
        <f t="shared" si="64"/>
        <v>179302.21723087411</v>
      </c>
      <c r="I25" s="22">
        <f t="shared" si="64"/>
        <v>180209.45969216229</v>
      </c>
      <c r="J25" s="22">
        <f t="shared" si="64"/>
        <v>186229.51752181357</v>
      </c>
      <c r="K25" s="22">
        <f t="shared" si="64"/>
        <v>193461.71906782832</v>
      </c>
      <c r="L25" s="22">
        <f t="shared" si="64"/>
        <v>200613.56210636487</v>
      </c>
      <c r="M25" s="22">
        <f t="shared" si="64"/>
        <v>203690.1516402204</v>
      </c>
      <c r="N25" s="22">
        <f t="shared" si="64"/>
        <v>208457.91955971994</v>
      </c>
      <c r="O25" s="22">
        <f t="shared" si="64"/>
        <v>211662.16106929386</v>
      </c>
      <c r="P25" s="22">
        <f t="shared" si="64"/>
        <v>214164.30466486971</v>
      </c>
      <c r="Q25" s="22">
        <f t="shared" si="64"/>
        <v>218233.13538269373</v>
      </c>
      <c r="R25" s="22">
        <f t="shared" ref="R25" si="65">SUM(R26:R27)</f>
        <v>216598.9923784023</v>
      </c>
      <c r="S25" s="22">
        <f t="shared" ref="S25" si="66">SUM(S26:S27)</f>
        <v>215632.69782364805</v>
      </c>
      <c r="T25" s="22">
        <f t="shared" ref="T25" si="67">SUM(T26:T27)</f>
        <v>216099.50980495408</v>
      </c>
      <c r="U25" s="22">
        <f t="shared" ref="U25" si="68">SUM(U26:U27)</f>
        <v>216927.87524434528</v>
      </c>
      <c r="V25" s="22">
        <f t="shared" ref="V25:W25" si="69">SUM(V26:V27)</f>
        <v>216455.18159850777</v>
      </c>
      <c r="W25" s="22">
        <f t="shared" si="69"/>
        <v>214124.37664012413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24010.469427332904</v>
      </c>
      <c r="C26" s="31">
        <f t="shared" ref="C26:Q26" si="71">C39*C91/1000000</f>
        <v>24444.002333324395</v>
      </c>
      <c r="D26" s="31">
        <f t="shared" si="71"/>
        <v>24752.01888807592</v>
      </c>
      <c r="E26" s="31">
        <f t="shared" si="71"/>
        <v>24945.785399461969</v>
      </c>
      <c r="F26" s="31">
        <f t="shared" si="71"/>
        <v>25032.239997645866</v>
      </c>
      <c r="G26" s="31">
        <f t="shared" si="71"/>
        <v>24895.181407887034</v>
      </c>
      <c r="H26" s="31">
        <f t="shared" si="71"/>
        <v>25142.749880921052</v>
      </c>
      <c r="I26" s="31">
        <f t="shared" si="71"/>
        <v>25210.612347472961</v>
      </c>
      <c r="J26" s="31">
        <f t="shared" si="71"/>
        <v>25392.542155282354</v>
      </c>
      <c r="K26" s="31">
        <f t="shared" si="71"/>
        <v>25213.528984326338</v>
      </c>
      <c r="L26" s="31">
        <f t="shared" si="71"/>
        <v>24825.693519896937</v>
      </c>
      <c r="M26" s="31">
        <f t="shared" si="71"/>
        <v>23849.870154024742</v>
      </c>
      <c r="N26" s="31">
        <f t="shared" si="71"/>
        <v>22864.84905214579</v>
      </c>
      <c r="O26" s="31">
        <f t="shared" si="71"/>
        <v>22172.653048789434</v>
      </c>
      <c r="P26" s="31">
        <f t="shared" si="71"/>
        <v>21346.767391888017</v>
      </c>
      <c r="Q26" s="31">
        <f t="shared" si="71"/>
        <v>20471.075486040434</v>
      </c>
      <c r="R26" s="31">
        <f t="shared" ref="R26:V26" si="72">R39*R91/1000000</f>
        <v>19485.447875570946</v>
      </c>
      <c r="S26" s="31">
        <f t="shared" si="72"/>
        <v>18348.598742097394</v>
      </c>
      <c r="T26" s="31">
        <f t="shared" si="72"/>
        <v>17319.47297171404</v>
      </c>
      <c r="U26" s="31">
        <f t="shared" si="72"/>
        <v>16166.470291922562</v>
      </c>
      <c r="V26" s="31">
        <f t="shared" si="72"/>
        <v>15347.419622758698</v>
      </c>
      <c r="W26" s="31">
        <f t="shared" ref="W26" si="73">W39*W91/1000000</f>
        <v>14763.178708168389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143580.95781447989</v>
      </c>
      <c r="C27" s="33">
        <f t="shared" ref="C27:Q27" si="75">C40*C92/1000000</f>
        <v>147342.82472313804</v>
      </c>
      <c r="D27" s="33">
        <f t="shared" si="75"/>
        <v>147492.40003688549</v>
      </c>
      <c r="E27" s="33">
        <f t="shared" si="75"/>
        <v>147556.32229677608</v>
      </c>
      <c r="F27" s="33">
        <f t="shared" si="75"/>
        <v>153467.61547019656</v>
      </c>
      <c r="G27" s="33">
        <f t="shared" si="75"/>
        <v>152764.08881219613</v>
      </c>
      <c r="H27" s="33">
        <f t="shared" si="75"/>
        <v>154159.46734995308</v>
      </c>
      <c r="I27" s="33">
        <f t="shared" si="75"/>
        <v>154998.84734468933</v>
      </c>
      <c r="J27" s="33">
        <f t="shared" si="75"/>
        <v>160836.9753665312</v>
      </c>
      <c r="K27" s="33">
        <f t="shared" si="75"/>
        <v>168248.19008350198</v>
      </c>
      <c r="L27" s="33">
        <f t="shared" si="75"/>
        <v>175787.86858646793</v>
      </c>
      <c r="M27" s="33">
        <f t="shared" si="75"/>
        <v>179840.28148619566</v>
      </c>
      <c r="N27" s="33">
        <f t="shared" si="75"/>
        <v>185593.07050757416</v>
      </c>
      <c r="O27" s="33">
        <f t="shared" si="75"/>
        <v>189489.50802050444</v>
      </c>
      <c r="P27" s="33">
        <f t="shared" si="75"/>
        <v>192817.53727298169</v>
      </c>
      <c r="Q27" s="33">
        <f t="shared" si="75"/>
        <v>197762.05989665329</v>
      </c>
      <c r="R27" s="33">
        <f t="shared" ref="R27:V27" si="76">R40*R92/1000000</f>
        <v>197113.54450283136</v>
      </c>
      <c r="S27" s="33">
        <f t="shared" si="76"/>
        <v>197284.09908155067</v>
      </c>
      <c r="T27" s="33">
        <f t="shared" si="76"/>
        <v>198780.03683324004</v>
      </c>
      <c r="U27" s="33">
        <f t="shared" si="76"/>
        <v>200761.40495242272</v>
      </c>
      <c r="V27" s="33">
        <f t="shared" si="76"/>
        <v>201107.76197574908</v>
      </c>
      <c r="W27" s="33">
        <f t="shared" ref="W27" si="77">W40*W92/1000000</f>
        <v>199361.19793195574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47768184</v>
      </c>
      <c r="C31" s="34">
        <v>48270179</v>
      </c>
      <c r="D31" s="34">
        <v>48783258</v>
      </c>
      <c r="E31" s="34">
        <v>49295488</v>
      </c>
      <c r="F31" s="34">
        <v>50073797</v>
      </c>
      <c r="G31" s="34">
        <v>50229228</v>
      </c>
      <c r="H31" s="34">
        <v>50916495</v>
      </c>
      <c r="I31" s="34">
        <v>51688866</v>
      </c>
      <c r="J31" s="34">
        <v>52978349</v>
      </c>
      <c r="K31" s="34">
        <v>53701728</v>
      </c>
      <c r="L31" s="34">
        <v>55206247</v>
      </c>
      <c r="M31" s="34">
        <v>55318323</v>
      </c>
      <c r="N31" s="34">
        <v>55877059</v>
      </c>
      <c r="O31" s="34">
        <v>56654642</v>
      </c>
      <c r="P31" s="34">
        <v>57364609</v>
      </c>
      <c r="Q31" s="34">
        <v>58188071</v>
      </c>
      <c r="R31" s="34">
        <v>58760091</v>
      </c>
      <c r="S31" s="34">
        <v>58717349</v>
      </c>
      <c r="T31" s="34">
        <v>58728581</v>
      </c>
      <c r="U31" s="34">
        <v>58701398</v>
      </c>
      <c r="V31" s="34">
        <v>58690307</v>
      </c>
      <c r="W31" s="34">
        <v>58878200</v>
      </c>
      <c r="DA31" s="58" t="s">
        <v>984</v>
      </c>
    </row>
    <row r="32" spans="1:105" ht="12" customHeight="1" x14ac:dyDescent="0.25">
      <c r="A32" s="28" t="s">
        <v>47</v>
      </c>
      <c r="B32" s="34">
        <v>24884748</v>
      </c>
      <c r="C32" s="34">
        <v>25175586</v>
      </c>
      <c r="D32" s="34">
        <v>25472723</v>
      </c>
      <c r="E32" s="34">
        <v>25769940</v>
      </c>
      <c r="F32" s="34">
        <v>25664185</v>
      </c>
      <c r="G32" s="34">
        <v>25551865</v>
      </c>
      <c r="H32" s="34">
        <v>26040626</v>
      </c>
      <c r="I32" s="34">
        <v>26264440</v>
      </c>
      <c r="J32" s="34">
        <v>26845403</v>
      </c>
      <c r="K32" s="34">
        <v>27238343</v>
      </c>
      <c r="L32" s="34">
        <v>27594750</v>
      </c>
      <c r="M32" s="34">
        <v>27710656</v>
      </c>
      <c r="N32" s="34">
        <v>27912954</v>
      </c>
      <c r="O32" s="34">
        <v>28321377</v>
      </c>
      <c r="P32" s="34">
        <v>28767817</v>
      </c>
      <c r="Q32" s="34">
        <v>29052745</v>
      </c>
      <c r="R32" s="34">
        <v>29380055</v>
      </c>
      <c r="S32" s="34">
        <v>29426495</v>
      </c>
      <c r="T32" s="34">
        <v>29592736</v>
      </c>
      <c r="U32" s="34">
        <v>29617593</v>
      </c>
      <c r="V32" s="34">
        <v>29650887</v>
      </c>
      <c r="W32" s="34">
        <v>29785176</v>
      </c>
      <c r="DA32" s="58" t="s">
        <v>985</v>
      </c>
    </row>
    <row r="33" spans="1:105" ht="12" customHeight="1" x14ac:dyDescent="0.25">
      <c r="A33" s="28" t="s">
        <v>46</v>
      </c>
      <c r="B33" s="34">
        <v>7321801</v>
      </c>
      <c r="C33" s="34">
        <v>7499375</v>
      </c>
      <c r="D33" s="34">
        <v>7763520</v>
      </c>
      <c r="E33" s="34">
        <v>8137057</v>
      </c>
      <c r="F33" s="34">
        <v>8399658</v>
      </c>
      <c r="G33" s="34">
        <v>8771309</v>
      </c>
      <c r="H33" s="34">
        <v>9237696</v>
      </c>
      <c r="I33" s="34">
        <v>9652416</v>
      </c>
      <c r="J33" s="34">
        <v>10182292</v>
      </c>
      <c r="K33" s="34">
        <v>10680982</v>
      </c>
      <c r="L33" s="34">
        <v>11287897</v>
      </c>
      <c r="M33" s="34">
        <v>11665603</v>
      </c>
      <c r="N33" s="34">
        <v>12014524</v>
      </c>
      <c r="O33" s="34">
        <v>12230259</v>
      </c>
      <c r="P33" s="34">
        <v>12560732</v>
      </c>
      <c r="Q33" s="34">
        <v>12998859</v>
      </c>
      <c r="R33" s="34">
        <v>13239625</v>
      </c>
      <c r="S33" s="34">
        <v>13432538</v>
      </c>
      <c r="T33" s="34">
        <v>13631883</v>
      </c>
      <c r="U33" s="34">
        <v>13807916</v>
      </c>
      <c r="V33" s="34">
        <v>13967521</v>
      </c>
      <c r="W33" s="34">
        <v>14147524</v>
      </c>
      <c r="DA33" s="58" t="s">
        <v>986</v>
      </c>
    </row>
    <row r="34" spans="1:105" ht="12" customHeight="1" x14ac:dyDescent="0.25">
      <c r="A34" s="28" t="s">
        <v>45</v>
      </c>
      <c r="B34" s="34">
        <v>10240271</v>
      </c>
      <c r="C34" s="34">
        <v>10500159</v>
      </c>
      <c r="D34" s="34">
        <v>11186644</v>
      </c>
      <c r="E34" s="34">
        <v>11883106</v>
      </c>
      <c r="F34" s="34">
        <v>12128986</v>
      </c>
      <c r="G34" s="34">
        <v>12625627</v>
      </c>
      <c r="H34" s="34">
        <v>13145108</v>
      </c>
      <c r="I34" s="34">
        <v>13244222</v>
      </c>
      <c r="J34" s="34">
        <v>13907173</v>
      </c>
      <c r="K34" s="34">
        <v>14810311</v>
      </c>
      <c r="L34" s="34">
        <v>14959259</v>
      </c>
      <c r="M34" s="34">
        <v>15763896</v>
      </c>
      <c r="N34" s="34">
        <v>16348597</v>
      </c>
      <c r="O34" s="34">
        <v>16880487</v>
      </c>
      <c r="P34" s="34">
        <v>17500422</v>
      </c>
      <c r="Q34" s="34">
        <v>18036912</v>
      </c>
      <c r="R34" s="34">
        <v>18530159</v>
      </c>
      <c r="S34" s="34">
        <v>18781567</v>
      </c>
      <c r="T34" s="34">
        <v>19052436</v>
      </c>
      <c r="U34" s="34">
        <v>19313139</v>
      </c>
      <c r="V34" s="34">
        <v>19581359</v>
      </c>
      <c r="W34" s="34">
        <v>19919226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21809146.771196246</v>
      </c>
      <c r="C36" s="34">
        <v>23143170.578865528</v>
      </c>
      <c r="D36" s="34">
        <v>24662869.047679078</v>
      </c>
      <c r="E36" s="34">
        <v>27015917.623896547</v>
      </c>
      <c r="F36" s="34">
        <v>29278701.116154131</v>
      </c>
      <c r="G36" s="34">
        <v>31643064.364576377</v>
      </c>
      <c r="H36" s="34">
        <v>35498803.622240655</v>
      </c>
      <c r="I36" s="34">
        <v>38779695.799505271</v>
      </c>
      <c r="J36" s="34">
        <v>42878978.545180164</v>
      </c>
      <c r="K36" s="34">
        <v>47003682.295316614</v>
      </c>
      <c r="L36" s="34">
        <v>51438400.523311436</v>
      </c>
      <c r="M36" s="34">
        <v>54553000.393136561</v>
      </c>
      <c r="N36" s="34">
        <v>59677877.711002171</v>
      </c>
      <c r="O36" s="34">
        <v>65440540.275022775</v>
      </c>
      <c r="P36" s="34">
        <v>72950492.444529831</v>
      </c>
      <c r="Q36" s="34">
        <v>80735512.115477934</v>
      </c>
      <c r="R36" s="34">
        <v>86222472.701616824</v>
      </c>
      <c r="S36" s="34">
        <v>90593123.307086051</v>
      </c>
      <c r="T36" s="34">
        <v>100531325.99206793</v>
      </c>
      <c r="U36" s="34">
        <v>104125238.69171599</v>
      </c>
      <c r="V36" s="34">
        <v>112661052.97388583</v>
      </c>
      <c r="W36" s="34">
        <v>114681091.39821984</v>
      </c>
      <c r="DA36" s="58" t="s">
        <v>988</v>
      </c>
    </row>
    <row r="37" spans="1:105" ht="12" customHeight="1" x14ac:dyDescent="0.25">
      <c r="A37" s="28" t="s">
        <v>27</v>
      </c>
      <c r="B37" s="34">
        <v>8957357.5515476409</v>
      </c>
      <c r="C37" s="34">
        <v>9575570.110657569</v>
      </c>
      <c r="D37" s="34">
        <v>10574804.308921877</v>
      </c>
      <c r="E37" s="34">
        <v>12241906.438981898</v>
      </c>
      <c r="F37" s="34">
        <v>14048847.844257424</v>
      </c>
      <c r="G37" s="34">
        <v>15743986.533275651</v>
      </c>
      <c r="H37" s="34">
        <v>17564328.483628731</v>
      </c>
      <c r="I37" s="34">
        <v>19619497.504566986</v>
      </c>
      <c r="J37" s="34">
        <v>21962312.190060165</v>
      </c>
      <c r="K37" s="34">
        <v>24433157.994142916</v>
      </c>
      <c r="L37" s="34">
        <v>27084493.198424522</v>
      </c>
      <c r="M37" s="34">
        <v>29816918.197539993</v>
      </c>
      <c r="N37" s="34">
        <v>33769810.108537197</v>
      </c>
      <c r="O37" s="34">
        <v>39131428.022538267</v>
      </c>
      <c r="P37" s="34">
        <v>44863092.819058143</v>
      </c>
      <c r="Q37" s="34">
        <v>52187497.53340292</v>
      </c>
      <c r="R37" s="34">
        <v>57220447.947493002</v>
      </c>
      <c r="S37" s="34">
        <v>62900857.048088141</v>
      </c>
      <c r="T37" s="34">
        <v>68807030.698674798</v>
      </c>
      <c r="U37" s="34">
        <v>74553282.027357608</v>
      </c>
      <c r="V37" s="34">
        <v>79695241.898497075</v>
      </c>
      <c r="W37" s="34">
        <v>83105969.672480613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375566861.3456828</v>
      </c>
      <c r="C39" s="35">
        <v>384585450.40652561</v>
      </c>
      <c r="D39" s="35">
        <v>394408699.46981519</v>
      </c>
      <c r="E39" s="35">
        <v>404559892.07940882</v>
      </c>
      <c r="F39" s="35">
        <v>415115278.39611524</v>
      </c>
      <c r="G39" s="35">
        <v>422595212.08194959</v>
      </c>
      <c r="H39" s="35">
        <v>437198508.61133158</v>
      </c>
      <c r="I39" s="35">
        <v>449349709.61317819</v>
      </c>
      <c r="J39" s="35">
        <v>465998678.35554236</v>
      </c>
      <c r="K39" s="35">
        <v>477972587.56323975</v>
      </c>
      <c r="L39" s="35">
        <v>493166562.45460218</v>
      </c>
      <c r="M39" s="35">
        <v>498399096.78897601</v>
      </c>
      <c r="N39" s="35">
        <v>507328277.22699636</v>
      </c>
      <c r="O39" s="35">
        <v>515873622.24841404</v>
      </c>
      <c r="P39" s="35">
        <v>525867648.57630396</v>
      </c>
      <c r="Q39" s="35">
        <v>538738073.35243642</v>
      </c>
      <c r="R39" s="35">
        <v>551001510.82592869</v>
      </c>
      <c r="S39" s="35">
        <v>556259657.67585337</v>
      </c>
      <c r="T39" s="35">
        <v>575963043.22279894</v>
      </c>
      <c r="U39" s="35">
        <v>584357953.05385065</v>
      </c>
      <c r="V39" s="35">
        <v>604476730.06093168</v>
      </c>
      <c r="W39" s="35">
        <v>629287230.76445842</v>
      </c>
      <c r="DA39" s="59" t="s">
        <v>990</v>
      </c>
    </row>
    <row r="40" spans="1:105" ht="12" customHeight="1" x14ac:dyDescent="0.25">
      <c r="A40" s="32" t="s">
        <v>25</v>
      </c>
      <c r="B40" s="36">
        <v>16837363.767576244</v>
      </c>
      <c r="C40" s="36">
        <v>17468656.264079757</v>
      </c>
      <c r="D40" s="36">
        <v>17645887.19657677</v>
      </c>
      <c r="E40" s="36">
        <v>17815066.852407474</v>
      </c>
      <c r="F40" s="36">
        <v>18727020.863297533</v>
      </c>
      <c r="G40" s="36">
        <v>18805777.023850057</v>
      </c>
      <c r="H40" s="36">
        <v>19154630.841255907</v>
      </c>
      <c r="I40" s="36">
        <v>19437850.680403907</v>
      </c>
      <c r="J40" s="36">
        <v>20365248.390797976</v>
      </c>
      <c r="K40" s="36">
        <v>21396122.227892827</v>
      </c>
      <c r="L40" s="36">
        <v>22527198.800408825</v>
      </c>
      <c r="M40" s="36">
        <v>23278664.223118506</v>
      </c>
      <c r="N40" s="36">
        <v>24473081.141560081</v>
      </c>
      <c r="O40" s="36">
        <v>25367395.63765005</v>
      </c>
      <c r="P40" s="36">
        <v>26356642.066959094</v>
      </c>
      <c r="Q40" s="36">
        <v>27655233.109087013</v>
      </c>
      <c r="R40" s="36">
        <v>28289611.939502984</v>
      </c>
      <c r="S40" s="36">
        <v>29156415.061127741</v>
      </c>
      <c r="T40" s="36">
        <v>30147954.855456624</v>
      </c>
      <c r="U40" s="36">
        <v>31157525.035139848</v>
      </c>
      <c r="V40" s="36">
        <v>32136098.238661069</v>
      </c>
      <c r="W40" s="36">
        <v>32463879.68068793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3013634.4958010241</v>
      </c>
      <c r="D44" s="37">
        <v>3040874.01532612</v>
      </c>
      <c r="E44" s="37">
        <v>3056284.4513613582</v>
      </c>
      <c r="F44" s="37">
        <v>3338727.4723247886</v>
      </c>
      <c r="G44" s="37">
        <v>2732318.7509339228</v>
      </c>
      <c r="H44" s="37">
        <v>3280729.9642333612</v>
      </c>
      <c r="I44" s="37">
        <v>3382515.7936226204</v>
      </c>
      <c r="J44" s="37">
        <v>3916416.9248841703</v>
      </c>
      <c r="K44" s="37">
        <v>3367210.0482116044</v>
      </c>
      <c r="L44" s="37">
        <v>4165355.8582380265</v>
      </c>
      <c r="M44" s="37">
        <v>2790028.0540645868</v>
      </c>
      <c r="N44" s="37">
        <v>3253913.339289248</v>
      </c>
      <c r="O44" s="37">
        <v>3490096.422035709</v>
      </c>
      <c r="P44" s="37">
        <v>3439928.0149824843</v>
      </c>
      <c r="Q44" s="37">
        <v>3570982.8353922367</v>
      </c>
      <c r="R44" s="37">
        <v>3337213.6051412374</v>
      </c>
      <c r="S44" s="37">
        <v>2740238.050749056</v>
      </c>
      <c r="T44" s="37">
        <v>2812112.9034084454</v>
      </c>
      <c r="U44" s="37">
        <v>2986451.4958010241</v>
      </c>
      <c r="V44" s="37">
        <v>3029783.01532612</v>
      </c>
      <c r="W44" s="37">
        <v>3244177.4513613582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1805017.828501489</v>
      </c>
      <c r="D45" s="37">
        <v>1830865.754392419</v>
      </c>
      <c r="E45" s="37">
        <v>1850747.0680752695</v>
      </c>
      <c r="F45" s="37">
        <v>1467832.0280205011</v>
      </c>
      <c r="G45" s="37">
        <v>1481582.9347672835</v>
      </c>
      <c r="H45" s="37">
        <v>2103242.1314666383</v>
      </c>
      <c r="I45" s="37">
        <v>1859139.0044315681</v>
      </c>
      <c r="J45" s="37">
        <v>2237400.9836943112</v>
      </c>
      <c r="K45" s="37">
        <v>2070763.5435707793</v>
      </c>
      <c r="L45" s="37">
        <v>2055892.2032322884</v>
      </c>
      <c r="M45" s="37">
        <v>1837332.5272846594</v>
      </c>
      <c r="N45" s="37">
        <v>1945949.1263548173</v>
      </c>
      <c r="O45" s="37">
        <v>2174585.6576849371</v>
      </c>
      <c r="P45" s="37">
        <v>2235404.8257342726</v>
      </c>
      <c r="Q45" s="37">
        <v>2096989.3827887699</v>
      </c>
      <c r="R45" s="37">
        <v>2132327.828501489</v>
      </c>
      <c r="S45" s="37">
        <v>1877305.754392419</v>
      </c>
      <c r="T45" s="37">
        <v>2016988.0680752695</v>
      </c>
      <c r="U45" s="37">
        <v>1492689.0280205011</v>
      </c>
      <c r="V45" s="37">
        <v>1514876.9347672835</v>
      </c>
      <c r="W45" s="37">
        <v>2237531.1314666383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649304.64145690575</v>
      </c>
      <c r="D46" s="37">
        <v>757405.21687659342</v>
      </c>
      <c r="E46" s="37">
        <v>889309.39248591475</v>
      </c>
      <c r="F46" s="37">
        <v>801913.01371790282</v>
      </c>
      <c r="G46" s="37">
        <v>935576.97273108643</v>
      </c>
      <c r="H46" s="37">
        <v>1056050.3018211322</v>
      </c>
      <c r="I46" s="37">
        <v>1031295.2710957415</v>
      </c>
      <c r="J46" s="37">
        <v>1174591.4906073939</v>
      </c>
      <c r="K46" s="37">
        <v>1172830.017147379</v>
      </c>
      <c r="L46" s="37">
        <v>1311822.4659138583</v>
      </c>
      <c r="M46" s="37">
        <v>1114785.127276415</v>
      </c>
      <c r="N46" s="37">
        <v>1119640.088869676</v>
      </c>
      <c r="O46" s="37">
        <v>865039.64145690575</v>
      </c>
      <c r="P46" s="37">
        <v>1087878.2168765925</v>
      </c>
      <c r="Q46" s="37">
        <v>1327436.3924859148</v>
      </c>
      <c r="R46" s="37">
        <v>1042679.0137179028</v>
      </c>
      <c r="S46" s="37">
        <v>1128489.9727310874</v>
      </c>
      <c r="T46" s="37">
        <v>1255395.3018211313</v>
      </c>
      <c r="U46" s="37">
        <v>1207328.2710957415</v>
      </c>
      <c r="V46" s="37">
        <v>1334196.4906073939</v>
      </c>
      <c r="W46" s="37">
        <v>1352833.017147379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727918.74999530241</v>
      </c>
      <c r="D47" s="37">
        <v>1178777.5167717803</v>
      </c>
      <c r="E47" s="37">
        <v>1214273.9644316658</v>
      </c>
      <c r="F47" s="37">
        <v>790534.28860638477</v>
      </c>
      <c r="G47" s="37">
        <v>1069529.0645369384</v>
      </c>
      <c r="H47" s="37">
        <v>1122066.4222660232</v>
      </c>
      <c r="I47" s="37">
        <v>732936.2309117578</v>
      </c>
      <c r="J47" s="37">
        <v>1329629.2924937848</v>
      </c>
      <c r="K47" s="37">
        <v>1604375.5458069202</v>
      </c>
      <c r="L47" s="37">
        <v>886536.28086321242</v>
      </c>
      <c r="M47" s="37">
        <v>1580460.3644502331</v>
      </c>
      <c r="N47" s="37">
        <v>1400741.4773818571</v>
      </c>
      <c r="O47" s="37">
        <v>1390232.3640476409</v>
      </c>
      <c r="P47" s="37">
        <v>1522772.0948983449</v>
      </c>
      <c r="Q47" s="37">
        <v>1486128.3425381556</v>
      </c>
      <c r="R47" s="37">
        <v>1221165.7499953024</v>
      </c>
      <c r="S47" s="37">
        <v>1430185.5167717785</v>
      </c>
      <c r="T47" s="37">
        <v>1485142.9644316658</v>
      </c>
      <c r="U47" s="37">
        <v>1051237.2886063829</v>
      </c>
      <c r="V47" s="37">
        <v>1337749.0645369366</v>
      </c>
      <c r="W47" s="37">
        <v>1459933.4222660214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3405111.8255650364</v>
      </c>
      <c r="D49" s="37">
        <v>3750710.4047455415</v>
      </c>
      <c r="E49" s="37">
        <v>4756333.3305410072</v>
      </c>
      <c r="F49" s="37">
        <v>4851643.5146272741</v>
      </c>
      <c r="G49" s="37">
        <v>5153128.1683372371</v>
      </c>
      <c r="H49" s="37">
        <v>6859845.2005687021</v>
      </c>
      <c r="I49" s="37">
        <v>6516967.2052267306</v>
      </c>
      <c r="J49" s="37">
        <v>7585238.8955686316</v>
      </c>
      <c r="K49" s="37">
        <v>7529815.5757014826</v>
      </c>
      <c r="L49" s="37">
        <v>8185428.6327403635</v>
      </c>
      <c r="M49" s="37">
        <v>7870933.200366132</v>
      </c>
      <c r="N49" s="37">
        <v>9976520.832492888</v>
      </c>
      <c r="O49" s="37">
        <v>10915790.732357845</v>
      </c>
      <c r="P49" s="37">
        <v>14369797.370075762</v>
      </c>
      <c r="Q49" s="37">
        <v>14301986.876174837</v>
      </c>
      <c r="R49" s="37">
        <v>13072199.481707513</v>
      </c>
      <c r="S49" s="37">
        <v>11900466.181170702</v>
      </c>
      <c r="T49" s="37">
        <v>18123631.317722246</v>
      </c>
      <c r="U49" s="37">
        <v>11464845.900014192</v>
      </c>
      <c r="V49" s="37">
        <v>18512335.114662737</v>
      </c>
      <c r="W49" s="37">
        <v>12935829.156691849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2289304.4800290735</v>
      </c>
      <c r="D50" s="37">
        <v>2728458.2574956995</v>
      </c>
      <c r="E50" s="37">
        <v>3456480.5655562505</v>
      </c>
      <c r="F50" s="37">
        <v>3658566.8024158534</v>
      </c>
      <c r="G50" s="37">
        <v>3611176.427778773</v>
      </c>
      <c r="H50" s="37">
        <v>4109646.4303821549</v>
      </c>
      <c r="I50" s="37">
        <v>4783627.2784339543</v>
      </c>
      <c r="J50" s="37">
        <v>5799295.2510494292</v>
      </c>
      <c r="K50" s="37">
        <v>6129412.6064986028</v>
      </c>
      <c r="L50" s="37">
        <v>6262511.6320603788</v>
      </c>
      <c r="M50" s="37">
        <v>6842071.4294976257</v>
      </c>
      <c r="N50" s="37">
        <v>8736519.1894311607</v>
      </c>
      <c r="O50" s="37">
        <v>11160913.165050499</v>
      </c>
      <c r="P50" s="37">
        <v>11861077.403018478</v>
      </c>
      <c r="Q50" s="37">
        <v>13586916.346405156</v>
      </c>
      <c r="R50" s="37">
        <v>11875021.843587711</v>
      </c>
      <c r="S50" s="37">
        <v>14416928.2900263</v>
      </c>
      <c r="T50" s="37">
        <v>17067086.815637156</v>
      </c>
      <c r="U50" s="37">
        <v>17607328.731701285</v>
      </c>
      <c r="V50" s="37">
        <v>18728876.217544623</v>
      </c>
      <c r="W50" s="37">
        <v>15285749.61757125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99422625.234377384</v>
      </c>
      <c r="D52" s="38">
        <v>101087591.34470373</v>
      </c>
      <c r="E52" s="38">
        <v>103318942.77272487</v>
      </c>
      <c r="F52" s="38">
        <v>103697497.09280151</v>
      </c>
      <c r="G52" s="38">
        <v>102550308.17940998</v>
      </c>
      <c r="H52" s="38">
        <v>110860000.00969893</v>
      </c>
      <c r="I52" s="38">
        <v>114573279.72074074</v>
      </c>
      <c r="J52" s="38">
        <v>120117813.03878987</v>
      </c>
      <c r="K52" s="38">
        <v>116802296.58339548</v>
      </c>
      <c r="L52" s="38">
        <v>123926193.23574227</v>
      </c>
      <c r="M52" s="38">
        <v>116715378.33365512</v>
      </c>
      <c r="N52" s="38">
        <v>110239094.80805147</v>
      </c>
      <c r="O52" s="38">
        <v>84846847.238827944</v>
      </c>
      <c r="P52" s="38">
        <v>85538331.354538918</v>
      </c>
      <c r="Q52" s="38">
        <v>102137967.32686675</v>
      </c>
      <c r="R52" s="38">
        <v>86199961.001058221</v>
      </c>
      <c r="S52" s="38">
        <v>64086025.12041539</v>
      </c>
      <c r="T52" s="38">
        <v>75288213.043675065</v>
      </c>
      <c r="U52" s="38">
        <v>56403477.409064949</v>
      </c>
      <c r="V52" s="38">
        <v>60265024.822782516</v>
      </c>
      <c r="W52" s="38">
        <v>58391939.769242883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2612188.9134895746</v>
      </c>
      <c r="D53" s="39">
        <v>2192287.4490045831</v>
      </c>
      <c r="E53" s="39">
        <v>2218985.3548574131</v>
      </c>
      <c r="F53" s="39">
        <v>2997108.1340332814</v>
      </c>
      <c r="G53" s="39">
        <v>2199868.2831920702</v>
      </c>
      <c r="H53" s="39">
        <v>2506544.0269076489</v>
      </c>
      <c r="I53" s="39">
        <v>2478118.9161408655</v>
      </c>
      <c r="J53" s="39">
        <v>3160147.3131725378</v>
      </c>
      <c r="K53" s="39">
        <v>3643062.7505844273</v>
      </c>
      <c r="L53" s="39">
        <v>3323364.0215205811</v>
      </c>
      <c r="M53" s="39">
        <v>2970450.7775670961</v>
      </c>
      <c r="N53" s="39">
        <v>4191525.0524748564</v>
      </c>
      <c r="O53" s="39">
        <v>3094182.7792820409</v>
      </c>
      <c r="P53" s="39">
        <v>3495790.4562166929</v>
      </c>
      <c r="Q53" s="39">
        <v>3776709.958268784</v>
      </c>
      <c r="R53" s="39">
        <v>3794526.1435885094</v>
      </c>
      <c r="S53" s="39">
        <v>4509865.8722091839</v>
      </c>
      <c r="T53" s="39">
        <v>4314903.8158494644</v>
      </c>
      <c r="U53" s="39">
        <v>3980020.9572503194</v>
      </c>
      <c r="V53" s="39">
        <v>5170098.2559960783</v>
      </c>
      <c r="W53" s="39">
        <v>3421964.2213089019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2511639.4958010241</v>
      </c>
      <c r="D57" s="37">
        <v>2527795.01532612</v>
      </c>
      <c r="E57" s="37">
        <v>2544054.4513613582</v>
      </c>
      <c r="F57" s="37">
        <v>2560418.4723247886</v>
      </c>
      <c r="G57" s="37">
        <v>2576887.7509339228</v>
      </c>
      <c r="H57" s="37">
        <v>2593462.9642333612</v>
      </c>
      <c r="I57" s="37">
        <v>2610144.7936226204</v>
      </c>
      <c r="J57" s="37">
        <v>2626933.9248841703</v>
      </c>
      <c r="K57" s="37">
        <v>2643831.0482116044</v>
      </c>
      <c r="L57" s="37">
        <v>2660836.8582380265</v>
      </c>
      <c r="M57" s="37">
        <v>2677952.0540645868</v>
      </c>
      <c r="N57" s="37">
        <v>2695177.339289248</v>
      </c>
      <c r="O57" s="37">
        <v>2712513.422035709</v>
      </c>
      <c r="P57" s="37">
        <v>2729961.0149824843</v>
      </c>
      <c r="Q57" s="37">
        <v>2747520.8353922367</v>
      </c>
      <c r="R57" s="37">
        <v>2765193.6051412374</v>
      </c>
      <c r="S57" s="37">
        <v>2782980.050749056</v>
      </c>
      <c r="T57" s="37">
        <v>2800880.9034084454</v>
      </c>
      <c r="U57" s="37">
        <v>3013634.4958010241</v>
      </c>
      <c r="V57" s="37">
        <v>3040874.01532612</v>
      </c>
      <c r="W57" s="37">
        <v>3056284.4513613582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1514179.828501489</v>
      </c>
      <c r="D58" s="37">
        <v>1533728.754392419</v>
      </c>
      <c r="E58" s="37">
        <v>1553530.0680752695</v>
      </c>
      <c r="F58" s="37">
        <v>1573587.0280205011</v>
      </c>
      <c r="G58" s="37">
        <v>1593902.9347672835</v>
      </c>
      <c r="H58" s="37">
        <v>1614481.1314666383</v>
      </c>
      <c r="I58" s="37">
        <v>1635325.0044315681</v>
      </c>
      <c r="J58" s="37">
        <v>1656437.9836943112</v>
      </c>
      <c r="K58" s="37">
        <v>1677823.5435707793</v>
      </c>
      <c r="L58" s="37">
        <v>1699485.2032322884</v>
      </c>
      <c r="M58" s="37">
        <v>1721426.5272846594</v>
      </c>
      <c r="N58" s="37">
        <v>1743651.1263548173</v>
      </c>
      <c r="O58" s="37">
        <v>1766162.6576849371</v>
      </c>
      <c r="P58" s="37">
        <v>1788964.8257342726</v>
      </c>
      <c r="Q58" s="37">
        <v>1812061.3827887699</v>
      </c>
      <c r="R58" s="37">
        <v>1805017.828501489</v>
      </c>
      <c r="S58" s="37">
        <v>1830865.754392419</v>
      </c>
      <c r="T58" s="37">
        <v>1850747.0680752695</v>
      </c>
      <c r="U58" s="37">
        <v>1467832.0280205011</v>
      </c>
      <c r="V58" s="37">
        <v>1481582.9347672835</v>
      </c>
      <c r="W58" s="37">
        <v>2103242.1314666383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471730.64145690575</v>
      </c>
      <c r="D59" s="37">
        <v>493260.21687659342</v>
      </c>
      <c r="E59" s="37">
        <v>515772.39248591475</v>
      </c>
      <c r="F59" s="37">
        <v>539312.01371790282</v>
      </c>
      <c r="G59" s="37">
        <v>563925.97273108736</v>
      </c>
      <c r="H59" s="37">
        <v>589663.30182113126</v>
      </c>
      <c r="I59" s="37">
        <v>616575.27109574154</v>
      </c>
      <c r="J59" s="37">
        <v>644715.49060739391</v>
      </c>
      <c r="K59" s="37">
        <v>674140.017147379</v>
      </c>
      <c r="L59" s="37">
        <v>704907.46591385826</v>
      </c>
      <c r="M59" s="37">
        <v>737079.12727641501</v>
      </c>
      <c r="N59" s="37">
        <v>770719.08886967599</v>
      </c>
      <c r="O59" s="37">
        <v>649304.64145690575</v>
      </c>
      <c r="P59" s="37">
        <v>757405.21687659249</v>
      </c>
      <c r="Q59" s="37">
        <v>889309.39248591475</v>
      </c>
      <c r="R59" s="37">
        <v>801913.01371790282</v>
      </c>
      <c r="S59" s="37">
        <v>935576.97273108736</v>
      </c>
      <c r="T59" s="37">
        <v>1056050.3018211313</v>
      </c>
      <c r="U59" s="37">
        <v>1031295.2710957415</v>
      </c>
      <c r="V59" s="37">
        <v>1174591.4906073939</v>
      </c>
      <c r="W59" s="37">
        <v>1172830.017147379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468030.74999530241</v>
      </c>
      <c r="D60" s="37">
        <v>492292.51677178033</v>
      </c>
      <c r="E60" s="37">
        <v>517811.96443166584</v>
      </c>
      <c r="F60" s="37">
        <v>544654.28860638477</v>
      </c>
      <c r="G60" s="37">
        <v>572888.06453693844</v>
      </c>
      <c r="H60" s="37">
        <v>602585.42226602323</v>
      </c>
      <c r="I60" s="37">
        <v>633822.2309117578</v>
      </c>
      <c r="J60" s="37">
        <v>666678.2924937848</v>
      </c>
      <c r="K60" s="37">
        <v>701237.54580692016</v>
      </c>
      <c r="L60" s="37">
        <v>737588.28086321242</v>
      </c>
      <c r="M60" s="37">
        <v>775823.36445023306</v>
      </c>
      <c r="N60" s="37">
        <v>816040.47738185525</v>
      </c>
      <c r="O60" s="37">
        <v>858342.36404763907</v>
      </c>
      <c r="P60" s="37">
        <v>902837.09489834309</v>
      </c>
      <c r="Q60" s="37">
        <v>949638.34253815562</v>
      </c>
      <c r="R60" s="37">
        <v>727918.74999530241</v>
      </c>
      <c r="S60" s="37">
        <v>1178777.5167717785</v>
      </c>
      <c r="T60" s="37">
        <v>1214273.9644316658</v>
      </c>
      <c r="U60" s="37">
        <v>790534.28860638291</v>
      </c>
      <c r="V60" s="37">
        <v>1069529.0645369366</v>
      </c>
      <c r="W60" s="37">
        <v>1122066.4222660214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2071088.0178957544</v>
      </c>
      <c r="D62" s="37">
        <v>2231011.9359319918</v>
      </c>
      <c r="E62" s="37">
        <v>2403284.7543235384</v>
      </c>
      <c r="F62" s="37">
        <v>2588860.0223696902</v>
      </c>
      <c r="G62" s="37">
        <v>2788764.9199149907</v>
      </c>
      <c r="H62" s="37">
        <v>3004105.9429044202</v>
      </c>
      <c r="I62" s="37">
        <v>3236075.0279621109</v>
      </c>
      <c r="J62" s="37">
        <v>3485956.1498937383</v>
      </c>
      <c r="K62" s="37">
        <v>3405111.8255650327</v>
      </c>
      <c r="L62" s="37">
        <v>3750710.4047455415</v>
      </c>
      <c r="M62" s="37">
        <v>4756333.3305410072</v>
      </c>
      <c r="N62" s="37">
        <v>4851643.5146272779</v>
      </c>
      <c r="O62" s="37">
        <v>5153128.1683372408</v>
      </c>
      <c r="P62" s="37">
        <v>6859845.2005687058</v>
      </c>
      <c r="Q62" s="37">
        <v>6516967.2052267343</v>
      </c>
      <c r="R62" s="37">
        <v>7585238.8955686241</v>
      </c>
      <c r="S62" s="37">
        <v>7529815.5757014751</v>
      </c>
      <c r="T62" s="37">
        <v>8185428.6327403635</v>
      </c>
      <c r="U62" s="37">
        <v>7870933.2003661394</v>
      </c>
      <c r="V62" s="37">
        <v>9976520.832492888</v>
      </c>
      <c r="W62" s="37">
        <v>10915790.732357845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1671091.9209191464</v>
      </c>
      <c r="D63" s="37">
        <v>1729224.0592313912</v>
      </c>
      <c r="E63" s="37">
        <v>1789378.4354962297</v>
      </c>
      <c r="F63" s="37">
        <v>1851625.3971403278</v>
      </c>
      <c r="G63" s="37">
        <v>1916037.738760544</v>
      </c>
      <c r="H63" s="37">
        <v>2289304.4800290726</v>
      </c>
      <c r="I63" s="37">
        <v>2728458.2574956976</v>
      </c>
      <c r="J63" s="37">
        <v>3456480.5655562505</v>
      </c>
      <c r="K63" s="37">
        <v>3658566.8024158515</v>
      </c>
      <c r="L63" s="37">
        <v>3611176.427778773</v>
      </c>
      <c r="M63" s="37">
        <v>4109646.4303821549</v>
      </c>
      <c r="N63" s="37">
        <v>4783627.2784339562</v>
      </c>
      <c r="O63" s="37">
        <v>5799295.2510494292</v>
      </c>
      <c r="P63" s="37">
        <v>6129412.6064986065</v>
      </c>
      <c r="Q63" s="37">
        <v>6262511.6320603788</v>
      </c>
      <c r="R63" s="37">
        <v>6842071.4294976294</v>
      </c>
      <c r="S63" s="37">
        <v>8736519.1894311532</v>
      </c>
      <c r="T63" s="37">
        <v>11160913.165050507</v>
      </c>
      <c r="U63" s="37">
        <v>11861077.403018475</v>
      </c>
      <c r="V63" s="37">
        <v>13586916.346405149</v>
      </c>
      <c r="W63" s="37">
        <v>11875021.843587711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90404036.173534572</v>
      </c>
      <c r="D65" s="38">
        <v>91264342.281414151</v>
      </c>
      <c r="E65" s="38">
        <v>93167750.163131237</v>
      </c>
      <c r="F65" s="38">
        <v>93142110.776095092</v>
      </c>
      <c r="G65" s="38">
        <v>95070374.493575633</v>
      </c>
      <c r="H65" s="38">
        <v>96256703.480316937</v>
      </c>
      <c r="I65" s="38">
        <v>102422078.71889406</v>
      </c>
      <c r="J65" s="38">
        <v>103468844.29642564</v>
      </c>
      <c r="K65" s="38">
        <v>104828387.37569815</v>
      </c>
      <c r="L65" s="38">
        <v>108732218.34437984</v>
      </c>
      <c r="M65" s="38">
        <v>111482843.99928135</v>
      </c>
      <c r="N65" s="38">
        <v>101309914.37003118</v>
      </c>
      <c r="O65" s="38">
        <v>76301502.217410326</v>
      </c>
      <c r="P65" s="38">
        <v>75544305.026648998</v>
      </c>
      <c r="Q65" s="38">
        <v>89267542.550734282</v>
      </c>
      <c r="R65" s="38">
        <v>73936523.527565956</v>
      </c>
      <c r="S65" s="38">
        <v>58827878.270490766</v>
      </c>
      <c r="T65" s="38">
        <v>55584827.496729493</v>
      </c>
      <c r="U65" s="38">
        <v>48008567.578013182</v>
      </c>
      <c r="V65" s="38">
        <v>40146247.815701485</v>
      </c>
      <c r="W65" s="38">
        <v>33581439.065716147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1980896.4169860631</v>
      </c>
      <c r="D66" s="39">
        <v>2015056.5165075697</v>
      </c>
      <c r="E66" s="39">
        <v>2049805.6990267076</v>
      </c>
      <c r="F66" s="39">
        <v>2085154.1231432222</v>
      </c>
      <c r="G66" s="39">
        <v>2121112.122639548</v>
      </c>
      <c r="H66" s="39">
        <v>2157690.2095017992</v>
      </c>
      <c r="I66" s="39">
        <v>2194899.0769928657</v>
      </c>
      <c r="J66" s="39">
        <v>2232749.6027784683</v>
      </c>
      <c r="K66" s="39">
        <v>2612188.9134895764</v>
      </c>
      <c r="L66" s="39">
        <v>2192287.4490045831</v>
      </c>
      <c r="M66" s="39">
        <v>2218985.354857415</v>
      </c>
      <c r="N66" s="39">
        <v>2997108.1340332814</v>
      </c>
      <c r="O66" s="39">
        <v>2199868.2831920721</v>
      </c>
      <c r="P66" s="39">
        <v>2506544.0269076489</v>
      </c>
      <c r="Q66" s="39">
        <v>2478118.9161408655</v>
      </c>
      <c r="R66" s="39">
        <v>3160147.3131725378</v>
      </c>
      <c r="S66" s="39">
        <v>3643062.7505844273</v>
      </c>
      <c r="T66" s="39">
        <v>3323364.0215205811</v>
      </c>
      <c r="U66" s="39">
        <v>2970450.7775670998</v>
      </c>
      <c r="V66" s="39">
        <v>4191525.0524748527</v>
      </c>
      <c r="W66" s="39">
        <v>3094182.7792820372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8759.9999999999982</v>
      </c>
      <c r="D70" s="40">
        <v>8759.9999999999964</v>
      </c>
      <c r="E70" s="40">
        <v>8759.9999999999982</v>
      </c>
      <c r="F70" s="40">
        <v>8759.9999999999909</v>
      </c>
      <c r="G70" s="40">
        <v>8759.9999999999964</v>
      </c>
      <c r="H70" s="40">
        <v>8759.9999999999982</v>
      </c>
      <c r="I70" s="40">
        <v>8759.9999999999964</v>
      </c>
      <c r="J70" s="40">
        <v>8759.9999999999927</v>
      </c>
      <c r="K70" s="40">
        <v>8759.9999999999927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8759.9999999999964</v>
      </c>
      <c r="Q70" s="40">
        <v>8759.9999999999964</v>
      </c>
      <c r="R70" s="40">
        <v>8759.9999999999945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439.79145186502257</v>
      </c>
      <c r="C71" s="40">
        <v>430.22564511683032</v>
      </c>
      <c r="D71" s="40">
        <v>429.25835495665262</v>
      </c>
      <c r="E71" s="40">
        <v>430.63956117636843</v>
      </c>
      <c r="F71" s="40">
        <v>431.90337744950256</v>
      </c>
      <c r="G71" s="40">
        <v>435.14289136257656</v>
      </c>
      <c r="H71" s="40">
        <v>436.60457485288106</v>
      </c>
      <c r="I71" s="40">
        <v>433.98798448778331</v>
      </c>
      <c r="J71" s="40">
        <v>432.0630094940575</v>
      </c>
      <c r="K71" s="40">
        <v>430.95445137400782</v>
      </c>
      <c r="L71" s="40">
        <v>429.94830948049031</v>
      </c>
      <c r="M71" s="40">
        <v>427.37537236081965</v>
      </c>
      <c r="N71" s="40">
        <v>427.19601185500562</v>
      </c>
      <c r="O71" s="40">
        <v>424.15552925351051</v>
      </c>
      <c r="P71" s="40">
        <v>421.76099931883692</v>
      </c>
      <c r="Q71" s="40">
        <v>422.575096015425</v>
      </c>
      <c r="R71" s="40">
        <v>427.40068269366208</v>
      </c>
      <c r="S71" s="40">
        <v>427.31701731975249</v>
      </c>
      <c r="T71" s="40">
        <v>423.7983357894517</v>
      </c>
      <c r="U71" s="40">
        <v>419.88956210040948</v>
      </c>
      <c r="V71" s="40">
        <v>421.5037437266493</v>
      </c>
      <c r="W71" s="40">
        <v>423.18403866457635</v>
      </c>
      <c r="DA71" s="58" t="s">
        <v>1009</v>
      </c>
    </row>
    <row r="72" spans="1:105" ht="12" customHeight="1" x14ac:dyDescent="0.25">
      <c r="A72" s="28" t="s">
        <v>46</v>
      </c>
      <c r="B72" s="40">
        <v>283.24393147728364</v>
      </c>
      <c r="C72" s="40">
        <v>282.92408527561543</v>
      </c>
      <c r="D72" s="40">
        <v>281.50158728312607</v>
      </c>
      <c r="E72" s="40">
        <v>282.53441915291006</v>
      </c>
      <c r="F72" s="40">
        <v>279.92513787106952</v>
      </c>
      <c r="G72" s="40">
        <v>275.53335946352166</v>
      </c>
      <c r="H72" s="40">
        <v>271.49073924932594</v>
      </c>
      <c r="I72" s="40">
        <v>267.36193132218585</v>
      </c>
      <c r="J72" s="40">
        <v>262.50010408422185</v>
      </c>
      <c r="K72" s="40">
        <v>256.45379933071149</v>
      </c>
      <c r="L72" s="40">
        <v>250.36637135280913</v>
      </c>
      <c r="M72" s="40">
        <v>242.418542095851</v>
      </c>
      <c r="N72" s="40">
        <v>240.00593964607705</v>
      </c>
      <c r="O72" s="40">
        <v>245.01782889395341</v>
      </c>
      <c r="P72" s="40">
        <v>246.54815242885493</v>
      </c>
      <c r="Q72" s="40">
        <v>250.51070832033281</v>
      </c>
      <c r="R72" s="40">
        <v>257.04185245005459</v>
      </c>
      <c r="S72" s="40">
        <v>259.77648396649477</v>
      </c>
      <c r="T72" s="40">
        <v>259.61774631102276</v>
      </c>
      <c r="U72" s="40">
        <v>259.43103590950921</v>
      </c>
      <c r="V72" s="40">
        <v>259.13370832934555</v>
      </c>
      <c r="W72" s="40">
        <v>260.95747956944166</v>
      </c>
      <c r="DA72" s="58" t="s">
        <v>1010</v>
      </c>
    </row>
    <row r="73" spans="1:105" ht="12" customHeight="1" x14ac:dyDescent="0.25">
      <c r="A73" s="28" t="s">
        <v>45</v>
      </c>
      <c r="B73" s="40">
        <v>463.59425968602869</v>
      </c>
      <c r="C73" s="40">
        <v>461.90561201449839</v>
      </c>
      <c r="D73" s="40">
        <v>459.40959269221685</v>
      </c>
      <c r="E73" s="40">
        <v>461.64233803261908</v>
      </c>
      <c r="F73" s="40">
        <v>463.652964480246</v>
      </c>
      <c r="G73" s="40">
        <v>470.2464086159315</v>
      </c>
      <c r="H73" s="40">
        <v>476.04577972003159</v>
      </c>
      <c r="I73" s="40">
        <v>481.15436070420708</v>
      </c>
      <c r="J73" s="40">
        <v>484.33788622037923</v>
      </c>
      <c r="K73" s="40">
        <v>486.64317339227506</v>
      </c>
      <c r="L73" s="40">
        <v>490.13932012304957</v>
      </c>
      <c r="M73" s="40">
        <v>491.53712978373261</v>
      </c>
      <c r="N73" s="40">
        <v>493.1205546318684</v>
      </c>
      <c r="O73" s="40">
        <v>495.32335218842354</v>
      </c>
      <c r="P73" s="40">
        <v>496.90847981644691</v>
      </c>
      <c r="Q73" s="40">
        <v>499.08570919340468</v>
      </c>
      <c r="R73" s="40">
        <v>499.88408548122703</v>
      </c>
      <c r="S73" s="40">
        <v>501.63182407239651</v>
      </c>
      <c r="T73" s="40">
        <v>502.05985011390277</v>
      </c>
      <c r="U73" s="40">
        <v>502.82740853016048</v>
      </c>
      <c r="V73" s="40">
        <v>523.06532303199208</v>
      </c>
      <c r="W73" s="40">
        <v>554.61414849633411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1408.6745930174959</v>
      </c>
      <c r="C75" s="40">
        <v>1423.6973197031211</v>
      </c>
      <c r="D75" s="40">
        <v>1435.151945473448</v>
      </c>
      <c r="E75" s="40">
        <v>1443.9635329532086</v>
      </c>
      <c r="F75" s="40">
        <v>1450.81441382961</v>
      </c>
      <c r="G75" s="40">
        <v>1456.2421006885145</v>
      </c>
      <c r="H75" s="40">
        <v>1458.856190861663</v>
      </c>
      <c r="I75" s="40">
        <v>1459.7677221761405</v>
      </c>
      <c r="J75" s="40">
        <v>1455.3047975496979</v>
      </c>
      <c r="K75" s="40">
        <v>1447.974896401123</v>
      </c>
      <c r="L75" s="40">
        <v>1442.4361698199418</v>
      </c>
      <c r="M75" s="40">
        <v>1443.9221382383171</v>
      </c>
      <c r="N75" s="40">
        <v>1442.8494555215741</v>
      </c>
      <c r="O75" s="40">
        <v>1442.3436730672138</v>
      </c>
      <c r="P75" s="40">
        <v>1442.2596541283322</v>
      </c>
      <c r="Q75" s="40">
        <v>1443.0729300061796</v>
      </c>
      <c r="R75" s="40">
        <v>1466.5436280119866</v>
      </c>
      <c r="S75" s="40">
        <v>1385.9401869921458</v>
      </c>
      <c r="T75" s="40">
        <v>1456.0042014036092</v>
      </c>
      <c r="U75" s="40">
        <v>1474.8522802612267</v>
      </c>
      <c r="V75" s="40">
        <v>1643.5146144227112</v>
      </c>
      <c r="W75" s="40">
        <v>1640.7096425974357</v>
      </c>
      <c r="DA75" s="58" t="s">
        <v>1012</v>
      </c>
    </row>
    <row r="76" spans="1:105" ht="12" customHeight="1" x14ac:dyDescent="0.25">
      <c r="A76" s="28" t="s">
        <v>27</v>
      </c>
      <c r="B76" s="40">
        <v>653.37496849054787</v>
      </c>
      <c r="C76" s="40">
        <v>669.25215070358968</v>
      </c>
      <c r="D76" s="40">
        <v>683.9308819478797</v>
      </c>
      <c r="E76" s="40">
        <v>697.8578010018698</v>
      </c>
      <c r="F76" s="40">
        <v>711.19175383205095</v>
      </c>
      <c r="G76" s="40">
        <v>724.26283217334776</v>
      </c>
      <c r="H76" s="40">
        <v>736.11345420373016</v>
      </c>
      <c r="I76" s="40">
        <v>747.62655761098017</v>
      </c>
      <c r="J76" s="40">
        <v>756.51523681747005</v>
      </c>
      <c r="K76" s="40">
        <v>764.29149071268284</v>
      </c>
      <c r="L76" s="40">
        <v>773.11791417970221</v>
      </c>
      <c r="M76" s="40">
        <v>777.88607206672668</v>
      </c>
      <c r="N76" s="40">
        <v>781.39174299524291</v>
      </c>
      <c r="O76" s="40">
        <v>785.41129181382894</v>
      </c>
      <c r="P76" s="40">
        <v>789.81875068515751</v>
      </c>
      <c r="Q76" s="40">
        <v>794.96772563336037</v>
      </c>
      <c r="R76" s="40">
        <v>805.12306569586895</v>
      </c>
      <c r="S76" s="40">
        <v>757.32931936382545</v>
      </c>
      <c r="T76" s="40">
        <v>791.70614042523096</v>
      </c>
      <c r="U76" s="40">
        <v>797.57139096255707</v>
      </c>
      <c r="V76" s="40">
        <v>881.76037927795767</v>
      </c>
      <c r="W76" s="40">
        <v>865.560020533939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502.41836073626541</v>
      </c>
      <c r="C78" s="41">
        <v>504.99984633842888</v>
      </c>
      <c r="D78" s="41">
        <v>507.09532914294255</v>
      </c>
      <c r="E78" s="41">
        <v>508.98495353521594</v>
      </c>
      <c r="F78" s="41">
        <v>511.00014801853519</v>
      </c>
      <c r="G78" s="41">
        <v>513.28985844055092</v>
      </c>
      <c r="H78" s="41">
        <v>514.89046698596678</v>
      </c>
      <c r="I78" s="41">
        <v>516.56912926750613</v>
      </c>
      <c r="J78" s="41">
        <v>516.59407253232064</v>
      </c>
      <c r="K78" s="41">
        <v>516.17195953748694</v>
      </c>
      <c r="L78" s="41">
        <v>516.61472558983485</v>
      </c>
      <c r="M78" s="41">
        <v>517.88212497666052</v>
      </c>
      <c r="N78" s="41">
        <v>518.34113702268553</v>
      </c>
      <c r="O78" s="41">
        <v>519.14517167045778</v>
      </c>
      <c r="P78" s="41">
        <v>520.27847986278471</v>
      </c>
      <c r="Q78" s="41">
        <v>521.92490436151741</v>
      </c>
      <c r="R78" s="41">
        <v>522.83487424545592</v>
      </c>
      <c r="S78" s="41">
        <v>525.30768108620475</v>
      </c>
      <c r="T78" s="41">
        <v>524.17682904878245</v>
      </c>
      <c r="U78" s="41">
        <v>524.2759094506315</v>
      </c>
      <c r="V78" s="41">
        <v>548.79593084200599</v>
      </c>
      <c r="W78" s="41">
        <v>577.97740800819611</v>
      </c>
      <c r="DA78" s="59" t="s">
        <v>1014</v>
      </c>
    </row>
    <row r="79" spans="1:105" ht="12" customHeight="1" x14ac:dyDescent="0.25">
      <c r="A79" s="32" t="s">
        <v>25</v>
      </c>
      <c r="B79" s="42">
        <v>36.798555031901365</v>
      </c>
      <c r="C79" s="42">
        <v>37.107311726477825</v>
      </c>
      <c r="D79" s="42">
        <v>37.329879710375195</v>
      </c>
      <c r="E79" s="42">
        <v>37.49311069628466</v>
      </c>
      <c r="F79" s="42">
        <v>37.626483585190634</v>
      </c>
      <c r="G79" s="42">
        <v>37.745013255016595</v>
      </c>
      <c r="H79" s="42">
        <v>37.781180871416588</v>
      </c>
      <c r="I79" s="42">
        <v>37.794252105570919</v>
      </c>
      <c r="J79" s="42">
        <v>37.660272470951256</v>
      </c>
      <c r="K79" s="42">
        <v>37.47034744269321</v>
      </c>
      <c r="L79" s="42">
        <v>37.321621316902572</v>
      </c>
      <c r="M79" s="42">
        <v>37.337788177600338</v>
      </c>
      <c r="N79" s="42">
        <v>37.27973910834497</v>
      </c>
      <c r="O79" s="42">
        <v>37.231760787241299</v>
      </c>
      <c r="P79" s="42">
        <v>37.193496623675145</v>
      </c>
      <c r="Q79" s="42">
        <v>37.178659328748338</v>
      </c>
      <c r="R79" s="42">
        <v>38.03886093115667</v>
      </c>
      <c r="S79" s="42">
        <v>36.042807462234215</v>
      </c>
      <c r="T79" s="42">
        <v>37.955883321566468</v>
      </c>
      <c r="U79" s="42">
        <v>38.568190398169236</v>
      </c>
      <c r="V79" s="42">
        <v>43.069516218658308</v>
      </c>
      <c r="W79" s="42">
        <v>43.001686985737507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49.64586608032679</v>
      </c>
      <c r="C83" s="29">
        <v>49.02422458468903</v>
      </c>
      <c r="D83" s="29">
        <v>48.301293124800999</v>
      </c>
      <c r="E83" s="29">
        <v>47.514851687503679</v>
      </c>
      <c r="F83" s="29">
        <v>46.593278464798026</v>
      </c>
      <c r="G83" s="29">
        <v>45.766572214530491</v>
      </c>
      <c r="H83" s="29">
        <v>44.764488216554462</v>
      </c>
      <c r="I83" s="29">
        <v>43.709219023386389</v>
      </c>
      <c r="J83" s="29">
        <v>42.509882435792612</v>
      </c>
      <c r="K83" s="29">
        <v>41.390440248566868</v>
      </c>
      <c r="L83" s="29">
        <v>40.060790137124265</v>
      </c>
      <c r="M83" s="29">
        <v>39.004829321760447</v>
      </c>
      <c r="N83" s="29">
        <v>37.821436000979283</v>
      </c>
      <c r="O83" s="29">
        <v>36.554566411237445</v>
      </c>
      <c r="P83" s="29">
        <v>35.256746670288408</v>
      </c>
      <c r="Q83" s="29">
        <v>33.855118294098808</v>
      </c>
      <c r="R83" s="29">
        <v>32.487029522890921</v>
      </c>
      <c r="S83" s="29">
        <v>31.203391580501115</v>
      </c>
      <c r="T83" s="29">
        <v>29.875700480588097</v>
      </c>
      <c r="U83" s="29">
        <v>28.926772005717524</v>
      </c>
      <c r="V83" s="29">
        <v>28.044276612055302</v>
      </c>
      <c r="W83" s="29">
        <v>27.198373133577896</v>
      </c>
      <c r="DA83" s="58" t="s">
        <v>1016</v>
      </c>
    </row>
    <row r="84" spans="1:105" ht="12" customHeight="1" x14ac:dyDescent="0.25">
      <c r="A84" s="28" t="s">
        <v>47</v>
      </c>
      <c r="B84" s="29">
        <v>739.23541384738826</v>
      </c>
      <c r="C84" s="29">
        <v>730.69575908250613</v>
      </c>
      <c r="D84" s="29">
        <v>719.18071226485313</v>
      </c>
      <c r="E84" s="29">
        <v>705.99393897621712</v>
      </c>
      <c r="F84" s="29">
        <v>694.11531566749716</v>
      </c>
      <c r="G84" s="29">
        <v>680.98583002373709</v>
      </c>
      <c r="H84" s="29">
        <v>662.71877269449021</v>
      </c>
      <c r="I84" s="29">
        <v>645.2095748620186</v>
      </c>
      <c r="J84" s="29">
        <v>623.89339587103018</v>
      </c>
      <c r="K84" s="29">
        <v>602.56975616805005</v>
      </c>
      <c r="L84" s="29">
        <v>580.20562175763473</v>
      </c>
      <c r="M84" s="29">
        <v>558.42170115698241</v>
      </c>
      <c r="N84" s="29">
        <v>535.16172809292823</v>
      </c>
      <c r="O84" s="29">
        <v>510.15319785196368</v>
      </c>
      <c r="P84" s="29">
        <v>484.43540977921884</v>
      </c>
      <c r="Q84" s="29">
        <v>458.32261812746918</v>
      </c>
      <c r="R84" s="29">
        <v>439.94343104516838</v>
      </c>
      <c r="S84" s="29">
        <v>424.78393724769916</v>
      </c>
      <c r="T84" s="29">
        <v>410.32419829676684</v>
      </c>
      <c r="U84" s="29">
        <v>399.6984092470309</v>
      </c>
      <c r="V84" s="29">
        <v>389.46938081828358</v>
      </c>
      <c r="W84" s="29">
        <v>375.98093051246281</v>
      </c>
      <c r="DA84" s="58" t="s">
        <v>1017</v>
      </c>
    </row>
    <row r="85" spans="1:105" ht="12" customHeight="1" x14ac:dyDescent="0.25">
      <c r="A85" s="28" t="s">
        <v>46</v>
      </c>
      <c r="B85" s="29">
        <v>1581.0954468308037</v>
      </c>
      <c r="C85" s="29">
        <v>1577.9012748382929</v>
      </c>
      <c r="D85" s="29">
        <v>1573.5964193710013</v>
      </c>
      <c r="E85" s="29">
        <v>1567.8400120501497</v>
      </c>
      <c r="F85" s="29">
        <v>1561.6512460586225</v>
      </c>
      <c r="G85" s="29">
        <v>1554.865436544909</v>
      </c>
      <c r="H85" s="29">
        <v>1548.0278177458506</v>
      </c>
      <c r="I85" s="29">
        <v>1541.8193710999294</v>
      </c>
      <c r="J85" s="29">
        <v>1534.8232736586533</v>
      </c>
      <c r="K85" s="29">
        <v>1525.4088423885435</v>
      </c>
      <c r="L85" s="29">
        <v>1513.1472762436224</v>
      </c>
      <c r="M85" s="29">
        <v>1493.8681157411386</v>
      </c>
      <c r="N85" s="29">
        <v>1467.9806631045467</v>
      </c>
      <c r="O85" s="29">
        <v>1441.9070658961546</v>
      </c>
      <c r="P85" s="29">
        <v>1398.4350554625289</v>
      </c>
      <c r="Q85" s="29">
        <v>1336.2724217372916</v>
      </c>
      <c r="R85" s="29">
        <v>1285.4598809748252</v>
      </c>
      <c r="S85" s="29">
        <v>1229.3113173749061</v>
      </c>
      <c r="T85" s="29">
        <v>1166.8749673204802</v>
      </c>
      <c r="U85" s="29">
        <v>1106.0648685007968</v>
      </c>
      <c r="V85" s="29">
        <v>1038.8810613148476</v>
      </c>
      <c r="W85" s="29">
        <v>974.40897578137822</v>
      </c>
      <c r="DA85" s="58" t="s">
        <v>1018</v>
      </c>
    </row>
    <row r="86" spans="1:105" ht="12" customHeight="1" x14ac:dyDescent="0.25">
      <c r="A86" s="28" t="s">
        <v>45</v>
      </c>
      <c r="B86" s="29">
        <v>671.24782867980946</v>
      </c>
      <c r="C86" s="29">
        <v>665.12409588789228</v>
      </c>
      <c r="D86" s="29">
        <v>654.35332784278501</v>
      </c>
      <c r="E86" s="29">
        <v>643.15602346073422</v>
      </c>
      <c r="F86" s="29">
        <v>635.40376946345805</v>
      </c>
      <c r="G86" s="29">
        <v>624.93252492565387</v>
      </c>
      <c r="H86" s="29">
        <v>614.34762139979148</v>
      </c>
      <c r="I86" s="29">
        <v>606.04605437390137</v>
      </c>
      <c r="J86" s="29">
        <v>593.35956370207668</v>
      </c>
      <c r="K86" s="29">
        <v>578.52150356481434</v>
      </c>
      <c r="L86" s="29">
        <v>567.45736889093837</v>
      </c>
      <c r="M86" s="29">
        <v>550.40259159541824</v>
      </c>
      <c r="N86" s="29">
        <v>534.98613536580604</v>
      </c>
      <c r="O86" s="29">
        <v>518.87899373570008</v>
      </c>
      <c r="P86" s="29">
        <v>502.3987844272749</v>
      </c>
      <c r="Q86" s="29">
        <v>485.78133547663242</v>
      </c>
      <c r="R86" s="29">
        <v>476.61910148797182</v>
      </c>
      <c r="S86" s="29">
        <v>465.15152676306923</v>
      </c>
      <c r="T86" s="29">
        <v>453.86891404451711</v>
      </c>
      <c r="U86" s="29">
        <v>446.2680042687611</v>
      </c>
      <c r="V86" s="29">
        <v>436.65082846975758</v>
      </c>
      <c r="W86" s="29">
        <v>426.97582383864409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348.71646900919205</v>
      </c>
      <c r="C88" s="29">
        <v>345.38288057632957</v>
      </c>
      <c r="D88" s="29">
        <v>341.15909361484319</v>
      </c>
      <c r="E88" s="29">
        <v>335.32985240018206</v>
      </c>
      <c r="F88" s="29">
        <v>329.60490316203561</v>
      </c>
      <c r="G88" s="29">
        <v>323.36913721085858</v>
      </c>
      <c r="H88" s="29">
        <v>315.46277482448744</v>
      </c>
      <c r="I88" s="29">
        <v>306.06554086473665</v>
      </c>
      <c r="J88" s="29">
        <v>294.27088071659119</v>
      </c>
      <c r="K88" s="29">
        <v>283.84565084063905</v>
      </c>
      <c r="L88" s="29">
        <v>272.2063515324495</v>
      </c>
      <c r="M88" s="29">
        <v>259.49985615911572</v>
      </c>
      <c r="N88" s="29">
        <v>244.90324841190332</v>
      </c>
      <c r="O88" s="29">
        <v>229.94935934056105</v>
      </c>
      <c r="P88" s="29">
        <v>209.52935071232528</v>
      </c>
      <c r="Q88" s="29">
        <v>190.48966388045619</v>
      </c>
      <c r="R88" s="29">
        <v>173.57677130865335</v>
      </c>
      <c r="S88" s="29">
        <v>160.18861867199593</v>
      </c>
      <c r="T88" s="29">
        <v>146.13720446368237</v>
      </c>
      <c r="U88" s="29">
        <v>137.3155207730407</v>
      </c>
      <c r="V88" s="29">
        <v>127.0454103760234</v>
      </c>
      <c r="W88" s="29">
        <v>119.46602159570145</v>
      </c>
      <c r="DA88" s="58" t="s">
        <v>1020</v>
      </c>
    </row>
    <row r="89" spans="1:105" ht="12" customHeight="1" x14ac:dyDescent="0.25">
      <c r="A89" s="28" t="s">
        <v>27</v>
      </c>
      <c r="B89" s="29">
        <v>373.06174748873315</v>
      </c>
      <c r="C89" s="29">
        <v>365.9437371508007</v>
      </c>
      <c r="D89" s="29">
        <v>355.67743962467472</v>
      </c>
      <c r="E89" s="29">
        <v>342.87224188133433</v>
      </c>
      <c r="F89" s="29">
        <v>328.96952437859682</v>
      </c>
      <c r="G89" s="29">
        <v>314.5751324171614</v>
      </c>
      <c r="H89" s="29">
        <v>301.03041119919556</v>
      </c>
      <c r="I89" s="29">
        <v>286.02318980202301</v>
      </c>
      <c r="J89" s="29">
        <v>268.70398680506077</v>
      </c>
      <c r="K89" s="29">
        <v>251.55865034913057</v>
      </c>
      <c r="L89" s="29">
        <v>234.74898778266777</v>
      </c>
      <c r="M89" s="29">
        <v>217.74677609523769</v>
      </c>
      <c r="N89" s="29">
        <v>199.77641622004836</v>
      </c>
      <c r="O89" s="29">
        <v>181.24036818414152</v>
      </c>
      <c r="P89" s="29">
        <v>166.24973011179813</v>
      </c>
      <c r="Q89" s="29">
        <v>156.33851844427835</v>
      </c>
      <c r="R89" s="29">
        <v>150.44815353182767</v>
      </c>
      <c r="S89" s="29">
        <v>145.99382451095028</v>
      </c>
      <c r="T89" s="29">
        <v>142.94003075060263</v>
      </c>
      <c r="U89" s="29">
        <v>141.08681067437038</v>
      </c>
      <c r="V89" s="29">
        <v>138.86394038066487</v>
      </c>
      <c r="W89" s="29">
        <v>137.23398895675237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63.931278018783885</v>
      </c>
      <c r="C91" s="31">
        <v>63.559352823893597</v>
      </c>
      <c r="D91" s="31">
        <v>62.757284312817845</v>
      </c>
      <c r="E91" s="31">
        <v>61.661538595045641</v>
      </c>
      <c r="F91" s="31">
        <v>60.301899979117039</v>
      </c>
      <c r="G91" s="31">
        <v>58.910230632379637</v>
      </c>
      <c r="H91" s="31">
        <v>57.508773213297701</v>
      </c>
      <c r="I91" s="31">
        <v>56.104659262327033</v>
      </c>
      <c r="J91" s="31">
        <v>54.490588352932278</v>
      </c>
      <c r="K91" s="31">
        <v>52.750993760683777</v>
      </c>
      <c r="L91" s="31">
        <v>50.339368906792494</v>
      </c>
      <c r="M91" s="31">
        <v>47.852956210558432</v>
      </c>
      <c r="N91" s="31">
        <v>45.069139802580452</v>
      </c>
      <c r="O91" s="31">
        <v>42.98078461959507</v>
      </c>
      <c r="P91" s="31">
        <v>40.593422032484241</v>
      </c>
      <c r="Q91" s="31">
        <v>37.998197080547691</v>
      </c>
      <c r="R91" s="31">
        <v>35.363692281647388</v>
      </c>
      <c r="S91" s="31">
        <v>32.985672228615201</v>
      </c>
      <c r="T91" s="31">
        <v>30.070458817640443</v>
      </c>
      <c r="U91" s="31">
        <v>27.665355125974926</v>
      </c>
      <c r="V91" s="31">
        <v>25.389595429441371</v>
      </c>
      <c r="W91" s="31">
        <v>23.460159346049455</v>
      </c>
      <c r="DA91" s="59" t="s">
        <v>1022</v>
      </c>
    </row>
    <row r="92" spans="1:105" ht="12" customHeight="1" x14ac:dyDescent="0.25">
      <c r="A92" s="32" t="s">
        <v>25</v>
      </c>
      <c r="B92" s="33">
        <v>8527.5200914156248</v>
      </c>
      <c r="C92" s="33">
        <v>8434.6971224177323</v>
      </c>
      <c r="D92" s="33">
        <v>8358.457605095562</v>
      </c>
      <c r="E92" s="33">
        <v>8282.6701420340596</v>
      </c>
      <c r="F92" s="33">
        <v>8194.9828854504376</v>
      </c>
      <c r="G92" s="33">
        <v>8123.2532225845325</v>
      </c>
      <c r="H92" s="33">
        <v>8048.1565334017851</v>
      </c>
      <c r="I92" s="33">
        <v>7974.0733630056129</v>
      </c>
      <c r="J92" s="33">
        <v>7897.6191343291084</v>
      </c>
      <c r="K92" s="33">
        <v>7863.489855379823</v>
      </c>
      <c r="L92" s="33">
        <v>7803.3611788109984</v>
      </c>
      <c r="M92" s="33">
        <v>7725.5412837474014</v>
      </c>
      <c r="N92" s="33">
        <v>7583.5596439224319</v>
      </c>
      <c r="O92" s="33">
        <v>7469.8053646179542</v>
      </c>
      <c r="P92" s="33">
        <v>7315.7095195635475</v>
      </c>
      <c r="Q92" s="33">
        <v>7150.9814839229193</v>
      </c>
      <c r="R92" s="33">
        <v>6967.7005440851026</v>
      </c>
      <c r="S92" s="33">
        <v>6766.4045345744889</v>
      </c>
      <c r="T92" s="33">
        <v>6593.4832988268818</v>
      </c>
      <c r="U92" s="33">
        <v>6443.4323562606942</v>
      </c>
      <c r="V92" s="33">
        <v>6258.0018421093837</v>
      </c>
      <c r="W92" s="33">
        <v>6141.0157964130049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39.688870197092847</v>
      </c>
      <c r="D96" s="29">
        <v>37.943341430630475</v>
      </c>
      <c r="E96" s="29">
        <v>36.735829181625633</v>
      </c>
      <c r="F96" s="29">
        <v>35.327459276618725</v>
      </c>
      <c r="G96" s="29">
        <v>34.274568911932143</v>
      </c>
      <c r="H96" s="29">
        <v>33.280997250795942</v>
      </c>
      <c r="I96" s="29">
        <v>32.405472781480796</v>
      </c>
      <c r="J96" s="29">
        <v>31.467495613540397</v>
      </c>
      <c r="K96" s="29">
        <v>30.259489932634018</v>
      </c>
      <c r="L96" s="29">
        <v>29.041279002103717</v>
      </c>
      <c r="M96" s="29">
        <v>28.324131216627038</v>
      </c>
      <c r="N96" s="29">
        <v>27.497129711222581</v>
      </c>
      <c r="O96" s="29">
        <v>26.446358361662686</v>
      </c>
      <c r="P96" s="29">
        <v>25.301370387554577</v>
      </c>
      <c r="Q96" s="29">
        <v>23.488657036586236</v>
      </c>
      <c r="R96" s="29">
        <v>22.850564723778653</v>
      </c>
      <c r="S96" s="29">
        <v>22.407935404777213</v>
      </c>
      <c r="T96" s="29">
        <v>21.844507150874364</v>
      </c>
      <c r="U96" s="29">
        <v>21.126145584805847</v>
      </c>
      <c r="V96" s="29">
        <v>20.881418993565873</v>
      </c>
      <c r="W96" s="29">
        <v>20.880236556179828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620.12810667908036</v>
      </c>
      <c r="D97" s="29">
        <v>577.64134579177448</v>
      </c>
      <c r="E97" s="29">
        <v>552.40115613241312</v>
      </c>
      <c r="F97" s="29">
        <v>533.93962508354412</v>
      </c>
      <c r="G97" s="29">
        <v>516.22059131696506</v>
      </c>
      <c r="H97" s="29">
        <v>499.53132779470553</v>
      </c>
      <c r="I97" s="29">
        <v>482.66784665360694</v>
      </c>
      <c r="J97" s="29">
        <v>459.0590156531693</v>
      </c>
      <c r="K97" s="29">
        <v>436.86235598385423</v>
      </c>
      <c r="L97" s="29">
        <v>415.36566326830302</v>
      </c>
      <c r="M97" s="29">
        <v>400.658031724132</v>
      </c>
      <c r="N97" s="29">
        <v>386.7941288520617</v>
      </c>
      <c r="O97" s="29">
        <v>375.20082301415562</v>
      </c>
      <c r="P97" s="29">
        <v>362.51792816606871</v>
      </c>
      <c r="Q97" s="29">
        <v>342.83477420748972</v>
      </c>
      <c r="R97" s="29">
        <v>342.05544174190237</v>
      </c>
      <c r="S97" s="29">
        <v>336.6121695183358</v>
      </c>
      <c r="T97" s="29">
        <v>329.7332789163388</v>
      </c>
      <c r="U97" s="29">
        <v>321.0466526846015</v>
      </c>
      <c r="V97" s="29">
        <v>313.44553511241656</v>
      </c>
      <c r="W97" s="29">
        <v>313.37258825099514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1544.2032208140824</v>
      </c>
      <c r="D98" s="29">
        <v>1535.8560487980192</v>
      </c>
      <c r="E98" s="29">
        <v>1525.275302430354</v>
      </c>
      <c r="F98" s="29">
        <v>1511.9303288555445</v>
      </c>
      <c r="G98" s="29">
        <v>1509.7524246460462</v>
      </c>
      <c r="H98" s="29">
        <v>1509.7000033497754</v>
      </c>
      <c r="I98" s="29">
        <v>1509.6897893646285</v>
      </c>
      <c r="J98" s="29">
        <v>1502.7296850765631</v>
      </c>
      <c r="K98" s="29">
        <v>1475.6830348291037</v>
      </c>
      <c r="L98" s="29">
        <v>1449.8243825578897</v>
      </c>
      <c r="M98" s="29">
        <v>1356.3279484275595</v>
      </c>
      <c r="N98" s="29">
        <v>1276.1216682149882</v>
      </c>
      <c r="O98" s="29">
        <v>1156.5554133182179</v>
      </c>
      <c r="P98" s="29">
        <v>1005.3850219569974</v>
      </c>
      <c r="Q98" s="29">
        <v>874.68635320848568</v>
      </c>
      <c r="R98" s="29">
        <v>826.16661130655814</v>
      </c>
      <c r="S98" s="29">
        <v>803.06766806946632</v>
      </c>
      <c r="T98" s="29">
        <v>787.20319284006939</v>
      </c>
      <c r="U98" s="29">
        <v>764.23598067848013</v>
      </c>
      <c r="V98" s="29">
        <v>751.94002790751347</v>
      </c>
      <c r="W98" s="29">
        <v>743.33393446310868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582.91356336646368</v>
      </c>
      <c r="D99" s="29">
        <v>565.46654539376982</v>
      </c>
      <c r="E99" s="29">
        <v>551.97891822769759</v>
      </c>
      <c r="F99" s="29">
        <v>543.56937788597054</v>
      </c>
      <c r="G99" s="29">
        <v>530.99202624556756</v>
      </c>
      <c r="H99" s="29">
        <v>525.80223197710188</v>
      </c>
      <c r="I99" s="29">
        <v>513.5432441495426</v>
      </c>
      <c r="J99" s="29">
        <v>506.04478806249</v>
      </c>
      <c r="K99" s="29">
        <v>490.42972914993192</v>
      </c>
      <c r="L99" s="29">
        <v>468.97448607502093</v>
      </c>
      <c r="M99" s="29">
        <v>448.29799222159005</v>
      </c>
      <c r="N99" s="29">
        <v>440.87286924210764</v>
      </c>
      <c r="O99" s="29">
        <v>423.53914640722081</v>
      </c>
      <c r="P99" s="29">
        <v>419.81861447267357</v>
      </c>
      <c r="Q99" s="29">
        <v>408.61015670616393</v>
      </c>
      <c r="R99" s="29">
        <v>404.65124916718548</v>
      </c>
      <c r="S99" s="29">
        <v>399.2531567018558</v>
      </c>
      <c r="T99" s="29">
        <v>391.40171378132811</v>
      </c>
      <c r="U99" s="29">
        <v>381.68146837687976</v>
      </c>
      <c r="V99" s="29">
        <v>373.23295568768918</v>
      </c>
      <c r="W99" s="29">
        <v>373.16518863773229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326.05941405956014</v>
      </c>
      <c r="D101" s="29">
        <v>319.5921852960858</v>
      </c>
      <c r="E101" s="29">
        <v>311.86766979839638</v>
      </c>
      <c r="F101" s="29">
        <v>307.92408759612829</v>
      </c>
      <c r="G101" s="29">
        <v>301.65662121530426</v>
      </c>
      <c r="H101" s="29">
        <v>293.55500443553586</v>
      </c>
      <c r="I101" s="29">
        <v>276.05634283088534</v>
      </c>
      <c r="J101" s="29">
        <v>258.99204468457276</v>
      </c>
      <c r="K101" s="29">
        <v>243.56835310444347</v>
      </c>
      <c r="L101" s="29">
        <v>227.08233864813326</v>
      </c>
      <c r="M101" s="29">
        <v>208.10531239875667</v>
      </c>
      <c r="N101" s="29">
        <v>195.73439378875781</v>
      </c>
      <c r="O101" s="29">
        <v>182.04631089604095</v>
      </c>
      <c r="P101" s="29">
        <v>156.64806087472493</v>
      </c>
      <c r="Q101" s="29">
        <v>132.36352399570802</v>
      </c>
      <c r="R101" s="29">
        <v>118.68350026761361</v>
      </c>
      <c r="S101" s="29">
        <v>115.94450300490858</v>
      </c>
      <c r="T101" s="29">
        <v>112.45792296222052</v>
      </c>
      <c r="U101" s="29">
        <v>108.5603294146856</v>
      </c>
      <c r="V101" s="29">
        <v>106.29704880409139</v>
      </c>
      <c r="W101" s="29">
        <v>106.26326691737005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343.28894634591995</v>
      </c>
      <c r="D102" s="29">
        <v>330.66540649600512</v>
      </c>
      <c r="E102" s="29">
        <v>319.32458743427333</v>
      </c>
      <c r="F102" s="29">
        <v>304.76510456848763</v>
      </c>
      <c r="G102" s="29">
        <v>289.60762872674371</v>
      </c>
      <c r="H102" s="29">
        <v>272.68119513027671</v>
      </c>
      <c r="I102" s="29">
        <v>256.3830583239511</v>
      </c>
      <c r="J102" s="29">
        <v>240.28244064244629</v>
      </c>
      <c r="K102" s="29">
        <v>221.88339817656322</v>
      </c>
      <c r="L102" s="29">
        <v>200.799524249705</v>
      </c>
      <c r="M102" s="29">
        <v>183.43914716550827</v>
      </c>
      <c r="N102" s="29">
        <v>169.43988661101142</v>
      </c>
      <c r="O102" s="29">
        <v>155.83416640455332</v>
      </c>
      <c r="P102" s="29">
        <v>145.54306409717501</v>
      </c>
      <c r="Q102" s="29">
        <v>144.10542311034996</v>
      </c>
      <c r="R102" s="29">
        <v>143.57013086850745</v>
      </c>
      <c r="S102" s="29">
        <v>142.52278481236459</v>
      </c>
      <c r="T102" s="29">
        <v>140.11729263939171</v>
      </c>
      <c r="U102" s="29">
        <v>136.84661018518767</v>
      </c>
      <c r="V102" s="29">
        <v>133.81789877946224</v>
      </c>
      <c r="W102" s="29">
        <v>133.65826969058611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62.492601276370124</v>
      </c>
      <c r="D104" s="31">
        <v>60.764361839378111</v>
      </c>
      <c r="E104" s="31">
        <v>59.481117734834505</v>
      </c>
      <c r="F104" s="31">
        <v>57.912171822468025</v>
      </c>
      <c r="G104" s="31">
        <v>56.641724536656724</v>
      </c>
      <c r="H104" s="31">
        <v>55.191061212707368</v>
      </c>
      <c r="I104" s="31">
        <v>53.914250939148921</v>
      </c>
      <c r="J104" s="31">
        <v>51.672373665064534</v>
      </c>
      <c r="K104" s="31">
        <v>49.450211457687345</v>
      </c>
      <c r="L104" s="31">
        <v>45.47157159639535</v>
      </c>
      <c r="M104" s="31">
        <v>43.175805125988532</v>
      </c>
      <c r="N104" s="31">
        <v>39.244426538191213</v>
      </c>
      <c r="O104" s="31">
        <v>37.19529426582325</v>
      </c>
      <c r="P104" s="31">
        <v>32.734421450618854</v>
      </c>
      <c r="Q104" s="31">
        <v>32.137341617544791</v>
      </c>
      <c r="R104" s="31">
        <v>26.957998553954859</v>
      </c>
      <c r="S104" s="31">
        <v>21.423494714713961</v>
      </c>
      <c r="T104" s="31">
        <v>16.771313947558859</v>
      </c>
      <c r="U104" s="31">
        <v>13.396888695308482</v>
      </c>
      <c r="V104" s="31">
        <v>11.954315071951719</v>
      </c>
      <c r="W104" s="31">
        <v>11.320372765369584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7906.7791754497221</v>
      </c>
      <c r="D105" s="33">
        <v>7906.358379907665</v>
      </c>
      <c r="E105" s="33">
        <v>7906.1727484751254</v>
      </c>
      <c r="F105" s="33">
        <v>7905.1157958518106</v>
      </c>
      <c r="G105" s="33">
        <v>7902.4274847621546</v>
      </c>
      <c r="H105" s="33">
        <v>7897.3777990070967</v>
      </c>
      <c r="I105" s="33">
        <v>7891.6414563662129</v>
      </c>
      <c r="J105" s="33">
        <v>7872.4004463133797</v>
      </c>
      <c r="K105" s="33">
        <v>7703.7420274983024</v>
      </c>
      <c r="L105" s="33">
        <v>7484.1902919769291</v>
      </c>
      <c r="M105" s="33">
        <v>7270.3088045292434</v>
      </c>
      <c r="N105" s="33">
        <v>7024.9552382408419</v>
      </c>
      <c r="O105" s="33">
        <v>6877.6599880830918</v>
      </c>
      <c r="P105" s="33">
        <v>6614.5710655199082</v>
      </c>
      <c r="Q105" s="33">
        <v>6487.3789268491246</v>
      </c>
      <c r="R105" s="33">
        <v>6385.3637603085981</v>
      </c>
      <c r="S105" s="33">
        <v>6260.889126039272</v>
      </c>
      <c r="T105" s="33">
        <v>6111.0577717635661</v>
      </c>
      <c r="U105" s="33">
        <v>5923.9543746117479</v>
      </c>
      <c r="V105" s="33">
        <v>5762.2953030682056</v>
      </c>
      <c r="W105" s="33">
        <v>5708.4679411459965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1.8140000175444813</v>
      </c>
      <c r="C109" s="43">
        <f>C31/RES_summary!C$6</f>
        <v>1.8170000179930141</v>
      </c>
      <c r="D109" s="43">
        <f>D31/RES_summary!D$6</f>
        <v>1.819999994030739</v>
      </c>
      <c r="E109" s="43">
        <f>E31/RES_summary!E$6</f>
        <v>1.823000008135836</v>
      </c>
      <c r="F109" s="43">
        <f>F31/RES_summary!F$6</f>
        <v>1.8359999941334586</v>
      </c>
      <c r="G109" s="43">
        <f>G31/RES_summary!G$6</f>
        <v>1.8380000027810104</v>
      </c>
      <c r="H109" s="43">
        <f>H31/RES_summary!H$6</f>
        <v>1.8359999835570773</v>
      </c>
      <c r="I109" s="43">
        <f>I31/RES_summary!I$6</f>
        <v>1.8460000080712933</v>
      </c>
      <c r="J109" s="43">
        <f>J31/RES_summary!J$6</f>
        <v>1.859000000175449</v>
      </c>
      <c r="K109" s="43">
        <f>K31/RES_summary!K$6</f>
        <v>1.8709999908369244</v>
      </c>
      <c r="L109" s="43">
        <f>L31/RES_summary!L$6</f>
        <v>1.9005765634819718</v>
      </c>
      <c r="M109" s="43">
        <f>M31/RES_summary!M$6</f>
        <v>1.8984654978097661</v>
      </c>
      <c r="N109" s="43">
        <f>N31/RES_summary!N$6</f>
        <v>1.9037427173664443</v>
      </c>
      <c r="O109" s="43">
        <f>O31/RES_summary!O$6</f>
        <v>1.91640212449173</v>
      </c>
      <c r="P109" s="43">
        <f>P31/RES_summary!P$6</f>
        <v>1.9142927917183188</v>
      </c>
      <c r="Q109" s="43">
        <f>Q31/RES_summary!Q$6</f>
        <v>1.9227287554724743</v>
      </c>
      <c r="R109" s="43">
        <f>R31/RES_summary!R$6</f>
        <v>1.9279994067703321</v>
      </c>
      <c r="S109" s="43">
        <f>S31/RES_summary!S$6</f>
        <v>1.9195656838866109</v>
      </c>
      <c r="T109" s="43">
        <f>T31/RES_summary!T$6</f>
        <v>1.9111319732782606</v>
      </c>
      <c r="U109" s="43">
        <f>U31/RES_summary!U$6</f>
        <v>1.9026982633251586</v>
      </c>
      <c r="V109" s="43">
        <f>V31/RES_summary!V$6</f>
        <v>1.8942645397437312</v>
      </c>
      <c r="W109" s="43">
        <f>W31/RES_summary!W$6</f>
        <v>1.8858308469477849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0.94499998803785368</v>
      </c>
      <c r="C110" s="43">
        <f>C32/RES_summary!C$6</f>
        <v>0.94766667873729393</v>
      </c>
      <c r="D110" s="43">
        <f>D32/RES_summary!D$6</f>
        <v>0.95033332353379651</v>
      </c>
      <c r="E110" s="43">
        <f>E32/RES_summary!E$6</f>
        <v>0.95300001553205038</v>
      </c>
      <c r="F110" s="43">
        <f>F32/RES_summary!F$6</f>
        <v>0.94100001063310612</v>
      </c>
      <c r="G110" s="43">
        <f>G32/RES_summary!G$6</f>
        <v>0.9349999952430087</v>
      </c>
      <c r="H110" s="43">
        <f>H32/RES_summary!H$6</f>
        <v>0.93900000201930633</v>
      </c>
      <c r="I110" s="43">
        <f>I32/RES_summary!I$6</f>
        <v>0.93800000278566764</v>
      </c>
      <c r="J110" s="43">
        <f>J32/RES_summary!J$6</f>
        <v>0.9419999891221601</v>
      </c>
      <c r="K110" s="43">
        <f>K32/RES_summary!K$6</f>
        <v>0.94899999313640337</v>
      </c>
      <c r="L110" s="43">
        <f>L32/RES_summary!L$6</f>
        <v>0.95000000860670963</v>
      </c>
      <c r="M110" s="43">
        <f>M32/RES_summary!M$6</f>
        <v>0.95099998489967208</v>
      </c>
      <c r="N110" s="43">
        <f>N32/RES_summary!N$6</f>
        <v>0.95099999621820752</v>
      </c>
      <c r="O110" s="43">
        <f>O32/RES_summary!O$6</f>
        <v>0.95800000027060828</v>
      </c>
      <c r="P110" s="43">
        <f>P32/RES_summary!P$6</f>
        <v>0.96000000133482499</v>
      </c>
      <c r="Q110" s="43">
        <f>Q32/RES_summary!Q$6</f>
        <v>0.96000000132173402</v>
      </c>
      <c r="R110" s="43">
        <f>R32/RES_summary!R$6</f>
        <v>0.96400001509323274</v>
      </c>
      <c r="S110" s="43">
        <f>S32/RES_summary!S$6</f>
        <v>0.96200000444606126</v>
      </c>
      <c r="T110" s="43">
        <f>T32/RES_summary!T$6</f>
        <v>0.96300000754969062</v>
      </c>
      <c r="U110" s="43">
        <f>U32/RES_summary!U$6</f>
        <v>0.96000001166874038</v>
      </c>
      <c r="V110" s="43">
        <f>V32/RES_summary!V$6</f>
        <v>0.95700000029048038</v>
      </c>
      <c r="W110" s="43">
        <f>W32/RES_summary!W$6</f>
        <v>0.95400001498973874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0.27804588808436176</v>
      </c>
      <c r="C111" s="43">
        <f>C33/RES_summary!C$6</f>
        <v>0.2822936395147066</v>
      </c>
      <c r="D111" s="43">
        <f>D33/RES_summary!D$6</f>
        <v>0.28964048185665509</v>
      </c>
      <c r="E111" s="43">
        <f>E33/RES_summary!E$6</f>
        <v>0.30091709361314695</v>
      </c>
      <c r="F111" s="43">
        <f>F33/RES_summary!F$6</f>
        <v>0.30798087947520852</v>
      </c>
      <c r="G111" s="43">
        <f>G33/RES_summary!G$6</f>
        <v>0.32096185046668646</v>
      </c>
      <c r="H111" s="43">
        <f>H33/RES_summary!H$6</f>
        <v>0.33310245931314164</v>
      </c>
      <c r="I111" s="43">
        <f>I33/RES_summary!I$6</f>
        <v>0.34472336874071646</v>
      </c>
      <c r="J111" s="43">
        <f>J33/RES_summary!J$6</f>
        <v>0.35729465313814279</v>
      </c>
      <c r="K111" s="43">
        <f>K33/RES_summary!K$6</f>
        <v>0.37213173520467263</v>
      </c>
      <c r="L111" s="43">
        <f>L33/RES_summary!L$6</f>
        <v>0.38860660984975953</v>
      </c>
      <c r="M111" s="43">
        <f>M33/RES_summary!M$6</f>
        <v>0.4003509796680948</v>
      </c>
      <c r="N111" s="43">
        <f>N33/RES_summary!N$6</f>
        <v>0.40933726607952581</v>
      </c>
      <c r="O111" s="43">
        <f>O33/RES_summary!O$6</f>
        <v>0.4137012167632107</v>
      </c>
      <c r="P111" s="43">
        <f>P33/RES_summary!P$6</f>
        <v>0.41915946339502852</v>
      </c>
      <c r="Q111" s="43">
        <f>Q33/RES_summary!Q$6</f>
        <v>0.4295258385113363</v>
      </c>
      <c r="R111" s="43">
        <f>R33/RES_summary!R$6</f>
        <v>0.43441030657800817</v>
      </c>
      <c r="S111" s="43">
        <f>S33/RES_summary!S$6</f>
        <v>0.43913152469303218</v>
      </c>
      <c r="T111" s="43">
        <f>T33/RES_summary!T$6</f>
        <v>0.44360560077704542</v>
      </c>
      <c r="U111" s="43">
        <f>U33/RES_summary!U$6</f>
        <v>0.44755829824256776</v>
      </c>
      <c r="V111" s="43">
        <f>V33/RES_summary!V$6</f>
        <v>0.45081004156999721</v>
      </c>
      <c r="W111" s="43">
        <f>W33/RES_summary!W$6</f>
        <v>0.4531360871618717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0.38887498368496159</v>
      </c>
      <c r="C112" s="43">
        <f>C34/RES_summary!C$6</f>
        <v>0.39525001744720084</v>
      </c>
      <c r="D112" s="43">
        <f>D34/RES_summary!D$6</f>
        <v>0.41734998538277213</v>
      </c>
      <c r="E112" s="43">
        <f>E34/RES_summary!E$6</f>
        <v>0.43945000269961826</v>
      </c>
      <c r="F112" s="43">
        <f>F34/RES_summary!F$6</f>
        <v>0.44471998448299821</v>
      </c>
      <c r="G112" s="43">
        <f>G34/RES_summary!G$6</f>
        <v>0.4619999825820934</v>
      </c>
      <c r="H112" s="43">
        <f>H34/RES_summary!H$6</f>
        <v>0.47399998903805152</v>
      </c>
      <c r="I112" s="43">
        <f>I34/RES_summary!I$6</f>
        <v>0.47300000582133106</v>
      </c>
      <c r="J112" s="43">
        <f>J34/RES_summary!J$6</f>
        <v>0.48800000561436901</v>
      </c>
      <c r="K112" s="43">
        <f>K34/RES_summary!K$6</f>
        <v>0.5160000018117108</v>
      </c>
      <c r="L112" s="43">
        <f>L34/RES_summary!L$6</f>
        <v>0.51499999741798708</v>
      </c>
      <c r="M112" s="43">
        <f>M34/RES_summary!M$6</f>
        <v>0.54099999862724291</v>
      </c>
      <c r="N112" s="43">
        <f>N34/RES_summary!N$6</f>
        <v>0.55700001100467544</v>
      </c>
      <c r="O112" s="43">
        <f>O34/RES_summary!O$6</f>
        <v>0.57100001001250755</v>
      </c>
      <c r="P112" s="43">
        <f>P34/RES_summary!P$6</f>
        <v>0.58400000053392997</v>
      </c>
      <c r="Q112" s="43">
        <f>Q34/RES_summary!Q$6</f>
        <v>0.59599998361049877</v>
      </c>
      <c r="R112" s="43">
        <f>R34/RES_summary!R$6</f>
        <v>0.60800000393736509</v>
      </c>
      <c r="S112" s="43">
        <f>S34/RES_summary!S$6</f>
        <v>0.6139999866618161</v>
      </c>
      <c r="T112" s="43">
        <f>T34/RES_summary!T$6</f>
        <v>0.6199999895866336</v>
      </c>
      <c r="U112" s="43">
        <f>U34/RES_summary!U$6</f>
        <v>0.62600001510453618</v>
      </c>
      <c r="V112" s="43">
        <f>V34/RES_summary!V$6</f>
        <v>0.63199999948359054</v>
      </c>
      <c r="W112" s="43">
        <f>W34/RES_summary!W$6</f>
        <v>0.63799998706014005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0.82820382339802068</v>
      </c>
      <c r="C114" s="43">
        <f>C36/RES_summary!C$6</f>
        <v>0.87116191050822611</v>
      </c>
      <c r="D114" s="43">
        <f>D36/RES_summary!D$6</f>
        <v>0.92011938849096175</v>
      </c>
      <c r="E114" s="43">
        <f>E36/RES_summary!E$6</f>
        <v>0.99907760418479841</v>
      </c>
      <c r="F114" s="43">
        <f>F36/RES_summary!F$6</f>
        <v>1.0735294365133579</v>
      </c>
      <c r="G114" s="43">
        <f>G36/RES_summary!G$6</f>
        <v>1.157890628740921</v>
      </c>
      <c r="H114" s="43">
        <f>H36/RES_summary!H$6</f>
        <v>1.2800528172005901</v>
      </c>
      <c r="I114" s="43">
        <f>I36/RES_summary!I$6</f>
        <v>1.3849659375171635</v>
      </c>
      <c r="J114" s="43">
        <f>J36/RES_summary!J$6</f>
        <v>1.5046150479890001</v>
      </c>
      <c r="K114" s="43">
        <f>K36/RES_summary!K$6</f>
        <v>1.6376361137548328</v>
      </c>
      <c r="L114" s="43">
        <f>L36/RES_summary!L$6</f>
        <v>1.7708615203928735</v>
      </c>
      <c r="M114" s="43">
        <f>M36/RES_summary!M$6</f>
        <v>1.872200447008713</v>
      </c>
      <c r="N114" s="43">
        <f>N36/RES_summary!N$6</f>
        <v>2.0332373806610979</v>
      </c>
      <c r="O114" s="43">
        <f>O36/RES_summary!O$6</f>
        <v>2.2135942613659134</v>
      </c>
      <c r="P114" s="43">
        <f>P36/RES_summary!P$6</f>
        <v>2.4344034461886621</v>
      </c>
      <c r="Q114" s="43">
        <f>Q36/RES_summary!Q$6</f>
        <v>2.6677717281988222</v>
      </c>
      <c r="R114" s="43">
        <f>R36/RES_summary!R$6</f>
        <v>2.8290779232964152</v>
      </c>
      <c r="S114" s="43">
        <f>S36/RES_summary!S$6</f>
        <v>2.9616366143572099</v>
      </c>
      <c r="T114" s="43">
        <f>T36/RES_summary!T$6</f>
        <v>3.2714672847195283</v>
      </c>
      <c r="U114" s="43">
        <f>U36/RES_summary!U$6</f>
        <v>3.3750288336752323</v>
      </c>
      <c r="V114" s="43">
        <f>V36/RES_summary!V$6</f>
        <v>3.636202442400275</v>
      </c>
      <c r="W114" s="43">
        <f>W36/RES_summary!W$6</f>
        <v>3.6731615389125558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0.34015625872776767</v>
      </c>
      <c r="C115" s="43">
        <f>C37/RES_summary!C$6</f>
        <v>0.36044637546005726</v>
      </c>
      <c r="D115" s="43">
        <f>D37/RES_summary!D$6</f>
        <v>0.39452354287436175</v>
      </c>
      <c r="E115" s="43">
        <f>E37/RES_summary!E$6</f>
        <v>0.45271882769194094</v>
      </c>
      <c r="F115" s="43">
        <f>F37/RES_summary!F$6</f>
        <v>0.51511341469947813</v>
      </c>
      <c r="G115" s="43">
        <f>G37/RES_summary!G$6</f>
        <v>0.57610774531403974</v>
      </c>
      <c r="H115" s="43">
        <f>H37/RES_summary!H$6</f>
        <v>0.63335284188617957</v>
      </c>
      <c r="I115" s="43">
        <f>I37/RES_summary!I$6</f>
        <v>0.70068460298172097</v>
      </c>
      <c r="J115" s="43">
        <f>J37/RES_summary!J$6</f>
        <v>0.77065327885501134</v>
      </c>
      <c r="K115" s="43">
        <f>K37/RES_summary!K$6</f>
        <v>0.85126568707730443</v>
      </c>
      <c r="L115" s="43">
        <f>L37/RES_summary!L$6</f>
        <v>0.93243347997759229</v>
      </c>
      <c r="M115" s="43">
        <f>M37/RES_summary!M$6</f>
        <v>1.0232846438429783</v>
      </c>
      <c r="N115" s="43">
        <f>N37/RES_summary!N$6</f>
        <v>1.1505442700729009</v>
      </c>
      <c r="O115" s="43">
        <f>O37/RES_summary!O$6</f>
        <v>1.3236612067337314</v>
      </c>
      <c r="P115" s="43">
        <f>P37/RES_summary!P$6</f>
        <v>1.4971093971496061</v>
      </c>
      <c r="Q115" s="43">
        <f>Q37/RES_summary!Q$6</f>
        <v>1.7244497103817484</v>
      </c>
      <c r="R115" s="43">
        <f>R37/RES_summary!R$6</f>
        <v>1.8774816005288211</v>
      </c>
      <c r="S115" s="43">
        <f>S37/RES_summary!S$6</f>
        <v>2.0563313693976077</v>
      </c>
      <c r="T115" s="43">
        <f>T37/RES_summary!T$6</f>
        <v>2.2391025649772844</v>
      </c>
      <c r="U115" s="43">
        <f>U37/RES_summary!U$6</f>
        <v>2.4165080402113093</v>
      </c>
      <c r="V115" s="43">
        <f>V37/RES_summary!V$6</f>
        <v>2.5722112974229607</v>
      </c>
      <c r="W115" s="43">
        <f>W37/RES_summary!W$6</f>
        <v>2.6618307144897608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14.262176955904255</v>
      </c>
      <c r="C117" s="44">
        <f>C39/RES_summary!C$6</f>
        <v>14.47667658967058</v>
      </c>
      <c r="D117" s="44">
        <f>D39/RES_summary!D$6</f>
        <v>14.714552904210194</v>
      </c>
      <c r="E117" s="44">
        <f>E39/RES_summary!E$6</f>
        <v>14.961058637906074</v>
      </c>
      <c r="F117" s="44">
        <f>F39/RES_summary!F$6</f>
        <v>15.220568328380942</v>
      </c>
      <c r="G117" s="44">
        <f>G39/RES_summary!G$6</f>
        <v>15.463705732882556</v>
      </c>
      <c r="H117" s="44">
        <f>H39/RES_summary!H$6</f>
        <v>15.764958970989332</v>
      </c>
      <c r="I117" s="44">
        <f>I39/RES_summary!I$6</f>
        <v>16.047935111843241</v>
      </c>
      <c r="J117" s="44">
        <f>J39/RES_summary!J$6</f>
        <v>16.351803321479728</v>
      </c>
      <c r="K117" s="44">
        <f>K39/RES_summary!K$6</f>
        <v>16.652847873929169</v>
      </c>
      <c r="L117" s="44">
        <f>L39/RES_summary!L$6</f>
        <v>16.978165722697742</v>
      </c>
      <c r="M117" s="44">
        <f>M39/RES_summary!M$6</f>
        <v>17.104522300746918</v>
      </c>
      <c r="N117" s="44">
        <f>N39/RES_summary!N$6</f>
        <v>17.284777158457082</v>
      </c>
      <c r="O117" s="44">
        <f>O39/RES_summary!O$6</f>
        <v>17.449961216701446</v>
      </c>
      <c r="P117" s="44">
        <f>P39/RES_summary!P$6</f>
        <v>17.548531518230703</v>
      </c>
      <c r="Q117" s="44">
        <f>Q39/RES_summary!Q$6</f>
        <v>17.80171034201441</v>
      </c>
      <c r="R117" s="44">
        <f>R39/RES_summary!R$6</f>
        <v>18.079117440474135</v>
      </c>
      <c r="S117" s="44">
        <f>S39/RES_summary!S$6</f>
        <v>18.185033357093172</v>
      </c>
      <c r="T117" s="44">
        <f>T39/RES_summary!T$6</f>
        <v>18.742856860950546</v>
      </c>
      <c r="U117" s="44">
        <f>U39/RES_summary!U$6</f>
        <v>18.940892386171214</v>
      </c>
      <c r="V117" s="44">
        <f>V39/RES_summary!V$6</f>
        <v>19.50984572042989</v>
      </c>
      <c r="W117" s="44">
        <f>W39/RES_summary!W$6</f>
        <v>20.155664938227812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0.63940002763735204</v>
      </c>
      <c r="C118" s="45">
        <f>C40/RES_summary!C$6</f>
        <v>0.65756020391278636</v>
      </c>
      <c r="D118" s="45">
        <f>D40/RES_summary!D$6</f>
        <v>0.65833066320492195</v>
      </c>
      <c r="E118" s="45">
        <f>E40/RES_summary!E$6</f>
        <v>0.65882027614533978</v>
      </c>
      <c r="F118" s="45">
        <f>F40/RES_summary!F$6</f>
        <v>0.68664276038726257</v>
      </c>
      <c r="G118" s="45">
        <f>G40/RES_summary!G$6</f>
        <v>0.6881455200174581</v>
      </c>
      <c r="H118" s="45">
        <f>H40/RES_summary!H$6</f>
        <v>0.69069761988895206</v>
      </c>
      <c r="I118" s="45">
        <f>I40/RES_summary!I$6</f>
        <v>0.69419732506637322</v>
      </c>
      <c r="J118" s="45">
        <f>J40/RES_summary!J$6</f>
        <v>0.71461261962063982</v>
      </c>
      <c r="K118" s="45">
        <f>K40/RES_summary!K$6</f>
        <v>0.74545356328819057</v>
      </c>
      <c r="L118" s="45">
        <f>L40/RES_summary!L$6</f>
        <v>0.77554024059915183</v>
      </c>
      <c r="M118" s="45">
        <f>M40/RES_summary!M$6</f>
        <v>0.79889878192238517</v>
      </c>
      <c r="N118" s="45">
        <f>N40/RES_summary!N$6</f>
        <v>0.83380283122565679</v>
      </c>
      <c r="O118" s="45">
        <f>O40/RES_summary!O$6</f>
        <v>0.85807851178046102</v>
      </c>
      <c r="P118" s="45">
        <f>P40/RES_summary!P$6</f>
        <v>0.87953758950365379</v>
      </c>
      <c r="Q118" s="45">
        <f>Q40/RES_summary!Q$6</f>
        <v>0.91382152775155645</v>
      </c>
      <c r="R118" s="45">
        <f>R40/RES_summary!R$6</f>
        <v>0.92822107843782364</v>
      </c>
      <c r="S118" s="45">
        <f>S40/RES_summary!S$6</f>
        <v>0.9531706517693016</v>
      </c>
      <c r="T118" s="45">
        <f>T40/RES_summary!T$6</f>
        <v>0.98106781182424163</v>
      </c>
      <c r="U118" s="45">
        <f>U40/RES_summary!U$6</f>
        <v>1.0099140871205612</v>
      </c>
      <c r="V118" s="45">
        <f>V40/RES_summary!V$6</f>
        <v>1.0372116700499903</v>
      </c>
      <c r="W118" s="45">
        <f>W40/RES_summary!W$6</f>
        <v>1.0397971696390635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90.057601940723771</v>
      </c>
      <c r="C122" s="29">
        <f t="shared" si="78"/>
        <v>89.077016952473528</v>
      </c>
      <c r="D122" s="29">
        <f t="shared" si="78"/>
        <v>87.908353198814794</v>
      </c>
      <c r="E122" s="29">
        <f t="shared" si="78"/>
        <v>86.619575012892241</v>
      </c>
      <c r="F122" s="29">
        <f t="shared" si="78"/>
        <v>85.545258988027783</v>
      </c>
      <c r="G122" s="29">
        <f t="shared" si="78"/>
        <v>84.118959857584358</v>
      </c>
      <c r="H122" s="29">
        <f t="shared" si="78"/>
        <v>82.187599629534972</v>
      </c>
      <c r="I122" s="29">
        <f t="shared" si="78"/>
        <v>80.687218669961197</v>
      </c>
      <c r="J122" s="29">
        <f t="shared" si="78"/>
        <v>79.025871455596786</v>
      </c>
      <c r="K122" s="29">
        <f t="shared" si="78"/>
        <v>77.441513325804877</v>
      </c>
      <c r="L122" s="29">
        <f t="shared" si="78"/>
        <v>76.138598849188099</v>
      </c>
      <c r="M122" s="29">
        <f t="shared" si="78"/>
        <v>74.049322715320912</v>
      </c>
      <c r="N122" s="29">
        <f t="shared" si="78"/>
        <v>72.002283347205363</v>
      </c>
      <c r="O122" s="29">
        <f t="shared" si="78"/>
        <v>70.053248730369475</v>
      </c>
      <c r="P122" s="29">
        <f t="shared" si="78"/>
        <v>67.491736010371937</v>
      </c>
      <c r="Q122" s="29">
        <f t="shared" si="78"/>
        <v>65.094209463986004</v>
      </c>
      <c r="R122" s="29">
        <f t="shared" ref="R122:V122" si="79">R83*R109</f>
        <v>62.634973647863958</v>
      </c>
      <c r="S122" s="29">
        <f t="shared" si="79"/>
        <v>59.896959698806342</v>
      </c>
      <c r="T122" s="29">
        <f t="shared" si="79"/>
        <v>57.096406412536609</v>
      </c>
      <c r="U122" s="29">
        <f t="shared" si="79"/>
        <v>55.038918858881544</v>
      </c>
      <c r="V122" s="29">
        <f t="shared" si="79"/>
        <v>53.123278728980821</v>
      </c>
      <c r="W122" s="29">
        <f t="shared" ref="W122" si="80">W83*W109</f>
        <v>51.291531042097084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698.57745724293977</v>
      </c>
      <c r="C123" s="29">
        <f t="shared" si="81"/>
        <v>692.45602317714452</v>
      </c>
      <c r="D123" s="29">
        <f t="shared" si="81"/>
        <v>683.46139650806094</v>
      </c>
      <c r="E123" s="29">
        <f t="shared" si="81"/>
        <v>672.8122348098683</v>
      </c>
      <c r="F123" s="29">
        <f t="shared" si="81"/>
        <v>653.16251942371662</v>
      </c>
      <c r="G123" s="29">
        <f t="shared" si="81"/>
        <v>636.72174783275057</v>
      </c>
      <c r="H123" s="29">
        <f t="shared" si="81"/>
        <v>622.29292889835847</v>
      </c>
      <c r="I123" s="29">
        <f t="shared" si="81"/>
        <v>605.20658301791286</v>
      </c>
      <c r="J123" s="29">
        <f t="shared" si="81"/>
        <v>587.70757212389799</v>
      </c>
      <c r="K123" s="29">
        <f t="shared" si="81"/>
        <v>571.83869446768369</v>
      </c>
      <c r="L123" s="29">
        <f t="shared" si="81"/>
        <v>551.19534566341429</v>
      </c>
      <c r="M123" s="29">
        <f t="shared" si="81"/>
        <v>531.0590293679395</v>
      </c>
      <c r="N123" s="29">
        <f t="shared" si="81"/>
        <v>508.93880139250416</v>
      </c>
      <c r="O123" s="29">
        <f t="shared" si="81"/>
        <v>488.72676368023286</v>
      </c>
      <c r="P123" s="29">
        <f t="shared" si="81"/>
        <v>465.0579940346866</v>
      </c>
      <c r="Q123" s="29">
        <f t="shared" si="81"/>
        <v>439.989714008151</v>
      </c>
      <c r="R123" s="29">
        <f t="shared" ref="R123:V123" si="82">R84*R110</f>
        <v>424.1054741677109</v>
      </c>
      <c r="S123" s="29">
        <f t="shared" si="82"/>
        <v>408.64214952090202</v>
      </c>
      <c r="T123" s="29">
        <f t="shared" si="82"/>
        <v>395.14220605760721</v>
      </c>
      <c r="U123" s="29">
        <f t="shared" si="82"/>
        <v>383.71047754112664</v>
      </c>
      <c r="V123" s="29">
        <f t="shared" si="82"/>
        <v>372.72219755623058</v>
      </c>
      <c r="W123" s="29">
        <f t="shared" ref="W123" si="83">W84*W110</f>
        <v>358.68581334474544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439.61708766021161</v>
      </c>
      <c r="C124" s="29">
        <f t="shared" si="84"/>
        <v>445.43149366899706</v>
      </c>
      <c r="D124" s="29">
        <f t="shared" si="84"/>
        <v>455.77722515452388</v>
      </c>
      <c r="E124" s="29">
        <f t="shared" si="84"/>
        <v>471.78985967653233</v>
      </c>
      <c r="F124" s="29">
        <f t="shared" si="84"/>
        <v>480.95872419468981</v>
      </c>
      <c r="G124" s="29">
        <f t="shared" si="84"/>
        <v>499.05248774014626</v>
      </c>
      <c r="H124" s="29">
        <f t="shared" si="84"/>
        <v>515.65187317629864</v>
      </c>
      <c r="I124" s="29">
        <f t="shared" si="84"/>
        <v>531.50116759526054</v>
      </c>
      <c r="J124" s="29">
        <f t="shared" si="84"/>
        <v>548.38414919021739</v>
      </c>
      <c r="K124" s="29">
        <f t="shared" si="84"/>
        <v>567.65303941459968</v>
      </c>
      <c r="L124" s="29">
        <f t="shared" si="84"/>
        <v>588.01903322443172</v>
      </c>
      <c r="M124" s="29">
        <f t="shared" si="84"/>
        <v>598.07156363189563</v>
      </c>
      <c r="N124" s="29">
        <f t="shared" si="84"/>
        <v>600.89919129282453</v>
      </c>
      <c r="O124" s="29">
        <f t="shared" si="84"/>
        <v>596.51870762071019</v>
      </c>
      <c r="P124" s="29">
        <f t="shared" si="84"/>
        <v>586.16728744047055</v>
      </c>
      <c r="Q124" s="29">
        <f t="shared" si="84"/>
        <v>573.96353242628413</v>
      </c>
      <c r="R124" s="29">
        <f t="shared" ref="R124:V124" si="85">R85*R111</f>
        <v>558.41702098800374</v>
      </c>
      <c r="S124" s="29">
        <f t="shared" si="85"/>
        <v>539.82935312124255</v>
      </c>
      <c r="T124" s="29">
        <f t="shared" si="85"/>
        <v>517.63227090989687</v>
      </c>
      <c r="U124" s="29">
        <f t="shared" si="85"/>
        <v>495.02851029210609</v>
      </c>
      <c r="V124" s="29">
        <f t="shared" si="85"/>
        <v>468.33801443762923</v>
      </c>
      <c r="W124" s="29">
        <f t="shared" ref="W124" si="86">W85*W111</f>
        <v>441.53987058098073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261.03148842642679</v>
      </c>
      <c r="C125" s="29">
        <f t="shared" si="87"/>
        <v>262.89031050424313</v>
      </c>
      <c r="D125" s="29">
        <f t="shared" si="87"/>
        <v>273.09435181035462</v>
      </c>
      <c r="E125" s="29">
        <f t="shared" si="87"/>
        <v>282.63491624609537</v>
      </c>
      <c r="F125" s="29">
        <f t="shared" si="87"/>
        <v>282.57675449622764</v>
      </c>
      <c r="G125" s="29">
        <f t="shared" si="87"/>
        <v>288.71881563063573</v>
      </c>
      <c r="H125" s="29">
        <f t="shared" si="87"/>
        <v>291.20076580905419</v>
      </c>
      <c r="I125" s="29">
        <f t="shared" si="87"/>
        <v>286.65978724685004</v>
      </c>
      <c r="J125" s="29">
        <f t="shared" si="87"/>
        <v>289.55947041795298</v>
      </c>
      <c r="K125" s="29">
        <f t="shared" si="87"/>
        <v>298.51709688755784</v>
      </c>
      <c r="L125" s="29">
        <f t="shared" si="87"/>
        <v>292.24054351365101</v>
      </c>
      <c r="M125" s="29">
        <f t="shared" si="87"/>
        <v>297.76780129755218</v>
      </c>
      <c r="N125" s="29">
        <f t="shared" si="87"/>
        <v>297.98728328610275</v>
      </c>
      <c r="O125" s="29">
        <f t="shared" si="87"/>
        <v>296.27991061836457</v>
      </c>
      <c r="P125" s="29">
        <f t="shared" si="87"/>
        <v>293.4008903737743</v>
      </c>
      <c r="Q125" s="29">
        <f t="shared" si="87"/>
        <v>289.52566798235915</v>
      </c>
      <c r="R125" s="29">
        <f t="shared" ref="R125:V125" si="88">R86*R112</f>
        <v>289.78441558131027</v>
      </c>
      <c r="S125" s="29">
        <f t="shared" si="88"/>
        <v>285.60303122824791</v>
      </c>
      <c r="T125" s="29">
        <f t="shared" si="88"/>
        <v>281.39872198129729</v>
      </c>
      <c r="U125" s="29">
        <f t="shared" si="88"/>
        <v>279.36377741291568</v>
      </c>
      <c r="V125" s="29">
        <f t="shared" si="88"/>
        <v>275.96332336739619</v>
      </c>
      <c r="W125" s="29">
        <f t="shared" ref="W125" si="89">W86*W112</f>
        <v>272.41057008404755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288.80831291527022</v>
      </c>
      <c r="C127" s="29">
        <f t="shared" si="90"/>
        <v>300.88441009970978</v>
      </c>
      <c r="D127" s="29">
        <f t="shared" si="90"/>
        <v>313.90709659502028</v>
      </c>
      <c r="E127" s="29">
        <f t="shared" si="90"/>
        <v>335.02054554761594</v>
      </c>
      <c r="F127" s="29">
        <f t="shared" si="90"/>
        <v>353.84056596357999</v>
      </c>
      <c r="G127" s="29">
        <f t="shared" si="90"/>
        <v>374.42609360049016</v>
      </c>
      <c r="H127" s="29">
        <f t="shared" si="90"/>
        <v>403.80901363600054</v>
      </c>
      <c r="I127" s="29">
        <f t="shared" si="90"/>
        <v>423.89034874542767</v>
      </c>
      <c r="J127" s="29">
        <f t="shared" si="90"/>
        <v>442.76439531115921</v>
      </c>
      <c r="K127" s="29">
        <f t="shared" si="90"/>
        <v>464.83588854887529</v>
      </c>
      <c r="L127" s="29">
        <f t="shared" si="90"/>
        <v>482.03975353535048</v>
      </c>
      <c r="M127" s="29">
        <f t="shared" si="90"/>
        <v>485.83574669979316</v>
      </c>
      <c r="N127" s="29">
        <f t="shared" si="90"/>
        <v>497.94643931641252</v>
      </c>
      <c r="O127" s="29">
        <f t="shared" si="90"/>
        <v>509.01458224103425</v>
      </c>
      <c r="P127" s="29">
        <f t="shared" si="90"/>
        <v>510.07897345175746</v>
      </c>
      <c r="Q127" s="29">
        <f t="shared" si="90"/>
        <v>508.18293981437739</v>
      </c>
      <c r="R127" s="29">
        <f t="shared" ref="R127:V127" si="91">R88*R114</f>
        <v>491.06221170638179</v>
      </c>
      <c r="S127" s="29">
        <f t="shared" si="91"/>
        <v>474.42047826228816</v>
      </c>
      <c r="T127" s="29">
        <f t="shared" si="91"/>
        <v>478.08308348330547</v>
      </c>
      <c r="U127" s="29">
        <f t="shared" si="91"/>
        <v>463.44384192014269</v>
      </c>
      <c r="V127" s="29">
        <f t="shared" si="91"/>
        <v>461.96283150504149</v>
      </c>
      <c r="W127" s="29">
        <f t="shared" ref="W127" si="92">W88*W114</f>
        <v>438.81799573222736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126.89928830021064</v>
      </c>
      <c r="C128" s="29">
        <f t="shared" si="93"/>
        <v>131.90309367831401</v>
      </c>
      <c r="D128" s="29">
        <f t="shared" si="93"/>
        <v>140.32312360120858</v>
      </c>
      <c r="E128" s="29">
        <f t="shared" si="93"/>
        <v>155.2247193926253</v>
      </c>
      <c r="F128" s="29">
        <f t="shared" si="93"/>
        <v>169.45661503472223</v>
      </c>
      <c r="G128" s="29">
        <f t="shared" si="93"/>
        <v>181.22917026871636</v>
      </c>
      <c r="H128" s="29">
        <f t="shared" si="93"/>
        <v>190.65846642717571</v>
      </c>
      <c r="I128" s="29">
        <f t="shared" si="93"/>
        <v>200.41204518999592</v>
      </c>
      <c r="J128" s="29">
        <f t="shared" si="93"/>
        <v>207.07760847273377</v>
      </c>
      <c r="K128" s="29">
        <f t="shared" si="93"/>
        <v>214.14324732969203</v>
      </c>
      <c r="L128" s="29">
        <f t="shared" si="93"/>
        <v>218.8878155994102</v>
      </c>
      <c r="M128" s="29">
        <f t="shared" si="93"/>
        <v>222.81693222457204</v>
      </c>
      <c r="N128" s="29">
        <f t="shared" si="93"/>
        <v>229.85161097767559</v>
      </c>
      <c r="O128" s="29">
        <f t="shared" si="93"/>
        <v>239.90084445948654</v>
      </c>
      <c r="P128" s="29">
        <f t="shared" si="93"/>
        <v>248.89403322395881</v>
      </c>
      <c r="Q128" s="29">
        <f t="shared" si="93"/>
        <v>269.59791285274741</v>
      </c>
      <c r="R128" s="29">
        <f t="shared" ref="R128:V128" si="94">R89*R115</f>
        <v>282.46364008954163</v>
      </c>
      <c r="S128" s="29">
        <f t="shared" si="94"/>
        <v>300.2116810801964</v>
      </c>
      <c r="T128" s="29">
        <f t="shared" si="94"/>
        <v>320.05738949160627</v>
      </c>
      <c r="U128" s="29">
        <f t="shared" si="94"/>
        <v>340.93741236238679</v>
      </c>
      <c r="V128" s="29">
        <f t="shared" si="94"/>
        <v>357.18739625181468</v>
      </c>
      <c r="W128" s="29">
        <f t="shared" ref="W128" si="95">W89*W115</f>
        <v>365.29364687703213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911.79920012100774</v>
      </c>
      <c r="C130" s="31">
        <f t="shared" si="96"/>
        <v>920.12819508027314</v>
      </c>
      <c r="D130" s="31">
        <f t="shared" si="96"/>
        <v>923.4453801455187</v>
      </c>
      <c r="E130" s="31">
        <f t="shared" si="96"/>
        <v>922.52189462398633</v>
      </c>
      <c r="F130" s="31">
        <f t="shared" si="96"/>
        <v>917.82918896334422</v>
      </c>
      <c r="G130" s="31">
        <f t="shared" si="96"/>
        <v>910.97047115536247</v>
      </c>
      <c r="H130" s="31">
        <f t="shared" si="96"/>
        <v>906.62345017956852</v>
      </c>
      <c r="I130" s="31">
        <f t="shared" si="96"/>
        <v>900.36393131389912</v>
      </c>
      <c r="J130" s="31">
        <f t="shared" si="96"/>
        <v>891.01938361886266</v>
      </c>
      <c r="K130" s="31">
        <f t="shared" si="96"/>
        <v>878.45427429525364</v>
      </c>
      <c r="L130" s="31">
        <f t="shared" si="96"/>
        <v>854.67014767554087</v>
      </c>
      <c r="M130" s="31">
        <f t="shared" si="96"/>
        <v>818.50195666016248</v>
      </c>
      <c r="N130" s="31">
        <f t="shared" si="96"/>
        <v>779.01003821095151</v>
      </c>
      <c r="O130" s="31">
        <f t="shared" si="96"/>
        <v>750.01302467533196</v>
      </c>
      <c r="P130" s="31">
        <f t="shared" si="96"/>
        <v>712.35494596989042</v>
      </c>
      <c r="Q130" s="31">
        <f t="shared" si="96"/>
        <v>676.4328979466876</v>
      </c>
      <c r="R130" s="31">
        <f t="shared" ref="R130:V130" si="97">R91*R117</f>
        <v>639.34434588869192</v>
      </c>
      <c r="S130" s="31">
        <f t="shared" si="97"/>
        <v>599.84554978350934</v>
      </c>
      <c r="T130" s="31">
        <f t="shared" si="97"/>
        <v>563.60630536214308</v>
      </c>
      <c r="U130" s="31">
        <f t="shared" si="97"/>
        <v>524.00651426630122</v>
      </c>
      <c r="V130" s="31">
        <f t="shared" si="97"/>
        <v>495.34708973253305</v>
      </c>
      <c r="W130" s="31">
        <f t="shared" ref="W130" si="98">W91*W117</f>
        <v>472.85511117640652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5452.4965821292253</v>
      </c>
      <c r="C131" s="33">
        <f t="shared" si="99"/>
        <v>5546.3211597595964</v>
      </c>
      <c r="D131" s="33">
        <f t="shared" si="99"/>
        <v>5502.6289385327846</v>
      </c>
      <c r="E131" s="33">
        <f t="shared" si="99"/>
        <v>5456.7910301956399</v>
      </c>
      <c r="F131" s="33">
        <f t="shared" si="99"/>
        <v>5627.0256697920622</v>
      </c>
      <c r="G131" s="33">
        <f t="shared" si="99"/>
        <v>5589.9803130889259</v>
      </c>
      <c r="H131" s="33">
        <f t="shared" si="99"/>
        <v>5558.8425621143324</v>
      </c>
      <c r="I131" s="33">
        <f t="shared" si="99"/>
        <v>5535.5803984815157</v>
      </c>
      <c r="J131" s="33">
        <f t="shared" si="99"/>
        <v>5643.7382983490143</v>
      </c>
      <c r="K131" s="33">
        <f t="shared" si="99"/>
        <v>5861.8665325734273</v>
      </c>
      <c r="L131" s="33">
        <f t="shared" si="99"/>
        <v>6051.8206060971625</v>
      </c>
      <c r="M131" s="33">
        <f t="shared" si="99"/>
        <v>6171.9255212768985</v>
      </c>
      <c r="N131" s="33">
        <f t="shared" si="99"/>
        <v>6323.1935018711574</v>
      </c>
      <c r="O131" s="33">
        <f t="shared" si="99"/>
        <v>6409.6794705610782</v>
      </c>
      <c r="P131" s="33">
        <f t="shared" si="99"/>
        <v>6434.4415163458561</v>
      </c>
      <c r="Q131" s="33">
        <f t="shared" si="99"/>
        <v>6534.7208245615348</v>
      </c>
      <c r="R131" s="33">
        <f t="shared" ref="R131:V131" si="100">R92*R118</f>
        <v>6467.5665132624845</v>
      </c>
      <c r="S131" s="33">
        <f t="shared" si="100"/>
        <v>6449.5382203551235</v>
      </c>
      <c r="T131" s="33">
        <f t="shared" si="100"/>
        <v>6468.6542322797713</v>
      </c>
      <c r="U131" s="33">
        <f t="shared" si="100"/>
        <v>6507.3131059961052</v>
      </c>
      <c r="V131" s="33">
        <f t="shared" si="100"/>
        <v>6490.8725418301892</v>
      </c>
      <c r="W131" s="33">
        <f t="shared" ref="W131" si="101">W92*W118</f>
        <v>6385.4108438190224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2490.1629651818339</v>
      </c>
      <c r="C133" s="19">
        <f t="shared" ref="C133:Q133" si="103">SUM(C134,C139,C142)</f>
        <v>2512.7992381211197</v>
      </c>
      <c r="D133" s="19">
        <f t="shared" si="103"/>
        <v>2537.3858794384819</v>
      </c>
      <c r="E133" s="19">
        <f t="shared" si="103"/>
        <v>2578.5242258863364</v>
      </c>
      <c r="F133" s="19">
        <f t="shared" si="103"/>
        <v>2611.7387349499813</v>
      </c>
      <c r="G133" s="19">
        <f t="shared" si="103"/>
        <v>2642.3200037679371</v>
      </c>
      <c r="H133" s="19">
        <f t="shared" si="103"/>
        <v>2676.5558659507947</v>
      </c>
      <c r="I133" s="19">
        <f t="shared" si="103"/>
        <v>2692.4313554954624</v>
      </c>
      <c r="J133" s="19">
        <f t="shared" si="103"/>
        <v>2704.2434231965572</v>
      </c>
      <c r="K133" s="19">
        <f t="shared" si="103"/>
        <v>2725.4903726415414</v>
      </c>
      <c r="L133" s="19">
        <f t="shared" si="103"/>
        <v>2726.3550139012023</v>
      </c>
      <c r="M133" s="19">
        <f t="shared" si="103"/>
        <v>2696.1499431039383</v>
      </c>
      <c r="N133" s="19">
        <f t="shared" si="103"/>
        <v>2676.905510619144</v>
      </c>
      <c r="O133" s="19">
        <f t="shared" si="103"/>
        <v>2664.4787827060454</v>
      </c>
      <c r="P133" s="19">
        <f t="shared" si="103"/>
        <v>2619.8726093292457</v>
      </c>
      <c r="Q133" s="19">
        <f t="shared" si="103"/>
        <v>2588.1021234059262</v>
      </c>
      <c r="R133" s="19">
        <f t="shared" ref="R133:V133" si="104">SUM(R134,R139,R142)</f>
        <v>2546.2130346678882</v>
      </c>
      <c r="S133" s="19">
        <f t="shared" si="104"/>
        <v>2415.260105773832</v>
      </c>
      <c r="T133" s="19">
        <f t="shared" si="104"/>
        <v>2433.725883258121</v>
      </c>
      <c r="U133" s="19">
        <f t="shared" si="104"/>
        <v>2393.2868929710103</v>
      </c>
      <c r="V133" s="19">
        <f t="shared" si="104"/>
        <v>2513.772300925003</v>
      </c>
      <c r="W133" s="19">
        <f t="shared" ref="W133" si="105">SUM(W134,W139,W142)</f>
        <v>2451.4493144938365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1341.6645590470519</v>
      </c>
      <c r="C134" s="22">
        <f t="shared" ref="C134:Q134" si="107">SUM(C135:C138)</f>
        <v>1325.680815455486</v>
      </c>
      <c r="D134" s="22">
        <f t="shared" si="107"/>
        <v>1317.2228660232813</v>
      </c>
      <c r="E134" s="22">
        <f t="shared" si="107"/>
        <v>1312.3001601769922</v>
      </c>
      <c r="F134" s="22">
        <f t="shared" si="107"/>
        <v>1297.1295539935272</v>
      </c>
      <c r="G134" s="22">
        <f t="shared" si="107"/>
        <v>1287.2216253436372</v>
      </c>
      <c r="H134" s="22">
        <f t="shared" si="107"/>
        <v>1270.2789162689226</v>
      </c>
      <c r="I134" s="22">
        <f t="shared" si="107"/>
        <v>1249.5032060521701</v>
      </c>
      <c r="J134" s="22">
        <f t="shared" si="107"/>
        <v>1230.3888543432176</v>
      </c>
      <c r="K134" s="22">
        <f t="shared" si="107"/>
        <v>1215.6721735835104</v>
      </c>
      <c r="L134" s="22">
        <f t="shared" si="107"/>
        <v>1194.4184059253462</v>
      </c>
      <c r="M134" s="22">
        <f t="shared" si="107"/>
        <v>1166.981184324351</v>
      </c>
      <c r="N134" s="22">
        <f t="shared" si="107"/>
        <v>1139.3196578007521</v>
      </c>
      <c r="O134" s="22">
        <f t="shared" si="107"/>
        <v>1113.874695136609</v>
      </c>
      <c r="P134" s="22">
        <f t="shared" si="107"/>
        <v>1077.6827839012467</v>
      </c>
      <c r="Q134" s="22">
        <f t="shared" si="107"/>
        <v>1044.4361049401296</v>
      </c>
      <c r="R134" s="22">
        <f t="shared" ref="R134:V134" si="108">SUM(R135:R138)</f>
        <v>1018.3405014326595</v>
      </c>
      <c r="S134" s="22">
        <f t="shared" si="108"/>
        <v>982.8196522573229</v>
      </c>
      <c r="T134" s="22">
        <f t="shared" si="108"/>
        <v>943.29065327286514</v>
      </c>
      <c r="U134" s="22">
        <f t="shared" si="108"/>
        <v>912.15447705544022</v>
      </c>
      <c r="V134" s="22">
        <f t="shared" si="108"/>
        <v>888.17273462082142</v>
      </c>
      <c r="W134" s="22">
        <f t="shared" ref="W134" si="109">SUM(W135:W138)</f>
        <v>867.4098111564831</v>
      </c>
      <c r="DA134" s="57"/>
    </row>
    <row r="135" spans="1:105" ht="12" customHeight="1" x14ac:dyDescent="0.25">
      <c r="A135" s="28" t="s">
        <v>32</v>
      </c>
      <c r="B135" s="29">
        <f>B5*1000*11630/RES_summary!B$6</f>
        <v>788.90459300074008</v>
      </c>
      <c r="C135" s="29">
        <f>C5*1000*11630/RES_summary!C$6</f>
        <v>780.31466850366803</v>
      </c>
      <c r="D135" s="29">
        <f>D5*1000*11630/RES_summary!D$6</f>
        <v>770.07717402161734</v>
      </c>
      <c r="E135" s="29">
        <f>E5*1000*11630/RES_summary!E$6</f>
        <v>758.78747711293579</v>
      </c>
      <c r="F135" s="29">
        <f>F5*1000*11630/RES_summary!F$6</f>
        <v>749.37646873512278</v>
      </c>
      <c r="G135" s="29">
        <f>G5*1000*11630/RES_summary!G$6</f>
        <v>736.8820883524387</v>
      </c>
      <c r="H135" s="29">
        <f>H5*1000*11630/RES_summary!H$6</f>
        <v>719.96337275472627</v>
      </c>
      <c r="I135" s="29">
        <f>I5*1000*11630/RES_summary!I$6</f>
        <v>706.82003554885989</v>
      </c>
      <c r="J135" s="29">
        <f>J5*1000*11630/RES_summary!J$6</f>
        <v>692.26663395102707</v>
      </c>
      <c r="K135" s="29">
        <f>K5*1000*11630/RES_summary!K$6</f>
        <v>678.38765673405021</v>
      </c>
      <c r="L135" s="29">
        <f>L5*1000*11630/RES_summary!L$6</f>
        <v>666.97412591888735</v>
      </c>
      <c r="M135" s="29">
        <f>M5*1000*11630/RES_summary!M$6</f>
        <v>648.67206698621078</v>
      </c>
      <c r="N135" s="29">
        <f>N5*1000*11630/RES_summary!N$6</f>
        <v>630.74000212151873</v>
      </c>
      <c r="O135" s="29">
        <f>O5*1000*11630/RES_summary!O$6</f>
        <v>613.66645887803622</v>
      </c>
      <c r="P135" s="29">
        <f>P5*1000*11630/RES_summary!P$6</f>
        <v>591.22760745085782</v>
      </c>
      <c r="Q135" s="29">
        <f>Q5*1000*11630/RES_summary!Q$6</f>
        <v>570.22527490451705</v>
      </c>
      <c r="R135" s="29">
        <f>R5*1000*11630/RES_summary!R$6</f>
        <v>548.68236915528792</v>
      </c>
      <c r="S135" s="29">
        <f>S5*1000*11630/RES_summary!S$6</f>
        <v>524.69736696154337</v>
      </c>
      <c r="T135" s="29">
        <f>T5*1000*11630/RES_summary!T$6</f>
        <v>500.16452017382045</v>
      </c>
      <c r="U135" s="29">
        <f>U5*1000*11630/RES_summary!U$6</f>
        <v>482.14092920380227</v>
      </c>
      <c r="V135" s="29">
        <f>V5*1000*11630/RES_summary!V$6</f>
        <v>465.35992166587187</v>
      </c>
      <c r="W135" s="29">
        <f>W5*1000*11630/RES_summary!W$6</f>
        <v>449.31381192877029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307.22839416104824</v>
      </c>
      <c r="C136" s="29">
        <f>C6*1000*11630/RES_summary!C$6</f>
        <v>297.91233928642174</v>
      </c>
      <c r="D136" s="29">
        <f>D6*1000*11630/RES_summary!D$6</f>
        <v>293.38151474142666</v>
      </c>
      <c r="E136" s="29">
        <f>E6*1000*11630/RES_summary!E$6</f>
        <v>289.73956555261344</v>
      </c>
      <c r="F136" s="29">
        <f>F6*1000*11630/RES_summary!F$6</f>
        <v>282.10309816252959</v>
      </c>
      <c r="G136" s="29">
        <f>G6*1000*11630/RES_summary!G$6</f>
        <v>277.06494234537644</v>
      </c>
      <c r="H136" s="29">
        <f>H6*1000*11630/RES_summary!H$6</f>
        <v>271.69593965562194</v>
      </c>
      <c r="I136" s="29">
        <f>I6*1000*11630/RES_summary!I$6</f>
        <v>262.65238516268232</v>
      </c>
      <c r="J136" s="29">
        <f>J6*1000*11630/RES_summary!J$6</f>
        <v>253.92670231429722</v>
      </c>
      <c r="K136" s="29">
        <f>K6*1000*11630/RES_summary!K$6</f>
        <v>246.43643084874952</v>
      </c>
      <c r="L136" s="29">
        <f>L6*1000*11630/RES_summary!L$6</f>
        <v>236.9855070614995</v>
      </c>
      <c r="M136" s="29">
        <f>M6*1000*11630/RES_summary!M$6</f>
        <v>226.96155042169858</v>
      </c>
      <c r="N136" s="29">
        <f>N6*1000*11630/RES_summary!N$6</f>
        <v>217.41662623314454</v>
      </c>
      <c r="O136" s="29">
        <f>O6*1000*11630/RES_summary!O$6</f>
        <v>207.29615910914453</v>
      </c>
      <c r="P136" s="29">
        <f>P6*1000*11630/RES_summary!P$6</f>
        <v>196.1433243052831</v>
      </c>
      <c r="Q136" s="29">
        <f>Q6*1000*11630/RES_summary!Q$6</f>
        <v>185.9286956427938</v>
      </c>
      <c r="R136" s="29">
        <f>R6*1000*11630/RES_summary!R$6</f>
        <v>181.26296919339893</v>
      </c>
      <c r="S136" s="29">
        <f>S6*1000*11630/RES_summary!S$6</f>
        <v>174.61974448440421</v>
      </c>
      <c r="T136" s="29">
        <f>T6*1000*11630/RES_summary!T$6</f>
        <v>167.46060932738652</v>
      </c>
      <c r="U136" s="29">
        <f>U6*1000*11630/RES_summary!U$6</f>
        <v>161.11602438808271</v>
      </c>
      <c r="V136" s="29">
        <f>V6*1000*11630/RES_summary!V$6</f>
        <v>157.10380163997496</v>
      </c>
      <c r="W136" s="29">
        <f>W6*1000*11630/RES_summary!W$6</f>
        <v>151.79011110291776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124.51887225347197</v>
      </c>
      <c r="C137" s="29">
        <f>C7*1000*11630/RES_summary!C$6</f>
        <v>126.02329789925206</v>
      </c>
      <c r="D137" s="29">
        <f>D7*1000*11630/RES_summary!D$6</f>
        <v>128.3020123284972</v>
      </c>
      <c r="E137" s="29">
        <f>E7*1000*11630/RES_summary!E$6</f>
        <v>133.29687396594198</v>
      </c>
      <c r="F137" s="29">
        <f>F7*1000*11630/RES_summary!F$6</f>
        <v>134.63243718049225</v>
      </c>
      <c r="G137" s="29">
        <f>G7*1000*11630/RES_summary!G$6</f>
        <v>137.50560849567049</v>
      </c>
      <c r="H137" s="29">
        <f>H7*1000*11630/RES_summary!H$6</f>
        <v>139.99470824393299</v>
      </c>
      <c r="I137" s="29">
        <f>I7*1000*11630/RES_summary!I$6</f>
        <v>142.10317866826566</v>
      </c>
      <c r="J137" s="29">
        <f>J7*1000*11630/RES_summary!J$6</f>
        <v>143.95089624056948</v>
      </c>
      <c r="K137" s="29">
        <f>K7*1000*11630/RES_summary!K$6</f>
        <v>145.57677865950021</v>
      </c>
      <c r="L137" s="29">
        <f>L7*1000*11630/RES_summary!L$6</f>
        <v>147.22019163478788</v>
      </c>
      <c r="M137" s="29">
        <f>M7*1000*11630/RES_summary!M$6</f>
        <v>144.98363652463013</v>
      </c>
      <c r="N137" s="29">
        <f>N7*1000*11630/RES_summary!N$6</f>
        <v>144.21937503880213</v>
      </c>
      <c r="O137" s="29">
        <f>O7*1000*11630/RES_summary!O$6</f>
        <v>146.15771863585343</v>
      </c>
      <c r="P137" s="29">
        <f>P7*1000*11630/RES_summary!P$6</f>
        <v>144.51846173268154</v>
      </c>
      <c r="Q137" s="29">
        <f>Q7*1000*11630/RES_summary!Q$6</f>
        <v>143.78401105814876</v>
      </c>
      <c r="R137" s="29">
        <f>R7*1000*11630/RES_summary!R$6</f>
        <v>143.53654551439749</v>
      </c>
      <c r="S137" s="29">
        <f>S7*1000*11630/RES_summary!S$6</f>
        <v>140.23497129574366</v>
      </c>
      <c r="T137" s="29">
        <f>T7*1000*11630/RES_summary!T$6</f>
        <v>134.38652359148421</v>
      </c>
      <c r="U137" s="29">
        <f>U7*1000*11630/RES_summary!U$6</f>
        <v>128.42575922982223</v>
      </c>
      <c r="V137" s="29">
        <f>V7*1000*11630/RES_summary!V$6</f>
        <v>121.36216643282546</v>
      </c>
      <c r="W137" s="29">
        <f>W7*1000*11630/RES_summary!W$6</f>
        <v>115.22313175623019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121.01269963179149</v>
      </c>
      <c r="C138" s="29">
        <f>C8*1000*11630/RES_summary!C$6</f>
        <v>121.43050976614396</v>
      </c>
      <c r="D138" s="29">
        <f>D8*1000*11630/RES_summary!D$6</f>
        <v>125.46216493173998</v>
      </c>
      <c r="E138" s="29">
        <f>E8*1000*11630/RES_summary!E$6</f>
        <v>130.47624354550098</v>
      </c>
      <c r="F138" s="29">
        <f>F8*1000*11630/RES_summary!F$6</f>
        <v>131.01754991538263</v>
      </c>
      <c r="G138" s="29">
        <f>G8*1000*11630/RES_summary!G$6</f>
        <v>135.7689861501517</v>
      </c>
      <c r="H138" s="29">
        <f>H8*1000*11630/RES_summary!H$6</f>
        <v>138.6248956146415</v>
      </c>
      <c r="I138" s="29">
        <f>I8*1000*11630/RES_summary!I$6</f>
        <v>137.92760667236217</v>
      </c>
      <c r="J138" s="29">
        <f>J8*1000*11630/RES_summary!J$6</f>
        <v>140.24462183732379</v>
      </c>
      <c r="K138" s="29">
        <f>K8*1000*11630/RES_summary!K$6</f>
        <v>145.27130734121039</v>
      </c>
      <c r="L138" s="29">
        <f>L8*1000*11630/RES_summary!L$6</f>
        <v>143.23858131017138</v>
      </c>
      <c r="M138" s="29">
        <f>M8*1000*11630/RES_summary!M$6</f>
        <v>146.36393039181161</v>
      </c>
      <c r="N138" s="29">
        <f>N8*1000*11630/RES_summary!N$6</f>
        <v>146.94365440728666</v>
      </c>
      <c r="O138" s="29">
        <f>O8*1000*11630/RES_summary!O$6</f>
        <v>146.75435851357489</v>
      </c>
      <c r="P138" s="29">
        <f>P8*1000*11630/RES_summary!P$6</f>
        <v>145.7933904124242</v>
      </c>
      <c r="Q138" s="29">
        <f>Q8*1000*11630/RES_summary!Q$6</f>
        <v>144.49812333466994</v>
      </c>
      <c r="R138" s="29">
        <f>R8*1000*11630/RES_summary!R$6</f>
        <v>144.8586175695751</v>
      </c>
      <c r="S138" s="29">
        <f>S8*1000*11630/RES_summary!S$6</f>
        <v>143.26756951563164</v>
      </c>
      <c r="T138" s="29">
        <f>T8*1000*11630/RES_summary!T$6</f>
        <v>141.27900018017394</v>
      </c>
      <c r="U138" s="29">
        <f>U8*1000*11630/RES_summary!U$6</f>
        <v>140.47176423373298</v>
      </c>
      <c r="V138" s="29">
        <f>V8*1000*11630/RES_summary!V$6</f>
        <v>144.34684488214916</v>
      </c>
      <c r="W138" s="29">
        <f>W8*1000*11630/RES_summary!W$6</f>
        <v>151.08275636856496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489.74975115061102</v>
      </c>
      <c r="C139" s="22">
        <f t="shared" ref="C139:Q139" si="111">SUM(C140:C141)</f>
        <v>516.64475732808023</v>
      </c>
      <c r="D139" s="22">
        <f t="shared" si="111"/>
        <v>546.47569805852095</v>
      </c>
      <c r="E139" s="22">
        <f t="shared" si="111"/>
        <v>592.08223189731666</v>
      </c>
      <c r="F139" s="22">
        <f t="shared" si="111"/>
        <v>633.87314054257558</v>
      </c>
      <c r="G139" s="22">
        <f t="shared" si="111"/>
        <v>676.51259322861847</v>
      </c>
      <c r="H139" s="22">
        <f t="shared" si="111"/>
        <v>729.44554176351539</v>
      </c>
      <c r="I139" s="22">
        <f t="shared" si="111"/>
        <v>768.6148162897357</v>
      </c>
      <c r="J139" s="22">
        <f t="shared" si="111"/>
        <v>801.01451469386666</v>
      </c>
      <c r="K139" s="22">
        <f t="shared" si="111"/>
        <v>836.73855929274691</v>
      </c>
      <c r="L139" s="22">
        <f t="shared" si="111"/>
        <v>864.53766722604701</v>
      </c>
      <c r="M139" s="22">
        <f t="shared" si="111"/>
        <v>874.83517840550519</v>
      </c>
      <c r="N139" s="22">
        <f t="shared" si="111"/>
        <v>898.0658997787026</v>
      </c>
      <c r="O139" s="22">
        <f t="shared" si="111"/>
        <v>922.59479434846037</v>
      </c>
      <c r="P139" s="22">
        <f t="shared" si="111"/>
        <v>932.24749820260354</v>
      </c>
      <c r="Q139" s="22">
        <f t="shared" si="111"/>
        <v>947.66668355313709</v>
      </c>
      <c r="R139" s="22">
        <f t="shared" ref="R139:V139" si="112">SUM(R140:R141)</f>
        <v>947.58214939197364</v>
      </c>
      <c r="S139" s="22">
        <f t="shared" si="112"/>
        <v>884.87751445327376</v>
      </c>
      <c r="T139" s="22">
        <f t="shared" si="112"/>
        <v>949.48237872065965</v>
      </c>
      <c r="U139" s="22">
        <f t="shared" si="112"/>
        <v>955.43313323798975</v>
      </c>
      <c r="V139" s="22">
        <f t="shared" si="112"/>
        <v>1074.1963588909384</v>
      </c>
      <c r="W139" s="22">
        <f t="shared" ref="W139" si="113">SUM(W140:W141)</f>
        <v>1036.1564934349472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406.83693265598794</v>
      </c>
      <c r="C140" s="29">
        <f>C10*1000*11630/RES_summary!C$6</f>
        <v>428.36832819941156</v>
      </c>
      <c r="D140" s="29">
        <f>D10*1000*11630/RES_summary!D$6</f>
        <v>450.50438037626498</v>
      </c>
      <c r="E140" s="29">
        <f>E10*1000*11630/RES_summary!E$6</f>
        <v>483.75745056084685</v>
      </c>
      <c r="F140" s="29">
        <f>F10*1000*11630/RES_summary!F$6</f>
        <v>513.35699329758882</v>
      </c>
      <c r="G140" s="29">
        <f>G10*1000*11630/RES_summary!G$6</f>
        <v>545.2550410973721</v>
      </c>
      <c r="H140" s="29">
        <f>H10*1000*11630/RES_summary!H$6</f>
        <v>589.09927946862115</v>
      </c>
      <c r="I140" s="29">
        <f>I10*1000*11630/RES_summary!I$6</f>
        <v>618.78144884056292</v>
      </c>
      <c r="J140" s="29">
        <f>J10*1000*11630/RES_summary!J$6</f>
        <v>644.35714868052105</v>
      </c>
      <c r="K140" s="29">
        <f>K10*1000*11630/RES_summary!K$6</f>
        <v>673.07069756508179</v>
      </c>
      <c r="L140" s="29">
        <f>L10*1000*11630/RES_summary!L$6</f>
        <v>695.31157579047976</v>
      </c>
      <c r="M140" s="29">
        <f>M10*1000*11630/RES_summary!M$6</f>
        <v>701.50899020737472</v>
      </c>
      <c r="N140" s="29">
        <f>N10*1000*11630/RES_summary!N$6</f>
        <v>718.46174884659217</v>
      </c>
      <c r="O140" s="29">
        <f>O10*1000*11630/RES_summary!O$6</f>
        <v>734.17396219430657</v>
      </c>
      <c r="P140" s="29">
        <f>P10*1000*11630/RES_summary!P$6</f>
        <v>735.66632382866635</v>
      </c>
      <c r="Q140" s="29">
        <f>Q10*1000*11630/RES_summary!Q$6</f>
        <v>733.34504393708755</v>
      </c>
      <c r="R140" s="29">
        <f>R10*1000*11630/RES_summary!R$6</f>
        <v>720.16415753546733</v>
      </c>
      <c r="S140" s="29">
        <f>S10*1000*11630/RES_summary!S$6</f>
        <v>657.51840635573876</v>
      </c>
      <c r="T140" s="29">
        <f>T10*1000*11630/RES_summary!T$6</f>
        <v>696.09097817168515</v>
      </c>
      <c r="U140" s="29">
        <f>U10*1000*11630/RES_summary!U$6</f>
        <v>683.51120702894593</v>
      </c>
      <c r="V140" s="29">
        <f>V10*1000*11630/RES_summary!V$6</f>
        <v>759.24266489863214</v>
      </c>
      <c r="W140" s="29">
        <f>W10*1000*11630/RES_summary!W$6</f>
        <v>719.97291694314583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82.912818494623082</v>
      </c>
      <c r="C141" s="29">
        <f>C11*1000*11630/RES_summary!C$6</f>
        <v>88.27642912866871</v>
      </c>
      <c r="D141" s="29">
        <f>D11*1000*11630/RES_summary!D$6</f>
        <v>95.971317682255915</v>
      </c>
      <c r="E141" s="29">
        <f>E11*1000*11630/RES_summary!E$6</f>
        <v>108.3247813364698</v>
      </c>
      <c r="F141" s="29">
        <f>F11*1000*11630/RES_summary!F$6</f>
        <v>120.5161472449868</v>
      </c>
      <c r="G141" s="29">
        <f>G11*1000*11630/RES_summary!G$6</f>
        <v>131.2575521312464</v>
      </c>
      <c r="H141" s="29">
        <f>H11*1000*11630/RES_summary!H$6</f>
        <v>140.34626229489425</v>
      </c>
      <c r="I141" s="29">
        <f>I11*1000*11630/RES_summary!I$6</f>
        <v>149.83336744917284</v>
      </c>
      <c r="J141" s="29">
        <f>J11*1000*11630/RES_summary!J$6</f>
        <v>156.65736601334555</v>
      </c>
      <c r="K141" s="29">
        <f>K11*1000*11630/RES_summary!K$6</f>
        <v>163.66786172766507</v>
      </c>
      <c r="L141" s="29">
        <f>L11*1000*11630/RES_summary!L$6</f>
        <v>169.2260914355673</v>
      </c>
      <c r="M141" s="29">
        <f>M11*1000*11630/RES_summary!M$6</f>
        <v>173.32618819813044</v>
      </c>
      <c r="N141" s="29">
        <f>N11*1000*11630/RES_summary!N$6</f>
        <v>179.60415093211043</v>
      </c>
      <c r="O141" s="29">
        <f>O11*1000*11630/RES_summary!O$6</f>
        <v>188.4208321541538</v>
      </c>
      <c r="P141" s="29">
        <f>P11*1000*11630/RES_summary!P$6</f>
        <v>196.58117437393724</v>
      </c>
      <c r="Q141" s="29">
        <f>Q11*1000*11630/RES_summary!Q$6</f>
        <v>214.32163961604954</v>
      </c>
      <c r="R141" s="29">
        <f>R11*1000*11630/RES_summary!R$6</f>
        <v>227.41799185650626</v>
      </c>
      <c r="S141" s="29">
        <f>S11*1000*11630/RES_summary!S$6</f>
        <v>227.35910809753497</v>
      </c>
      <c r="T141" s="29">
        <f>T11*1000*11630/RES_summary!T$6</f>
        <v>253.39140054897447</v>
      </c>
      <c r="U141" s="29">
        <f>U11*1000*11630/RES_summary!U$6</f>
        <v>271.92192620904376</v>
      </c>
      <c r="V141" s="29">
        <f>V11*1000*11630/RES_summary!V$6</f>
        <v>314.95369399230628</v>
      </c>
      <c r="W141" s="29">
        <f>W11*1000*11630/RES_summary!W$6</f>
        <v>316.18357649180132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658.74865498417114</v>
      </c>
      <c r="C142" s="22">
        <f t="shared" ref="C142:Q142" si="115">SUM(C143:C144)</f>
        <v>670.47366533755326</v>
      </c>
      <c r="D142" s="22">
        <f t="shared" si="115"/>
        <v>673.68731535667973</v>
      </c>
      <c r="E142" s="22">
        <f t="shared" si="115"/>
        <v>674.14183381202747</v>
      </c>
      <c r="F142" s="22">
        <f t="shared" si="115"/>
        <v>680.7360404138783</v>
      </c>
      <c r="G142" s="22">
        <f t="shared" si="115"/>
        <v>678.58578519568118</v>
      </c>
      <c r="H142" s="22">
        <f t="shared" si="115"/>
        <v>676.83140791835683</v>
      </c>
      <c r="I142" s="22">
        <f t="shared" si="115"/>
        <v>674.31333315355675</v>
      </c>
      <c r="J142" s="22">
        <f t="shared" si="115"/>
        <v>672.84005415947297</v>
      </c>
      <c r="K142" s="22">
        <f t="shared" si="115"/>
        <v>673.07963976528367</v>
      </c>
      <c r="L142" s="22">
        <f t="shared" si="115"/>
        <v>667.39894074980919</v>
      </c>
      <c r="M142" s="22">
        <f t="shared" si="115"/>
        <v>654.33358037408198</v>
      </c>
      <c r="N142" s="22">
        <f t="shared" si="115"/>
        <v>639.51995303968931</v>
      </c>
      <c r="O142" s="22">
        <f t="shared" si="115"/>
        <v>628.00929322097613</v>
      </c>
      <c r="P142" s="22">
        <f t="shared" si="115"/>
        <v>609.9423272253955</v>
      </c>
      <c r="Q142" s="22">
        <f t="shared" si="115"/>
        <v>595.99933491265961</v>
      </c>
      <c r="R142" s="22">
        <f t="shared" ref="R142:V142" si="116">SUM(R143:R144)</f>
        <v>580.29038384325497</v>
      </c>
      <c r="S142" s="22">
        <f t="shared" si="116"/>
        <v>547.56293906323526</v>
      </c>
      <c r="T142" s="22">
        <f t="shared" si="116"/>
        <v>540.95285126459612</v>
      </c>
      <c r="U142" s="22">
        <f t="shared" si="116"/>
        <v>525.69928267758019</v>
      </c>
      <c r="V142" s="22">
        <f t="shared" si="116"/>
        <v>551.40320741324331</v>
      </c>
      <c r="W142" s="22">
        <f t="shared" ref="W142" si="117">SUM(W143:W144)</f>
        <v>547.88300990240634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458.10465944543472</v>
      </c>
      <c r="C143" s="31">
        <f>C13*1000*11630/RES_summary!C$6</f>
        <v>464.66459712719382</v>
      </c>
      <c r="D143" s="31">
        <f>D13*1000*11630/RES_summary!D$6</f>
        <v>468.27483899042136</v>
      </c>
      <c r="E143" s="31">
        <f>E13*1000*11630/RES_summary!E$6</f>
        <v>469.54976367040911</v>
      </c>
      <c r="F143" s="31">
        <f>F13*1000*11630/RES_summary!F$6</f>
        <v>469.01085141600089</v>
      </c>
      <c r="G143" s="31">
        <f>G13*1000*11630/RES_summary!G$6</f>
        <v>467.59190418285789</v>
      </c>
      <c r="H143" s="31">
        <f>H13*1000*11630/RES_summary!H$6</f>
        <v>466.81177164338646</v>
      </c>
      <c r="I143" s="31">
        <f>I13*1000*11630/RES_summary!I$6</f>
        <v>465.10021202268956</v>
      </c>
      <c r="J143" s="31">
        <f>J13*1000*11630/RES_summary!J$6</f>
        <v>460.29533208890632</v>
      </c>
      <c r="K143" s="31">
        <f>K13*1000*11630/RES_summary!K$6</f>
        <v>453.43346412706211</v>
      </c>
      <c r="L143" s="31">
        <f>L13*1000*11630/RES_summary!L$6</f>
        <v>441.53518381122308</v>
      </c>
      <c r="M143" s="31">
        <f>M13*1000*11630/RES_summary!M$6</f>
        <v>423.8875326127195</v>
      </c>
      <c r="N143" s="31">
        <f>N13*1000*11630/RES_summary!N$6</f>
        <v>403.79294895835034</v>
      </c>
      <c r="O143" s="31">
        <f>O13*1000*11630/RES_summary!O$6</f>
        <v>389.36564045015461</v>
      </c>
      <c r="P143" s="31">
        <f>P13*1000*11630/RES_summary!P$6</f>
        <v>370.62294841195074</v>
      </c>
      <c r="Q143" s="31">
        <f>Q13*1000*11630/RES_summary!Q$6</f>
        <v>353.04717556780889</v>
      </c>
      <c r="R143" s="31">
        <f>R13*1000*11630/RES_summary!R$6</f>
        <v>334.27152068225752</v>
      </c>
      <c r="S143" s="31">
        <f>S13*1000*11630/RES_summary!S$6</f>
        <v>315.10347476665487</v>
      </c>
      <c r="T143" s="31">
        <f>T13*1000*11630/RES_summary!T$6</f>
        <v>295.42936597662793</v>
      </c>
      <c r="U143" s="31">
        <f>U13*1000*11630/RES_summary!U$6</f>
        <v>274.72399182502039</v>
      </c>
      <c r="V143" s="31">
        <f>V13*1000*11630/RES_summary!V$6</f>
        <v>271.84446719964416</v>
      </c>
      <c r="W143" s="31">
        <f>W13*1000*11630/RES_summary!W$6</f>
        <v>273.2995715211668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200.64399553873639</v>
      </c>
      <c r="C144" s="33">
        <f>C14*1000*11630/RES_summary!C$6</f>
        <v>205.80906821035938</v>
      </c>
      <c r="D144" s="33">
        <f>D14*1000*11630/RES_summary!D$6</f>
        <v>205.41247636625837</v>
      </c>
      <c r="E144" s="33">
        <f>E14*1000*11630/RES_summary!E$6</f>
        <v>204.59207014161834</v>
      </c>
      <c r="F144" s="33">
        <f>F14*1000*11630/RES_summary!F$6</f>
        <v>211.72518899787738</v>
      </c>
      <c r="G144" s="33">
        <f>G14*1000*11630/RES_summary!G$6</f>
        <v>210.99388101282329</v>
      </c>
      <c r="H144" s="33">
        <f>H14*1000*11630/RES_summary!H$6</f>
        <v>210.0196362749704</v>
      </c>
      <c r="I144" s="33">
        <f>I14*1000*11630/RES_summary!I$6</f>
        <v>209.21312113086717</v>
      </c>
      <c r="J144" s="33">
        <f>J14*1000*11630/RES_summary!J$6</f>
        <v>212.54472207056665</v>
      </c>
      <c r="K144" s="33">
        <f>K14*1000*11630/RES_summary!K$6</f>
        <v>219.64617563822162</v>
      </c>
      <c r="L144" s="33">
        <f>L14*1000*11630/RES_summary!L$6</f>
        <v>225.86375693858614</v>
      </c>
      <c r="M144" s="33">
        <f>M14*1000*11630/RES_summary!M$6</f>
        <v>230.44604776136245</v>
      </c>
      <c r="N144" s="33">
        <f>N14*1000*11630/RES_summary!N$6</f>
        <v>235.72700408133895</v>
      </c>
      <c r="O144" s="33">
        <f>O14*1000*11630/RES_summary!O$6</f>
        <v>238.64365277082152</v>
      </c>
      <c r="P144" s="33">
        <f>P14*1000*11630/RES_summary!P$6</f>
        <v>239.31937881344473</v>
      </c>
      <c r="Q144" s="33">
        <f>Q14*1000*11630/RES_summary!Q$6</f>
        <v>242.95215934485071</v>
      </c>
      <c r="R144" s="33">
        <f>R14*1000*11630/RES_summary!R$6</f>
        <v>246.01886316099748</v>
      </c>
      <c r="S144" s="33">
        <f>S14*1000*11630/RES_summary!S$6</f>
        <v>232.45946429658045</v>
      </c>
      <c r="T144" s="33">
        <f>T14*1000*11630/RES_summary!T$6</f>
        <v>245.52348528796813</v>
      </c>
      <c r="U144" s="33">
        <f>U14*1000*11630/RES_summary!U$6</f>
        <v>250.97529085255985</v>
      </c>
      <c r="V144" s="33">
        <f>V14*1000*11630/RES_summary!V$6</f>
        <v>279.55874021359921</v>
      </c>
      <c r="W144" s="33">
        <f>W14*1000*11630/RES_summary!W$6</f>
        <v>274.58343838123955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1786.2663374115407</v>
      </c>
      <c r="C3" s="49">
        <f t="shared" ref="C3:W3" si="0">C5*C11/11630</f>
        <v>1782.4363646864026</v>
      </c>
      <c r="D3" s="49">
        <f t="shared" si="0"/>
        <v>1774.818515180511</v>
      </c>
      <c r="E3" s="49">
        <f t="shared" si="0"/>
        <v>1764.253305104394</v>
      </c>
      <c r="F3" s="49">
        <f t="shared" si="0"/>
        <v>1757.3496765707919</v>
      </c>
      <c r="G3" s="49">
        <f t="shared" si="0"/>
        <v>1731.5270518614736</v>
      </c>
      <c r="H3" s="49">
        <f t="shared" si="0"/>
        <v>1716.7873914352883</v>
      </c>
      <c r="I3" s="49">
        <f t="shared" si="0"/>
        <v>1701.7448404096945</v>
      </c>
      <c r="J3" s="49">
        <f t="shared" si="0"/>
        <v>1696.3392670386695</v>
      </c>
      <c r="K3" s="49">
        <f t="shared" si="0"/>
        <v>1674.2206635332923</v>
      </c>
      <c r="L3" s="49">
        <f t="shared" si="0"/>
        <v>1665.8355518356959</v>
      </c>
      <c r="M3" s="49">
        <f t="shared" si="0"/>
        <v>1625.2185815609357</v>
      </c>
      <c r="N3" s="49">
        <f t="shared" si="0"/>
        <v>1591.8272873094616</v>
      </c>
      <c r="O3" s="49">
        <f t="shared" si="0"/>
        <v>1559.9171325714872</v>
      </c>
      <c r="P3" s="49">
        <f t="shared" si="0"/>
        <v>1523.3884702677174</v>
      </c>
      <c r="Q3" s="49">
        <f t="shared" si="0"/>
        <v>1483.82501088661</v>
      </c>
      <c r="R3" s="49">
        <f t="shared" si="0"/>
        <v>1437.8608344886038</v>
      </c>
      <c r="S3" s="49">
        <f t="shared" si="0"/>
        <v>1380.0430435703938</v>
      </c>
      <c r="T3" s="49">
        <f t="shared" si="0"/>
        <v>1321.5755512904709</v>
      </c>
      <c r="U3" s="49">
        <f t="shared" si="0"/>
        <v>1279.0066670454728</v>
      </c>
      <c r="V3" s="49">
        <f t="shared" si="0"/>
        <v>1239.752562909797</v>
      </c>
      <c r="W3" s="49">
        <f t="shared" si="0"/>
        <v>1206.2069971257788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2371.4928657644091</v>
      </c>
      <c r="C5" s="49">
        <f t="shared" ref="C5:W5" si="1">C7*C13/1000000</f>
        <v>2366.4080960391402</v>
      </c>
      <c r="D5" s="49">
        <f t="shared" si="1"/>
        <v>2356.2944442407934</v>
      </c>
      <c r="E5" s="49">
        <f t="shared" si="1"/>
        <v>2342.2678011831172</v>
      </c>
      <c r="F5" s="49">
        <f t="shared" si="1"/>
        <v>2333.1023674107682</v>
      </c>
      <c r="G5" s="49">
        <f t="shared" si="1"/>
        <v>2298.8195905421171</v>
      </c>
      <c r="H5" s="49">
        <f t="shared" si="1"/>
        <v>2279.2508404557543</v>
      </c>
      <c r="I5" s="49">
        <f t="shared" si="1"/>
        <v>2259.2799650644697</v>
      </c>
      <c r="J5" s="49">
        <f t="shared" si="1"/>
        <v>2252.1033876323909</v>
      </c>
      <c r="K5" s="49">
        <f t="shared" si="1"/>
        <v>2222.7381640287904</v>
      </c>
      <c r="L5" s="49">
        <f t="shared" si="1"/>
        <v>2211.605875325246</v>
      </c>
      <c r="M5" s="49">
        <f t="shared" si="1"/>
        <v>2157.6817469810153</v>
      </c>
      <c r="N5" s="49">
        <f t="shared" si="1"/>
        <v>2113.3506108914435</v>
      </c>
      <c r="O5" s="49">
        <f t="shared" si="1"/>
        <v>2070.9858734938821</v>
      </c>
      <c r="P5" s="49">
        <f t="shared" si="1"/>
        <v>2022.4894873531464</v>
      </c>
      <c r="Q5" s="49">
        <f t="shared" si="1"/>
        <v>1969.9640270104203</v>
      </c>
      <c r="R5" s="49">
        <f t="shared" si="1"/>
        <v>1908.9408110847571</v>
      </c>
      <c r="S5" s="49">
        <f t="shared" si="1"/>
        <v>1832.1804334159456</v>
      </c>
      <c r="T5" s="49">
        <f t="shared" si="1"/>
        <v>1754.557495605957</v>
      </c>
      <c r="U5" s="49">
        <f t="shared" si="1"/>
        <v>1698.0419563628825</v>
      </c>
      <c r="V5" s="49">
        <f t="shared" si="1"/>
        <v>1645.9272039544455</v>
      </c>
      <c r="W5" s="49">
        <f t="shared" si="1"/>
        <v>1601.391253033426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47768184</v>
      </c>
      <c r="C7" s="35">
        <v>48270179</v>
      </c>
      <c r="D7" s="35">
        <v>48783258</v>
      </c>
      <c r="E7" s="35">
        <v>49295488</v>
      </c>
      <c r="F7" s="35">
        <v>50073797</v>
      </c>
      <c r="G7" s="35">
        <v>50229228</v>
      </c>
      <c r="H7" s="35">
        <v>50916495</v>
      </c>
      <c r="I7" s="35">
        <v>51688866</v>
      </c>
      <c r="J7" s="35">
        <v>52978349</v>
      </c>
      <c r="K7" s="35">
        <v>53701728</v>
      </c>
      <c r="L7" s="35">
        <v>55206247</v>
      </c>
      <c r="M7" s="35">
        <v>55318323</v>
      </c>
      <c r="N7" s="35">
        <v>55877059</v>
      </c>
      <c r="O7" s="35">
        <v>56654642</v>
      </c>
      <c r="P7" s="35">
        <v>57364609</v>
      </c>
      <c r="Q7" s="35">
        <v>58188071</v>
      </c>
      <c r="R7" s="35">
        <v>58760091</v>
      </c>
      <c r="S7" s="35">
        <v>58717349</v>
      </c>
      <c r="T7" s="35">
        <v>58728581</v>
      </c>
      <c r="U7" s="35">
        <v>58701398</v>
      </c>
      <c r="V7" s="35">
        <v>58690307</v>
      </c>
      <c r="W7" s="35">
        <v>58878200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3013634.4958010241</v>
      </c>
      <c r="D8" s="52">
        <v>3040874.01532612</v>
      </c>
      <c r="E8" s="52">
        <v>3056284.4513613582</v>
      </c>
      <c r="F8" s="52">
        <v>3338727.4723247886</v>
      </c>
      <c r="G8" s="52">
        <v>2732318.7509339228</v>
      </c>
      <c r="H8" s="52">
        <v>3280729.9642333612</v>
      </c>
      <c r="I8" s="52">
        <v>3382515.7936226204</v>
      </c>
      <c r="J8" s="52">
        <v>3916416.9248841703</v>
      </c>
      <c r="K8" s="52">
        <v>3367210.0482116044</v>
      </c>
      <c r="L8" s="52">
        <v>4165355.8582380265</v>
      </c>
      <c r="M8" s="52">
        <v>2790028.0540645868</v>
      </c>
      <c r="N8" s="52">
        <v>3253913.339289248</v>
      </c>
      <c r="O8" s="52">
        <v>3490096.422035709</v>
      </c>
      <c r="P8" s="52">
        <v>3439928.0149824843</v>
      </c>
      <c r="Q8" s="52">
        <v>3570982.8353922367</v>
      </c>
      <c r="R8" s="52">
        <v>3337213.6051412374</v>
      </c>
      <c r="S8" s="52">
        <v>2740238.050749056</v>
      </c>
      <c r="T8" s="52">
        <v>2812112.9034084454</v>
      </c>
      <c r="U8" s="52">
        <v>2986451.4958010241</v>
      </c>
      <c r="V8" s="52">
        <v>3029783.01532612</v>
      </c>
      <c r="W8" s="52">
        <v>3244177.4513613582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2511639.4958010241</v>
      </c>
      <c r="D9" s="36">
        <v>2527795.01532612</v>
      </c>
      <c r="E9" s="36">
        <v>2544054.4513613582</v>
      </c>
      <c r="F9" s="36">
        <v>2560418.4723247886</v>
      </c>
      <c r="G9" s="36">
        <v>2576887.7509339228</v>
      </c>
      <c r="H9" s="36">
        <v>2593462.9642333612</v>
      </c>
      <c r="I9" s="36">
        <v>2610144.7936226204</v>
      </c>
      <c r="J9" s="36">
        <v>2626933.9248841703</v>
      </c>
      <c r="K9" s="36">
        <v>2643831.0482116044</v>
      </c>
      <c r="L9" s="36">
        <v>2660836.8582380265</v>
      </c>
      <c r="M9" s="36">
        <v>2677952.0540645868</v>
      </c>
      <c r="N9" s="36">
        <v>2695177.339289248</v>
      </c>
      <c r="O9" s="36">
        <v>2712513.422035709</v>
      </c>
      <c r="P9" s="36">
        <v>2729961.0149824843</v>
      </c>
      <c r="Q9" s="36">
        <v>2747520.8353922367</v>
      </c>
      <c r="R9" s="36">
        <v>2765193.6051412374</v>
      </c>
      <c r="S9" s="36">
        <v>2782980.050749056</v>
      </c>
      <c r="T9" s="36">
        <v>2800880.9034084454</v>
      </c>
      <c r="U9" s="36">
        <v>3013634.4958010241</v>
      </c>
      <c r="V9" s="36">
        <v>3040874.01532612</v>
      </c>
      <c r="W9" s="36">
        <v>3056284.4513613582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8759.9999999999982</v>
      </c>
      <c r="D11" s="54">
        <v>8759.9999999999964</v>
      </c>
      <c r="E11" s="54">
        <v>8759.9999999999982</v>
      </c>
      <c r="F11" s="54">
        <v>8759.9999999999909</v>
      </c>
      <c r="G11" s="54">
        <v>8759.9999999999964</v>
      </c>
      <c r="H11" s="54">
        <v>8759.9999999999982</v>
      </c>
      <c r="I11" s="54">
        <v>8759.9999999999964</v>
      </c>
      <c r="J11" s="54">
        <v>8759.9999999999927</v>
      </c>
      <c r="K11" s="54">
        <v>8759.9999999999927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8759.9999999999964</v>
      </c>
      <c r="Q11" s="54">
        <v>8759.9999999999964</v>
      </c>
      <c r="R11" s="54">
        <v>8759.9999999999945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49.64586608032679</v>
      </c>
      <c r="C13" s="35">
        <v>49.02422458468903</v>
      </c>
      <c r="D13" s="35">
        <v>48.301293124800999</v>
      </c>
      <c r="E13" s="35">
        <v>47.514851687503679</v>
      </c>
      <c r="F13" s="35">
        <v>46.593278464798026</v>
      </c>
      <c r="G13" s="35">
        <v>45.766572214530491</v>
      </c>
      <c r="H13" s="35">
        <v>44.764488216554462</v>
      </c>
      <c r="I13" s="35">
        <v>43.709219023386389</v>
      </c>
      <c r="J13" s="35">
        <v>42.509882435792612</v>
      </c>
      <c r="K13" s="35">
        <v>41.390440248566868</v>
      </c>
      <c r="L13" s="35">
        <v>40.060790137124265</v>
      </c>
      <c r="M13" s="35">
        <v>39.004829321760447</v>
      </c>
      <c r="N13" s="35">
        <v>37.821436000979283</v>
      </c>
      <c r="O13" s="35">
        <v>36.554566411237445</v>
      </c>
      <c r="P13" s="35">
        <v>35.256746670288408</v>
      </c>
      <c r="Q13" s="35">
        <v>33.855118294098808</v>
      </c>
      <c r="R13" s="35">
        <v>32.487029522890921</v>
      </c>
      <c r="S13" s="35">
        <v>31.203391580501115</v>
      </c>
      <c r="T13" s="35">
        <v>29.875700480588097</v>
      </c>
      <c r="U13" s="35">
        <v>28.926772005717524</v>
      </c>
      <c r="V13" s="35">
        <v>28.044276612055302</v>
      </c>
      <c r="W13" s="35">
        <v>27.198373133577896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39.688870197092847</v>
      </c>
      <c r="D14" s="36">
        <v>37.943341430630475</v>
      </c>
      <c r="E14" s="36">
        <v>36.735829181625633</v>
      </c>
      <c r="F14" s="36">
        <v>35.327459276618725</v>
      </c>
      <c r="G14" s="36">
        <v>34.274568911932143</v>
      </c>
      <c r="H14" s="36">
        <v>33.280997250795942</v>
      </c>
      <c r="I14" s="36">
        <v>32.405472781480796</v>
      </c>
      <c r="J14" s="36">
        <v>31.467495613540397</v>
      </c>
      <c r="K14" s="36">
        <v>30.259489932634018</v>
      </c>
      <c r="L14" s="36">
        <v>29.041279002103717</v>
      </c>
      <c r="M14" s="36">
        <v>28.324131216627038</v>
      </c>
      <c r="N14" s="36">
        <v>27.497129711222581</v>
      </c>
      <c r="O14" s="36">
        <v>26.446358361662686</v>
      </c>
      <c r="P14" s="36">
        <v>25.301370387554577</v>
      </c>
      <c r="Q14" s="36">
        <v>23.488657036586236</v>
      </c>
      <c r="R14" s="36">
        <v>22.850564723778653</v>
      </c>
      <c r="S14" s="36">
        <v>22.407935404777213</v>
      </c>
      <c r="T14" s="36">
        <v>21.844507150874364</v>
      </c>
      <c r="U14" s="36">
        <v>21.126145584805847</v>
      </c>
      <c r="V14" s="36">
        <v>20.881418993565873</v>
      </c>
      <c r="W14" s="36">
        <v>20.880236556179828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1.8140000175444813</v>
      </c>
      <c r="C16" s="44">
        <f>C7/RES_summary!C$6</f>
        <v>1.8170000179930141</v>
      </c>
      <c r="D16" s="44">
        <f>D7/RES_summary!D$6</f>
        <v>1.819999994030739</v>
      </c>
      <c r="E16" s="44">
        <f>E7/RES_summary!E$6</f>
        <v>1.823000008135836</v>
      </c>
      <c r="F16" s="44">
        <f>F7/RES_summary!F$6</f>
        <v>1.8359999941334586</v>
      </c>
      <c r="G16" s="44">
        <f>G7/RES_summary!G$6</f>
        <v>1.8380000027810104</v>
      </c>
      <c r="H16" s="44">
        <f>H7/RES_summary!H$6</f>
        <v>1.8359999835570773</v>
      </c>
      <c r="I16" s="44">
        <f>I7/RES_summary!I$6</f>
        <v>1.8460000080712933</v>
      </c>
      <c r="J16" s="44">
        <f>J7/RES_summary!J$6</f>
        <v>1.859000000175449</v>
      </c>
      <c r="K16" s="44">
        <f>K7/RES_summary!K$6</f>
        <v>1.8709999908369244</v>
      </c>
      <c r="L16" s="44">
        <f>L7/RES_summary!L$6</f>
        <v>1.9005765634819718</v>
      </c>
      <c r="M16" s="44">
        <f>M7/RES_summary!M$6</f>
        <v>1.8984654978097661</v>
      </c>
      <c r="N16" s="44">
        <f>N7/RES_summary!N$6</f>
        <v>1.9037427173664443</v>
      </c>
      <c r="O16" s="44">
        <f>O7/RES_summary!O$6</f>
        <v>1.91640212449173</v>
      </c>
      <c r="P16" s="44">
        <f>P7/RES_summary!P$6</f>
        <v>1.9142927917183188</v>
      </c>
      <c r="Q16" s="44">
        <f>Q7/RES_summary!Q$6</f>
        <v>1.9227287554724743</v>
      </c>
      <c r="R16" s="44">
        <f>R7/RES_summary!R$6</f>
        <v>1.9279994067703321</v>
      </c>
      <c r="S16" s="44">
        <f>S7/RES_summary!S$6</f>
        <v>1.9195656838866109</v>
      </c>
      <c r="T16" s="44">
        <f>T7/RES_summary!T$6</f>
        <v>1.9111319732782606</v>
      </c>
      <c r="U16" s="44">
        <f>U7/RES_summary!U$6</f>
        <v>1.9026982633251586</v>
      </c>
      <c r="V16" s="44">
        <f>V7/RES_summary!V$6</f>
        <v>1.8942645397437312</v>
      </c>
      <c r="W16" s="44">
        <f>W7/RES_summary!W$6</f>
        <v>1.8858308469477849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90.057601940723771</v>
      </c>
      <c r="C17" s="52">
        <f t="shared" si="2"/>
        <v>89.077016952473528</v>
      </c>
      <c r="D17" s="52">
        <f t="shared" si="2"/>
        <v>87.908353198814794</v>
      </c>
      <c r="E17" s="52">
        <f t="shared" si="2"/>
        <v>86.619575012892241</v>
      </c>
      <c r="F17" s="52">
        <f t="shared" si="2"/>
        <v>85.545258988027783</v>
      </c>
      <c r="G17" s="52">
        <f t="shared" si="2"/>
        <v>84.118959857584358</v>
      </c>
      <c r="H17" s="52">
        <f t="shared" si="2"/>
        <v>82.187599629534972</v>
      </c>
      <c r="I17" s="52">
        <f t="shared" si="2"/>
        <v>80.687218669961197</v>
      </c>
      <c r="J17" s="52">
        <f t="shared" si="2"/>
        <v>79.025871455596786</v>
      </c>
      <c r="K17" s="52">
        <f t="shared" si="2"/>
        <v>77.441513325804877</v>
      </c>
      <c r="L17" s="52">
        <f t="shared" si="2"/>
        <v>76.138598849188099</v>
      </c>
      <c r="M17" s="52">
        <f t="shared" si="2"/>
        <v>74.049322715320912</v>
      </c>
      <c r="N17" s="52">
        <f t="shared" si="2"/>
        <v>72.002283347205363</v>
      </c>
      <c r="O17" s="52">
        <f t="shared" si="2"/>
        <v>70.053248730369475</v>
      </c>
      <c r="P17" s="52">
        <f t="shared" si="2"/>
        <v>67.491736010371937</v>
      </c>
      <c r="Q17" s="52">
        <f t="shared" si="2"/>
        <v>65.094209463986004</v>
      </c>
      <c r="R17" s="52">
        <f t="shared" ref="R17:V17" si="3">R13*R16</f>
        <v>62.634973647863958</v>
      </c>
      <c r="S17" s="52">
        <f t="shared" si="3"/>
        <v>59.896959698806342</v>
      </c>
      <c r="T17" s="52">
        <f t="shared" si="3"/>
        <v>57.096406412536609</v>
      </c>
      <c r="U17" s="52">
        <f t="shared" si="3"/>
        <v>55.038918858881544</v>
      </c>
      <c r="V17" s="52">
        <f t="shared" si="3"/>
        <v>53.123278728980821</v>
      </c>
      <c r="W17" s="52">
        <f t="shared" ref="W17" si="4">W13*W16</f>
        <v>51.291531042097084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788.90459300074008</v>
      </c>
      <c r="C18" s="36">
        <f>C3*11630*1000/RES_summary!C$6</f>
        <v>780.31466850366803</v>
      </c>
      <c r="D18" s="36">
        <f>D3*11630*1000/RES_summary!D$6</f>
        <v>770.07717402161734</v>
      </c>
      <c r="E18" s="36">
        <f>E3*11630*1000/RES_summary!E$6</f>
        <v>758.7874771129359</v>
      </c>
      <c r="F18" s="36">
        <f>F3*11630*1000/RES_summary!F$6</f>
        <v>749.37646873512278</v>
      </c>
      <c r="G18" s="36">
        <f>G3*11630*1000/RES_summary!G$6</f>
        <v>736.8820883524387</v>
      </c>
      <c r="H18" s="36">
        <f>H3*11630*1000/RES_summary!H$6</f>
        <v>719.96337275472627</v>
      </c>
      <c r="I18" s="36">
        <f>I3*11630*1000/RES_summary!I$6</f>
        <v>706.82003554885989</v>
      </c>
      <c r="J18" s="36">
        <f>J3*11630*1000/RES_summary!J$6</f>
        <v>692.26663395102719</v>
      </c>
      <c r="K18" s="36">
        <f>K3*11630*1000/RES_summary!K$6</f>
        <v>678.38765673405021</v>
      </c>
      <c r="L18" s="36">
        <f>L3*11630*1000/RES_summary!L$6</f>
        <v>666.97412591888735</v>
      </c>
      <c r="M18" s="36">
        <f>M3*11630*1000/RES_summary!M$6</f>
        <v>648.67206698621078</v>
      </c>
      <c r="N18" s="36">
        <f>N3*11630*1000/RES_summary!N$6</f>
        <v>630.74000212151873</v>
      </c>
      <c r="O18" s="36">
        <f>O3*11630*1000/RES_summary!O$6</f>
        <v>613.66645887803622</v>
      </c>
      <c r="P18" s="36">
        <f>P3*11630*1000/RES_summary!P$6</f>
        <v>591.22760745085793</v>
      </c>
      <c r="Q18" s="36">
        <f>Q3*11630*1000/RES_summary!Q$6</f>
        <v>570.22527490451705</v>
      </c>
      <c r="R18" s="36">
        <f>R3*11630*1000/RES_summary!R$6</f>
        <v>548.68236915528792</v>
      </c>
      <c r="S18" s="36">
        <f>S3*11630*1000/RES_summary!S$6</f>
        <v>524.69736696154337</v>
      </c>
      <c r="T18" s="36">
        <f>T3*11630*1000/RES_summary!T$6</f>
        <v>500.16452017382045</v>
      </c>
      <c r="U18" s="36">
        <f>U3*11630*1000/RES_summary!U$6</f>
        <v>482.14092920380222</v>
      </c>
      <c r="V18" s="36">
        <f>V3*11630*1000/RES_summary!V$6</f>
        <v>465.35992166587187</v>
      </c>
      <c r="W18" s="36">
        <f>W3*11630*1000/RES_summary!W$6</f>
        <v>449.31381192877029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695.63765156881266</v>
      </c>
      <c r="C3" s="49">
        <f t="shared" ref="C3:W3" si="0">C5*C11/11630</f>
        <v>680.50724722524637</v>
      </c>
      <c r="D3" s="49">
        <f t="shared" si="0"/>
        <v>676.16462601470539</v>
      </c>
      <c r="E3" s="49">
        <f t="shared" si="0"/>
        <v>673.67214347111292</v>
      </c>
      <c r="F3" s="49">
        <f t="shared" si="0"/>
        <v>661.55505143139294</v>
      </c>
      <c r="G3" s="49">
        <f t="shared" si="0"/>
        <v>651.04777328228988</v>
      </c>
      <c r="H3" s="49">
        <f t="shared" si="0"/>
        <v>647.87207399207625</v>
      </c>
      <c r="I3" s="49">
        <f t="shared" si="0"/>
        <v>632.36371182491359</v>
      </c>
      <c r="J3" s="49">
        <f t="shared" si="0"/>
        <v>622.22533191720106</v>
      </c>
      <c r="K3" s="49">
        <f t="shared" si="0"/>
        <v>608.19055399782712</v>
      </c>
      <c r="L3" s="49">
        <f t="shared" si="0"/>
        <v>591.89534884725856</v>
      </c>
      <c r="M3" s="49">
        <f t="shared" si="0"/>
        <v>568.64191911174885</v>
      </c>
      <c r="N3" s="49">
        <f t="shared" si="0"/>
        <v>548.70424769095871</v>
      </c>
      <c r="O3" s="49">
        <f t="shared" si="0"/>
        <v>526.93906507751149</v>
      </c>
      <c r="P3" s="49">
        <f t="shared" si="0"/>
        <v>505.39331215429775</v>
      </c>
      <c r="Q3" s="49">
        <f t="shared" si="0"/>
        <v>483.81869583472621</v>
      </c>
      <c r="R3" s="49">
        <f t="shared" si="0"/>
        <v>475.01239113542385</v>
      </c>
      <c r="S3" s="49">
        <f t="shared" si="0"/>
        <v>459.27953677610884</v>
      </c>
      <c r="T3" s="49">
        <f t="shared" si="0"/>
        <v>442.47810103437018</v>
      </c>
      <c r="U3" s="49">
        <f t="shared" si="0"/>
        <v>427.40297883549539</v>
      </c>
      <c r="V3" s="49">
        <f t="shared" si="0"/>
        <v>418.53591523052552</v>
      </c>
      <c r="W3" s="49">
        <f t="shared" si="0"/>
        <v>407.48868440274896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18395.686986267967</v>
      </c>
      <c r="C5" s="49">
        <f t="shared" ref="C5:W5" si="1">C7*C13/1000000</f>
        <v>18395.693922616912</v>
      </c>
      <c r="D5" s="49">
        <f t="shared" si="1"/>
        <v>18319.491070465305</v>
      </c>
      <c r="E5" s="49">
        <f t="shared" si="1"/>
        <v>18193.421447780776</v>
      </c>
      <c r="F5" s="49">
        <f t="shared" si="1"/>
        <v>17813.903872624047</v>
      </c>
      <c r="G5" s="49">
        <f t="shared" si="1"/>
        <v>17400.457995679477</v>
      </c>
      <c r="H5" s="49">
        <f t="shared" si="1"/>
        <v>17257.611702916234</v>
      </c>
      <c r="I5" s="49">
        <f t="shared" si="1"/>
        <v>16946.068166388995</v>
      </c>
      <c r="J5" s="49">
        <f t="shared" si="1"/>
        <v>16748.669641196342</v>
      </c>
      <c r="K5" s="49">
        <f t="shared" si="1"/>
        <v>16413.001699931712</v>
      </c>
      <c r="L5" s="49">
        <f t="shared" si="1"/>
        <v>16010.62908099649</v>
      </c>
      <c r="M5" s="49">
        <f t="shared" si="1"/>
        <v>15474.231663695942</v>
      </c>
      <c r="N5" s="49">
        <f t="shared" si="1"/>
        <v>14937.944698818414</v>
      </c>
      <c r="O5" s="49">
        <f t="shared" si="1"/>
        <v>14448.241044121054</v>
      </c>
      <c r="P5" s="49">
        <f t="shared" si="1"/>
        <v>13936.149216848578</v>
      </c>
      <c r="Q5" s="49">
        <f t="shared" si="1"/>
        <v>13315.53015218974</v>
      </c>
      <c r="R5" s="49">
        <f t="shared" si="1"/>
        <v>12925.562200995755</v>
      </c>
      <c r="S5" s="49">
        <f t="shared" si="1"/>
        <v>12499.902405499734</v>
      </c>
      <c r="T5" s="49">
        <f t="shared" si="1"/>
        <v>12142.61567460787</v>
      </c>
      <c r="U5" s="49">
        <f t="shared" si="1"/>
        <v>11838.104807825999</v>
      </c>
      <c r="V5" s="49">
        <f t="shared" si="1"/>
        <v>11548.112600602894</v>
      </c>
      <c r="W5" s="49">
        <f t="shared" si="1"/>
        <v>11198.658187957475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24884748</v>
      </c>
      <c r="C7" s="35">
        <v>25175586</v>
      </c>
      <c r="D7" s="35">
        <v>25472723</v>
      </c>
      <c r="E7" s="35">
        <v>25769940</v>
      </c>
      <c r="F7" s="35">
        <v>25664185</v>
      </c>
      <c r="G7" s="35">
        <v>25551865</v>
      </c>
      <c r="H7" s="35">
        <v>26040626</v>
      </c>
      <c r="I7" s="35">
        <v>26264440</v>
      </c>
      <c r="J7" s="35">
        <v>26845403</v>
      </c>
      <c r="K7" s="35">
        <v>27238343</v>
      </c>
      <c r="L7" s="35">
        <v>27594750</v>
      </c>
      <c r="M7" s="35">
        <v>27710656</v>
      </c>
      <c r="N7" s="35">
        <v>27912954</v>
      </c>
      <c r="O7" s="35">
        <v>28321377</v>
      </c>
      <c r="P7" s="35">
        <v>28767817</v>
      </c>
      <c r="Q7" s="35">
        <v>29052745</v>
      </c>
      <c r="R7" s="35">
        <v>29380055</v>
      </c>
      <c r="S7" s="35">
        <v>29426495</v>
      </c>
      <c r="T7" s="35">
        <v>29592736</v>
      </c>
      <c r="U7" s="35">
        <v>29617593</v>
      </c>
      <c r="V7" s="35">
        <v>29650887</v>
      </c>
      <c r="W7" s="35">
        <v>29785176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1805017.828501489</v>
      </c>
      <c r="D8" s="52">
        <v>1830865.754392419</v>
      </c>
      <c r="E8" s="52">
        <v>1850747.0680752695</v>
      </c>
      <c r="F8" s="52">
        <v>1467832.0280205011</v>
      </c>
      <c r="G8" s="52">
        <v>1481582.9347672835</v>
      </c>
      <c r="H8" s="52">
        <v>2103242.1314666383</v>
      </c>
      <c r="I8" s="52">
        <v>1859139.0044315681</v>
      </c>
      <c r="J8" s="52">
        <v>2237400.9836943112</v>
      </c>
      <c r="K8" s="52">
        <v>2070763.5435707793</v>
      </c>
      <c r="L8" s="52">
        <v>2055892.2032322884</v>
      </c>
      <c r="M8" s="52">
        <v>1837332.5272846594</v>
      </c>
      <c r="N8" s="52">
        <v>1945949.1263548173</v>
      </c>
      <c r="O8" s="52">
        <v>2174585.6576849371</v>
      </c>
      <c r="P8" s="52">
        <v>2235404.8257342726</v>
      </c>
      <c r="Q8" s="52">
        <v>2096989.3827887699</v>
      </c>
      <c r="R8" s="52">
        <v>2132327.828501489</v>
      </c>
      <c r="S8" s="52">
        <v>1877305.754392419</v>
      </c>
      <c r="T8" s="52">
        <v>2016988.0680752695</v>
      </c>
      <c r="U8" s="52">
        <v>1492689.0280205011</v>
      </c>
      <c r="V8" s="52">
        <v>1514876.9347672835</v>
      </c>
      <c r="W8" s="52">
        <v>2237531.1314666383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1514179.828501489</v>
      </c>
      <c r="D9" s="36">
        <v>1533728.754392419</v>
      </c>
      <c r="E9" s="36">
        <v>1553530.0680752695</v>
      </c>
      <c r="F9" s="36">
        <v>1573587.0280205011</v>
      </c>
      <c r="G9" s="36">
        <v>1593902.9347672835</v>
      </c>
      <c r="H9" s="36">
        <v>1614481.1314666383</v>
      </c>
      <c r="I9" s="36">
        <v>1635325.0044315681</v>
      </c>
      <c r="J9" s="36">
        <v>1656437.9836943112</v>
      </c>
      <c r="K9" s="36">
        <v>1677823.5435707793</v>
      </c>
      <c r="L9" s="36">
        <v>1699485.2032322884</v>
      </c>
      <c r="M9" s="36">
        <v>1721426.5272846594</v>
      </c>
      <c r="N9" s="36">
        <v>1743651.1263548173</v>
      </c>
      <c r="O9" s="36">
        <v>1766162.6576849371</v>
      </c>
      <c r="P9" s="36">
        <v>1788964.8257342726</v>
      </c>
      <c r="Q9" s="36">
        <v>1812061.3827887699</v>
      </c>
      <c r="R9" s="36">
        <v>1805017.828501489</v>
      </c>
      <c r="S9" s="36">
        <v>1830865.754392419</v>
      </c>
      <c r="T9" s="36">
        <v>1850747.0680752695</v>
      </c>
      <c r="U9" s="36">
        <v>1467832.0280205011</v>
      </c>
      <c r="V9" s="36">
        <v>1481582.9347672835</v>
      </c>
      <c r="W9" s="36">
        <v>2103242.1314666383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439.79145186502257</v>
      </c>
      <c r="C11" s="54">
        <v>430.22564511683032</v>
      </c>
      <c r="D11" s="54">
        <v>429.25835495665262</v>
      </c>
      <c r="E11" s="54">
        <v>430.63956117636843</v>
      </c>
      <c r="F11" s="54">
        <v>431.90337744950256</v>
      </c>
      <c r="G11" s="54">
        <v>435.14289136257656</v>
      </c>
      <c r="H11" s="54">
        <v>436.60457485288106</v>
      </c>
      <c r="I11" s="54">
        <v>433.98798448778331</v>
      </c>
      <c r="J11" s="54">
        <v>432.0630094940575</v>
      </c>
      <c r="K11" s="54">
        <v>430.95445137400782</v>
      </c>
      <c r="L11" s="54">
        <v>429.94830948049031</v>
      </c>
      <c r="M11" s="54">
        <v>427.37537236081965</v>
      </c>
      <c r="N11" s="54">
        <v>427.19601185500562</v>
      </c>
      <c r="O11" s="54">
        <v>424.15552925351051</v>
      </c>
      <c r="P11" s="54">
        <v>421.76099931883692</v>
      </c>
      <c r="Q11" s="54">
        <v>422.575096015425</v>
      </c>
      <c r="R11" s="54">
        <v>427.40068269366208</v>
      </c>
      <c r="S11" s="54">
        <v>427.31701731975249</v>
      </c>
      <c r="T11" s="54">
        <v>423.7983357894517</v>
      </c>
      <c r="U11" s="54">
        <v>419.88956210040948</v>
      </c>
      <c r="V11" s="54">
        <v>421.5037437266493</v>
      </c>
      <c r="W11" s="54">
        <v>423.18403866457635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739.23541384738826</v>
      </c>
      <c r="C13" s="35">
        <v>730.69575908250613</v>
      </c>
      <c r="D13" s="35">
        <v>719.18071226485313</v>
      </c>
      <c r="E13" s="35">
        <v>705.99393897621712</v>
      </c>
      <c r="F13" s="35">
        <v>694.11531566749716</v>
      </c>
      <c r="G13" s="35">
        <v>680.98583002373709</v>
      </c>
      <c r="H13" s="35">
        <v>662.71877269449021</v>
      </c>
      <c r="I13" s="35">
        <v>645.2095748620186</v>
      </c>
      <c r="J13" s="35">
        <v>623.89339587103018</v>
      </c>
      <c r="K13" s="35">
        <v>602.56975616805005</v>
      </c>
      <c r="L13" s="35">
        <v>580.20562175763473</v>
      </c>
      <c r="M13" s="35">
        <v>558.42170115698241</v>
      </c>
      <c r="N13" s="35">
        <v>535.16172809292823</v>
      </c>
      <c r="O13" s="35">
        <v>510.15319785196368</v>
      </c>
      <c r="P13" s="35">
        <v>484.43540977921884</v>
      </c>
      <c r="Q13" s="35">
        <v>458.32261812746918</v>
      </c>
      <c r="R13" s="35">
        <v>439.94343104516838</v>
      </c>
      <c r="S13" s="35">
        <v>424.78393724769916</v>
      </c>
      <c r="T13" s="35">
        <v>410.32419829676684</v>
      </c>
      <c r="U13" s="35">
        <v>399.6984092470309</v>
      </c>
      <c r="V13" s="35">
        <v>389.46938081828358</v>
      </c>
      <c r="W13" s="35">
        <v>375.98093051246281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620.12810667908036</v>
      </c>
      <c r="D14" s="36">
        <v>577.64134579177448</v>
      </c>
      <c r="E14" s="36">
        <v>552.40115613241312</v>
      </c>
      <c r="F14" s="36">
        <v>533.93962508354412</v>
      </c>
      <c r="G14" s="36">
        <v>516.22059131696506</v>
      </c>
      <c r="H14" s="36">
        <v>499.53132779470553</v>
      </c>
      <c r="I14" s="36">
        <v>482.66784665360694</v>
      </c>
      <c r="J14" s="36">
        <v>459.0590156531693</v>
      </c>
      <c r="K14" s="36">
        <v>436.86235598385423</v>
      </c>
      <c r="L14" s="36">
        <v>415.36566326830302</v>
      </c>
      <c r="M14" s="36">
        <v>400.658031724132</v>
      </c>
      <c r="N14" s="36">
        <v>386.7941288520617</v>
      </c>
      <c r="O14" s="36">
        <v>375.20082301415562</v>
      </c>
      <c r="P14" s="36">
        <v>362.51792816606871</v>
      </c>
      <c r="Q14" s="36">
        <v>342.83477420748972</v>
      </c>
      <c r="R14" s="36">
        <v>342.05544174190237</v>
      </c>
      <c r="S14" s="36">
        <v>336.6121695183358</v>
      </c>
      <c r="T14" s="36">
        <v>329.7332789163388</v>
      </c>
      <c r="U14" s="36">
        <v>321.0466526846015</v>
      </c>
      <c r="V14" s="36">
        <v>313.44553511241656</v>
      </c>
      <c r="W14" s="36">
        <v>313.37258825099514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0.94499998803785368</v>
      </c>
      <c r="C16" s="44">
        <f>C7/RES_summary!C$6</f>
        <v>0.94766667873729393</v>
      </c>
      <c r="D16" s="44">
        <f>D7/RES_summary!D$6</f>
        <v>0.95033332353379651</v>
      </c>
      <c r="E16" s="44">
        <f>E7/RES_summary!E$6</f>
        <v>0.95300001553205038</v>
      </c>
      <c r="F16" s="44">
        <f>F7/RES_summary!F$6</f>
        <v>0.94100001063310612</v>
      </c>
      <c r="G16" s="44">
        <f>G7/RES_summary!G$6</f>
        <v>0.9349999952430087</v>
      </c>
      <c r="H16" s="44">
        <f>H7/RES_summary!H$6</f>
        <v>0.93900000201930633</v>
      </c>
      <c r="I16" s="44">
        <f>I7/RES_summary!I$6</f>
        <v>0.93800000278566764</v>
      </c>
      <c r="J16" s="44">
        <f>J7/RES_summary!J$6</f>
        <v>0.9419999891221601</v>
      </c>
      <c r="K16" s="44">
        <f>K7/RES_summary!K$6</f>
        <v>0.94899999313640337</v>
      </c>
      <c r="L16" s="44">
        <f>L7/RES_summary!L$6</f>
        <v>0.95000000860670963</v>
      </c>
      <c r="M16" s="44">
        <f>M7/RES_summary!M$6</f>
        <v>0.95099998489967208</v>
      </c>
      <c r="N16" s="44">
        <f>N7/RES_summary!N$6</f>
        <v>0.95099999621820752</v>
      </c>
      <c r="O16" s="44">
        <f>O7/RES_summary!O$6</f>
        <v>0.95800000027060828</v>
      </c>
      <c r="P16" s="44">
        <f>P7/RES_summary!P$6</f>
        <v>0.96000000133482499</v>
      </c>
      <c r="Q16" s="44">
        <f>Q7/RES_summary!Q$6</f>
        <v>0.96000000132173402</v>
      </c>
      <c r="R16" s="44">
        <f>R7/RES_summary!R$6</f>
        <v>0.96400001509323274</v>
      </c>
      <c r="S16" s="44">
        <f>S7/RES_summary!S$6</f>
        <v>0.96200000444606126</v>
      </c>
      <c r="T16" s="44">
        <f>T7/RES_summary!T$6</f>
        <v>0.96300000754969062</v>
      </c>
      <c r="U16" s="44">
        <f>U7/RES_summary!U$6</f>
        <v>0.96000001166874038</v>
      </c>
      <c r="V16" s="44">
        <f>V7/RES_summary!V$6</f>
        <v>0.95700000029048038</v>
      </c>
      <c r="W16" s="44">
        <f>W7/RES_summary!W$6</f>
        <v>0.95400001498973874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698.57745724293977</v>
      </c>
      <c r="C17" s="52">
        <f t="shared" si="2"/>
        <v>692.45602317714452</v>
      </c>
      <c r="D17" s="52">
        <f t="shared" si="2"/>
        <v>683.46139650806094</v>
      </c>
      <c r="E17" s="52">
        <f t="shared" si="2"/>
        <v>672.8122348098683</v>
      </c>
      <c r="F17" s="52">
        <f t="shared" si="2"/>
        <v>653.16251942371662</v>
      </c>
      <c r="G17" s="52">
        <f t="shared" si="2"/>
        <v>636.72174783275057</v>
      </c>
      <c r="H17" s="52">
        <f t="shared" si="2"/>
        <v>622.29292889835847</v>
      </c>
      <c r="I17" s="52">
        <f t="shared" si="2"/>
        <v>605.20658301791286</v>
      </c>
      <c r="J17" s="52">
        <f t="shared" si="2"/>
        <v>587.70757212389799</v>
      </c>
      <c r="K17" s="52">
        <f t="shared" si="2"/>
        <v>571.83869446768369</v>
      </c>
      <c r="L17" s="52">
        <f t="shared" si="2"/>
        <v>551.19534566341429</v>
      </c>
      <c r="M17" s="52">
        <f t="shared" si="2"/>
        <v>531.0590293679395</v>
      </c>
      <c r="N17" s="52">
        <f t="shared" si="2"/>
        <v>508.93880139250416</v>
      </c>
      <c r="O17" s="52">
        <f t="shared" si="2"/>
        <v>488.72676368023286</v>
      </c>
      <c r="P17" s="52">
        <f t="shared" si="2"/>
        <v>465.0579940346866</v>
      </c>
      <c r="Q17" s="52">
        <f t="shared" si="2"/>
        <v>439.989714008151</v>
      </c>
      <c r="R17" s="52">
        <f t="shared" ref="R17:V17" si="3">R13*R16</f>
        <v>424.1054741677109</v>
      </c>
      <c r="S17" s="52">
        <f t="shared" si="3"/>
        <v>408.64214952090202</v>
      </c>
      <c r="T17" s="52">
        <f t="shared" si="3"/>
        <v>395.14220605760721</v>
      </c>
      <c r="U17" s="52">
        <f t="shared" si="3"/>
        <v>383.71047754112664</v>
      </c>
      <c r="V17" s="52">
        <f t="shared" si="3"/>
        <v>372.72219755623058</v>
      </c>
      <c r="W17" s="52">
        <f t="shared" ref="W17" si="4">W13*W16</f>
        <v>358.68581334474544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307.22839416104819</v>
      </c>
      <c r="C18" s="36">
        <f>C3*11630*1000/RES_summary!C$6</f>
        <v>297.91233928642174</v>
      </c>
      <c r="D18" s="36">
        <f>D3*11630*1000/RES_summary!D$6</f>
        <v>293.38151474142671</v>
      </c>
      <c r="E18" s="36">
        <f>E3*11630*1000/RES_summary!E$6</f>
        <v>289.73956555261344</v>
      </c>
      <c r="F18" s="36">
        <f>F3*11630*1000/RES_summary!F$6</f>
        <v>282.10309816252959</v>
      </c>
      <c r="G18" s="36">
        <f>G3*11630*1000/RES_summary!G$6</f>
        <v>277.06494234537644</v>
      </c>
      <c r="H18" s="36">
        <f>H3*11630*1000/RES_summary!H$6</f>
        <v>271.69593965562194</v>
      </c>
      <c r="I18" s="36">
        <f>I3*11630*1000/RES_summary!I$6</f>
        <v>262.65238516268232</v>
      </c>
      <c r="J18" s="36">
        <f>J3*11630*1000/RES_summary!J$6</f>
        <v>253.92670231429722</v>
      </c>
      <c r="K18" s="36">
        <f>K3*11630*1000/RES_summary!K$6</f>
        <v>246.43643084874958</v>
      </c>
      <c r="L18" s="36">
        <f>L3*11630*1000/RES_summary!L$6</f>
        <v>236.9855070614995</v>
      </c>
      <c r="M18" s="36">
        <f>M3*11630*1000/RES_summary!M$6</f>
        <v>226.96155042169858</v>
      </c>
      <c r="N18" s="36">
        <f>N3*11630*1000/RES_summary!N$6</f>
        <v>217.41662623314457</v>
      </c>
      <c r="O18" s="36">
        <f>O3*11630*1000/RES_summary!O$6</f>
        <v>207.29615910914453</v>
      </c>
      <c r="P18" s="36">
        <f>P3*11630*1000/RES_summary!P$6</f>
        <v>196.1433243052831</v>
      </c>
      <c r="Q18" s="36">
        <f>Q3*11630*1000/RES_summary!Q$6</f>
        <v>185.9286956427938</v>
      </c>
      <c r="R18" s="36">
        <f>R3*11630*1000/RES_summary!R$6</f>
        <v>181.2629691933989</v>
      </c>
      <c r="S18" s="36">
        <f>S3*11630*1000/RES_summary!S$6</f>
        <v>174.61974448440418</v>
      </c>
      <c r="T18" s="36">
        <f>T3*11630*1000/RES_summary!T$6</f>
        <v>167.46060932738652</v>
      </c>
      <c r="U18" s="36">
        <f>U3*11630*1000/RES_summary!U$6</f>
        <v>161.11602438808271</v>
      </c>
      <c r="V18" s="36">
        <f>V3*11630*1000/RES_summary!V$6</f>
        <v>157.10380163997496</v>
      </c>
      <c r="W18" s="36">
        <f>W3*11630*1000/RES_summary!W$6</f>
        <v>151.79011110291776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281.94013807524664</v>
      </c>
      <c r="C3" s="49">
        <f t="shared" ref="C3:W3" si="0">C5*C11/11630</f>
        <v>287.86913541441203</v>
      </c>
      <c r="D3" s="49">
        <f t="shared" si="0"/>
        <v>295.70125527333545</v>
      </c>
      <c r="E3" s="49">
        <f t="shared" si="0"/>
        <v>309.92795420040255</v>
      </c>
      <c r="F3" s="49">
        <f t="shared" si="0"/>
        <v>315.72417844188232</v>
      </c>
      <c r="G3" s="49">
        <f t="shared" si="0"/>
        <v>323.11096260362552</v>
      </c>
      <c r="H3" s="49">
        <f t="shared" si="0"/>
        <v>333.82413477681769</v>
      </c>
      <c r="I3" s="49">
        <f t="shared" si="0"/>
        <v>342.12860267431068</v>
      </c>
      <c r="J3" s="49">
        <f t="shared" si="0"/>
        <v>352.7391699129065</v>
      </c>
      <c r="K3" s="49">
        <f t="shared" si="0"/>
        <v>359.27489031230522</v>
      </c>
      <c r="L3" s="49">
        <f t="shared" si="0"/>
        <v>367.69736582423087</v>
      </c>
      <c r="M3" s="49">
        <f t="shared" si="0"/>
        <v>363.24995647934168</v>
      </c>
      <c r="N3" s="49">
        <f t="shared" si="0"/>
        <v>363.97300912151871</v>
      </c>
      <c r="O3" s="49">
        <f t="shared" si="0"/>
        <v>371.52744142880323</v>
      </c>
      <c r="P3" s="49">
        <f t="shared" si="0"/>
        <v>372.37394798532415</v>
      </c>
      <c r="Q3" s="49">
        <f t="shared" si="0"/>
        <v>374.15092098364642</v>
      </c>
      <c r="R3" s="49">
        <f t="shared" si="0"/>
        <v>376.14763789600062</v>
      </c>
      <c r="S3" s="49">
        <f t="shared" si="0"/>
        <v>368.841752956937</v>
      </c>
      <c r="T3" s="49">
        <f t="shared" si="0"/>
        <v>355.08705003646446</v>
      </c>
      <c r="U3" s="49">
        <f t="shared" si="0"/>
        <v>340.68338182068601</v>
      </c>
      <c r="V3" s="49">
        <f t="shared" si="0"/>
        <v>323.3176083079415</v>
      </c>
      <c r="W3" s="49">
        <f t="shared" si="0"/>
        <v>309.32266951353665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11576.466223701225</v>
      </c>
      <c r="C5" s="49">
        <f t="shared" ref="C5:W5" si="1">C7*C13/1000000</f>
        <v>11833.273372990423</v>
      </c>
      <c r="D5" s="49">
        <f t="shared" si="1"/>
        <v>12216.647273715156</v>
      </c>
      <c r="E5" s="49">
        <f t="shared" si="1"/>
        <v>12757.603544932754</v>
      </c>
      <c r="F5" s="49">
        <f t="shared" si="1"/>
        <v>13117.336382166277</v>
      </c>
      <c r="G5" s="49">
        <f t="shared" si="1"/>
        <v>13638.20519735529</v>
      </c>
      <c r="H5" s="49">
        <f t="shared" si="1"/>
        <v>14300.210379879574</v>
      </c>
      <c r="I5" s="49">
        <f t="shared" si="1"/>
        <v>14882.281966714898</v>
      </c>
      <c r="J5" s="49">
        <f t="shared" si="1"/>
        <v>15628.018740788317</v>
      </c>
      <c r="K5" s="49">
        <f t="shared" si="1"/>
        <v>16292.864388192869</v>
      </c>
      <c r="L5" s="49">
        <f t="shared" si="1"/>
        <v>17080.250600068557</v>
      </c>
      <c r="M5" s="49">
        <f t="shared" si="1"/>
        <v>17426.872372594175</v>
      </c>
      <c r="N5" s="49">
        <f t="shared" si="1"/>
        <v>17637.088908405491</v>
      </c>
      <c r="O5" s="49">
        <f t="shared" si="1"/>
        <v>17634.896869840039</v>
      </c>
      <c r="P5" s="49">
        <f t="shared" si="1"/>
        <v>17565.367951069962</v>
      </c>
      <c r="Q5" s="49">
        <f t="shared" si="1"/>
        <v>17370.016795751588</v>
      </c>
      <c r="R5" s="49">
        <f t="shared" si="1"/>
        <v>17019.00677665132</v>
      </c>
      <c r="S5" s="49">
        <f t="shared" si="1"/>
        <v>16512.770984468487</v>
      </c>
      <c r="T5" s="49">
        <f t="shared" si="1"/>
        <v>15906.703030141609</v>
      </c>
      <c r="U5" s="49">
        <f t="shared" si="1"/>
        <v>15272.450794810049</v>
      </c>
      <c r="V5" s="49">
        <f t="shared" si="1"/>
        <v>14510.593040417421</v>
      </c>
      <c r="W5" s="49">
        <f t="shared" si="1"/>
        <v>13785.474370682467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7321801</v>
      </c>
      <c r="C7" s="35">
        <v>7499375</v>
      </c>
      <c r="D7" s="35">
        <v>7763520</v>
      </c>
      <c r="E7" s="35">
        <v>8137057</v>
      </c>
      <c r="F7" s="35">
        <v>8399658</v>
      </c>
      <c r="G7" s="35">
        <v>8771309</v>
      </c>
      <c r="H7" s="35">
        <v>9237696</v>
      </c>
      <c r="I7" s="35">
        <v>9652416</v>
      </c>
      <c r="J7" s="35">
        <v>10182292</v>
      </c>
      <c r="K7" s="35">
        <v>10680982</v>
      </c>
      <c r="L7" s="35">
        <v>11287897</v>
      </c>
      <c r="M7" s="35">
        <v>11665603</v>
      </c>
      <c r="N7" s="35">
        <v>12014524</v>
      </c>
      <c r="O7" s="35">
        <v>12230259</v>
      </c>
      <c r="P7" s="35">
        <v>12560732</v>
      </c>
      <c r="Q7" s="35">
        <v>12998859</v>
      </c>
      <c r="R7" s="35">
        <v>13239625</v>
      </c>
      <c r="S7" s="35">
        <v>13432538</v>
      </c>
      <c r="T7" s="35">
        <v>13631883</v>
      </c>
      <c r="U7" s="35">
        <v>13807916</v>
      </c>
      <c r="V7" s="35">
        <v>13967521</v>
      </c>
      <c r="W7" s="35">
        <v>14147524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649304.64145690575</v>
      </c>
      <c r="D8" s="52">
        <v>757405.21687659342</v>
      </c>
      <c r="E8" s="52">
        <v>889309.39248591475</v>
      </c>
      <c r="F8" s="52">
        <v>801913.01371790282</v>
      </c>
      <c r="G8" s="52">
        <v>935576.97273108643</v>
      </c>
      <c r="H8" s="52">
        <v>1056050.3018211322</v>
      </c>
      <c r="I8" s="52">
        <v>1031295.2710957415</v>
      </c>
      <c r="J8" s="52">
        <v>1174591.4906073939</v>
      </c>
      <c r="K8" s="52">
        <v>1172830.017147379</v>
      </c>
      <c r="L8" s="52">
        <v>1311822.4659138583</v>
      </c>
      <c r="M8" s="52">
        <v>1114785.127276415</v>
      </c>
      <c r="N8" s="52">
        <v>1119640.088869676</v>
      </c>
      <c r="O8" s="52">
        <v>865039.64145690575</v>
      </c>
      <c r="P8" s="52">
        <v>1087878.2168765925</v>
      </c>
      <c r="Q8" s="52">
        <v>1327436.3924859148</v>
      </c>
      <c r="R8" s="52">
        <v>1042679.0137179028</v>
      </c>
      <c r="S8" s="52">
        <v>1128489.9727310874</v>
      </c>
      <c r="T8" s="52">
        <v>1255395.3018211313</v>
      </c>
      <c r="U8" s="52">
        <v>1207328.2710957415</v>
      </c>
      <c r="V8" s="52">
        <v>1334196.4906073939</v>
      </c>
      <c r="W8" s="52">
        <v>1352833.017147379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471730.64145690575</v>
      </c>
      <c r="D9" s="36">
        <v>493260.21687659342</v>
      </c>
      <c r="E9" s="36">
        <v>515772.39248591475</v>
      </c>
      <c r="F9" s="36">
        <v>539312.01371790282</v>
      </c>
      <c r="G9" s="36">
        <v>563925.97273108736</v>
      </c>
      <c r="H9" s="36">
        <v>589663.30182113126</v>
      </c>
      <c r="I9" s="36">
        <v>616575.27109574154</v>
      </c>
      <c r="J9" s="36">
        <v>644715.49060739391</v>
      </c>
      <c r="K9" s="36">
        <v>674140.017147379</v>
      </c>
      <c r="L9" s="36">
        <v>704907.46591385826</v>
      </c>
      <c r="M9" s="36">
        <v>737079.12727641501</v>
      </c>
      <c r="N9" s="36">
        <v>770719.08886967599</v>
      </c>
      <c r="O9" s="36">
        <v>649304.64145690575</v>
      </c>
      <c r="P9" s="36">
        <v>757405.21687659249</v>
      </c>
      <c r="Q9" s="36">
        <v>889309.39248591475</v>
      </c>
      <c r="R9" s="36">
        <v>801913.01371790282</v>
      </c>
      <c r="S9" s="36">
        <v>935576.97273108736</v>
      </c>
      <c r="T9" s="36">
        <v>1056050.3018211313</v>
      </c>
      <c r="U9" s="36">
        <v>1031295.2710957415</v>
      </c>
      <c r="V9" s="36">
        <v>1174591.4906073939</v>
      </c>
      <c r="W9" s="36">
        <v>1172830.017147379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283.24393147728364</v>
      </c>
      <c r="C11" s="54">
        <v>282.92408527561543</v>
      </c>
      <c r="D11" s="54">
        <v>281.50158728312607</v>
      </c>
      <c r="E11" s="54">
        <v>282.53441915291006</v>
      </c>
      <c r="F11" s="54">
        <v>279.92513787106952</v>
      </c>
      <c r="G11" s="54">
        <v>275.53335946352166</v>
      </c>
      <c r="H11" s="54">
        <v>271.49073924932594</v>
      </c>
      <c r="I11" s="54">
        <v>267.36193132218585</v>
      </c>
      <c r="J11" s="54">
        <v>262.50010408422185</v>
      </c>
      <c r="K11" s="54">
        <v>256.45379933071149</v>
      </c>
      <c r="L11" s="54">
        <v>250.36637135280913</v>
      </c>
      <c r="M11" s="54">
        <v>242.418542095851</v>
      </c>
      <c r="N11" s="54">
        <v>240.00593964607705</v>
      </c>
      <c r="O11" s="54">
        <v>245.01782889395341</v>
      </c>
      <c r="P11" s="54">
        <v>246.54815242885493</v>
      </c>
      <c r="Q11" s="54">
        <v>250.51070832033281</v>
      </c>
      <c r="R11" s="54">
        <v>257.04185245005459</v>
      </c>
      <c r="S11" s="54">
        <v>259.77648396649477</v>
      </c>
      <c r="T11" s="54">
        <v>259.61774631102276</v>
      </c>
      <c r="U11" s="54">
        <v>259.43103590950921</v>
      </c>
      <c r="V11" s="54">
        <v>259.13370832934555</v>
      </c>
      <c r="W11" s="54">
        <v>260.95747956944166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1581.0954468308037</v>
      </c>
      <c r="C13" s="35">
        <v>1577.9012748382929</v>
      </c>
      <c r="D13" s="35">
        <v>1573.5964193710013</v>
      </c>
      <c r="E13" s="35">
        <v>1567.8400120501497</v>
      </c>
      <c r="F13" s="35">
        <v>1561.6512460586225</v>
      </c>
      <c r="G13" s="35">
        <v>1554.865436544909</v>
      </c>
      <c r="H13" s="35">
        <v>1548.0278177458506</v>
      </c>
      <c r="I13" s="35">
        <v>1541.8193710999294</v>
      </c>
      <c r="J13" s="35">
        <v>1534.8232736586533</v>
      </c>
      <c r="K13" s="35">
        <v>1525.4088423885435</v>
      </c>
      <c r="L13" s="35">
        <v>1513.1472762436224</v>
      </c>
      <c r="M13" s="35">
        <v>1493.8681157411386</v>
      </c>
      <c r="N13" s="35">
        <v>1467.9806631045467</v>
      </c>
      <c r="O13" s="35">
        <v>1441.9070658961546</v>
      </c>
      <c r="P13" s="35">
        <v>1398.4350554625289</v>
      </c>
      <c r="Q13" s="35">
        <v>1336.2724217372916</v>
      </c>
      <c r="R13" s="35">
        <v>1285.4598809748252</v>
      </c>
      <c r="S13" s="35">
        <v>1229.3113173749061</v>
      </c>
      <c r="T13" s="35">
        <v>1166.8749673204802</v>
      </c>
      <c r="U13" s="35">
        <v>1106.0648685007968</v>
      </c>
      <c r="V13" s="35">
        <v>1038.8810613148476</v>
      </c>
      <c r="W13" s="35">
        <v>974.40897578137822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1544.2032208140824</v>
      </c>
      <c r="D14" s="36">
        <v>1535.8560487980192</v>
      </c>
      <c r="E14" s="36">
        <v>1525.275302430354</v>
      </c>
      <c r="F14" s="36">
        <v>1511.9303288555445</v>
      </c>
      <c r="G14" s="36">
        <v>1509.7524246460462</v>
      </c>
      <c r="H14" s="36">
        <v>1509.7000033497754</v>
      </c>
      <c r="I14" s="36">
        <v>1509.6897893646285</v>
      </c>
      <c r="J14" s="36">
        <v>1502.7296850765631</v>
      </c>
      <c r="K14" s="36">
        <v>1475.6830348291037</v>
      </c>
      <c r="L14" s="36">
        <v>1449.8243825578897</v>
      </c>
      <c r="M14" s="36">
        <v>1356.3279484275595</v>
      </c>
      <c r="N14" s="36">
        <v>1276.1216682149882</v>
      </c>
      <c r="O14" s="36">
        <v>1156.5554133182179</v>
      </c>
      <c r="P14" s="36">
        <v>1005.3850219569974</v>
      </c>
      <c r="Q14" s="36">
        <v>874.68635320848568</v>
      </c>
      <c r="R14" s="36">
        <v>826.16661130655814</v>
      </c>
      <c r="S14" s="36">
        <v>803.06766806946632</v>
      </c>
      <c r="T14" s="36">
        <v>787.20319284006939</v>
      </c>
      <c r="U14" s="36">
        <v>764.23598067848013</v>
      </c>
      <c r="V14" s="36">
        <v>751.94002790751347</v>
      </c>
      <c r="W14" s="36">
        <v>743.33393446310868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0.27804588808436176</v>
      </c>
      <c r="C16" s="44">
        <f>C7/RES_summary!C$6</f>
        <v>0.2822936395147066</v>
      </c>
      <c r="D16" s="44">
        <f>D7/RES_summary!D$6</f>
        <v>0.28964048185665509</v>
      </c>
      <c r="E16" s="44">
        <f>E7/RES_summary!E$6</f>
        <v>0.30091709361314695</v>
      </c>
      <c r="F16" s="44">
        <f>F7/RES_summary!F$6</f>
        <v>0.30798087947520852</v>
      </c>
      <c r="G16" s="44">
        <f>G7/RES_summary!G$6</f>
        <v>0.32096185046668646</v>
      </c>
      <c r="H16" s="44">
        <f>H7/RES_summary!H$6</f>
        <v>0.33310245931314164</v>
      </c>
      <c r="I16" s="44">
        <f>I7/RES_summary!I$6</f>
        <v>0.34472336874071646</v>
      </c>
      <c r="J16" s="44">
        <f>J7/RES_summary!J$6</f>
        <v>0.35729465313814279</v>
      </c>
      <c r="K16" s="44">
        <f>K7/RES_summary!K$6</f>
        <v>0.37213173520467263</v>
      </c>
      <c r="L16" s="44">
        <f>L7/RES_summary!L$6</f>
        <v>0.38860660984975953</v>
      </c>
      <c r="M16" s="44">
        <f>M7/RES_summary!M$6</f>
        <v>0.4003509796680948</v>
      </c>
      <c r="N16" s="44">
        <f>N7/RES_summary!N$6</f>
        <v>0.40933726607952581</v>
      </c>
      <c r="O16" s="44">
        <f>O7/RES_summary!O$6</f>
        <v>0.4137012167632107</v>
      </c>
      <c r="P16" s="44">
        <f>P7/RES_summary!P$6</f>
        <v>0.41915946339502852</v>
      </c>
      <c r="Q16" s="44">
        <f>Q7/RES_summary!Q$6</f>
        <v>0.4295258385113363</v>
      </c>
      <c r="R16" s="44">
        <f>R7/RES_summary!R$6</f>
        <v>0.43441030657800817</v>
      </c>
      <c r="S16" s="44">
        <f>S7/RES_summary!S$6</f>
        <v>0.43913152469303218</v>
      </c>
      <c r="T16" s="44">
        <f>T7/RES_summary!T$6</f>
        <v>0.44360560077704542</v>
      </c>
      <c r="U16" s="44">
        <f>U7/RES_summary!U$6</f>
        <v>0.44755829824256776</v>
      </c>
      <c r="V16" s="44">
        <f>V7/RES_summary!V$6</f>
        <v>0.45081004156999721</v>
      </c>
      <c r="W16" s="44">
        <f>W7/RES_summary!W$6</f>
        <v>0.4531360871618717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439.61708766021161</v>
      </c>
      <c r="C17" s="52">
        <f t="shared" si="2"/>
        <v>445.43149366899706</v>
      </c>
      <c r="D17" s="52">
        <f t="shared" si="2"/>
        <v>455.77722515452388</v>
      </c>
      <c r="E17" s="52">
        <f t="shared" si="2"/>
        <v>471.78985967653233</v>
      </c>
      <c r="F17" s="52">
        <f t="shared" si="2"/>
        <v>480.95872419468981</v>
      </c>
      <c r="G17" s="52">
        <f t="shared" si="2"/>
        <v>499.05248774014626</v>
      </c>
      <c r="H17" s="52">
        <f t="shared" si="2"/>
        <v>515.65187317629864</v>
      </c>
      <c r="I17" s="52">
        <f t="shared" si="2"/>
        <v>531.50116759526054</v>
      </c>
      <c r="J17" s="52">
        <f t="shared" si="2"/>
        <v>548.38414919021739</v>
      </c>
      <c r="K17" s="52">
        <f t="shared" si="2"/>
        <v>567.65303941459968</v>
      </c>
      <c r="L17" s="52">
        <f t="shared" si="2"/>
        <v>588.01903322443172</v>
      </c>
      <c r="M17" s="52">
        <f t="shared" si="2"/>
        <v>598.07156363189563</v>
      </c>
      <c r="N17" s="52">
        <f t="shared" si="2"/>
        <v>600.89919129282453</v>
      </c>
      <c r="O17" s="52">
        <f t="shared" si="2"/>
        <v>596.51870762071019</v>
      </c>
      <c r="P17" s="52">
        <f t="shared" si="2"/>
        <v>586.16728744047055</v>
      </c>
      <c r="Q17" s="52">
        <f t="shared" si="2"/>
        <v>573.96353242628413</v>
      </c>
      <c r="R17" s="52">
        <f t="shared" ref="R17:V17" si="3">R13*R16</f>
        <v>558.41702098800374</v>
      </c>
      <c r="S17" s="52">
        <f t="shared" si="3"/>
        <v>539.82935312124255</v>
      </c>
      <c r="T17" s="52">
        <f t="shared" si="3"/>
        <v>517.63227090989687</v>
      </c>
      <c r="U17" s="52">
        <f t="shared" si="3"/>
        <v>495.02851029210609</v>
      </c>
      <c r="V17" s="52">
        <f t="shared" si="3"/>
        <v>468.33801443762923</v>
      </c>
      <c r="W17" s="52">
        <f t="shared" ref="W17" si="4">W13*W16</f>
        <v>441.53987058098073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124.51887225347197</v>
      </c>
      <c r="C18" s="36">
        <f>C3*11630*1000/RES_summary!C$6</f>
        <v>126.02329789925206</v>
      </c>
      <c r="D18" s="36">
        <f>D3*11630*1000/RES_summary!D$6</f>
        <v>128.3020123284972</v>
      </c>
      <c r="E18" s="36">
        <f>E3*11630*1000/RES_summary!E$6</f>
        <v>133.29687396594198</v>
      </c>
      <c r="F18" s="36">
        <f>F3*11630*1000/RES_summary!F$6</f>
        <v>134.63243718049225</v>
      </c>
      <c r="G18" s="36">
        <f>G3*11630*1000/RES_summary!G$6</f>
        <v>137.50560849567046</v>
      </c>
      <c r="H18" s="36">
        <f>H3*11630*1000/RES_summary!H$6</f>
        <v>139.99470824393299</v>
      </c>
      <c r="I18" s="36">
        <f>I3*11630*1000/RES_summary!I$6</f>
        <v>142.10317866826566</v>
      </c>
      <c r="J18" s="36">
        <f>J3*11630*1000/RES_summary!J$6</f>
        <v>143.95089624056948</v>
      </c>
      <c r="K18" s="36">
        <f>K3*11630*1000/RES_summary!K$6</f>
        <v>145.57677865950021</v>
      </c>
      <c r="L18" s="36">
        <f>L3*11630*1000/RES_summary!L$6</f>
        <v>147.22019163478785</v>
      </c>
      <c r="M18" s="36">
        <f>M3*11630*1000/RES_summary!M$6</f>
        <v>144.98363652463013</v>
      </c>
      <c r="N18" s="36">
        <f>N3*11630*1000/RES_summary!N$6</f>
        <v>144.21937503880216</v>
      </c>
      <c r="O18" s="36">
        <f>O3*11630*1000/RES_summary!O$6</f>
        <v>146.1577186358534</v>
      </c>
      <c r="P18" s="36">
        <f>P3*11630*1000/RES_summary!P$6</f>
        <v>144.51846173268154</v>
      </c>
      <c r="Q18" s="36">
        <f>Q3*11630*1000/RES_summary!Q$6</f>
        <v>143.78401105814874</v>
      </c>
      <c r="R18" s="36">
        <f>R3*11630*1000/RES_summary!R$6</f>
        <v>143.53654551439749</v>
      </c>
      <c r="S18" s="36">
        <f>S3*11630*1000/RES_summary!S$6</f>
        <v>140.23497129574366</v>
      </c>
      <c r="T18" s="36">
        <f>T3*11630*1000/RES_summary!T$6</f>
        <v>134.38652359148421</v>
      </c>
      <c r="U18" s="36">
        <f>U3*11630*1000/RES_summary!U$6</f>
        <v>128.42575922982223</v>
      </c>
      <c r="V18" s="36">
        <f>V3*11630*1000/RES_summary!V$6</f>
        <v>121.36216643282546</v>
      </c>
      <c r="W18" s="36">
        <f>W3*11630*1000/RES_summary!W$6</f>
        <v>115.22313175623019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274.00133510359768</v>
      </c>
      <c r="C3" s="49">
        <f t="shared" ref="C3:W3" si="0">C5*C11/11630</f>
        <v>277.37804391737501</v>
      </c>
      <c r="D3" s="49">
        <f t="shared" si="0"/>
        <v>289.15617913021316</v>
      </c>
      <c r="E3" s="49">
        <f t="shared" si="0"/>
        <v>303.36971926395489</v>
      </c>
      <c r="F3" s="49">
        <f t="shared" si="0"/>
        <v>307.24696941381802</v>
      </c>
      <c r="G3" s="49">
        <f t="shared" si="0"/>
        <v>319.0302438323821</v>
      </c>
      <c r="H3" s="49">
        <f t="shared" si="0"/>
        <v>330.55775048618574</v>
      </c>
      <c r="I3" s="49">
        <f t="shared" si="0"/>
        <v>332.07546645517368</v>
      </c>
      <c r="J3" s="49">
        <f t="shared" si="0"/>
        <v>343.65726635681114</v>
      </c>
      <c r="K3" s="49">
        <f t="shared" si="0"/>
        <v>358.5210051433744</v>
      </c>
      <c r="L3" s="49">
        <f t="shared" si="0"/>
        <v>357.75289005740206</v>
      </c>
      <c r="M3" s="49">
        <f t="shared" si="0"/>
        <v>366.7082204545124</v>
      </c>
      <c r="N3" s="49">
        <f t="shared" si="0"/>
        <v>370.84839711406966</v>
      </c>
      <c r="O3" s="49">
        <f t="shared" si="0"/>
        <v>373.04407763038847</v>
      </c>
      <c r="P3" s="49">
        <f t="shared" si="0"/>
        <v>375.65899696926397</v>
      </c>
      <c r="Q3" s="49">
        <f t="shared" si="0"/>
        <v>376.0091649148028</v>
      </c>
      <c r="R3" s="49">
        <f t="shared" si="0"/>
        <v>379.61222093233619</v>
      </c>
      <c r="S3" s="49">
        <f t="shared" si="0"/>
        <v>376.81800048708146</v>
      </c>
      <c r="T3" s="49">
        <f t="shared" si="0"/>
        <v>373.29891469309518</v>
      </c>
      <c r="U3" s="49">
        <f t="shared" si="0"/>
        <v>372.63860440821384</v>
      </c>
      <c r="V3" s="49">
        <f t="shared" si="0"/>
        <v>384.5504577402703</v>
      </c>
      <c r="W3" s="49">
        <f t="shared" si="0"/>
        <v>405.58975272654743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6873.759673842821</v>
      </c>
      <c r="C5" s="49">
        <f t="shared" ref="C5:W5" si="1">C7*C13/1000000</f>
        <v>6983.9087615541157</v>
      </c>
      <c r="D5" s="49">
        <f t="shared" si="1"/>
        <v>7320.0177287925235</v>
      </c>
      <c r="E5" s="49">
        <f t="shared" si="1"/>
        <v>7642.6912013223919</v>
      </c>
      <c r="F5" s="49">
        <f t="shared" si="1"/>
        <v>7706.8034241695095</v>
      </c>
      <c r="G5" s="49">
        <f t="shared" si="1"/>
        <v>7890.1649598795084</v>
      </c>
      <c r="H5" s="49">
        <f t="shared" si="1"/>
        <v>8075.6658328433705</v>
      </c>
      <c r="I5" s="49">
        <f t="shared" si="1"/>
        <v>8026.6084863520209</v>
      </c>
      <c r="J5" s="49">
        <f t="shared" si="1"/>
        <v>8251.9541036093015</v>
      </c>
      <c r="K5" s="49">
        <f t="shared" si="1"/>
        <v>8568.0833879825095</v>
      </c>
      <c r="L5" s="49">
        <f t="shared" si="1"/>
        <v>8488.7417526980898</v>
      </c>
      <c r="M5" s="49">
        <f t="shared" si="1"/>
        <v>8676.4892120406475</v>
      </c>
      <c r="N5" s="49">
        <f t="shared" si="1"/>
        <v>8746.2727276830101</v>
      </c>
      <c r="O5" s="49">
        <f t="shared" si="1"/>
        <v>8758.9301083285682</v>
      </c>
      <c r="P5" s="49">
        <f t="shared" si="1"/>
        <v>8792.190739764339</v>
      </c>
      <c r="Q5" s="49">
        <f t="shared" si="1"/>
        <v>8761.9951992344977</v>
      </c>
      <c r="R5" s="49">
        <f t="shared" si="1"/>
        <v>8831.8277330092551</v>
      </c>
      <c r="S5" s="49">
        <f t="shared" si="1"/>
        <v>8736.2745650528777</v>
      </c>
      <c r="T5" s="49">
        <f t="shared" si="1"/>
        <v>8647.308437222664</v>
      </c>
      <c r="U5" s="49">
        <f t="shared" si="1"/>
        <v>8618.8359976951779</v>
      </c>
      <c r="V5" s="49">
        <f t="shared" si="1"/>
        <v>8550.2166299137443</v>
      </c>
      <c r="W5" s="49">
        <f t="shared" si="1"/>
        <v>8505.027931578139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10240271</v>
      </c>
      <c r="C7" s="35">
        <v>10500159</v>
      </c>
      <c r="D7" s="35">
        <v>11186644</v>
      </c>
      <c r="E7" s="35">
        <v>11883106</v>
      </c>
      <c r="F7" s="35">
        <v>12128986</v>
      </c>
      <c r="G7" s="35">
        <v>12625627</v>
      </c>
      <c r="H7" s="35">
        <v>13145108</v>
      </c>
      <c r="I7" s="35">
        <v>13244222</v>
      </c>
      <c r="J7" s="35">
        <v>13907173</v>
      </c>
      <c r="K7" s="35">
        <v>14810311</v>
      </c>
      <c r="L7" s="35">
        <v>14959259</v>
      </c>
      <c r="M7" s="35">
        <v>15763896</v>
      </c>
      <c r="N7" s="35">
        <v>16348597</v>
      </c>
      <c r="O7" s="35">
        <v>16880487</v>
      </c>
      <c r="P7" s="35">
        <v>17500422</v>
      </c>
      <c r="Q7" s="35">
        <v>18036912</v>
      </c>
      <c r="R7" s="35">
        <v>18530159</v>
      </c>
      <c r="S7" s="35">
        <v>18781567</v>
      </c>
      <c r="T7" s="35">
        <v>19052436</v>
      </c>
      <c r="U7" s="35">
        <v>19313139</v>
      </c>
      <c r="V7" s="35">
        <v>19581359</v>
      </c>
      <c r="W7" s="35">
        <v>19919226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727918.74999530241</v>
      </c>
      <c r="D8" s="52">
        <v>1178777.5167717803</v>
      </c>
      <c r="E8" s="52">
        <v>1214273.9644316658</v>
      </c>
      <c r="F8" s="52">
        <v>790534.28860638477</v>
      </c>
      <c r="G8" s="52">
        <v>1069529.0645369384</v>
      </c>
      <c r="H8" s="52">
        <v>1122066.4222660232</v>
      </c>
      <c r="I8" s="52">
        <v>732936.2309117578</v>
      </c>
      <c r="J8" s="52">
        <v>1329629.2924937848</v>
      </c>
      <c r="K8" s="52">
        <v>1604375.5458069202</v>
      </c>
      <c r="L8" s="52">
        <v>886536.28086321242</v>
      </c>
      <c r="M8" s="52">
        <v>1580460.3644502331</v>
      </c>
      <c r="N8" s="52">
        <v>1400741.4773818571</v>
      </c>
      <c r="O8" s="52">
        <v>1390232.3640476409</v>
      </c>
      <c r="P8" s="52">
        <v>1522772.0948983449</v>
      </c>
      <c r="Q8" s="52">
        <v>1486128.3425381556</v>
      </c>
      <c r="R8" s="52">
        <v>1221165.7499953024</v>
      </c>
      <c r="S8" s="52">
        <v>1430185.5167717785</v>
      </c>
      <c r="T8" s="52">
        <v>1485142.9644316658</v>
      </c>
      <c r="U8" s="52">
        <v>1051237.2886063829</v>
      </c>
      <c r="V8" s="52">
        <v>1337749.0645369366</v>
      </c>
      <c r="W8" s="52">
        <v>1459933.4222660214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468030.74999530241</v>
      </c>
      <c r="D9" s="36">
        <v>492292.51677178033</v>
      </c>
      <c r="E9" s="36">
        <v>517811.96443166584</v>
      </c>
      <c r="F9" s="36">
        <v>544654.28860638477</v>
      </c>
      <c r="G9" s="36">
        <v>572888.06453693844</v>
      </c>
      <c r="H9" s="36">
        <v>602585.42226602323</v>
      </c>
      <c r="I9" s="36">
        <v>633822.2309117578</v>
      </c>
      <c r="J9" s="36">
        <v>666678.2924937848</v>
      </c>
      <c r="K9" s="36">
        <v>701237.54580692016</v>
      </c>
      <c r="L9" s="36">
        <v>737588.28086321242</v>
      </c>
      <c r="M9" s="36">
        <v>775823.36445023306</v>
      </c>
      <c r="N9" s="36">
        <v>816040.47738185525</v>
      </c>
      <c r="O9" s="36">
        <v>858342.36404763907</v>
      </c>
      <c r="P9" s="36">
        <v>902837.09489834309</v>
      </c>
      <c r="Q9" s="36">
        <v>949638.34253815562</v>
      </c>
      <c r="R9" s="36">
        <v>727918.74999530241</v>
      </c>
      <c r="S9" s="36">
        <v>1178777.5167717785</v>
      </c>
      <c r="T9" s="36">
        <v>1214273.9644316658</v>
      </c>
      <c r="U9" s="36">
        <v>790534.28860638291</v>
      </c>
      <c r="V9" s="36">
        <v>1069529.0645369366</v>
      </c>
      <c r="W9" s="36">
        <v>1122066.4222660214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463.59425968602869</v>
      </c>
      <c r="C11" s="54">
        <v>461.90561201449839</v>
      </c>
      <c r="D11" s="54">
        <v>459.40959269221685</v>
      </c>
      <c r="E11" s="54">
        <v>461.64233803261908</v>
      </c>
      <c r="F11" s="54">
        <v>463.652964480246</v>
      </c>
      <c r="G11" s="54">
        <v>470.2464086159315</v>
      </c>
      <c r="H11" s="54">
        <v>476.04577972003159</v>
      </c>
      <c r="I11" s="54">
        <v>481.15436070420708</v>
      </c>
      <c r="J11" s="54">
        <v>484.33788622037923</v>
      </c>
      <c r="K11" s="54">
        <v>486.64317339227506</v>
      </c>
      <c r="L11" s="54">
        <v>490.13932012304957</v>
      </c>
      <c r="M11" s="54">
        <v>491.53712978373261</v>
      </c>
      <c r="N11" s="54">
        <v>493.1205546318684</v>
      </c>
      <c r="O11" s="54">
        <v>495.32335218842354</v>
      </c>
      <c r="P11" s="54">
        <v>496.90847981644691</v>
      </c>
      <c r="Q11" s="54">
        <v>499.08570919340468</v>
      </c>
      <c r="R11" s="54">
        <v>499.88408548122703</v>
      </c>
      <c r="S11" s="54">
        <v>501.63182407239651</v>
      </c>
      <c r="T11" s="54">
        <v>502.05985011390277</v>
      </c>
      <c r="U11" s="54">
        <v>502.82740853016048</v>
      </c>
      <c r="V11" s="54">
        <v>523.06532303199208</v>
      </c>
      <c r="W11" s="54">
        <v>554.61414849633411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671.24782867980946</v>
      </c>
      <c r="C13" s="35">
        <v>665.12409588789228</v>
      </c>
      <c r="D13" s="35">
        <v>654.35332784278501</v>
      </c>
      <c r="E13" s="35">
        <v>643.15602346073422</v>
      </c>
      <c r="F13" s="35">
        <v>635.40376946345805</v>
      </c>
      <c r="G13" s="35">
        <v>624.93252492565387</v>
      </c>
      <c r="H13" s="35">
        <v>614.34762139979148</v>
      </c>
      <c r="I13" s="35">
        <v>606.04605437390137</v>
      </c>
      <c r="J13" s="35">
        <v>593.35956370207668</v>
      </c>
      <c r="K13" s="35">
        <v>578.52150356481434</v>
      </c>
      <c r="L13" s="35">
        <v>567.45736889093837</v>
      </c>
      <c r="M13" s="35">
        <v>550.40259159541824</v>
      </c>
      <c r="N13" s="35">
        <v>534.98613536580604</v>
      </c>
      <c r="O13" s="35">
        <v>518.87899373570008</v>
      </c>
      <c r="P13" s="35">
        <v>502.3987844272749</v>
      </c>
      <c r="Q13" s="35">
        <v>485.78133547663242</v>
      </c>
      <c r="R13" s="35">
        <v>476.61910148797182</v>
      </c>
      <c r="S13" s="35">
        <v>465.15152676306923</v>
      </c>
      <c r="T13" s="35">
        <v>453.86891404451711</v>
      </c>
      <c r="U13" s="35">
        <v>446.2680042687611</v>
      </c>
      <c r="V13" s="35">
        <v>436.65082846975758</v>
      </c>
      <c r="W13" s="35">
        <v>426.97582383864409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582.91356336646368</v>
      </c>
      <c r="D14" s="36">
        <v>565.46654539376982</v>
      </c>
      <c r="E14" s="36">
        <v>551.97891822769759</v>
      </c>
      <c r="F14" s="36">
        <v>543.56937788597054</v>
      </c>
      <c r="G14" s="36">
        <v>530.99202624556756</v>
      </c>
      <c r="H14" s="36">
        <v>525.80223197710188</v>
      </c>
      <c r="I14" s="36">
        <v>513.5432441495426</v>
      </c>
      <c r="J14" s="36">
        <v>506.04478806249</v>
      </c>
      <c r="K14" s="36">
        <v>490.42972914993192</v>
      </c>
      <c r="L14" s="36">
        <v>468.97448607502093</v>
      </c>
      <c r="M14" s="36">
        <v>448.29799222159005</v>
      </c>
      <c r="N14" s="36">
        <v>440.87286924210764</v>
      </c>
      <c r="O14" s="36">
        <v>423.53914640722081</v>
      </c>
      <c r="P14" s="36">
        <v>419.81861447267357</v>
      </c>
      <c r="Q14" s="36">
        <v>408.61015670616393</v>
      </c>
      <c r="R14" s="36">
        <v>404.65124916718548</v>
      </c>
      <c r="S14" s="36">
        <v>399.2531567018558</v>
      </c>
      <c r="T14" s="36">
        <v>391.40171378132811</v>
      </c>
      <c r="U14" s="36">
        <v>381.68146837687976</v>
      </c>
      <c r="V14" s="36">
        <v>373.23295568768918</v>
      </c>
      <c r="W14" s="36">
        <v>373.16518863773229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0.38887498368496159</v>
      </c>
      <c r="C16" s="44">
        <f>C7/RES_summary!C$6</f>
        <v>0.39525001744720084</v>
      </c>
      <c r="D16" s="44">
        <f>D7/RES_summary!D$6</f>
        <v>0.41734998538277213</v>
      </c>
      <c r="E16" s="44">
        <f>E7/RES_summary!E$6</f>
        <v>0.43945000269961826</v>
      </c>
      <c r="F16" s="44">
        <f>F7/RES_summary!F$6</f>
        <v>0.44471998448299821</v>
      </c>
      <c r="G16" s="44">
        <f>G7/RES_summary!G$6</f>
        <v>0.4619999825820934</v>
      </c>
      <c r="H16" s="44">
        <f>H7/RES_summary!H$6</f>
        <v>0.47399998903805152</v>
      </c>
      <c r="I16" s="44">
        <f>I7/RES_summary!I$6</f>
        <v>0.47300000582133106</v>
      </c>
      <c r="J16" s="44">
        <f>J7/RES_summary!J$6</f>
        <v>0.48800000561436901</v>
      </c>
      <c r="K16" s="44">
        <f>K7/RES_summary!K$6</f>
        <v>0.5160000018117108</v>
      </c>
      <c r="L16" s="44">
        <f>L7/RES_summary!L$6</f>
        <v>0.51499999741798708</v>
      </c>
      <c r="M16" s="44">
        <f>M7/RES_summary!M$6</f>
        <v>0.54099999862724291</v>
      </c>
      <c r="N16" s="44">
        <f>N7/RES_summary!N$6</f>
        <v>0.55700001100467544</v>
      </c>
      <c r="O16" s="44">
        <f>O7/RES_summary!O$6</f>
        <v>0.57100001001250755</v>
      </c>
      <c r="P16" s="44">
        <f>P7/RES_summary!P$6</f>
        <v>0.58400000053392997</v>
      </c>
      <c r="Q16" s="44">
        <f>Q7/RES_summary!Q$6</f>
        <v>0.59599998361049877</v>
      </c>
      <c r="R16" s="44">
        <f>R7/RES_summary!R$6</f>
        <v>0.60800000393736509</v>
      </c>
      <c r="S16" s="44">
        <f>S7/RES_summary!S$6</f>
        <v>0.6139999866618161</v>
      </c>
      <c r="T16" s="44">
        <f>T7/RES_summary!T$6</f>
        <v>0.6199999895866336</v>
      </c>
      <c r="U16" s="44">
        <f>U7/RES_summary!U$6</f>
        <v>0.62600001510453618</v>
      </c>
      <c r="V16" s="44">
        <f>V7/RES_summary!V$6</f>
        <v>0.63199999948359054</v>
      </c>
      <c r="W16" s="44">
        <f>W7/RES_summary!W$6</f>
        <v>0.63799998706014005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261.03148842642679</v>
      </c>
      <c r="C17" s="52">
        <f t="shared" si="2"/>
        <v>262.89031050424313</v>
      </c>
      <c r="D17" s="52">
        <f t="shared" si="2"/>
        <v>273.09435181035462</v>
      </c>
      <c r="E17" s="52">
        <f t="shared" si="2"/>
        <v>282.63491624609537</v>
      </c>
      <c r="F17" s="52">
        <f t="shared" si="2"/>
        <v>282.57675449622764</v>
      </c>
      <c r="G17" s="52">
        <f t="shared" si="2"/>
        <v>288.71881563063573</v>
      </c>
      <c r="H17" s="52">
        <f t="shared" si="2"/>
        <v>291.20076580905419</v>
      </c>
      <c r="I17" s="52">
        <f t="shared" si="2"/>
        <v>286.65978724685004</v>
      </c>
      <c r="J17" s="52">
        <f t="shared" si="2"/>
        <v>289.55947041795298</v>
      </c>
      <c r="K17" s="52">
        <f t="shared" si="2"/>
        <v>298.51709688755784</v>
      </c>
      <c r="L17" s="52">
        <f t="shared" si="2"/>
        <v>292.24054351365101</v>
      </c>
      <c r="M17" s="52">
        <f t="shared" si="2"/>
        <v>297.76780129755218</v>
      </c>
      <c r="N17" s="52">
        <f t="shared" si="2"/>
        <v>297.98728328610275</v>
      </c>
      <c r="O17" s="52">
        <f t="shared" si="2"/>
        <v>296.27991061836457</v>
      </c>
      <c r="P17" s="52">
        <f t="shared" si="2"/>
        <v>293.4008903737743</v>
      </c>
      <c r="Q17" s="52">
        <f t="shared" si="2"/>
        <v>289.52566798235915</v>
      </c>
      <c r="R17" s="52">
        <f t="shared" ref="R17:V17" si="3">R13*R16</f>
        <v>289.78441558131027</v>
      </c>
      <c r="S17" s="52">
        <f t="shared" si="3"/>
        <v>285.60303122824791</v>
      </c>
      <c r="T17" s="52">
        <f t="shared" si="3"/>
        <v>281.39872198129729</v>
      </c>
      <c r="U17" s="52">
        <f t="shared" si="3"/>
        <v>279.36377741291568</v>
      </c>
      <c r="V17" s="52">
        <f t="shared" si="3"/>
        <v>275.96332336739619</v>
      </c>
      <c r="W17" s="52">
        <f t="shared" ref="W17" si="4">W13*W16</f>
        <v>272.41057008404755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121.01269963179149</v>
      </c>
      <c r="C18" s="36">
        <f>C3*11630*1000/RES_summary!C$6</f>
        <v>121.43050976614394</v>
      </c>
      <c r="D18" s="36">
        <f>D3*11630*1000/RES_summary!D$6</f>
        <v>125.46216493173998</v>
      </c>
      <c r="E18" s="36">
        <f>E3*11630*1000/RES_summary!E$6</f>
        <v>130.47624354550098</v>
      </c>
      <c r="F18" s="36">
        <f>F3*11630*1000/RES_summary!F$6</f>
        <v>131.0175499153826</v>
      </c>
      <c r="G18" s="36">
        <f>G3*11630*1000/RES_summary!G$6</f>
        <v>135.7689861501517</v>
      </c>
      <c r="H18" s="36">
        <f>H3*11630*1000/RES_summary!H$6</f>
        <v>138.6248956146415</v>
      </c>
      <c r="I18" s="36">
        <f>I3*11630*1000/RES_summary!I$6</f>
        <v>137.92760667236217</v>
      </c>
      <c r="J18" s="36">
        <f>J3*11630*1000/RES_summary!J$6</f>
        <v>140.24462183732379</v>
      </c>
      <c r="K18" s="36">
        <f>K3*11630*1000/RES_summary!K$6</f>
        <v>145.27130734121039</v>
      </c>
      <c r="L18" s="36">
        <f>L3*11630*1000/RES_summary!L$6</f>
        <v>143.23858131017138</v>
      </c>
      <c r="M18" s="36">
        <f>M3*11630*1000/RES_summary!M$6</f>
        <v>146.36393039181161</v>
      </c>
      <c r="N18" s="36">
        <f>N3*11630*1000/RES_summary!N$6</f>
        <v>146.94365440728666</v>
      </c>
      <c r="O18" s="36">
        <f>O3*11630*1000/RES_summary!O$6</f>
        <v>146.75435851357483</v>
      </c>
      <c r="P18" s="36">
        <f>P3*11630*1000/RES_summary!P$6</f>
        <v>145.7933904124242</v>
      </c>
      <c r="Q18" s="36">
        <f>Q3*11630*1000/RES_summary!Q$6</f>
        <v>144.49812333466991</v>
      </c>
      <c r="R18" s="36">
        <f>R3*11630*1000/RES_summary!R$6</f>
        <v>144.8586175695751</v>
      </c>
      <c r="S18" s="36">
        <f>S3*11630*1000/RES_summary!S$6</f>
        <v>143.26756951563164</v>
      </c>
      <c r="T18" s="36">
        <f>T3*11630*1000/RES_summary!T$6</f>
        <v>141.27900018017394</v>
      </c>
      <c r="U18" s="36">
        <f>U3*11630*1000/RES_summary!U$6</f>
        <v>140.47176423373298</v>
      </c>
      <c r="V18" s="36">
        <f>V3*11630*1000/RES_summary!V$6</f>
        <v>144.34684488214916</v>
      </c>
      <c r="W18" s="36">
        <f>W3*11630*1000/RES_summary!W$6</f>
        <v>151.08275636856499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921.17491020675993</v>
      </c>
      <c r="C3" s="49">
        <f t="shared" ref="C3:W3" si="0">C5*C11/11630</f>
        <v>978.5017717617875</v>
      </c>
      <c r="D3" s="49">
        <f t="shared" si="0"/>
        <v>1038.290112257338</v>
      </c>
      <c r="E3" s="49">
        <f t="shared" si="0"/>
        <v>1124.7822437293878</v>
      </c>
      <c r="F3" s="49">
        <f t="shared" si="0"/>
        <v>1203.8645244086897</v>
      </c>
      <c r="G3" s="49">
        <f t="shared" si="0"/>
        <v>1281.241420774473</v>
      </c>
      <c r="H3" s="49">
        <f t="shared" si="0"/>
        <v>1404.7356484617819</v>
      </c>
      <c r="I3" s="49">
        <f t="shared" si="0"/>
        <v>1489.7825258843739</v>
      </c>
      <c r="J3" s="49">
        <f t="shared" si="0"/>
        <v>1578.9412340522645</v>
      </c>
      <c r="K3" s="49">
        <f t="shared" si="0"/>
        <v>1661.0987223843251</v>
      </c>
      <c r="L3" s="49">
        <f t="shared" si="0"/>
        <v>1736.6112080568807</v>
      </c>
      <c r="M3" s="49">
        <f t="shared" si="0"/>
        <v>1757.599107533807</v>
      </c>
      <c r="N3" s="49">
        <f t="shared" si="0"/>
        <v>1813.2146571571704</v>
      </c>
      <c r="O3" s="49">
        <f t="shared" si="0"/>
        <v>1866.2426882652951</v>
      </c>
      <c r="P3" s="49">
        <f t="shared" si="0"/>
        <v>1895.5569421341324</v>
      </c>
      <c r="Q3" s="49">
        <f t="shared" si="0"/>
        <v>1908.2909258727609</v>
      </c>
      <c r="R3" s="49">
        <f t="shared" si="0"/>
        <v>1887.2409516582511</v>
      </c>
      <c r="S3" s="49">
        <f t="shared" si="0"/>
        <v>1729.384898509001</v>
      </c>
      <c r="T3" s="49">
        <f t="shared" si="0"/>
        <v>1839.2684429232713</v>
      </c>
      <c r="U3" s="49">
        <f t="shared" si="0"/>
        <v>1813.194727595481</v>
      </c>
      <c r="V3" s="49">
        <f t="shared" si="0"/>
        <v>2022.6774929586156</v>
      </c>
      <c r="W3" s="49">
        <f t="shared" si="0"/>
        <v>1932.805863300621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7605.2086541547769</v>
      </c>
      <c r="C5" s="49">
        <f t="shared" ref="C5:W5" si="1">C7*C13/1000000</f>
        <v>7993.2549201979373</v>
      </c>
      <c r="D5" s="49">
        <f t="shared" si="1"/>
        <v>8413.9620502477646</v>
      </c>
      <c r="E5" s="49">
        <f t="shared" si="1"/>
        <v>9059.243669276706</v>
      </c>
      <c r="F5" s="49">
        <f t="shared" si="1"/>
        <v>9650.4034461001665</v>
      </c>
      <c r="G5" s="49">
        <f t="shared" si="1"/>
        <v>10232.390422280727</v>
      </c>
      <c r="H5" s="49">
        <f t="shared" si="1"/>
        <v>11198.551093621603</v>
      </c>
      <c r="I5" s="49">
        <f t="shared" si="1"/>
        <v>11869.128569445538</v>
      </c>
      <c r="J5" s="49">
        <f t="shared" si="1"/>
        <v>12618.034780717986</v>
      </c>
      <c r="K5" s="49">
        <f t="shared" si="1"/>
        <v>13341.790793020768</v>
      </c>
      <c r="L5" s="49">
        <f t="shared" si="1"/>
        <v>14001.859335115449</v>
      </c>
      <c r="M5" s="49">
        <f t="shared" si="1"/>
        <v>14156.495755067121</v>
      </c>
      <c r="N5" s="49">
        <f t="shared" si="1"/>
        <v>14615.306109752752</v>
      </c>
      <c r="O5" s="49">
        <f t="shared" si="1"/>
        <v>15048.01031114167</v>
      </c>
      <c r="P5" s="49">
        <f t="shared" si="1"/>
        <v>15285.269316046726</v>
      </c>
      <c r="Q5" s="49">
        <f t="shared" si="1"/>
        <v>15379.280566093892</v>
      </c>
      <c r="R5" s="49">
        <f t="shared" si="1"/>
        <v>14966.218425795149</v>
      </c>
      <c r="S5" s="49">
        <f t="shared" si="1"/>
        <v>14511.987283743914</v>
      </c>
      <c r="T5" s="49">
        <f t="shared" si="1"/>
        <v>14691.366941507937</v>
      </c>
      <c r="U5" s="49">
        <f t="shared" si="1"/>
        <v>14298.011376570148</v>
      </c>
      <c r="V5" s="49">
        <f t="shared" si="1"/>
        <v>14313.069708462237</v>
      </c>
      <c r="W5" s="49">
        <f t="shared" si="1"/>
        <v>13700.493741598342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21809146.771196246</v>
      </c>
      <c r="C7" s="35">
        <v>23143170.578865528</v>
      </c>
      <c r="D7" s="35">
        <v>24662869.047679078</v>
      </c>
      <c r="E7" s="35">
        <v>27015917.623896547</v>
      </c>
      <c r="F7" s="35">
        <v>29278701.116154131</v>
      </c>
      <c r="G7" s="35">
        <v>31643064.364576377</v>
      </c>
      <c r="H7" s="35">
        <v>35498803.622240655</v>
      </c>
      <c r="I7" s="35">
        <v>38779695.799505271</v>
      </c>
      <c r="J7" s="35">
        <v>42878978.545180164</v>
      </c>
      <c r="K7" s="35">
        <v>47003682.295316614</v>
      </c>
      <c r="L7" s="35">
        <v>51438400.523311436</v>
      </c>
      <c r="M7" s="35">
        <v>54553000.393136561</v>
      </c>
      <c r="N7" s="35">
        <v>59677877.711002171</v>
      </c>
      <c r="O7" s="35">
        <v>65440540.275022775</v>
      </c>
      <c r="P7" s="35">
        <v>72950492.444529831</v>
      </c>
      <c r="Q7" s="35">
        <v>80735512.115477934</v>
      </c>
      <c r="R7" s="35">
        <v>86222472.701616824</v>
      </c>
      <c r="S7" s="35">
        <v>90593123.307086051</v>
      </c>
      <c r="T7" s="35">
        <v>100531325.99206793</v>
      </c>
      <c r="U7" s="35">
        <v>104125238.69171599</v>
      </c>
      <c r="V7" s="35">
        <v>112661052.97388583</v>
      </c>
      <c r="W7" s="35">
        <v>114681091.39821984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3405111.8255650364</v>
      </c>
      <c r="D8" s="52">
        <v>3750710.4047455415</v>
      </c>
      <c r="E8" s="52">
        <v>4756333.3305410072</v>
      </c>
      <c r="F8" s="52">
        <v>4851643.5146272741</v>
      </c>
      <c r="G8" s="52">
        <v>5153128.1683372371</v>
      </c>
      <c r="H8" s="52">
        <v>6859845.2005687021</v>
      </c>
      <c r="I8" s="52">
        <v>6516967.2052267306</v>
      </c>
      <c r="J8" s="52">
        <v>7585238.8955686316</v>
      </c>
      <c r="K8" s="52">
        <v>7529815.5757014826</v>
      </c>
      <c r="L8" s="52">
        <v>8185428.6327403635</v>
      </c>
      <c r="M8" s="52">
        <v>7870933.200366132</v>
      </c>
      <c r="N8" s="52">
        <v>9976520.832492888</v>
      </c>
      <c r="O8" s="52">
        <v>10915790.732357845</v>
      </c>
      <c r="P8" s="52">
        <v>14369797.370075762</v>
      </c>
      <c r="Q8" s="52">
        <v>14301986.876174837</v>
      </c>
      <c r="R8" s="52">
        <v>13072199.481707513</v>
      </c>
      <c r="S8" s="52">
        <v>11900466.181170702</v>
      </c>
      <c r="T8" s="52">
        <v>18123631.317722246</v>
      </c>
      <c r="U8" s="52">
        <v>11464845.900014192</v>
      </c>
      <c r="V8" s="52">
        <v>18512335.114662737</v>
      </c>
      <c r="W8" s="52">
        <v>12935829.156691849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2071088.0178957544</v>
      </c>
      <c r="D9" s="36">
        <v>2231011.9359319918</v>
      </c>
      <c r="E9" s="36">
        <v>2403284.7543235384</v>
      </c>
      <c r="F9" s="36">
        <v>2588860.0223696902</v>
      </c>
      <c r="G9" s="36">
        <v>2788764.9199149907</v>
      </c>
      <c r="H9" s="36">
        <v>3004105.9429044202</v>
      </c>
      <c r="I9" s="36">
        <v>3236075.0279621109</v>
      </c>
      <c r="J9" s="36">
        <v>3485956.1498937383</v>
      </c>
      <c r="K9" s="36">
        <v>3405111.8255650327</v>
      </c>
      <c r="L9" s="36">
        <v>3750710.4047455415</v>
      </c>
      <c r="M9" s="36">
        <v>4756333.3305410072</v>
      </c>
      <c r="N9" s="36">
        <v>4851643.5146272779</v>
      </c>
      <c r="O9" s="36">
        <v>5153128.1683372408</v>
      </c>
      <c r="P9" s="36">
        <v>6859845.2005687058</v>
      </c>
      <c r="Q9" s="36">
        <v>6516967.2052267343</v>
      </c>
      <c r="R9" s="36">
        <v>7585238.8955686241</v>
      </c>
      <c r="S9" s="36">
        <v>7529815.5757014751</v>
      </c>
      <c r="T9" s="36">
        <v>8185428.6327403635</v>
      </c>
      <c r="U9" s="36">
        <v>7870933.2003661394</v>
      </c>
      <c r="V9" s="36">
        <v>9976520.832492888</v>
      </c>
      <c r="W9" s="36">
        <v>10915790.732357845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1408.6745930174959</v>
      </c>
      <c r="C11" s="54">
        <v>1423.6973197031211</v>
      </c>
      <c r="D11" s="54">
        <v>1435.151945473448</v>
      </c>
      <c r="E11" s="54">
        <v>1443.9635329532086</v>
      </c>
      <c r="F11" s="54">
        <v>1450.81441382961</v>
      </c>
      <c r="G11" s="54">
        <v>1456.2421006885145</v>
      </c>
      <c r="H11" s="54">
        <v>1458.856190861663</v>
      </c>
      <c r="I11" s="54">
        <v>1459.7677221761405</v>
      </c>
      <c r="J11" s="54">
        <v>1455.3047975496979</v>
      </c>
      <c r="K11" s="54">
        <v>1447.974896401123</v>
      </c>
      <c r="L11" s="54">
        <v>1442.4361698199418</v>
      </c>
      <c r="M11" s="54">
        <v>1443.9221382383171</v>
      </c>
      <c r="N11" s="54">
        <v>1442.8494555215741</v>
      </c>
      <c r="O11" s="54">
        <v>1442.3436730672138</v>
      </c>
      <c r="P11" s="54">
        <v>1442.2596541283322</v>
      </c>
      <c r="Q11" s="54">
        <v>1443.0729300061796</v>
      </c>
      <c r="R11" s="54">
        <v>1466.5436280119866</v>
      </c>
      <c r="S11" s="54">
        <v>1385.9401869921458</v>
      </c>
      <c r="T11" s="54">
        <v>1456.0042014036092</v>
      </c>
      <c r="U11" s="54">
        <v>1474.8522802612267</v>
      </c>
      <c r="V11" s="54">
        <v>1643.5146144227112</v>
      </c>
      <c r="W11" s="54">
        <v>1640.7096425974357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348.71646900919205</v>
      </c>
      <c r="C13" s="35">
        <v>345.38288057632957</v>
      </c>
      <c r="D13" s="35">
        <v>341.15909361484319</v>
      </c>
      <c r="E13" s="35">
        <v>335.32985240018206</v>
      </c>
      <c r="F13" s="35">
        <v>329.60490316203561</v>
      </c>
      <c r="G13" s="35">
        <v>323.36913721085858</v>
      </c>
      <c r="H13" s="35">
        <v>315.46277482448744</v>
      </c>
      <c r="I13" s="35">
        <v>306.06554086473665</v>
      </c>
      <c r="J13" s="35">
        <v>294.27088071659119</v>
      </c>
      <c r="K13" s="35">
        <v>283.84565084063905</v>
      </c>
      <c r="L13" s="35">
        <v>272.2063515324495</v>
      </c>
      <c r="M13" s="35">
        <v>259.49985615911572</v>
      </c>
      <c r="N13" s="35">
        <v>244.90324841190332</v>
      </c>
      <c r="O13" s="35">
        <v>229.94935934056105</v>
      </c>
      <c r="P13" s="35">
        <v>209.52935071232528</v>
      </c>
      <c r="Q13" s="35">
        <v>190.48966388045619</v>
      </c>
      <c r="R13" s="35">
        <v>173.57677130865335</v>
      </c>
      <c r="S13" s="35">
        <v>160.18861867199593</v>
      </c>
      <c r="T13" s="35">
        <v>146.13720446368237</v>
      </c>
      <c r="U13" s="35">
        <v>137.3155207730407</v>
      </c>
      <c r="V13" s="35">
        <v>127.0454103760234</v>
      </c>
      <c r="W13" s="35">
        <v>119.46602159570145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326.05941405956014</v>
      </c>
      <c r="D14" s="36">
        <v>319.5921852960858</v>
      </c>
      <c r="E14" s="36">
        <v>311.86766979839638</v>
      </c>
      <c r="F14" s="36">
        <v>307.92408759612829</v>
      </c>
      <c r="G14" s="36">
        <v>301.65662121530426</v>
      </c>
      <c r="H14" s="36">
        <v>293.55500443553586</v>
      </c>
      <c r="I14" s="36">
        <v>276.05634283088534</v>
      </c>
      <c r="J14" s="36">
        <v>258.99204468457276</v>
      </c>
      <c r="K14" s="36">
        <v>243.56835310444347</v>
      </c>
      <c r="L14" s="36">
        <v>227.08233864813326</v>
      </c>
      <c r="M14" s="36">
        <v>208.10531239875667</v>
      </c>
      <c r="N14" s="36">
        <v>195.73439378875781</v>
      </c>
      <c r="O14" s="36">
        <v>182.04631089604095</v>
      </c>
      <c r="P14" s="36">
        <v>156.64806087472493</v>
      </c>
      <c r="Q14" s="36">
        <v>132.36352399570802</v>
      </c>
      <c r="R14" s="36">
        <v>118.68350026761361</v>
      </c>
      <c r="S14" s="36">
        <v>115.94450300490858</v>
      </c>
      <c r="T14" s="36">
        <v>112.45792296222052</v>
      </c>
      <c r="U14" s="36">
        <v>108.5603294146856</v>
      </c>
      <c r="V14" s="36">
        <v>106.29704880409139</v>
      </c>
      <c r="W14" s="36">
        <v>106.26326691737005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0.82820382339802068</v>
      </c>
      <c r="C16" s="44">
        <f>C7/RES_summary!C$6</f>
        <v>0.87116191050822611</v>
      </c>
      <c r="D16" s="44">
        <f>D7/RES_summary!D$6</f>
        <v>0.92011938849096175</v>
      </c>
      <c r="E16" s="44">
        <f>E7/RES_summary!E$6</f>
        <v>0.99907760418479841</v>
      </c>
      <c r="F16" s="44">
        <f>F7/RES_summary!F$6</f>
        <v>1.0735294365133579</v>
      </c>
      <c r="G16" s="44">
        <f>G7/RES_summary!G$6</f>
        <v>1.157890628740921</v>
      </c>
      <c r="H16" s="44">
        <f>H7/RES_summary!H$6</f>
        <v>1.2800528172005901</v>
      </c>
      <c r="I16" s="44">
        <f>I7/RES_summary!I$6</f>
        <v>1.3849659375171635</v>
      </c>
      <c r="J16" s="44">
        <f>J7/RES_summary!J$6</f>
        <v>1.5046150479890001</v>
      </c>
      <c r="K16" s="44">
        <f>K7/RES_summary!K$6</f>
        <v>1.6376361137548328</v>
      </c>
      <c r="L16" s="44">
        <f>L7/RES_summary!L$6</f>
        <v>1.7708615203928735</v>
      </c>
      <c r="M16" s="44">
        <f>M7/RES_summary!M$6</f>
        <v>1.872200447008713</v>
      </c>
      <c r="N16" s="44">
        <f>N7/RES_summary!N$6</f>
        <v>2.0332373806610979</v>
      </c>
      <c r="O16" s="44">
        <f>O7/RES_summary!O$6</f>
        <v>2.2135942613659134</v>
      </c>
      <c r="P16" s="44">
        <f>P7/RES_summary!P$6</f>
        <v>2.4344034461886621</v>
      </c>
      <c r="Q16" s="44">
        <f>Q7/RES_summary!Q$6</f>
        <v>2.6677717281988222</v>
      </c>
      <c r="R16" s="44">
        <f>R7/RES_summary!R$6</f>
        <v>2.8290779232964152</v>
      </c>
      <c r="S16" s="44">
        <f>S7/RES_summary!S$6</f>
        <v>2.9616366143572099</v>
      </c>
      <c r="T16" s="44">
        <f>T7/RES_summary!T$6</f>
        <v>3.2714672847195283</v>
      </c>
      <c r="U16" s="44">
        <f>U7/RES_summary!U$6</f>
        <v>3.3750288336752323</v>
      </c>
      <c r="V16" s="44">
        <f>V7/RES_summary!V$6</f>
        <v>3.636202442400275</v>
      </c>
      <c r="W16" s="44">
        <f>W7/RES_summary!W$6</f>
        <v>3.6731615389125558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288.80831291527022</v>
      </c>
      <c r="C17" s="52">
        <f t="shared" si="2"/>
        <v>300.88441009970978</v>
      </c>
      <c r="D17" s="52">
        <f t="shared" si="2"/>
        <v>313.90709659502028</v>
      </c>
      <c r="E17" s="52">
        <f t="shared" si="2"/>
        <v>335.02054554761594</v>
      </c>
      <c r="F17" s="52">
        <f t="shared" si="2"/>
        <v>353.84056596357999</v>
      </c>
      <c r="G17" s="52">
        <f t="shared" si="2"/>
        <v>374.42609360049016</v>
      </c>
      <c r="H17" s="52">
        <f t="shared" si="2"/>
        <v>403.80901363600054</v>
      </c>
      <c r="I17" s="52">
        <f t="shared" si="2"/>
        <v>423.89034874542767</v>
      </c>
      <c r="J17" s="52">
        <f t="shared" si="2"/>
        <v>442.76439531115921</v>
      </c>
      <c r="K17" s="52">
        <f t="shared" si="2"/>
        <v>464.83588854887529</v>
      </c>
      <c r="L17" s="52">
        <f t="shared" si="2"/>
        <v>482.03975353535048</v>
      </c>
      <c r="M17" s="52">
        <f t="shared" si="2"/>
        <v>485.83574669979316</v>
      </c>
      <c r="N17" s="52">
        <f t="shared" si="2"/>
        <v>497.94643931641252</v>
      </c>
      <c r="O17" s="52">
        <f t="shared" si="2"/>
        <v>509.01458224103425</v>
      </c>
      <c r="P17" s="52">
        <f t="shared" si="2"/>
        <v>510.07897345175746</v>
      </c>
      <c r="Q17" s="52">
        <f t="shared" si="2"/>
        <v>508.18293981437739</v>
      </c>
      <c r="R17" s="52">
        <f t="shared" ref="R17:V17" si="3">R13*R16</f>
        <v>491.06221170638179</v>
      </c>
      <c r="S17" s="52">
        <f t="shared" si="3"/>
        <v>474.42047826228816</v>
      </c>
      <c r="T17" s="52">
        <f t="shared" si="3"/>
        <v>478.08308348330547</v>
      </c>
      <c r="U17" s="52">
        <f t="shared" si="3"/>
        <v>463.44384192014269</v>
      </c>
      <c r="V17" s="52">
        <f t="shared" si="3"/>
        <v>461.96283150504149</v>
      </c>
      <c r="W17" s="52">
        <f t="shared" ref="W17" si="4">W13*W16</f>
        <v>438.81799573222736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406.83693265598794</v>
      </c>
      <c r="C18" s="36">
        <f>C3*11630*1000/RES_summary!C$6</f>
        <v>428.36832819941156</v>
      </c>
      <c r="D18" s="36">
        <f>D3*11630*1000/RES_summary!D$6</f>
        <v>450.50438037626498</v>
      </c>
      <c r="E18" s="36">
        <f>E3*11630*1000/RES_summary!E$6</f>
        <v>483.75745056084685</v>
      </c>
      <c r="F18" s="36">
        <f>F3*11630*1000/RES_summary!F$6</f>
        <v>513.3569932975887</v>
      </c>
      <c r="G18" s="36">
        <f>G3*11630*1000/RES_summary!G$6</f>
        <v>545.2550410973721</v>
      </c>
      <c r="H18" s="36">
        <f>H3*11630*1000/RES_summary!H$6</f>
        <v>589.09927946862115</v>
      </c>
      <c r="I18" s="36">
        <f>I3*11630*1000/RES_summary!I$6</f>
        <v>618.78144884056292</v>
      </c>
      <c r="J18" s="36">
        <f>J3*11630*1000/RES_summary!J$6</f>
        <v>644.35714868052105</v>
      </c>
      <c r="K18" s="36">
        <f>K3*11630*1000/RES_summary!K$6</f>
        <v>673.07069756508167</v>
      </c>
      <c r="L18" s="36">
        <f>L3*11630*1000/RES_summary!L$6</f>
        <v>695.31157579047976</v>
      </c>
      <c r="M18" s="36">
        <f>M3*11630*1000/RES_summary!M$6</f>
        <v>701.50899020737472</v>
      </c>
      <c r="N18" s="36">
        <f>N3*11630*1000/RES_summary!N$6</f>
        <v>718.46174884659217</v>
      </c>
      <c r="O18" s="36">
        <f>O3*11630*1000/RES_summary!O$6</f>
        <v>734.1739621943068</v>
      </c>
      <c r="P18" s="36">
        <f>P3*11630*1000/RES_summary!P$6</f>
        <v>735.66632382866635</v>
      </c>
      <c r="Q18" s="36">
        <f>Q3*11630*1000/RES_summary!Q$6</f>
        <v>733.34504393708755</v>
      </c>
      <c r="R18" s="36">
        <f>R3*11630*1000/RES_summary!R$6</f>
        <v>720.16415753546744</v>
      </c>
      <c r="S18" s="36">
        <f>S3*11630*1000/RES_summary!S$6</f>
        <v>657.51840635573876</v>
      </c>
      <c r="T18" s="36">
        <f>T3*11630*1000/RES_summary!T$6</f>
        <v>696.09097817168515</v>
      </c>
      <c r="U18" s="36">
        <f>U3*11630*1000/RES_summary!U$6</f>
        <v>683.51120702894593</v>
      </c>
      <c r="V18" s="36">
        <f>V3*11630*1000/RES_summary!V$6</f>
        <v>759.24266489863214</v>
      </c>
      <c r="W18" s="36">
        <f>W3*11630*1000/RES_summary!W$6</f>
        <v>719.97291694314583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187.73420503677977</v>
      </c>
      <c r="C3" s="49">
        <f t="shared" ref="C3:W3" si="0">C5*C11/11630</f>
        <v>201.64572546781682</v>
      </c>
      <c r="D3" s="49">
        <f t="shared" si="0"/>
        <v>221.1877942819755</v>
      </c>
      <c r="E3" s="49">
        <f t="shared" si="0"/>
        <v>251.86545542993059</v>
      </c>
      <c r="F3" s="49">
        <f t="shared" si="0"/>
        <v>282.62031331196653</v>
      </c>
      <c r="G3" s="49">
        <f t="shared" si="0"/>
        <v>308.42926686483435</v>
      </c>
      <c r="H3" s="49">
        <f t="shared" si="0"/>
        <v>334.66243236935912</v>
      </c>
      <c r="I3" s="49">
        <f t="shared" si="0"/>
        <v>360.73985902202696</v>
      </c>
      <c r="J3" s="49">
        <f t="shared" si="0"/>
        <v>383.87527060575712</v>
      </c>
      <c r="K3" s="49">
        <f t="shared" si="0"/>
        <v>403.92261465952595</v>
      </c>
      <c r="L3" s="49">
        <f t="shared" si="0"/>
        <v>422.65933333349301</v>
      </c>
      <c r="M3" s="49">
        <f t="shared" si="0"/>
        <v>434.26094026138708</v>
      </c>
      <c r="N3" s="49">
        <f t="shared" si="0"/>
        <v>453.27518059128744</v>
      </c>
      <c r="O3" s="49">
        <f t="shared" si="0"/>
        <v>478.95869157981258</v>
      </c>
      <c r="P3" s="49">
        <f t="shared" si="0"/>
        <v>506.52149990785949</v>
      </c>
      <c r="Q3" s="49">
        <f t="shared" si="0"/>
        <v>557.70205782227356</v>
      </c>
      <c r="R3" s="49">
        <f t="shared" si="0"/>
        <v>595.96488229052693</v>
      </c>
      <c r="S3" s="49">
        <f t="shared" si="0"/>
        <v>597.99300564313501</v>
      </c>
      <c r="T3" s="49">
        <f t="shared" si="0"/>
        <v>669.53145688222185</v>
      </c>
      <c r="U3" s="49">
        <f t="shared" si="0"/>
        <v>721.34501651114192</v>
      </c>
      <c r="V3" s="49">
        <f t="shared" si="0"/>
        <v>839.05947019911832</v>
      </c>
      <c r="W3" s="49">
        <f t="shared" si="0"/>
        <v>848.81174852716367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3341.6474610617629</v>
      </c>
      <c r="C5" s="49">
        <f t="shared" ref="C5:W5" si="1">C7*C13/1000000</f>
        <v>3504.1199116435369</v>
      </c>
      <c r="D5" s="49">
        <f t="shared" si="1"/>
        <v>3761.2193211293111</v>
      </c>
      <c r="E5" s="49">
        <f t="shared" si="1"/>
        <v>4197.4099056352661</v>
      </c>
      <c r="F5" s="49">
        <f t="shared" si="1"/>
        <v>4621.6427933926398</v>
      </c>
      <c r="G5" s="49">
        <f t="shared" si="1"/>
        <v>4952.666648479194</v>
      </c>
      <c r="H5" s="49">
        <f t="shared" si="1"/>
        <v>5287.3970258645004</v>
      </c>
      <c r="I5" s="49">
        <f t="shared" si="1"/>
        <v>5611.6312585690803</v>
      </c>
      <c r="J5" s="49">
        <f t="shared" si="1"/>
        <v>5901.3608449265521</v>
      </c>
      <c r="K5" s="49">
        <f t="shared" si="1"/>
        <v>6146.3722487736622</v>
      </c>
      <c r="L5" s="49">
        <f t="shared" si="1"/>
        <v>6358.0573629367063</v>
      </c>
      <c r="M5" s="49">
        <f t="shared" si="1"/>
        <v>6492.5378106097596</v>
      </c>
      <c r="N5" s="49">
        <f t="shared" si="1"/>
        <v>6746.4116399151235</v>
      </c>
      <c r="O5" s="49">
        <f t="shared" si="1"/>
        <v>7092.1944223760684</v>
      </c>
      <c r="P5" s="49">
        <f t="shared" si="1"/>
        <v>7458.4770731489652</v>
      </c>
      <c r="Q5" s="49">
        <f t="shared" si="1"/>
        <v>8158.9160456866439</v>
      </c>
      <c r="R5" s="49">
        <f t="shared" si="1"/>
        <v>8608.7107379643803</v>
      </c>
      <c r="S5" s="49">
        <f t="shared" si="1"/>
        <v>9183.1366854669486</v>
      </c>
      <c r="T5" s="49">
        <f t="shared" si="1"/>
        <v>9835.2790839262343</v>
      </c>
      <c r="U5" s="49">
        <f t="shared" si="1"/>
        <v>10518.484786546744</v>
      </c>
      <c r="V5" s="49">
        <f t="shared" si="1"/>
        <v>11066.795319615563</v>
      </c>
      <c r="W5" s="49">
        <f t="shared" si="1"/>
        <v>11404.963724273401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8957357.5515476409</v>
      </c>
      <c r="C7" s="35">
        <v>9575570.110657569</v>
      </c>
      <c r="D7" s="35">
        <v>10574804.308921877</v>
      </c>
      <c r="E7" s="35">
        <v>12241906.438981898</v>
      </c>
      <c r="F7" s="35">
        <v>14048847.844257424</v>
      </c>
      <c r="G7" s="35">
        <v>15743986.533275651</v>
      </c>
      <c r="H7" s="35">
        <v>17564328.483628731</v>
      </c>
      <c r="I7" s="35">
        <v>19619497.504566986</v>
      </c>
      <c r="J7" s="35">
        <v>21962312.190060165</v>
      </c>
      <c r="K7" s="35">
        <v>24433157.994142916</v>
      </c>
      <c r="L7" s="35">
        <v>27084493.198424522</v>
      </c>
      <c r="M7" s="35">
        <v>29816918.197539993</v>
      </c>
      <c r="N7" s="35">
        <v>33769810.108537197</v>
      </c>
      <c r="O7" s="35">
        <v>39131428.022538267</v>
      </c>
      <c r="P7" s="35">
        <v>44863092.819058143</v>
      </c>
      <c r="Q7" s="35">
        <v>52187497.53340292</v>
      </c>
      <c r="R7" s="35">
        <v>57220447.947493002</v>
      </c>
      <c r="S7" s="35">
        <v>62900857.048088141</v>
      </c>
      <c r="T7" s="35">
        <v>68807030.698674798</v>
      </c>
      <c r="U7" s="35">
        <v>74553282.027357608</v>
      </c>
      <c r="V7" s="35">
        <v>79695241.898497075</v>
      </c>
      <c r="W7" s="35">
        <v>83105969.672480613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2289304.4800290735</v>
      </c>
      <c r="D8" s="52">
        <v>2728458.2574956995</v>
      </c>
      <c r="E8" s="52">
        <v>3456480.5655562505</v>
      </c>
      <c r="F8" s="52">
        <v>3658566.8024158534</v>
      </c>
      <c r="G8" s="52">
        <v>3611176.427778773</v>
      </c>
      <c r="H8" s="52">
        <v>4109646.4303821549</v>
      </c>
      <c r="I8" s="52">
        <v>4783627.2784339543</v>
      </c>
      <c r="J8" s="52">
        <v>5799295.2510494292</v>
      </c>
      <c r="K8" s="52">
        <v>6129412.6064986028</v>
      </c>
      <c r="L8" s="52">
        <v>6262511.6320603788</v>
      </c>
      <c r="M8" s="52">
        <v>6842071.4294976257</v>
      </c>
      <c r="N8" s="52">
        <v>8736519.1894311607</v>
      </c>
      <c r="O8" s="52">
        <v>11160913.165050499</v>
      </c>
      <c r="P8" s="52">
        <v>11861077.403018478</v>
      </c>
      <c r="Q8" s="52">
        <v>13586916.346405156</v>
      </c>
      <c r="R8" s="52">
        <v>11875021.843587711</v>
      </c>
      <c r="S8" s="52">
        <v>14416928.2900263</v>
      </c>
      <c r="T8" s="52">
        <v>17067086.815637156</v>
      </c>
      <c r="U8" s="52">
        <v>17607328.731701285</v>
      </c>
      <c r="V8" s="52">
        <v>18728876.217544623</v>
      </c>
      <c r="W8" s="52">
        <v>15285749.61757125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1671091.9209191464</v>
      </c>
      <c r="D9" s="36">
        <v>1729224.0592313912</v>
      </c>
      <c r="E9" s="36">
        <v>1789378.4354962297</v>
      </c>
      <c r="F9" s="36">
        <v>1851625.3971403278</v>
      </c>
      <c r="G9" s="36">
        <v>1916037.738760544</v>
      </c>
      <c r="H9" s="36">
        <v>2289304.4800290726</v>
      </c>
      <c r="I9" s="36">
        <v>2728458.2574956976</v>
      </c>
      <c r="J9" s="36">
        <v>3456480.5655562505</v>
      </c>
      <c r="K9" s="36">
        <v>3658566.8024158515</v>
      </c>
      <c r="L9" s="36">
        <v>3611176.427778773</v>
      </c>
      <c r="M9" s="36">
        <v>4109646.4303821549</v>
      </c>
      <c r="N9" s="36">
        <v>4783627.2784339562</v>
      </c>
      <c r="O9" s="36">
        <v>5799295.2510494292</v>
      </c>
      <c r="P9" s="36">
        <v>6129412.6064986065</v>
      </c>
      <c r="Q9" s="36">
        <v>6262511.6320603788</v>
      </c>
      <c r="R9" s="36">
        <v>6842071.4294976294</v>
      </c>
      <c r="S9" s="36">
        <v>8736519.1894311532</v>
      </c>
      <c r="T9" s="36">
        <v>11160913.165050507</v>
      </c>
      <c r="U9" s="36">
        <v>11861077.403018475</v>
      </c>
      <c r="V9" s="36">
        <v>13586916.346405149</v>
      </c>
      <c r="W9" s="36">
        <v>11875021.843587711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653.37496849054787</v>
      </c>
      <c r="C11" s="54">
        <v>669.25215070358968</v>
      </c>
      <c r="D11" s="54">
        <v>683.9308819478797</v>
      </c>
      <c r="E11" s="54">
        <v>697.8578010018698</v>
      </c>
      <c r="F11" s="54">
        <v>711.19175383205095</v>
      </c>
      <c r="G11" s="54">
        <v>724.26283217334776</v>
      </c>
      <c r="H11" s="54">
        <v>736.11345420373016</v>
      </c>
      <c r="I11" s="54">
        <v>747.62655761098017</v>
      </c>
      <c r="J11" s="54">
        <v>756.51523681747005</v>
      </c>
      <c r="K11" s="54">
        <v>764.29149071268284</v>
      </c>
      <c r="L11" s="54">
        <v>773.11791417970221</v>
      </c>
      <c r="M11" s="54">
        <v>777.88607206672668</v>
      </c>
      <c r="N11" s="54">
        <v>781.39174299524291</v>
      </c>
      <c r="O11" s="54">
        <v>785.41129181382894</v>
      </c>
      <c r="P11" s="54">
        <v>789.81875068515751</v>
      </c>
      <c r="Q11" s="54">
        <v>794.96772563336037</v>
      </c>
      <c r="R11" s="54">
        <v>805.12306569586895</v>
      </c>
      <c r="S11" s="54">
        <v>757.32931936382545</v>
      </c>
      <c r="T11" s="54">
        <v>791.70614042523096</v>
      </c>
      <c r="U11" s="54">
        <v>797.57139096255707</v>
      </c>
      <c r="V11" s="54">
        <v>881.76037927795767</v>
      </c>
      <c r="W11" s="54">
        <v>865.560020533939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373.06174748873315</v>
      </c>
      <c r="C13" s="35">
        <v>365.9437371508007</v>
      </c>
      <c r="D13" s="35">
        <v>355.67743962467472</v>
      </c>
      <c r="E13" s="35">
        <v>342.87224188133433</v>
      </c>
      <c r="F13" s="35">
        <v>328.96952437859682</v>
      </c>
      <c r="G13" s="35">
        <v>314.5751324171614</v>
      </c>
      <c r="H13" s="35">
        <v>301.03041119919556</v>
      </c>
      <c r="I13" s="35">
        <v>286.02318980202301</v>
      </c>
      <c r="J13" s="35">
        <v>268.70398680506077</v>
      </c>
      <c r="K13" s="35">
        <v>251.55865034913057</v>
      </c>
      <c r="L13" s="35">
        <v>234.74898778266777</v>
      </c>
      <c r="M13" s="35">
        <v>217.74677609523769</v>
      </c>
      <c r="N13" s="35">
        <v>199.77641622004836</v>
      </c>
      <c r="O13" s="35">
        <v>181.24036818414152</v>
      </c>
      <c r="P13" s="35">
        <v>166.24973011179813</v>
      </c>
      <c r="Q13" s="35">
        <v>156.33851844427835</v>
      </c>
      <c r="R13" s="35">
        <v>150.44815353182767</v>
      </c>
      <c r="S13" s="35">
        <v>145.99382451095028</v>
      </c>
      <c r="T13" s="35">
        <v>142.94003075060263</v>
      </c>
      <c r="U13" s="35">
        <v>141.08681067437038</v>
      </c>
      <c r="V13" s="35">
        <v>138.86394038066487</v>
      </c>
      <c r="W13" s="35">
        <v>137.23398895675237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343.28894634591995</v>
      </c>
      <c r="D14" s="36">
        <v>330.66540649600512</v>
      </c>
      <c r="E14" s="36">
        <v>319.32458743427333</v>
      </c>
      <c r="F14" s="36">
        <v>304.76510456848763</v>
      </c>
      <c r="G14" s="36">
        <v>289.60762872674371</v>
      </c>
      <c r="H14" s="36">
        <v>272.68119513027671</v>
      </c>
      <c r="I14" s="36">
        <v>256.3830583239511</v>
      </c>
      <c r="J14" s="36">
        <v>240.28244064244629</v>
      </c>
      <c r="K14" s="36">
        <v>221.88339817656322</v>
      </c>
      <c r="L14" s="36">
        <v>200.799524249705</v>
      </c>
      <c r="M14" s="36">
        <v>183.43914716550827</v>
      </c>
      <c r="N14" s="36">
        <v>169.43988661101142</v>
      </c>
      <c r="O14" s="36">
        <v>155.83416640455332</v>
      </c>
      <c r="P14" s="36">
        <v>145.54306409717501</v>
      </c>
      <c r="Q14" s="36">
        <v>144.10542311034996</v>
      </c>
      <c r="R14" s="36">
        <v>143.57013086850745</v>
      </c>
      <c r="S14" s="36">
        <v>142.52278481236459</v>
      </c>
      <c r="T14" s="36">
        <v>140.11729263939171</v>
      </c>
      <c r="U14" s="36">
        <v>136.84661018518767</v>
      </c>
      <c r="V14" s="36">
        <v>133.81789877946224</v>
      </c>
      <c r="W14" s="36">
        <v>133.65826969058611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0.34015625872776767</v>
      </c>
      <c r="C16" s="44">
        <f>C7/RES_summary!C$6</f>
        <v>0.36044637546005726</v>
      </c>
      <c r="D16" s="44">
        <f>D7/RES_summary!D$6</f>
        <v>0.39452354287436175</v>
      </c>
      <c r="E16" s="44">
        <f>E7/RES_summary!E$6</f>
        <v>0.45271882769194094</v>
      </c>
      <c r="F16" s="44">
        <f>F7/RES_summary!F$6</f>
        <v>0.51511341469947813</v>
      </c>
      <c r="G16" s="44">
        <f>G7/RES_summary!G$6</f>
        <v>0.57610774531403974</v>
      </c>
      <c r="H16" s="44">
        <f>H7/RES_summary!H$6</f>
        <v>0.63335284188617957</v>
      </c>
      <c r="I16" s="44">
        <f>I7/RES_summary!I$6</f>
        <v>0.70068460298172097</v>
      </c>
      <c r="J16" s="44">
        <f>J7/RES_summary!J$6</f>
        <v>0.77065327885501134</v>
      </c>
      <c r="K16" s="44">
        <f>K7/RES_summary!K$6</f>
        <v>0.85126568707730443</v>
      </c>
      <c r="L16" s="44">
        <f>L7/RES_summary!L$6</f>
        <v>0.93243347997759229</v>
      </c>
      <c r="M16" s="44">
        <f>M7/RES_summary!M$6</f>
        <v>1.0232846438429783</v>
      </c>
      <c r="N16" s="44">
        <f>N7/RES_summary!N$6</f>
        <v>1.1505442700729009</v>
      </c>
      <c r="O16" s="44">
        <f>O7/RES_summary!O$6</f>
        <v>1.3236612067337314</v>
      </c>
      <c r="P16" s="44">
        <f>P7/RES_summary!P$6</f>
        <v>1.4971093971496061</v>
      </c>
      <c r="Q16" s="44">
        <f>Q7/RES_summary!Q$6</f>
        <v>1.7244497103817484</v>
      </c>
      <c r="R16" s="44">
        <f>R7/RES_summary!R$6</f>
        <v>1.8774816005288211</v>
      </c>
      <c r="S16" s="44">
        <f>S7/RES_summary!S$6</f>
        <v>2.0563313693976077</v>
      </c>
      <c r="T16" s="44">
        <f>T7/RES_summary!T$6</f>
        <v>2.2391025649772844</v>
      </c>
      <c r="U16" s="44">
        <f>U7/RES_summary!U$6</f>
        <v>2.4165080402113093</v>
      </c>
      <c r="V16" s="44">
        <f>V7/RES_summary!V$6</f>
        <v>2.5722112974229607</v>
      </c>
      <c r="W16" s="44">
        <f>W7/RES_summary!W$6</f>
        <v>2.6618307144897608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126.89928830021064</v>
      </c>
      <c r="C17" s="52">
        <f t="shared" si="2"/>
        <v>131.90309367831401</v>
      </c>
      <c r="D17" s="52">
        <f t="shared" si="2"/>
        <v>140.32312360120858</v>
      </c>
      <c r="E17" s="52">
        <f t="shared" si="2"/>
        <v>155.2247193926253</v>
      </c>
      <c r="F17" s="52">
        <f t="shared" si="2"/>
        <v>169.45661503472223</v>
      </c>
      <c r="G17" s="52">
        <f t="shared" si="2"/>
        <v>181.22917026871636</v>
      </c>
      <c r="H17" s="52">
        <f t="shared" si="2"/>
        <v>190.65846642717571</v>
      </c>
      <c r="I17" s="52">
        <f t="shared" si="2"/>
        <v>200.41204518999592</v>
      </c>
      <c r="J17" s="52">
        <f t="shared" si="2"/>
        <v>207.07760847273377</v>
      </c>
      <c r="K17" s="52">
        <f t="shared" si="2"/>
        <v>214.14324732969203</v>
      </c>
      <c r="L17" s="52">
        <f t="shared" si="2"/>
        <v>218.8878155994102</v>
      </c>
      <c r="M17" s="52">
        <f t="shared" si="2"/>
        <v>222.81693222457204</v>
      </c>
      <c r="N17" s="52">
        <f t="shared" si="2"/>
        <v>229.85161097767559</v>
      </c>
      <c r="O17" s="52">
        <f t="shared" si="2"/>
        <v>239.90084445948654</v>
      </c>
      <c r="P17" s="52">
        <f t="shared" si="2"/>
        <v>248.89403322395881</v>
      </c>
      <c r="Q17" s="52">
        <f t="shared" si="2"/>
        <v>269.59791285274741</v>
      </c>
      <c r="R17" s="52">
        <f t="shared" ref="R17:V17" si="3">R13*R16</f>
        <v>282.46364008954163</v>
      </c>
      <c r="S17" s="52">
        <f t="shared" si="3"/>
        <v>300.2116810801964</v>
      </c>
      <c r="T17" s="52">
        <f t="shared" si="3"/>
        <v>320.05738949160627</v>
      </c>
      <c r="U17" s="52">
        <f t="shared" si="3"/>
        <v>340.93741236238679</v>
      </c>
      <c r="V17" s="52">
        <f t="shared" si="3"/>
        <v>357.18739625181468</v>
      </c>
      <c r="W17" s="52">
        <f t="shared" ref="W17" si="4">W13*W16</f>
        <v>365.29364687703213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82.912818494623082</v>
      </c>
      <c r="C18" s="36">
        <f>C3*11630*1000/RES_summary!C$6</f>
        <v>88.27642912866871</v>
      </c>
      <c r="D18" s="36">
        <f>D3*11630*1000/RES_summary!D$6</f>
        <v>95.971317682255901</v>
      </c>
      <c r="E18" s="36">
        <f>E3*11630*1000/RES_summary!E$6</f>
        <v>108.3247813364698</v>
      </c>
      <c r="F18" s="36">
        <f>F3*11630*1000/RES_summary!F$6</f>
        <v>120.5161472449868</v>
      </c>
      <c r="G18" s="36">
        <f>G3*11630*1000/RES_summary!G$6</f>
        <v>131.2575521312464</v>
      </c>
      <c r="H18" s="36">
        <f>H3*11630*1000/RES_summary!H$6</f>
        <v>140.34626229489427</v>
      </c>
      <c r="I18" s="36">
        <f>I3*11630*1000/RES_summary!I$6</f>
        <v>149.83336744917287</v>
      </c>
      <c r="J18" s="36">
        <f>J3*11630*1000/RES_summary!J$6</f>
        <v>156.65736601334555</v>
      </c>
      <c r="K18" s="36">
        <f>K3*11630*1000/RES_summary!K$6</f>
        <v>163.66786172766507</v>
      </c>
      <c r="L18" s="36">
        <f>L3*11630*1000/RES_summary!L$6</f>
        <v>169.2260914355673</v>
      </c>
      <c r="M18" s="36">
        <f>M3*11630*1000/RES_summary!M$6</f>
        <v>173.32618819813041</v>
      </c>
      <c r="N18" s="36">
        <f>N3*11630*1000/RES_summary!N$6</f>
        <v>179.60415093211043</v>
      </c>
      <c r="O18" s="36">
        <f>O3*11630*1000/RES_summary!O$6</f>
        <v>188.4208321541538</v>
      </c>
      <c r="P18" s="36">
        <f>P3*11630*1000/RES_summary!P$6</f>
        <v>196.58117437393724</v>
      </c>
      <c r="Q18" s="36">
        <f>Q3*11630*1000/RES_summary!Q$6</f>
        <v>214.32163961604954</v>
      </c>
      <c r="R18" s="36">
        <f>R3*11630*1000/RES_summary!R$6</f>
        <v>227.41799185650626</v>
      </c>
      <c r="S18" s="36">
        <f>S3*11630*1000/RES_summary!S$6</f>
        <v>227.35910809753494</v>
      </c>
      <c r="T18" s="36">
        <f>T3*11630*1000/RES_summary!T$6</f>
        <v>253.39140054897447</v>
      </c>
      <c r="U18" s="36">
        <f>U3*11630*1000/RES_summary!U$6</f>
        <v>271.92192620904376</v>
      </c>
      <c r="V18" s="36">
        <f>V3*11630*1000/RES_summary!V$6</f>
        <v>314.95369399230628</v>
      </c>
      <c r="W18" s="36">
        <f>W3*11630*1000/RES_summary!W$6</f>
        <v>316.18357649180138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1037.2571530686857</v>
      </c>
      <c r="C3" s="49">
        <f t="shared" ref="C3:W3" si="0">C5*C11/11630</f>
        <v>1061.4116442153927</v>
      </c>
      <c r="D3" s="49">
        <f t="shared" si="0"/>
        <v>1079.2461878762845</v>
      </c>
      <c r="E3" s="49">
        <f t="shared" si="0"/>
        <v>1091.7480156874135</v>
      </c>
      <c r="F3" s="49">
        <f t="shared" si="0"/>
        <v>1099.8691611377931</v>
      </c>
      <c r="G3" s="49">
        <f t="shared" si="0"/>
        <v>1098.7484213848813</v>
      </c>
      <c r="H3" s="49">
        <f t="shared" si="0"/>
        <v>1113.1351872311952</v>
      </c>
      <c r="I3" s="49">
        <f t="shared" si="0"/>
        <v>1119.7785097708295</v>
      </c>
      <c r="J3" s="49">
        <f t="shared" si="0"/>
        <v>1127.91373722665</v>
      </c>
      <c r="K3" s="49">
        <f t="shared" si="0"/>
        <v>1119.0470045309501</v>
      </c>
      <c r="L3" s="49">
        <f t="shared" si="0"/>
        <v>1102.778920495176</v>
      </c>
      <c r="M3" s="49">
        <f t="shared" si="0"/>
        <v>1062.031077883385</v>
      </c>
      <c r="N3" s="49">
        <f t="shared" si="0"/>
        <v>1019.0706668565196</v>
      </c>
      <c r="O3" s="49">
        <f t="shared" si="0"/>
        <v>989.75286099770346</v>
      </c>
      <c r="P3" s="49">
        <f t="shared" si="0"/>
        <v>954.96678320171611</v>
      </c>
      <c r="Q3" s="49">
        <f t="shared" si="0"/>
        <v>918.68994971874952</v>
      </c>
      <c r="R3" s="49">
        <f t="shared" si="0"/>
        <v>875.98208853314895</v>
      </c>
      <c r="S3" s="49">
        <f t="shared" si="0"/>
        <v>828.77556804750088</v>
      </c>
      <c r="T3" s="49">
        <f t="shared" si="0"/>
        <v>780.60760301884432</v>
      </c>
      <c r="U3" s="49">
        <f t="shared" si="0"/>
        <v>728.77823859882346</v>
      </c>
      <c r="V3" s="49">
        <f t="shared" si="0"/>
        <v>724.213365253201</v>
      </c>
      <c r="W3" s="49">
        <f t="shared" si="0"/>
        <v>733.68733995777768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24010.469427332904</v>
      </c>
      <c r="C5" s="49">
        <f t="shared" ref="C5:W5" si="1">C7*C13/1000000</f>
        <v>24444.002333324395</v>
      </c>
      <c r="D5" s="49">
        <f t="shared" si="1"/>
        <v>24752.01888807592</v>
      </c>
      <c r="E5" s="49">
        <f t="shared" si="1"/>
        <v>24945.785399461969</v>
      </c>
      <c r="F5" s="49">
        <f t="shared" si="1"/>
        <v>25032.239997645866</v>
      </c>
      <c r="G5" s="49">
        <f t="shared" si="1"/>
        <v>24895.181407887034</v>
      </c>
      <c r="H5" s="49">
        <f t="shared" si="1"/>
        <v>25142.749880921052</v>
      </c>
      <c r="I5" s="49">
        <f t="shared" si="1"/>
        <v>25210.612347472961</v>
      </c>
      <c r="J5" s="49">
        <f t="shared" si="1"/>
        <v>25392.542155282354</v>
      </c>
      <c r="K5" s="49">
        <f t="shared" si="1"/>
        <v>25213.528984326338</v>
      </c>
      <c r="L5" s="49">
        <f t="shared" si="1"/>
        <v>24825.693519896937</v>
      </c>
      <c r="M5" s="49">
        <f t="shared" si="1"/>
        <v>23849.870154024742</v>
      </c>
      <c r="N5" s="49">
        <f t="shared" si="1"/>
        <v>22864.84905214579</v>
      </c>
      <c r="O5" s="49">
        <f t="shared" si="1"/>
        <v>22172.653048789434</v>
      </c>
      <c r="P5" s="49">
        <f t="shared" si="1"/>
        <v>21346.767391888017</v>
      </c>
      <c r="Q5" s="49">
        <f t="shared" si="1"/>
        <v>20471.075486040434</v>
      </c>
      <c r="R5" s="49">
        <f t="shared" si="1"/>
        <v>19485.447875570946</v>
      </c>
      <c r="S5" s="49">
        <f t="shared" si="1"/>
        <v>18348.598742097394</v>
      </c>
      <c r="T5" s="49">
        <f t="shared" si="1"/>
        <v>17319.47297171404</v>
      </c>
      <c r="U5" s="49">
        <f t="shared" si="1"/>
        <v>16166.470291922562</v>
      </c>
      <c r="V5" s="49">
        <f t="shared" si="1"/>
        <v>15347.419622758698</v>
      </c>
      <c r="W5" s="49">
        <f t="shared" si="1"/>
        <v>14763.178708168389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375566861.3456828</v>
      </c>
      <c r="C7" s="35">
        <v>384585450.40652561</v>
      </c>
      <c r="D7" s="35">
        <v>394408699.46981519</v>
      </c>
      <c r="E7" s="35">
        <v>404559892.07940882</v>
      </c>
      <c r="F7" s="35">
        <v>415115278.39611524</v>
      </c>
      <c r="G7" s="35">
        <v>422595212.08194959</v>
      </c>
      <c r="H7" s="35">
        <v>437198508.61133158</v>
      </c>
      <c r="I7" s="35">
        <v>449349709.61317819</v>
      </c>
      <c r="J7" s="35">
        <v>465998678.35554236</v>
      </c>
      <c r="K7" s="35">
        <v>477972587.56323975</v>
      </c>
      <c r="L7" s="35">
        <v>493166562.45460218</v>
      </c>
      <c r="M7" s="35">
        <v>498399096.78897601</v>
      </c>
      <c r="N7" s="35">
        <v>507328277.22699636</v>
      </c>
      <c r="O7" s="35">
        <v>515873622.24841404</v>
      </c>
      <c r="P7" s="35">
        <v>525867648.57630396</v>
      </c>
      <c r="Q7" s="35">
        <v>538738073.35243642</v>
      </c>
      <c r="R7" s="35">
        <v>551001510.82592869</v>
      </c>
      <c r="S7" s="35">
        <v>556259657.67585337</v>
      </c>
      <c r="T7" s="35">
        <v>575963043.22279894</v>
      </c>
      <c r="U7" s="35">
        <v>584357953.05385065</v>
      </c>
      <c r="V7" s="35">
        <v>604476730.06093168</v>
      </c>
      <c r="W7" s="35">
        <v>629287230.76445842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99422625.234377384</v>
      </c>
      <c r="D8" s="52">
        <v>101087591.34470373</v>
      </c>
      <c r="E8" s="52">
        <v>103318942.77272487</v>
      </c>
      <c r="F8" s="52">
        <v>103697497.09280151</v>
      </c>
      <c r="G8" s="52">
        <v>102550308.17940998</v>
      </c>
      <c r="H8" s="52">
        <v>110860000.00969893</v>
      </c>
      <c r="I8" s="52">
        <v>114573279.72074074</v>
      </c>
      <c r="J8" s="52">
        <v>120117813.03878987</v>
      </c>
      <c r="K8" s="52">
        <v>116802296.58339548</v>
      </c>
      <c r="L8" s="52">
        <v>123926193.23574227</v>
      </c>
      <c r="M8" s="52">
        <v>116715378.33365512</v>
      </c>
      <c r="N8" s="52">
        <v>110239094.80805147</v>
      </c>
      <c r="O8" s="52">
        <v>84846847.238827944</v>
      </c>
      <c r="P8" s="52">
        <v>85538331.354538918</v>
      </c>
      <c r="Q8" s="52">
        <v>102137967.32686675</v>
      </c>
      <c r="R8" s="52">
        <v>86199961.001058221</v>
      </c>
      <c r="S8" s="52">
        <v>64086025.12041539</v>
      </c>
      <c r="T8" s="52">
        <v>75288213.043675065</v>
      </c>
      <c r="U8" s="52">
        <v>56403477.409064949</v>
      </c>
      <c r="V8" s="52">
        <v>60265024.822782516</v>
      </c>
      <c r="W8" s="52">
        <v>58391939.769242883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90404036.173534572</v>
      </c>
      <c r="D9" s="36">
        <v>91264342.281414151</v>
      </c>
      <c r="E9" s="36">
        <v>93167750.163131237</v>
      </c>
      <c r="F9" s="36">
        <v>93142110.776095092</v>
      </c>
      <c r="G9" s="36">
        <v>95070374.493575633</v>
      </c>
      <c r="H9" s="36">
        <v>96256703.480316937</v>
      </c>
      <c r="I9" s="36">
        <v>102422078.71889406</v>
      </c>
      <c r="J9" s="36">
        <v>103468844.29642564</v>
      </c>
      <c r="K9" s="36">
        <v>104828387.37569815</v>
      </c>
      <c r="L9" s="36">
        <v>108732218.34437984</v>
      </c>
      <c r="M9" s="36">
        <v>111482843.99928135</v>
      </c>
      <c r="N9" s="36">
        <v>101309914.37003118</v>
      </c>
      <c r="O9" s="36">
        <v>76301502.217410326</v>
      </c>
      <c r="P9" s="36">
        <v>75544305.026648998</v>
      </c>
      <c r="Q9" s="36">
        <v>89267542.550734282</v>
      </c>
      <c r="R9" s="36">
        <v>73936523.527565956</v>
      </c>
      <c r="S9" s="36">
        <v>58827878.270490766</v>
      </c>
      <c r="T9" s="36">
        <v>55584827.496729493</v>
      </c>
      <c r="U9" s="36">
        <v>48008567.578013182</v>
      </c>
      <c r="V9" s="36">
        <v>40146247.815701485</v>
      </c>
      <c r="W9" s="36">
        <v>33581439.065716147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502.41836073626541</v>
      </c>
      <c r="C11" s="54">
        <v>504.99984633842888</v>
      </c>
      <c r="D11" s="54">
        <v>507.09532914294255</v>
      </c>
      <c r="E11" s="54">
        <v>508.98495353521594</v>
      </c>
      <c r="F11" s="54">
        <v>511.00014801853519</v>
      </c>
      <c r="G11" s="54">
        <v>513.28985844055092</v>
      </c>
      <c r="H11" s="54">
        <v>514.89046698596678</v>
      </c>
      <c r="I11" s="54">
        <v>516.56912926750613</v>
      </c>
      <c r="J11" s="54">
        <v>516.59407253232064</v>
      </c>
      <c r="K11" s="54">
        <v>516.17195953748694</v>
      </c>
      <c r="L11" s="54">
        <v>516.61472558983485</v>
      </c>
      <c r="M11" s="54">
        <v>517.88212497666052</v>
      </c>
      <c r="N11" s="54">
        <v>518.34113702268553</v>
      </c>
      <c r="O11" s="54">
        <v>519.14517167045778</v>
      </c>
      <c r="P11" s="54">
        <v>520.27847986278471</v>
      </c>
      <c r="Q11" s="54">
        <v>521.92490436151741</v>
      </c>
      <c r="R11" s="54">
        <v>522.83487424545592</v>
      </c>
      <c r="S11" s="54">
        <v>525.30768108620475</v>
      </c>
      <c r="T11" s="54">
        <v>524.17682904878245</v>
      </c>
      <c r="U11" s="54">
        <v>524.2759094506315</v>
      </c>
      <c r="V11" s="54">
        <v>548.79593084200599</v>
      </c>
      <c r="W11" s="54">
        <v>577.97740800819611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63.931278018783885</v>
      </c>
      <c r="C13" s="35">
        <v>63.559352823893597</v>
      </c>
      <c r="D13" s="35">
        <v>62.757284312817845</v>
      </c>
      <c r="E13" s="35">
        <v>61.661538595045641</v>
      </c>
      <c r="F13" s="35">
        <v>60.301899979117039</v>
      </c>
      <c r="G13" s="35">
        <v>58.910230632379637</v>
      </c>
      <c r="H13" s="35">
        <v>57.508773213297701</v>
      </c>
      <c r="I13" s="35">
        <v>56.104659262327033</v>
      </c>
      <c r="J13" s="35">
        <v>54.490588352932278</v>
      </c>
      <c r="K13" s="35">
        <v>52.750993760683777</v>
      </c>
      <c r="L13" s="35">
        <v>50.339368906792494</v>
      </c>
      <c r="M13" s="35">
        <v>47.852956210558432</v>
      </c>
      <c r="N13" s="35">
        <v>45.069139802580452</v>
      </c>
      <c r="O13" s="35">
        <v>42.98078461959507</v>
      </c>
      <c r="P13" s="35">
        <v>40.593422032484241</v>
      </c>
      <c r="Q13" s="35">
        <v>37.998197080547691</v>
      </c>
      <c r="R13" s="35">
        <v>35.363692281647388</v>
      </c>
      <c r="S13" s="35">
        <v>32.985672228615201</v>
      </c>
      <c r="T13" s="35">
        <v>30.070458817640443</v>
      </c>
      <c r="U13" s="35">
        <v>27.665355125974926</v>
      </c>
      <c r="V13" s="35">
        <v>25.389595429441371</v>
      </c>
      <c r="W13" s="35">
        <v>23.460159346049455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62.492601276370124</v>
      </c>
      <c r="D14" s="36">
        <v>60.764361839378111</v>
      </c>
      <c r="E14" s="36">
        <v>59.481117734834505</v>
      </c>
      <c r="F14" s="36">
        <v>57.912171822468025</v>
      </c>
      <c r="G14" s="36">
        <v>56.641724536656724</v>
      </c>
      <c r="H14" s="36">
        <v>55.191061212707368</v>
      </c>
      <c r="I14" s="36">
        <v>53.914250939148921</v>
      </c>
      <c r="J14" s="36">
        <v>51.672373665064534</v>
      </c>
      <c r="K14" s="36">
        <v>49.450211457687345</v>
      </c>
      <c r="L14" s="36">
        <v>45.47157159639535</v>
      </c>
      <c r="M14" s="36">
        <v>43.175805125988532</v>
      </c>
      <c r="N14" s="36">
        <v>39.244426538191213</v>
      </c>
      <c r="O14" s="36">
        <v>37.19529426582325</v>
      </c>
      <c r="P14" s="36">
        <v>32.734421450618854</v>
      </c>
      <c r="Q14" s="36">
        <v>32.137341617544791</v>
      </c>
      <c r="R14" s="36">
        <v>26.957998553954859</v>
      </c>
      <c r="S14" s="36">
        <v>21.423494714713961</v>
      </c>
      <c r="T14" s="36">
        <v>16.771313947558859</v>
      </c>
      <c r="U14" s="36">
        <v>13.396888695308482</v>
      </c>
      <c r="V14" s="36">
        <v>11.954315071951719</v>
      </c>
      <c r="W14" s="36">
        <v>11.320372765369584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14.262176955904255</v>
      </c>
      <c r="C16" s="44">
        <f>C7/RES_summary!C$6</f>
        <v>14.47667658967058</v>
      </c>
      <c r="D16" s="44">
        <f>D7/RES_summary!D$6</f>
        <v>14.714552904210194</v>
      </c>
      <c r="E16" s="44">
        <f>E7/RES_summary!E$6</f>
        <v>14.961058637906074</v>
      </c>
      <c r="F16" s="44">
        <f>F7/RES_summary!F$6</f>
        <v>15.220568328380942</v>
      </c>
      <c r="G16" s="44">
        <f>G7/RES_summary!G$6</f>
        <v>15.463705732882556</v>
      </c>
      <c r="H16" s="44">
        <f>H7/RES_summary!H$6</f>
        <v>15.764958970989332</v>
      </c>
      <c r="I16" s="44">
        <f>I7/RES_summary!I$6</f>
        <v>16.047935111843241</v>
      </c>
      <c r="J16" s="44">
        <f>J7/RES_summary!J$6</f>
        <v>16.351803321479728</v>
      </c>
      <c r="K16" s="44">
        <f>K7/RES_summary!K$6</f>
        <v>16.652847873929169</v>
      </c>
      <c r="L16" s="44">
        <f>L7/RES_summary!L$6</f>
        <v>16.978165722697742</v>
      </c>
      <c r="M16" s="44">
        <f>M7/RES_summary!M$6</f>
        <v>17.104522300746918</v>
      </c>
      <c r="N16" s="44">
        <f>N7/RES_summary!N$6</f>
        <v>17.284777158457082</v>
      </c>
      <c r="O16" s="44">
        <f>O7/RES_summary!O$6</f>
        <v>17.449961216701446</v>
      </c>
      <c r="P16" s="44">
        <f>P7/RES_summary!P$6</f>
        <v>17.548531518230703</v>
      </c>
      <c r="Q16" s="44">
        <f>Q7/RES_summary!Q$6</f>
        <v>17.80171034201441</v>
      </c>
      <c r="R16" s="44">
        <f>R7/RES_summary!R$6</f>
        <v>18.079117440474135</v>
      </c>
      <c r="S16" s="44">
        <f>S7/RES_summary!S$6</f>
        <v>18.185033357093172</v>
      </c>
      <c r="T16" s="44">
        <f>T7/RES_summary!T$6</f>
        <v>18.742856860950546</v>
      </c>
      <c r="U16" s="44">
        <f>U7/RES_summary!U$6</f>
        <v>18.940892386171214</v>
      </c>
      <c r="V16" s="44">
        <f>V7/RES_summary!V$6</f>
        <v>19.50984572042989</v>
      </c>
      <c r="W16" s="44">
        <f>W7/RES_summary!W$6</f>
        <v>20.155664938227812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911.79920012100774</v>
      </c>
      <c r="C17" s="52">
        <f t="shared" si="2"/>
        <v>920.12819508027314</v>
      </c>
      <c r="D17" s="52">
        <f t="shared" si="2"/>
        <v>923.4453801455187</v>
      </c>
      <c r="E17" s="52">
        <f t="shared" si="2"/>
        <v>922.52189462398633</v>
      </c>
      <c r="F17" s="52">
        <f t="shared" si="2"/>
        <v>917.82918896334422</v>
      </c>
      <c r="G17" s="52">
        <f t="shared" si="2"/>
        <v>910.97047115536247</v>
      </c>
      <c r="H17" s="52">
        <f t="shared" si="2"/>
        <v>906.62345017956852</v>
      </c>
      <c r="I17" s="52">
        <f t="shared" si="2"/>
        <v>900.36393131389912</v>
      </c>
      <c r="J17" s="52">
        <f t="shared" si="2"/>
        <v>891.01938361886266</v>
      </c>
      <c r="K17" s="52">
        <f t="shared" si="2"/>
        <v>878.45427429525364</v>
      </c>
      <c r="L17" s="52">
        <f t="shared" si="2"/>
        <v>854.67014767554087</v>
      </c>
      <c r="M17" s="52">
        <f t="shared" si="2"/>
        <v>818.50195666016248</v>
      </c>
      <c r="N17" s="52">
        <f t="shared" si="2"/>
        <v>779.01003821095151</v>
      </c>
      <c r="O17" s="52">
        <f t="shared" si="2"/>
        <v>750.01302467533196</v>
      </c>
      <c r="P17" s="52">
        <f t="shared" si="2"/>
        <v>712.35494596989042</v>
      </c>
      <c r="Q17" s="52">
        <f t="shared" si="2"/>
        <v>676.4328979466876</v>
      </c>
      <c r="R17" s="52">
        <f t="shared" ref="R17:V17" si="3">R13*R16</f>
        <v>639.34434588869192</v>
      </c>
      <c r="S17" s="52">
        <f t="shared" si="3"/>
        <v>599.84554978350934</v>
      </c>
      <c r="T17" s="52">
        <f t="shared" si="3"/>
        <v>563.60630536214308</v>
      </c>
      <c r="U17" s="52">
        <f t="shared" si="3"/>
        <v>524.00651426630122</v>
      </c>
      <c r="V17" s="52">
        <f t="shared" si="3"/>
        <v>495.34708973253305</v>
      </c>
      <c r="W17" s="52">
        <f t="shared" ref="W17" si="4">W13*W16</f>
        <v>472.85511117640652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458.10465944543472</v>
      </c>
      <c r="C18" s="52">
        <f>C3*11630*1000/RES_summary!C$6</f>
        <v>464.66459712719387</v>
      </c>
      <c r="D18" s="52">
        <f>D3*11630*1000/RES_summary!D$6</f>
        <v>468.27483899042142</v>
      </c>
      <c r="E18" s="52">
        <f>E3*11630*1000/RES_summary!E$6</f>
        <v>469.54976367040916</v>
      </c>
      <c r="F18" s="52">
        <f>F3*11630*1000/RES_summary!F$6</f>
        <v>469.010851416001</v>
      </c>
      <c r="G18" s="52">
        <f>G3*11630*1000/RES_summary!G$6</f>
        <v>467.591904182858</v>
      </c>
      <c r="H18" s="52">
        <f>H3*11630*1000/RES_summary!H$6</f>
        <v>466.81177164338652</v>
      </c>
      <c r="I18" s="52">
        <f>I3*11630*1000/RES_summary!I$6</f>
        <v>465.10021202268956</v>
      </c>
      <c r="J18" s="52">
        <f>J3*11630*1000/RES_summary!J$6</f>
        <v>460.29533208890626</v>
      </c>
      <c r="K18" s="52">
        <f>K3*11630*1000/RES_summary!K$6</f>
        <v>453.43346412706217</v>
      </c>
      <c r="L18" s="52">
        <f>L3*11630*1000/RES_summary!L$6</f>
        <v>441.53518381122308</v>
      </c>
      <c r="M18" s="52">
        <f>M3*11630*1000/RES_summary!M$6</f>
        <v>423.88753261271938</v>
      </c>
      <c r="N18" s="52">
        <f>N3*11630*1000/RES_summary!N$6</f>
        <v>403.79294895835034</v>
      </c>
      <c r="O18" s="52">
        <f>O3*11630*1000/RES_summary!O$6</f>
        <v>389.36564045015456</v>
      </c>
      <c r="P18" s="52">
        <f>P3*11630*1000/RES_summary!P$6</f>
        <v>370.62294841195069</v>
      </c>
      <c r="Q18" s="52">
        <f>Q3*11630*1000/RES_summary!Q$6</f>
        <v>353.04717556780889</v>
      </c>
      <c r="R18" s="52">
        <f>R3*11630*1000/RES_summary!R$6</f>
        <v>334.27152068225752</v>
      </c>
      <c r="S18" s="52">
        <f>S3*11630*1000/RES_summary!S$6</f>
        <v>315.10347476665487</v>
      </c>
      <c r="T18" s="52">
        <f>T3*11630*1000/RES_summary!T$6</f>
        <v>295.42936597662793</v>
      </c>
      <c r="U18" s="52">
        <f>U3*11630*1000/RES_summary!U$6</f>
        <v>274.72399182502039</v>
      </c>
      <c r="V18" s="52">
        <f>V3*11630*1000/RES_summary!V$6</f>
        <v>271.84446719964416</v>
      </c>
      <c r="W18" s="52">
        <f>W3*11630*1000/RES_summary!W$6</f>
        <v>273.29957152116685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168.34871471027429</v>
      </c>
      <c r="D19" s="36">
        <v>170.37365935136577</v>
      </c>
      <c r="E19" s="36">
        <v>172.3724022618438</v>
      </c>
      <c r="F19" s="36">
        <v>174.42587210333681</v>
      </c>
      <c r="G19" s="36">
        <v>175.08931540751016</v>
      </c>
      <c r="H19" s="36">
        <v>179.96069456677404</v>
      </c>
      <c r="I19" s="36">
        <v>180.94686547174268</v>
      </c>
      <c r="J19" s="36">
        <v>184.59857352736415</v>
      </c>
      <c r="K19" s="36">
        <v>184.39316090602912</v>
      </c>
      <c r="L19" s="36">
        <v>187.58478564234866</v>
      </c>
      <c r="M19" s="36">
        <v>185.74165090854567</v>
      </c>
      <c r="N19" s="36">
        <v>187.22432805359617</v>
      </c>
      <c r="O19" s="36">
        <v>187.57650794125078</v>
      </c>
      <c r="P19" s="36">
        <v>188.3940898417685</v>
      </c>
      <c r="Q19" s="36">
        <v>188.69017163413483</v>
      </c>
      <c r="R19" s="36">
        <v>189.50863346995587</v>
      </c>
      <c r="S19" s="36">
        <v>188.50986548043815</v>
      </c>
      <c r="T19" s="36">
        <v>193.10424320204007</v>
      </c>
      <c r="U19" s="36">
        <v>193.61221269200496</v>
      </c>
      <c r="V19" s="36">
        <v>198.06536552551151</v>
      </c>
      <c r="W19" s="36">
        <v>203.84986043201002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454.30539790793176</v>
      </c>
      <c r="C3" s="49">
        <f t="shared" ref="C3:W3" si="0">C5*C11/11630</f>
        <v>470.12004537070226</v>
      </c>
      <c r="D3" s="49">
        <f t="shared" si="0"/>
        <v>473.41990985137346</v>
      </c>
      <c r="E3" s="49">
        <f t="shared" si="0"/>
        <v>475.69608992344644</v>
      </c>
      <c r="F3" s="49">
        <f t="shared" si="0"/>
        <v>496.51304508578664</v>
      </c>
      <c r="G3" s="49">
        <f t="shared" si="0"/>
        <v>495.7938570169282</v>
      </c>
      <c r="H3" s="49">
        <f t="shared" si="0"/>
        <v>500.80195348149761</v>
      </c>
      <c r="I3" s="49">
        <f t="shared" si="0"/>
        <v>503.70296755099656</v>
      </c>
      <c r="J3" s="49">
        <f t="shared" si="0"/>
        <v>520.82238312186075</v>
      </c>
      <c r="K3" s="49">
        <f t="shared" si="0"/>
        <v>542.07378667524586</v>
      </c>
      <c r="L3" s="49">
        <f t="shared" si="0"/>
        <v>564.11764948319774</v>
      </c>
      <c r="M3" s="49">
        <f t="shared" si="0"/>
        <v>577.37216989953515</v>
      </c>
      <c r="N3" s="49">
        <f t="shared" si="0"/>
        <v>594.91498270327065</v>
      </c>
      <c r="O3" s="49">
        <f t="shared" si="0"/>
        <v>606.62321877140698</v>
      </c>
      <c r="P3" s="49">
        <f t="shared" si="0"/>
        <v>616.64302850799663</v>
      </c>
      <c r="Q3" s="49">
        <f t="shared" si="0"/>
        <v>632.20363310827145</v>
      </c>
      <c r="R3" s="49">
        <f t="shared" si="0"/>
        <v>644.70977704132099</v>
      </c>
      <c r="S3" s="49">
        <f t="shared" si="0"/>
        <v>611.40780727056483</v>
      </c>
      <c r="T3" s="49">
        <f t="shared" si="0"/>
        <v>648.74220848659877</v>
      </c>
      <c r="U3" s="49">
        <f t="shared" si="0"/>
        <v>665.77851167747167</v>
      </c>
      <c r="V3" s="49">
        <f t="shared" si="0"/>
        <v>744.76474773109192</v>
      </c>
      <c r="W3" s="49">
        <f t="shared" si="0"/>
        <v>737.13394931828202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143580.95781447989</v>
      </c>
      <c r="C5" s="49">
        <f t="shared" ref="C5:W5" si="1">C7*C13/1000000</f>
        <v>147342.82472313804</v>
      </c>
      <c r="D5" s="49">
        <f t="shared" si="1"/>
        <v>147492.40003688549</v>
      </c>
      <c r="E5" s="49">
        <f t="shared" si="1"/>
        <v>147556.32229677608</v>
      </c>
      <c r="F5" s="49">
        <f t="shared" si="1"/>
        <v>153467.61547019656</v>
      </c>
      <c r="G5" s="49">
        <f t="shared" si="1"/>
        <v>152764.08881219613</v>
      </c>
      <c r="H5" s="49">
        <f t="shared" si="1"/>
        <v>154159.46734995308</v>
      </c>
      <c r="I5" s="49">
        <f t="shared" si="1"/>
        <v>154998.84734468933</v>
      </c>
      <c r="J5" s="49">
        <f t="shared" si="1"/>
        <v>160836.9753665312</v>
      </c>
      <c r="K5" s="49">
        <f t="shared" si="1"/>
        <v>168248.19008350198</v>
      </c>
      <c r="L5" s="49">
        <f t="shared" si="1"/>
        <v>175787.86858646793</v>
      </c>
      <c r="M5" s="49">
        <f t="shared" si="1"/>
        <v>179840.28148619566</v>
      </c>
      <c r="N5" s="49">
        <f t="shared" si="1"/>
        <v>185593.07050757416</v>
      </c>
      <c r="O5" s="49">
        <f t="shared" si="1"/>
        <v>189489.50802050444</v>
      </c>
      <c r="P5" s="49">
        <f t="shared" si="1"/>
        <v>192817.53727298169</v>
      </c>
      <c r="Q5" s="49">
        <f t="shared" si="1"/>
        <v>197762.05989665329</v>
      </c>
      <c r="R5" s="49">
        <f t="shared" si="1"/>
        <v>197113.54450283136</v>
      </c>
      <c r="S5" s="49">
        <f t="shared" si="1"/>
        <v>197284.09908155067</v>
      </c>
      <c r="T5" s="49">
        <f t="shared" si="1"/>
        <v>198780.03683324004</v>
      </c>
      <c r="U5" s="49">
        <f t="shared" si="1"/>
        <v>200761.40495242272</v>
      </c>
      <c r="V5" s="49">
        <f t="shared" si="1"/>
        <v>201107.76197574908</v>
      </c>
      <c r="W5" s="49">
        <f t="shared" si="1"/>
        <v>199361.19793195574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16837363.767576244</v>
      </c>
      <c r="C7" s="35">
        <v>17468656.264079757</v>
      </c>
      <c r="D7" s="35">
        <v>17645887.19657677</v>
      </c>
      <c r="E7" s="35">
        <v>17815066.852407474</v>
      </c>
      <c r="F7" s="35">
        <v>18727020.863297533</v>
      </c>
      <c r="G7" s="35">
        <v>18805777.023850057</v>
      </c>
      <c r="H7" s="35">
        <v>19154630.841255907</v>
      </c>
      <c r="I7" s="35">
        <v>19437850.680403907</v>
      </c>
      <c r="J7" s="35">
        <v>20365248.390797976</v>
      </c>
      <c r="K7" s="35">
        <v>21396122.227892827</v>
      </c>
      <c r="L7" s="35">
        <v>22527198.800408825</v>
      </c>
      <c r="M7" s="35">
        <v>23278664.223118506</v>
      </c>
      <c r="N7" s="35">
        <v>24473081.141560081</v>
      </c>
      <c r="O7" s="35">
        <v>25367395.63765005</v>
      </c>
      <c r="P7" s="35">
        <v>26356642.066959094</v>
      </c>
      <c r="Q7" s="35">
        <v>27655233.109087013</v>
      </c>
      <c r="R7" s="35">
        <v>28289611.939502984</v>
      </c>
      <c r="S7" s="35">
        <v>29156415.061127741</v>
      </c>
      <c r="T7" s="35">
        <v>30147954.855456624</v>
      </c>
      <c r="U7" s="35">
        <v>31157525.035139848</v>
      </c>
      <c r="V7" s="35">
        <v>32136098.238661069</v>
      </c>
      <c r="W7" s="35">
        <v>32463879.68068793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2612188.9134895746</v>
      </c>
      <c r="D8" s="52">
        <v>2192287.4490045831</v>
      </c>
      <c r="E8" s="52">
        <v>2218985.3548574131</v>
      </c>
      <c r="F8" s="52">
        <v>2997108.1340332814</v>
      </c>
      <c r="G8" s="52">
        <v>2199868.2831920702</v>
      </c>
      <c r="H8" s="52">
        <v>2506544.0269076489</v>
      </c>
      <c r="I8" s="52">
        <v>2478118.9161408655</v>
      </c>
      <c r="J8" s="52">
        <v>3160147.3131725378</v>
      </c>
      <c r="K8" s="52">
        <v>3643062.7505844273</v>
      </c>
      <c r="L8" s="52">
        <v>3323364.0215205811</v>
      </c>
      <c r="M8" s="52">
        <v>2970450.7775670961</v>
      </c>
      <c r="N8" s="52">
        <v>4191525.0524748564</v>
      </c>
      <c r="O8" s="52">
        <v>3094182.7792820409</v>
      </c>
      <c r="P8" s="52">
        <v>3495790.4562166929</v>
      </c>
      <c r="Q8" s="52">
        <v>3776709.958268784</v>
      </c>
      <c r="R8" s="52">
        <v>3794526.1435885094</v>
      </c>
      <c r="S8" s="52">
        <v>4509865.8722091839</v>
      </c>
      <c r="T8" s="52">
        <v>4314903.8158494644</v>
      </c>
      <c r="U8" s="52">
        <v>3980020.9572503194</v>
      </c>
      <c r="V8" s="52">
        <v>5170098.2559960783</v>
      </c>
      <c r="W8" s="52">
        <v>3421964.2213089019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1980896.4169860631</v>
      </c>
      <c r="D9" s="36">
        <v>2015056.5165075697</v>
      </c>
      <c r="E9" s="36">
        <v>2049805.6990267076</v>
      </c>
      <c r="F9" s="36">
        <v>2085154.1231432222</v>
      </c>
      <c r="G9" s="36">
        <v>2121112.122639548</v>
      </c>
      <c r="H9" s="36">
        <v>2157690.2095017992</v>
      </c>
      <c r="I9" s="36">
        <v>2194899.0769928657</v>
      </c>
      <c r="J9" s="36">
        <v>2232749.6027784683</v>
      </c>
      <c r="K9" s="36">
        <v>2612188.9134895764</v>
      </c>
      <c r="L9" s="36">
        <v>2192287.4490045831</v>
      </c>
      <c r="M9" s="36">
        <v>2218985.354857415</v>
      </c>
      <c r="N9" s="36">
        <v>2997108.1340332814</v>
      </c>
      <c r="O9" s="36">
        <v>2199868.2831920721</v>
      </c>
      <c r="P9" s="36">
        <v>2506544.0269076489</v>
      </c>
      <c r="Q9" s="36">
        <v>2478118.9161408655</v>
      </c>
      <c r="R9" s="36">
        <v>3160147.3131725378</v>
      </c>
      <c r="S9" s="36">
        <v>3643062.7505844273</v>
      </c>
      <c r="T9" s="36">
        <v>3323364.0215205811</v>
      </c>
      <c r="U9" s="36">
        <v>2970450.7775670998</v>
      </c>
      <c r="V9" s="36">
        <v>4191525.0524748527</v>
      </c>
      <c r="W9" s="36">
        <v>3094182.7792820372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36.798555031901365</v>
      </c>
      <c r="C11" s="54">
        <v>37.107311726477825</v>
      </c>
      <c r="D11" s="54">
        <v>37.329879710375195</v>
      </c>
      <c r="E11" s="54">
        <v>37.49311069628466</v>
      </c>
      <c r="F11" s="54">
        <v>37.626483585190634</v>
      </c>
      <c r="G11" s="54">
        <v>37.745013255016595</v>
      </c>
      <c r="H11" s="54">
        <v>37.781180871416588</v>
      </c>
      <c r="I11" s="54">
        <v>37.794252105570919</v>
      </c>
      <c r="J11" s="54">
        <v>37.660272470951256</v>
      </c>
      <c r="K11" s="54">
        <v>37.47034744269321</v>
      </c>
      <c r="L11" s="54">
        <v>37.321621316902572</v>
      </c>
      <c r="M11" s="54">
        <v>37.337788177600338</v>
      </c>
      <c r="N11" s="54">
        <v>37.27973910834497</v>
      </c>
      <c r="O11" s="54">
        <v>37.231760787241299</v>
      </c>
      <c r="P11" s="54">
        <v>37.193496623675145</v>
      </c>
      <c r="Q11" s="54">
        <v>37.178659328748338</v>
      </c>
      <c r="R11" s="54">
        <v>38.03886093115667</v>
      </c>
      <c r="S11" s="54">
        <v>36.042807462234215</v>
      </c>
      <c r="T11" s="54">
        <v>37.955883321566468</v>
      </c>
      <c r="U11" s="54">
        <v>38.568190398169236</v>
      </c>
      <c r="V11" s="54">
        <v>43.069516218658308</v>
      </c>
      <c r="W11" s="54">
        <v>43.001686985737507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8527.5200914156248</v>
      </c>
      <c r="C13" s="35">
        <v>8434.6971224177323</v>
      </c>
      <c r="D13" s="35">
        <v>8358.457605095562</v>
      </c>
      <c r="E13" s="35">
        <v>8282.6701420340596</v>
      </c>
      <c r="F13" s="35">
        <v>8194.9828854504376</v>
      </c>
      <c r="G13" s="35">
        <v>8123.2532225845325</v>
      </c>
      <c r="H13" s="35">
        <v>8048.1565334017851</v>
      </c>
      <c r="I13" s="35">
        <v>7974.0733630056129</v>
      </c>
      <c r="J13" s="35">
        <v>7897.6191343291084</v>
      </c>
      <c r="K13" s="35">
        <v>7863.489855379823</v>
      </c>
      <c r="L13" s="35">
        <v>7803.3611788109984</v>
      </c>
      <c r="M13" s="35">
        <v>7725.5412837474014</v>
      </c>
      <c r="N13" s="35">
        <v>7583.5596439224319</v>
      </c>
      <c r="O13" s="35">
        <v>7469.8053646179542</v>
      </c>
      <c r="P13" s="35">
        <v>7315.7095195635475</v>
      </c>
      <c r="Q13" s="35">
        <v>7150.9814839229193</v>
      </c>
      <c r="R13" s="35">
        <v>6967.7005440851026</v>
      </c>
      <c r="S13" s="35">
        <v>6766.4045345744889</v>
      </c>
      <c r="T13" s="35">
        <v>6593.4832988268818</v>
      </c>
      <c r="U13" s="35">
        <v>6443.4323562606942</v>
      </c>
      <c r="V13" s="35">
        <v>6258.0018421093837</v>
      </c>
      <c r="W13" s="35">
        <v>6141.0157964130049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7906.7791754497221</v>
      </c>
      <c r="D14" s="36">
        <v>7906.358379907665</v>
      </c>
      <c r="E14" s="36">
        <v>7906.1727484751254</v>
      </c>
      <c r="F14" s="36">
        <v>7905.1157958518106</v>
      </c>
      <c r="G14" s="36">
        <v>7902.4274847621546</v>
      </c>
      <c r="H14" s="36">
        <v>7897.3777990070967</v>
      </c>
      <c r="I14" s="36">
        <v>7891.6414563662129</v>
      </c>
      <c r="J14" s="36">
        <v>7872.4004463133797</v>
      </c>
      <c r="K14" s="36">
        <v>7703.7420274983024</v>
      </c>
      <c r="L14" s="36">
        <v>7484.1902919769291</v>
      </c>
      <c r="M14" s="36">
        <v>7270.3088045292434</v>
      </c>
      <c r="N14" s="36">
        <v>7024.9552382408419</v>
      </c>
      <c r="O14" s="36">
        <v>6877.6599880830918</v>
      </c>
      <c r="P14" s="36">
        <v>6614.5710655199082</v>
      </c>
      <c r="Q14" s="36">
        <v>6487.3789268491246</v>
      </c>
      <c r="R14" s="36">
        <v>6385.3637603085981</v>
      </c>
      <c r="S14" s="36">
        <v>6260.889126039272</v>
      </c>
      <c r="T14" s="36">
        <v>6111.0577717635661</v>
      </c>
      <c r="U14" s="36">
        <v>5923.9543746117479</v>
      </c>
      <c r="V14" s="36">
        <v>5762.2953030682056</v>
      </c>
      <c r="W14" s="36">
        <v>5708.4679411459965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0.63940002763735204</v>
      </c>
      <c r="C16" s="44">
        <f>C7/RES_summary!C$6</f>
        <v>0.65756020391278636</v>
      </c>
      <c r="D16" s="44">
        <f>D7/RES_summary!D$6</f>
        <v>0.65833066320492195</v>
      </c>
      <c r="E16" s="44">
        <f>E7/RES_summary!E$6</f>
        <v>0.65882027614533978</v>
      </c>
      <c r="F16" s="44">
        <f>F7/RES_summary!F$6</f>
        <v>0.68664276038726257</v>
      </c>
      <c r="G16" s="44">
        <f>G7/RES_summary!G$6</f>
        <v>0.6881455200174581</v>
      </c>
      <c r="H16" s="44">
        <f>H7/RES_summary!H$6</f>
        <v>0.69069761988895206</v>
      </c>
      <c r="I16" s="44">
        <f>I7/RES_summary!I$6</f>
        <v>0.69419732506637322</v>
      </c>
      <c r="J16" s="44">
        <f>J7/RES_summary!J$6</f>
        <v>0.71461261962063982</v>
      </c>
      <c r="K16" s="44">
        <f>K7/RES_summary!K$6</f>
        <v>0.74545356328819057</v>
      </c>
      <c r="L16" s="44">
        <f>L7/RES_summary!L$6</f>
        <v>0.77554024059915183</v>
      </c>
      <c r="M16" s="44">
        <f>M7/RES_summary!M$6</f>
        <v>0.79889878192238517</v>
      </c>
      <c r="N16" s="44">
        <f>N7/RES_summary!N$6</f>
        <v>0.83380283122565679</v>
      </c>
      <c r="O16" s="44">
        <f>O7/RES_summary!O$6</f>
        <v>0.85807851178046102</v>
      </c>
      <c r="P16" s="44">
        <f>P7/RES_summary!P$6</f>
        <v>0.87953758950365379</v>
      </c>
      <c r="Q16" s="44">
        <f>Q7/RES_summary!Q$6</f>
        <v>0.91382152775155645</v>
      </c>
      <c r="R16" s="44">
        <f>R7/RES_summary!R$6</f>
        <v>0.92822107843782364</v>
      </c>
      <c r="S16" s="44">
        <f>S7/RES_summary!S$6</f>
        <v>0.9531706517693016</v>
      </c>
      <c r="T16" s="44">
        <f>T7/RES_summary!T$6</f>
        <v>0.98106781182424163</v>
      </c>
      <c r="U16" s="44">
        <f>U7/RES_summary!U$6</f>
        <v>1.0099140871205612</v>
      </c>
      <c r="V16" s="44">
        <f>V7/RES_summary!V$6</f>
        <v>1.0372116700499903</v>
      </c>
      <c r="W16" s="44">
        <f>W7/RES_summary!W$6</f>
        <v>1.0397971696390635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5452.4965821292253</v>
      </c>
      <c r="C17" s="52">
        <f t="shared" si="2"/>
        <v>5546.3211597595964</v>
      </c>
      <c r="D17" s="52">
        <f t="shared" si="2"/>
        <v>5502.6289385327846</v>
      </c>
      <c r="E17" s="52">
        <f t="shared" si="2"/>
        <v>5456.7910301956399</v>
      </c>
      <c r="F17" s="52">
        <f t="shared" si="2"/>
        <v>5627.0256697920622</v>
      </c>
      <c r="G17" s="52">
        <f t="shared" si="2"/>
        <v>5589.9803130889259</v>
      </c>
      <c r="H17" s="52">
        <f t="shared" si="2"/>
        <v>5558.8425621143324</v>
      </c>
      <c r="I17" s="52">
        <f t="shared" si="2"/>
        <v>5535.5803984815157</v>
      </c>
      <c r="J17" s="52">
        <f t="shared" si="2"/>
        <v>5643.7382983490143</v>
      </c>
      <c r="K17" s="52">
        <f t="shared" si="2"/>
        <v>5861.8665325734273</v>
      </c>
      <c r="L17" s="52">
        <f t="shared" si="2"/>
        <v>6051.8206060971625</v>
      </c>
      <c r="M17" s="52">
        <f t="shared" si="2"/>
        <v>6171.9255212768985</v>
      </c>
      <c r="N17" s="52">
        <f t="shared" si="2"/>
        <v>6323.1935018711574</v>
      </c>
      <c r="O17" s="52">
        <f t="shared" si="2"/>
        <v>6409.6794705610782</v>
      </c>
      <c r="P17" s="52">
        <f t="shared" si="2"/>
        <v>6434.4415163458561</v>
      </c>
      <c r="Q17" s="52">
        <f t="shared" si="2"/>
        <v>6534.7208245615348</v>
      </c>
      <c r="R17" s="52">
        <f t="shared" ref="R17:V17" si="3">R13*R16</f>
        <v>6467.5665132624845</v>
      </c>
      <c r="S17" s="52">
        <f t="shared" si="3"/>
        <v>6449.5382203551235</v>
      </c>
      <c r="T17" s="52">
        <f t="shared" si="3"/>
        <v>6468.6542322797713</v>
      </c>
      <c r="U17" s="52">
        <f t="shared" si="3"/>
        <v>6507.3131059961052</v>
      </c>
      <c r="V17" s="52">
        <f t="shared" si="3"/>
        <v>6490.8725418301892</v>
      </c>
      <c r="W17" s="52">
        <f t="shared" ref="W17" si="4">W13*W16</f>
        <v>6385.4108438190224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200.64399553873639</v>
      </c>
      <c r="C18" s="36">
        <f>C3*11630*1000/RES_summary!C$6</f>
        <v>205.80906821035938</v>
      </c>
      <c r="D18" s="36">
        <f>D3*11630*1000/RES_summary!D$6</f>
        <v>205.41247636625837</v>
      </c>
      <c r="E18" s="36">
        <f>E3*11630*1000/RES_summary!E$6</f>
        <v>204.59207014161834</v>
      </c>
      <c r="F18" s="36">
        <f>F3*11630*1000/RES_summary!F$6</f>
        <v>211.72518899787738</v>
      </c>
      <c r="G18" s="36">
        <f>G3*11630*1000/RES_summary!G$6</f>
        <v>210.99388101282327</v>
      </c>
      <c r="H18" s="36">
        <f>H3*11630*1000/RES_summary!H$6</f>
        <v>210.01963627497045</v>
      </c>
      <c r="I18" s="36">
        <f>I3*11630*1000/RES_summary!I$6</f>
        <v>209.21312113086711</v>
      </c>
      <c r="J18" s="36">
        <f>J3*11630*1000/RES_summary!J$6</f>
        <v>212.54472207056665</v>
      </c>
      <c r="K18" s="36">
        <f>K3*11630*1000/RES_summary!K$6</f>
        <v>219.64617563822159</v>
      </c>
      <c r="L18" s="36">
        <f>L3*11630*1000/RES_summary!L$6</f>
        <v>225.86375693858614</v>
      </c>
      <c r="M18" s="36">
        <f>M3*11630*1000/RES_summary!M$6</f>
        <v>230.44604776136245</v>
      </c>
      <c r="N18" s="36">
        <f>N3*11630*1000/RES_summary!N$6</f>
        <v>235.727004081339</v>
      </c>
      <c r="O18" s="36">
        <f>O3*11630*1000/RES_summary!O$6</f>
        <v>238.64365277082152</v>
      </c>
      <c r="P18" s="36">
        <f>P3*11630*1000/RES_summary!P$6</f>
        <v>239.31937881344473</v>
      </c>
      <c r="Q18" s="36">
        <f>Q3*11630*1000/RES_summary!Q$6</f>
        <v>242.95215934485071</v>
      </c>
      <c r="R18" s="36">
        <f>R3*11630*1000/RES_summary!R$6</f>
        <v>246.01886316099748</v>
      </c>
      <c r="S18" s="36">
        <f>S3*11630*1000/RES_summary!S$6</f>
        <v>232.45946429658042</v>
      </c>
      <c r="T18" s="36">
        <f>T3*11630*1000/RES_summary!T$6</f>
        <v>245.5234852879681</v>
      </c>
      <c r="U18" s="36">
        <f>U3*11630*1000/RES_summary!U$6</f>
        <v>250.97529085255982</v>
      </c>
      <c r="V18" s="36">
        <f>V3*11630*1000/RES_summary!V$6</f>
        <v>279.55874021359926</v>
      </c>
      <c r="W18" s="36">
        <f>W3*11630*1000/RES_summary!W$6</f>
        <v>274.58343838123955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346138</v>
      </c>
      <c r="C3" s="120">
        <v>309426</v>
      </c>
      <c r="D3" s="120">
        <v>258239</v>
      </c>
      <c r="E3" s="120">
        <v>225949</v>
      </c>
      <c r="F3" s="120">
        <v>202936</v>
      </c>
      <c r="G3" s="120">
        <v>192751</v>
      </c>
      <c r="H3" s="120">
        <v>191662</v>
      </c>
      <c r="I3" s="120">
        <v>191582</v>
      </c>
      <c r="J3" s="120">
        <v>187372</v>
      </c>
      <c r="K3" s="120">
        <v>177075</v>
      </c>
      <c r="L3" s="120">
        <v>146973</v>
      </c>
      <c r="M3" s="120">
        <v>86056</v>
      </c>
      <c r="N3" s="120">
        <v>56282</v>
      </c>
      <c r="O3" s="120">
        <v>40238</v>
      </c>
      <c r="P3" s="120">
        <v>38866</v>
      </c>
      <c r="Q3" s="120">
        <v>37255</v>
      </c>
      <c r="R3" s="120">
        <v>34879</v>
      </c>
      <c r="S3" s="120">
        <v>31888</v>
      </c>
      <c r="T3" s="120">
        <v>27733</v>
      </c>
      <c r="U3" s="120">
        <v>25047</v>
      </c>
      <c r="V3" s="120">
        <v>22910</v>
      </c>
      <c r="W3" s="120">
        <v>23187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346138</v>
      </c>
      <c r="C5" s="52">
        <v>309426</v>
      </c>
      <c r="D5" s="52">
        <v>258239</v>
      </c>
      <c r="E5" s="52">
        <v>225949</v>
      </c>
      <c r="F5" s="52">
        <v>202936</v>
      </c>
      <c r="G5" s="52">
        <v>192751</v>
      </c>
      <c r="H5" s="52">
        <v>191662</v>
      </c>
      <c r="I5" s="52">
        <v>191582</v>
      </c>
      <c r="J5" s="52">
        <v>187372</v>
      </c>
      <c r="K5" s="52">
        <v>177075</v>
      </c>
      <c r="L5" s="52">
        <v>146973</v>
      </c>
      <c r="M5" s="52">
        <v>86056</v>
      </c>
      <c r="N5" s="52">
        <v>56282</v>
      </c>
      <c r="O5" s="52">
        <v>40238</v>
      </c>
      <c r="P5" s="52">
        <v>38866</v>
      </c>
      <c r="Q5" s="52">
        <v>37255</v>
      </c>
      <c r="R5" s="52">
        <v>34879</v>
      </c>
      <c r="S5" s="52">
        <v>31888</v>
      </c>
      <c r="T5" s="52">
        <v>27733</v>
      </c>
      <c r="U5" s="52">
        <v>25047</v>
      </c>
      <c r="V5" s="52">
        <v>22910</v>
      </c>
      <c r="W5" s="52">
        <v>23187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22537</v>
      </c>
      <c r="C8" s="52">
        <v>22673</v>
      </c>
      <c r="D8" s="52">
        <v>22176</v>
      </c>
      <c r="E8" s="52">
        <v>18960</v>
      </c>
      <c r="F8" s="52">
        <v>15685</v>
      </c>
      <c r="G8" s="52">
        <v>12245</v>
      </c>
      <c r="H8" s="52">
        <v>8750</v>
      </c>
      <c r="I8" s="52">
        <v>6963</v>
      </c>
      <c r="J8" s="52">
        <v>6687</v>
      </c>
      <c r="K8" s="52">
        <v>7053</v>
      </c>
      <c r="L8" s="52">
        <v>8180</v>
      </c>
      <c r="M8" s="52">
        <v>8387</v>
      </c>
      <c r="N8" s="52">
        <v>7799</v>
      </c>
      <c r="O8" s="52">
        <v>6300</v>
      </c>
      <c r="P8" s="52">
        <v>5566</v>
      </c>
      <c r="Q8" s="52">
        <v>4448</v>
      </c>
      <c r="R8" s="52">
        <v>3003</v>
      </c>
      <c r="S8" s="52">
        <v>1542</v>
      </c>
      <c r="T8" s="52">
        <v>612</v>
      </c>
      <c r="U8" s="52">
        <v>458</v>
      </c>
      <c r="V8" s="52">
        <v>428</v>
      </c>
      <c r="W8" s="52">
        <v>629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56308</v>
      </c>
      <c r="C10" s="52">
        <v>53656</v>
      </c>
      <c r="D10" s="52">
        <v>49505</v>
      </c>
      <c r="E10" s="52">
        <v>48445</v>
      </c>
      <c r="F10" s="52">
        <v>48611</v>
      </c>
      <c r="G10" s="52">
        <v>51553</v>
      </c>
      <c r="H10" s="52">
        <v>52200</v>
      </c>
      <c r="I10" s="52">
        <v>52987</v>
      </c>
      <c r="J10" s="52">
        <v>52184</v>
      </c>
      <c r="K10" s="52">
        <v>49974</v>
      </c>
      <c r="L10" s="52">
        <v>46977</v>
      </c>
      <c r="M10" s="52">
        <v>36520</v>
      </c>
      <c r="N10" s="52">
        <v>24241</v>
      </c>
      <c r="O10" s="52">
        <v>19576</v>
      </c>
      <c r="P10" s="52">
        <v>18020</v>
      </c>
      <c r="Q10" s="52">
        <v>18434</v>
      </c>
      <c r="R10" s="52">
        <v>18527</v>
      </c>
      <c r="S10" s="52">
        <v>17137</v>
      </c>
      <c r="T10" s="52">
        <v>13435</v>
      </c>
      <c r="U10" s="52">
        <v>10545</v>
      </c>
      <c r="V10" s="52">
        <v>8673</v>
      </c>
      <c r="W10" s="52">
        <v>8593</v>
      </c>
      <c r="DA10" s="63" t="s">
        <v>1060</v>
      </c>
    </row>
    <row r="11" spans="1:105" ht="12" customHeight="1" x14ac:dyDescent="0.25">
      <c r="A11" s="97" t="s">
        <v>124</v>
      </c>
      <c r="B11" s="52">
        <v>33171</v>
      </c>
      <c r="C11" s="52">
        <v>29213</v>
      </c>
      <c r="D11" s="52">
        <v>23830</v>
      </c>
      <c r="E11" s="52">
        <v>19807</v>
      </c>
      <c r="F11" s="52">
        <v>16596</v>
      </c>
      <c r="G11" s="52">
        <v>14423</v>
      </c>
      <c r="H11" s="52">
        <v>12534</v>
      </c>
      <c r="I11" s="52">
        <v>11402</v>
      </c>
      <c r="J11" s="52">
        <v>10375</v>
      </c>
      <c r="K11" s="52">
        <v>9310</v>
      </c>
      <c r="L11" s="52">
        <v>7050</v>
      </c>
      <c r="M11" s="52">
        <v>2996</v>
      </c>
      <c r="N11" s="52">
        <v>1748</v>
      </c>
      <c r="O11" s="52">
        <v>1026</v>
      </c>
      <c r="P11" s="52">
        <v>1021</v>
      </c>
      <c r="Q11" s="52">
        <v>847</v>
      </c>
      <c r="R11" s="52">
        <v>669</v>
      </c>
      <c r="S11" s="52">
        <v>531</v>
      </c>
      <c r="T11" s="52">
        <v>516</v>
      </c>
      <c r="U11" s="52">
        <v>518</v>
      </c>
      <c r="V11" s="52">
        <v>503</v>
      </c>
      <c r="W11" s="52">
        <v>526</v>
      </c>
      <c r="DA11" s="63" t="s">
        <v>1061</v>
      </c>
    </row>
    <row r="12" spans="1:105" ht="12" customHeight="1" x14ac:dyDescent="0.25">
      <c r="A12" s="97" t="s">
        <v>123</v>
      </c>
      <c r="B12" s="52">
        <v>12</v>
      </c>
      <c r="C12" s="52">
        <v>10</v>
      </c>
      <c r="D12" s="52">
        <v>8</v>
      </c>
      <c r="E12" s="52">
        <v>6</v>
      </c>
      <c r="F12" s="52">
        <v>6</v>
      </c>
      <c r="G12" s="52">
        <v>6</v>
      </c>
      <c r="H12" s="52">
        <v>6</v>
      </c>
      <c r="I12" s="52">
        <v>7</v>
      </c>
      <c r="J12" s="52">
        <v>7</v>
      </c>
      <c r="K12" s="52">
        <v>8</v>
      </c>
      <c r="L12" s="52">
        <v>8</v>
      </c>
      <c r="M12" s="52">
        <v>4</v>
      </c>
      <c r="N12" s="52">
        <v>3</v>
      </c>
      <c r="O12" s="52">
        <v>1</v>
      </c>
      <c r="P12" s="52">
        <v>1</v>
      </c>
      <c r="Q12" s="52">
        <v>1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247348</v>
      </c>
      <c r="C15" s="52">
        <v>218415</v>
      </c>
      <c r="D15" s="52">
        <v>178273</v>
      </c>
      <c r="E15" s="52">
        <v>152031</v>
      </c>
      <c r="F15" s="52">
        <v>132693</v>
      </c>
      <c r="G15" s="52">
        <v>121704</v>
      </c>
      <c r="H15" s="52">
        <v>120446</v>
      </c>
      <c r="I15" s="52">
        <v>119351</v>
      </c>
      <c r="J15" s="52">
        <v>116601</v>
      </c>
      <c r="K15" s="52">
        <v>109369</v>
      </c>
      <c r="L15" s="52">
        <v>85812</v>
      </c>
      <c r="M15" s="52">
        <v>42395</v>
      </c>
      <c r="N15" s="52">
        <v>27401</v>
      </c>
      <c r="O15" s="52">
        <v>17836</v>
      </c>
      <c r="P15" s="52">
        <v>17907</v>
      </c>
      <c r="Q15" s="52">
        <v>16060</v>
      </c>
      <c r="R15" s="52">
        <v>13715</v>
      </c>
      <c r="S15" s="52">
        <v>12336</v>
      </c>
      <c r="T15" s="52">
        <v>11949</v>
      </c>
      <c r="U15" s="52">
        <v>12102</v>
      </c>
      <c r="V15" s="52">
        <v>11911</v>
      </c>
      <c r="W15" s="52">
        <v>12140</v>
      </c>
      <c r="DA15" s="63" t="s">
        <v>1063</v>
      </c>
    </row>
    <row r="16" spans="1:105" ht="12" customHeight="1" x14ac:dyDescent="0.25">
      <c r="A16" s="97" t="s">
        <v>121</v>
      </c>
      <c r="B16" s="52">
        <v>9299</v>
      </c>
      <c r="C16" s="52">
        <v>8132</v>
      </c>
      <c r="D16" s="52">
        <v>6623</v>
      </c>
      <c r="E16" s="52">
        <v>5660</v>
      </c>
      <c r="F16" s="52">
        <v>5030</v>
      </c>
      <c r="G16" s="52">
        <v>5065</v>
      </c>
      <c r="H16" s="52">
        <v>6476</v>
      </c>
      <c r="I16" s="52">
        <v>7835</v>
      </c>
      <c r="J16" s="52">
        <v>8205</v>
      </c>
      <c r="K16" s="52">
        <v>8414</v>
      </c>
      <c r="L16" s="52">
        <v>7126</v>
      </c>
      <c r="M16" s="52">
        <v>4141</v>
      </c>
      <c r="N16" s="52">
        <v>2889</v>
      </c>
      <c r="O16" s="52">
        <v>1799</v>
      </c>
      <c r="P16" s="52">
        <v>1917</v>
      </c>
      <c r="Q16" s="52">
        <v>1913</v>
      </c>
      <c r="R16" s="52">
        <v>1968</v>
      </c>
      <c r="S16" s="52">
        <v>1884</v>
      </c>
      <c r="T16" s="52">
        <v>1833</v>
      </c>
      <c r="U16" s="52">
        <v>1882</v>
      </c>
      <c r="V16" s="52">
        <v>1823</v>
      </c>
      <c r="W16" s="52">
        <v>1928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158985</v>
      </c>
      <c r="C21" s="52">
        <v>141640</v>
      </c>
      <c r="D21" s="52">
        <v>118141</v>
      </c>
      <c r="E21" s="52">
        <v>103293</v>
      </c>
      <c r="F21" s="52">
        <v>94138</v>
      </c>
      <c r="G21" s="52">
        <v>87995</v>
      </c>
      <c r="H21" s="52">
        <v>82230</v>
      </c>
      <c r="I21" s="52">
        <v>79690</v>
      </c>
      <c r="J21" s="52">
        <v>75375</v>
      </c>
      <c r="K21" s="52">
        <v>69503</v>
      </c>
      <c r="L21" s="52">
        <v>56631</v>
      </c>
      <c r="M21" s="52">
        <v>32257</v>
      </c>
      <c r="N21" s="52">
        <v>20439</v>
      </c>
      <c r="O21" s="52">
        <v>14041</v>
      </c>
      <c r="P21" s="52">
        <v>13150</v>
      </c>
      <c r="Q21" s="52">
        <v>11608</v>
      </c>
      <c r="R21" s="52">
        <v>9802</v>
      </c>
      <c r="S21" s="52">
        <v>8407</v>
      </c>
      <c r="T21" s="52">
        <v>7301</v>
      </c>
      <c r="U21" s="52">
        <v>6587</v>
      </c>
      <c r="V21" s="52">
        <v>5961</v>
      </c>
      <c r="W21" s="52">
        <v>5782</v>
      </c>
      <c r="DA21" s="63" t="s">
        <v>1066</v>
      </c>
    </row>
    <row r="22" spans="1:105" ht="12" customHeight="1" x14ac:dyDescent="0.25">
      <c r="A22" s="109" t="s">
        <v>120</v>
      </c>
      <c r="B22" s="36">
        <v>187153</v>
      </c>
      <c r="C22" s="36">
        <v>167786</v>
      </c>
      <c r="D22" s="36">
        <v>140098</v>
      </c>
      <c r="E22" s="36">
        <v>122656</v>
      </c>
      <c r="F22" s="36">
        <v>108798</v>
      </c>
      <c r="G22" s="36">
        <v>104756</v>
      </c>
      <c r="H22" s="36">
        <v>109432</v>
      </c>
      <c r="I22" s="36">
        <v>111892</v>
      </c>
      <c r="J22" s="36">
        <v>111997</v>
      </c>
      <c r="K22" s="36">
        <v>107572</v>
      </c>
      <c r="L22" s="36">
        <v>90342</v>
      </c>
      <c r="M22" s="36">
        <v>53799</v>
      </c>
      <c r="N22" s="36">
        <v>35843</v>
      </c>
      <c r="O22" s="36">
        <v>26197</v>
      </c>
      <c r="P22" s="36">
        <v>25716</v>
      </c>
      <c r="Q22" s="36">
        <v>25647</v>
      </c>
      <c r="R22" s="36">
        <v>25077</v>
      </c>
      <c r="S22" s="36">
        <v>23481</v>
      </c>
      <c r="T22" s="36">
        <v>20432</v>
      </c>
      <c r="U22" s="36">
        <v>18460</v>
      </c>
      <c r="V22" s="36">
        <v>16949</v>
      </c>
      <c r="W22" s="36">
        <v>17405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701262</v>
      </c>
      <c r="C24" s="120">
        <v>683584</v>
      </c>
      <c r="D24" s="120">
        <v>658766</v>
      </c>
      <c r="E24" s="120">
        <v>628488</v>
      </c>
      <c r="F24" s="120">
        <v>603202</v>
      </c>
      <c r="G24" s="120">
        <v>583707</v>
      </c>
      <c r="H24" s="120">
        <v>564446</v>
      </c>
      <c r="I24" s="120">
        <v>555758</v>
      </c>
      <c r="J24" s="120">
        <v>528646</v>
      </c>
      <c r="K24" s="120">
        <v>502260</v>
      </c>
      <c r="L24" s="120">
        <v>469869</v>
      </c>
      <c r="M24" s="120">
        <v>428570</v>
      </c>
      <c r="N24" s="120">
        <v>389537</v>
      </c>
      <c r="O24" s="120">
        <v>355410</v>
      </c>
      <c r="P24" s="120">
        <v>330631</v>
      </c>
      <c r="Q24" s="120">
        <v>324361</v>
      </c>
      <c r="R24" s="120">
        <v>334006</v>
      </c>
      <c r="S24" s="120">
        <v>335127</v>
      </c>
      <c r="T24" s="120">
        <v>328159</v>
      </c>
      <c r="U24" s="120">
        <v>316631</v>
      </c>
      <c r="V24" s="120">
        <v>319336</v>
      </c>
      <c r="W24" s="120">
        <v>322673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701262</v>
      </c>
      <c r="C26" s="52">
        <v>683584</v>
      </c>
      <c r="D26" s="52">
        <v>658766</v>
      </c>
      <c r="E26" s="52">
        <v>628488</v>
      </c>
      <c r="F26" s="52">
        <v>603202</v>
      </c>
      <c r="G26" s="52">
        <v>583707</v>
      </c>
      <c r="H26" s="52">
        <v>564446</v>
      </c>
      <c r="I26" s="52">
        <v>555758</v>
      </c>
      <c r="J26" s="52">
        <v>528646</v>
      </c>
      <c r="K26" s="52">
        <v>502260</v>
      </c>
      <c r="L26" s="52">
        <v>469869</v>
      </c>
      <c r="M26" s="52">
        <v>428570</v>
      </c>
      <c r="N26" s="52">
        <v>389537</v>
      </c>
      <c r="O26" s="52">
        <v>355410</v>
      </c>
      <c r="P26" s="52">
        <v>330631</v>
      </c>
      <c r="Q26" s="52">
        <v>324361</v>
      </c>
      <c r="R26" s="52">
        <v>334006</v>
      </c>
      <c r="S26" s="52">
        <v>335127</v>
      </c>
      <c r="T26" s="52">
        <v>328159</v>
      </c>
      <c r="U26" s="52">
        <v>316631</v>
      </c>
      <c r="V26" s="52">
        <v>319336</v>
      </c>
      <c r="W26" s="52">
        <v>322673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45659</v>
      </c>
      <c r="C29" s="52">
        <v>46628</v>
      </c>
      <c r="D29" s="52">
        <v>47564</v>
      </c>
      <c r="E29" s="52">
        <v>45376</v>
      </c>
      <c r="F29" s="52">
        <v>42690</v>
      </c>
      <c r="G29" s="52">
        <v>39669</v>
      </c>
      <c r="H29" s="52">
        <v>37290</v>
      </c>
      <c r="I29" s="52">
        <v>34855</v>
      </c>
      <c r="J29" s="52">
        <v>33140</v>
      </c>
      <c r="K29" s="52">
        <v>30587</v>
      </c>
      <c r="L29" s="52">
        <v>28947</v>
      </c>
      <c r="M29" s="52">
        <v>28873</v>
      </c>
      <c r="N29" s="52">
        <v>27900</v>
      </c>
      <c r="O29" s="52">
        <v>25774</v>
      </c>
      <c r="P29" s="52">
        <v>24716</v>
      </c>
      <c r="Q29" s="52">
        <v>22667</v>
      </c>
      <c r="R29" s="52">
        <v>21216</v>
      </c>
      <c r="S29" s="52">
        <v>24141</v>
      </c>
      <c r="T29" s="52">
        <v>30171</v>
      </c>
      <c r="U29" s="52">
        <v>35736</v>
      </c>
      <c r="V29" s="52">
        <v>38315</v>
      </c>
      <c r="W29" s="52">
        <v>48997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80259</v>
      </c>
      <c r="C31" s="52">
        <v>77746</v>
      </c>
      <c r="D31" s="52">
        <v>72044</v>
      </c>
      <c r="E31" s="52">
        <v>65683</v>
      </c>
      <c r="F31" s="52">
        <v>60641</v>
      </c>
      <c r="G31" s="52">
        <v>56513</v>
      </c>
      <c r="H31" s="52">
        <v>50504</v>
      </c>
      <c r="I31" s="52">
        <v>46556</v>
      </c>
      <c r="J31" s="52">
        <v>41569</v>
      </c>
      <c r="K31" s="52">
        <v>37117</v>
      </c>
      <c r="L31" s="52">
        <v>32058</v>
      </c>
      <c r="M31" s="52">
        <v>26608</v>
      </c>
      <c r="N31" s="52">
        <v>20930</v>
      </c>
      <c r="O31" s="52">
        <v>16462</v>
      </c>
      <c r="P31" s="52">
        <v>14418</v>
      </c>
      <c r="Q31" s="52">
        <v>13334</v>
      </c>
      <c r="R31" s="52">
        <v>13115</v>
      </c>
      <c r="S31" s="52">
        <v>12661</v>
      </c>
      <c r="T31" s="52">
        <v>12080</v>
      </c>
      <c r="U31" s="52">
        <v>11300</v>
      </c>
      <c r="V31" s="52">
        <v>11003</v>
      </c>
      <c r="W31" s="52">
        <v>11241</v>
      </c>
      <c r="DA31" s="63" t="s">
        <v>1070</v>
      </c>
    </row>
    <row r="32" spans="1:105" ht="12" customHeight="1" x14ac:dyDescent="0.25">
      <c r="A32" s="97" t="s">
        <v>140</v>
      </c>
      <c r="B32" s="52">
        <v>29</v>
      </c>
      <c r="C32" s="52">
        <v>27</v>
      </c>
      <c r="D32" s="52">
        <v>26</v>
      </c>
      <c r="E32" s="52">
        <v>22</v>
      </c>
      <c r="F32" s="52">
        <v>21</v>
      </c>
      <c r="G32" s="52">
        <v>23</v>
      </c>
      <c r="H32" s="52">
        <v>24</v>
      </c>
      <c r="I32" s="52">
        <v>26</v>
      </c>
      <c r="J32" s="52">
        <v>24</v>
      </c>
      <c r="K32" s="52">
        <v>26</v>
      </c>
      <c r="L32" s="52">
        <v>26</v>
      </c>
      <c r="M32" s="52">
        <v>23</v>
      </c>
      <c r="N32" s="52">
        <v>18</v>
      </c>
      <c r="O32" s="52">
        <v>12</v>
      </c>
      <c r="P32" s="52">
        <v>12</v>
      </c>
      <c r="Q32" s="52">
        <v>10</v>
      </c>
      <c r="R32" s="52">
        <v>9</v>
      </c>
      <c r="S32" s="52">
        <v>8</v>
      </c>
      <c r="T32" s="52">
        <v>8</v>
      </c>
      <c r="U32" s="52">
        <v>8</v>
      </c>
      <c r="V32" s="52">
        <v>8</v>
      </c>
      <c r="W32" s="52">
        <v>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598474</v>
      </c>
      <c r="C35" s="52">
        <v>584486</v>
      </c>
      <c r="D35" s="52">
        <v>566751</v>
      </c>
      <c r="E35" s="52">
        <v>543555</v>
      </c>
      <c r="F35" s="52">
        <v>523654</v>
      </c>
      <c r="G35" s="52">
        <v>507469</v>
      </c>
      <c r="H35" s="52">
        <v>491160</v>
      </c>
      <c r="I35" s="52">
        <v>481927</v>
      </c>
      <c r="J35" s="52">
        <v>458512</v>
      </c>
      <c r="K35" s="52">
        <v>433653</v>
      </c>
      <c r="L35" s="52">
        <v>399449</v>
      </c>
      <c r="M35" s="52">
        <v>360583</v>
      </c>
      <c r="N35" s="52">
        <v>327203</v>
      </c>
      <c r="O35" s="52">
        <v>299952</v>
      </c>
      <c r="P35" s="52">
        <v>278667</v>
      </c>
      <c r="Q35" s="52">
        <v>273338</v>
      </c>
      <c r="R35" s="52">
        <v>280723</v>
      </c>
      <c r="S35" s="52">
        <v>282138</v>
      </c>
      <c r="T35" s="52">
        <v>274774</v>
      </c>
      <c r="U35" s="52">
        <v>264157</v>
      </c>
      <c r="V35" s="52">
        <v>266948</v>
      </c>
      <c r="W35" s="52">
        <v>267408</v>
      </c>
      <c r="DA35" s="63" t="s">
        <v>1072</v>
      </c>
    </row>
    <row r="36" spans="1:105" ht="12" customHeight="1" x14ac:dyDescent="0.25">
      <c r="A36" s="97" t="s">
        <v>121</v>
      </c>
      <c r="B36" s="52">
        <v>22500</v>
      </c>
      <c r="C36" s="52">
        <v>21325</v>
      </c>
      <c r="D36" s="52">
        <v>19945</v>
      </c>
      <c r="E36" s="52">
        <v>19228</v>
      </c>
      <c r="F36" s="52">
        <v>18886</v>
      </c>
      <c r="G36" s="52">
        <v>19702</v>
      </c>
      <c r="H36" s="52">
        <v>22758</v>
      </c>
      <c r="I36" s="52">
        <v>27249</v>
      </c>
      <c r="J36" s="52">
        <v>28541</v>
      </c>
      <c r="K36" s="52">
        <v>31464</v>
      </c>
      <c r="L36" s="52">
        <v>38336</v>
      </c>
      <c r="M36" s="52">
        <v>41356</v>
      </c>
      <c r="N36" s="52">
        <v>41386</v>
      </c>
      <c r="O36" s="52">
        <v>38984</v>
      </c>
      <c r="P36" s="52">
        <v>37534</v>
      </c>
      <c r="Q36" s="52">
        <v>37679</v>
      </c>
      <c r="R36" s="52">
        <v>40159</v>
      </c>
      <c r="S36" s="52">
        <v>40320</v>
      </c>
      <c r="T36" s="52">
        <v>41297</v>
      </c>
      <c r="U36" s="52">
        <v>41166</v>
      </c>
      <c r="V36" s="52">
        <v>41377</v>
      </c>
      <c r="W36" s="52">
        <v>44016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322098</v>
      </c>
      <c r="C40" s="52">
        <v>311420</v>
      </c>
      <c r="D40" s="52">
        <v>300359</v>
      </c>
      <c r="E40" s="52">
        <v>286401</v>
      </c>
      <c r="F40" s="52">
        <v>278787</v>
      </c>
      <c r="G40" s="52">
        <v>266678</v>
      </c>
      <c r="H40" s="52">
        <v>247588</v>
      </c>
      <c r="I40" s="52">
        <v>237418</v>
      </c>
      <c r="J40" s="52">
        <v>219423</v>
      </c>
      <c r="K40" s="52">
        <v>201547</v>
      </c>
      <c r="L40" s="52">
        <v>181940</v>
      </c>
      <c r="M40" s="52">
        <v>160423</v>
      </c>
      <c r="N40" s="52">
        <v>139418</v>
      </c>
      <c r="O40" s="52">
        <v>123658</v>
      </c>
      <c r="P40" s="52">
        <v>113471</v>
      </c>
      <c r="Q40" s="52">
        <v>107559</v>
      </c>
      <c r="R40" s="52">
        <v>102773</v>
      </c>
      <c r="S40" s="52">
        <v>96991</v>
      </c>
      <c r="T40" s="52">
        <v>90510</v>
      </c>
      <c r="U40" s="52">
        <v>83431</v>
      </c>
      <c r="V40" s="52">
        <v>80378</v>
      </c>
      <c r="W40" s="52">
        <v>78162</v>
      </c>
      <c r="DA40" s="63" t="s">
        <v>1074</v>
      </c>
    </row>
    <row r="41" spans="1:105" ht="12" customHeight="1" x14ac:dyDescent="0.25">
      <c r="A41" s="109" t="s">
        <v>120</v>
      </c>
      <c r="B41" s="36">
        <v>379164</v>
      </c>
      <c r="C41" s="36">
        <v>372164</v>
      </c>
      <c r="D41" s="36">
        <v>358407</v>
      </c>
      <c r="E41" s="36">
        <v>342087</v>
      </c>
      <c r="F41" s="36">
        <v>324415</v>
      </c>
      <c r="G41" s="36">
        <v>317029</v>
      </c>
      <c r="H41" s="36">
        <v>316858</v>
      </c>
      <c r="I41" s="36">
        <v>318340</v>
      </c>
      <c r="J41" s="36">
        <v>309223</v>
      </c>
      <c r="K41" s="36">
        <v>300713</v>
      </c>
      <c r="L41" s="36">
        <v>287929</v>
      </c>
      <c r="M41" s="36">
        <v>268147</v>
      </c>
      <c r="N41" s="36">
        <v>250119</v>
      </c>
      <c r="O41" s="36">
        <v>231752</v>
      </c>
      <c r="P41" s="36">
        <v>217160</v>
      </c>
      <c r="Q41" s="36">
        <v>216802</v>
      </c>
      <c r="R41" s="36">
        <v>231233</v>
      </c>
      <c r="S41" s="36">
        <v>238136</v>
      </c>
      <c r="T41" s="36">
        <v>237649</v>
      </c>
      <c r="U41" s="36">
        <v>233200</v>
      </c>
      <c r="V41" s="36">
        <v>238958</v>
      </c>
      <c r="W41" s="36">
        <v>244511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5573845</v>
      </c>
      <c r="C43" s="120">
        <v>5497749</v>
      </c>
      <c r="D43" s="120">
        <v>5382629</v>
      </c>
      <c r="E43" s="120">
        <v>5320196</v>
      </c>
      <c r="F43" s="120">
        <v>5157893</v>
      </c>
      <c r="G43" s="120">
        <v>5085543</v>
      </c>
      <c r="H43" s="120">
        <v>4959408</v>
      </c>
      <c r="I43" s="120">
        <v>4889911</v>
      </c>
      <c r="J43" s="120">
        <v>4851448</v>
      </c>
      <c r="K43" s="120">
        <v>4704228</v>
      </c>
      <c r="L43" s="120">
        <v>4431115</v>
      </c>
      <c r="M43" s="120">
        <v>4191195</v>
      </c>
      <c r="N43" s="120">
        <v>4015987</v>
      </c>
      <c r="O43" s="120">
        <v>3958372</v>
      </c>
      <c r="P43" s="120">
        <v>3906303</v>
      </c>
      <c r="Q43" s="120">
        <v>3754482</v>
      </c>
      <c r="R43" s="120">
        <v>3465338</v>
      </c>
      <c r="S43" s="120">
        <v>3277943</v>
      </c>
      <c r="T43" s="120">
        <v>3096584</v>
      </c>
      <c r="U43" s="120">
        <v>2954658</v>
      </c>
      <c r="V43" s="120">
        <v>2836932</v>
      </c>
      <c r="W43" s="120">
        <v>2677266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5573845</v>
      </c>
      <c r="C45" s="52">
        <v>5497749</v>
      </c>
      <c r="D45" s="52">
        <v>5382629</v>
      </c>
      <c r="E45" s="52">
        <v>5320196</v>
      </c>
      <c r="F45" s="52">
        <v>5157893</v>
      </c>
      <c r="G45" s="52">
        <v>5085543</v>
      </c>
      <c r="H45" s="52">
        <v>4959408</v>
      </c>
      <c r="I45" s="52">
        <v>4889911</v>
      </c>
      <c r="J45" s="52">
        <v>4851448</v>
      </c>
      <c r="K45" s="52">
        <v>4704228</v>
      </c>
      <c r="L45" s="52">
        <v>4431115</v>
      </c>
      <c r="M45" s="52">
        <v>4191195</v>
      </c>
      <c r="N45" s="52">
        <v>4015987</v>
      </c>
      <c r="O45" s="52">
        <v>3958372</v>
      </c>
      <c r="P45" s="52">
        <v>3906303</v>
      </c>
      <c r="Q45" s="52">
        <v>3754482</v>
      </c>
      <c r="R45" s="52">
        <v>3465338</v>
      </c>
      <c r="S45" s="52">
        <v>3277943</v>
      </c>
      <c r="T45" s="52">
        <v>3096584</v>
      </c>
      <c r="U45" s="52">
        <v>2954658</v>
      </c>
      <c r="V45" s="52">
        <v>2836932</v>
      </c>
      <c r="W45" s="52">
        <v>2677266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362915</v>
      </c>
      <c r="C48" s="52">
        <v>371396</v>
      </c>
      <c r="D48" s="52">
        <v>381313</v>
      </c>
      <c r="E48" s="52">
        <v>373562</v>
      </c>
      <c r="F48" s="52">
        <v>370783</v>
      </c>
      <c r="G48" s="52">
        <v>360860</v>
      </c>
      <c r="H48" s="52">
        <v>351241</v>
      </c>
      <c r="I48" s="52">
        <v>333975</v>
      </c>
      <c r="J48" s="52">
        <v>319391</v>
      </c>
      <c r="K48" s="52">
        <v>303706</v>
      </c>
      <c r="L48" s="52">
        <v>297749</v>
      </c>
      <c r="M48" s="52">
        <v>291328</v>
      </c>
      <c r="N48" s="52">
        <v>279909</v>
      </c>
      <c r="O48" s="52">
        <v>276694</v>
      </c>
      <c r="P48" s="52">
        <v>286667</v>
      </c>
      <c r="Q48" s="52">
        <v>284010</v>
      </c>
      <c r="R48" s="52">
        <v>267565</v>
      </c>
      <c r="S48" s="52">
        <v>240035</v>
      </c>
      <c r="T48" s="52">
        <v>222597</v>
      </c>
      <c r="U48" s="52">
        <v>240585</v>
      </c>
      <c r="V48" s="52">
        <v>250408</v>
      </c>
      <c r="W48" s="52">
        <v>301024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4501100</v>
      </c>
      <c r="C50" s="52">
        <v>4424299</v>
      </c>
      <c r="D50" s="52">
        <v>4299270</v>
      </c>
      <c r="E50" s="52">
        <v>4258059</v>
      </c>
      <c r="F50" s="52">
        <v>4125979</v>
      </c>
      <c r="G50" s="52">
        <v>4067639</v>
      </c>
      <c r="H50" s="52">
        <v>3964098</v>
      </c>
      <c r="I50" s="52">
        <v>3904579</v>
      </c>
      <c r="J50" s="52">
        <v>3871349</v>
      </c>
      <c r="K50" s="52">
        <v>3728864</v>
      </c>
      <c r="L50" s="52">
        <v>3456302</v>
      </c>
      <c r="M50" s="52">
        <v>3130700</v>
      </c>
      <c r="N50" s="52">
        <v>2882770</v>
      </c>
      <c r="O50" s="52">
        <v>2712477</v>
      </c>
      <c r="P50" s="52">
        <v>2743438</v>
      </c>
      <c r="Q50" s="52">
        <v>2749824</v>
      </c>
      <c r="R50" s="52">
        <v>2883542</v>
      </c>
      <c r="S50" s="52">
        <v>2913737</v>
      </c>
      <c r="T50" s="52">
        <v>2889885</v>
      </c>
      <c r="U50" s="52">
        <v>2801458</v>
      </c>
      <c r="V50" s="52">
        <v>2722714</v>
      </c>
      <c r="W50" s="52">
        <v>2587587</v>
      </c>
      <c r="DA50" s="63" t="s">
        <v>1078</v>
      </c>
    </row>
    <row r="51" spans="1:105" ht="12" customHeight="1" x14ac:dyDescent="0.25">
      <c r="A51" s="97" t="s">
        <v>137</v>
      </c>
      <c r="B51" s="52">
        <v>1528</v>
      </c>
      <c r="C51" s="52">
        <v>1633</v>
      </c>
      <c r="D51" s="52">
        <v>1513</v>
      </c>
      <c r="E51" s="52">
        <v>1486</v>
      </c>
      <c r="F51" s="52">
        <v>1428</v>
      </c>
      <c r="G51" s="52">
        <v>1628</v>
      </c>
      <c r="H51" s="52">
        <v>1882</v>
      </c>
      <c r="I51" s="52">
        <v>2153</v>
      </c>
      <c r="J51" s="52">
        <v>2631</v>
      </c>
      <c r="K51" s="52">
        <v>3078</v>
      </c>
      <c r="L51" s="52">
        <v>3623</v>
      </c>
      <c r="M51" s="52">
        <v>4072</v>
      </c>
      <c r="N51" s="52">
        <v>3811</v>
      </c>
      <c r="O51" s="52">
        <v>3528</v>
      </c>
      <c r="P51" s="52">
        <v>3838</v>
      </c>
      <c r="Q51" s="52">
        <v>3615</v>
      </c>
      <c r="R51" s="52">
        <v>4137</v>
      </c>
      <c r="S51" s="52">
        <v>4139</v>
      </c>
      <c r="T51" s="52">
        <v>4185</v>
      </c>
      <c r="U51" s="52">
        <v>4274</v>
      </c>
      <c r="V51" s="52">
        <v>4276</v>
      </c>
      <c r="W51" s="52">
        <v>3958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1032404</v>
      </c>
      <c r="C54" s="52">
        <v>1034266</v>
      </c>
      <c r="D54" s="52">
        <v>1045497</v>
      </c>
      <c r="E54" s="52">
        <v>1024769</v>
      </c>
      <c r="F54" s="52">
        <v>994982</v>
      </c>
      <c r="G54" s="52">
        <v>978666</v>
      </c>
      <c r="H54" s="52">
        <v>950258</v>
      </c>
      <c r="I54" s="52">
        <v>931609</v>
      </c>
      <c r="J54" s="52">
        <v>920973</v>
      </c>
      <c r="K54" s="52">
        <v>905411</v>
      </c>
      <c r="L54" s="52">
        <v>879746</v>
      </c>
      <c r="M54" s="52">
        <v>935478</v>
      </c>
      <c r="N54" s="52">
        <v>995225</v>
      </c>
      <c r="O54" s="52">
        <v>1100766</v>
      </c>
      <c r="P54" s="52">
        <v>1023353</v>
      </c>
      <c r="Q54" s="52">
        <v>883470</v>
      </c>
      <c r="R54" s="52">
        <v>522006</v>
      </c>
      <c r="S54" s="52">
        <v>328408</v>
      </c>
      <c r="T54" s="52">
        <v>184187</v>
      </c>
      <c r="U54" s="52">
        <v>135039</v>
      </c>
      <c r="V54" s="52">
        <v>99649</v>
      </c>
      <c r="W54" s="52">
        <v>72867</v>
      </c>
      <c r="DA54" s="63" t="s">
        <v>1080</v>
      </c>
    </row>
    <row r="55" spans="1:105" ht="12" customHeight="1" x14ac:dyDescent="0.25">
      <c r="A55" s="97" t="s">
        <v>121</v>
      </c>
      <c r="B55" s="52">
        <v>38813</v>
      </c>
      <c r="C55" s="52">
        <v>37551</v>
      </c>
      <c r="D55" s="52">
        <v>36349</v>
      </c>
      <c r="E55" s="52">
        <v>35882</v>
      </c>
      <c r="F55" s="52">
        <v>35504</v>
      </c>
      <c r="G55" s="52">
        <v>37610</v>
      </c>
      <c r="H55" s="52">
        <v>43170</v>
      </c>
      <c r="I55" s="52">
        <v>51570</v>
      </c>
      <c r="J55" s="52">
        <v>56495</v>
      </c>
      <c r="K55" s="52">
        <v>66875</v>
      </c>
      <c r="L55" s="52">
        <v>91444</v>
      </c>
      <c r="M55" s="52">
        <v>120945</v>
      </c>
      <c r="N55" s="52">
        <v>134181</v>
      </c>
      <c r="O55" s="52">
        <v>141601</v>
      </c>
      <c r="P55" s="52">
        <v>135674</v>
      </c>
      <c r="Q55" s="52">
        <v>117573</v>
      </c>
      <c r="R55" s="52">
        <v>55653</v>
      </c>
      <c r="S55" s="52">
        <v>31659</v>
      </c>
      <c r="T55" s="52">
        <v>18327</v>
      </c>
      <c r="U55" s="52">
        <v>13887</v>
      </c>
      <c r="V55" s="52">
        <v>10293</v>
      </c>
      <c r="W55" s="52">
        <v>12854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2560131</v>
      </c>
      <c r="C59" s="52">
        <v>2503056</v>
      </c>
      <c r="D59" s="52">
        <v>2453200</v>
      </c>
      <c r="E59" s="52">
        <v>2423935</v>
      </c>
      <c r="F59" s="52">
        <v>2383119</v>
      </c>
      <c r="G59" s="52">
        <v>2321905</v>
      </c>
      <c r="H59" s="52">
        <v>2178237</v>
      </c>
      <c r="I59" s="52">
        <v>2094152</v>
      </c>
      <c r="J59" s="52">
        <v>2001594</v>
      </c>
      <c r="K59" s="52">
        <v>1872024</v>
      </c>
      <c r="L59" s="52">
        <v>1701439</v>
      </c>
      <c r="M59" s="52">
        <v>1555423</v>
      </c>
      <c r="N59" s="52">
        <v>1429333</v>
      </c>
      <c r="O59" s="52">
        <v>1371075</v>
      </c>
      <c r="P59" s="52">
        <v>1331844</v>
      </c>
      <c r="Q59" s="52">
        <v>1246578</v>
      </c>
      <c r="R59" s="52">
        <v>1106654</v>
      </c>
      <c r="S59" s="52">
        <v>996225</v>
      </c>
      <c r="T59" s="52">
        <v>897546</v>
      </c>
      <c r="U59" s="52">
        <v>810151</v>
      </c>
      <c r="V59" s="52">
        <v>735339</v>
      </c>
      <c r="W59" s="52">
        <v>659541</v>
      </c>
      <c r="DA59" s="63" t="s">
        <v>1082</v>
      </c>
    </row>
    <row r="60" spans="1:105" ht="12" customHeight="1" x14ac:dyDescent="0.25">
      <c r="A60" s="109" t="s">
        <v>120</v>
      </c>
      <c r="B60" s="36">
        <v>3013714</v>
      </c>
      <c r="C60" s="36">
        <v>2994693</v>
      </c>
      <c r="D60" s="36">
        <v>2929429</v>
      </c>
      <c r="E60" s="36">
        <v>2896261</v>
      </c>
      <c r="F60" s="36">
        <v>2774774</v>
      </c>
      <c r="G60" s="36">
        <v>2763638</v>
      </c>
      <c r="H60" s="36">
        <v>2781171</v>
      </c>
      <c r="I60" s="36">
        <v>2795759</v>
      </c>
      <c r="J60" s="36">
        <v>2849854</v>
      </c>
      <c r="K60" s="36">
        <v>2832204</v>
      </c>
      <c r="L60" s="36">
        <v>2729676</v>
      </c>
      <c r="M60" s="36">
        <v>2635772</v>
      </c>
      <c r="N60" s="36">
        <v>2586654</v>
      </c>
      <c r="O60" s="36">
        <v>2587297</v>
      </c>
      <c r="P60" s="36">
        <v>2574459</v>
      </c>
      <c r="Q60" s="36">
        <v>2507904</v>
      </c>
      <c r="R60" s="36">
        <v>2358684</v>
      </c>
      <c r="S60" s="36">
        <v>2281718</v>
      </c>
      <c r="T60" s="36">
        <v>2199038</v>
      </c>
      <c r="U60" s="36">
        <v>2144507</v>
      </c>
      <c r="V60" s="36">
        <v>2101593</v>
      </c>
      <c r="W60" s="36">
        <v>2017725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8420969</v>
      </c>
      <c r="C62" s="120">
        <v>8880263</v>
      </c>
      <c r="D62" s="120">
        <v>9225028</v>
      </c>
      <c r="E62" s="120">
        <v>9442959</v>
      </c>
      <c r="F62" s="120">
        <v>9876365</v>
      </c>
      <c r="G62" s="120">
        <v>10046089</v>
      </c>
      <c r="H62" s="120">
        <v>10453290</v>
      </c>
      <c r="I62" s="120">
        <v>10588625</v>
      </c>
      <c r="J62" s="120">
        <v>10765455</v>
      </c>
      <c r="K62" s="120">
        <v>10740929</v>
      </c>
      <c r="L62" s="120">
        <v>10779777</v>
      </c>
      <c r="M62" s="120">
        <v>10884236</v>
      </c>
      <c r="N62" s="120">
        <v>10893479</v>
      </c>
      <c r="O62" s="120">
        <v>10769556</v>
      </c>
      <c r="P62" s="120">
        <v>10651793</v>
      </c>
      <c r="Q62" s="120">
        <v>10660609</v>
      </c>
      <c r="R62" s="120">
        <v>10720944</v>
      </c>
      <c r="S62" s="120">
        <v>10674884</v>
      </c>
      <c r="T62" s="120">
        <v>10632279</v>
      </c>
      <c r="U62" s="120">
        <v>10503197</v>
      </c>
      <c r="V62" s="120">
        <v>10419633</v>
      </c>
      <c r="W62" s="120">
        <v>10459067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8420969</v>
      </c>
      <c r="C64" s="52">
        <v>8880263</v>
      </c>
      <c r="D64" s="52">
        <v>9225028</v>
      </c>
      <c r="E64" s="52">
        <v>9442959</v>
      </c>
      <c r="F64" s="52">
        <v>9876365</v>
      </c>
      <c r="G64" s="52">
        <v>10046089</v>
      </c>
      <c r="H64" s="52">
        <v>10453290</v>
      </c>
      <c r="I64" s="52">
        <v>10588625</v>
      </c>
      <c r="J64" s="52">
        <v>10765455</v>
      </c>
      <c r="K64" s="52">
        <v>10740929</v>
      </c>
      <c r="L64" s="52">
        <v>10779777</v>
      </c>
      <c r="M64" s="52">
        <v>10884236</v>
      </c>
      <c r="N64" s="52">
        <v>10893479</v>
      </c>
      <c r="O64" s="52">
        <v>10769556</v>
      </c>
      <c r="P64" s="52">
        <v>10651793</v>
      </c>
      <c r="Q64" s="52">
        <v>10660609</v>
      </c>
      <c r="R64" s="52">
        <v>10720944</v>
      </c>
      <c r="S64" s="52">
        <v>10674884</v>
      </c>
      <c r="T64" s="52">
        <v>10632279</v>
      </c>
      <c r="U64" s="52">
        <v>10503197</v>
      </c>
      <c r="V64" s="52">
        <v>10419633</v>
      </c>
      <c r="W64" s="52">
        <v>10459067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548292</v>
      </c>
      <c r="C67" s="52">
        <v>568035</v>
      </c>
      <c r="D67" s="52">
        <v>600806</v>
      </c>
      <c r="E67" s="52">
        <v>657188</v>
      </c>
      <c r="F67" s="52">
        <v>711212</v>
      </c>
      <c r="G67" s="52">
        <v>768592</v>
      </c>
      <c r="H67" s="52">
        <v>825561</v>
      </c>
      <c r="I67" s="52">
        <v>827701</v>
      </c>
      <c r="J67" s="52">
        <v>814041</v>
      </c>
      <c r="K67" s="52">
        <v>786937</v>
      </c>
      <c r="L67" s="52">
        <v>769891</v>
      </c>
      <c r="M67" s="52">
        <v>763674</v>
      </c>
      <c r="N67" s="52">
        <v>766714</v>
      </c>
      <c r="O67" s="52">
        <v>778371</v>
      </c>
      <c r="P67" s="52">
        <v>779250</v>
      </c>
      <c r="Q67" s="52">
        <v>774252</v>
      </c>
      <c r="R67" s="52">
        <v>801535</v>
      </c>
      <c r="S67" s="52">
        <v>920639</v>
      </c>
      <c r="T67" s="52">
        <v>1065277</v>
      </c>
      <c r="U67" s="52">
        <v>1254428</v>
      </c>
      <c r="V67" s="52">
        <v>1344318</v>
      </c>
      <c r="W67" s="52">
        <v>1594106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8380916</v>
      </c>
      <c r="C69" s="52">
        <v>8446184</v>
      </c>
      <c r="D69" s="52">
        <v>8732388</v>
      </c>
      <c r="E69" s="52">
        <v>8937162</v>
      </c>
      <c r="F69" s="52">
        <v>9333205</v>
      </c>
      <c r="G69" s="52">
        <v>9614513</v>
      </c>
      <c r="H69" s="52">
        <v>9917372</v>
      </c>
      <c r="I69" s="52">
        <v>10085950</v>
      </c>
      <c r="J69" s="52">
        <v>10123211</v>
      </c>
      <c r="K69" s="52">
        <v>10185091</v>
      </c>
      <c r="L69" s="52">
        <v>10061960</v>
      </c>
      <c r="M69" s="52">
        <v>10034455</v>
      </c>
      <c r="N69" s="52">
        <v>9706067</v>
      </c>
      <c r="O69" s="52">
        <v>9401374</v>
      </c>
      <c r="P69" s="52">
        <v>9260299</v>
      </c>
      <c r="Q69" s="52">
        <v>9151705</v>
      </c>
      <c r="R69" s="52">
        <v>9106056</v>
      </c>
      <c r="S69" s="52">
        <v>9055303</v>
      </c>
      <c r="T69" s="52">
        <v>9082698</v>
      </c>
      <c r="U69" s="52">
        <v>9167749</v>
      </c>
      <c r="V69" s="52">
        <v>9224845</v>
      </c>
      <c r="W69" s="52">
        <v>9203926</v>
      </c>
      <c r="DA69" s="63" t="s">
        <v>1086</v>
      </c>
    </row>
    <row r="70" spans="1:105" ht="12" customHeight="1" x14ac:dyDescent="0.25">
      <c r="A70" s="97" t="s">
        <v>133</v>
      </c>
      <c r="B70" s="52">
        <v>3005</v>
      </c>
      <c r="C70" s="52">
        <v>2921</v>
      </c>
      <c r="D70" s="52">
        <v>3108</v>
      </c>
      <c r="E70" s="52">
        <v>2988</v>
      </c>
      <c r="F70" s="52">
        <v>3344</v>
      </c>
      <c r="G70" s="52">
        <v>3749</v>
      </c>
      <c r="H70" s="52">
        <v>4808</v>
      </c>
      <c r="I70" s="52">
        <v>5779</v>
      </c>
      <c r="J70" s="52">
        <v>6638</v>
      </c>
      <c r="K70" s="52">
        <v>8237</v>
      </c>
      <c r="L70" s="52">
        <v>10265</v>
      </c>
      <c r="M70" s="52">
        <v>13830</v>
      </c>
      <c r="N70" s="52">
        <v>13402</v>
      </c>
      <c r="O70" s="52">
        <v>12938</v>
      </c>
      <c r="P70" s="52">
        <v>12572</v>
      </c>
      <c r="Q70" s="52">
        <v>12138</v>
      </c>
      <c r="R70" s="52">
        <v>12676</v>
      </c>
      <c r="S70" s="52">
        <v>12311</v>
      </c>
      <c r="T70" s="52">
        <v>13129</v>
      </c>
      <c r="U70" s="52">
        <v>14217</v>
      </c>
      <c r="V70" s="52">
        <v>13994</v>
      </c>
      <c r="W70" s="52">
        <v>14750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35706</v>
      </c>
      <c r="C73" s="52">
        <v>418592</v>
      </c>
      <c r="D73" s="52">
        <v>475418</v>
      </c>
      <c r="E73" s="52">
        <v>488124</v>
      </c>
      <c r="F73" s="52">
        <v>523410</v>
      </c>
      <c r="G73" s="52">
        <v>414732</v>
      </c>
      <c r="H73" s="52">
        <v>510535</v>
      </c>
      <c r="I73" s="52">
        <v>475220</v>
      </c>
      <c r="J73" s="52">
        <v>596311</v>
      </c>
      <c r="K73" s="52">
        <v>505579</v>
      </c>
      <c r="L73" s="52">
        <v>626906</v>
      </c>
      <c r="M73" s="52">
        <v>730480</v>
      </c>
      <c r="N73" s="52">
        <v>1032481</v>
      </c>
      <c r="O73" s="52">
        <v>1201959</v>
      </c>
      <c r="P73" s="52">
        <v>1219010</v>
      </c>
      <c r="Q73" s="52">
        <v>1319991</v>
      </c>
      <c r="R73" s="52">
        <v>1405908</v>
      </c>
      <c r="S73" s="52">
        <v>1411107</v>
      </c>
      <c r="T73" s="52">
        <v>1341701</v>
      </c>
      <c r="U73" s="52">
        <v>1149689</v>
      </c>
      <c r="V73" s="52">
        <v>1023886</v>
      </c>
      <c r="W73" s="52">
        <v>1063304</v>
      </c>
      <c r="DA73" s="63" t="s">
        <v>1088</v>
      </c>
    </row>
    <row r="74" spans="1:105" ht="12" customHeight="1" x14ac:dyDescent="0.25">
      <c r="A74" s="97" t="s">
        <v>121</v>
      </c>
      <c r="B74" s="52">
        <v>1342</v>
      </c>
      <c r="C74" s="52">
        <v>12566</v>
      </c>
      <c r="D74" s="52">
        <v>14114</v>
      </c>
      <c r="E74" s="52">
        <v>14685</v>
      </c>
      <c r="F74" s="52">
        <v>16406</v>
      </c>
      <c r="G74" s="52">
        <v>13095</v>
      </c>
      <c r="H74" s="52">
        <v>20575</v>
      </c>
      <c r="I74" s="52">
        <v>21676</v>
      </c>
      <c r="J74" s="52">
        <v>39295</v>
      </c>
      <c r="K74" s="52">
        <v>42022</v>
      </c>
      <c r="L74" s="52">
        <v>80646</v>
      </c>
      <c r="M74" s="52">
        <v>105471</v>
      </c>
      <c r="N74" s="52">
        <v>141529</v>
      </c>
      <c r="O74" s="52">
        <v>153285</v>
      </c>
      <c r="P74" s="52">
        <v>159912</v>
      </c>
      <c r="Q74" s="52">
        <v>176775</v>
      </c>
      <c r="R74" s="52">
        <v>196304</v>
      </c>
      <c r="S74" s="52">
        <v>196163</v>
      </c>
      <c r="T74" s="52">
        <v>194751</v>
      </c>
      <c r="U74" s="52">
        <v>171542</v>
      </c>
      <c r="V74" s="52">
        <v>156908</v>
      </c>
      <c r="W74" s="52">
        <v>177087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8226081</v>
      </c>
      <c r="C78" s="52">
        <v>8290040</v>
      </c>
      <c r="D78" s="52">
        <v>8595259</v>
      </c>
      <c r="E78" s="52">
        <v>8829319</v>
      </c>
      <c r="F78" s="52">
        <v>9248308</v>
      </c>
      <c r="G78" s="52">
        <v>9536425</v>
      </c>
      <c r="H78" s="52">
        <v>9828368</v>
      </c>
      <c r="I78" s="52">
        <v>9972976</v>
      </c>
      <c r="J78" s="52">
        <v>9997071</v>
      </c>
      <c r="K78" s="52">
        <v>10091802</v>
      </c>
      <c r="L78" s="52">
        <v>10030315</v>
      </c>
      <c r="M78" s="52">
        <v>10100907</v>
      </c>
      <c r="N78" s="52">
        <v>9741881</v>
      </c>
      <c r="O78" s="52">
        <v>9369057</v>
      </c>
      <c r="P78" s="52">
        <v>9227627</v>
      </c>
      <c r="Q78" s="52">
        <v>9077575</v>
      </c>
      <c r="R78" s="52">
        <v>9036952</v>
      </c>
      <c r="S78" s="52">
        <v>8855308</v>
      </c>
      <c r="T78" s="52">
        <v>8724043</v>
      </c>
      <c r="U78" s="52">
        <v>8628233</v>
      </c>
      <c r="V78" s="52">
        <v>8529881</v>
      </c>
      <c r="W78" s="52">
        <v>8460010</v>
      </c>
      <c r="DA78" s="63" t="s">
        <v>1090</v>
      </c>
    </row>
    <row r="79" spans="1:105" ht="12" customHeight="1" x14ac:dyDescent="0.25">
      <c r="A79" s="109" t="s">
        <v>120</v>
      </c>
      <c r="B79" s="36">
        <v>194888</v>
      </c>
      <c r="C79" s="36">
        <v>590223</v>
      </c>
      <c r="D79" s="36">
        <v>629769</v>
      </c>
      <c r="E79" s="36">
        <v>613640</v>
      </c>
      <c r="F79" s="36">
        <v>628057</v>
      </c>
      <c r="G79" s="36">
        <v>509664</v>
      </c>
      <c r="H79" s="36">
        <v>624922</v>
      </c>
      <c r="I79" s="36">
        <v>615649</v>
      </c>
      <c r="J79" s="36">
        <v>768384</v>
      </c>
      <c r="K79" s="36">
        <v>649127</v>
      </c>
      <c r="L79" s="36">
        <v>749462</v>
      </c>
      <c r="M79" s="36">
        <v>783329</v>
      </c>
      <c r="N79" s="36">
        <v>1151598</v>
      </c>
      <c r="O79" s="36">
        <v>1400499</v>
      </c>
      <c r="P79" s="36">
        <v>1424166</v>
      </c>
      <c r="Q79" s="36">
        <v>1583034</v>
      </c>
      <c r="R79" s="36">
        <v>1683992</v>
      </c>
      <c r="S79" s="36">
        <v>1819576</v>
      </c>
      <c r="T79" s="36">
        <v>1908236</v>
      </c>
      <c r="U79" s="36">
        <v>1874964</v>
      </c>
      <c r="V79" s="36">
        <v>1889752</v>
      </c>
      <c r="W79" s="36">
        <v>1999057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4744335</v>
      </c>
      <c r="C81" s="120">
        <v>4642488</v>
      </c>
      <c r="D81" s="120">
        <v>4643034</v>
      </c>
      <c r="E81" s="120">
        <v>4688881</v>
      </c>
      <c r="F81" s="120">
        <v>4668176</v>
      </c>
      <c r="G81" s="120">
        <v>4721162</v>
      </c>
      <c r="H81" s="120">
        <v>4780751</v>
      </c>
      <c r="I81" s="120">
        <v>5013207</v>
      </c>
      <c r="J81" s="120">
        <v>5201574</v>
      </c>
      <c r="K81" s="120">
        <v>5487492</v>
      </c>
      <c r="L81" s="120">
        <v>5836898</v>
      </c>
      <c r="M81" s="120">
        <v>6113135</v>
      </c>
      <c r="N81" s="120">
        <v>6384528</v>
      </c>
      <c r="O81" s="120">
        <v>6633370</v>
      </c>
      <c r="P81" s="120">
        <v>6900742</v>
      </c>
      <c r="Q81" s="120">
        <v>6991079</v>
      </c>
      <c r="R81" s="120">
        <v>7026872</v>
      </c>
      <c r="S81" s="120">
        <v>7014607</v>
      </c>
      <c r="T81" s="120">
        <v>7023879</v>
      </c>
      <c r="U81" s="120">
        <v>6987946</v>
      </c>
      <c r="V81" s="120">
        <v>6840721</v>
      </c>
      <c r="W81" s="120">
        <v>6750901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4744335</v>
      </c>
      <c r="C83" s="52">
        <v>4642488</v>
      </c>
      <c r="D83" s="52">
        <v>4643034</v>
      </c>
      <c r="E83" s="52">
        <v>4688881</v>
      </c>
      <c r="F83" s="52">
        <v>4668176</v>
      </c>
      <c r="G83" s="52">
        <v>4721162</v>
      </c>
      <c r="H83" s="52">
        <v>4780751</v>
      </c>
      <c r="I83" s="52">
        <v>5013207</v>
      </c>
      <c r="J83" s="52">
        <v>5201574</v>
      </c>
      <c r="K83" s="52">
        <v>5487492</v>
      </c>
      <c r="L83" s="52">
        <v>5836898</v>
      </c>
      <c r="M83" s="52">
        <v>6113135</v>
      </c>
      <c r="N83" s="52">
        <v>6384528</v>
      </c>
      <c r="O83" s="52">
        <v>6633370</v>
      </c>
      <c r="P83" s="52">
        <v>6900742</v>
      </c>
      <c r="Q83" s="52">
        <v>6991079</v>
      </c>
      <c r="R83" s="52">
        <v>7026872</v>
      </c>
      <c r="S83" s="52">
        <v>7014607</v>
      </c>
      <c r="T83" s="52">
        <v>7023879</v>
      </c>
      <c r="U83" s="52">
        <v>6987946</v>
      </c>
      <c r="V83" s="52">
        <v>6840721</v>
      </c>
      <c r="W83" s="52">
        <v>6750901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308905</v>
      </c>
      <c r="C86" s="52">
        <v>315675</v>
      </c>
      <c r="D86" s="52">
        <v>325668</v>
      </c>
      <c r="E86" s="52">
        <v>323166</v>
      </c>
      <c r="F86" s="52">
        <v>334580</v>
      </c>
      <c r="G86" s="52">
        <v>341553</v>
      </c>
      <c r="H86" s="52">
        <v>351169</v>
      </c>
      <c r="I86" s="52">
        <v>347349</v>
      </c>
      <c r="J86" s="52">
        <v>347726</v>
      </c>
      <c r="K86" s="52">
        <v>359990</v>
      </c>
      <c r="L86" s="52">
        <v>393892</v>
      </c>
      <c r="M86" s="52">
        <v>451302</v>
      </c>
      <c r="N86" s="52">
        <v>501196</v>
      </c>
      <c r="O86" s="52">
        <v>550747</v>
      </c>
      <c r="P86" s="52">
        <v>585895</v>
      </c>
      <c r="Q86" s="52">
        <v>607947</v>
      </c>
      <c r="R86" s="52">
        <v>628211</v>
      </c>
      <c r="S86" s="52">
        <v>659192</v>
      </c>
      <c r="T86" s="52">
        <v>688437</v>
      </c>
      <c r="U86" s="52">
        <v>759598</v>
      </c>
      <c r="V86" s="52">
        <v>789199</v>
      </c>
      <c r="W86" s="52">
        <v>894231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197552</v>
      </c>
      <c r="C88" s="52">
        <v>200129</v>
      </c>
      <c r="D88" s="52">
        <v>211374</v>
      </c>
      <c r="E88" s="52">
        <v>225134</v>
      </c>
      <c r="F88" s="52">
        <v>235645</v>
      </c>
      <c r="G88" s="52">
        <v>251004</v>
      </c>
      <c r="H88" s="52">
        <v>267685</v>
      </c>
      <c r="I88" s="52">
        <v>295202</v>
      </c>
      <c r="J88" s="52">
        <v>322445</v>
      </c>
      <c r="K88" s="52">
        <v>339849</v>
      </c>
      <c r="L88" s="52">
        <v>349310</v>
      </c>
      <c r="M88" s="52">
        <v>347121</v>
      </c>
      <c r="N88" s="52">
        <v>337932</v>
      </c>
      <c r="O88" s="52">
        <v>317457</v>
      </c>
      <c r="P88" s="52">
        <v>304853</v>
      </c>
      <c r="Q88" s="52">
        <v>285801</v>
      </c>
      <c r="R88" s="52">
        <v>266867</v>
      </c>
      <c r="S88" s="52">
        <v>251124</v>
      </c>
      <c r="T88" s="52">
        <v>241942</v>
      </c>
      <c r="U88" s="52">
        <v>244818</v>
      </c>
      <c r="V88" s="52">
        <v>251520</v>
      </c>
      <c r="W88" s="52">
        <v>262246</v>
      </c>
      <c r="DA88" s="63" t="s">
        <v>1094</v>
      </c>
    </row>
    <row r="89" spans="1:105" ht="12" customHeight="1" x14ac:dyDescent="0.25">
      <c r="A89" s="97" t="s">
        <v>131</v>
      </c>
      <c r="B89" s="52">
        <v>70</v>
      </c>
      <c r="C89" s="52">
        <v>71</v>
      </c>
      <c r="D89" s="52">
        <v>71</v>
      </c>
      <c r="E89" s="52">
        <v>78</v>
      </c>
      <c r="F89" s="52">
        <v>82</v>
      </c>
      <c r="G89" s="52">
        <v>98</v>
      </c>
      <c r="H89" s="52">
        <v>122</v>
      </c>
      <c r="I89" s="52">
        <v>172</v>
      </c>
      <c r="J89" s="52">
        <v>207</v>
      </c>
      <c r="K89" s="52">
        <v>276</v>
      </c>
      <c r="L89" s="52">
        <v>428</v>
      </c>
      <c r="M89" s="52">
        <v>473</v>
      </c>
      <c r="N89" s="52">
        <v>448</v>
      </c>
      <c r="O89" s="52">
        <v>413</v>
      </c>
      <c r="P89" s="52">
        <v>425</v>
      </c>
      <c r="Q89" s="52">
        <v>411</v>
      </c>
      <c r="R89" s="52">
        <v>387</v>
      </c>
      <c r="S89" s="52">
        <v>348</v>
      </c>
      <c r="T89" s="52">
        <v>344</v>
      </c>
      <c r="U89" s="52">
        <v>355</v>
      </c>
      <c r="V89" s="52">
        <v>339</v>
      </c>
      <c r="W89" s="52">
        <v>483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520366</v>
      </c>
      <c r="C92" s="52">
        <v>505183</v>
      </c>
      <c r="D92" s="52">
        <v>480358</v>
      </c>
      <c r="E92" s="52">
        <v>457011</v>
      </c>
      <c r="F92" s="52">
        <v>436232</v>
      </c>
      <c r="G92" s="52">
        <v>424977</v>
      </c>
      <c r="H92" s="52">
        <v>398781</v>
      </c>
      <c r="I92" s="52">
        <v>388782</v>
      </c>
      <c r="J92" s="52">
        <v>366935</v>
      </c>
      <c r="K92" s="52">
        <v>360283</v>
      </c>
      <c r="L92" s="52">
        <v>341228</v>
      </c>
      <c r="M92" s="52">
        <v>320028</v>
      </c>
      <c r="N92" s="52">
        <v>296681</v>
      </c>
      <c r="O92" s="52">
        <v>282494</v>
      </c>
      <c r="P92" s="52">
        <v>279697</v>
      </c>
      <c r="Q92" s="52">
        <v>271909</v>
      </c>
      <c r="R92" s="52">
        <v>264589</v>
      </c>
      <c r="S92" s="52">
        <v>256413</v>
      </c>
      <c r="T92" s="52">
        <v>249717</v>
      </c>
      <c r="U92" s="52">
        <v>239363</v>
      </c>
      <c r="V92" s="52">
        <v>226761</v>
      </c>
      <c r="W92" s="52">
        <v>224671</v>
      </c>
      <c r="DA92" s="63" t="s">
        <v>1096</v>
      </c>
    </row>
    <row r="93" spans="1:105" ht="12" customHeight="1" x14ac:dyDescent="0.25">
      <c r="A93" s="97" t="s">
        <v>123</v>
      </c>
      <c r="B93" s="52">
        <v>187</v>
      </c>
      <c r="C93" s="52">
        <v>179</v>
      </c>
      <c r="D93" s="52">
        <v>172</v>
      </c>
      <c r="E93" s="52">
        <v>153</v>
      </c>
      <c r="F93" s="52">
        <v>152</v>
      </c>
      <c r="G93" s="52">
        <v>170</v>
      </c>
      <c r="H93" s="52">
        <v>181</v>
      </c>
      <c r="I93" s="52">
        <v>225</v>
      </c>
      <c r="J93" s="52">
        <v>226</v>
      </c>
      <c r="K93" s="52">
        <v>293</v>
      </c>
      <c r="L93" s="52">
        <v>379</v>
      </c>
      <c r="M93" s="52">
        <v>440</v>
      </c>
      <c r="N93" s="52">
        <v>397</v>
      </c>
      <c r="O93" s="52">
        <v>345</v>
      </c>
      <c r="P93" s="52">
        <v>392</v>
      </c>
      <c r="Q93" s="52">
        <v>363</v>
      </c>
      <c r="R93" s="52">
        <v>362</v>
      </c>
      <c r="S93" s="52">
        <v>346</v>
      </c>
      <c r="T93" s="52">
        <v>362</v>
      </c>
      <c r="U93" s="52">
        <v>355</v>
      </c>
      <c r="V93" s="52">
        <v>338</v>
      </c>
      <c r="W93" s="52">
        <v>372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3880281</v>
      </c>
      <c r="C96" s="52">
        <v>3798405</v>
      </c>
      <c r="D96" s="52">
        <v>3817702</v>
      </c>
      <c r="E96" s="52">
        <v>3869761</v>
      </c>
      <c r="F96" s="52">
        <v>3856600</v>
      </c>
      <c r="G96" s="52">
        <v>3892507</v>
      </c>
      <c r="H96" s="52">
        <v>3930253</v>
      </c>
      <c r="I96" s="52">
        <v>4087952</v>
      </c>
      <c r="J96" s="52">
        <v>4232606</v>
      </c>
      <c r="K96" s="52">
        <v>4438986</v>
      </c>
      <c r="L96" s="52">
        <v>4623103</v>
      </c>
      <c r="M96" s="52">
        <v>4800244</v>
      </c>
      <c r="N96" s="52">
        <v>5047369</v>
      </c>
      <c r="O96" s="52">
        <v>5317258</v>
      </c>
      <c r="P96" s="52">
        <v>5547864</v>
      </c>
      <c r="Q96" s="52">
        <v>5641514</v>
      </c>
      <c r="R96" s="52">
        <v>5679820</v>
      </c>
      <c r="S96" s="52">
        <v>5694032</v>
      </c>
      <c r="T96" s="52">
        <v>5671104</v>
      </c>
      <c r="U96" s="52">
        <v>5616929</v>
      </c>
      <c r="V96" s="52">
        <v>5493360</v>
      </c>
      <c r="W96" s="52">
        <v>5365357</v>
      </c>
      <c r="DA96" s="63" t="s">
        <v>1098</v>
      </c>
    </row>
    <row r="97" spans="1:105" ht="12" customHeight="1" x14ac:dyDescent="0.25">
      <c r="A97" s="97" t="s">
        <v>121</v>
      </c>
      <c r="B97" s="52">
        <v>145879</v>
      </c>
      <c r="C97" s="52">
        <v>138521</v>
      </c>
      <c r="D97" s="52">
        <v>133357</v>
      </c>
      <c r="E97" s="52">
        <v>136744</v>
      </c>
      <c r="F97" s="52">
        <v>139465</v>
      </c>
      <c r="G97" s="52">
        <v>152406</v>
      </c>
      <c r="H97" s="52">
        <v>183729</v>
      </c>
      <c r="I97" s="52">
        <v>240874</v>
      </c>
      <c r="J97" s="52">
        <v>279155</v>
      </c>
      <c r="K97" s="52">
        <v>347805</v>
      </c>
      <c r="L97" s="52">
        <v>522450</v>
      </c>
      <c r="M97" s="52">
        <v>644829</v>
      </c>
      <c r="N97" s="52">
        <v>701701</v>
      </c>
      <c r="O97" s="52">
        <v>715403</v>
      </c>
      <c r="P97" s="52">
        <v>767511</v>
      </c>
      <c r="Q97" s="52">
        <v>791081</v>
      </c>
      <c r="R97" s="52">
        <v>814847</v>
      </c>
      <c r="S97" s="52">
        <v>812344</v>
      </c>
      <c r="T97" s="52">
        <v>860410</v>
      </c>
      <c r="U97" s="52">
        <v>886126</v>
      </c>
      <c r="V97" s="52">
        <v>868403</v>
      </c>
      <c r="W97" s="52">
        <v>897772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2179127</v>
      </c>
      <c r="C102" s="52">
        <v>2114548</v>
      </c>
      <c r="D102" s="52">
        <v>2117756</v>
      </c>
      <c r="E102" s="52">
        <v>2138192</v>
      </c>
      <c r="F102" s="52">
        <v>2162516</v>
      </c>
      <c r="G102" s="52">
        <v>2159097</v>
      </c>
      <c r="H102" s="52">
        <v>2096865</v>
      </c>
      <c r="I102" s="52">
        <v>2130931</v>
      </c>
      <c r="J102" s="52">
        <v>2119335</v>
      </c>
      <c r="K102" s="52">
        <v>2144576</v>
      </c>
      <c r="L102" s="52">
        <v>2198060</v>
      </c>
      <c r="M102" s="52">
        <v>2242030</v>
      </c>
      <c r="N102" s="52">
        <v>2265496</v>
      </c>
      <c r="O102" s="52">
        <v>2305891</v>
      </c>
      <c r="P102" s="52">
        <v>2353968</v>
      </c>
      <c r="Q102" s="52">
        <v>2309462</v>
      </c>
      <c r="R102" s="52">
        <v>2189375</v>
      </c>
      <c r="S102" s="52">
        <v>2068406</v>
      </c>
      <c r="T102" s="52">
        <v>1969051</v>
      </c>
      <c r="U102" s="52">
        <v>1865163</v>
      </c>
      <c r="V102" s="52">
        <v>1747964</v>
      </c>
      <c r="W102" s="52">
        <v>1656727</v>
      </c>
      <c r="DA102" s="63" t="s">
        <v>1101</v>
      </c>
    </row>
    <row r="103" spans="1:105" ht="12" customHeight="1" x14ac:dyDescent="0.25">
      <c r="A103" s="109" t="s">
        <v>120</v>
      </c>
      <c r="B103" s="36">
        <v>2565208</v>
      </c>
      <c r="C103" s="36">
        <v>2527940</v>
      </c>
      <c r="D103" s="36">
        <v>2525278</v>
      </c>
      <c r="E103" s="36">
        <v>2550689</v>
      </c>
      <c r="F103" s="36">
        <v>2505660</v>
      </c>
      <c r="G103" s="36">
        <v>2562065</v>
      </c>
      <c r="H103" s="36">
        <v>2683886</v>
      </c>
      <c r="I103" s="36">
        <v>2882276</v>
      </c>
      <c r="J103" s="36">
        <v>3082239</v>
      </c>
      <c r="K103" s="36">
        <v>3342916</v>
      </c>
      <c r="L103" s="36">
        <v>3638838</v>
      </c>
      <c r="M103" s="36">
        <v>3871105</v>
      </c>
      <c r="N103" s="36">
        <v>4119032</v>
      </c>
      <c r="O103" s="36">
        <v>4327479</v>
      </c>
      <c r="P103" s="36">
        <v>4546774</v>
      </c>
      <c r="Q103" s="36">
        <v>4681617</v>
      </c>
      <c r="R103" s="36">
        <v>4837497</v>
      </c>
      <c r="S103" s="36">
        <v>4946201</v>
      </c>
      <c r="T103" s="36">
        <v>5054828</v>
      </c>
      <c r="U103" s="36">
        <v>5122783</v>
      </c>
      <c r="V103" s="36">
        <v>5092757</v>
      </c>
      <c r="W103" s="36">
        <v>5094174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136284</v>
      </c>
      <c r="C105" s="120">
        <v>120908</v>
      </c>
      <c r="D105" s="120">
        <v>99437</v>
      </c>
      <c r="E105" s="120">
        <v>80099</v>
      </c>
      <c r="F105" s="120">
        <v>57714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136284</v>
      </c>
      <c r="C107" s="52">
        <v>120908</v>
      </c>
      <c r="D107" s="52">
        <v>99437</v>
      </c>
      <c r="E107" s="52">
        <v>80099</v>
      </c>
      <c r="F107" s="52">
        <v>57714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8873</v>
      </c>
      <c r="C110" s="52">
        <v>8915</v>
      </c>
      <c r="D110" s="52">
        <v>8690</v>
      </c>
      <c r="E110" s="52">
        <v>7410</v>
      </c>
      <c r="F110" s="52">
        <v>6071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131346</v>
      </c>
      <c r="C116" s="52">
        <v>116573</v>
      </c>
      <c r="D116" s="52">
        <v>95879</v>
      </c>
      <c r="E116" s="52">
        <v>77239</v>
      </c>
      <c r="F116" s="52">
        <v>55661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4938</v>
      </c>
      <c r="C117" s="52">
        <v>4335</v>
      </c>
      <c r="D117" s="52">
        <v>3558</v>
      </c>
      <c r="E117" s="52">
        <v>2860</v>
      </c>
      <c r="F117" s="52">
        <v>2053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62597</v>
      </c>
      <c r="C121" s="52">
        <v>55370</v>
      </c>
      <c r="D121" s="52">
        <v>45509</v>
      </c>
      <c r="E121" s="52">
        <v>36627</v>
      </c>
      <c r="F121" s="52">
        <v>26352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73687</v>
      </c>
      <c r="C122" s="36">
        <v>65538</v>
      </c>
      <c r="D122" s="36">
        <v>53928</v>
      </c>
      <c r="E122" s="36">
        <v>43472</v>
      </c>
      <c r="F122" s="36">
        <v>31362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2684370</v>
      </c>
      <c r="C124" s="120">
        <v>2668624</v>
      </c>
      <c r="D124" s="120">
        <v>2651960</v>
      </c>
      <c r="E124" s="120">
        <v>2650600</v>
      </c>
      <c r="F124" s="120">
        <v>2614642</v>
      </c>
      <c r="G124" s="120">
        <v>2500902</v>
      </c>
      <c r="H124" s="120">
        <v>2251797</v>
      </c>
      <c r="I124" s="120">
        <v>1775857</v>
      </c>
      <c r="J124" s="120">
        <v>1501638</v>
      </c>
      <c r="K124" s="120">
        <v>1317922</v>
      </c>
      <c r="L124" s="120">
        <v>1290012</v>
      </c>
      <c r="M124" s="120">
        <v>1258663</v>
      </c>
      <c r="N124" s="120">
        <v>1244258</v>
      </c>
      <c r="O124" s="120">
        <v>1248104</v>
      </c>
      <c r="P124" s="120">
        <v>1279475</v>
      </c>
      <c r="Q124" s="120">
        <v>1319497</v>
      </c>
      <c r="R124" s="120">
        <v>1347230</v>
      </c>
      <c r="S124" s="120">
        <v>1369266</v>
      </c>
      <c r="T124" s="120">
        <v>1401568</v>
      </c>
      <c r="U124" s="120">
        <v>1432736</v>
      </c>
      <c r="V124" s="120">
        <v>1466366</v>
      </c>
      <c r="W124" s="120">
        <v>1500146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2684370</v>
      </c>
      <c r="C126" s="52">
        <v>2668624</v>
      </c>
      <c r="D126" s="52">
        <v>2651960</v>
      </c>
      <c r="E126" s="52">
        <v>2650600</v>
      </c>
      <c r="F126" s="52">
        <v>2614642</v>
      </c>
      <c r="G126" s="52">
        <v>2500902</v>
      </c>
      <c r="H126" s="52">
        <v>2251797</v>
      </c>
      <c r="I126" s="52">
        <v>1775857</v>
      </c>
      <c r="J126" s="52">
        <v>1501638</v>
      </c>
      <c r="K126" s="52">
        <v>1317922</v>
      </c>
      <c r="L126" s="52">
        <v>1290012</v>
      </c>
      <c r="M126" s="52">
        <v>1258663</v>
      </c>
      <c r="N126" s="52">
        <v>1244258</v>
      </c>
      <c r="O126" s="52">
        <v>1248104</v>
      </c>
      <c r="P126" s="52">
        <v>1279475</v>
      </c>
      <c r="Q126" s="52">
        <v>1319497</v>
      </c>
      <c r="R126" s="52">
        <v>1347230</v>
      </c>
      <c r="S126" s="52">
        <v>1369266</v>
      </c>
      <c r="T126" s="52">
        <v>1401568</v>
      </c>
      <c r="U126" s="52">
        <v>1432736</v>
      </c>
      <c r="V126" s="52">
        <v>1466366</v>
      </c>
      <c r="W126" s="52">
        <v>1500146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174780</v>
      </c>
      <c r="C129" s="52">
        <v>179117</v>
      </c>
      <c r="D129" s="52">
        <v>184949</v>
      </c>
      <c r="E129" s="52">
        <v>184970</v>
      </c>
      <c r="F129" s="52">
        <v>188319</v>
      </c>
      <c r="G129" s="52">
        <v>188189</v>
      </c>
      <c r="H129" s="52">
        <v>179258</v>
      </c>
      <c r="I129" s="52">
        <v>159731</v>
      </c>
      <c r="J129" s="52">
        <v>139934</v>
      </c>
      <c r="K129" s="52">
        <v>110815</v>
      </c>
      <c r="L129" s="52">
        <v>83711</v>
      </c>
      <c r="M129" s="52">
        <v>70395</v>
      </c>
      <c r="N129" s="52">
        <v>68460</v>
      </c>
      <c r="O129" s="52">
        <v>73797</v>
      </c>
      <c r="P129" s="52">
        <v>87488</v>
      </c>
      <c r="Q129" s="52">
        <v>99508</v>
      </c>
      <c r="R129" s="52">
        <v>115276</v>
      </c>
      <c r="S129" s="52">
        <v>144403</v>
      </c>
      <c r="T129" s="52">
        <v>174548</v>
      </c>
      <c r="U129" s="52">
        <v>208031</v>
      </c>
      <c r="V129" s="52">
        <v>222231</v>
      </c>
      <c r="W129" s="52">
        <v>251276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2479552</v>
      </c>
      <c r="C131" s="52">
        <v>2472891</v>
      </c>
      <c r="D131" s="52">
        <v>2484172</v>
      </c>
      <c r="E131" s="52">
        <v>2486858</v>
      </c>
      <c r="F131" s="52">
        <v>2451578</v>
      </c>
      <c r="G131" s="52">
        <v>2344524</v>
      </c>
      <c r="H131" s="52">
        <v>2109693</v>
      </c>
      <c r="I131" s="52">
        <v>1662322</v>
      </c>
      <c r="J131" s="52">
        <v>1404518</v>
      </c>
      <c r="K131" s="52">
        <v>1228816</v>
      </c>
      <c r="L131" s="52">
        <v>1197412</v>
      </c>
      <c r="M131" s="52">
        <v>1158506</v>
      </c>
      <c r="N131" s="52">
        <v>1140262</v>
      </c>
      <c r="O131" s="52">
        <v>1136867</v>
      </c>
      <c r="P131" s="52">
        <v>1155633</v>
      </c>
      <c r="Q131" s="52">
        <v>1193441</v>
      </c>
      <c r="R131" s="52">
        <v>1222707</v>
      </c>
      <c r="S131" s="52">
        <v>1244382</v>
      </c>
      <c r="T131" s="52">
        <v>1270413</v>
      </c>
      <c r="U131" s="52">
        <v>1296966</v>
      </c>
      <c r="V131" s="52">
        <v>1328810</v>
      </c>
      <c r="W131" s="52">
        <v>1375223</v>
      </c>
      <c r="DA131" s="63" t="s">
        <v>1113</v>
      </c>
    </row>
    <row r="132" spans="1:105" ht="12" customHeight="1" x14ac:dyDescent="0.25">
      <c r="A132" s="97" t="s">
        <v>127</v>
      </c>
      <c r="B132" s="52">
        <v>758</v>
      </c>
      <c r="C132" s="52">
        <v>861</v>
      </c>
      <c r="D132" s="52">
        <v>920</v>
      </c>
      <c r="E132" s="52">
        <v>860</v>
      </c>
      <c r="F132" s="52">
        <v>839</v>
      </c>
      <c r="G132" s="52">
        <v>983</v>
      </c>
      <c r="H132" s="52">
        <v>1155</v>
      </c>
      <c r="I132" s="52">
        <v>937</v>
      </c>
      <c r="J132" s="52">
        <v>884</v>
      </c>
      <c r="K132" s="52">
        <v>922</v>
      </c>
      <c r="L132" s="52">
        <v>1277</v>
      </c>
      <c r="M132" s="52">
        <v>1518</v>
      </c>
      <c r="N132" s="52">
        <v>1468</v>
      </c>
      <c r="O132" s="52">
        <v>1375</v>
      </c>
      <c r="P132" s="52">
        <v>1519</v>
      </c>
      <c r="Q132" s="52">
        <v>1612</v>
      </c>
      <c r="R132" s="52">
        <v>1708</v>
      </c>
      <c r="S132" s="52">
        <v>1684</v>
      </c>
      <c r="T132" s="52">
        <v>1864</v>
      </c>
      <c r="U132" s="52">
        <v>1967</v>
      </c>
      <c r="V132" s="52">
        <v>1986</v>
      </c>
      <c r="W132" s="52">
        <v>2247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196666</v>
      </c>
      <c r="C135" s="52">
        <v>187984</v>
      </c>
      <c r="D135" s="52">
        <v>161029</v>
      </c>
      <c r="E135" s="52">
        <v>157131</v>
      </c>
      <c r="F135" s="52">
        <v>156350</v>
      </c>
      <c r="G135" s="52">
        <v>149368</v>
      </c>
      <c r="H135" s="52">
        <v>134699</v>
      </c>
      <c r="I135" s="52">
        <v>107297</v>
      </c>
      <c r="J135" s="52">
        <v>91499</v>
      </c>
      <c r="K135" s="52">
        <v>83635</v>
      </c>
      <c r="L135" s="52">
        <v>83212</v>
      </c>
      <c r="M135" s="52">
        <v>86422</v>
      </c>
      <c r="N135" s="52">
        <v>88814</v>
      </c>
      <c r="O135" s="52">
        <v>95521</v>
      </c>
      <c r="P135" s="52">
        <v>106458</v>
      </c>
      <c r="Q135" s="52">
        <v>108514</v>
      </c>
      <c r="R135" s="52">
        <v>107250</v>
      </c>
      <c r="S135" s="52">
        <v>107888</v>
      </c>
      <c r="T135" s="52">
        <v>111834</v>
      </c>
      <c r="U135" s="52">
        <v>115035</v>
      </c>
      <c r="V135" s="52">
        <v>116573</v>
      </c>
      <c r="W135" s="52">
        <v>104832</v>
      </c>
      <c r="DA135" s="63" t="s">
        <v>1115</v>
      </c>
    </row>
    <row r="136" spans="1:105" ht="12" customHeight="1" x14ac:dyDescent="0.25">
      <c r="A136" s="97" t="s">
        <v>121</v>
      </c>
      <c r="B136" s="52">
        <v>7394</v>
      </c>
      <c r="C136" s="52">
        <v>6888</v>
      </c>
      <c r="D136" s="52">
        <v>5839</v>
      </c>
      <c r="E136" s="52">
        <v>5751</v>
      </c>
      <c r="F136" s="52">
        <v>5875</v>
      </c>
      <c r="G136" s="52">
        <v>6027</v>
      </c>
      <c r="H136" s="52">
        <v>6250</v>
      </c>
      <c r="I136" s="52">
        <v>5301</v>
      </c>
      <c r="J136" s="52">
        <v>4737</v>
      </c>
      <c r="K136" s="52">
        <v>4549</v>
      </c>
      <c r="L136" s="52">
        <v>8111</v>
      </c>
      <c r="M136" s="52">
        <v>12217</v>
      </c>
      <c r="N136" s="52">
        <v>13714</v>
      </c>
      <c r="O136" s="52">
        <v>14341</v>
      </c>
      <c r="P136" s="52">
        <v>15865</v>
      </c>
      <c r="Q136" s="52">
        <v>15930</v>
      </c>
      <c r="R136" s="52">
        <v>15565</v>
      </c>
      <c r="S136" s="52">
        <v>15312</v>
      </c>
      <c r="T136" s="52">
        <v>17457</v>
      </c>
      <c r="U136" s="52">
        <v>18768</v>
      </c>
      <c r="V136" s="52">
        <v>18997</v>
      </c>
      <c r="W136" s="52">
        <v>17844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1232962</v>
      </c>
      <c r="C140" s="52">
        <v>1214494</v>
      </c>
      <c r="D140" s="52">
        <v>1208449</v>
      </c>
      <c r="E140" s="52">
        <v>1207518</v>
      </c>
      <c r="F140" s="52">
        <v>1209178</v>
      </c>
      <c r="G140" s="52">
        <v>1145968</v>
      </c>
      <c r="H140" s="52">
        <v>1007164</v>
      </c>
      <c r="I140" s="52">
        <v>790985</v>
      </c>
      <c r="J140" s="52">
        <v>663912</v>
      </c>
      <c r="K140" s="52">
        <v>570288</v>
      </c>
      <c r="L140" s="52">
        <v>527199</v>
      </c>
      <c r="M140" s="52">
        <v>484502</v>
      </c>
      <c r="N140" s="52">
        <v>447309</v>
      </c>
      <c r="O140" s="52">
        <v>434873</v>
      </c>
      <c r="P140" s="52">
        <v>441362</v>
      </c>
      <c r="Q140" s="52">
        <v>443455</v>
      </c>
      <c r="R140" s="52">
        <v>427196</v>
      </c>
      <c r="S140" s="52">
        <v>408073</v>
      </c>
      <c r="T140" s="52">
        <v>392394</v>
      </c>
      <c r="U140" s="52">
        <v>377233</v>
      </c>
      <c r="V140" s="52">
        <v>368638</v>
      </c>
      <c r="W140" s="52">
        <v>365088</v>
      </c>
      <c r="DA140" s="63" t="s">
        <v>1117</v>
      </c>
    </row>
    <row r="141" spans="1:105" ht="12" customHeight="1" x14ac:dyDescent="0.25">
      <c r="A141" s="109" t="s">
        <v>120</v>
      </c>
      <c r="B141" s="36">
        <v>1451408</v>
      </c>
      <c r="C141" s="36">
        <v>1454130</v>
      </c>
      <c r="D141" s="36">
        <v>1443511</v>
      </c>
      <c r="E141" s="36">
        <v>1443082</v>
      </c>
      <c r="F141" s="36">
        <v>1405464</v>
      </c>
      <c r="G141" s="36">
        <v>1354934</v>
      </c>
      <c r="H141" s="36">
        <v>1244633</v>
      </c>
      <c r="I141" s="36">
        <v>984872</v>
      </c>
      <c r="J141" s="36">
        <v>837726</v>
      </c>
      <c r="K141" s="36">
        <v>747634</v>
      </c>
      <c r="L141" s="36">
        <v>762813</v>
      </c>
      <c r="M141" s="36">
        <v>774161</v>
      </c>
      <c r="N141" s="36">
        <v>796949</v>
      </c>
      <c r="O141" s="36">
        <v>813231</v>
      </c>
      <c r="P141" s="36">
        <v>838113</v>
      </c>
      <c r="Q141" s="36">
        <v>876042</v>
      </c>
      <c r="R141" s="36">
        <v>920034</v>
      </c>
      <c r="S141" s="36">
        <v>961193</v>
      </c>
      <c r="T141" s="36">
        <v>1009174</v>
      </c>
      <c r="U141" s="36">
        <v>1055503</v>
      </c>
      <c r="V141" s="36">
        <v>1097728</v>
      </c>
      <c r="W141" s="36">
        <v>1135058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115843</v>
      </c>
      <c r="C143" s="120">
        <v>126332</v>
      </c>
      <c r="D143" s="120">
        <v>147214</v>
      </c>
      <c r="E143" s="120">
        <v>190584</v>
      </c>
      <c r="F143" s="120">
        <v>287414</v>
      </c>
      <c r="G143" s="120">
        <v>514719</v>
      </c>
      <c r="H143" s="120">
        <v>866462</v>
      </c>
      <c r="I143" s="120">
        <v>1325307</v>
      </c>
      <c r="J143" s="120">
        <v>1796138</v>
      </c>
      <c r="K143" s="120">
        <v>2233484</v>
      </c>
      <c r="L143" s="120">
        <v>2609157</v>
      </c>
      <c r="M143" s="120">
        <v>2838172</v>
      </c>
      <c r="N143" s="120">
        <v>3057438</v>
      </c>
      <c r="O143" s="120">
        <v>3288030</v>
      </c>
      <c r="P143" s="120">
        <v>3608047</v>
      </c>
      <c r="Q143" s="120">
        <v>3898259</v>
      </c>
      <c r="R143" s="120">
        <v>4202856</v>
      </c>
      <c r="S143" s="120">
        <v>4514736</v>
      </c>
      <c r="T143" s="120">
        <v>4903970</v>
      </c>
      <c r="U143" s="120">
        <v>5384868</v>
      </c>
      <c r="V143" s="120">
        <v>5893545</v>
      </c>
      <c r="W143" s="120">
        <v>6308441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115843</v>
      </c>
      <c r="C145" s="52">
        <v>126332</v>
      </c>
      <c r="D145" s="52">
        <v>147214</v>
      </c>
      <c r="E145" s="52">
        <v>190584</v>
      </c>
      <c r="F145" s="52">
        <v>287414</v>
      </c>
      <c r="G145" s="52">
        <v>514719</v>
      </c>
      <c r="H145" s="52">
        <v>866462</v>
      </c>
      <c r="I145" s="52">
        <v>1325307</v>
      </c>
      <c r="J145" s="52">
        <v>1796138</v>
      </c>
      <c r="K145" s="52">
        <v>2233484</v>
      </c>
      <c r="L145" s="52">
        <v>2609157</v>
      </c>
      <c r="M145" s="52">
        <v>2838172</v>
      </c>
      <c r="N145" s="52">
        <v>3057438</v>
      </c>
      <c r="O145" s="52">
        <v>3288030</v>
      </c>
      <c r="P145" s="52">
        <v>3608047</v>
      </c>
      <c r="Q145" s="52">
        <v>3898259</v>
      </c>
      <c r="R145" s="52">
        <v>4202856</v>
      </c>
      <c r="S145" s="52">
        <v>4514736</v>
      </c>
      <c r="T145" s="52">
        <v>4903970</v>
      </c>
      <c r="U145" s="52">
        <v>5384868</v>
      </c>
      <c r="V145" s="52">
        <v>5893545</v>
      </c>
      <c r="W145" s="52">
        <v>6308441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75426</v>
      </c>
      <c r="C147" s="52">
        <v>71434</v>
      </c>
      <c r="D147" s="52">
        <v>73063</v>
      </c>
      <c r="E147" s="52">
        <v>73510</v>
      </c>
      <c r="F147" s="52">
        <v>80618</v>
      </c>
      <c r="G147" s="52">
        <v>111240</v>
      </c>
      <c r="H147" s="52">
        <v>186288</v>
      </c>
      <c r="I147" s="52">
        <v>295608</v>
      </c>
      <c r="J147" s="52">
        <v>454937</v>
      </c>
      <c r="K147" s="52">
        <v>728012</v>
      </c>
      <c r="L147" s="52">
        <v>916479</v>
      </c>
      <c r="M147" s="52">
        <v>965369</v>
      </c>
      <c r="N147" s="52">
        <v>1015868</v>
      </c>
      <c r="O147" s="52">
        <v>1092401</v>
      </c>
      <c r="P147" s="52">
        <v>1108990</v>
      </c>
      <c r="Q147" s="52">
        <v>1186885</v>
      </c>
      <c r="R147" s="52">
        <v>1357205</v>
      </c>
      <c r="S147" s="52">
        <v>1442225</v>
      </c>
      <c r="T147" s="52">
        <v>1513806</v>
      </c>
      <c r="U147" s="52">
        <v>1802711</v>
      </c>
      <c r="V147" s="52">
        <v>1968609</v>
      </c>
      <c r="W147" s="52">
        <v>2427549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13258</v>
      </c>
      <c r="C149" s="52">
        <v>14307</v>
      </c>
      <c r="D149" s="52">
        <v>15383</v>
      </c>
      <c r="E149" s="52">
        <v>18119</v>
      </c>
      <c r="F149" s="52">
        <v>26332</v>
      </c>
      <c r="G149" s="52">
        <v>47297</v>
      </c>
      <c r="H149" s="52">
        <v>73470</v>
      </c>
      <c r="I149" s="52">
        <v>101440</v>
      </c>
      <c r="J149" s="52">
        <v>118200</v>
      </c>
      <c r="K149" s="52">
        <v>141305</v>
      </c>
      <c r="L149" s="52">
        <v>150740</v>
      </c>
      <c r="M149" s="52">
        <v>152741</v>
      </c>
      <c r="N149" s="52">
        <v>151045</v>
      </c>
      <c r="O149" s="52">
        <v>150466</v>
      </c>
      <c r="P149" s="52">
        <v>153437</v>
      </c>
      <c r="Q149" s="52">
        <v>156654</v>
      </c>
      <c r="R149" s="52">
        <v>162203</v>
      </c>
      <c r="S149" s="52">
        <v>169461</v>
      </c>
      <c r="T149" s="52">
        <v>178694</v>
      </c>
      <c r="U149" s="52">
        <v>188835</v>
      </c>
      <c r="V149" s="52">
        <v>200058</v>
      </c>
      <c r="W149" s="52">
        <v>218234</v>
      </c>
      <c r="DA149" s="63" t="s">
        <v>1121</v>
      </c>
    </row>
    <row r="150" spans="1:105" ht="12" customHeight="1" x14ac:dyDescent="0.25">
      <c r="A150" s="97" t="s">
        <v>123</v>
      </c>
      <c r="B150" s="52">
        <v>5</v>
      </c>
      <c r="C150" s="52">
        <v>4</v>
      </c>
      <c r="D150" s="52">
        <v>4</v>
      </c>
      <c r="E150" s="52">
        <v>5</v>
      </c>
      <c r="F150" s="52">
        <v>9</v>
      </c>
      <c r="G150" s="52">
        <v>23</v>
      </c>
      <c r="H150" s="52">
        <v>41</v>
      </c>
      <c r="I150" s="52">
        <v>81</v>
      </c>
      <c r="J150" s="52">
        <v>93</v>
      </c>
      <c r="K150" s="52">
        <v>137</v>
      </c>
      <c r="L150" s="52">
        <v>180</v>
      </c>
      <c r="M150" s="52">
        <v>205</v>
      </c>
      <c r="N150" s="52">
        <v>186</v>
      </c>
      <c r="O150" s="52">
        <v>165</v>
      </c>
      <c r="P150" s="52">
        <v>209</v>
      </c>
      <c r="Q150" s="52">
        <v>211</v>
      </c>
      <c r="R150" s="52">
        <v>230</v>
      </c>
      <c r="S150" s="52">
        <v>245</v>
      </c>
      <c r="T150" s="52">
        <v>281</v>
      </c>
      <c r="U150" s="52">
        <v>295</v>
      </c>
      <c r="V150" s="52">
        <v>288</v>
      </c>
      <c r="W150" s="52">
        <v>348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98863</v>
      </c>
      <c r="C153" s="52">
        <v>108156</v>
      </c>
      <c r="D153" s="52">
        <v>127561</v>
      </c>
      <c r="E153" s="52">
        <v>166610</v>
      </c>
      <c r="F153" s="52">
        <v>251532</v>
      </c>
      <c r="G153" s="52">
        <v>447138</v>
      </c>
      <c r="H153" s="52">
        <v>749216</v>
      </c>
      <c r="I153" s="52">
        <v>1133930</v>
      </c>
      <c r="J153" s="52">
        <v>1549077</v>
      </c>
      <c r="K153" s="52">
        <v>1917331</v>
      </c>
      <c r="L153" s="52">
        <v>2196058</v>
      </c>
      <c r="M153" s="52">
        <v>2370691</v>
      </c>
      <c r="N153" s="52">
        <v>2562480</v>
      </c>
      <c r="O153" s="52">
        <v>2781185</v>
      </c>
      <c r="P153" s="52">
        <v>3045316</v>
      </c>
      <c r="Q153" s="52">
        <v>3288409</v>
      </c>
      <c r="R153" s="52">
        <v>3534540</v>
      </c>
      <c r="S153" s="52">
        <v>3799631</v>
      </c>
      <c r="T153" s="52">
        <v>4086438</v>
      </c>
      <c r="U153" s="52">
        <v>4470057</v>
      </c>
      <c r="V153" s="52">
        <v>4919404</v>
      </c>
      <c r="W153" s="52">
        <v>5224459</v>
      </c>
      <c r="DA153" s="63" t="s">
        <v>1123</v>
      </c>
    </row>
    <row r="154" spans="1:105" ht="12" customHeight="1" x14ac:dyDescent="0.25">
      <c r="A154" s="97" t="s">
        <v>121</v>
      </c>
      <c r="B154" s="52">
        <v>3717</v>
      </c>
      <c r="C154" s="52">
        <v>3865</v>
      </c>
      <c r="D154" s="52">
        <v>4266</v>
      </c>
      <c r="E154" s="52">
        <v>5850</v>
      </c>
      <c r="F154" s="52">
        <v>9541</v>
      </c>
      <c r="G154" s="52">
        <v>20261</v>
      </c>
      <c r="H154" s="52">
        <v>43735</v>
      </c>
      <c r="I154" s="52">
        <v>89856</v>
      </c>
      <c r="J154" s="52">
        <v>128768</v>
      </c>
      <c r="K154" s="52">
        <v>174711</v>
      </c>
      <c r="L154" s="52">
        <v>262179</v>
      </c>
      <c r="M154" s="52">
        <v>314535</v>
      </c>
      <c r="N154" s="52">
        <v>343727</v>
      </c>
      <c r="O154" s="52">
        <v>356214</v>
      </c>
      <c r="P154" s="52">
        <v>409085</v>
      </c>
      <c r="Q154" s="52">
        <v>452985</v>
      </c>
      <c r="R154" s="52">
        <v>505883</v>
      </c>
      <c r="S154" s="52">
        <v>545399</v>
      </c>
      <c r="T154" s="52">
        <v>638557</v>
      </c>
      <c r="U154" s="52">
        <v>725681</v>
      </c>
      <c r="V154" s="52">
        <v>773795</v>
      </c>
      <c r="W154" s="52">
        <v>865400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53208</v>
      </c>
      <c r="C158" s="52">
        <v>57230</v>
      </c>
      <c r="D158" s="52">
        <v>66975</v>
      </c>
      <c r="E158" s="52">
        <v>86842</v>
      </c>
      <c r="F158" s="52">
        <v>136469</v>
      </c>
      <c r="G158" s="52">
        <v>232715</v>
      </c>
      <c r="H158" s="52">
        <v>358646</v>
      </c>
      <c r="I158" s="52">
        <v>525440</v>
      </c>
      <c r="J158" s="52">
        <v>673607</v>
      </c>
      <c r="K158" s="52">
        <v>817879</v>
      </c>
      <c r="L158" s="52">
        <v>944515</v>
      </c>
      <c r="M158" s="52">
        <v>1020779</v>
      </c>
      <c r="N158" s="52">
        <v>1079338</v>
      </c>
      <c r="O158" s="52">
        <v>1140356</v>
      </c>
      <c r="P158" s="52">
        <v>1218120</v>
      </c>
      <c r="Q158" s="52">
        <v>1259122</v>
      </c>
      <c r="R158" s="52">
        <v>1260123</v>
      </c>
      <c r="S158" s="52">
        <v>1281466</v>
      </c>
      <c r="T158" s="52">
        <v>1335850</v>
      </c>
      <c r="U158" s="52">
        <v>1411759</v>
      </c>
      <c r="V158" s="52">
        <v>1489168</v>
      </c>
      <c r="W158" s="52">
        <v>1538802</v>
      </c>
      <c r="DA158" s="63" t="s">
        <v>1125</v>
      </c>
    </row>
    <row r="159" spans="1:105" ht="12" customHeight="1" x14ac:dyDescent="0.25">
      <c r="A159" s="109" t="s">
        <v>120</v>
      </c>
      <c r="B159" s="36">
        <v>62635</v>
      </c>
      <c r="C159" s="36">
        <v>69102</v>
      </c>
      <c r="D159" s="36">
        <v>80239</v>
      </c>
      <c r="E159" s="36">
        <v>103742</v>
      </c>
      <c r="F159" s="36">
        <v>150945</v>
      </c>
      <c r="G159" s="36">
        <v>282004</v>
      </c>
      <c r="H159" s="36">
        <v>507816</v>
      </c>
      <c r="I159" s="36">
        <v>799867</v>
      </c>
      <c r="J159" s="36">
        <v>1122531</v>
      </c>
      <c r="K159" s="36">
        <v>1415605</v>
      </c>
      <c r="L159" s="36">
        <v>1664642</v>
      </c>
      <c r="M159" s="36">
        <v>1817393</v>
      </c>
      <c r="N159" s="36">
        <v>1978100</v>
      </c>
      <c r="O159" s="36">
        <v>2147674</v>
      </c>
      <c r="P159" s="36">
        <v>2389927</v>
      </c>
      <c r="Q159" s="36">
        <v>2639137</v>
      </c>
      <c r="R159" s="36">
        <v>2942733</v>
      </c>
      <c r="S159" s="36">
        <v>3233270</v>
      </c>
      <c r="T159" s="36">
        <v>3568120</v>
      </c>
      <c r="U159" s="36">
        <v>3973109</v>
      </c>
      <c r="V159" s="36">
        <v>4404377</v>
      </c>
      <c r="W159" s="36">
        <v>4769639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3610021</v>
      </c>
      <c r="C161" s="120">
        <v>3636492</v>
      </c>
      <c r="D161" s="120">
        <v>3737681</v>
      </c>
      <c r="E161" s="120">
        <v>3813104</v>
      </c>
      <c r="F161" s="120">
        <v>3804968</v>
      </c>
      <c r="G161" s="120">
        <v>3683325</v>
      </c>
      <c r="H161" s="120">
        <v>3664480</v>
      </c>
      <c r="I161" s="120">
        <v>3660222</v>
      </c>
      <c r="J161" s="120">
        <v>3666034</v>
      </c>
      <c r="K161" s="120">
        <v>3538763</v>
      </c>
      <c r="L161" s="120">
        <v>3483304</v>
      </c>
      <c r="M161" s="120">
        <v>3338413</v>
      </c>
      <c r="N161" s="120">
        <v>3309652</v>
      </c>
      <c r="O161" s="120">
        <v>3269944</v>
      </c>
      <c r="P161" s="120">
        <v>3250619</v>
      </c>
      <c r="Q161" s="120">
        <v>3277734</v>
      </c>
      <c r="R161" s="120">
        <v>3345110</v>
      </c>
      <c r="S161" s="120">
        <v>3370421</v>
      </c>
      <c r="T161" s="120">
        <v>3315564</v>
      </c>
      <c r="U161" s="120">
        <v>3246576</v>
      </c>
      <c r="V161" s="120">
        <v>3183720</v>
      </c>
      <c r="W161" s="120">
        <v>3179677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3610021</v>
      </c>
      <c r="C163" s="52">
        <v>3636492</v>
      </c>
      <c r="D163" s="52">
        <v>3737681</v>
      </c>
      <c r="E163" s="52">
        <v>3813104</v>
      </c>
      <c r="F163" s="52">
        <v>3804968</v>
      </c>
      <c r="G163" s="52">
        <v>3683325</v>
      </c>
      <c r="H163" s="52">
        <v>3664480</v>
      </c>
      <c r="I163" s="52">
        <v>3660222</v>
      </c>
      <c r="J163" s="52">
        <v>3666034</v>
      </c>
      <c r="K163" s="52">
        <v>3538763</v>
      </c>
      <c r="L163" s="52">
        <v>3483304</v>
      </c>
      <c r="M163" s="52">
        <v>3338413</v>
      </c>
      <c r="N163" s="52">
        <v>3309652</v>
      </c>
      <c r="O163" s="52">
        <v>3269944</v>
      </c>
      <c r="P163" s="52">
        <v>3250619</v>
      </c>
      <c r="Q163" s="52">
        <v>3277734</v>
      </c>
      <c r="R163" s="52">
        <v>3345110</v>
      </c>
      <c r="S163" s="52">
        <v>3370421</v>
      </c>
      <c r="T163" s="52">
        <v>3315564</v>
      </c>
      <c r="U163" s="52">
        <v>3246576</v>
      </c>
      <c r="V163" s="52">
        <v>3183720</v>
      </c>
      <c r="W163" s="52">
        <v>3179677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1175247</v>
      </c>
      <c r="C165" s="52">
        <v>1157335</v>
      </c>
      <c r="D165" s="52">
        <v>1163517</v>
      </c>
      <c r="E165" s="52">
        <v>1133551</v>
      </c>
      <c r="F165" s="52">
        <v>1081342</v>
      </c>
      <c r="G165" s="52">
        <v>1018328</v>
      </c>
      <c r="H165" s="52">
        <v>919670</v>
      </c>
      <c r="I165" s="52">
        <v>861502</v>
      </c>
      <c r="J165" s="52">
        <v>835692</v>
      </c>
      <c r="K165" s="52">
        <v>811936</v>
      </c>
      <c r="L165" s="52">
        <v>761494</v>
      </c>
      <c r="M165" s="52">
        <v>729464</v>
      </c>
      <c r="N165" s="52">
        <v>695857</v>
      </c>
      <c r="O165" s="52">
        <v>674254</v>
      </c>
      <c r="P165" s="52">
        <v>687672</v>
      </c>
      <c r="Q165" s="52">
        <v>698772</v>
      </c>
      <c r="R165" s="52">
        <v>763941</v>
      </c>
      <c r="S165" s="52">
        <v>834504</v>
      </c>
      <c r="T165" s="52">
        <v>822621</v>
      </c>
      <c r="U165" s="52">
        <v>853389</v>
      </c>
      <c r="V165" s="52">
        <v>824161</v>
      </c>
      <c r="W165" s="52">
        <v>894408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413164</v>
      </c>
      <c r="C167" s="52">
        <v>413043</v>
      </c>
      <c r="D167" s="52">
        <v>402187</v>
      </c>
      <c r="E167" s="52">
        <v>387518</v>
      </c>
      <c r="F167" s="52">
        <v>372451</v>
      </c>
      <c r="G167" s="52">
        <v>349232</v>
      </c>
      <c r="H167" s="52">
        <v>323915</v>
      </c>
      <c r="I167" s="52">
        <v>304299</v>
      </c>
      <c r="J167" s="52">
        <v>279313</v>
      </c>
      <c r="K167" s="52">
        <v>252165</v>
      </c>
      <c r="L167" s="52">
        <v>223467</v>
      </c>
      <c r="M167" s="52">
        <v>192781</v>
      </c>
      <c r="N167" s="52">
        <v>166577</v>
      </c>
      <c r="O167" s="52">
        <v>147597</v>
      </c>
      <c r="P167" s="52">
        <v>138508</v>
      </c>
      <c r="Q167" s="52">
        <v>132968</v>
      </c>
      <c r="R167" s="52">
        <v>130474</v>
      </c>
      <c r="S167" s="52">
        <v>127280</v>
      </c>
      <c r="T167" s="52">
        <v>121937</v>
      </c>
      <c r="U167" s="52">
        <v>115514</v>
      </c>
      <c r="V167" s="52">
        <v>109760</v>
      </c>
      <c r="W167" s="52">
        <v>110558</v>
      </c>
      <c r="DA167" s="63" t="s">
        <v>1129</v>
      </c>
    </row>
    <row r="168" spans="1:105" ht="12" customHeight="1" x14ac:dyDescent="0.25">
      <c r="A168" s="97" t="s">
        <v>123</v>
      </c>
      <c r="B168" s="52">
        <v>148</v>
      </c>
      <c r="C168" s="52">
        <v>146</v>
      </c>
      <c r="D168" s="52">
        <v>144</v>
      </c>
      <c r="E168" s="52">
        <v>130</v>
      </c>
      <c r="F168" s="52">
        <v>129</v>
      </c>
      <c r="G168" s="52">
        <v>134</v>
      </c>
      <c r="H168" s="52">
        <v>139</v>
      </c>
      <c r="I168" s="52">
        <v>163</v>
      </c>
      <c r="J168" s="52">
        <v>159</v>
      </c>
      <c r="K168" s="52">
        <v>185</v>
      </c>
      <c r="L168" s="52">
        <v>220</v>
      </c>
      <c r="M168" s="52">
        <v>238</v>
      </c>
      <c r="N168" s="52">
        <v>209</v>
      </c>
      <c r="O168" s="52">
        <v>176</v>
      </c>
      <c r="P168" s="52">
        <v>185</v>
      </c>
      <c r="Q168" s="52">
        <v>164</v>
      </c>
      <c r="R168" s="52">
        <v>169</v>
      </c>
      <c r="S168" s="52">
        <v>166</v>
      </c>
      <c r="T168" s="52">
        <v>170</v>
      </c>
      <c r="U168" s="52">
        <v>165</v>
      </c>
      <c r="V168" s="52">
        <v>161</v>
      </c>
      <c r="W168" s="52">
        <v>180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3080883</v>
      </c>
      <c r="C171" s="52">
        <v>3110532</v>
      </c>
      <c r="D171" s="52">
        <v>3223915</v>
      </c>
      <c r="E171" s="52">
        <v>3309559</v>
      </c>
      <c r="F171" s="52">
        <v>3313650</v>
      </c>
      <c r="G171" s="52">
        <v>3211619</v>
      </c>
      <c r="H171" s="52">
        <v>3195736</v>
      </c>
      <c r="I171" s="52">
        <v>3179302</v>
      </c>
      <c r="J171" s="52">
        <v>3186673</v>
      </c>
      <c r="K171" s="52">
        <v>3060383</v>
      </c>
      <c r="L171" s="52">
        <v>2951092</v>
      </c>
      <c r="M171" s="52">
        <v>2795970</v>
      </c>
      <c r="N171" s="52">
        <v>2773507</v>
      </c>
      <c r="O171" s="52">
        <v>2757971</v>
      </c>
      <c r="P171" s="52">
        <v>2737846</v>
      </c>
      <c r="Q171" s="52">
        <v>2760117</v>
      </c>
      <c r="R171" s="52">
        <v>2810219</v>
      </c>
      <c r="S171" s="52">
        <v>2836822</v>
      </c>
      <c r="T171" s="52">
        <v>2775051</v>
      </c>
      <c r="U171" s="52">
        <v>2706900</v>
      </c>
      <c r="V171" s="52">
        <v>2657367</v>
      </c>
      <c r="W171" s="52">
        <v>2631854</v>
      </c>
      <c r="DA171" s="63" t="s">
        <v>1131</v>
      </c>
    </row>
    <row r="172" spans="1:105" ht="12" customHeight="1" x14ac:dyDescent="0.25">
      <c r="A172" s="97" t="s">
        <v>121</v>
      </c>
      <c r="B172" s="52">
        <v>115826</v>
      </c>
      <c r="C172" s="52">
        <v>112771</v>
      </c>
      <c r="D172" s="52">
        <v>111435</v>
      </c>
      <c r="E172" s="52">
        <v>115897</v>
      </c>
      <c r="F172" s="52">
        <v>118738</v>
      </c>
      <c r="G172" s="52">
        <v>122340</v>
      </c>
      <c r="H172" s="52">
        <v>144690</v>
      </c>
      <c r="I172" s="52">
        <v>176458</v>
      </c>
      <c r="J172" s="52">
        <v>199889</v>
      </c>
      <c r="K172" s="52">
        <v>226030</v>
      </c>
      <c r="L172" s="52">
        <v>308525</v>
      </c>
      <c r="M172" s="52">
        <v>349424</v>
      </c>
      <c r="N172" s="52">
        <v>369359</v>
      </c>
      <c r="O172" s="52">
        <v>364200</v>
      </c>
      <c r="P172" s="52">
        <v>374080</v>
      </c>
      <c r="Q172" s="52">
        <v>384485</v>
      </c>
      <c r="R172" s="52">
        <v>404248</v>
      </c>
      <c r="S172" s="52">
        <v>406153</v>
      </c>
      <c r="T172" s="52">
        <v>418406</v>
      </c>
      <c r="U172" s="52">
        <v>423997</v>
      </c>
      <c r="V172" s="52">
        <v>416432</v>
      </c>
      <c r="W172" s="52">
        <v>437085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1658124</v>
      </c>
      <c r="C176" s="52">
        <v>1653845</v>
      </c>
      <c r="D176" s="52">
        <v>1702973</v>
      </c>
      <c r="E176" s="52">
        <v>1737135</v>
      </c>
      <c r="F176" s="52">
        <v>1759816</v>
      </c>
      <c r="G176" s="52">
        <v>1687941</v>
      </c>
      <c r="H176" s="52">
        <v>1615441</v>
      </c>
      <c r="I176" s="52">
        <v>1571998</v>
      </c>
      <c r="J176" s="52">
        <v>1512869</v>
      </c>
      <c r="K176" s="52">
        <v>1406679</v>
      </c>
      <c r="L176" s="52">
        <v>1328571</v>
      </c>
      <c r="M176" s="52">
        <v>1231676</v>
      </c>
      <c r="N176" s="52">
        <v>1173564</v>
      </c>
      <c r="O176" s="52">
        <v>1135300</v>
      </c>
      <c r="P176" s="52">
        <v>1109859</v>
      </c>
      <c r="Q176" s="52">
        <v>1081001</v>
      </c>
      <c r="R176" s="52">
        <v>1030571</v>
      </c>
      <c r="S176" s="52">
        <v>980592</v>
      </c>
      <c r="T176" s="52">
        <v>919489</v>
      </c>
      <c r="U176" s="52">
        <v>860594</v>
      </c>
      <c r="V176" s="52">
        <v>807755</v>
      </c>
      <c r="W176" s="52">
        <v>775994</v>
      </c>
      <c r="DA176" s="63" t="s">
        <v>1133</v>
      </c>
    </row>
    <row r="177" spans="1:105" ht="12" customHeight="1" x14ac:dyDescent="0.25">
      <c r="A177" s="109" t="s">
        <v>120</v>
      </c>
      <c r="B177" s="36">
        <v>1951897</v>
      </c>
      <c r="C177" s="36">
        <v>1982647</v>
      </c>
      <c r="D177" s="36">
        <v>2034708</v>
      </c>
      <c r="E177" s="36">
        <v>2075969</v>
      </c>
      <c r="F177" s="36">
        <v>2045152</v>
      </c>
      <c r="G177" s="36">
        <v>1995384</v>
      </c>
      <c r="H177" s="36">
        <v>2049039</v>
      </c>
      <c r="I177" s="36">
        <v>2088224</v>
      </c>
      <c r="J177" s="36">
        <v>2153165</v>
      </c>
      <c r="K177" s="36">
        <v>2132084</v>
      </c>
      <c r="L177" s="36">
        <v>2154733</v>
      </c>
      <c r="M177" s="36">
        <v>2106737</v>
      </c>
      <c r="N177" s="36">
        <v>2136088</v>
      </c>
      <c r="O177" s="36">
        <v>2134644</v>
      </c>
      <c r="P177" s="36">
        <v>2140760</v>
      </c>
      <c r="Q177" s="36">
        <v>2196733</v>
      </c>
      <c r="R177" s="36">
        <v>2314539</v>
      </c>
      <c r="S177" s="36">
        <v>2389829</v>
      </c>
      <c r="T177" s="36">
        <v>2396075</v>
      </c>
      <c r="U177" s="36">
        <v>2385982</v>
      </c>
      <c r="V177" s="36">
        <v>2375965</v>
      </c>
      <c r="W177" s="36">
        <v>2403683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36712</v>
      </c>
      <c r="D5" s="52">
        <v>51187</v>
      </c>
      <c r="E5" s="52">
        <v>32290</v>
      </c>
      <c r="F5" s="52">
        <v>23013</v>
      </c>
      <c r="G5" s="52">
        <v>10185</v>
      </c>
      <c r="H5" s="52">
        <v>8865</v>
      </c>
      <c r="I5" s="52">
        <v>27044</v>
      </c>
      <c r="J5" s="52">
        <v>27061</v>
      </c>
      <c r="K5" s="52">
        <v>27129</v>
      </c>
      <c r="L5" s="52">
        <v>30102</v>
      </c>
      <c r="M5" s="52">
        <v>60918</v>
      </c>
      <c r="N5" s="52">
        <v>29774</v>
      </c>
      <c r="O5" s="52">
        <v>16639</v>
      </c>
      <c r="P5" s="52">
        <v>1372</v>
      </c>
      <c r="Q5" s="52">
        <v>1611</v>
      </c>
      <c r="R5" s="52">
        <v>2376</v>
      </c>
      <c r="S5" s="52">
        <v>2991</v>
      </c>
      <c r="T5" s="52">
        <v>4157</v>
      </c>
      <c r="U5" s="52">
        <v>2686</v>
      </c>
      <c r="V5" s="52">
        <v>2137</v>
      </c>
      <c r="W5" s="52">
        <v>967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3521</v>
      </c>
      <c r="D8" s="52">
        <v>3529</v>
      </c>
      <c r="E8" s="52">
        <v>3577</v>
      </c>
      <c r="F8" s="52">
        <v>3700</v>
      </c>
      <c r="G8" s="52">
        <v>3904</v>
      </c>
      <c r="H8" s="52">
        <v>4196</v>
      </c>
      <c r="I8" s="52">
        <v>2468</v>
      </c>
      <c r="J8" s="52">
        <v>1547</v>
      </c>
      <c r="K8" s="52">
        <v>2146</v>
      </c>
      <c r="L8" s="52">
        <v>1320</v>
      </c>
      <c r="M8" s="52">
        <v>526</v>
      </c>
      <c r="N8" s="52">
        <v>678</v>
      </c>
      <c r="O8" s="52">
        <v>1597</v>
      </c>
      <c r="P8" s="52">
        <v>809</v>
      </c>
      <c r="Q8" s="52">
        <v>1193</v>
      </c>
      <c r="R8" s="52">
        <v>1490</v>
      </c>
      <c r="S8" s="52">
        <v>1508</v>
      </c>
      <c r="T8" s="52">
        <v>988</v>
      </c>
      <c r="U8" s="52">
        <v>262</v>
      </c>
      <c r="V8" s="52">
        <v>71</v>
      </c>
      <c r="W8" s="52">
        <v>78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4399</v>
      </c>
      <c r="D10" s="52">
        <v>4680</v>
      </c>
      <c r="E10" s="52">
        <v>4128</v>
      </c>
      <c r="F10" s="52">
        <v>4403</v>
      </c>
      <c r="G10" s="52">
        <v>4422</v>
      </c>
      <c r="H10" s="52">
        <v>4454</v>
      </c>
      <c r="I10" s="52">
        <v>4557</v>
      </c>
      <c r="J10" s="52">
        <v>8979</v>
      </c>
      <c r="K10" s="52">
        <v>8038</v>
      </c>
      <c r="L10" s="52">
        <v>10448</v>
      </c>
      <c r="M10" s="52">
        <v>27683</v>
      </c>
      <c r="N10" s="52">
        <v>23042</v>
      </c>
      <c r="O10" s="52">
        <v>18712</v>
      </c>
      <c r="P10" s="52">
        <v>2975</v>
      </c>
      <c r="Q10" s="52">
        <v>173</v>
      </c>
      <c r="R10" s="52">
        <v>967</v>
      </c>
      <c r="S10" s="52">
        <v>2740</v>
      </c>
      <c r="T10" s="52">
        <v>6643</v>
      </c>
      <c r="U10" s="52">
        <v>5124</v>
      </c>
      <c r="V10" s="52">
        <v>3347</v>
      </c>
      <c r="W10" s="52">
        <v>780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5183</v>
      </c>
      <c r="D11" s="52">
        <v>5383</v>
      </c>
      <c r="E11" s="52">
        <v>5002</v>
      </c>
      <c r="F11" s="52">
        <v>5231</v>
      </c>
      <c r="G11" s="52">
        <v>5288</v>
      </c>
      <c r="H11" s="52">
        <v>5400</v>
      </c>
      <c r="I11" s="52">
        <v>2496</v>
      </c>
      <c r="J11" s="52">
        <v>1625</v>
      </c>
      <c r="K11" s="52">
        <v>1734</v>
      </c>
      <c r="L11" s="52">
        <v>2260</v>
      </c>
      <c r="M11" s="52">
        <v>4054</v>
      </c>
      <c r="N11" s="52">
        <v>1248</v>
      </c>
      <c r="O11" s="52">
        <v>722</v>
      </c>
      <c r="P11" s="52">
        <v>90</v>
      </c>
      <c r="Q11" s="52">
        <v>352</v>
      </c>
      <c r="R11" s="52">
        <v>368</v>
      </c>
      <c r="S11" s="52">
        <v>236</v>
      </c>
      <c r="T11" s="52">
        <v>17</v>
      </c>
      <c r="U11" s="52">
        <v>23</v>
      </c>
      <c r="V11" s="52">
        <v>47</v>
      </c>
      <c r="W11" s="52">
        <v>87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2</v>
      </c>
      <c r="E12" s="52">
        <v>2</v>
      </c>
      <c r="F12" s="52">
        <v>1</v>
      </c>
      <c r="G12" s="52">
        <v>2</v>
      </c>
      <c r="H12" s="52">
        <v>2</v>
      </c>
      <c r="I12" s="52">
        <v>1</v>
      </c>
      <c r="J12" s="52">
        <v>0</v>
      </c>
      <c r="K12" s="52">
        <v>0</v>
      </c>
      <c r="L12" s="52">
        <v>0</v>
      </c>
      <c r="M12" s="52">
        <v>4</v>
      </c>
      <c r="N12" s="52">
        <v>1</v>
      </c>
      <c r="O12" s="52">
        <v>2</v>
      </c>
      <c r="P12" s="52">
        <v>0</v>
      </c>
      <c r="Q12" s="52">
        <v>0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38648</v>
      </c>
      <c r="D15" s="52">
        <v>40142</v>
      </c>
      <c r="E15" s="52">
        <v>37306</v>
      </c>
      <c r="F15" s="52">
        <v>39030</v>
      </c>
      <c r="G15" s="52">
        <v>39540</v>
      </c>
      <c r="H15" s="52">
        <v>40542</v>
      </c>
      <c r="I15" s="52">
        <v>19279</v>
      </c>
      <c r="J15" s="52">
        <v>15786</v>
      </c>
      <c r="K15" s="52">
        <v>16997</v>
      </c>
      <c r="L15" s="52">
        <v>23557</v>
      </c>
      <c r="M15" s="52">
        <v>43417</v>
      </c>
      <c r="N15" s="52">
        <v>14994</v>
      </c>
      <c r="O15" s="52">
        <v>9565</v>
      </c>
      <c r="P15" s="52">
        <v>1883</v>
      </c>
      <c r="Q15" s="52">
        <v>6020</v>
      </c>
      <c r="R15" s="52">
        <v>6877</v>
      </c>
      <c r="S15" s="52">
        <v>3579</v>
      </c>
      <c r="T15" s="52">
        <v>443</v>
      </c>
      <c r="U15" s="52">
        <v>543</v>
      </c>
      <c r="V15" s="52">
        <v>1080</v>
      </c>
      <c r="W15" s="52">
        <v>2078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1453</v>
      </c>
      <c r="D16" s="52">
        <v>1509</v>
      </c>
      <c r="E16" s="52">
        <v>1401</v>
      </c>
      <c r="F16" s="52">
        <v>1465</v>
      </c>
      <c r="G16" s="52">
        <v>1482</v>
      </c>
      <c r="H16" s="52">
        <v>1517</v>
      </c>
      <c r="I16" s="52">
        <v>726</v>
      </c>
      <c r="J16" s="52">
        <v>796</v>
      </c>
      <c r="K16" s="52">
        <v>894</v>
      </c>
      <c r="L16" s="52">
        <v>1288</v>
      </c>
      <c r="M16" s="52">
        <v>2985</v>
      </c>
      <c r="N16" s="52">
        <v>1252</v>
      </c>
      <c r="O16" s="52">
        <v>1090</v>
      </c>
      <c r="P16" s="52">
        <v>168</v>
      </c>
      <c r="Q16" s="52">
        <v>611</v>
      </c>
      <c r="R16" s="52">
        <v>677</v>
      </c>
      <c r="S16" s="52">
        <v>414</v>
      </c>
      <c r="T16" s="52">
        <v>63</v>
      </c>
      <c r="U16" s="52">
        <v>73</v>
      </c>
      <c r="V16" s="52">
        <v>162</v>
      </c>
      <c r="W16" s="52">
        <v>323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24841</v>
      </c>
      <c r="D21" s="52">
        <v>24857</v>
      </c>
      <c r="E21" s="52">
        <v>24946</v>
      </c>
      <c r="F21" s="52">
        <v>25158</v>
      </c>
      <c r="G21" s="52">
        <v>25603</v>
      </c>
      <c r="H21" s="52">
        <v>26464</v>
      </c>
      <c r="I21" s="52">
        <v>13060</v>
      </c>
      <c r="J21" s="52">
        <v>11824</v>
      </c>
      <c r="K21" s="52">
        <v>11913</v>
      </c>
      <c r="L21" s="52">
        <v>13129</v>
      </c>
      <c r="M21" s="52">
        <v>24374</v>
      </c>
      <c r="N21" s="52">
        <v>11819</v>
      </c>
      <c r="O21" s="52">
        <v>6947</v>
      </c>
      <c r="P21" s="52">
        <v>3036</v>
      </c>
      <c r="Q21" s="52">
        <v>4856</v>
      </c>
      <c r="R21" s="52">
        <v>3774</v>
      </c>
      <c r="S21" s="52">
        <v>2579</v>
      </c>
      <c r="T21" s="52">
        <v>1107</v>
      </c>
      <c r="U21" s="52">
        <v>742</v>
      </c>
      <c r="V21" s="52">
        <v>764</v>
      </c>
      <c r="W21" s="52">
        <v>986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29243</v>
      </c>
      <c r="D22" s="36">
        <v>29261</v>
      </c>
      <c r="E22" s="36">
        <v>29381</v>
      </c>
      <c r="F22" s="36">
        <v>29655</v>
      </c>
      <c r="G22" s="36">
        <v>30208</v>
      </c>
      <c r="H22" s="36">
        <v>31244</v>
      </c>
      <c r="I22" s="36">
        <v>15516</v>
      </c>
      <c r="J22" s="36">
        <v>15376</v>
      </c>
      <c r="K22" s="36">
        <v>15830</v>
      </c>
      <c r="L22" s="36">
        <v>17694</v>
      </c>
      <c r="M22" s="36">
        <v>36546</v>
      </c>
      <c r="N22" s="36">
        <v>17957</v>
      </c>
      <c r="O22" s="36">
        <v>10762</v>
      </c>
      <c r="P22" s="36">
        <v>5276</v>
      </c>
      <c r="Q22" s="36">
        <v>8836</v>
      </c>
      <c r="R22" s="36">
        <v>7690</v>
      </c>
      <c r="S22" s="36">
        <v>5307</v>
      </c>
      <c r="T22" s="36">
        <v>3054</v>
      </c>
      <c r="U22" s="36">
        <v>2064</v>
      </c>
      <c r="V22" s="36">
        <v>1973</v>
      </c>
      <c r="W22" s="36">
        <v>2294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54786</v>
      </c>
      <c r="D26" s="52">
        <v>54795</v>
      </c>
      <c r="E26" s="52">
        <v>54857</v>
      </c>
      <c r="F26" s="52">
        <v>55016</v>
      </c>
      <c r="G26" s="52">
        <v>55308</v>
      </c>
      <c r="H26" s="52">
        <v>55784</v>
      </c>
      <c r="I26" s="52">
        <v>56486</v>
      </c>
      <c r="J26" s="52">
        <v>57479</v>
      </c>
      <c r="K26" s="52">
        <v>58816</v>
      </c>
      <c r="L26" s="52">
        <v>60554</v>
      </c>
      <c r="M26" s="52">
        <v>62742</v>
      </c>
      <c r="N26" s="52">
        <v>65407</v>
      </c>
      <c r="O26" s="52">
        <v>57639</v>
      </c>
      <c r="P26" s="52">
        <v>24779</v>
      </c>
      <c r="Q26" s="52">
        <v>16003</v>
      </c>
      <c r="R26" s="52">
        <v>26029</v>
      </c>
      <c r="S26" s="52">
        <v>31929</v>
      </c>
      <c r="T26" s="52">
        <v>31002</v>
      </c>
      <c r="U26" s="52">
        <v>31137</v>
      </c>
      <c r="V26" s="52">
        <v>32145</v>
      </c>
      <c r="W26" s="52">
        <v>32200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7134</v>
      </c>
      <c r="D29" s="52">
        <v>7150</v>
      </c>
      <c r="E29" s="52">
        <v>7262</v>
      </c>
      <c r="F29" s="52">
        <v>7554</v>
      </c>
      <c r="G29" s="52">
        <v>8099</v>
      </c>
      <c r="H29" s="52">
        <v>8946</v>
      </c>
      <c r="I29" s="52">
        <v>5885</v>
      </c>
      <c r="J29" s="52">
        <v>4688</v>
      </c>
      <c r="K29" s="52">
        <v>6830</v>
      </c>
      <c r="L29" s="52">
        <v>6049</v>
      </c>
      <c r="M29" s="52">
        <v>4988</v>
      </c>
      <c r="N29" s="52">
        <v>4887</v>
      </c>
      <c r="O29" s="52">
        <v>6356</v>
      </c>
      <c r="P29" s="52">
        <v>3974</v>
      </c>
      <c r="Q29" s="52">
        <v>3430</v>
      </c>
      <c r="R29" s="52">
        <v>3696</v>
      </c>
      <c r="S29" s="52">
        <v>4297</v>
      </c>
      <c r="T29" s="52">
        <v>4180</v>
      </c>
      <c r="U29" s="52">
        <v>3918</v>
      </c>
      <c r="V29" s="52">
        <v>3630</v>
      </c>
      <c r="W29" s="52">
        <v>3731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12540</v>
      </c>
      <c r="D31" s="52">
        <v>12561</v>
      </c>
      <c r="E31" s="52">
        <v>12690</v>
      </c>
      <c r="F31" s="52">
        <v>13018</v>
      </c>
      <c r="G31" s="52">
        <v>13620</v>
      </c>
      <c r="H31" s="52">
        <v>14594</v>
      </c>
      <c r="I31" s="52">
        <v>8512</v>
      </c>
      <c r="J31" s="52">
        <v>6997</v>
      </c>
      <c r="K31" s="52">
        <v>8029</v>
      </c>
      <c r="L31" s="52">
        <v>7242</v>
      </c>
      <c r="M31" s="52">
        <v>7446</v>
      </c>
      <c r="N31" s="52">
        <v>7874</v>
      </c>
      <c r="O31" s="52">
        <v>6828</v>
      </c>
      <c r="P31" s="52">
        <v>3176</v>
      </c>
      <c r="Q31" s="52">
        <v>2806</v>
      </c>
      <c r="R31" s="52">
        <v>2446</v>
      </c>
      <c r="S31" s="52">
        <v>2680</v>
      </c>
      <c r="T31" s="52">
        <v>2151</v>
      </c>
      <c r="U31" s="52">
        <v>2032</v>
      </c>
      <c r="V31" s="52">
        <v>2024</v>
      </c>
      <c r="W31" s="52">
        <v>1900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5</v>
      </c>
      <c r="D32" s="52">
        <v>4</v>
      </c>
      <c r="E32" s="52">
        <v>5</v>
      </c>
      <c r="F32" s="52">
        <v>4</v>
      </c>
      <c r="G32" s="52">
        <v>5</v>
      </c>
      <c r="H32" s="52">
        <v>4</v>
      </c>
      <c r="I32" s="52">
        <v>3</v>
      </c>
      <c r="J32" s="52">
        <v>2</v>
      </c>
      <c r="K32" s="52">
        <v>2</v>
      </c>
      <c r="L32" s="52">
        <v>4</v>
      </c>
      <c r="M32" s="52">
        <v>4</v>
      </c>
      <c r="N32" s="52">
        <v>5</v>
      </c>
      <c r="O32" s="52">
        <v>6</v>
      </c>
      <c r="P32" s="52">
        <v>2</v>
      </c>
      <c r="Q32" s="52">
        <v>2</v>
      </c>
      <c r="R32" s="52">
        <v>3</v>
      </c>
      <c r="S32" s="52">
        <v>3</v>
      </c>
      <c r="T32" s="52">
        <v>2</v>
      </c>
      <c r="U32" s="52">
        <v>0</v>
      </c>
      <c r="V32" s="52">
        <v>0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93512</v>
      </c>
      <c r="D35" s="52">
        <v>93666</v>
      </c>
      <c r="E35" s="52">
        <v>94749</v>
      </c>
      <c r="F35" s="52">
        <v>97639</v>
      </c>
      <c r="G35" s="52">
        <v>103203</v>
      </c>
      <c r="H35" s="52">
        <v>112365</v>
      </c>
      <c r="I35" s="52">
        <v>70017</v>
      </c>
      <c r="J35" s="52">
        <v>67157</v>
      </c>
      <c r="K35" s="52">
        <v>77043</v>
      </c>
      <c r="L35" s="52">
        <v>77325</v>
      </c>
      <c r="M35" s="52">
        <v>79067</v>
      </c>
      <c r="N35" s="52">
        <v>83305</v>
      </c>
      <c r="O35" s="52">
        <v>78115</v>
      </c>
      <c r="P35" s="52">
        <v>46225</v>
      </c>
      <c r="Q35" s="52">
        <v>45302</v>
      </c>
      <c r="R35" s="52">
        <v>45994</v>
      </c>
      <c r="S35" s="52">
        <v>48738</v>
      </c>
      <c r="T35" s="52">
        <v>45281</v>
      </c>
      <c r="U35" s="52">
        <v>44241</v>
      </c>
      <c r="V35" s="52">
        <v>45575</v>
      </c>
      <c r="W35" s="52">
        <v>43076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3516</v>
      </c>
      <c r="D36" s="52">
        <v>3520</v>
      </c>
      <c r="E36" s="52">
        <v>3552</v>
      </c>
      <c r="F36" s="52">
        <v>3638</v>
      </c>
      <c r="G36" s="52">
        <v>3807</v>
      </c>
      <c r="H36" s="52">
        <v>4109</v>
      </c>
      <c r="I36" s="52">
        <v>2481</v>
      </c>
      <c r="J36" s="52">
        <v>2610</v>
      </c>
      <c r="K36" s="52">
        <v>2969</v>
      </c>
      <c r="L36" s="52">
        <v>3493</v>
      </c>
      <c r="M36" s="52">
        <v>4451</v>
      </c>
      <c r="N36" s="52">
        <v>5586</v>
      </c>
      <c r="O36" s="52">
        <v>6446</v>
      </c>
      <c r="P36" s="52">
        <v>5093</v>
      </c>
      <c r="Q36" s="52">
        <v>5653</v>
      </c>
      <c r="R36" s="52">
        <v>6135</v>
      </c>
      <c r="S36" s="52">
        <v>7394</v>
      </c>
      <c r="T36" s="52">
        <v>7667</v>
      </c>
      <c r="U36" s="52">
        <v>6050</v>
      </c>
      <c r="V36" s="52">
        <v>5449</v>
      </c>
      <c r="W36" s="52">
        <v>5520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50328</v>
      </c>
      <c r="D40" s="52">
        <v>50406</v>
      </c>
      <c r="E40" s="52">
        <v>50945</v>
      </c>
      <c r="F40" s="52">
        <v>52409</v>
      </c>
      <c r="G40" s="52">
        <v>55248</v>
      </c>
      <c r="H40" s="52">
        <v>59960</v>
      </c>
      <c r="I40" s="52">
        <v>36870</v>
      </c>
      <c r="J40" s="52">
        <v>34209</v>
      </c>
      <c r="K40" s="52">
        <v>39230</v>
      </c>
      <c r="L40" s="52">
        <v>39565</v>
      </c>
      <c r="M40" s="52">
        <v>39710</v>
      </c>
      <c r="N40" s="52">
        <v>40506</v>
      </c>
      <c r="O40" s="52">
        <v>34721</v>
      </c>
      <c r="P40" s="52">
        <v>19376</v>
      </c>
      <c r="Q40" s="52">
        <v>18943</v>
      </c>
      <c r="R40" s="52">
        <v>18693</v>
      </c>
      <c r="S40" s="52">
        <v>20278</v>
      </c>
      <c r="T40" s="52">
        <v>18756</v>
      </c>
      <c r="U40" s="52">
        <v>17186</v>
      </c>
      <c r="V40" s="52">
        <v>16313</v>
      </c>
      <c r="W40" s="52">
        <v>14474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59244</v>
      </c>
      <c r="D41" s="36">
        <v>59347</v>
      </c>
      <c r="E41" s="36">
        <v>60049</v>
      </c>
      <c r="F41" s="36">
        <v>61888</v>
      </c>
      <c r="G41" s="36">
        <v>65396</v>
      </c>
      <c r="H41" s="36">
        <v>71101</v>
      </c>
      <c r="I41" s="36">
        <v>44151</v>
      </c>
      <c r="J41" s="36">
        <v>42552</v>
      </c>
      <c r="K41" s="36">
        <v>48829</v>
      </c>
      <c r="L41" s="36">
        <v>48498</v>
      </c>
      <c r="M41" s="36">
        <v>51259</v>
      </c>
      <c r="N41" s="36">
        <v>56263</v>
      </c>
      <c r="O41" s="36">
        <v>56659</v>
      </c>
      <c r="P41" s="36">
        <v>35135</v>
      </c>
      <c r="Q41" s="36">
        <v>34825</v>
      </c>
      <c r="R41" s="36">
        <v>35904</v>
      </c>
      <c r="S41" s="36">
        <v>38536</v>
      </c>
      <c r="T41" s="36">
        <v>36328</v>
      </c>
      <c r="U41" s="36">
        <v>35137</v>
      </c>
      <c r="V41" s="36">
        <v>36742</v>
      </c>
      <c r="W41" s="36">
        <v>36033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435457</v>
      </c>
      <c r="D45" s="52">
        <v>435544</v>
      </c>
      <c r="E45" s="52">
        <v>436150</v>
      </c>
      <c r="F45" s="52">
        <v>437762</v>
      </c>
      <c r="G45" s="52">
        <v>440893</v>
      </c>
      <c r="H45" s="52">
        <v>445998</v>
      </c>
      <c r="I45" s="52">
        <v>453572</v>
      </c>
      <c r="J45" s="52">
        <v>464125</v>
      </c>
      <c r="K45" s="52">
        <v>478196</v>
      </c>
      <c r="L45" s="52">
        <v>496387</v>
      </c>
      <c r="M45" s="52">
        <v>519188</v>
      </c>
      <c r="N45" s="52">
        <v>546945</v>
      </c>
      <c r="O45" s="52">
        <v>493003</v>
      </c>
      <c r="P45" s="52">
        <v>183692</v>
      </c>
      <c r="Q45" s="52">
        <v>229241</v>
      </c>
      <c r="R45" s="52">
        <v>289145</v>
      </c>
      <c r="S45" s="52">
        <v>332983</v>
      </c>
      <c r="T45" s="52">
        <v>334857</v>
      </c>
      <c r="U45" s="52">
        <v>335081</v>
      </c>
      <c r="V45" s="52">
        <v>323433</v>
      </c>
      <c r="W45" s="52">
        <v>328636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56705</v>
      </c>
      <c r="D48" s="52">
        <v>56834</v>
      </c>
      <c r="E48" s="52">
        <v>57727</v>
      </c>
      <c r="F48" s="52">
        <v>60134</v>
      </c>
      <c r="G48" s="52">
        <v>64689</v>
      </c>
      <c r="H48" s="52">
        <v>72037</v>
      </c>
      <c r="I48" s="52">
        <v>48830</v>
      </c>
      <c r="J48" s="52">
        <v>41083</v>
      </c>
      <c r="K48" s="52">
        <v>60540</v>
      </c>
      <c r="L48" s="52">
        <v>57283</v>
      </c>
      <c r="M48" s="52">
        <v>51861</v>
      </c>
      <c r="N48" s="52">
        <v>51746</v>
      </c>
      <c r="O48" s="52">
        <v>60377</v>
      </c>
      <c r="P48" s="52">
        <v>39380</v>
      </c>
      <c r="Q48" s="52">
        <v>34359</v>
      </c>
      <c r="R48" s="52">
        <v>38687</v>
      </c>
      <c r="S48" s="52">
        <v>47309</v>
      </c>
      <c r="T48" s="52">
        <v>47630</v>
      </c>
      <c r="U48" s="52">
        <v>44521</v>
      </c>
      <c r="V48" s="52">
        <v>42868</v>
      </c>
      <c r="W48" s="52">
        <v>43443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351648</v>
      </c>
      <c r="D50" s="52">
        <v>351716</v>
      </c>
      <c r="E50" s="52">
        <v>352173</v>
      </c>
      <c r="F50" s="52">
        <v>353385</v>
      </c>
      <c r="G50" s="52">
        <v>355770</v>
      </c>
      <c r="H50" s="52">
        <v>359683</v>
      </c>
      <c r="I50" s="52">
        <v>377848</v>
      </c>
      <c r="J50" s="52">
        <v>450380</v>
      </c>
      <c r="K50" s="52">
        <v>458061</v>
      </c>
      <c r="L50" s="52">
        <v>476045</v>
      </c>
      <c r="M50" s="52">
        <v>573099</v>
      </c>
      <c r="N50" s="52">
        <v>521305</v>
      </c>
      <c r="O50" s="52">
        <v>443503</v>
      </c>
      <c r="P50" s="52">
        <v>137116</v>
      </c>
      <c r="Q50" s="52">
        <v>185150</v>
      </c>
      <c r="R50" s="52">
        <v>240018</v>
      </c>
      <c r="S50" s="52">
        <v>319976</v>
      </c>
      <c r="T50" s="52">
        <v>323461</v>
      </c>
      <c r="U50" s="52">
        <v>327183</v>
      </c>
      <c r="V50" s="52">
        <v>309566</v>
      </c>
      <c r="W50" s="52">
        <v>337004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119</v>
      </c>
      <c r="D51" s="52">
        <v>120</v>
      </c>
      <c r="E51" s="52">
        <v>119</v>
      </c>
      <c r="F51" s="52">
        <v>120</v>
      </c>
      <c r="G51" s="52">
        <v>123</v>
      </c>
      <c r="H51" s="52">
        <v>122</v>
      </c>
      <c r="I51" s="52">
        <v>130</v>
      </c>
      <c r="J51" s="52">
        <v>164</v>
      </c>
      <c r="K51" s="52">
        <v>173</v>
      </c>
      <c r="L51" s="52">
        <v>193</v>
      </c>
      <c r="M51" s="52">
        <v>250</v>
      </c>
      <c r="N51" s="52">
        <v>261</v>
      </c>
      <c r="O51" s="52">
        <v>283</v>
      </c>
      <c r="P51" s="52">
        <v>154</v>
      </c>
      <c r="Q51" s="52">
        <v>223</v>
      </c>
      <c r="R51" s="52">
        <v>290</v>
      </c>
      <c r="S51" s="52">
        <v>424</v>
      </c>
      <c r="T51" s="52">
        <v>454</v>
      </c>
      <c r="U51" s="52">
        <v>476</v>
      </c>
      <c r="V51" s="52">
        <v>455</v>
      </c>
      <c r="W51" s="52">
        <v>448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161313</v>
      </c>
      <c r="D54" s="52">
        <v>161632</v>
      </c>
      <c r="E54" s="52">
        <v>163882</v>
      </c>
      <c r="F54" s="52">
        <v>170010</v>
      </c>
      <c r="G54" s="52">
        <v>181751</v>
      </c>
      <c r="H54" s="52">
        <v>200799</v>
      </c>
      <c r="I54" s="52">
        <v>132269</v>
      </c>
      <c r="J54" s="52">
        <v>107105</v>
      </c>
      <c r="K54" s="52">
        <v>158983</v>
      </c>
      <c r="L54" s="52">
        <v>155857</v>
      </c>
      <c r="M54" s="52">
        <v>145925</v>
      </c>
      <c r="N54" s="52">
        <v>148918</v>
      </c>
      <c r="O54" s="52">
        <v>151233</v>
      </c>
      <c r="P54" s="52">
        <v>143040</v>
      </c>
      <c r="Q54" s="52">
        <v>139884</v>
      </c>
      <c r="R54" s="52">
        <v>361464</v>
      </c>
      <c r="S54" s="52">
        <v>193602</v>
      </c>
      <c r="T54" s="52">
        <v>144221</v>
      </c>
      <c r="U54" s="52">
        <v>49148</v>
      </c>
      <c r="V54" s="52">
        <v>35390</v>
      </c>
      <c r="W54" s="52">
        <v>80091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6065</v>
      </c>
      <c r="D55" s="52">
        <v>6073</v>
      </c>
      <c r="E55" s="52">
        <v>6140</v>
      </c>
      <c r="F55" s="52">
        <v>6320</v>
      </c>
      <c r="G55" s="52">
        <v>6683</v>
      </c>
      <c r="H55" s="52">
        <v>7297</v>
      </c>
      <c r="I55" s="52">
        <v>4633</v>
      </c>
      <c r="J55" s="52">
        <v>3691</v>
      </c>
      <c r="K55" s="52">
        <v>5812</v>
      </c>
      <c r="L55" s="52">
        <v>6726</v>
      </c>
      <c r="M55" s="52">
        <v>7983</v>
      </c>
      <c r="N55" s="52">
        <v>10245</v>
      </c>
      <c r="O55" s="52">
        <v>13009</v>
      </c>
      <c r="P55" s="52">
        <v>15523</v>
      </c>
      <c r="Q55" s="52">
        <v>18101</v>
      </c>
      <c r="R55" s="52">
        <v>61920</v>
      </c>
      <c r="S55" s="52">
        <v>23994</v>
      </c>
      <c r="T55" s="52">
        <v>13332</v>
      </c>
      <c r="U55" s="52">
        <v>4440</v>
      </c>
      <c r="V55" s="52">
        <v>3594</v>
      </c>
      <c r="W55" s="52">
        <v>7432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400020</v>
      </c>
      <c r="D59" s="52">
        <v>400691</v>
      </c>
      <c r="E59" s="52">
        <v>405393</v>
      </c>
      <c r="F59" s="52">
        <v>418278</v>
      </c>
      <c r="G59" s="52">
        <v>443703</v>
      </c>
      <c r="H59" s="52">
        <v>486096</v>
      </c>
      <c r="I59" s="52">
        <v>309850</v>
      </c>
      <c r="J59" s="52">
        <v>298617</v>
      </c>
      <c r="K59" s="52">
        <v>351442</v>
      </c>
      <c r="L59" s="52">
        <v>359389</v>
      </c>
      <c r="M59" s="52">
        <v>362399</v>
      </c>
      <c r="N59" s="52">
        <v>352845</v>
      </c>
      <c r="O59" s="52">
        <v>311092</v>
      </c>
      <c r="P59" s="52">
        <v>182745</v>
      </c>
      <c r="Q59" s="52">
        <v>203109</v>
      </c>
      <c r="R59" s="52">
        <v>211415</v>
      </c>
      <c r="S59" s="52">
        <v>217889</v>
      </c>
      <c r="T59" s="52">
        <v>207504</v>
      </c>
      <c r="U59" s="52">
        <v>206321</v>
      </c>
      <c r="V59" s="52">
        <v>189770</v>
      </c>
      <c r="W59" s="52">
        <v>165084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470893</v>
      </c>
      <c r="D60" s="36">
        <v>471776</v>
      </c>
      <c r="E60" s="36">
        <v>477862</v>
      </c>
      <c r="F60" s="36">
        <v>494089</v>
      </c>
      <c r="G60" s="36">
        <v>525440</v>
      </c>
      <c r="H60" s="36">
        <v>576707</v>
      </c>
      <c r="I60" s="36">
        <v>371256</v>
      </c>
      <c r="J60" s="36">
        <v>370696</v>
      </c>
      <c r="K60" s="36">
        <v>436551</v>
      </c>
      <c r="L60" s="36">
        <v>440396</v>
      </c>
      <c r="M60" s="36">
        <v>468146</v>
      </c>
      <c r="N60" s="36">
        <v>493740</v>
      </c>
      <c r="O60" s="36">
        <v>509729</v>
      </c>
      <c r="P60" s="36">
        <v>333654</v>
      </c>
      <c r="Q60" s="36">
        <v>378169</v>
      </c>
      <c r="R60" s="36">
        <v>407974</v>
      </c>
      <c r="S60" s="36">
        <v>413642</v>
      </c>
      <c r="T60" s="36">
        <v>400386</v>
      </c>
      <c r="U60" s="36">
        <v>415452</v>
      </c>
      <c r="V60" s="36">
        <v>411181</v>
      </c>
      <c r="W60" s="36">
        <v>386632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657888</v>
      </c>
      <c r="D64" s="52">
        <v>658160</v>
      </c>
      <c r="E64" s="52">
        <v>660044</v>
      </c>
      <c r="F64" s="52">
        <v>664997</v>
      </c>
      <c r="G64" s="52">
        <v>674401</v>
      </c>
      <c r="H64" s="52">
        <v>689741</v>
      </c>
      <c r="I64" s="52">
        <v>712382</v>
      </c>
      <c r="J64" s="52">
        <v>743802</v>
      </c>
      <c r="K64" s="52">
        <v>785330</v>
      </c>
      <c r="L64" s="52">
        <v>838255</v>
      </c>
      <c r="M64" s="52">
        <v>903749</v>
      </c>
      <c r="N64" s="52">
        <v>983118</v>
      </c>
      <c r="O64" s="52">
        <v>946207</v>
      </c>
      <c r="P64" s="52">
        <v>531296</v>
      </c>
      <c r="Q64" s="52">
        <v>660554</v>
      </c>
      <c r="R64" s="52">
        <v>808462</v>
      </c>
      <c r="S64" s="52">
        <v>975961</v>
      </c>
      <c r="T64" s="52">
        <v>941470</v>
      </c>
      <c r="U64" s="52">
        <v>924132</v>
      </c>
      <c r="V64" s="52">
        <v>928589</v>
      </c>
      <c r="W64" s="52">
        <v>888789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85671</v>
      </c>
      <c r="D67" s="52">
        <v>85876</v>
      </c>
      <c r="E67" s="52">
        <v>87342</v>
      </c>
      <c r="F67" s="52">
        <v>91484</v>
      </c>
      <c r="G67" s="52">
        <v>99943</v>
      </c>
      <c r="H67" s="52">
        <v>114434</v>
      </c>
      <c r="I67" s="52">
        <v>85409</v>
      </c>
      <c r="J67" s="52">
        <v>83226</v>
      </c>
      <c r="K67" s="52">
        <v>126164</v>
      </c>
      <c r="L67" s="52">
        <v>136202</v>
      </c>
      <c r="M67" s="52">
        <v>142402</v>
      </c>
      <c r="N67" s="52">
        <v>138543</v>
      </c>
      <c r="O67" s="52">
        <v>150443</v>
      </c>
      <c r="P67" s="52">
        <v>110599</v>
      </c>
      <c r="Q67" s="52">
        <v>91904</v>
      </c>
      <c r="R67" s="52">
        <v>100604</v>
      </c>
      <c r="S67" s="52">
        <v>124158</v>
      </c>
      <c r="T67" s="52">
        <v>133643</v>
      </c>
      <c r="U67" s="52">
        <v>137042</v>
      </c>
      <c r="V67" s="52">
        <v>141640</v>
      </c>
      <c r="W67" s="52">
        <v>144762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654759</v>
      </c>
      <c r="D69" s="52">
        <v>654935</v>
      </c>
      <c r="E69" s="52">
        <v>656220</v>
      </c>
      <c r="F69" s="52">
        <v>659917</v>
      </c>
      <c r="G69" s="52">
        <v>667358</v>
      </c>
      <c r="H69" s="52">
        <v>687166</v>
      </c>
      <c r="I69" s="52">
        <v>698039</v>
      </c>
      <c r="J69" s="52">
        <v>728925</v>
      </c>
      <c r="K69" s="52">
        <v>765814</v>
      </c>
      <c r="L69" s="52">
        <v>831558</v>
      </c>
      <c r="M69" s="52">
        <v>896997</v>
      </c>
      <c r="N69" s="52">
        <v>973877</v>
      </c>
      <c r="O69" s="52">
        <v>935079</v>
      </c>
      <c r="P69" s="52">
        <v>514270</v>
      </c>
      <c r="Q69" s="52">
        <v>640864</v>
      </c>
      <c r="R69" s="52">
        <v>781179</v>
      </c>
      <c r="S69" s="52">
        <v>951168</v>
      </c>
      <c r="T69" s="52">
        <v>910364</v>
      </c>
      <c r="U69" s="52">
        <v>890748</v>
      </c>
      <c r="V69" s="52">
        <v>890775</v>
      </c>
      <c r="W69" s="52">
        <v>857250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235</v>
      </c>
      <c r="D70" s="52">
        <v>235</v>
      </c>
      <c r="E70" s="52">
        <v>234</v>
      </c>
      <c r="F70" s="52">
        <v>237</v>
      </c>
      <c r="G70" s="52">
        <v>239</v>
      </c>
      <c r="H70" s="52">
        <v>243</v>
      </c>
      <c r="I70" s="52">
        <v>249</v>
      </c>
      <c r="J70" s="52">
        <v>263</v>
      </c>
      <c r="K70" s="52">
        <v>279</v>
      </c>
      <c r="L70" s="52">
        <v>320</v>
      </c>
      <c r="M70" s="52">
        <v>361</v>
      </c>
      <c r="N70" s="52">
        <v>428</v>
      </c>
      <c r="O70" s="52">
        <v>464</v>
      </c>
      <c r="P70" s="52">
        <v>366</v>
      </c>
      <c r="Q70" s="52">
        <v>512</v>
      </c>
      <c r="R70" s="52">
        <v>660</v>
      </c>
      <c r="S70" s="52">
        <v>900</v>
      </c>
      <c r="T70" s="52">
        <v>946</v>
      </c>
      <c r="U70" s="52">
        <v>1033</v>
      </c>
      <c r="V70" s="52">
        <v>1255</v>
      </c>
      <c r="W70" s="52">
        <v>1312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5579</v>
      </c>
      <c r="D73" s="52">
        <v>6337</v>
      </c>
      <c r="E73" s="52">
        <v>11014</v>
      </c>
      <c r="F73" s="52">
        <v>20904</v>
      </c>
      <c r="G73" s="52">
        <v>108678</v>
      </c>
      <c r="H73" s="52">
        <v>7702</v>
      </c>
      <c r="I73" s="52">
        <v>60928</v>
      </c>
      <c r="J73" s="52">
        <v>115933</v>
      </c>
      <c r="K73" s="52">
        <v>159457</v>
      </c>
      <c r="L73" s="52">
        <v>48677</v>
      </c>
      <c r="M73" s="52">
        <v>46208</v>
      </c>
      <c r="N73" s="52">
        <v>62467</v>
      </c>
      <c r="O73" s="52">
        <v>72613</v>
      </c>
      <c r="P73" s="52">
        <v>114233</v>
      </c>
      <c r="Q73" s="52">
        <v>127639</v>
      </c>
      <c r="R73" s="52">
        <v>180616</v>
      </c>
      <c r="S73" s="52">
        <v>160675</v>
      </c>
      <c r="T73" s="52">
        <v>209075</v>
      </c>
      <c r="U73" s="52">
        <v>227678</v>
      </c>
      <c r="V73" s="52">
        <v>258529</v>
      </c>
      <c r="W73" s="52">
        <v>203062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210</v>
      </c>
      <c r="D74" s="52">
        <v>232</v>
      </c>
      <c r="E74" s="52">
        <v>369</v>
      </c>
      <c r="F74" s="52">
        <v>660</v>
      </c>
      <c r="G74" s="52">
        <v>3311</v>
      </c>
      <c r="H74" s="52">
        <v>239</v>
      </c>
      <c r="I74" s="52">
        <v>1837</v>
      </c>
      <c r="J74" s="52">
        <v>3547</v>
      </c>
      <c r="K74" s="52">
        <v>5030</v>
      </c>
      <c r="L74" s="52">
        <v>2238</v>
      </c>
      <c r="M74" s="52">
        <v>3020</v>
      </c>
      <c r="N74" s="52">
        <v>4960</v>
      </c>
      <c r="O74" s="52">
        <v>7501</v>
      </c>
      <c r="P74" s="52">
        <v>12563</v>
      </c>
      <c r="Q74" s="52">
        <v>16299</v>
      </c>
      <c r="R74" s="52">
        <v>23480</v>
      </c>
      <c r="S74" s="52">
        <v>25144</v>
      </c>
      <c r="T74" s="52">
        <v>33276</v>
      </c>
      <c r="U74" s="52">
        <v>29492</v>
      </c>
      <c r="V74" s="52">
        <v>30200</v>
      </c>
      <c r="W74" s="52">
        <v>25285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1285325</v>
      </c>
      <c r="D78" s="52">
        <v>1287960</v>
      </c>
      <c r="E78" s="52">
        <v>1306882</v>
      </c>
      <c r="F78" s="52">
        <v>1360190</v>
      </c>
      <c r="G78" s="52">
        <v>1466498</v>
      </c>
      <c r="H78" s="52">
        <v>1646143</v>
      </c>
      <c r="I78" s="52">
        <v>1148910</v>
      </c>
      <c r="J78" s="52">
        <v>1231910</v>
      </c>
      <c r="K78" s="52">
        <v>1533457</v>
      </c>
      <c r="L78" s="52">
        <v>1637801</v>
      </c>
      <c r="M78" s="52">
        <v>1698385</v>
      </c>
      <c r="N78" s="52">
        <v>1796590</v>
      </c>
      <c r="O78" s="52">
        <v>1699866</v>
      </c>
      <c r="P78" s="52">
        <v>1297962</v>
      </c>
      <c r="Q78" s="52">
        <v>1392611</v>
      </c>
      <c r="R78" s="52">
        <v>1533616</v>
      </c>
      <c r="S78" s="52">
        <v>1659650</v>
      </c>
      <c r="T78" s="52">
        <v>1565680</v>
      </c>
      <c r="U78" s="52">
        <v>1500843</v>
      </c>
      <c r="V78" s="52">
        <v>1368368</v>
      </c>
      <c r="W78" s="52">
        <v>1309897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30451</v>
      </c>
      <c r="D79" s="36">
        <v>31283</v>
      </c>
      <c r="E79" s="36">
        <v>36411</v>
      </c>
      <c r="F79" s="36">
        <v>47261</v>
      </c>
      <c r="G79" s="36">
        <v>479439</v>
      </c>
      <c r="H79" s="36">
        <v>7423</v>
      </c>
      <c r="I79" s="36">
        <v>17365</v>
      </c>
      <c r="J79" s="36">
        <v>34555</v>
      </c>
      <c r="K79" s="36">
        <v>141370</v>
      </c>
      <c r="L79" s="36">
        <v>54782</v>
      </c>
      <c r="M79" s="36">
        <v>87735</v>
      </c>
      <c r="N79" s="36">
        <v>130049</v>
      </c>
      <c r="O79" s="36">
        <v>184779</v>
      </c>
      <c r="P79" s="36">
        <v>104504</v>
      </c>
      <c r="Q79" s="36">
        <v>107217</v>
      </c>
      <c r="R79" s="36">
        <v>166941</v>
      </c>
      <c r="S79" s="36">
        <v>173073</v>
      </c>
      <c r="T79" s="36">
        <v>243007</v>
      </c>
      <c r="U79" s="36">
        <v>289138</v>
      </c>
      <c r="V79" s="36">
        <v>358398</v>
      </c>
      <c r="W79" s="36">
        <v>289496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370651</v>
      </c>
      <c r="D83" s="52">
        <v>370716</v>
      </c>
      <c r="E83" s="52">
        <v>371203</v>
      </c>
      <c r="F83" s="52">
        <v>372634</v>
      </c>
      <c r="G83" s="52">
        <v>375599</v>
      </c>
      <c r="H83" s="52">
        <v>380648</v>
      </c>
      <c r="I83" s="52">
        <v>388393</v>
      </c>
      <c r="J83" s="52">
        <v>399516</v>
      </c>
      <c r="K83" s="52">
        <v>414879</v>
      </c>
      <c r="L83" s="52">
        <v>435374</v>
      </c>
      <c r="M83" s="52">
        <v>462027</v>
      </c>
      <c r="N83" s="52">
        <v>495947</v>
      </c>
      <c r="O83" s="52">
        <v>464116</v>
      </c>
      <c r="P83" s="52">
        <v>219366</v>
      </c>
      <c r="Q83" s="52">
        <v>281616</v>
      </c>
      <c r="R83" s="52">
        <v>355084</v>
      </c>
      <c r="S83" s="52">
        <v>440352</v>
      </c>
      <c r="T83" s="52">
        <v>484353</v>
      </c>
      <c r="U83" s="52">
        <v>514266</v>
      </c>
      <c r="V83" s="52">
        <v>539091</v>
      </c>
      <c r="W83" s="52">
        <v>579992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48266</v>
      </c>
      <c r="D86" s="52">
        <v>48374</v>
      </c>
      <c r="E86" s="52">
        <v>49133</v>
      </c>
      <c r="F86" s="52">
        <v>51199</v>
      </c>
      <c r="G86" s="52">
        <v>55167</v>
      </c>
      <c r="H86" s="52">
        <v>61750</v>
      </c>
      <c r="I86" s="52">
        <v>42725</v>
      </c>
      <c r="J86" s="52">
        <v>37458</v>
      </c>
      <c r="K86" s="52">
        <v>56139</v>
      </c>
      <c r="L86" s="52">
        <v>56613</v>
      </c>
      <c r="M86" s="52">
        <v>55790</v>
      </c>
      <c r="N86" s="52">
        <v>60127</v>
      </c>
      <c r="O86" s="52">
        <v>70092</v>
      </c>
      <c r="P86" s="52">
        <v>56174</v>
      </c>
      <c r="Q86" s="52">
        <v>57215</v>
      </c>
      <c r="R86" s="52">
        <v>71552</v>
      </c>
      <c r="S86" s="52">
        <v>91751</v>
      </c>
      <c r="T86" s="52">
        <v>103658</v>
      </c>
      <c r="U86" s="52">
        <v>108259</v>
      </c>
      <c r="V86" s="52">
        <v>105370</v>
      </c>
      <c r="W86" s="52">
        <v>104458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15434</v>
      </c>
      <c r="D88" s="52">
        <v>15437</v>
      </c>
      <c r="E88" s="52">
        <v>15471</v>
      </c>
      <c r="F88" s="52">
        <v>15571</v>
      </c>
      <c r="G88" s="52">
        <v>15776</v>
      </c>
      <c r="H88" s="52">
        <v>16128</v>
      </c>
      <c r="I88" s="52">
        <v>16678</v>
      </c>
      <c r="J88" s="52">
        <v>31279</v>
      </c>
      <c r="K88" s="52">
        <v>25448</v>
      </c>
      <c r="L88" s="52">
        <v>30102</v>
      </c>
      <c r="M88" s="52">
        <v>39181</v>
      </c>
      <c r="N88" s="52">
        <v>53683</v>
      </c>
      <c r="O88" s="52">
        <v>80130</v>
      </c>
      <c r="P88" s="52">
        <v>26537</v>
      </c>
      <c r="Q88" s="52">
        <v>38097</v>
      </c>
      <c r="R88" s="52">
        <v>38021</v>
      </c>
      <c r="S88" s="52">
        <v>40251</v>
      </c>
      <c r="T88" s="52">
        <v>30867</v>
      </c>
      <c r="U88" s="52">
        <v>18377</v>
      </c>
      <c r="V88" s="52">
        <v>17599</v>
      </c>
      <c r="W88" s="52">
        <v>21982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6</v>
      </c>
      <c r="E89" s="52">
        <v>5</v>
      </c>
      <c r="F89" s="52">
        <v>6</v>
      </c>
      <c r="G89" s="52">
        <v>5</v>
      </c>
      <c r="H89" s="52">
        <v>6</v>
      </c>
      <c r="I89" s="52">
        <v>5</v>
      </c>
      <c r="J89" s="52">
        <v>15</v>
      </c>
      <c r="K89" s="52">
        <v>12</v>
      </c>
      <c r="L89" s="52">
        <v>15</v>
      </c>
      <c r="M89" s="52">
        <v>17</v>
      </c>
      <c r="N89" s="52">
        <v>25</v>
      </c>
      <c r="O89" s="52">
        <v>35</v>
      </c>
      <c r="P89" s="52">
        <v>6</v>
      </c>
      <c r="Q89" s="52">
        <v>14</v>
      </c>
      <c r="R89" s="52">
        <v>24</v>
      </c>
      <c r="S89" s="52">
        <v>39</v>
      </c>
      <c r="T89" s="52">
        <v>42</v>
      </c>
      <c r="U89" s="52">
        <v>47</v>
      </c>
      <c r="V89" s="52">
        <v>45</v>
      </c>
      <c r="W89" s="52">
        <v>46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81307</v>
      </c>
      <c r="D92" s="52">
        <v>81436</v>
      </c>
      <c r="E92" s="52">
        <v>82323</v>
      </c>
      <c r="F92" s="52">
        <v>84649</v>
      </c>
      <c r="G92" s="52">
        <v>89117</v>
      </c>
      <c r="H92" s="52">
        <v>96489</v>
      </c>
      <c r="I92" s="52">
        <v>58854</v>
      </c>
      <c r="J92" s="52">
        <v>51513</v>
      </c>
      <c r="K92" s="52">
        <v>63112</v>
      </c>
      <c r="L92" s="52">
        <v>62391</v>
      </c>
      <c r="M92" s="52">
        <v>64777</v>
      </c>
      <c r="N92" s="52">
        <v>66171</v>
      </c>
      <c r="O92" s="52">
        <v>60638</v>
      </c>
      <c r="P92" s="52">
        <v>41154</v>
      </c>
      <c r="Q92" s="52">
        <v>42860</v>
      </c>
      <c r="R92" s="52">
        <v>42313</v>
      </c>
      <c r="S92" s="52">
        <v>48146</v>
      </c>
      <c r="T92" s="52">
        <v>43791</v>
      </c>
      <c r="U92" s="52">
        <v>43302</v>
      </c>
      <c r="V92" s="52">
        <v>41934</v>
      </c>
      <c r="W92" s="52">
        <v>40132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29</v>
      </c>
      <c r="D93" s="52">
        <v>29</v>
      </c>
      <c r="E93" s="52">
        <v>30</v>
      </c>
      <c r="F93" s="52">
        <v>30</v>
      </c>
      <c r="G93" s="52">
        <v>31</v>
      </c>
      <c r="H93" s="52">
        <v>33</v>
      </c>
      <c r="I93" s="52">
        <v>21</v>
      </c>
      <c r="J93" s="52">
        <v>18</v>
      </c>
      <c r="K93" s="52">
        <v>28</v>
      </c>
      <c r="L93" s="52">
        <v>27</v>
      </c>
      <c r="M93" s="52">
        <v>31</v>
      </c>
      <c r="N93" s="52">
        <v>43</v>
      </c>
      <c r="O93" s="52">
        <v>53</v>
      </c>
      <c r="P93" s="52">
        <v>46</v>
      </c>
      <c r="Q93" s="52">
        <v>65</v>
      </c>
      <c r="R93" s="52">
        <v>61</v>
      </c>
      <c r="S93" s="52">
        <v>84</v>
      </c>
      <c r="T93" s="52">
        <v>68</v>
      </c>
      <c r="U93" s="52">
        <v>42</v>
      </c>
      <c r="V93" s="52">
        <v>27</v>
      </c>
      <c r="W93" s="52">
        <v>46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606294</v>
      </c>
      <c r="D96" s="52">
        <v>607318</v>
      </c>
      <c r="E96" s="52">
        <v>614688</v>
      </c>
      <c r="F96" s="52">
        <v>635624</v>
      </c>
      <c r="G96" s="52">
        <v>677774</v>
      </c>
      <c r="H96" s="52">
        <v>748702</v>
      </c>
      <c r="I96" s="52">
        <v>492956</v>
      </c>
      <c r="J96" s="52">
        <v>501033</v>
      </c>
      <c r="K96" s="52">
        <v>616961</v>
      </c>
      <c r="L96" s="52">
        <v>671115</v>
      </c>
      <c r="M96" s="52">
        <v>699825</v>
      </c>
      <c r="N96" s="52">
        <v>725189</v>
      </c>
      <c r="O96" s="52">
        <v>728966</v>
      </c>
      <c r="P96" s="52">
        <v>613004</v>
      </c>
      <c r="Q96" s="52">
        <v>721490</v>
      </c>
      <c r="R96" s="52">
        <v>799260</v>
      </c>
      <c r="S96" s="52">
        <v>886302</v>
      </c>
      <c r="T96" s="52">
        <v>917615</v>
      </c>
      <c r="U96" s="52">
        <v>937211</v>
      </c>
      <c r="V96" s="52">
        <v>940771</v>
      </c>
      <c r="W96" s="52">
        <v>901807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22794</v>
      </c>
      <c r="D97" s="52">
        <v>22824</v>
      </c>
      <c r="E97" s="52">
        <v>23038</v>
      </c>
      <c r="F97" s="52">
        <v>23660</v>
      </c>
      <c r="G97" s="52">
        <v>24976</v>
      </c>
      <c r="H97" s="52">
        <v>27324</v>
      </c>
      <c r="I97" s="52">
        <v>17485</v>
      </c>
      <c r="J97" s="52">
        <v>19373</v>
      </c>
      <c r="K97" s="52">
        <v>24305</v>
      </c>
      <c r="L97" s="52">
        <v>30935</v>
      </c>
      <c r="M97" s="52">
        <v>40654</v>
      </c>
      <c r="N97" s="52">
        <v>52555</v>
      </c>
      <c r="O97" s="52">
        <v>65761</v>
      </c>
      <c r="P97" s="52">
        <v>71219</v>
      </c>
      <c r="Q97" s="52">
        <v>94670</v>
      </c>
      <c r="R97" s="52">
        <v>111393</v>
      </c>
      <c r="S97" s="52">
        <v>138246</v>
      </c>
      <c r="T97" s="52">
        <v>156035</v>
      </c>
      <c r="U97" s="52">
        <v>129891</v>
      </c>
      <c r="V97" s="52">
        <v>113548</v>
      </c>
      <c r="W97" s="52">
        <v>115718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340489</v>
      </c>
      <c r="D102" s="52">
        <v>341027</v>
      </c>
      <c r="E102" s="52">
        <v>344933</v>
      </c>
      <c r="F102" s="52">
        <v>356146</v>
      </c>
      <c r="G102" s="52">
        <v>378942</v>
      </c>
      <c r="H102" s="52">
        <v>417731</v>
      </c>
      <c r="I102" s="52">
        <v>272595</v>
      </c>
      <c r="J102" s="52">
        <v>270940</v>
      </c>
      <c r="K102" s="52">
        <v>327967</v>
      </c>
      <c r="L102" s="52">
        <v>358742</v>
      </c>
      <c r="M102" s="52">
        <v>369299</v>
      </c>
      <c r="N102" s="52">
        <v>374344</v>
      </c>
      <c r="O102" s="52">
        <v>353074</v>
      </c>
      <c r="P102" s="52">
        <v>269520</v>
      </c>
      <c r="Q102" s="52">
        <v>318004</v>
      </c>
      <c r="R102" s="52">
        <v>345319</v>
      </c>
      <c r="S102" s="52">
        <v>390646</v>
      </c>
      <c r="T102" s="52">
        <v>399784</v>
      </c>
      <c r="U102" s="52">
        <v>381697</v>
      </c>
      <c r="V102" s="52">
        <v>353372</v>
      </c>
      <c r="W102" s="52">
        <v>322861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400814</v>
      </c>
      <c r="D103" s="36">
        <v>401523</v>
      </c>
      <c r="E103" s="36">
        <v>406563</v>
      </c>
      <c r="F103" s="36">
        <v>420600</v>
      </c>
      <c r="G103" s="36">
        <v>448528</v>
      </c>
      <c r="H103" s="36">
        <v>495103</v>
      </c>
      <c r="I103" s="36">
        <v>325718</v>
      </c>
      <c r="J103" s="36">
        <v>334676</v>
      </c>
      <c r="K103" s="36">
        <v>406188</v>
      </c>
      <c r="L103" s="36">
        <v>441760</v>
      </c>
      <c r="M103" s="36">
        <v>482527</v>
      </c>
      <c r="N103" s="36">
        <v>532091</v>
      </c>
      <c r="O103" s="36">
        <v>585816</v>
      </c>
      <c r="P103" s="36">
        <v>490670</v>
      </c>
      <c r="Q103" s="36">
        <v>588355</v>
      </c>
      <c r="R103" s="36">
        <v>659269</v>
      </c>
      <c r="S103" s="36">
        <v>736222</v>
      </c>
      <c r="T103" s="36">
        <v>768466</v>
      </c>
      <c r="U103" s="36">
        <v>775182</v>
      </c>
      <c r="V103" s="36">
        <v>786607</v>
      </c>
      <c r="W103" s="36">
        <v>783928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15376</v>
      </c>
      <c r="D107" s="52">
        <v>21471</v>
      </c>
      <c r="E107" s="52">
        <v>19338</v>
      </c>
      <c r="F107" s="52">
        <v>22385</v>
      </c>
      <c r="G107" s="52">
        <v>57714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1386</v>
      </c>
      <c r="D110" s="52">
        <v>1390</v>
      </c>
      <c r="E110" s="52">
        <v>1407</v>
      </c>
      <c r="F110" s="52">
        <v>1456</v>
      </c>
      <c r="G110" s="52">
        <v>6071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20523</v>
      </c>
      <c r="D116" s="52">
        <v>20694</v>
      </c>
      <c r="E116" s="52">
        <v>20441</v>
      </c>
      <c r="F116" s="52">
        <v>21578</v>
      </c>
      <c r="G116" s="52">
        <v>55661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772</v>
      </c>
      <c r="D117" s="52">
        <v>777</v>
      </c>
      <c r="E117" s="52">
        <v>769</v>
      </c>
      <c r="F117" s="52">
        <v>807</v>
      </c>
      <c r="G117" s="52">
        <v>2053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9781</v>
      </c>
      <c r="D121" s="52">
        <v>9861</v>
      </c>
      <c r="E121" s="52">
        <v>9740</v>
      </c>
      <c r="F121" s="52">
        <v>10275</v>
      </c>
      <c r="G121" s="52">
        <v>26352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11514</v>
      </c>
      <c r="D122" s="36">
        <v>11610</v>
      </c>
      <c r="E122" s="36">
        <v>11470</v>
      </c>
      <c r="F122" s="36">
        <v>12110</v>
      </c>
      <c r="G122" s="36">
        <v>31362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209716</v>
      </c>
      <c r="D126" s="52">
        <v>209764</v>
      </c>
      <c r="E126" s="52">
        <v>210094</v>
      </c>
      <c r="F126" s="52">
        <v>210999</v>
      </c>
      <c r="G126" s="52">
        <v>212763</v>
      </c>
      <c r="H126" s="52">
        <v>249105</v>
      </c>
      <c r="I126" s="52">
        <v>475940</v>
      </c>
      <c r="J126" s="52">
        <v>274220</v>
      </c>
      <c r="K126" s="52">
        <v>183716</v>
      </c>
      <c r="L126" s="52">
        <v>148743</v>
      </c>
      <c r="M126" s="52">
        <v>209744</v>
      </c>
      <c r="N126" s="52">
        <v>209967</v>
      </c>
      <c r="O126" s="52">
        <v>183103</v>
      </c>
      <c r="P126" s="52">
        <v>41810</v>
      </c>
      <c r="Q126" s="52">
        <v>73124</v>
      </c>
      <c r="R126" s="52">
        <v>105012</v>
      </c>
      <c r="S126" s="52">
        <v>134272</v>
      </c>
      <c r="T126" s="52">
        <v>119964</v>
      </c>
      <c r="U126" s="52">
        <v>103946</v>
      </c>
      <c r="V126" s="52">
        <v>82901</v>
      </c>
      <c r="W126" s="52">
        <v>66212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27309</v>
      </c>
      <c r="D129" s="52">
        <v>27371</v>
      </c>
      <c r="E129" s="52">
        <v>27807</v>
      </c>
      <c r="F129" s="52">
        <v>28989</v>
      </c>
      <c r="G129" s="52">
        <v>31278</v>
      </c>
      <c r="H129" s="52">
        <v>35011</v>
      </c>
      <c r="I129" s="52">
        <v>24194</v>
      </c>
      <c r="J129" s="52">
        <v>20917</v>
      </c>
      <c r="K129" s="52">
        <v>30772</v>
      </c>
      <c r="L129" s="52">
        <v>29388</v>
      </c>
      <c r="M129" s="52">
        <v>26265</v>
      </c>
      <c r="N129" s="52">
        <v>23786</v>
      </c>
      <c r="O129" s="52">
        <v>23674</v>
      </c>
      <c r="P129" s="52">
        <v>8806</v>
      </c>
      <c r="Q129" s="52">
        <v>3555</v>
      </c>
      <c r="R129" s="52">
        <v>5040</v>
      </c>
      <c r="S129" s="52">
        <v>9521</v>
      </c>
      <c r="T129" s="52">
        <v>14195</v>
      </c>
      <c r="U129" s="52">
        <v>20107</v>
      </c>
      <c r="V129" s="52">
        <v>24004</v>
      </c>
      <c r="W129" s="52">
        <v>25357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193715</v>
      </c>
      <c r="D131" s="52">
        <v>193761</v>
      </c>
      <c r="E131" s="52">
        <v>194084</v>
      </c>
      <c r="F131" s="52">
        <v>194981</v>
      </c>
      <c r="G131" s="52">
        <v>196730</v>
      </c>
      <c r="H131" s="52">
        <v>269032</v>
      </c>
      <c r="I131" s="52">
        <v>698847</v>
      </c>
      <c r="J131" s="52">
        <v>475411</v>
      </c>
      <c r="K131" s="52">
        <v>329094</v>
      </c>
      <c r="L131" s="52">
        <v>170116</v>
      </c>
      <c r="M131" s="52">
        <v>240319</v>
      </c>
      <c r="N131" s="52">
        <v>205405</v>
      </c>
      <c r="O131" s="52">
        <v>176561</v>
      </c>
      <c r="P131" s="52">
        <v>39548</v>
      </c>
      <c r="Q131" s="52">
        <v>70326</v>
      </c>
      <c r="R131" s="52">
        <v>100720</v>
      </c>
      <c r="S131" s="52">
        <v>131058</v>
      </c>
      <c r="T131" s="52">
        <v>116861</v>
      </c>
      <c r="U131" s="52">
        <v>100727</v>
      </c>
      <c r="V131" s="52">
        <v>80267</v>
      </c>
      <c r="W131" s="52">
        <v>63905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59</v>
      </c>
      <c r="D132" s="52">
        <v>59</v>
      </c>
      <c r="E132" s="52">
        <v>60</v>
      </c>
      <c r="F132" s="52">
        <v>60</v>
      </c>
      <c r="G132" s="52">
        <v>61</v>
      </c>
      <c r="H132" s="52">
        <v>79</v>
      </c>
      <c r="I132" s="52">
        <v>218</v>
      </c>
      <c r="J132" s="52">
        <v>151</v>
      </c>
      <c r="K132" s="52">
        <v>118</v>
      </c>
      <c r="L132" s="52">
        <v>114</v>
      </c>
      <c r="M132" s="52">
        <v>154</v>
      </c>
      <c r="N132" s="52">
        <v>106</v>
      </c>
      <c r="O132" s="52">
        <v>123</v>
      </c>
      <c r="P132" s="52">
        <v>56</v>
      </c>
      <c r="Q132" s="52">
        <v>87</v>
      </c>
      <c r="R132" s="52">
        <v>127</v>
      </c>
      <c r="S132" s="52">
        <v>153</v>
      </c>
      <c r="T132" s="52">
        <v>139</v>
      </c>
      <c r="U132" s="52">
        <v>131</v>
      </c>
      <c r="V132" s="52">
        <v>110</v>
      </c>
      <c r="W132" s="52">
        <v>104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30729</v>
      </c>
      <c r="D135" s="52">
        <v>30772</v>
      </c>
      <c r="E135" s="52">
        <v>31039</v>
      </c>
      <c r="F135" s="52">
        <v>31650</v>
      </c>
      <c r="G135" s="52">
        <v>32895</v>
      </c>
      <c r="H135" s="52">
        <v>35111</v>
      </c>
      <c r="I135" s="52">
        <v>27402</v>
      </c>
      <c r="J135" s="52">
        <v>15798</v>
      </c>
      <c r="K135" s="52">
        <v>10434</v>
      </c>
      <c r="L135" s="52">
        <v>19213</v>
      </c>
      <c r="M135" s="52">
        <v>25675</v>
      </c>
      <c r="N135" s="52">
        <v>21533</v>
      </c>
      <c r="O135" s="52">
        <v>15568</v>
      </c>
      <c r="P135" s="52">
        <v>4164</v>
      </c>
      <c r="Q135" s="52">
        <v>6095</v>
      </c>
      <c r="R135" s="52">
        <v>10176</v>
      </c>
      <c r="S135" s="52">
        <v>15548</v>
      </c>
      <c r="T135" s="52">
        <v>21820</v>
      </c>
      <c r="U135" s="52">
        <v>22417</v>
      </c>
      <c r="V135" s="52">
        <v>18729</v>
      </c>
      <c r="W135" s="52">
        <v>16120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1155</v>
      </c>
      <c r="D136" s="52">
        <v>1157</v>
      </c>
      <c r="E136" s="52">
        <v>1164</v>
      </c>
      <c r="F136" s="52">
        <v>1184</v>
      </c>
      <c r="G136" s="52">
        <v>1224</v>
      </c>
      <c r="H136" s="52">
        <v>1301</v>
      </c>
      <c r="I136" s="52">
        <v>949</v>
      </c>
      <c r="J136" s="52">
        <v>564</v>
      </c>
      <c r="K136" s="52">
        <v>476</v>
      </c>
      <c r="L136" s="52">
        <v>956</v>
      </c>
      <c r="M136" s="52">
        <v>1262</v>
      </c>
      <c r="N136" s="52">
        <v>1196</v>
      </c>
      <c r="O136" s="52">
        <v>1145</v>
      </c>
      <c r="P136" s="52">
        <v>683</v>
      </c>
      <c r="Q136" s="52">
        <v>1116</v>
      </c>
      <c r="R136" s="52">
        <v>1803</v>
      </c>
      <c r="S136" s="52">
        <v>2693</v>
      </c>
      <c r="T136" s="52">
        <v>3735</v>
      </c>
      <c r="U136" s="52">
        <v>3204</v>
      </c>
      <c r="V136" s="52">
        <v>2149</v>
      </c>
      <c r="W136" s="52">
        <v>1972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192650</v>
      </c>
      <c r="D140" s="52">
        <v>192991</v>
      </c>
      <c r="E140" s="52">
        <v>195395</v>
      </c>
      <c r="F140" s="52">
        <v>202052</v>
      </c>
      <c r="G140" s="52">
        <v>215230</v>
      </c>
      <c r="H140" s="52">
        <v>237990</v>
      </c>
      <c r="I140" s="52">
        <v>219176</v>
      </c>
      <c r="J140" s="52">
        <v>139756</v>
      </c>
      <c r="K140" s="52">
        <v>131455</v>
      </c>
      <c r="L140" s="52">
        <v>142970</v>
      </c>
      <c r="M140" s="52">
        <v>158163</v>
      </c>
      <c r="N140" s="52">
        <v>139679</v>
      </c>
      <c r="O140" s="52">
        <v>94460</v>
      </c>
      <c r="P140" s="52">
        <v>25380</v>
      </c>
      <c r="Q140" s="52">
        <v>40429</v>
      </c>
      <c r="R140" s="52">
        <v>58288</v>
      </c>
      <c r="S140" s="52">
        <v>79202</v>
      </c>
      <c r="T140" s="52">
        <v>89780</v>
      </c>
      <c r="U140" s="52">
        <v>86224</v>
      </c>
      <c r="V140" s="52">
        <v>70173</v>
      </c>
      <c r="W140" s="52">
        <v>54208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226782</v>
      </c>
      <c r="D141" s="36">
        <v>227231</v>
      </c>
      <c r="E141" s="36">
        <v>230343</v>
      </c>
      <c r="F141" s="36">
        <v>238709</v>
      </c>
      <c r="G141" s="36">
        <v>254940</v>
      </c>
      <c r="H141" s="36">
        <v>282425</v>
      </c>
      <c r="I141" s="36">
        <v>264887</v>
      </c>
      <c r="J141" s="36">
        <v>173293</v>
      </c>
      <c r="K141" s="36">
        <v>161521</v>
      </c>
      <c r="L141" s="36">
        <v>163555</v>
      </c>
      <c r="M141" s="36">
        <v>188367</v>
      </c>
      <c r="N141" s="36">
        <v>178153</v>
      </c>
      <c r="O141" s="36">
        <v>149297</v>
      </c>
      <c r="P141" s="36">
        <v>46361</v>
      </c>
      <c r="Q141" s="36">
        <v>74527</v>
      </c>
      <c r="R141" s="36">
        <v>108124</v>
      </c>
      <c r="S141" s="36">
        <v>147076</v>
      </c>
      <c r="T141" s="36">
        <v>168326</v>
      </c>
      <c r="U141" s="36">
        <v>169364</v>
      </c>
      <c r="V141" s="36">
        <v>155035</v>
      </c>
      <c r="W141" s="36">
        <v>134434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9050</v>
      </c>
      <c r="D145" s="52">
        <v>9055</v>
      </c>
      <c r="E145" s="52">
        <v>9091</v>
      </c>
      <c r="F145" s="52">
        <v>9205</v>
      </c>
      <c r="G145" s="52">
        <v>9481</v>
      </c>
      <c r="H145" s="52">
        <v>10093</v>
      </c>
      <c r="I145" s="52">
        <v>11387</v>
      </c>
      <c r="J145" s="52">
        <v>13895</v>
      </c>
      <c r="K145" s="52">
        <v>18266</v>
      </c>
      <c r="L145" s="52">
        <v>25220</v>
      </c>
      <c r="M145" s="52">
        <v>35402</v>
      </c>
      <c r="N145" s="52">
        <v>49391</v>
      </c>
      <c r="O145" s="52">
        <v>65788</v>
      </c>
      <c r="P145" s="52">
        <v>81381</v>
      </c>
      <c r="Q145" s="52">
        <v>109286</v>
      </c>
      <c r="R145" s="52">
        <v>142841</v>
      </c>
      <c r="S145" s="52">
        <v>182609</v>
      </c>
      <c r="T145" s="52">
        <v>225398</v>
      </c>
      <c r="U145" s="52">
        <v>273227</v>
      </c>
      <c r="V145" s="52">
        <v>324356</v>
      </c>
      <c r="W145" s="52">
        <v>373033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11785</v>
      </c>
      <c r="D147" s="52">
        <v>11801</v>
      </c>
      <c r="E147" s="52">
        <v>11917</v>
      </c>
      <c r="F147" s="52">
        <v>12282</v>
      </c>
      <c r="G147" s="52">
        <v>13963</v>
      </c>
      <c r="H147" s="52">
        <v>17356</v>
      </c>
      <c r="I147" s="52">
        <v>16638</v>
      </c>
      <c r="J147" s="52">
        <v>12590</v>
      </c>
      <c r="K147" s="52">
        <v>14095</v>
      </c>
      <c r="L147" s="52">
        <v>36562</v>
      </c>
      <c r="M147" s="52">
        <v>101526</v>
      </c>
      <c r="N147" s="52">
        <v>59166</v>
      </c>
      <c r="O147" s="52">
        <v>95964</v>
      </c>
      <c r="P147" s="52">
        <v>136951</v>
      </c>
      <c r="Q147" s="52">
        <v>187577</v>
      </c>
      <c r="R147" s="52">
        <v>193149</v>
      </c>
      <c r="S147" s="52">
        <v>222319</v>
      </c>
      <c r="T147" s="52">
        <v>248320</v>
      </c>
      <c r="U147" s="52">
        <v>213716</v>
      </c>
      <c r="V147" s="52">
        <v>252466</v>
      </c>
      <c r="W147" s="52">
        <v>329237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2072</v>
      </c>
      <c r="D149" s="52">
        <v>2077</v>
      </c>
      <c r="E149" s="52">
        <v>2120</v>
      </c>
      <c r="F149" s="52">
        <v>2239</v>
      </c>
      <c r="G149" s="52">
        <v>2500</v>
      </c>
      <c r="H149" s="52">
        <v>3040</v>
      </c>
      <c r="I149" s="52">
        <v>2875</v>
      </c>
      <c r="J149" s="52">
        <v>4240</v>
      </c>
      <c r="K149" s="52">
        <v>7143</v>
      </c>
      <c r="L149" s="52">
        <v>10524</v>
      </c>
      <c r="M149" s="52">
        <v>15365</v>
      </c>
      <c r="N149" s="52">
        <v>21210</v>
      </c>
      <c r="O149" s="52">
        <v>26268</v>
      </c>
      <c r="P149" s="52">
        <v>26867</v>
      </c>
      <c r="Q149" s="52">
        <v>25729</v>
      </c>
      <c r="R149" s="52">
        <v>23150</v>
      </c>
      <c r="S149" s="52">
        <v>23966</v>
      </c>
      <c r="T149" s="52">
        <v>21203</v>
      </c>
      <c r="U149" s="52">
        <v>22385</v>
      </c>
      <c r="V149" s="52">
        <v>25347</v>
      </c>
      <c r="W149" s="52">
        <v>28684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</v>
      </c>
      <c r="D150" s="52">
        <v>1</v>
      </c>
      <c r="E150" s="52">
        <v>0</v>
      </c>
      <c r="F150" s="52">
        <v>1</v>
      </c>
      <c r="G150" s="52">
        <v>1</v>
      </c>
      <c r="H150" s="52">
        <v>1</v>
      </c>
      <c r="I150" s="52">
        <v>0</v>
      </c>
      <c r="J150" s="52">
        <v>1</v>
      </c>
      <c r="K150" s="52">
        <v>3</v>
      </c>
      <c r="L150" s="52">
        <v>7</v>
      </c>
      <c r="M150" s="52">
        <v>10</v>
      </c>
      <c r="N150" s="52">
        <v>19</v>
      </c>
      <c r="O150" s="52">
        <v>21</v>
      </c>
      <c r="P150" s="52">
        <v>28</v>
      </c>
      <c r="Q150" s="52">
        <v>30</v>
      </c>
      <c r="R150" s="52">
        <v>31</v>
      </c>
      <c r="S150" s="52">
        <v>40</v>
      </c>
      <c r="T150" s="52">
        <v>32</v>
      </c>
      <c r="U150" s="52">
        <v>21</v>
      </c>
      <c r="V150" s="52">
        <v>20</v>
      </c>
      <c r="W150" s="52">
        <v>38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15447</v>
      </c>
      <c r="D153" s="52">
        <v>15496</v>
      </c>
      <c r="E153" s="52">
        <v>15855</v>
      </c>
      <c r="F153" s="52">
        <v>16947</v>
      </c>
      <c r="G153" s="52">
        <v>19478</v>
      </c>
      <c r="H153" s="52">
        <v>24769</v>
      </c>
      <c r="I153" s="52">
        <v>26060</v>
      </c>
      <c r="J153" s="52">
        <v>41996</v>
      </c>
      <c r="K153" s="52">
        <v>72771</v>
      </c>
      <c r="L153" s="52">
        <v>115128</v>
      </c>
      <c r="M153" s="52">
        <v>174883</v>
      </c>
      <c r="N153" s="52">
        <v>251200</v>
      </c>
      <c r="O153" s="52">
        <v>333717</v>
      </c>
      <c r="P153" s="52">
        <v>392074</v>
      </c>
      <c r="Q153" s="52">
        <v>429778</v>
      </c>
      <c r="R153" s="52">
        <v>440772</v>
      </c>
      <c r="S153" s="52">
        <v>438218</v>
      </c>
      <c r="T153" s="52">
        <v>447272</v>
      </c>
      <c r="U153" s="52">
        <v>488352</v>
      </c>
      <c r="V153" s="52">
        <v>569753</v>
      </c>
      <c r="W153" s="52">
        <v>648245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581</v>
      </c>
      <c r="D154" s="52">
        <v>582</v>
      </c>
      <c r="E154" s="52">
        <v>592</v>
      </c>
      <c r="F154" s="52">
        <v>626</v>
      </c>
      <c r="G154" s="52">
        <v>708</v>
      </c>
      <c r="H154" s="52">
        <v>898</v>
      </c>
      <c r="I154" s="52">
        <v>996</v>
      </c>
      <c r="J154" s="52">
        <v>1908</v>
      </c>
      <c r="K154" s="52">
        <v>3847</v>
      </c>
      <c r="L154" s="52">
        <v>7201</v>
      </c>
      <c r="M154" s="52">
        <v>12617</v>
      </c>
      <c r="N154" s="52">
        <v>20663</v>
      </c>
      <c r="O154" s="52">
        <v>31462</v>
      </c>
      <c r="P154" s="52">
        <v>43062</v>
      </c>
      <c r="Q154" s="52">
        <v>53703</v>
      </c>
      <c r="R154" s="52">
        <v>57946</v>
      </c>
      <c r="S154" s="52">
        <v>66501</v>
      </c>
      <c r="T154" s="52">
        <v>74314</v>
      </c>
      <c r="U154" s="52">
        <v>66530</v>
      </c>
      <c r="V154" s="52">
        <v>71392</v>
      </c>
      <c r="W154" s="52">
        <v>87137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8314</v>
      </c>
      <c r="D158" s="52">
        <v>8338</v>
      </c>
      <c r="E158" s="52">
        <v>8517</v>
      </c>
      <c r="F158" s="52">
        <v>9075</v>
      </c>
      <c r="G158" s="52">
        <v>10375</v>
      </c>
      <c r="H158" s="52">
        <v>13155</v>
      </c>
      <c r="I158" s="52">
        <v>13629</v>
      </c>
      <c r="J158" s="52">
        <v>21349</v>
      </c>
      <c r="K158" s="52">
        <v>36172</v>
      </c>
      <c r="L158" s="52">
        <v>55667</v>
      </c>
      <c r="M158" s="52">
        <v>81959</v>
      </c>
      <c r="N158" s="52">
        <v>114489</v>
      </c>
      <c r="O158" s="52">
        <v>145060</v>
      </c>
      <c r="P158" s="52">
        <v>163955</v>
      </c>
      <c r="Q158" s="52">
        <v>178382</v>
      </c>
      <c r="R158" s="52">
        <v>177913</v>
      </c>
      <c r="S158" s="52">
        <v>182051</v>
      </c>
      <c r="T158" s="52">
        <v>183421</v>
      </c>
      <c r="U158" s="52">
        <v>186356</v>
      </c>
      <c r="V158" s="52">
        <v>202168</v>
      </c>
      <c r="W158" s="52">
        <v>218907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9787</v>
      </c>
      <c r="D159" s="36">
        <v>9817</v>
      </c>
      <c r="E159" s="36">
        <v>10052</v>
      </c>
      <c r="F159" s="36">
        <v>10740</v>
      </c>
      <c r="G159" s="36">
        <v>12311</v>
      </c>
      <c r="H159" s="36">
        <v>15549</v>
      </c>
      <c r="I159" s="36">
        <v>16313</v>
      </c>
      <c r="J159" s="36">
        <v>26790</v>
      </c>
      <c r="K159" s="36">
        <v>47605</v>
      </c>
      <c r="L159" s="36">
        <v>77182</v>
      </c>
      <c r="M159" s="36">
        <v>120911</v>
      </c>
      <c r="N159" s="36">
        <v>178605</v>
      </c>
      <c r="O159" s="36">
        <v>246407</v>
      </c>
      <c r="P159" s="36">
        <v>298088</v>
      </c>
      <c r="Q159" s="36">
        <v>330889</v>
      </c>
      <c r="R159" s="36">
        <v>343961</v>
      </c>
      <c r="S159" s="36">
        <v>346694</v>
      </c>
      <c r="T159" s="36">
        <v>359393</v>
      </c>
      <c r="U159" s="36">
        <v>390968</v>
      </c>
      <c r="V159" s="36">
        <v>464354</v>
      </c>
      <c r="W159" s="36">
        <v>545240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282033</v>
      </c>
      <c r="D163" s="52">
        <v>282109</v>
      </c>
      <c r="E163" s="52">
        <v>282653</v>
      </c>
      <c r="F163" s="52">
        <v>284206</v>
      </c>
      <c r="G163" s="52">
        <v>287275</v>
      </c>
      <c r="H163" s="52">
        <v>292264</v>
      </c>
      <c r="I163" s="52">
        <v>299459</v>
      </c>
      <c r="J163" s="52">
        <v>309251</v>
      </c>
      <c r="K163" s="52">
        <v>322059</v>
      </c>
      <c r="L163" s="52">
        <v>338316</v>
      </c>
      <c r="M163" s="52">
        <v>358368</v>
      </c>
      <c r="N163" s="52">
        <v>382576</v>
      </c>
      <c r="O163" s="52">
        <v>354903</v>
      </c>
      <c r="P163" s="52">
        <v>163011</v>
      </c>
      <c r="Q163" s="52">
        <v>202183</v>
      </c>
      <c r="R163" s="52">
        <v>247048</v>
      </c>
      <c r="S163" s="52">
        <v>297952</v>
      </c>
      <c r="T163" s="52">
        <v>293813</v>
      </c>
      <c r="U163" s="52">
        <v>273993</v>
      </c>
      <c r="V163" s="52">
        <v>256500</v>
      </c>
      <c r="W163" s="52">
        <v>253041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183632</v>
      </c>
      <c r="D165" s="52">
        <v>183956</v>
      </c>
      <c r="E165" s="52">
        <v>186269</v>
      </c>
      <c r="F165" s="52">
        <v>192688</v>
      </c>
      <c r="G165" s="52">
        <v>206684</v>
      </c>
      <c r="H165" s="52">
        <v>227664</v>
      </c>
      <c r="I165" s="52">
        <v>151216</v>
      </c>
      <c r="J165" s="52">
        <v>107211</v>
      </c>
      <c r="K165" s="52">
        <v>158283</v>
      </c>
      <c r="L165" s="52">
        <v>155112</v>
      </c>
      <c r="M165" s="52">
        <v>139126</v>
      </c>
      <c r="N165" s="52">
        <v>128541</v>
      </c>
      <c r="O165" s="52">
        <v>159141</v>
      </c>
      <c r="P165" s="52">
        <v>96589</v>
      </c>
      <c r="Q165" s="52">
        <v>93759</v>
      </c>
      <c r="R165" s="52">
        <v>96655</v>
      </c>
      <c r="S165" s="52">
        <v>119009</v>
      </c>
      <c r="T165" s="52">
        <v>139395</v>
      </c>
      <c r="U165" s="52">
        <v>131818</v>
      </c>
      <c r="V165" s="52">
        <v>114586</v>
      </c>
      <c r="W165" s="52">
        <v>145563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64557</v>
      </c>
      <c r="D167" s="52">
        <v>64682</v>
      </c>
      <c r="E167" s="52">
        <v>65545</v>
      </c>
      <c r="F167" s="52">
        <v>67780</v>
      </c>
      <c r="G167" s="52">
        <v>72013</v>
      </c>
      <c r="H167" s="52">
        <v>78825</v>
      </c>
      <c r="I167" s="52">
        <v>50088</v>
      </c>
      <c r="J167" s="52">
        <v>45620</v>
      </c>
      <c r="K167" s="52">
        <v>55302</v>
      </c>
      <c r="L167" s="52">
        <v>51195</v>
      </c>
      <c r="M167" s="52">
        <v>49676</v>
      </c>
      <c r="N167" s="52">
        <v>48298</v>
      </c>
      <c r="O167" s="52">
        <v>41129</v>
      </c>
      <c r="P167" s="52">
        <v>24748</v>
      </c>
      <c r="Q167" s="52">
        <v>23946</v>
      </c>
      <c r="R167" s="52">
        <v>22805</v>
      </c>
      <c r="S167" s="52">
        <v>24306</v>
      </c>
      <c r="T167" s="52">
        <v>21726</v>
      </c>
      <c r="U167" s="52">
        <v>20657</v>
      </c>
      <c r="V167" s="52">
        <v>20591</v>
      </c>
      <c r="W167" s="52">
        <v>19129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23</v>
      </c>
      <c r="D168" s="52">
        <v>23</v>
      </c>
      <c r="E168" s="52">
        <v>23</v>
      </c>
      <c r="F168" s="52">
        <v>24</v>
      </c>
      <c r="G168" s="52">
        <v>25</v>
      </c>
      <c r="H168" s="52">
        <v>28</v>
      </c>
      <c r="I168" s="52">
        <v>17</v>
      </c>
      <c r="J168" s="52">
        <v>17</v>
      </c>
      <c r="K168" s="52">
        <v>20</v>
      </c>
      <c r="L168" s="52">
        <v>23</v>
      </c>
      <c r="M168" s="52">
        <v>21</v>
      </c>
      <c r="N168" s="52">
        <v>29</v>
      </c>
      <c r="O168" s="52">
        <v>33</v>
      </c>
      <c r="P168" s="52">
        <v>27</v>
      </c>
      <c r="Q168" s="52">
        <v>37</v>
      </c>
      <c r="R168" s="52">
        <v>29</v>
      </c>
      <c r="S168" s="52">
        <v>41</v>
      </c>
      <c r="T168" s="52">
        <v>33</v>
      </c>
      <c r="U168" s="52">
        <v>18</v>
      </c>
      <c r="V168" s="52">
        <v>8</v>
      </c>
      <c r="W168" s="52">
        <v>20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481388</v>
      </c>
      <c r="D171" s="52">
        <v>482387</v>
      </c>
      <c r="E171" s="52">
        <v>489537</v>
      </c>
      <c r="F171" s="52">
        <v>509619</v>
      </c>
      <c r="G171" s="52">
        <v>549295</v>
      </c>
      <c r="H171" s="52">
        <v>614566</v>
      </c>
      <c r="I171" s="52">
        <v>422281</v>
      </c>
      <c r="J171" s="52">
        <v>441752</v>
      </c>
      <c r="K171" s="52">
        <v>536836</v>
      </c>
      <c r="L171" s="52">
        <v>553311</v>
      </c>
      <c r="M171" s="52">
        <v>537320</v>
      </c>
      <c r="N171" s="52">
        <v>524238</v>
      </c>
      <c r="O171" s="52">
        <v>491902</v>
      </c>
      <c r="P171" s="52">
        <v>364515</v>
      </c>
      <c r="Q171" s="52">
        <v>405482</v>
      </c>
      <c r="R171" s="52">
        <v>436103</v>
      </c>
      <c r="S171" s="52">
        <v>449092</v>
      </c>
      <c r="T171" s="52">
        <v>456941</v>
      </c>
      <c r="U171" s="52">
        <v>449714</v>
      </c>
      <c r="V171" s="52">
        <v>462817</v>
      </c>
      <c r="W171" s="52">
        <v>430813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18098</v>
      </c>
      <c r="D172" s="52">
        <v>18127</v>
      </c>
      <c r="E172" s="52">
        <v>18335</v>
      </c>
      <c r="F172" s="52">
        <v>18931</v>
      </c>
      <c r="G172" s="52">
        <v>20159</v>
      </c>
      <c r="H172" s="52">
        <v>22295</v>
      </c>
      <c r="I172" s="52">
        <v>14781</v>
      </c>
      <c r="J172" s="52">
        <v>16673</v>
      </c>
      <c r="K172" s="52">
        <v>20208</v>
      </c>
      <c r="L172" s="52">
        <v>24238</v>
      </c>
      <c r="M172" s="52">
        <v>30149</v>
      </c>
      <c r="N172" s="52">
        <v>36533</v>
      </c>
      <c r="O172" s="52">
        <v>43050</v>
      </c>
      <c r="P172" s="52">
        <v>40463</v>
      </c>
      <c r="Q172" s="52">
        <v>51637</v>
      </c>
      <c r="R172" s="52">
        <v>58693</v>
      </c>
      <c r="S172" s="52">
        <v>69794</v>
      </c>
      <c r="T172" s="52">
        <v>77900</v>
      </c>
      <c r="U172" s="52">
        <v>61652</v>
      </c>
      <c r="V172" s="52">
        <v>56029</v>
      </c>
      <c r="W172" s="52">
        <v>55329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259082</v>
      </c>
      <c r="D176" s="52">
        <v>259580</v>
      </c>
      <c r="E176" s="52">
        <v>263168</v>
      </c>
      <c r="F176" s="52">
        <v>273335</v>
      </c>
      <c r="G176" s="52">
        <v>293595</v>
      </c>
      <c r="H176" s="52">
        <v>327264</v>
      </c>
      <c r="I176" s="52">
        <v>221701</v>
      </c>
      <c r="J176" s="52">
        <v>225669</v>
      </c>
      <c r="K176" s="52">
        <v>274157</v>
      </c>
      <c r="L176" s="52">
        <v>283633</v>
      </c>
      <c r="M176" s="52">
        <v>269919</v>
      </c>
      <c r="N176" s="52">
        <v>254118</v>
      </c>
      <c r="O176" s="52">
        <v>215963</v>
      </c>
      <c r="P176" s="52">
        <v>152296</v>
      </c>
      <c r="Q176" s="52">
        <v>168322</v>
      </c>
      <c r="R176" s="52">
        <v>177084</v>
      </c>
      <c r="S176" s="52">
        <v>187536</v>
      </c>
      <c r="T176" s="52">
        <v>189117</v>
      </c>
      <c r="U176" s="52">
        <v>173650</v>
      </c>
      <c r="V176" s="52">
        <v>166228</v>
      </c>
      <c r="W176" s="52">
        <v>145924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304984</v>
      </c>
      <c r="D177" s="36">
        <v>305639</v>
      </c>
      <c r="E177" s="36">
        <v>310271</v>
      </c>
      <c r="F177" s="36">
        <v>323021</v>
      </c>
      <c r="G177" s="36">
        <v>347898</v>
      </c>
      <c r="H177" s="36">
        <v>388454</v>
      </c>
      <c r="I177" s="36">
        <v>265466</v>
      </c>
      <c r="J177" s="36">
        <v>278387</v>
      </c>
      <c r="K177" s="36">
        <v>338207</v>
      </c>
      <c r="L177" s="36">
        <v>345139</v>
      </c>
      <c r="M177" s="36">
        <v>347259</v>
      </c>
      <c r="N177" s="36">
        <v>354973</v>
      </c>
      <c r="O177" s="36">
        <v>360167</v>
      </c>
      <c r="P177" s="36">
        <v>277461</v>
      </c>
      <c r="Q177" s="36">
        <v>312794</v>
      </c>
      <c r="R177" s="36">
        <v>340548</v>
      </c>
      <c r="S177" s="36">
        <v>355703</v>
      </c>
      <c r="T177" s="36">
        <v>367488</v>
      </c>
      <c r="U177" s="36">
        <v>358385</v>
      </c>
      <c r="V177" s="36">
        <v>373256</v>
      </c>
      <c r="W177" s="36">
        <v>359375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7776</v>
      </c>
      <c r="I5" s="52">
        <v>26964</v>
      </c>
      <c r="J5" s="52">
        <v>22851</v>
      </c>
      <c r="K5" s="52">
        <v>16832</v>
      </c>
      <c r="L5" s="52">
        <v>0</v>
      </c>
      <c r="M5" s="52">
        <v>1</v>
      </c>
      <c r="N5" s="52">
        <v>0</v>
      </c>
      <c r="O5" s="52">
        <v>595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1244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3657</v>
      </c>
      <c r="D8" s="52">
        <v>3032</v>
      </c>
      <c r="E8" s="52">
        <v>361</v>
      </c>
      <c r="F8" s="52">
        <v>425</v>
      </c>
      <c r="G8" s="52">
        <v>464</v>
      </c>
      <c r="H8" s="52">
        <v>701</v>
      </c>
      <c r="I8" s="52">
        <v>681</v>
      </c>
      <c r="J8" s="52">
        <v>1271</v>
      </c>
      <c r="K8" s="52">
        <v>2512</v>
      </c>
      <c r="L8" s="52">
        <v>2447</v>
      </c>
      <c r="M8" s="52">
        <v>733</v>
      </c>
      <c r="N8" s="52">
        <v>90</v>
      </c>
      <c r="O8" s="52">
        <v>98</v>
      </c>
      <c r="P8" s="52">
        <v>75</v>
      </c>
      <c r="Q8" s="52">
        <v>75</v>
      </c>
      <c r="R8" s="52">
        <v>45</v>
      </c>
      <c r="S8" s="52">
        <v>47</v>
      </c>
      <c r="T8" s="52">
        <v>58</v>
      </c>
      <c r="U8" s="52">
        <v>108</v>
      </c>
      <c r="V8" s="52">
        <v>41</v>
      </c>
      <c r="W8" s="52">
        <v>279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1747</v>
      </c>
      <c r="D10" s="52">
        <v>529</v>
      </c>
      <c r="E10" s="52">
        <v>3068</v>
      </c>
      <c r="F10" s="52">
        <v>4569</v>
      </c>
      <c r="G10" s="52">
        <v>7364</v>
      </c>
      <c r="H10" s="52">
        <v>5101</v>
      </c>
      <c r="I10" s="52">
        <v>5344</v>
      </c>
      <c r="J10" s="52">
        <v>8176</v>
      </c>
      <c r="K10" s="52">
        <v>5828</v>
      </c>
      <c r="L10" s="52">
        <v>7451</v>
      </c>
      <c r="M10" s="52">
        <v>17226</v>
      </c>
      <c r="N10" s="52">
        <v>10763</v>
      </c>
      <c r="O10" s="52">
        <v>14047</v>
      </c>
      <c r="P10" s="52">
        <v>1419</v>
      </c>
      <c r="Q10" s="52">
        <v>587</v>
      </c>
      <c r="R10" s="52">
        <v>1060</v>
      </c>
      <c r="S10" s="52">
        <v>1350</v>
      </c>
      <c r="T10" s="52">
        <v>2941</v>
      </c>
      <c r="U10" s="52">
        <v>2234</v>
      </c>
      <c r="V10" s="52">
        <v>1475</v>
      </c>
      <c r="W10" s="52">
        <v>700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1225</v>
      </c>
      <c r="D11" s="52">
        <v>0</v>
      </c>
      <c r="E11" s="52">
        <v>979</v>
      </c>
      <c r="F11" s="52">
        <v>2020</v>
      </c>
      <c r="G11" s="52">
        <v>3115</v>
      </c>
      <c r="H11" s="52">
        <v>3511</v>
      </c>
      <c r="I11" s="52">
        <v>1364</v>
      </c>
      <c r="J11" s="52">
        <v>598</v>
      </c>
      <c r="K11" s="52">
        <v>669</v>
      </c>
      <c r="L11" s="52">
        <v>0</v>
      </c>
      <c r="M11" s="52">
        <v>0</v>
      </c>
      <c r="N11" s="52">
        <v>0</v>
      </c>
      <c r="O11" s="52">
        <v>0</v>
      </c>
      <c r="P11" s="52">
        <v>85</v>
      </c>
      <c r="Q11" s="52">
        <v>178</v>
      </c>
      <c r="R11" s="52">
        <v>190</v>
      </c>
      <c r="S11" s="52">
        <v>98</v>
      </c>
      <c r="T11" s="52">
        <v>2</v>
      </c>
      <c r="U11" s="52">
        <v>25</v>
      </c>
      <c r="V11" s="52">
        <v>32</v>
      </c>
      <c r="W11" s="52">
        <v>110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2</v>
      </c>
      <c r="I12" s="52">
        <v>2</v>
      </c>
      <c r="J12" s="52">
        <v>0</v>
      </c>
      <c r="K12" s="52">
        <v>1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9715</v>
      </c>
      <c r="D15" s="52">
        <v>0</v>
      </c>
      <c r="E15" s="52">
        <v>11064</v>
      </c>
      <c r="F15" s="52">
        <v>19692</v>
      </c>
      <c r="G15" s="52">
        <v>28551</v>
      </c>
      <c r="H15" s="52">
        <v>39284</v>
      </c>
      <c r="I15" s="52">
        <v>18184</v>
      </c>
      <c r="J15" s="52">
        <v>13036</v>
      </c>
      <c r="K15" s="52">
        <v>9765</v>
      </c>
      <c r="L15" s="52">
        <v>0</v>
      </c>
      <c r="M15" s="52">
        <v>0</v>
      </c>
      <c r="N15" s="52">
        <v>0</v>
      </c>
      <c r="O15" s="52">
        <v>0</v>
      </c>
      <c r="P15" s="52">
        <v>1954</v>
      </c>
      <c r="Q15" s="52">
        <v>4173</v>
      </c>
      <c r="R15" s="52">
        <v>4532</v>
      </c>
      <c r="S15" s="52">
        <v>2200</v>
      </c>
      <c r="T15" s="52">
        <v>56</v>
      </c>
      <c r="U15" s="52">
        <v>696</v>
      </c>
      <c r="V15" s="52">
        <v>889</v>
      </c>
      <c r="W15" s="52">
        <v>2307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286</v>
      </c>
      <c r="D16" s="52">
        <v>0</v>
      </c>
      <c r="E16" s="52">
        <v>438</v>
      </c>
      <c r="F16" s="52">
        <v>835</v>
      </c>
      <c r="G16" s="52">
        <v>1517</v>
      </c>
      <c r="H16" s="52">
        <v>2928</v>
      </c>
      <c r="I16" s="52">
        <v>2085</v>
      </c>
      <c r="J16" s="52">
        <v>1166</v>
      </c>
      <c r="K16" s="52">
        <v>1103</v>
      </c>
      <c r="L16" s="52">
        <v>0</v>
      </c>
      <c r="M16" s="52">
        <v>0</v>
      </c>
      <c r="N16" s="52">
        <v>0</v>
      </c>
      <c r="O16" s="52">
        <v>0</v>
      </c>
      <c r="P16" s="52">
        <v>286</v>
      </c>
      <c r="Q16" s="52">
        <v>607</v>
      </c>
      <c r="R16" s="52">
        <v>732</v>
      </c>
      <c r="S16" s="52">
        <v>330</v>
      </c>
      <c r="T16" s="52">
        <v>12</v>
      </c>
      <c r="U16" s="52">
        <v>122</v>
      </c>
      <c r="V16" s="52">
        <v>103</v>
      </c>
      <c r="W16" s="52">
        <v>428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7496</v>
      </c>
      <c r="D21" s="52">
        <v>1358</v>
      </c>
      <c r="E21" s="52">
        <v>10098</v>
      </c>
      <c r="F21" s="52">
        <v>16003</v>
      </c>
      <c r="G21" s="52">
        <v>19460</v>
      </c>
      <c r="H21" s="52">
        <v>20699</v>
      </c>
      <c r="I21" s="52">
        <v>10520</v>
      </c>
      <c r="J21" s="52">
        <v>7509</v>
      </c>
      <c r="K21" s="52">
        <v>6041</v>
      </c>
      <c r="L21" s="52">
        <v>257</v>
      </c>
      <c r="M21" s="52">
        <v>0</v>
      </c>
      <c r="N21" s="52">
        <v>1</v>
      </c>
      <c r="O21" s="52">
        <v>549</v>
      </c>
      <c r="P21" s="52">
        <v>2145</v>
      </c>
      <c r="Q21" s="52">
        <v>3314</v>
      </c>
      <c r="R21" s="52">
        <v>1968</v>
      </c>
      <c r="S21" s="52">
        <v>1184</v>
      </c>
      <c r="T21" s="52">
        <v>1</v>
      </c>
      <c r="U21" s="52">
        <v>28</v>
      </c>
      <c r="V21" s="52">
        <v>138</v>
      </c>
      <c r="W21" s="52">
        <v>807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9876</v>
      </c>
      <c r="D22" s="36">
        <v>1573</v>
      </c>
      <c r="E22" s="36">
        <v>11939</v>
      </c>
      <c r="F22" s="36">
        <v>15797</v>
      </c>
      <c r="G22" s="36">
        <v>26166</v>
      </c>
      <c r="H22" s="36">
        <v>35920</v>
      </c>
      <c r="I22" s="36">
        <v>17976</v>
      </c>
      <c r="J22" s="36">
        <v>15481</v>
      </c>
      <c r="K22" s="36">
        <v>11405</v>
      </c>
      <c r="L22" s="36">
        <v>464</v>
      </c>
      <c r="M22" s="36">
        <v>3</v>
      </c>
      <c r="N22" s="36">
        <v>1</v>
      </c>
      <c r="O22" s="36">
        <v>1116</v>
      </c>
      <c r="P22" s="36">
        <v>4795</v>
      </c>
      <c r="Q22" s="36">
        <v>8767</v>
      </c>
      <c r="R22" s="36">
        <v>7120</v>
      </c>
      <c r="S22" s="36">
        <v>3711</v>
      </c>
      <c r="T22" s="36">
        <v>5</v>
      </c>
      <c r="U22" s="36">
        <v>92</v>
      </c>
      <c r="V22" s="36">
        <v>462</v>
      </c>
      <c r="W22" s="36">
        <v>2750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37108</v>
      </c>
      <c r="D26" s="52">
        <v>29977</v>
      </c>
      <c r="E26" s="52">
        <v>24579</v>
      </c>
      <c r="F26" s="52">
        <v>29730</v>
      </c>
      <c r="G26" s="52">
        <v>35813</v>
      </c>
      <c r="H26" s="52">
        <v>36523</v>
      </c>
      <c r="I26" s="52">
        <v>47798</v>
      </c>
      <c r="J26" s="52">
        <v>30367</v>
      </c>
      <c r="K26" s="52">
        <v>32430</v>
      </c>
      <c r="L26" s="52">
        <v>28163</v>
      </c>
      <c r="M26" s="52">
        <v>21443</v>
      </c>
      <c r="N26" s="52">
        <v>26374</v>
      </c>
      <c r="O26" s="52">
        <v>23512</v>
      </c>
      <c r="P26" s="52">
        <v>0</v>
      </c>
      <c r="Q26" s="52">
        <v>9733</v>
      </c>
      <c r="R26" s="52">
        <v>35674</v>
      </c>
      <c r="S26" s="52">
        <v>33050</v>
      </c>
      <c r="T26" s="52">
        <v>24034</v>
      </c>
      <c r="U26" s="52">
        <v>19609</v>
      </c>
      <c r="V26" s="52">
        <v>34850</v>
      </c>
      <c r="W26" s="52">
        <v>35537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8103</v>
      </c>
      <c r="D29" s="52">
        <v>8086</v>
      </c>
      <c r="E29" s="52">
        <v>5074</v>
      </c>
      <c r="F29" s="52">
        <v>4868</v>
      </c>
      <c r="G29" s="52">
        <v>5078</v>
      </c>
      <c r="H29" s="52">
        <v>6567</v>
      </c>
      <c r="I29" s="52">
        <v>3450</v>
      </c>
      <c r="J29" s="52">
        <v>2973</v>
      </c>
      <c r="K29" s="52">
        <v>4277</v>
      </c>
      <c r="L29" s="52">
        <v>4409</v>
      </c>
      <c r="M29" s="52">
        <v>4914</v>
      </c>
      <c r="N29" s="52">
        <v>3914</v>
      </c>
      <c r="O29" s="52">
        <v>4230</v>
      </c>
      <c r="P29" s="52">
        <v>2916</v>
      </c>
      <c r="Q29" s="52">
        <v>1381</v>
      </c>
      <c r="R29" s="52">
        <v>2245</v>
      </c>
      <c r="S29" s="52">
        <v>7222</v>
      </c>
      <c r="T29" s="52">
        <v>10210</v>
      </c>
      <c r="U29" s="52">
        <v>9483</v>
      </c>
      <c r="V29" s="52">
        <v>6209</v>
      </c>
      <c r="W29" s="52">
        <v>14413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10027</v>
      </c>
      <c r="D31" s="52">
        <v>6859</v>
      </c>
      <c r="E31" s="52">
        <v>6329</v>
      </c>
      <c r="F31" s="52">
        <v>7976</v>
      </c>
      <c r="G31" s="52">
        <v>9492</v>
      </c>
      <c r="H31" s="52">
        <v>8585</v>
      </c>
      <c r="I31" s="52">
        <v>4564</v>
      </c>
      <c r="J31" s="52">
        <v>2010</v>
      </c>
      <c r="K31" s="52">
        <v>3577</v>
      </c>
      <c r="L31" s="52">
        <v>2183</v>
      </c>
      <c r="M31" s="52">
        <v>1996</v>
      </c>
      <c r="N31" s="52">
        <v>2196</v>
      </c>
      <c r="O31" s="52">
        <v>2360</v>
      </c>
      <c r="P31" s="52">
        <v>1132</v>
      </c>
      <c r="Q31" s="52">
        <v>1722</v>
      </c>
      <c r="R31" s="52">
        <v>2227</v>
      </c>
      <c r="S31" s="52">
        <v>2226</v>
      </c>
      <c r="T31" s="52">
        <v>1570</v>
      </c>
      <c r="U31" s="52">
        <v>1252</v>
      </c>
      <c r="V31" s="52">
        <v>1727</v>
      </c>
      <c r="W31" s="52">
        <v>2138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3</v>
      </c>
      <c r="D32" s="52">
        <v>3</v>
      </c>
      <c r="E32" s="52">
        <v>1</v>
      </c>
      <c r="F32" s="52">
        <v>3</v>
      </c>
      <c r="G32" s="52">
        <v>7</v>
      </c>
      <c r="H32" s="52">
        <v>5</v>
      </c>
      <c r="I32" s="52">
        <v>5</v>
      </c>
      <c r="J32" s="52">
        <v>0</v>
      </c>
      <c r="K32" s="52">
        <v>4</v>
      </c>
      <c r="L32" s="52">
        <v>4</v>
      </c>
      <c r="M32" s="52">
        <v>1</v>
      </c>
      <c r="N32" s="52">
        <v>0</v>
      </c>
      <c r="O32" s="52">
        <v>0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79524</v>
      </c>
      <c r="D35" s="52">
        <v>75931</v>
      </c>
      <c r="E35" s="52">
        <v>71553</v>
      </c>
      <c r="F35" s="52">
        <v>77738</v>
      </c>
      <c r="G35" s="52">
        <v>87018</v>
      </c>
      <c r="H35" s="52">
        <v>96056</v>
      </c>
      <c r="I35" s="52">
        <v>60784</v>
      </c>
      <c r="J35" s="52">
        <v>43742</v>
      </c>
      <c r="K35" s="52">
        <v>52184</v>
      </c>
      <c r="L35" s="52">
        <v>43121</v>
      </c>
      <c r="M35" s="52">
        <v>40201</v>
      </c>
      <c r="N35" s="52">
        <v>49925</v>
      </c>
      <c r="O35" s="52">
        <v>50864</v>
      </c>
      <c r="P35" s="52">
        <v>24940</v>
      </c>
      <c r="Q35" s="52">
        <v>39973</v>
      </c>
      <c r="R35" s="52">
        <v>53379</v>
      </c>
      <c r="S35" s="52">
        <v>50153</v>
      </c>
      <c r="T35" s="52">
        <v>37917</v>
      </c>
      <c r="U35" s="52">
        <v>33624</v>
      </c>
      <c r="V35" s="52">
        <v>48366</v>
      </c>
      <c r="W35" s="52">
        <v>43536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2341</v>
      </c>
      <c r="D36" s="52">
        <v>2140</v>
      </c>
      <c r="E36" s="52">
        <v>2835</v>
      </c>
      <c r="F36" s="52">
        <v>3296</v>
      </c>
      <c r="G36" s="52">
        <v>4623</v>
      </c>
      <c r="H36" s="52">
        <v>7165</v>
      </c>
      <c r="I36" s="52">
        <v>6972</v>
      </c>
      <c r="J36" s="52">
        <v>3902</v>
      </c>
      <c r="K36" s="52">
        <v>5892</v>
      </c>
      <c r="L36" s="52">
        <v>10365</v>
      </c>
      <c r="M36" s="52">
        <v>7471</v>
      </c>
      <c r="N36" s="52">
        <v>5616</v>
      </c>
      <c r="O36" s="52">
        <v>4044</v>
      </c>
      <c r="P36" s="52">
        <v>3643</v>
      </c>
      <c r="Q36" s="52">
        <v>5798</v>
      </c>
      <c r="R36" s="52">
        <v>8615</v>
      </c>
      <c r="S36" s="52">
        <v>7555</v>
      </c>
      <c r="T36" s="52">
        <v>8644</v>
      </c>
      <c r="U36" s="52">
        <v>5919</v>
      </c>
      <c r="V36" s="52">
        <v>5660</v>
      </c>
      <c r="W36" s="52">
        <v>8159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39650</v>
      </c>
      <c r="D40" s="52">
        <v>39345</v>
      </c>
      <c r="E40" s="52">
        <v>36987</v>
      </c>
      <c r="F40" s="52">
        <v>44795</v>
      </c>
      <c r="G40" s="52">
        <v>43139</v>
      </c>
      <c r="H40" s="52">
        <v>40870</v>
      </c>
      <c r="I40" s="52">
        <v>26700</v>
      </c>
      <c r="J40" s="52">
        <v>16214</v>
      </c>
      <c r="K40" s="52">
        <v>21354</v>
      </c>
      <c r="L40" s="52">
        <v>19958</v>
      </c>
      <c r="M40" s="52">
        <v>18193</v>
      </c>
      <c r="N40" s="52">
        <v>19501</v>
      </c>
      <c r="O40" s="52">
        <v>18961</v>
      </c>
      <c r="P40" s="52">
        <v>9189</v>
      </c>
      <c r="Q40" s="52">
        <v>13031</v>
      </c>
      <c r="R40" s="52">
        <v>13907</v>
      </c>
      <c r="S40" s="52">
        <v>14496</v>
      </c>
      <c r="T40" s="52">
        <v>12275</v>
      </c>
      <c r="U40" s="52">
        <v>10107</v>
      </c>
      <c r="V40" s="52">
        <v>13260</v>
      </c>
      <c r="W40" s="52">
        <v>12258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52244</v>
      </c>
      <c r="D41" s="36">
        <v>45590</v>
      </c>
      <c r="E41" s="36">
        <v>43729</v>
      </c>
      <c r="F41" s="36">
        <v>44216</v>
      </c>
      <c r="G41" s="36">
        <v>58010</v>
      </c>
      <c r="H41" s="36">
        <v>70930</v>
      </c>
      <c r="I41" s="36">
        <v>45633</v>
      </c>
      <c r="J41" s="36">
        <v>33435</v>
      </c>
      <c r="K41" s="36">
        <v>40319</v>
      </c>
      <c r="L41" s="36">
        <v>35714</v>
      </c>
      <c r="M41" s="36">
        <v>31477</v>
      </c>
      <c r="N41" s="36">
        <v>38235</v>
      </c>
      <c r="O41" s="36">
        <v>38292</v>
      </c>
      <c r="P41" s="36">
        <v>20543</v>
      </c>
      <c r="Q41" s="36">
        <v>34467</v>
      </c>
      <c r="R41" s="36">
        <v>50335</v>
      </c>
      <c r="S41" s="36">
        <v>45439</v>
      </c>
      <c r="T41" s="36">
        <v>35841</v>
      </c>
      <c r="U41" s="36">
        <v>30688</v>
      </c>
      <c r="V41" s="36">
        <v>42500</v>
      </c>
      <c r="W41" s="36">
        <v>41586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359361</v>
      </c>
      <c r="D45" s="52">
        <v>320424</v>
      </c>
      <c r="E45" s="52">
        <v>373717</v>
      </c>
      <c r="F45" s="52">
        <v>275459</v>
      </c>
      <c r="G45" s="52">
        <v>368543</v>
      </c>
      <c r="H45" s="52">
        <v>319863</v>
      </c>
      <c r="I45" s="52">
        <v>384075</v>
      </c>
      <c r="J45" s="52">
        <v>425662</v>
      </c>
      <c r="K45" s="52">
        <v>330976</v>
      </c>
      <c r="L45" s="52">
        <v>223274</v>
      </c>
      <c r="M45" s="52">
        <v>279268</v>
      </c>
      <c r="N45" s="52">
        <v>371737</v>
      </c>
      <c r="O45" s="52">
        <v>435388</v>
      </c>
      <c r="P45" s="52">
        <v>131623</v>
      </c>
      <c r="Q45" s="52">
        <v>77420</v>
      </c>
      <c r="R45" s="52">
        <v>1</v>
      </c>
      <c r="S45" s="52">
        <v>145588</v>
      </c>
      <c r="T45" s="52">
        <v>153498</v>
      </c>
      <c r="U45" s="52">
        <v>193155</v>
      </c>
      <c r="V45" s="52">
        <v>205707</v>
      </c>
      <c r="W45" s="52">
        <v>168970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65186</v>
      </c>
      <c r="D48" s="52">
        <v>66751</v>
      </c>
      <c r="E48" s="52">
        <v>49976</v>
      </c>
      <c r="F48" s="52">
        <v>57355</v>
      </c>
      <c r="G48" s="52">
        <v>54766</v>
      </c>
      <c r="H48" s="52">
        <v>62418</v>
      </c>
      <c r="I48" s="52">
        <v>31564</v>
      </c>
      <c r="J48" s="52">
        <v>26499</v>
      </c>
      <c r="K48" s="52">
        <v>44855</v>
      </c>
      <c r="L48" s="52">
        <v>51326</v>
      </c>
      <c r="M48" s="52">
        <v>45440</v>
      </c>
      <c r="N48" s="52">
        <v>40327</v>
      </c>
      <c r="O48" s="52">
        <v>57162</v>
      </c>
      <c r="P48" s="52">
        <v>49353</v>
      </c>
      <c r="Q48" s="52">
        <v>31702</v>
      </c>
      <c r="R48" s="52">
        <v>22242</v>
      </c>
      <c r="S48" s="52">
        <v>19779</v>
      </c>
      <c r="T48" s="52">
        <v>30192</v>
      </c>
      <c r="U48" s="52">
        <v>62509</v>
      </c>
      <c r="V48" s="52">
        <v>52691</v>
      </c>
      <c r="W48" s="52">
        <v>94059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274847</v>
      </c>
      <c r="D50" s="52">
        <v>226687</v>
      </c>
      <c r="E50" s="52">
        <v>310962</v>
      </c>
      <c r="F50" s="52">
        <v>221305</v>
      </c>
      <c r="G50" s="52">
        <v>297430</v>
      </c>
      <c r="H50" s="52">
        <v>256142</v>
      </c>
      <c r="I50" s="52">
        <v>318329</v>
      </c>
      <c r="J50" s="52">
        <v>417150</v>
      </c>
      <c r="K50" s="52">
        <v>315576</v>
      </c>
      <c r="L50" s="52">
        <v>203483</v>
      </c>
      <c r="M50" s="52">
        <v>247497</v>
      </c>
      <c r="N50" s="52">
        <v>273375</v>
      </c>
      <c r="O50" s="52">
        <v>273210</v>
      </c>
      <c r="P50" s="52">
        <v>168077</v>
      </c>
      <c r="Q50" s="52">
        <v>191536</v>
      </c>
      <c r="R50" s="52">
        <v>373736</v>
      </c>
      <c r="S50" s="52">
        <v>350171</v>
      </c>
      <c r="T50" s="52">
        <v>299609</v>
      </c>
      <c r="U50" s="52">
        <v>238756</v>
      </c>
      <c r="V50" s="52">
        <v>230822</v>
      </c>
      <c r="W50" s="52">
        <v>201877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224</v>
      </c>
      <c r="D51" s="52">
        <v>0</v>
      </c>
      <c r="E51" s="52">
        <v>92</v>
      </c>
      <c r="F51" s="52">
        <v>62</v>
      </c>
      <c r="G51" s="52">
        <v>323</v>
      </c>
      <c r="H51" s="52">
        <v>376</v>
      </c>
      <c r="I51" s="52">
        <v>401</v>
      </c>
      <c r="J51" s="52">
        <v>642</v>
      </c>
      <c r="K51" s="52">
        <v>620</v>
      </c>
      <c r="L51" s="52">
        <v>738</v>
      </c>
      <c r="M51" s="52">
        <v>699</v>
      </c>
      <c r="N51" s="52">
        <v>0</v>
      </c>
      <c r="O51" s="52">
        <v>0</v>
      </c>
      <c r="P51" s="52">
        <v>464</v>
      </c>
      <c r="Q51" s="52">
        <v>0</v>
      </c>
      <c r="R51" s="52">
        <v>812</v>
      </c>
      <c r="S51" s="52">
        <v>426</v>
      </c>
      <c r="T51" s="52">
        <v>500</v>
      </c>
      <c r="U51" s="52">
        <v>565</v>
      </c>
      <c r="V51" s="52">
        <v>457</v>
      </c>
      <c r="W51" s="52">
        <v>130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163175</v>
      </c>
      <c r="D54" s="52">
        <v>172863</v>
      </c>
      <c r="E54" s="52">
        <v>143154</v>
      </c>
      <c r="F54" s="52">
        <v>140223</v>
      </c>
      <c r="G54" s="52">
        <v>165435</v>
      </c>
      <c r="H54" s="52">
        <v>172391</v>
      </c>
      <c r="I54" s="52">
        <v>113620</v>
      </c>
      <c r="J54" s="52">
        <v>96469</v>
      </c>
      <c r="K54" s="52">
        <v>143421</v>
      </c>
      <c r="L54" s="52">
        <v>130192</v>
      </c>
      <c r="M54" s="52">
        <v>201657</v>
      </c>
      <c r="N54" s="52">
        <v>208665</v>
      </c>
      <c r="O54" s="52">
        <v>256774</v>
      </c>
      <c r="P54" s="52">
        <v>65627</v>
      </c>
      <c r="Q54" s="52">
        <v>1</v>
      </c>
      <c r="R54" s="52">
        <v>0</v>
      </c>
      <c r="S54" s="52">
        <v>4</v>
      </c>
      <c r="T54" s="52">
        <v>0</v>
      </c>
      <c r="U54" s="52">
        <v>0</v>
      </c>
      <c r="V54" s="52">
        <v>0</v>
      </c>
      <c r="W54" s="52">
        <v>53309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4803</v>
      </c>
      <c r="D55" s="52">
        <v>4871</v>
      </c>
      <c r="E55" s="52">
        <v>5673</v>
      </c>
      <c r="F55" s="52">
        <v>5942</v>
      </c>
      <c r="G55" s="52">
        <v>8789</v>
      </c>
      <c r="H55" s="52">
        <v>12857</v>
      </c>
      <c r="I55" s="52">
        <v>13033</v>
      </c>
      <c r="J55" s="52">
        <v>8616</v>
      </c>
      <c r="K55" s="52">
        <v>16192</v>
      </c>
      <c r="L55" s="52">
        <v>31295</v>
      </c>
      <c r="M55" s="52">
        <v>37484</v>
      </c>
      <c r="N55" s="52">
        <v>23481</v>
      </c>
      <c r="O55" s="52">
        <v>20429</v>
      </c>
      <c r="P55" s="52">
        <v>9596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9993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342945</v>
      </c>
      <c r="D59" s="52">
        <v>350835</v>
      </c>
      <c r="E59" s="52">
        <v>376128</v>
      </c>
      <c r="F59" s="52">
        <v>377462</v>
      </c>
      <c r="G59" s="52">
        <v>382489</v>
      </c>
      <c r="H59" s="52">
        <v>342428</v>
      </c>
      <c r="I59" s="52">
        <v>225765</v>
      </c>
      <c r="J59" s="52">
        <v>206059</v>
      </c>
      <c r="K59" s="52">
        <v>221872</v>
      </c>
      <c r="L59" s="52">
        <v>188804</v>
      </c>
      <c r="M59" s="52">
        <v>216383</v>
      </c>
      <c r="N59" s="52">
        <v>226755</v>
      </c>
      <c r="O59" s="52">
        <v>252834</v>
      </c>
      <c r="P59" s="52">
        <v>143514</v>
      </c>
      <c r="Q59" s="52">
        <v>117843</v>
      </c>
      <c r="R59" s="52">
        <v>71491</v>
      </c>
      <c r="S59" s="52">
        <v>107460</v>
      </c>
      <c r="T59" s="52">
        <v>108825</v>
      </c>
      <c r="U59" s="52">
        <v>118926</v>
      </c>
      <c r="V59" s="52">
        <v>114958</v>
      </c>
      <c r="W59" s="52">
        <v>89286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451872</v>
      </c>
      <c r="D60" s="36">
        <v>406512</v>
      </c>
      <c r="E60" s="36">
        <v>444694</v>
      </c>
      <c r="F60" s="36">
        <v>372602</v>
      </c>
      <c r="G60" s="36">
        <v>514304</v>
      </c>
      <c r="H60" s="36">
        <v>594240</v>
      </c>
      <c r="I60" s="36">
        <v>385844</v>
      </c>
      <c r="J60" s="36">
        <v>424791</v>
      </c>
      <c r="K60" s="36">
        <v>418901</v>
      </c>
      <c r="L60" s="36">
        <v>337868</v>
      </c>
      <c r="M60" s="36">
        <v>374242</v>
      </c>
      <c r="N60" s="36">
        <v>444622</v>
      </c>
      <c r="O60" s="36">
        <v>510372</v>
      </c>
      <c r="P60" s="36">
        <v>320816</v>
      </c>
      <c r="Q60" s="36">
        <v>311614</v>
      </c>
      <c r="R60" s="36">
        <v>258754</v>
      </c>
      <c r="S60" s="36">
        <v>336676</v>
      </c>
      <c r="T60" s="36">
        <v>317706</v>
      </c>
      <c r="U60" s="36">
        <v>360921</v>
      </c>
      <c r="V60" s="36">
        <v>368267</v>
      </c>
      <c r="W60" s="36">
        <v>302764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1117182</v>
      </c>
      <c r="D64" s="52">
        <v>1002925</v>
      </c>
      <c r="E64" s="52">
        <v>877975</v>
      </c>
      <c r="F64" s="52">
        <v>1098403</v>
      </c>
      <c r="G64" s="52">
        <v>844125</v>
      </c>
      <c r="H64" s="52">
        <v>1096942</v>
      </c>
      <c r="I64" s="52">
        <v>847717</v>
      </c>
      <c r="J64" s="52">
        <v>920632</v>
      </c>
      <c r="K64" s="52">
        <v>760804</v>
      </c>
      <c r="L64" s="52">
        <v>877103</v>
      </c>
      <c r="M64" s="52">
        <v>1008208</v>
      </c>
      <c r="N64" s="52">
        <v>992361</v>
      </c>
      <c r="O64" s="52">
        <v>822284</v>
      </c>
      <c r="P64" s="52">
        <v>413533</v>
      </c>
      <c r="Q64" s="52">
        <v>669370</v>
      </c>
      <c r="R64" s="52">
        <v>868797</v>
      </c>
      <c r="S64" s="52">
        <v>929901</v>
      </c>
      <c r="T64" s="52">
        <v>898865</v>
      </c>
      <c r="U64" s="52">
        <v>795050</v>
      </c>
      <c r="V64" s="52">
        <v>845025</v>
      </c>
      <c r="W64" s="52">
        <v>928223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105414</v>
      </c>
      <c r="D67" s="52">
        <v>118647</v>
      </c>
      <c r="E67" s="52">
        <v>143724</v>
      </c>
      <c r="F67" s="52">
        <v>145508</v>
      </c>
      <c r="G67" s="52">
        <v>157323</v>
      </c>
      <c r="H67" s="52">
        <v>171403</v>
      </c>
      <c r="I67" s="52">
        <v>87549</v>
      </c>
      <c r="J67" s="52">
        <v>69566</v>
      </c>
      <c r="K67" s="52">
        <v>99060</v>
      </c>
      <c r="L67" s="52">
        <v>119156</v>
      </c>
      <c r="M67" s="52">
        <v>136185</v>
      </c>
      <c r="N67" s="52">
        <v>141583</v>
      </c>
      <c r="O67" s="52">
        <v>162100</v>
      </c>
      <c r="P67" s="52">
        <v>111478</v>
      </c>
      <c r="Q67" s="52">
        <v>86906</v>
      </c>
      <c r="R67" s="52">
        <v>127887</v>
      </c>
      <c r="S67" s="52">
        <v>243262</v>
      </c>
      <c r="T67" s="52">
        <v>278281</v>
      </c>
      <c r="U67" s="52">
        <v>326193</v>
      </c>
      <c r="V67" s="52">
        <v>231530</v>
      </c>
      <c r="W67" s="52">
        <v>394550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720027</v>
      </c>
      <c r="D69" s="52">
        <v>941139</v>
      </c>
      <c r="E69" s="52">
        <v>860994</v>
      </c>
      <c r="F69" s="52">
        <v>1055960</v>
      </c>
      <c r="G69" s="52">
        <v>948666</v>
      </c>
      <c r="H69" s="52">
        <v>990025</v>
      </c>
      <c r="I69" s="52">
        <v>866617</v>
      </c>
      <c r="J69" s="52">
        <v>766186</v>
      </c>
      <c r="K69" s="52">
        <v>827694</v>
      </c>
      <c r="L69" s="52">
        <v>708427</v>
      </c>
      <c r="M69" s="52">
        <v>869492</v>
      </c>
      <c r="N69" s="52">
        <v>645489</v>
      </c>
      <c r="O69" s="52">
        <v>630386</v>
      </c>
      <c r="P69" s="52">
        <v>373195</v>
      </c>
      <c r="Q69" s="52">
        <v>532270</v>
      </c>
      <c r="R69" s="52">
        <v>735530</v>
      </c>
      <c r="S69" s="52">
        <v>900415</v>
      </c>
      <c r="T69" s="52">
        <v>937759</v>
      </c>
      <c r="U69" s="52">
        <v>975799</v>
      </c>
      <c r="V69" s="52">
        <v>947871</v>
      </c>
      <c r="W69" s="52">
        <v>836331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151</v>
      </c>
      <c r="D70" s="52">
        <v>422</v>
      </c>
      <c r="E70" s="52">
        <v>114</v>
      </c>
      <c r="F70" s="52">
        <v>593</v>
      </c>
      <c r="G70" s="52">
        <v>644</v>
      </c>
      <c r="H70" s="52">
        <v>1302</v>
      </c>
      <c r="I70" s="52">
        <v>1220</v>
      </c>
      <c r="J70" s="52">
        <v>1122</v>
      </c>
      <c r="K70" s="52">
        <v>1878</v>
      </c>
      <c r="L70" s="52">
        <v>2348</v>
      </c>
      <c r="M70" s="52">
        <v>3926</v>
      </c>
      <c r="N70" s="52">
        <v>0</v>
      </c>
      <c r="O70" s="52">
        <v>0</v>
      </c>
      <c r="P70" s="52">
        <v>0</v>
      </c>
      <c r="Q70" s="52">
        <v>78</v>
      </c>
      <c r="R70" s="52">
        <v>1198</v>
      </c>
      <c r="S70" s="52">
        <v>535</v>
      </c>
      <c r="T70" s="52">
        <v>1764</v>
      </c>
      <c r="U70" s="52">
        <v>2121</v>
      </c>
      <c r="V70" s="52">
        <v>1032</v>
      </c>
      <c r="W70" s="52">
        <v>2068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388465</v>
      </c>
      <c r="D73" s="52">
        <v>63163</v>
      </c>
      <c r="E73" s="52">
        <v>23720</v>
      </c>
      <c r="F73" s="52">
        <v>56190</v>
      </c>
      <c r="G73" s="52">
        <v>0</v>
      </c>
      <c r="H73" s="52">
        <v>103505</v>
      </c>
      <c r="I73" s="52">
        <v>25613</v>
      </c>
      <c r="J73" s="52">
        <v>237024</v>
      </c>
      <c r="K73" s="52">
        <v>68725</v>
      </c>
      <c r="L73" s="52">
        <v>170004</v>
      </c>
      <c r="M73" s="52">
        <v>149782</v>
      </c>
      <c r="N73" s="52">
        <v>364468</v>
      </c>
      <c r="O73" s="52">
        <v>242091</v>
      </c>
      <c r="P73" s="52">
        <v>131284</v>
      </c>
      <c r="Q73" s="52">
        <v>228620</v>
      </c>
      <c r="R73" s="52">
        <v>266533</v>
      </c>
      <c r="S73" s="52">
        <v>165874</v>
      </c>
      <c r="T73" s="52">
        <v>139669</v>
      </c>
      <c r="U73" s="52">
        <v>35666</v>
      </c>
      <c r="V73" s="52">
        <v>132726</v>
      </c>
      <c r="W73" s="52">
        <v>242480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11434</v>
      </c>
      <c r="D74" s="52">
        <v>1780</v>
      </c>
      <c r="E74" s="52">
        <v>940</v>
      </c>
      <c r="F74" s="52">
        <v>2381</v>
      </c>
      <c r="G74" s="52">
        <v>0</v>
      </c>
      <c r="H74" s="52">
        <v>7719</v>
      </c>
      <c r="I74" s="52">
        <v>2938</v>
      </c>
      <c r="J74" s="52">
        <v>21166</v>
      </c>
      <c r="K74" s="52">
        <v>7757</v>
      </c>
      <c r="L74" s="52">
        <v>40862</v>
      </c>
      <c r="M74" s="52">
        <v>27845</v>
      </c>
      <c r="N74" s="52">
        <v>41018</v>
      </c>
      <c r="O74" s="52">
        <v>19257</v>
      </c>
      <c r="P74" s="52">
        <v>19190</v>
      </c>
      <c r="Q74" s="52">
        <v>33162</v>
      </c>
      <c r="R74" s="52">
        <v>43009</v>
      </c>
      <c r="S74" s="52">
        <v>25003</v>
      </c>
      <c r="T74" s="52">
        <v>31864</v>
      </c>
      <c r="U74" s="52">
        <v>6283</v>
      </c>
      <c r="V74" s="52">
        <v>15566</v>
      </c>
      <c r="W74" s="52">
        <v>45464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1349284</v>
      </c>
      <c r="D78" s="52">
        <v>1593179</v>
      </c>
      <c r="E78" s="52">
        <v>1540942</v>
      </c>
      <c r="F78" s="52">
        <v>1779179</v>
      </c>
      <c r="G78" s="52">
        <v>1754615</v>
      </c>
      <c r="H78" s="52">
        <v>1938086</v>
      </c>
      <c r="I78" s="52">
        <v>1293518</v>
      </c>
      <c r="J78" s="52">
        <v>1256005</v>
      </c>
      <c r="K78" s="52">
        <v>1628188</v>
      </c>
      <c r="L78" s="52">
        <v>1576314</v>
      </c>
      <c r="M78" s="52">
        <v>1768977</v>
      </c>
      <c r="N78" s="52">
        <v>1437564</v>
      </c>
      <c r="O78" s="52">
        <v>1327042</v>
      </c>
      <c r="P78" s="52">
        <v>1156532</v>
      </c>
      <c r="Q78" s="52">
        <v>1242559</v>
      </c>
      <c r="R78" s="52">
        <v>1492993</v>
      </c>
      <c r="S78" s="52">
        <v>1478006</v>
      </c>
      <c r="T78" s="52">
        <v>1434415</v>
      </c>
      <c r="U78" s="52">
        <v>1405033</v>
      </c>
      <c r="V78" s="52">
        <v>1270016</v>
      </c>
      <c r="W78" s="52">
        <v>1240026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425786</v>
      </c>
      <c r="D79" s="36">
        <v>70829</v>
      </c>
      <c r="E79" s="36">
        <v>20282</v>
      </c>
      <c r="F79" s="36">
        <v>61678</v>
      </c>
      <c r="G79" s="36">
        <v>361046</v>
      </c>
      <c r="H79" s="36">
        <v>122681</v>
      </c>
      <c r="I79" s="36">
        <v>8092</v>
      </c>
      <c r="J79" s="36">
        <v>187290</v>
      </c>
      <c r="K79" s="36">
        <v>22113</v>
      </c>
      <c r="L79" s="36">
        <v>155117</v>
      </c>
      <c r="M79" s="36">
        <v>121602</v>
      </c>
      <c r="N79" s="36">
        <v>498318</v>
      </c>
      <c r="O79" s="36">
        <v>433680</v>
      </c>
      <c r="P79" s="36">
        <v>128171</v>
      </c>
      <c r="Q79" s="36">
        <v>266085</v>
      </c>
      <c r="R79" s="36">
        <v>267899</v>
      </c>
      <c r="S79" s="36">
        <v>308657</v>
      </c>
      <c r="T79" s="36">
        <v>331667</v>
      </c>
      <c r="U79" s="36">
        <v>255866</v>
      </c>
      <c r="V79" s="36">
        <v>373186</v>
      </c>
      <c r="W79" s="36">
        <v>398801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268804</v>
      </c>
      <c r="D83" s="52">
        <v>371262</v>
      </c>
      <c r="E83" s="52">
        <v>417050</v>
      </c>
      <c r="F83" s="52">
        <v>351929</v>
      </c>
      <c r="G83" s="52">
        <v>428585</v>
      </c>
      <c r="H83" s="52">
        <v>440237</v>
      </c>
      <c r="I83" s="52">
        <v>620849</v>
      </c>
      <c r="J83" s="52">
        <v>587883</v>
      </c>
      <c r="K83" s="52">
        <v>700797</v>
      </c>
      <c r="L83" s="52">
        <v>784780</v>
      </c>
      <c r="M83" s="52">
        <v>738264</v>
      </c>
      <c r="N83" s="52">
        <v>767340</v>
      </c>
      <c r="O83" s="52">
        <v>712958</v>
      </c>
      <c r="P83" s="52">
        <v>486738</v>
      </c>
      <c r="Q83" s="52">
        <v>371953</v>
      </c>
      <c r="R83" s="52">
        <v>390877</v>
      </c>
      <c r="S83" s="52">
        <v>428087</v>
      </c>
      <c r="T83" s="52">
        <v>493625</v>
      </c>
      <c r="U83" s="52">
        <v>478333</v>
      </c>
      <c r="V83" s="52">
        <v>391866</v>
      </c>
      <c r="W83" s="52">
        <v>490172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55036</v>
      </c>
      <c r="D86" s="52">
        <v>58367</v>
      </c>
      <c r="E86" s="52">
        <v>46631</v>
      </c>
      <c r="F86" s="52">
        <v>62613</v>
      </c>
      <c r="G86" s="52">
        <v>62140</v>
      </c>
      <c r="H86" s="52">
        <v>71366</v>
      </c>
      <c r="I86" s="52">
        <v>38905</v>
      </c>
      <c r="J86" s="52">
        <v>37835</v>
      </c>
      <c r="K86" s="52">
        <v>68403</v>
      </c>
      <c r="L86" s="52">
        <v>90515</v>
      </c>
      <c r="M86" s="52">
        <v>113200</v>
      </c>
      <c r="N86" s="52">
        <v>110021</v>
      </c>
      <c r="O86" s="52">
        <v>119643</v>
      </c>
      <c r="P86" s="52">
        <v>91322</v>
      </c>
      <c r="Q86" s="52">
        <v>79267</v>
      </c>
      <c r="R86" s="52">
        <v>91816</v>
      </c>
      <c r="S86" s="52">
        <v>122732</v>
      </c>
      <c r="T86" s="52">
        <v>132903</v>
      </c>
      <c r="U86" s="52">
        <v>179420</v>
      </c>
      <c r="V86" s="52">
        <v>134971</v>
      </c>
      <c r="W86" s="52">
        <v>209490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18011</v>
      </c>
      <c r="D88" s="52">
        <v>26682</v>
      </c>
      <c r="E88" s="52">
        <v>29231</v>
      </c>
      <c r="F88" s="52">
        <v>26082</v>
      </c>
      <c r="G88" s="52">
        <v>31135</v>
      </c>
      <c r="H88" s="52">
        <v>32809</v>
      </c>
      <c r="I88" s="52">
        <v>44195</v>
      </c>
      <c r="J88" s="52">
        <v>58522</v>
      </c>
      <c r="K88" s="52">
        <v>42852</v>
      </c>
      <c r="L88" s="52">
        <v>39563</v>
      </c>
      <c r="M88" s="52">
        <v>36992</v>
      </c>
      <c r="N88" s="52">
        <v>44494</v>
      </c>
      <c r="O88" s="52">
        <v>59655</v>
      </c>
      <c r="P88" s="52">
        <v>13933</v>
      </c>
      <c r="Q88" s="52">
        <v>19045</v>
      </c>
      <c r="R88" s="52">
        <v>19087</v>
      </c>
      <c r="S88" s="52">
        <v>24508</v>
      </c>
      <c r="T88" s="52">
        <v>21685</v>
      </c>
      <c r="U88" s="52">
        <v>21253</v>
      </c>
      <c r="V88" s="52">
        <v>24301</v>
      </c>
      <c r="W88" s="52">
        <v>32708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6</v>
      </c>
      <c r="D89" s="52">
        <v>6</v>
      </c>
      <c r="E89" s="52">
        <v>12</v>
      </c>
      <c r="F89" s="52">
        <v>10</v>
      </c>
      <c r="G89" s="52">
        <v>21</v>
      </c>
      <c r="H89" s="52">
        <v>30</v>
      </c>
      <c r="I89" s="52">
        <v>55</v>
      </c>
      <c r="J89" s="52">
        <v>50</v>
      </c>
      <c r="K89" s="52">
        <v>81</v>
      </c>
      <c r="L89" s="52">
        <v>167</v>
      </c>
      <c r="M89" s="52">
        <v>62</v>
      </c>
      <c r="N89" s="52">
        <v>0</v>
      </c>
      <c r="O89" s="52">
        <v>0</v>
      </c>
      <c r="P89" s="52">
        <v>18</v>
      </c>
      <c r="Q89" s="52">
        <v>0</v>
      </c>
      <c r="R89" s="52">
        <v>0</v>
      </c>
      <c r="S89" s="52">
        <v>0</v>
      </c>
      <c r="T89" s="52">
        <v>38</v>
      </c>
      <c r="U89" s="52">
        <v>58</v>
      </c>
      <c r="V89" s="52">
        <v>29</v>
      </c>
      <c r="W89" s="52">
        <v>190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66124</v>
      </c>
      <c r="D92" s="52">
        <v>56611</v>
      </c>
      <c r="E92" s="52">
        <v>58976</v>
      </c>
      <c r="F92" s="52">
        <v>63870</v>
      </c>
      <c r="G92" s="52">
        <v>77862</v>
      </c>
      <c r="H92" s="52">
        <v>70293</v>
      </c>
      <c r="I92" s="52">
        <v>48855</v>
      </c>
      <c r="J92" s="52">
        <v>29666</v>
      </c>
      <c r="K92" s="52">
        <v>56460</v>
      </c>
      <c r="L92" s="52">
        <v>43336</v>
      </c>
      <c r="M92" s="52">
        <v>43577</v>
      </c>
      <c r="N92" s="52">
        <v>42824</v>
      </c>
      <c r="O92" s="52">
        <v>46451</v>
      </c>
      <c r="P92" s="52">
        <v>38357</v>
      </c>
      <c r="Q92" s="52">
        <v>35072</v>
      </c>
      <c r="R92" s="52">
        <v>34993</v>
      </c>
      <c r="S92" s="52">
        <v>39970</v>
      </c>
      <c r="T92" s="52">
        <v>37095</v>
      </c>
      <c r="U92" s="52">
        <v>32948</v>
      </c>
      <c r="V92" s="52">
        <v>29332</v>
      </c>
      <c r="W92" s="52">
        <v>38042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21</v>
      </c>
      <c r="D93" s="52">
        <v>22</v>
      </c>
      <c r="E93" s="52">
        <v>11</v>
      </c>
      <c r="F93" s="52">
        <v>29</v>
      </c>
      <c r="G93" s="52">
        <v>49</v>
      </c>
      <c r="H93" s="52">
        <v>44</v>
      </c>
      <c r="I93" s="52">
        <v>65</v>
      </c>
      <c r="J93" s="52">
        <v>19</v>
      </c>
      <c r="K93" s="52">
        <v>95</v>
      </c>
      <c r="L93" s="52">
        <v>113</v>
      </c>
      <c r="M93" s="52">
        <v>92</v>
      </c>
      <c r="N93" s="52">
        <v>0</v>
      </c>
      <c r="O93" s="52">
        <v>1</v>
      </c>
      <c r="P93" s="52">
        <v>93</v>
      </c>
      <c r="Q93" s="52">
        <v>36</v>
      </c>
      <c r="R93" s="52">
        <v>60</v>
      </c>
      <c r="S93" s="52">
        <v>68</v>
      </c>
      <c r="T93" s="52">
        <v>84</v>
      </c>
      <c r="U93" s="52">
        <v>35</v>
      </c>
      <c r="V93" s="52">
        <v>10</v>
      </c>
      <c r="W93" s="52">
        <v>80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524418</v>
      </c>
      <c r="D96" s="52">
        <v>626615</v>
      </c>
      <c r="E96" s="52">
        <v>666747</v>
      </c>
      <c r="F96" s="52">
        <v>622463</v>
      </c>
      <c r="G96" s="52">
        <v>713681</v>
      </c>
      <c r="H96" s="52">
        <v>786448</v>
      </c>
      <c r="I96" s="52">
        <v>650655</v>
      </c>
      <c r="J96" s="52">
        <v>645687</v>
      </c>
      <c r="K96" s="52">
        <v>823341</v>
      </c>
      <c r="L96" s="52">
        <v>855232</v>
      </c>
      <c r="M96" s="52">
        <v>876966</v>
      </c>
      <c r="N96" s="52">
        <v>972314</v>
      </c>
      <c r="O96" s="52">
        <v>998855</v>
      </c>
      <c r="P96" s="52">
        <v>843610</v>
      </c>
      <c r="Q96" s="52">
        <v>815140</v>
      </c>
      <c r="R96" s="52">
        <v>837566</v>
      </c>
      <c r="S96" s="52">
        <v>900514</v>
      </c>
      <c r="T96" s="52">
        <v>894687</v>
      </c>
      <c r="U96" s="52">
        <v>883036</v>
      </c>
      <c r="V96" s="52">
        <v>817202</v>
      </c>
      <c r="W96" s="52">
        <v>773804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15436</v>
      </c>
      <c r="D97" s="52">
        <v>17660</v>
      </c>
      <c r="E97" s="52">
        <v>26425</v>
      </c>
      <c r="F97" s="52">
        <v>26381</v>
      </c>
      <c r="G97" s="52">
        <v>37917</v>
      </c>
      <c r="H97" s="52">
        <v>58647</v>
      </c>
      <c r="I97" s="52">
        <v>74630</v>
      </c>
      <c r="J97" s="52">
        <v>57654</v>
      </c>
      <c r="K97" s="52">
        <v>92955</v>
      </c>
      <c r="L97" s="52">
        <v>205580</v>
      </c>
      <c r="M97" s="52">
        <v>163033</v>
      </c>
      <c r="N97" s="52">
        <v>109427</v>
      </c>
      <c r="O97" s="52">
        <v>79463</v>
      </c>
      <c r="P97" s="52">
        <v>123327</v>
      </c>
      <c r="Q97" s="52">
        <v>118240</v>
      </c>
      <c r="R97" s="52">
        <v>135159</v>
      </c>
      <c r="S97" s="52">
        <v>135743</v>
      </c>
      <c r="T97" s="52">
        <v>204101</v>
      </c>
      <c r="U97" s="52">
        <v>155607</v>
      </c>
      <c r="V97" s="52">
        <v>95825</v>
      </c>
      <c r="W97" s="52">
        <v>145087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275910</v>
      </c>
      <c r="D102" s="52">
        <v>344235</v>
      </c>
      <c r="E102" s="52">
        <v>365369</v>
      </c>
      <c r="F102" s="52">
        <v>380470</v>
      </c>
      <c r="G102" s="52">
        <v>375523</v>
      </c>
      <c r="H102" s="52">
        <v>355499</v>
      </c>
      <c r="I102" s="52">
        <v>306661</v>
      </c>
      <c r="J102" s="52">
        <v>259344</v>
      </c>
      <c r="K102" s="52">
        <v>353208</v>
      </c>
      <c r="L102" s="52">
        <v>412226</v>
      </c>
      <c r="M102" s="52">
        <v>413269</v>
      </c>
      <c r="N102" s="52">
        <v>397810</v>
      </c>
      <c r="O102" s="52">
        <v>393469</v>
      </c>
      <c r="P102" s="52">
        <v>317597</v>
      </c>
      <c r="Q102" s="52">
        <v>273498</v>
      </c>
      <c r="R102" s="52">
        <v>225232</v>
      </c>
      <c r="S102" s="52">
        <v>269677</v>
      </c>
      <c r="T102" s="52">
        <v>300429</v>
      </c>
      <c r="U102" s="52">
        <v>277809</v>
      </c>
      <c r="V102" s="52">
        <v>236173</v>
      </c>
      <c r="W102" s="52">
        <v>231624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363546</v>
      </c>
      <c r="D103" s="36">
        <v>398861</v>
      </c>
      <c r="E103" s="36">
        <v>431974</v>
      </c>
      <c r="F103" s="36">
        <v>375571</v>
      </c>
      <c r="G103" s="36">
        <v>504933</v>
      </c>
      <c r="H103" s="36">
        <v>616924</v>
      </c>
      <c r="I103" s="36">
        <v>524108</v>
      </c>
      <c r="J103" s="36">
        <v>534639</v>
      </c>
      <c r="K103" s="36">
        <v>666865</v>
      </c>
      <c r="L103" s="36">
        <v>737682</v>
      </c>
      <c r="M103" s="36">
        <v>714794</v>
      </c>
      <c r="N103" s="36">
        <v>780018</v>
      </c>
      <c r="O103" s="36">
        <v>794263</v>
      </c>
      <c r="P103" s="36">
        <v>709965</v>
      </c>
      <c r="Q103" s="36">
        <v>723198</v>
      </c>
      <c r="R103" s="36">
        <v>815149</v>
      </c>
      <c r="S103" s="36">
        <v>844926</v>
      </c>
      <c r="T103" s="36">
        <v>877093</v>
      </c>
      <c r="U103" s="36">
        <v>843137</v>
      </c>
      <c r="V103" s="36">
        <v>756581</v>
      </c>
      <c r="W103" s="36">
        <v>785345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1428</v>
      </c>
      <c r="D110" s="52">
        <v>1165</v>
      </c>
      <c r="E110" s="52">
        <v>127</v>
      </c>
      <c r="F110" s="52">
        <v>117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5750</v>
      </c>
      <c r="D116" s="52">
        <v>0</v>
      </c>
      <c r="E116" s="52">
        <v>1801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169</v>
      </c>
      <c r="D117" s="52">
        <v>0</v>
      </c>
      <c r="E117" s="52">
        <v>71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2554</v>
      </c>
      <c r="D121" s="52">
        <v>0</v>
      </c>
      <c r="E121" s="52">
        <v>858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3365</v>
      </c>
      <c r="D122" s="36">
        <v>0</v>
      </c>
      <c r="E122" s="36">
        <v>1014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193970</v>
      </c>
      <c r="D126" s="52">
        <v>193100</v>
      </c>
      <c r="E126" s="52">
        <v>208734</v>
      </c>
      <c r="F126" s="52">
        <v>175041</v>
      </c>
      <c r="G126" s="52">
        <v>99023</v>
      </c>
      <c r="H126" s="52">
        <v>0</v>
      </c>
      <c r="I126" s="52">
        <v>0</v>
      </c>
      <c r="J126" s="52">
        <v>1</v>
      </c>
      <c r="K126" s="52">
        <v>0</v>
      </c>
      <c r="L126" s="52">
        <v>120833</v>
      </c>
      <c r="M126" s="52">
        <v>178395</v>
      </c>
      <c r="N126" s="52">
        <v>195562</v>
      </c>
      <c r="O126" s="52">
        <v>186949</v>
      </c>
      <c r="P126" s="52">
        <v>73181</v>
      </c>
      <c r="Q126" s="52">
        <v>113146</v>
      </c>
      <c r="R126" s="52">
        <v>132745</v>
      </c>
      <c r="S126" s="52">
        <v>156308</v>
      </c>
      <c r="T126" s="52">
        <v>152266</v>
      </c>
      <c r="U126" s="52">
        <v>135114</v>
      </c>
      <c r="V126" s="52">
        <v>116531</v>
      </c>
      <c r="W126" s="52">
        <v>99992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31646</v>
      </c>
      <c r="D129" s="52">
        <v>33203</v>
      </c>
      <c r="E129" s="52">
        <v>27828</v>
      </c>
      <c r="F129" s="52">
        <v>32338</v>
      </c>
      <c r="G129" s="52">
        <v>31148</v>
      </c>
      <c r="H129" s="52">
        <v>26080</v>
      </c>
      <c r="I129" s="52">
        <v>4667</v>
      </c>
      <c r="J129" s="52">
        <v>1120</v>
      </c>
      <c r="K129" s="52">
        <v>1653</v>
      </c>
      <c r="L129" s="52">
        <v>2284</v>
      </c>
      <c r="M129" s="52">
        <v>12949</v>
      </c>
      <c r="N129" s="52">
        <v>21851</v>
      </c>
      <c r="O129" s="52">
        <v>29011</v>
      </c>
      <c r="P129" s="52">
        <v>22497</v>
      </c>
      <c r="Q129" s="52">
        <v>15575</v>
      </c>
      <c r="R129" s="52">
        <v>20808</v>
      </c>
      <c r="S129" s="52">
        <v>38648</v>
      </c>
      <c r="T129" s="52">
        <v>44340</v>
      </c>
      <c r="U129" s="52">
        <v>53590</v>
      </c>
      <c r="V129" s="52">
        <v>38204</v>
      </c>
      <c r="W129" s="52">
        <v>54402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187054</v>
      </c>
      <c r="D131" s="52">
        <v>205042</v>
      </c>
      <c r="E131" s="52">
        <v>196770</v>
      </c>
      <c r="F131" s="52">
        <v>159701</v>
      </c>
      <c r="G131" s="52">
        <v>89676</v>
      </c>
      <c r="H131" s="52">
        <v>34201</v>
      </c>
      <c r="I131" s="52">
        <v>251476</v>
      </c>
      <c r="J131" s="52">
        <v>217607</v>
      </c>
      <c r="K131" s="52">
        <v>153392</v>
      </c>
      <c r="L131" s="52">
        <v>138712</v>
      </c>
      <c r="M131" s="52">
        <v>201413</v>
      </c>
      <c r="N131" s="52">
        <v>187161</v>
      </c>
      <c r="O131" s="52">
        <v>173166</v>
      </c>
      <c r="P131" s="52">
        <v>58314</v>
      </c>
      <c r="Q131" s="52">
        <v>108134</v>
      </c>
      <c r="R131" s="52">
        <v>129986</v>
      </c>
      <c r="S131" s="52">
        <v>152733</v>
      </c>
      <c r="T131" s="52">
        <v>142892</v>
      </c>
      <c r="U131" s="52">
        <v>127280</v>
      </c>
      <c r="V131" s="52">
        <v>112111</v>
      </c>
      <c r="W131" s="52">
        <v>110318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162</v>
      </c>
      <c r="D132" s="52">
        <v>118</v>
      </c>
      <c r="E132" s="52">
        <v>0</v>
      </c>
      <c r="F132" s="52">
        <v>39</v>
      </c>
      <c r="G132" s="52">
        <v>205</v>
      </c>
      <c r="H132" s="52">
        <v>251</v>
      </c>
      <c r="I132" s="52">
        <v>0</v>
      </c>
      <c r="J132" s="52">
        <v>98</v>
      </c>
      <c r="K132" s="52">
        <v>156</v>
      </c>
      <c r="L132" s="52">
        <v>469</v>
      </c>
      <c r="M132" s="52">
        <v>395</v>
      </c>
      <c r="N132" s="52">
        <v>56</v>
      </c>
      <c r="O132" s="52">
        <v>30</v>
      </c>
      <c r="P132" s="52">
        <v>200</v>
      </c>
      <c r="Q132" s="52">
        <v>180</v>
      </c>
      <c r="R132" s="52">
        <v>223</v>
      </c>
      <c r="S132" s="52">
        <v>129</v>
      </c>
      <c r="T132" s="52">
        <v>319</v>
      </c>
      <c r="U132" s="52">
        <v>234</v>
      </c>
      <c r="V132" s="52">
        <v>129</v>
      </c>
      <c r="W132" s="52">
        <v>365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22047</v>
      </c>
      <c r="D135" s="52">
        <v>3817</v>
      </c>
      <c r="E135" s="52">
        <v>27141</v>
      </c>
      <c r="F135" s="52">
        <v>30869</v>
      </c>
      <c r="G135" s="52">
        <v>25913</v>
      </c>
      <c r="H135" s="52">
        <v>20442</v>
      </c>
      <c r="I135" s="52">
        <v>0</v>
      </c>
      <c r="J135" s="52">
        <v>0</v>
      </c>
      <c r="K135" s="52">
        <v>2570</v>
      </c>
      <c r="L135" s="52">
        <v>18790</v>
      </c>
      <c r="M135" s="52">
        <v>28885</v>
      </c>
      <c r="N135" s="52">
        <v>23925</v>
      </c>
      <c r="O135" s="52">
        <v>22275</v>
      </c>
      <c r="P135" s="52">
        <v>15101</v>
      </c>
      <c r="Q135" s="52">
        <v>8151</v>
      </c>
      <c r="R135" s="52">
        <v>8912</v>
      </c>
      <c r="S135" s="52">
        <v>16186</v>
      </c>
      <c r="T135" s="52">
        <v>25766</v>
      </c>
      <c r="U135" s="52">
        <v>25618</v>
      </c>
      <c r="V135" s="52">
        <v>20267</v>
      </c>
      <c r="W135" s="52">
        <v>4379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649</v>
      </c>
      <c r="D136" s="52">
        <v>108</v>
      </c>
      <c r="E136" s="52">
        <v>1076</v>
      </c>
      <c r="F136" s="52">
        <v>1308</v>
      </c>
      <c r="G136" s="52">
        <v>1376</v>
      </c>
      <c r="H136" s="52">
        <v>1524</v>
      </c>
      <c r="I136" s="52">
        <v>0</v>
      </c>
      <c r="J136" s="52">
        <v>0</v>
      </c>
      <c r="K136" s="52">
        <v>288</v>
      </c>
      <c r="L136" s="52">
        <v>4518</v>
      </c>
      <c r="M136" s="52">
        <v>5368</v>
      </c>
      <c r="N136" s="52">
        <v>2693</v>
      </c>
      <c r="O136" s="52">
        <v>1772</v>
      </c>
      <c r="P136" s="52">
        <v>2207</v>
      </c>
      <c r="Q136" s="52">
        <v>1181</v>
      </c>
      <c r="R136" s="52">
        <v>1438</v>
      </c>
      <c r="S136" s="52">
        <v>2440</v>
      </c>
      <c r="T136" s="52">
        <v>5880</v>
      </c>
      <c r="U136" s="52">
        <v>4515</v>
      </c>
      <c r="V136" s="52">
        <v>2378</v>
      </c>
      <c r="W136" s="52">
        <v>819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174182</v>
      </c>
      <c r="D140" s="52">
        <v>186946</v>
      </c>
      <c r="E140" s="52">
        <v>194464</v>
      </c>
      <c r="F140" s="52">
        <v>203712</v>
      </c>
      <c r="G140" s="52">
        <v>152020</v>
      </c>
      <c r="H140" s="52">
        <v>99186</v>
      </c>
      <c r="I140" s="52">
        <v>2997</v>
      </c>
      <c r="J140" s="52">
        <v>12683</v>
      </c>
      <c r="K140" s="52">
        <v>37831</v>
      </c>
      <c r="L140" s="52">
        <v>99881</v>
      </c>
      <c r="M140" s="52">
        <v>115466</v>
      </c>
      <c r="N140" s="52">
        <v>102486</v>
      </c>
      <c r="O140" s="52">
        <v>82024</v>
      </c>
      <c r="P140" s="52">
        <v>31869</v>
      </c>
      <c r="Q140" s="52">
        <v>42522</v>
      </c>
      <c r="R140" s="52">
        <v>42029</v>
      </c>
      <c r="S140" s="52">
        <v>60079</v>
      </c>
      <c r="T140" s="52">
        <v>74101</v>
      </c>
      <c r="U140" s="52">
        <v>71063</v>
      </c>
      <c r="V140" s="52">
        <v>61578</v>
      </c>
      <c r="W140" s="52">
        <v>50658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229504</v>
      </c>
      <c r="D141" s="36">
        <v>216612</v>
      </c>
      <c r="E141" s="36">
        <v>229914</v>
      </c>
      <c r="F141" s="36">
        <v>201091</v>
      </c>
      <c r="G141" s="36">
        <v>204410</v>
      </c>
      <c r="H141" s="36">
        <v>172124</v>
      </c>
      <c r="I141" s="36">
        <v>5126</v>
      </c>
      <c r="J141" s="36">
        <v>26147</v>
      </c>
      <c r="K141" s="36">
        <v>71429</v>
      </c>
      <c r="L141" s="36">
        <v>178734</v>
      </c>
      <c r="M141" s="36">
        <v>199715</v>
      </c>
      <c r="N141" s="36">
        <v>200941</v>
      </c>
      <c r="O141" s="36">
        <v>165579</v>
      </c>
      <c r="P141" s="36">
        <v>71243</v>
      </c>
      <c r="Q141" s="36">
        <v>112456</v>
      </c>
      <c r="R141" s="36">
        <v>152116</v>
      </c>
      <c r="S141" s="36">
        <v>188235</v>
      </c>
      <c r="T141" s="36">
        <v>216307</v>
      </c>
      <c r="U141" s="36">
        <v>215693</v>
      </c>
      <c r="V141" s="36">
        <v>197260</v>
      </c>
      <c r="W141" s="36">
        <v>171764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19539</v>
      </c>
      <c r="D145" s="52">
        <v>29937</v>
      </c>
      <c r="E145" s="52">
        <v>52461</v>
      </c>
      <c r="F145" s="52">
        <v>106035</v>
      </c>
      <c r="G145" s="52">
        <v>236786</v>
      </c>
      <c r="H145" s="52">
        <v>361836</v>
      </c>
      <c r="I145" s="52">
        <v>470232</v>
      </c>
      <c r="J145" s="52">
        <v>484726</v>
      </c>
      <c r="K145" s="52">
        <v>455612</v>
      </c>
      <c r="L145" s="52">
        <v>400893</v>
      </c>
      <c r="M145" s="52">
        <v>264417</v>
      </c>
      <c r="N145" s="52">
        <v>268657</v>
      </c>
      <c r="O145" s="52">
        <v>296380</v>
      </c>
      <c r="P145" s="52">
        <v>401398</v>
      </c>
      <c r="Q145" s="52">
        <v>399498</v>
      </c>
      <c r="R145" s="52">
        <v>447438</v>
      </c>
      <c r="S145" s="52">
        <v>494489</v>
      </c>
      <c r="T145" s="52">
        <v>614632</v>
      </c>
      <c r="U145" s="52">
        <v>754125</v>
      </c>
      <c r="V145" s="52">
        <v>833033</v>
      </c>
      <c r="W145" s="52">
        <v>787929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7793</v>
      </c>
      <c r="D147" s="52">
        <v>13430</v>
      </c>
      <c r="E147" s="52">
        <v>12364</v>
      </c>
      <c r="F147" s="52">
        <v>19390</v>
      </c>
      <c r="G147" s="52">
        <v>44585</v>
      </c>
      <c r="H147" s="52">
        <v>92404</v>
      </c>
      <c r="I147" s="52">
        <v>125958</v>
      </c>
      <c r="J147" s="52">
        <v>171919</v>
      </c>
      <c r="K147" s="52">
        <v>287170</v>
      </c>
      <c r="L147" s="52">
        <v>225029</v>
      </c>
      <c r="M147" s="52">
        <v>150416</v>
      </c>
      <c r="N147" s="52">
        <v>109665</v>
      </c>
      <c r="O147" s="52">
        <v>172497</v>
      </c>
      <c r="P147" s="52">
        <v>153540</v>
      </c>
      <c r="Q147" s="52">
        <v>265472</v>
      </c>
      <c r="R147" s="52">
        <v>363469</v>
      </c>
      <c r="S147" s="52">
        <v>307339</v>
      </c>
      <c r="T147" s="52">
        <v>319901</v>
      </c>
      <c r="U147" s="52">
        <v>502621</v>
      </c>
      <c r="V147" s="52">
        <v>418364</v>
      </c>
      <c r="W147" s="52">
        <v>788177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3121</v>
      </c>
      <c r="D149" s="52">
        <v>3153</v>
      </c>
      <c r="E149" s="52">
        <v>4856</v>
      </c>
      <c r="F149" s="52">
        <v>10452</v>
      </c>
      <c r="G149" s="52">
        <v>23465</v>
      </c>
      <c r="H149" s="52">
        <v>29213</v>
      </c>
      <c r="I149" s="52">
        <v>30845</v>
      </c>
      <c r="J149" s="52">
        <v>21000</v>
      </c>
      <c r="K149" s="52">
        <v>30248</v>
      </c>
      <c r="L149" s="52">
        <v>19959</v>
      </c>
      <c r="M149" s="52">
        <v>17366</v>
      </c>
      <c r="N149" s="52">
        <v>19514</v>
      </c>
      <c r="O149" s="52">
        <v>25689</v>
      </c>
      <c r="P149" s="52">
        <v>29838</v>
      </c>
      <c r="Q149" s="52">
        <v>28946</v>
      </c>
      <c r="R149" s="52">
        <v>28699</v>
      </c>
      <c r="S149" s="52">
        <v>31224</v>
      </c>
      <c r="T149" s="52">
        <v>30436</v>
      </c>
      <c r="U149" s="52">
        <v>32526</v>
      </c>
      <c r="V149" s="52">
        <v>36570</v>
      </c>
      <c r="W149" s="52">
        <v>46860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1</v>
      </c>
      <c r="F150" s="52">
        <v>5</v>
      </c>
      <c r="G150" s="52">
        <v>15</v>
      </c>
      <c r="H150" s="52">
        <v>19</v>
      </c>
      <c r="I150" s="52">
        <v>40</v>
      </c>
      <c r="J150" s="52">
        <v>13</v>
      </c>
      <c r="K150" s="52">
        <v>47</v>
      </c>
      <c r="L150" s="52">
        <v>50</v>
      </c>
      <c r="M150" s="52">
        <v>35</v>
      </c>
      <c r="N150" s="52">
        <v>0</v>
      </c>
      <c r="O150" s="52">
        <v>0</v>
      </c>
      <c r="P150" s="52">
        <v>72</v>
      </c>
      <c r="Q150" s="52">
        <v>32</v>
      </c>
      <c r="R150" s="52">
        <v>50</v>
      </c>
      <c r="S150" s="52">
        <v>55</v>
      </c>
      <c r="T150" s="52">
        <v>68</v>
      </c>
      <c r="U150" s="52">
        <v>35</v>
      </c>
      <c r="V150" s="52">
        <v>13</v>
      </c>
      <c r="W150" s="52">
        <v>98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24740</v>
      </c>
      <c r="D153" s="52">
        <v>34901</v>
      </c>
      <c r="E153" s="52">
        <v>54904</v>
      </c>
      <c r="F153" s="52">
        <v>101869</v>
      </c>
      <c r="G153" s="52">
        <v>215084</v>
      </c>
      <c r="H153" s="52">
        <v>326847</v>
      </c>
      <c r="I153" s="52">
        <v>410774</v>
      </c>
      <c r="J153" s="52">
        <v>457143</v>
      </c>
      <c r="K153" s="52">
        <v>441025</v>
      </c>
      <c r="L153" s="52">
        <v>393855</v>
      </c>
      <c r="M153" s="52">
        <v>349516</v>
      </c>
      <c r="N153" s="52">
        <v>442989</v>
      </c>
      <c r="O153" s="52">
        <v>552422</v>
      </c>
      <c r="P153" s="52">
        <v>656205</v>
      </c>
      <c r="Q153" s="52">
        <v>672871</v>
      </c>
      <c r="R153" s="52">
        <v>686903</v>
      </c>
      <c r="S153" s="52">
        <v>703309</v>
      </c>
      <c r="T153" s="52">
        <v>734079</v>
      </c>
      <c r="U153" s="52">
        <v>871971</v>
      </c>
      <c r="V153" s="52">
        <v>1019100</v>
      </c>
      <c r="W153" s="52">
        <v>953300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729</v>
      </c>
      <c r="D154" s="52">
        <v>983</v>
      </c>
      <c r="E154" s="52">
        <v>2176</v>
      </c>
      <c r="F154" s="52">
        <v>4317</v>
      </c>
      <c r="G154" s="52">
        <v>11428</v>
      </c>
      <c r="H154" s="52">
        <v>24372</v>
      </c>
      <c r="I154" s="52">
        <v>47117</v>
      </c>
      <c r="J154" s="52">
        <v>40820</v>
      </c>
      <c r="K154" s="52">
        <v>49790</v>
      </c>
      <c r="L154" s="52">
        <v>94669</v>
      </c>
      <c r="M154" s="52">
        <v>64973</v>
      </c>
      <c r="N154" s="52">
        <v>49855</v>
      </c>
      <c r="O154" s="52">
        <v>43949</v>
      </c>
      <c r="P154" s="52">
        <v>95933</v>
      </c>
      <c r="Q154" s="52">
        <v>97603</v>
      </c>
      <c r="R154" s="52">
        <v>110844</v>
      </c>
      <c r="S154" s="52">
        <v>106017</v>
      </c>
      <c r="T154" s="52">
        <v>167472</v>
      </c>
      <c r="U154" s="52">
        <v>153654</v>
      </c>
      <c r="V154" s="52">
        <v>119506</v>
      </c>
      <c r="W154" s="52">
        <v>178742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12336</v>
      </c>
      <c r="D158" s="52">
        <v>18083</v>
      </c>
      <c r="E158" s="52">
        <v>28384</v>
      </c>
      <c r="F158" s="52">
        <v>58702</v>
      </c>
      <c r="G158" s="52">
        <v>106621</v>
      </c>
      <c r="H158" s="52">
        <v>139086</v>
      </c>
      <c r="I158" s="52">
        <v>180423</v>
      </c>
      <c r="J158" s="52">
        <v>169516</v>
      </c>
      <c r="K158" s="52">
        <v>180444</v>
      </c>
      <c r="L158" s="52">
        <v>182303</v>
      </c>
      <c r="M158" s="52">
        <v>158223</v>
      </c>
      <c r="N158" s="52">
        <v>173048</v>
      </c>
      <c r="O158" s="52">
        <v>206078</v>
      </c>
      <c r="P158" s="52">
        <v>241719</v>
      </c>
      <c r="Q158" s="52">
        <v>219384</v>
      </c>
      <c r="R158" s="52">
        <v>178914</v>
      </c>
      <c r="S158" s="52">
        <v>203394</v>
      </c>
      <c r="T158" s="52">
        <v>237805</v>
      </c>
      <c r="U158" s="52">
        <v>262265</v>
      </c>
      <c r="V158" s="52">
        <v>279577</v>
      </c>
      <c r="W158" s="52">
        <v>268541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16254</v>
      </c>
      <c r="D159" s="36">
        <v>20954</v>
      </c>
      <c r="E159" s="36">
        <v>33555</v>
      </c>
      <c r="F159" s="36">
        <v>57943</v>
      </c>
      <c r="G159" s="36">
        <v>143370</v>
      </c>
      <c r="H159" s="36">
        <v>241361</v>
      </c>
      <c r="I159" s="36">
        <v>308364</v>
      </c>
      <c r="J159" s="36">
        <v>349454</v>
      </c>
      <c r="K159" s="36">
        <v>340679</v>
      </c>
      <c r="L159" s="36">
        <v>326219</v>
      </c>
      <c r="M159" s="36">
        <v>273662</v>
      </c>
      <c r="N159" s="36">
        <v>339312</v>
      </c>
      <c r="O159" s="36">
        <v>415981</v>
      </c>
      <c r="P159" s="36">
        <v>540341</v>
      </c>
      <c r="Q159" s="36">
        <v>580099</v>
      </c>
      <c r="R159" s="36">
        <v>647557</v>
      </c>
      <c r="S159" s="36">
        <v>637231</v>
      </c>
      <c r="T159" s="36">
        <v>694243</v>
      </c>
      <c r="U159" s="36">
        <v>795957</v>
      </c>
      <c r="V159" s="36">
        <v>895622</v>
      </c>
      <c r="W159" s="36">
        <v>910502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308504</v>
      </c>
      <c r="D163" s="52">
        <v>383298</v>
      </c>
      <c r="E163" s="52">
        <v>358076</v>
      </c>
      <c r="F163" s="52">
        <v>276070</v>
      </c>
      <c r="G163" s="52">
        <v>165632</v>
      </c>
      <c r="H163" s="52">
        <v>273419</v>
      </c>
      <c r="I163" s="52">
        <v>295201</v>
      </c>
      <c r="J163" s="52">
        <v>315063</v>
      </c>
      <c r="K163" s="52">
        <v>194788</v>
      </c>
      <c r="L163" s="52">
        <v>282857</v>
      </c>
      <c r="M163" s="52">
        <v>213477</v>
      </c>
      <c r="N163" s="52">
        <v>353815</v>
      </c>
      <c r="O163" s="52">
        <v>315195</v>
      </c>
      <c r="P163" s="52">
        <v>143686</v>
      </c>
      <c r="Q163" s="52">
        <v>229298</v>
      </c>
      <c r="R163" s="52">
        <v>314424</v>
      </c>
      <c r="S163" s="52">
        <v>323263</v>
      </c>
      <c r="T163" s="52">
        <v>238956</v>
      </c>
      <c r="U163" s="52">
        <v>205005</v>
      </c>
      <c r="V163" s="52">
        <v>193644</v>
      </c>
      <c r="W163" s="52">
        <v>248998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165720</v>
      </c>
      <c r="D165" s="52">
        <v>190138</v>
      </c>
      <c r="E165" s="52">
        <v>156303</v>
      </c>
      <c r="F165" s="52">
        <v>140479</v>
      </c>
      <c r="G165" s="52">
        <v>143670</v>
      </c>
      <c r="H165" s="52">
        <v>129006</v>
      </c>
      <c r="I165" s="52">
        <v>93048</v>
      </c>
      <c r="J165" s="52">
        <v>81401</v>
      </c>
      <c r="K165" s="52">
        <v>134527</v>
      </c>
      <c r="L165" s="52">
        <v>104670</v>
      </c>
      <c r="M165" s="52">
        <v>107096</v>
      </c>
      <c r="N165" s="52">
        <v>94934</v>
      </c>
      <c r="O165" s="52">
        <v>137538</v>
      </c>
      <c r="P165" s="52">
        <v>110007</v>
      </c>
      <c r="Q165" s="52">
        <v>104859</v>
      </c>
      <c r="R165" s="52">
        <v>161824</v>
      </c>
      <c r="S165" s="52">
        <v>189572</v>
      </c>
      <c r="T165" s="52">
        <v>127512</v>
      </c>
      <c r="U165" s="52">
        <v>162586</v>
      </c>
      <c r="V165" s="52">
        <v>85358</v>
      </c>
      <c r="W165" s="52">
        <v>215810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64436</v>
      </c>
      <c r="D167" s="52">
        <v>53826</v>
      </c>
      <c r="E167" s="52">
        <v>50876</v>
      </c>
      <c r="F167" s="52">
        <v>52713</v>
      </c>
      <c r="G167" s="52">
        <v>48794</v>
      </c>
      <c r="H167" s="52">
        <v>53508</v>
      </c>
      <c r="I167" s="52">
        <v>30472</v>
      </c>
      <c r="J167" s="52">
        <v>20634</v>
      </c>
      <c r="K167" s="52">
        <v>28154</v>
      </c>
      <c r="L167" s="52">
        <v>22497</v>
      </c>
      <c r="M167" s="52">
        <v>18990</v>
      </c>
      <c r="N167" s="52">
        <v>22094</v>
      </c>
      <c r="O167" s="52">
        <v>22149</v>
      </c>
      <c r="P167" s="52">
        <v>15659</v>
      </c>
      <c r="Q167" s="52">
        <v>18406</v>
      </c>
      <c r="R167" s="52">
        <v>20311</v>
      </c>
      <c r="S167" s="52">
        <v>21112</v>
      </c>
      <c r="T167" s="52">
        <v>16383</v>
      </c>
      <c r="U167" s="52">
        <v>14234</v>
      </c>
      <c r="V167" s="52">
        <v>14837</v>
      </c>
      <c r="W167" s="52">
        <v>19927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21</v>
      </c>
      <c r="D168" s="52">
        <v>21</v>
      </c>
      <c r="E168" s="52">
        <v>9</v>
      </c>
      <c r="F168" s="52">
        <v>23</v>
      </c>
      <c r="G168" s="52">
        <v>30</v>
      </c>
      <c r="H168" s="52">
        <v>33</v>
      </c>
      <c r="I168" s="52">
        <v>41</v>
      </c>
      <c r="J168" s="52">
        <v>13</v>
      </c>
      <c r="K168" s="52">
        <v>46</v>
      </c>
      <c r="L168" s="52">
        <v>58</v>
      </c>
      <c r="M168" s="52">
        <v>39</v>
      </c>
      <c r="N168" s="52">
        <v>0</v>
      </c>
      <c r="O168" s="52">
        <v>0</v>
      </c>
      <c r="P168" s="52">
        <v>36</v>
      </c>
      <c r="Q168" s="52">
        <v>16</v>
      </c>
      <c r="R168" s="52">
        <v>34</v>
      </c>
      <c r="S168" s="52">
        <v>38</v>
      </c>
      <c r="T168" s="52">
        <v>37</v>
      </c>
      <c r="U168" s="52">
        <v>13</v>
      </c>
      <c r="V168" s="52">
        <v>4</v>
      </c>
      <c r="W168" s="52">
        <v>39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511037</v>
      </c>
      <c r="D171" s="52">
        <v>595770</v>
      </c>
      <c r="E171" s="52">
        <v>575181</v>
      </c>
      <c r="F171" s="52">
        <v>513710</v>
      </c>
      <c r="G171" s="52">
        <v>447264</v>
      </c>
      <c r="H171" s="52">
        <v>598683</v>
      </c>
      <c r="I171" s="52">
        <v>405847</v>
      </c>
      <c r="J171" s="52">
        <v>449123</v>
      </c>
      <c r="K171" s="52">
        <v>410546</v>
      </c>
      <c r="L171" s="52">
        <v>444020</v>
      </c>
      <c r="M171" s="52">
        <v>382198</v>
      </c>
      <c r="N171" s="52">
        <v>501775</v>
      </c>
      <c r="O171" s="52">
        <v>476366</v>
      </c>
      <c r="P171" s="52">
        <v>344390</v>
      </c>
      <c r="Q171" s="52">
        <v>427753</v>
      </c>
      <c r="R171" s="52">
        <v>486205</v>
      </c>
      <c r="S171" s="52">
        <v>475695</v>
      </c>
      <c r="T171" s="52">
        <v>395170</v>
      </c>
      <c r="U171" s="52">
        <v>381563</v>
      </c>
      <c r="V171" s="52">
        <v>413284</v>
      </c>
      <c r="W171" s="52">
        <v>405300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15043</v>
      </c>
      <c r="D172" s="52">
        <v>16791</v>
      </c>
      <c r="E172" s="52">
        <v>22797</v>
      </c>
      <c r="F172" s="52">
        <v>21772</v>
      </c>
      <c r="G172" s="52">
        <v>23761</v>
      </c>
      <c r="H172" s="52">
        <v>44645</v>
      </c>
      <c r="I172" s="52">
        <v>46549</v>
      </c>
      <c r="J172" s="52">
        <v>40104</v>
      </c>
      <c r="K172" s="52">
        <v>46349</v>
      </c>
      <c r="L172" s="52">
        <v>106733</v>
      </c>
      <c r="M172" s="52">
        <v>71048</v>
      </c>
      <c r="N172" s="52">
        <v>56468</v>
      </c>
      <c r="O172" s="52">
        <v>37891</v>
      </c>
      <c r="P172" s="52">
        <v>50343</v>
      </c>
      <c r="Q172" s="52">
        <v>62042</v>
      </c>
      <c r="R172" s="52">
        <v>78456</v>
      </c>
      <c r="S172" s="52">
        <v>71699</v>
      </c>
      <c r="T172" s="52">
        <v>90153</v>
      </c>
      <c r="U172" s="52">
        <v>67243</v>
      </c>
      <c r="V172" s="52">
        <v>48464</v>
      </c>
      <c r="W172" s="52">
        <v>75982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254803</v>
      </c>
      <c r="D176" s="52">
        <v>308708</v>
      </c>
      <c r="E176" s="52">
        <v>297330</v>
      </c>
      <c r="F176" s="52">
        <v>296016</v>
      </c>
      <c r="G176" s="52">
        <v>221720</v>
      </c>
      <c r="H176" s="52">
        <v>254764</v>
      </c>
      <c r="I176" s="52">
        <v>178258</v>
      </c>
      <c r="J176" s="52">
        <v>166540</v>
      </c>
      <c r="K176" s="52">
        <v>167967</v>
      </c>
      <c r="L176" s="52">
        <v>205525</v>
      </c>
      <c r="M176" s="52">
        <v>173024</v>
      </c>
      <c r="N176" s="52">
        <v>196006</v>
      </c>
      <c r="O176" s="52">
        <v>177699</v>
      </c>
      <c r="P176" s="52">
        <v>126855</v>
      </c>
      <c r="Q176" s="52">
        <v>139464</v>
      </c>
      <c r="R176" s="52">
        <v>126654</v>
      </c>
      <c r="S176" s="52">
        <v>137557</v>
      </c>
      <c r="T176" s="52">
        <v>128014</v>
      </c>
      <c r="U176" s="52">
        <v>114755</v>
      </c>
      <c r="V176" s="52">
        <v>113389</v>
      </c>
      <c r="W176" s="52">
        <v>114163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335734</v>
      </c>
      <c r="D177" s="36">
        <v>357700</v>
      </c>
      <c r="E177" s="36">
        <v>351532</v>
      </c>
      <c r="F177" s="36">
        <v>292204</v>
      </c>
      <c r="G177" s="36">
        <v>298130</v>
      </c>
      <c r="H177" s="36">
        <v>442109</v>
      </c>
      <c r="I177" s="36">
        <v>304651</v>
      </c>
      <c r="J177" s="36">
        <v>343328</v>
      </c>
      <c r="K177" s="36">
        <v>317126</v>
      </c>
      <c r="L177" s="36">
        <v>367788</v>
      </c>
      <c r="M177" s="36">
        <v>299263</v>
      </c>
      <c r="N177" s="36">
        <v>384324</v>
      </c>
      <c r="O177" s="36">
        <v>358723</v>
      </c>
      <c r="P177" s="36">
        <v>283577</v>
      </c>
      <c r="Q177" s="36">
        <v>368767</v>
      </c>
      <c r="R177" s="36">
        <v>458354</v>
      </c>
      <c r="S177" s="36">
        <v>430993</v>
      </c>
      <c r="T177" s="36">
        <v>373734</v>
      </c>
      <c r="U177" s="36">
        <v>348292</v>
      </c>
      <c r="V177" s="36">
        <v>363239</v>
      </c>
      <c r="W177" s="36">
        <v>387093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2984</v>
      </c>
      <c r="I5" s="52">
        <v>8470</v>
      </c>
      <c r="J5" s="52">
        <v>8864</v>
      </c>
      <c r="K5" s="52">
        <v>5386</v>
      </c>
      <c r="L5" s="52">
        <v>0</v>
      </c>
      <c r="M5" s="52">
        <v>0</v>
      </c>
      <c r="N5" s="52">
        <v>0</v>
      </c>
      <c r="O5" s="52">
        <v>175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398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27</v>
      </c>
      <c r="I8" s="52">
        <v>35</v>
      </c>
      <c r="J8" s="52">
        <v>178</v>
      </c>
      <c r="K8" s="52">
        <v>328</v>
      </c>
      <c r="L8" s="52">
        <v>0</v>
      </c>
      <c r="M8" s="52">
        <v>0</v>
      </c>
      <c r="N8" s="52">
        <v>0</v>
      </c>
      <c r="O8" s="52">
        <v>8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87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79</v>
      </c>
      <c r="I10" s="52">
        <v>1674</v>
      </c>
      <c r="J10" s="52">
        <v>3123</v>
      </c>
      <c r="K10" s="52">
        <v>1695</v>
      </c>
      <c r="L10" s="52">
        <v>0</v>
      </c>
      <c r="M10" s="52">
        <v>0</v>
      </c>
      <c r="N10" s="52">
        <v>0</v>
      </c>
      <c r="O10" s="52">
        <v>175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19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223</v>
      </c>
      <c r="I11" s="52">
        <v>428</v>
      </c>
      <c r="J11" s="52">
        <v>232</v>
      </c>
      <c r="K11" s="52">
        <v>215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15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2496</v>
      </c>
      <c r="I15" s="52">
        <v>5712</v>
      </c>
      <c r="J15" s="52">
        <v>5057</v>
      </c>
      <c r="K15" s="52">
        <v>3123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307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186</v>
      </c>
      <c r="I16" s="52">
        <v>655</v>
      </c>
      <c r="J16" s="52">
        <v>452</v>
      </c>
      <c r="K16" s="52">
        <v>353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57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1091</v>
      </c>
      <c r="I21" s="52">
        <v>3127</v>
      </c>
      <c r="J21" s="52">
        <v>2895</v>
      </c>
      <c r="K21" s="52">
        <v>1865</v>
      </c>
      <c r="L21" s="52">
        <v>0</v>
      </c>
      <c r="M21" s="52">
        <v>0</v>
      </c>
      <c r="N21" s="52">
        <v>0</v>
      </c>
      <c r="O21" s="52">
        <v>58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91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1893</v>
      </c>
      <c r="I22" s="36">
        <v>5343</v>
      </c>
      <c r="J22" s="36">
        <v>5969</v>
      </c>
      <c r="K22" s="36">
        <v>3521</v>
      </c>
      <c r="L22" s="36">
        <v>0</v>
      </c>
      <c r="M22" s="36">
        <v>0</v>
      </c>
      <c r="N22" s="36">
        <v>0</v>
      </c>
      <c r="O22" s="36">
        <v>117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307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12582</v>
      </c>
      <c r="D26" s="52">
        <v>10180</v>
      </c>
      <c r="E26" s="52">
        <v>8452</v>
      </c>
      <c r="F26" s="52">
        <v>10230</v>
      </c>
      <c r="G26" s="52">
        <v>10242</v>
      </c>
      <c r="H26" s="52">
        <v>14015</v>
      </c>
      <c r="I26" s="52">
        <v>15015</v>
      </c>
      <c r="J26" s="52">
        <v>11779</v>
      </c>
      <c r="K26" s="52">
        <v>10378</v>
      </c>
      <c r="L26" s="52">
        <v>9770</v>
      </c>
      <c r="M26" s="52">
        <v>5524</v>
      </c>
      <c r="N26" s="52">
        <v>7265</v>
      </c>
      <c r="O26" s="52">
        <v>6930</v>
      </c>
      <c r="P26" s="52">
        <v>0</v>
      </c>
      <c r="Q26" s="52">
        <v>4793</v>
      </c>
      <c r="R26" s="52">
        <v>13755</v>
      </c>
      <c r="S26" s="52">
        <v>9827</v>
      </c>
      <c r="T26" s="52">
        <v>7260</v>
      </c>
      <c r="U26" s="52">
        <v>5791</v>
      </c>
      <c r="V26" s="52">
        <v>10296</v>
      </c>
      <c r="W26" s="52">
        <v>11373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139</v>
      </c>
      <c r="D29" s="52">
        <v>362</v>
      </c>
      <c r="E29" s="52">
        <v>58</v>
      </c>
      <c r="F29" s="52">
        <v>92</v>
      </c>
      <c r="G29" s="52">
        <v>77</v>
      </c>
      <c r="H29" s="52">
        <v>126</v>
      </c>
      <c r="I29" s="52">
        <v>62</v>
      </c>
      <c r="J29" s="52">
        <v>236</v>
      </c>
      <c r="K29" s="52">
        <v>632</v>
      </c>
      <c r="L29" s="52">
        <v>350</v>
      </c>
      <c r="M29" s="52">
        <v>145</v>
      </c>
      <c r="N29" s="52">
        <v>173</v>
      </c>
      <c r="O29" s="52">
        <v>319</v>
      </c>
      <c r="P29" s="52">
        <v>0</v>
      </c>
      <c r="Q29" s="52">
        <v>137</v>
      </c>
      <c r="R29" s="52">
        <v>1020</v>
      </c>
      <c r="S29" s="52">
        <v>941</v>
      </c>
      <c r="T29" s="52">
        <v>515</v>
      </c>
      <c r="U29" s="52">
        <v>941</v>
      </c>
      <c r="V29" s="52">
        <v>696</v>
      </c>
      <c r="W29" s="52">
        <v>2472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1373</v>
      </c>
      <c r="D31" s="52">
        <v>823</v>
      </c>
      <c r="E31" s="52">
        <v>663</v>
      </c>
      <c r="F31" s="52">
        <v>917</v>
      </c>
      <c r="G31" s="52">
        <v>961</v>
      </c>
      <c r="H31" s="52">
        <v>1076</v>
      </c>
      <c r="I31" s="52">
        <v>948</v>
      </c>
      <c r="J31" s="52">
        <v>477</v>
      </c>
      <c r="K31" s="52">
        <v>602</v>
      </c>
      <c r="L31" s="52">
        <v>383</v>
      </c>
      <c r="M31" s="52">
        <v>223</v>
      </c>
      <c r="N31" s="52">
        <v>277</v>
      </c>
      <c r="O31" s="52">
        <v>286</v>
      </c>
      <c r="P31" s="52">
        <v>0</v>
      </c>
      <c r="Q31" s="52">
        <v>174</v>
      </c>
      <c r="R31" s="52">
        <v>477</v>
      </c>
      <c r="S31" s="52">
        <v>365</v>
      </c>
      <c r="T31" s="52">
        <v>237</v>
      </c>
      <c r="U31" s="52">
        <v>178</v>
      </c>
      <c r="V31" s="52">
        <v>321</v>
      </c>
      <c r="W31" s="52">
        <v>452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1</v>
      </c>
      <c r="I32" s="52">
        <v>1</v>
      </c>
      <c r="J32" s="52">
        <v>0</v>
      </c>
      <c r="K32" s="52">
        <v>1</v>
      </c>
      <c r="L32" s="52">
        <v>1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1</v>
      </c>
      <c r="T32" s="52">
        <v>1</v>
      </c>
      <c r="U32" s="52">
        <v>0</v>
      </c>
      <c r="V32" s="52">
        <v>0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10889</v>
      </c>
      <c r="D35" s="52">
        <v>9101</v>
      </c>
      <c r="E35" s="52">
        <v>7492</v>
      </c>
      <c r="F35" s="52">
        <v>8934</v>
      </c>
      <c r="G35" s="52">
        <v>8812</v>
      </c>
      <c r="H35" s="52">
        <v>12040</v>
      </c>
      <c r="I35" s="52">
        <v>12619</v>
      </c>
      <c r="J35" s="52">
        <v>10376</v>
      </c>
      <c r="K35" s="52">
        <v>8783</v>
      </c>
      <c r="L35" s="52">
        <v>7567</v>
      </c>
      <c r="M35" s="52">
        <v>4470</v>
      </c>
      <c r="N35" s="52">
        <v>6281</v>
      </c>
      <c r="O35" s="52">
        <v>6154</v>
      </c>
      <c r="P35" s="52">
        <v>0</v>
      </c>
      <c r="Q35" s="52">
        <v>4034</v>
      </c>
      <c r="R35" s="52">
        <v>11432</v>
      </c>
      <c r="S35" s="52">
        <v>8222</v>
      </c>
      <c r="T35" s="52">
        <v>5718</v>
      </c>
      <c r="U35" s="52">
        <v>4772</v>
      </c>
      <c r="V35" s="52">
        <v>8928</v>
      </c>
      <c r="W35" s="52">
        <v>9196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320</v>
      </c>
      <c r="D36" s="52">
        <v>256</v>
      </c>
      <c r="E36" s="52">
        <v>297</v>
      </c>
      <c r="F36" s="52">
        <v>379</v>
      </c>
      <c r="G36" s="52">
        <v>468</v>
      </c>
      <c r="H36" s="52">
        <v>898</v>
      </c>
      <c r="I36" s="52">
        <v>1447</v>
      </c>
      <c r="J36" s="52">
        <v>926</v>
      </c>
      <c r="K36" s="52">
        <v>992</v>
      </c>
      <c r="L36" s="52">
        <v>1819</v>
      </c>
      <c r="M36" s="52">
        <v>831</v>
      </c>
      <c r="N36" s="52">
        <v>707</v>
      </c>
      <c r="O36" s="52">
        <v>490</v>
      </c>
      <c r="P36" s="52">
        <v>0</v>
      </c>
      <c r="Q36" s="52">
        <v>585</v>
      </c>
      <c r="R36" s="52">
        <v>1845</v>
      </c>
      <c r="S36" s="52">
        <v>1239</v>
      </c>
      <c r="T36" s="52">
        <v>1304</v>
      </c>
      <c r="U36" s="52">
        <v>841</v>
      </c>
      <c r="V36" s="52">
        <v>1047</v>
      </c>
      <c r="W36" s="52">
        <v>1724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5429</v>
      </c>
      <c r="D40" s="52">
        <v>4716</v>
      </c>
      <c r="E40" s="52">
        <v>3873</v>
      </c>
      <c r="F40" s="52">
        <v>5148</v>
      </c>
      <c r="G40" s="52">
        <v>4368</v>
      </c>
      <c r="H40" s="52">
        <v>5124</v>
      </c>
      <c r="I40" s="52">
        <v>5542</v>
      </c>
      <c r="J40" s="52">
        <v>3847</v>
      </c>
      <c r="K40" s="52">
        <v>3593</v>
      </c>
      <c r="L40" s="52">
        <v>3502</v>
      </c>
      <c r="M40" s="52">
        <v>2024</v>
      </c>
      <c r="N40" s="52">
        <v>2454</v>
      </c>
      <c r="O40" s="52">
        <v>2296</v>
      </c>
      <c r="P40" s="52">
        <v>0</v>
      </c>
      <c r="Q40" s="52">
        <v>1315</v>
      </c>
      <c r="R40" s="52">
        <v>2978</v>
      </c>
      <c r="S40" s="52">
        <v>2378</v>
      </c>
      <c r="T40" s="52">
        <v>1852</v>
      </c>
      <c r="U40" s="52">
        <v>1435</v>
      </c>
      <c r="V40" s="52">
        <v>2449</v>
      </c>
      <c r="W40" s="52">
        <v>2590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7153</v>
      </c>
      <c r="D41" s="36">
        <v>5464</v>
      </c>
      <c r="E41" s="36">
        <v>4579</v>
      </c>
      <c r="F41" s="36">
        <v>5082</v>
      </c>
      <c r="G41" s="36">
        <v>5874</v>
      </c>
      <c r="H41" s="36">
        <v>8891</v>
      </c>
      <c r="I41" s="36">
        <v>9473</v>
      </c>
      <c r="J41" s="36">
        <v>7932</v>
      </c>
      <c r="K41" s="36">
        <v>6785</v>
      </c>
      <c r="L41" s="36">
        <v>6268</v>
      </c>
      <c r="M41" s="36">
        <v>3500</v>
      </c>
      <c r="N41" s="36">
        <v>4811</v>
      </c>
      <c r="O41" s="36">
        <v>4634</v>
      </c>
      <c r="P41" s="36">
        <v>0</v>
      </c>
      <c r="Q41" s="36">
        <v>3478</v>
      </c>
      <c r="R41" s="36">
        <v>10777</v>
      </c>
      <c r="S41" s="36">
        <v>7449</v>
      </c>
      <c r="T41" s="36">
        <v>5408</v>
      </c>
      <c r="U41" s="36">
        <v>4356</v>
      </c>
      <c r="V41" s="36">
        <v>7847</v>
      </c>
      <c r="W41" s="36">
        <v>8783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121853</v>
      </c>
      <c r="D45" s="52">
        <v>108815</v>
      </c>
      <c r="E45" s="52">
        <v>128519</v>
      </c>
      <c r="F45" s="52">
        <v>94786</v>
      </c>
      <c r="G45" s="52">
        <v>105408</v>
      </c>
      <c r="H45" s="52">
        <v>122749</v>
      </c>
      <c r="I45" s="52">
        <v>120653</v>
      </c>
      <c r="J45" s="52">
        <v>165118</v>
      </c>
      <c r="K45" s="52">
        <v>105918</v>
      </c>
      <c r="L45" s="52">
        <v>77459</v>
      </c>
      <c r="M45" s="52">
        <v>71946</v>
      </c>
      <c r="N45" s="52">
        <v>102404</v>
      </c>
      <c r="O45" s="52">
        <v>128335</v>
      </c>
      <c r="P45" s="52">
        <v>81307</v>
      </c>
      <c r="Q45" s="52">
        <v>38126</v>
      </c>
      <c r="R45" s="52">
        <v>0</v>
      </c>
      <c r="S45" s="52">
        <v>43292</v>
      </c>
      <c r="T45" s="52">
        <v>46369</v>
      </c>
      <c r="U45" s="52">
        <v>57048</v>
      </c>
      <c r="V45" s="52">
        <v>60774</v>
      </c>
      <c r="W45" s="52">
        <v>54078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1348</v>
      </c>
      <c r="D48" s="52">
        <v>3868</v>
      </c>
      <c r="E48" s="52">
        <v>884</v>
      </c>
      <c r="F48" s="52">
        <v>856</v>
      </c>
      <c r="G48" s="52">
        <v>790</v>
      </c>
      <c r="H48" s="52">
        <v>1102</v>
      </c>
      <c r="I48" s="52">
        <v>500</v>
      </c>
      <c r="J48" s="52">
        <v>3317</v>
      </c>
      <c r="K48" s="52">
        <v>6449</v>
      </c>
      <c r="L48" s="52">
        <v>2773</v>
      </c>
      <c r="M48" s="52">
        <v>1888</v>
      </c>
      <c r="N48" s="52">
        <v>2437</v>
      </c>
      <c r="O48" s="52">
        <v>5909</v>
      </c>
      <c r="P48" s="52">
        <v>1585</v>
      </c>
      <c r="Q48" s="52">
        <v>1090</v>
      </c>
      <c r="R48" s="52">
        <v>0</v>
      </c>
      <c r="S48" s="52">
        <v>4147</v>
      </c>
      <c r="T48" s="52">
        <v>3287</v>
      </c>
      <c r="U48" s="52">
        <v>9276</v>
      </c>
      <c r="V48" s="52">
        <v>4111</v>
      </c>
      <c r="W48" s="52">
        <v>11755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64842</v>
      </c>
      <c r="D50" s="52">
        <v>48457</v>
      </c>
      <c r="E50" s="52">
        <v>77315</v>
      </c>
      <c r="F50" s="52">
        <v>44478</v>
      </c>
      <c r="G50" s="52">
        <v>55518</v>
      </c>
      <c r="H50" s="52">
        <v>51583</v>
      </c>
      <c r="I50" s="52">
        <v>81203</v>
      </c>
      <c r="J50" s="52">
        <v>125168</v>
      </c>
      <c r="K50" s="52">
        <v>61440</v>
      </c>
      <c r="L50" s="52">
        <v>34865</v>
      </c>
      <c r="M50" s="52">
        <v>25024</v>
      </c>
      <c r="N50" s="52">
        <v>45468</v>
      </c>
      <c r="O50" s="52">
        <v>53971</v>
      </c>
      <c r="P50" s="52">
        <v>47776</v>
      </c>
      <c r="Q50" s="52">
        <v>38125</v>
      </c>
      <c r="R50" s="52">
        <v>0</v>
      </c>
      <c r="S50" s="52">
        <v>43238</v>
      </c>
      <c r="T50" s="52">
        <v>46291</v>
      </c>
      <c r="U50" s="52">
        <v>56913</v>
      </c>
      <c r="V50" s="52">
        <v>60654</v>
      </c>
      <c r="W50" s="52">
        <v>37808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53</v>
      </c>
      <c r="D51" s="52">
        <v>0</v>
      </c>
      <c r="E51" s="52">
        <v>23</v>
      </c>
      <c r="F51" s="52">
        <v>12</v>
      </c>
      <c r="G51" s="52">
        <v>60</v>
      </c>
      <c r="H51" s="52">
        <v>76</v>
      </c>
      <c r="I51" s="52">
        <v>102</v>
      </c>
      <c r="J51" s="52">
        <v>194</v>
      </c>
      <c r="K51" s="52">
        <v>121</v>
      </c>
      <c r="L51" s="52">
        <v>127</v>
      </c>
      <c r="M51" s="52">
        <v>71</v>
      </c>
      <c r="N51" s="52">
        <v>0</v>
      </c>
      <c r="O51" s="52">
        <v>0</v>
      </c>
      <c r="P51" s="52">
        <v>134</v>
      </c>
      <c r="Q51" s="52">
        <v>0</v>
      </c>
      <c r="R51" s="52">
        <v>0</v>
      </c>
      <c r="S51" s="52">
        <v>53</v>
      </c>
      <c r="T51" s="52">
        <v>78</v>
      </c>
      <c r="U51" s="52">
        <v>135</v>
      </c>
      <c r="V51" s="52">
        <v>120</v>
      </c>
      <c r="W51" s="52">
        <v>26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55329</v>
      </c>
      <c r="D54" s="52">
        <v>58704</v>
      </c>
      <c r="E54" s="52">
        <v>49230</v>
      </c>
      <c r="F54" s="52">
        <v>48251</v>
      </c>
      <c r="G54" s="52">
        <v>47316</v>
      </c>
      <c r="H54" s="52">
        <v>66156</v>
      </c>
      <c r="I54" s="52">
        <v>35299</v>
      </c>
      <c r="J54" s="52">
        <v>36497</v>
      </c>
      <c r="K54" s="52">
        <v>39857</v>
      </c>
      <c r="L54" s="52">
        <v>34237</v>
      </c>
      <c r="M54" s="52">
        <v>39507</v>
      </c>
      <c r="N54" s="52">
        <v>51176</v>
      </c>
      <c r="O54" s="52">
        <v>68884</v>
      </c>
      <c r="P54" s="52">
        <v>29138</v>
      </c>
      <c r="Q54" s="52">
        <v>1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13679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1629</v>
      </c>
      <c r="D55" s="52">
        <v>1654</v>
      </c>
      <c r="E55" s="52">
        <v>1951</v>
      </c>
      <c r="F55" s="52">
        <v>2045</v>
      </c>
      <c r="G55" s="52">
        <v>2514</v>
      </c>
      <c r="H55" s="52">
        <v>4934</v>
      </c>
      <c r="I55" s="52">
        <v>4049</v>
      </c>
      <c r="J55" s="52">
        <v>3259</v>
      </c>
      <c r="K55" s="52">
        <v>4500</v>
      </c>
      <c r="L55" s="52">
        <v>8230</v>
      </c>
      <c r="M55" s="52">
        <v>7344</v>
      </c>
      <c r="N55" s="52">
        <v>5760</v>
      </c>
      <c r="O55" s="52">
        <v>5480</v>
      </c>
      <c r="P55" s="52">
        <v>4259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2565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52577</v>
      </c>
      <c r="D59" s="52">
        <v>50408</v>
      </c>
      <c r="E59" s="52">
        <v>58892</v>
      </c>
      <c r="F59" s="52">
        <v>47700</v>
      </c>
      <c r="G59" s="52">
        <v>44957</v>
      </c>
      <c r="H59" s="52">
        <v>44875</v>
      </c>
      <c r="I59" s="52">
        <v>44536</v>
      </c>
      <c r="J59" s="52">
        <v>53934</v>
      </c>
      <c r="K59" s="52">
        <v>36675</v>
      </c>
      <c r="L59" s="52">
        <v>27768</v>
      </c>
      <c r="M59" s="52">
        <v>26358</v>
      </c>
      <c r="N59" s="52">
        <v>34587</v>
      </c>
      <c r="O59" s="52">
        <v>42514</v>
      </c>
      <c r="P59" s="52">
        <v>25130</v>
      </c>
      <c r="Q59" s="52">
        <v>10462</v>
      </c>
      <c r="R59" s="52">
        <v>0</v>
      </c>
      <c r="S59" s="52">
        <v>10475</v>
      </c>
      <c r="T59" s="52">
        <v>11831</v>
      </c>
      <c r="U59" s="52">
        <v>14139</v>
      </c>
      <c r="V59" s="52">
        <v>14458</v>
      </c>
      <c r="W59" s="52">
        <v>12317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69276</v>
      </c>
      <c r="D60" s="36">
        <v>58407</v>
      </c>
      <c r="E60" s="36">
        <v>69627</v>
      </c>
      <c r="F60" s="36">
        <v>47086</v>
      </c>
      <c r="G60" s="36">
        <v>60451</v>
      </c>
      <c r="H60" s="36">
        <v>77874</v>
      </c>
      <c r="I60" s="36">
        <v>76117</v>
      </c>
      <c r="J60" s="36">
        <v>111184</v>
      </c>
      <c r="K60" s="36">
        <v>69243</v>
      </c>
      <c r="L60" s="36">
        <v>49691</v>
      </c>
      <c r="M60" s="36">
        <v>45588</v>
      </c>
      <c r="N60" s="36">
        <v>67817</v>
      </c>
      <c r="O60" s="36">
        <v>85821</v>
      </c>
      <c r="P60" s="36">
        <v>56177</v>
      </c>
      <c r="Q60" s="36">
        <v>27664</v>
      </c>
      <c r="R60" s="36">
        <v>0</v>
      </c>
      <c r="S60" s="36">
        <v>32817</v>
      </c>
      <c r="T60" s="36">
        <v>34538</v>
      </c>
      <c r="U60" s="36">
        <v>42909</v>
      </c>
      <c r="V60" s="36">
        <v>46316</v>
      </c>
      <c r="W60" s="36">
        <v>41761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378820</v>
      </c>
      <c r="D64" s="52">
        <v>340594</v>
      </c>
      <c r="E64" s="52">
        <v>301933</v>
      </c>
      <c r="F64" s="52">
        <v>377969</v>
      </c>
      <c r="G64" s="52">
        <v>241435</v>
      </c>
      <c r="H64" s="52">
        <v>420962</v>
      </c>
      <c r="I64" s="52">
        <v>266306</v>
      </c>
      <c r="J64" s="52">
        <v>357126</v>
      </c>
      <c r="K64" s="52">
        <v>243474</v>
      </c>
      <c r="L64" s="52">
        <v>304294</v>
      </c>
      <c r="M64" s="52">
        <v>259742</v>
      </c>
      <c r="N64" s="52">
        <v>273373</v>
      </c>
      <c r="O64" s="52">
        <v>242381</v>
      </c>
      <c r="P64" s="52">
        <v>255450</v>
      </c>
      <c r="Q64" s="52">
        <v>329639</v>
      </c>
      <c r="R64" s="52">
        <v>335010</v>
      </c>
      <c r="S64" s="52">
        <v>276519</v>
      </c>
      <c r="T64" s="52">
        <v>271536</v>
      </c>
      <c r="U64" s="52">
        <v>234823</v>
      </c>
      <c r="V64" s="52">
        <v>249657</v>
      </c>
      <c r="W64" s="52">
        <v>297081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4190</v>
      </c>
      <c r="D67" s="52">
        <v>12108</v>
      </c>
      <c r="E67" s="52">
        <v>2077</v>
      </c>
      <c r="F67" s="52">
        <v>3415</v>
      </c>
      <c r="G67" s="52">
        <v>1809</v>
      </c>
      <c r="H67" s="52">
        <v>3777</v>
      </c>
      <c r="I67" s="52">
        <v>1102</v>
      </c>
      <c r="J67" s="52">
        <v>7174</v>
      </c>
      <c r="K67" s="52">
        <v>14824</v>
      </c>
      <c r="L67" s="52">
        <v>10894</v>
      </c>
      <c r="M67" s="52">
        <v>6817</v>
      </c>
      <c r="N67" s="52">
        <v>6505</v>
      </c>
      <c r="O67" s="52">
        <v>11162</v>
      </c>
      <c r="P67" s="52">
        <v>4979</v>
      </c>
      <c r="Q67" s="52">
        <v>9424</v>
      </c>
      <c r="R67" s="52">
        <v>24843</v>
      </c>
      <c r="S67" s="52">
        <v>26491</v>
      </c>
      <c r="T67" s="52">
        <v>19250</v>
      </c>
      <c r="U67" s="52">
        <v>38181</v>
      </c>
      <c r="V67" s="52">
        <v>16891</v>
      </c>
      <c r="W67" s="52">
        <v>64580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243169</v>
      </c>
      <c r="D69" s="52">
        <v>318396</v>
      </c>
      <c r="E69" s="52">
        <v>293413</v>
      </c>
      <c r="F69" s="52">
        <v>357613</v>
      </c>
      <c r="G69" s="52">
        <v>241271</v>
      </c>
      <c r="H69" s="52">
        <v>377782</v>
      </c>
      <c r="I69" s="52">
        <v>256975</v>
      </c>
      <c r="J69" s="52">
        <v>258220</v>
      </c>
      <c r="K69" s="52">
        <v>219857</v>
      </c>
      <c r="L69" s="52">
        <v>230375</v>
      </c>
      <c r="M69" s="52">
        <v>213017</v>
      </c>
      <c r="N69" s="52">
        <v>161671</v>
      </c>
      <c r="O69" s="52">
        <v>165345</v>
      </c>
      <c r="P69" s="52">
        <v>164558</v>
      </c>
      <c r="Q69" s="52">
        <v>203325</v>
      </c>
      <c r="R69" s="52">
        <v>217975</v>
      </c>
      <c r="S69" s="52">
        <v>219626</v>
      </c>
      <c r="T69" s="52">
        <v>219305</v>
      </c>
      <c r="U69" s="52">
        <v>222013</v>
      </c>
      <c r="V69" s="52">
        <v>207729</v>
      </c>
      <c r="W69" s="52">
        <v>206530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51</v>
      </c>
      <c r="D70" s="52">
        <v>143</v>
      </c>
      <c r="E70" s="52">
        <v>39</v>
      </c>
      <c r="F70" s="52">
        <v>201</v>
      </c>
      <c r="G70" s="52">
        <v>164</v>
      </c>
      <c r="H70" s="52">
        <v>497</v>
      </c>
      <c r="I70" s="52">
        <v>362</v>
      </c>
      <c r="J70" s="52">
        <v>378</v>
      </c>
      <c r="K70" s="52">
        <v>499</v>
      </c>
      <c r="L70" s="52">
        <v>764</v>
      </c>
      <c r="M70" s="52">
        <v>963</v>
      </c>
      <c r="N70" s="52">
        <v>0</v>
      </c>
      <c r="O70" s="52">
        <v>0</v>
      </c>
      <c r="P70" s="52">
        <v>0</v>
      </c>
      <c r="Q70" s="52">
        <v>31</v>
      </c>
      <c r="R70" s="52">
        <v>357</v>
      </c>
      <c r="S70" s="52">
        <v>133</v>
      </c>
      <c r="T70" s="52">
        <v>413</v>
      </c>
      <c r="U70" s="52">
        <v>484</v>
      </c>
      <c r="V70" s="52">
        <v>228</v>
      </c>
      <c r="W70" s="52">
        <v>512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131723</v>
      </c>
      <c r="D73" s="52">
        <v>21450</v>
      </c>
      <c r="E73" s="52">
        <v>8158</v>
      </c>
      <c r="F73" s="52">
        <v>19336</v>
      </c>
      <c r="G73" s="52">
        <v>0</v>
      </c>
      <c r="H73" s="52">
        <v>39721</v>
      </c>
      <c r="I73" s="52">
        <v>8046</v>
      </c>
      <c r="J73" s="52">
        <v>90451</v>
      </c>
      <c r="K73" s="52">
        <v>20773</v>
      </c>
      <c r="L73" s="52">
        <v>58978</v>
      </c>
      <c r="M73" s="52">
        <v>38588</v>
      </c>
      <c r="N73" s="52">
        <v>100402</v>
      </c>
      <c r="O73" s="52">
        <v>71359</v>
      </c>
      <c r="P73" s="52">
        <v>79300</v>
      </c>
      <c r="Q73" s="52">
        <v>110286</v>
      </c>
      <c r="R73" s="52">
        <v>100466</v>
      </c>
      <c r="S73" s="52">
        <v>49325</v>
      </c>
      <c r="T73" s="52">
        <v>42192</v>
      </c>
      <c r="U73" s="52">
        <v>10479</v>
      </c>
      <c r="V73" s="52">
        <v>37323</v>
      </c>
      <c r="W73" s="52">
        <v>75822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3877</v>
      </c>
      <c r="D74" s="52">
        <v>605</v>
      </c>
      <c r="E74" s="52">
        <v>323</v>
      </c>
      <c r="F74" s="52">
        <v>819</v>
      </c>
      <c r="G74" s="52">
        <v>0</v>
      </c>
      <c r="H74" s="52">
        <v>2962</v>
      </c>
      <c r="I74" s="52">
        <v>923</v>
      </c>
      <c r="J74" s="52">
        <v>8077</v>
      </c>
      <c r="K74" s="52">
        <v>2345</v>
      </c>
      <c r="L74" s="52">
        <v>14177</v>
      </c>
      <c r="M74" s="52">
        <v>7174</v>
      </c>
      <c r="N74" s="52">
        <v>11300</v>
      </c>
      <c r="O74" s="52">
        <v>5677</v>
      </c>
      <c r="P74" s="52">
        <v>11592</v>
      </c>
      <c r="Q74" s="52">
        <v>15997</v>
      </c>
      <c r="R74" s="52">
        <v>16212</v>
      </c>
      <c r="S74" s="52">
        <v>7435</v>
      </c>
      <c r="T74" s="52">
        <v>9626</v>
      </c>
      <c r="U74" s="52">
        <v>1847</v>
      </c>
      <c r="V74" s="52">
        <v>4377</v>
      </c>
      <c r="W74" s="52">
        <v>14217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234442</v>
      </c>
      <c r="D78" s="52">
        <v>316540</v>
      </c>
      <c r="E78" s="52">
        <v>294958</v>
      </c>
      <c r="F78" s="52">
        <v>356745</v>
      </c>
      <c r="G78" s="52">
        <v>165556</v>
      </c>
      <c r="H78" s="52">
        <v>373882</v>
      </c>
      <c r="I78" s="52">
        <v>263764</v>
      </c>
      <c r="J78" s="52">
        <v>291573</v>
      </c>
      <c r="K78" s="52">
        <v>238156</v>
      </c>
      <c r="L78" s="52">
        <v>263630</v>
      </c>
      <c r="M78" s="52">
        <v>234674</v>
      </c>
      <c r="N78" s="52">
        <v>172947</v>
      </c>
      <c r="O78" s="52">
        <v>156917</v>
      </c>
      <c r="P78" s="52">
        <v>216982</v>
      </c>
      <c r="Q78" s="52">
        <v>244534</v>
      </c>
      <c r="R78" s="52">
        <v>258946</v>
      </c>
      <c r="S78" s="52">
        <v>206905</v>
      </c>
      <c r="T78" s="52">
        <v>199131</v>
      </c>
      <c r="U78" s="52">
        <v>183184</v>
      </c>
      <c r="V78" s="52">
        <v>171854</v>
      </c>
      <c r="W78" s="52">
        <v>198948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144378</v>
      </c>
      <c r="D79" s="36">
        <v>24054</v>
      </c>
      <c r="E79" s="36">
        <v>6975</v>
      </c>
      <c r="F79" s="36">
        <v>21224</v>
      </c>
      <c r="G79" s="36">
        <v>75879</v>
      </c>
      <c r="H79" s="36">
        <v>47080</v>
      </c>
      <c r="I79" s="36">
        <v>2542</v>
      </c>
      <c r="J79" s="36">
        <v>65553</v>
      </c>
      <c r="K79" s="36">
        <v>5318</v>
      </c>
      <c r="L79" s="36">
        <v>40664</v>
      </c>
      <c r="M79" s="36">
        <v>25068</v>
      </c>
      <c r="N79" s="36">
        <v>100426</v>
      </c>
      <c r="O79" s="36">
        <v>85464</v>
      </c>
      <c r="P79" s="36">
        <v>38468</v>
      </c>
      <c r="Q79" s="36">
        <v>85105</v>
      </c>
      <c r="R79" s="36">
        <v>76064</v>
      </c>
      <c r="S79" s="36">
        <v>69614</v>
      </c>
      <c r="T79" s="36">
        <v>72405</v>
      </c>
      <c r="U79" s="36">
        <v>51639</v>
      </c>
      <c r="V79" s="36">
        <v>77803</v>
      </c>
      <c r="W79" s="36">
        <v>98133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91146</v>
      </c>
      <c r="D83" s="52">
        <v>126080</v>
      </c>
      <c r="E83" s="52">
        <v>143421</v>
      </c>
      <c r="F83" s="52">
        <v>121100</v>
      </c>
      <c r="G83" s="52">
        <v>122581</v>
      </c>
      <c r="H83" s="52">
        <v>168943</v>
      </c>
      <c r="I83" s="52">
        <v>195033</v>
      </c>
      <c r="J83" s="52">
        <v>228046</v>
      </c>
      <c r="K83" s="52">
        <v>224268</v>
      </c>
      <c r="L83" s="52">
        <v>272261</v>
      </c>
      <c r="M83" s="52">
        <v>190195</v>
      </c>
      <c r="N83" s="52">
        <v>211383</v>
      </c>
      <c r="O83" s="52">
        <v>210152</v>
      </c>
      <c r="P83" s="52">
        <v>300674</v>
      </c>
      <c r="Q83" s="52">
        <v>183171</v>
      </c>
      <c r="R83" s="52">
        <v>150721</v>
      </c>
      <c r="S83" s="52">
        <v>127296</v>
      </c>
      <c r="T83" s="52">
        <v>149116</v>
      </c>
      <c r="U83" s="52">
        <v>141277</v>
      </c>
      <c r="V83" s="52">
        <v>115772</v>
      </c>
      <c r="W83" s="52">
        <v>156879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1008</v>
      </c>
      <c r="D86" s="52">
        <v>4482</v>
      </c>
      <c r="E86" s="52">
        <v>987</v>
      </c>
      <c r="F86" s="52">
        <v>1094</v>
      </c>
      <c r="G86" s="52">
        <v>919</v>
      </c>
      <c r="H86" s="52">
        <v>1516</v>
      </c>
      <c r="I86" s="52">
        <v>807</v>
      </c>
      <c r="J86" s="52">
        <v>4581</v>
      </c>
      <c r="K86" s="52">
        <v>13656</v>
      </c>
      <c r="L86" s="52">
        <v>9747</v>
      </c>
      <c r="M86" s="52">
        <v>4992</v>
      </c>
      <c r="N86" s="52">
        <v>5031</v>
      </c>
      <c r="O86" s="52">
        <v>9677</v>
      </c>
      <c r="P86" s="52">
        <v>5860</v>
      </c>
      <c r="Q86" s="52">
        <v>5236</v>
      </c>
      <c r="R86" s="52">
        <v>11176</v>
      </c>
      <c r="S86" s="52">
        <v>12195</v>
      </c>
      <c r="T86" s="52">
        <v>10571</v>
      </c>
      <c r="U86" s="52">
        <v>22971</v>
      </c>
      <c r="V86" s="52">
        <v>7832</v>
      </c>
      <c r="W86" s="52">
        <v>34102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354</v>
      </c>
      <c r="D88" s="52">
        <v>919</v>
      </c>
      <c r="E88" s="52">
        <v>1212</v>
      </c>
      <c r="F88" s="52">
        <v>951</v>
      </c>
      <c r="G88" s="52">
        <v>1061</v>
      </c>
      <c r="H88" s="52">
        <v>1565</v>
      </c>
      <c r="I88" s="52">
        <v>2500</v>
      </c>
      <c r="J88" s="52">
        <v>10277</v>
      </c>
      <c r="K88" s="52">
        <v>5048</v>
      </c>
      <c r="L88" s="52">
        <v>4781</v>
      </c>
      <c r="M88" s="52">
        <v>2973</v>
      </c>
      <c r="N88" s="52">
        <v>3612</v>
      </c>
      <c r="O88" s="52">
        <v>4427</v>
      </c>
      <c r="P88" s="52">
        <v>1277</v>
      </c>
      <c r="Q88" s="52">
        <v>1143</v>
      </c>
      <c r="R88" s="52">
        <v>900</v>
      </c>
      <c r="S88" s="52">
        <v>1038</v>
      </c>
      <c r="T88" s="52">
        <v>1121</v>
      </c>
      <c r="U88" s="52">
        <v>1308</v>
      </c>
      <c r="V88" s="52">
        <v>1419</v>
      </c>
      <c r="W88" s="52">
        <v>2677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1</v>
      </c>
      <c r="H89" s="52">
        <v>1</v>
      </c>
      <c r="I89" s="52">
        <v>3</v>
      </c>
      <c r="J89" s="52">
        <v>9</v>
      </c>
      <c r="K89" s="52">
        <v>10</v>
      </c>
      <c r="L89" s="52">
        <v>20</v>
      </c>
      <c r="M89" s="52">
        <v>5</v>
      </c>
      <c r="N89" s="52">
        <v>0</v>
      </c>
      <c r="O89" s="52">
        <v>0</v>
      </c>
      <c r="P89" s="52">
        <v>2</v>
      </c>
      <c r="Q89" s="52">
        <v>0</v>
      </c>
      <c r="R89" s="52">
        <v>0</v>
      </c>
      <c r="S89" s="52">
        <v>0</v>
      </c>
      <c r="T89" s="52">
        <v>2</v>
      </c>
      <c r="U89" s="52">
        <v>4</v>
      </c>
      <c r="V89" s="52">
        <v>2</v>
      </c>
      <c r="W89" s="52">
        <v>17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9907</v>
      </c>
      <c r="D92" s="52">
        <v>10109</v>
      </c>
      <c r="E92" s="52">
        <v>11150</v>
      </c>
      <c r="F92" s="52">
        <v>10767</v>
      </c>
      <c r="G92" s="52">
        <v>11407</v>
      </c>
      <c r="H92" s="52">
        <v>12852</v>
      </c>
      <c r="I92" s="52">
        <v>12149</v>
      </c>
      <c r="J92" s="52">
        <v>8813</v>
      </c>
      <c r="K92" s="52">
        <v>12723</v>
      </c>
      <c r="L92" s="52">
        <v>10497</v>
      </c>
      <c r="M92" s="52">
        <v>7529</v>
      </c>
      <c r="N92" s="52">
        <v>7912</v>
      </c>
      <c r="O92" s="52">
        <v>8496</v>
      </c>
      <c r="P92" s="52">
        <v>11423</v>
      </c>
      <c r="Q92" s="52">
        <v>6591</v>
      </c>
      <c r="R92" s="52">
        <v>5202</v>
      </c>
      <c r="S92" s="52">
        <v>4689</v>
      </c>
      <c r="T92" s="52">
        <v>4832</v>
      </c>
      <c r="U92" s="52">
        <v>4303</v>
      </c>
      <c r="V92" s="52">
        <v>3559</v>
      </c>
      <c r="W92" s="52">
        <v>6128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2</v>
      </c>
      <c r="F93" s="52">
        <v>5</v>
      </c>
      <c r="G93" s="52">
        <v>7</v>
      </c>
      <c r="H93" s="52">
        <v>8</v>
      </c>
      <c r="I93" s="52">
        <v>17</v>
      </c>
      <c r="J93" s="52">
        <v>6</v>
      </c>
      <c r="K93" s="52">
        <v>21</v>
      </c>
      <c r="L93" s="52">
        <v>27</v>
      </c>
      <c r="M93" s="52">
        <v>16</v>
      </c>
      <c r="N93" s="52">
        <v>0</v>
      </c>
      <c r="O93" s="52">
        <v>0</v>
      </c>
      <c r="P93" s="52">
        <v>28</v>
      </c>
      <c r="Q93" s="52">
        <v>8</v>
      </c>
      <c r="R93" s="52">
        <v>10</v>
      </c>
      <c r="S93" s="52">
        <v>9</v>
      </c>
      <c r="T93" s="52">
        <v>12</v>
      </c>
      <c r="U93" s="52">
        <v>5</v>
      </c>
      <c r="V93" s="52">
        <v>2</v>
      </c>
      <c r="W93" s="52">
        <v>14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78569</v>
      </c>
      <c r="D96" s="52">
        <v>111895</v>
      </c>
      <c r="E96" s="52">
        <v>126060</v>
      </c>
      <c r="F96" s="52">
        <v>104930</v>
      </c>
      <c r="G96" s="52">
        <v>104550</v>
      </c>
      <c r="H96" s="52">
        <v>143794</v>
      </c>
      <c r="I96" s="52">
        <v>161804</v>
      </c>
      <c r="J96" s="52">
        <v>191813</v>
      </c>
      <c r="K96" s="52">
        <v>185521</v>
      </c>
      <c r="L96" s="52">
        <v>207144</v>
      </c>
      <c r="M96" s="52">
        <v>151507</v>
      </c>
      <c r="N96" s="52">
        <v>179642</v>
      </c>
      <c r="O96" s="52">
        <v>182695</v>
      </c>
      <c r="P96" s="52">
        <v>251219</v>
      </c>
      <c r="Q96" s="52">
        <v>153206</v>
      </c>
      <c r="R96" s="52">
        <v>124516</v>
      </c>
      <c r="S96" s="52">
        <v>105636</v>
      </c>
      <c r="T96" s="52">
        <v>116558</v>
      </c>
      <c r="U96" s="52">
        <v>115333</v>
      </c>
      <c r="V96" s="52">
        <v>99162</v>
      </c>
      <c r="W96" s="52">
        <v>124668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2313</v>
      </c>
      <c r="D97" s="52">
        <v>3153</v>
      </c>
      <c r="E97" s="52">
        <v>4996</v>
      </c>
      <c r="F97" s="52">
        <v>4447</v>
      </c>
      <c r="G97" s="52">
        <v>5555</v>
      </c>
      <c r="H97" s="52">
        <v>10723</v>
      </c>
      <c r="I97" s="52">
        <v>18560</v>
      </c>
      <c r="J97" s="52">
        <v>17128</v>
      </c>
      <c r="K97" s="52">
        <v>20945</v>
      </c>
      <c r="L97" s="52">
        <v>49792</v>
      </c>
      <c r="M97" s="52">
        <v>28165</v>
      </c>
      <c r="N97" s="52">
        <v>20217</v>
      </c>
      <c r="O97" s="52">
        <v>14534</v>
      </c>
      <c r="P97" s="52">
        <v>36725</v>
      </c>
      <c r="Q97" s="52">
        <v>22223</v>
      </c>
      <c r="R97" s="52">
        <v>20093</v>
      </c>
      <c r="S97" s="52">
        <v>15924</v>
      </c>
      <c r="T97" s="52">
        <v>26591</v>
      </c>
      <c r="U97" s="52">
        <v>20324</v>
      </c>
      <c r="V97" s="52">
        <v>11628</v>
      </c>
      <c r="W97" s="52">
        <v>23375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39327</v>
      </c>
      <c r="D102" s="52">
        <v>58406</v>
      </c>
      <c r="E102" s="52">
        <v>65720</v>
      </c>
      <c r="F102" s="52">
        <v>60942</v>
      </c>
      <c r="G102" s="52">
        <v>52282</v>
      </c>
      <c r="H102" s="52">
        <v>61762</v>
      </c>
      <c r="I102" s="52">
        <v>71992</v>
      </c>
      <c r="J102" s="52">
        <v>74488</v>
      </c>
      <c r="K102" s="52">
        <v>77654</v>
      </c>
      <c r="L102" s="52">
        <v>97603</v>
      </c>
      <c r="M102" s="52">
        <v>69679</v>
      </c>
      <c r="N102" s="52">
        <v>71395</v>
      </c>
      <c r="O102" s="52">
        <v>69618</v>
      </c>
      <c r="P102" s="52">
        <v>92932</v>
      </c>
      <c r="Q102" s="52">
        <v>50263</v>
      </c>
      <c r="R102" s="52">
        <v>32630</v>
      </c>
      <c r="S102" s="52">
        <v>30800</v>
      </c>
      <c r="T102" s="52">
        <v>38045</v>
      </c>
      <c r="U102" s="52">
        <v>35014</v>
      </c>
      <c r="V102" s="52">
        <v>27542</v>
      </c>
      <c r="W102" s="52">
        <v>35731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51819</v>
      </c>
      <c r="D103" s="36">
        <v>67674</v>
      </c>
      <c r="E103" s="36">
        <v>77701</v>
      </c>
      <c r="F103" s="36">
        <v>60158</v>
      </c>
      <c r="G103" s="36">
        <v>70299</v>
      </c>
      <c r="H103" s="36">
        <v>107181</v>
      </c>
      <c r="I103" s="36">
        <v>123041</v>
      </c>
      <c r="J103" s="36">
        <v>153558</v>
      </c>
      <c r="K103" s="36">
        <v>146614</v>
      </c>
      <c r="L103" s="36">
        <v>174658</v>
      </c>
      <c r="M103" s="36">
        <v>120516</v>
      </c>
      <c r="N103" s="36">
        <v>139988</v>
      </c>
      <c r="O103" s="36">
        <v>140534</v>
      </c>
      <c r="P103" s="36">
        <v>207742</v>
      </c>
      <c r="Q103" s="36">
        <v>132908</v>
      </c>
      <c r="R103" s="36">
        <v>118091</v>
      </c>
      <c r="S103" s="36">
        <v>96496</v>
      </c>
      <c r="T103" s="36">
        <v>111071</v>
      </c>
      <c r="U103" s="36">
        <v>106263</v>
      </c>
      <c r="V103" s="36">
        <v>88230</v>
      </c>
      <c r="W103" s="36">
        <v>121148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65771</v>
      </c>
      <c r="D126" s="52">
        <v>65576</v>
      </c>
      <c r="E126" s="52">
        <v>71782</v>
      </c>
      <c r="F126" s="52">
        <v>60232</v>
      </c>
      <c r="G126" s="52">
        <v>28321</v>
      </c>
      <c r="H126" s="52">
        <v>0</v>
      </c>
      <c r="I126" s="52">
        <v>0</v>
      </c>
      <c r="J126" s="52">
        <v>0</v>
      </c>
      <c r="K126" s="52">
        <v>0</v>
      </c>
      <c r="L126" s="52">
        <v>41920</v>
      </c>
      <c r="M126" s="52">
        <v>45959</v>
      </c>
      <c r="N126" s="52">
        <v>53872</v>
      </c>
      <c r="O126" s="52">
        <v>55105</v>
      </c>
      <c r="P126" s="52">
        <v>45205</v>
      </c>
      <c r="Q126" s="52">
        <v>55719</v>
      </c>
      <c r="R126" s="52">
        <v>51186</v>
      </c>
      <c r="S126" s="52">
        <v>46479</v>
      </c>
      <c r="T126" s="52">
        <v>45997</v>
      </c>
      <c r="U126" s="52">
        <v>39906</v>
      </c>
      <c r="V126" s="52">
        <v>34427</v>
      </c>
      <c r="W126" s="52">
        <v>32002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728</v>
      </c>
      <c r="D129" s="52">
        <v>2331</v>
      </c>
      <c r="E129" s="52">
        <v>493</v>
      </c>
      <c r="F129" s="52">
        <v>544</v>
      </c>
      <c r="G129" s="52">
        <v>212</v>
      </c>
      <c r="H129" s="52">
        <v>0</v>
      </c>
      <c r="I129" s="52">
        <v>0</v>
      </c>
      <c r="J129" s="52">
        <v>0</v>
      </c>
      <c r="K129" s="52">
        <v>0</v>
      </c>
      <c r="L129" s="52">
        <v>1501</v>
      </c>
      <c r="M129" s="52">
        <v>1206</v>
      </c>
      <c r="N129" s="52">
        <v>1282</v>
      </c>
      <c r="O129" s="52">
        <v>2538</v>
      </c>
      <c r="P129" s="52">
        <v>881</v>
      </c>
      <c r="Q129" s="52">
        <v>1593</v>
      </c>
      <c r="R129" s="52">
        <v>3796</v>
      </c>
      <c r="S129" s="52">
        <v>4453</v>
      </c>
      <c r="T129" s="52">
        <v>3261</v>
      </c>
      <c r="U129" s="52">
        <v>6489</v>
      </c>
      <c r="V129" s="52">
        <v>2329</v>
      </c>
      <c r="W129" s="52">
        <v>6957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58025</v>
      </c>
      <c r="D131" s="52">
        <v>64206</v>
      </c>
      <c r="E131" s="52">
        <v>62078</v>
      </c>
      <c r="F131" s="52">
        <v>49148</v>
      </c>
      <c r="G131" s="52">
        <v>20469</v>
      </c>
      <c r="H131" s="52">
        <v>0</v>
      </c>
      <c r="I131" s="52">
        <v>0</v>
      </c>
      <c r="J131" s="52">
        <v>0</v>
      </c>
      <c r="K131" s="52">
        <v>0</v>
      </c>
      <c r="L131" s="52">
        <v>33720</v>
      </c>
      <c r="M131" s="52">
        <v>37062</v>
      </c>
      <c r="N131" s="52">
        <v>46526</v>
      </c>
      <c r="O131" s="52">
        <v>48008</v>
      </c>
      <c r="P131" s="52">
        <v>34394</v>
      </c>
      <c r="Q131" s="52">
        <v>51037</v>
      </c>
      <c r="R131" s="52">
        <v>47114</v>
      </c>
      <c r="S131" s="52">
        <v>40906</v>
      </c>
      <c r="T131" s="52">
        <v>36354</v>
      </c>
      <c r="U131" s="52">
        <v>30948</v>
      </c>
      <c r="V131" s="52">
        <v>27703</v>
      </c>
      <c r="W131" s="52">
        <v>30236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50</v>
      </c>
      <c r="D132" s="52">
        <v>37</v>
      </c>
      <c r="E132" s="52">
        <v>0</v>
      </c>
      <c r="F132" s="52">
        <v>12</v>
      </c>
      <c r="G132" s="52">
        <v>47</v>
      </c>
      <c r="H132" s="52">
        <v>0</v>
      </c>
      <c r="I132" s="52">
        <v>0</v>
      </c>
      <c r="J132" s="52">
        <v>0</v>
      </c>
      <c r="K132" s="52">
        <v>0</v>
      </c>
      <c r="L132" s="52">
        <v>114</v>
      </c>
      <c r="M132" s="52">
        <v>73</v>
      </c>
      <c r="N132" s="52">
        <v>14</v>
      </c>
      <c r="O132" s="52">
        <v>9</v>
      </c>
      <c r="P132" s="52">
        <v>119</v>
      </c>
      <c r="Q132" s="52">
        <v>86</v>
      </c>
      <c r="R132" s="52">
        <v>82</v>
      </c>
      <c r="S132" s="52">
        <v>35</v>
      </c>
      <c r="T132" s="52">
        <v>83</v>
      </c>
      <c r="U132" s="52">
        <v>58</v>
      </c>
      <c r="V132" s="52">
        <v>33</v>
      </c>
      <c r="W132" s="52">
        <v>103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7476</v>
      </c>
      <c r="D135" s="52">
        <v>1296</v>
      </c>
      <c r="E135" s="52">
        <v>9334</v>
      </c>
      <c r="F135" s="52">
        <v>10622</v>
      </c>
      <c r="G135" s="52">
        <v>7411</v>
      </c>
      <c r="H135" s="52">
        <v>0</v>
      </c>
      <c r="I135" s="52">
        <v>0</v>
      </c>
      <c r="J135" s="52">
        <v>0</v>
      </c>
      <c r="K135" s="52">
        <v>0</v>
      </c>
      <c r="L135" s="52">
        <v>6519</v>
      </c>
      <c r="M135" s="52">
        <v>7441</v>
      </c>
      <c r="N135" s="52">
        <v>6590</v>
      </c>
      <c r="O135" s="52">
        <v>6566</v>
      </c>
      <c r="P135" s="52">
        <v>9328</v>
      </c>
      <c r="Q135" s="52">
        <v>4014</v>
      </c>
      <c r="R135" s="52">
        <v>3436</v>
      </c>
      <c r="S135" s="52">
        <v>4813</v>
      </c>
      <c r="T135" s="52">
        <v>7784</v>
      </c>
      <c r="U135" s="52">
        <v>7567</v>
      </c>
      <c r="V135" s="52">
        <v>5989</v>
      </c>
      <c r="W135" s="52">
        <v>1400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220</v>
      </c>
      <c r="D136" s="52">
        <v>37</v>
      </c>
      <c r="E136" s="52">
        <v>370</v>
      </c>
      <c r="F136" s="52">
        <v>450</v>
      </c>
      <c r="G136" s="52">
        <v>394</v>
      </c>
      <c r="H136" s="52">
        <v>0</v>
      </c>
      <c r="I136" s="52">
        <v>0</v>
      </c>
      <c r="J136" s="52">
        <v>0</v>
      </c>
      <c r="K136" s="52">
        <v>0</v>
      </c>
      <c r="L136" s="52">
        <v>1567</v>
      </c>
      <c r="M136" s="52">
        <v>1383</v>
      </c>
      <c r="N136" s="52">
        <v>742</v>
      </c>
      <c r="O136" s="52">
        <v>522</v>
      </c>
      <c r="P136" s="52">
        <v>1364</v>
      </c>
      <c r="Q136" s="52">
        <v>582</v>
      </c>
      <c r="R136" s="52">
        <v>554</v>
      </c>
      <c r="S136" s="52">
        <v>725</v>
      </c>
      <c r="T136" s="52">
        <v>1776</v>
      </c>
      <c r="U136" s="52">
        <v>1333</v>
      </c>
      <c r="V136" s="52">
        <v>702</v>
      </c>
      <c r="W136" s="52">
        <v>263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28379</v>
      </c>
      <c r="D140" s="52">
        <v>30378</v>
      </c>
      <c r="E140" s="52">
        <v>32893</v>
      </c>
      <c r="F140" s="52">
        <v>30311</v>
      </c>
      <c r="G140" s="52">
        <v>12079</v>
      </c>
      <c r="H140" s="52">
        <v>0</v>
      </c>
      <c r="I140" s="52">
        <v>0</v>
      </c>
      <c r="J140" s="52">
        <v>0</v>
      </c>
      <c r="K140" s="52">
        <v>0</v>
      </c>
      <c r="L140" s="52">
        <v>15028</v>
      </c>
      <c r="M140" s="52">
        <v>16837</v>
      </c>
      <c r="N140" s="52">
        <v>18195</v>
      </c>
      <c r="O140" s="52">
        <v>18255</v>
      </c>
      <c r="P140" s="52">
        <v>13972</v>
      </c>
      <c r="Q140" s="52">
        <v>15290</v>
      </c>
      <c r="R140" s="52">
        <v>11081</v>
      </c>
      <c r="S140" s="52">
        <v>11246</v>
      </c>
      <c r="T140" s="52">
        <v>11736</v>
      </c>
      <c r="U140" s="52">
        <v>9890</v>
      </c>
      <c r="V140" s="52">
        <v>8190</v>
      </c>
      <c r="W140" s="52">
        <v>7289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37392</v>
      </c>
      <c r="D141" s="36">
        <v>35198</v>
      </c>
      <c r="E141" s="36">
        <v>38889</v>
      </c>
      <c r="F141" s="36">
        <v>29921</v>
      </c>
      <c r="G141" s="36">
        <v>16242</v>
      </c>
      <c r="H141" s="36">
        <v>0</v>
      </c>
      <c r="I141" s="36">
        <v>0</v>
      </c>
      <c r="J141" s="36">
        <v>0</v>
      </c>
      <c r="K141" s="36">
        <v>0</v>
      </c>
      <c r="L141" s="36">
        <v>26892</v>
      </c>
      <c r="M141" s="36">
        <v>29122</v>
      </c>
      <c r="N141" s="36">
        <v>35677</v>
      </c>
      <c r="O141" s="36">
        <v>36850</v>
      </c>
      <c r="P141" s="36">
        <v>31233</v>
      </c>
      <c r="Q141" s="36">
        <v>40429</v>
      </c>
      <c r="R141" s="36">
        <v>40105</v>
      </c>
      <c r="S141" s="36">
        <v>35233</v>
      </c>
      <c r="T141" s="36">
        <v>34261</v>
      </c>
      <c r="U141" s="36">
        <v>30016</v>
      </c>
      <c r="V141" s="36">
        <v>26237</v>
      </c>
      <c r="W141" s="36">
        <v>24713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6625</v>
      </c>
      <c r="D145" s="52">
        <v>10166</v>
      </c>
      <c r="E145" s="52">
        <v>18041</v>
      </c>
      <c r="F145" s="52">
        <v>36487</v>
      </c>
      <c r="G145" s="52">
        <v>67723</v>
      </c>
      <c r="H145" s="52">
        <v>138856</v>
      </c>
      <c r="I145" s="52">
        <v>147718</v>
      </c>
      <c r="J145" s="52">
        <v>188030</v>
      </c>
      <c r="K145" s="52">
        <v>145804</v>
      </c>
      <c r="L145" s="52">
        <v>139080</v>
      </c>
      <c r="M145" s="52">
        <v>68120</v>
      </c>
      <c r="N145" s="52">
        <v>74008</v>
      </c>
      <c r="O145" s="52">
        <v>87361</v>
      </c>
      <c r="P145" s="52">
        <v>247954</v>
      </c>
      <c r="Q145" s="52">
        <v>196735</v>
      </c>
      <c r="R145" s="52">
        <v>172531</v>
      </c>
      <c r="S145" s="52">
        <v>147041</v>
      </c>
      <c r="T145" s="52">
        <v>185670</v>
      </c>
      <c r="U145" s="52">
        <v>222733</v>
      </c>
      <c r="V145" s="52">
        <v>246111</v>
      </c>
      <c r="W145" s="52">
        <v>252176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733</v>
      </c>
      <c r="D147" s="52">
        <v>3614</v>
      </c>
      <c r="E147" s="52">
        <v>1226</v>
      </c>
      <c r="F147" s="52">
        <v>3246</v>
      </c>
      <c r="G147" s="52">
        <v>4997</v>
      </c>
      <c r="H147" s="52">
        <v>12213</v>
      </c>
      <c r="I147" s="52">
        <v>6059</v>
      </c>
      <c r="J147" s="52">
        <v>37503</v>
      </c>
      <c r="K147" s="52">
        <v>84566</v>
      </c>
      <c r="L147" s="52">
        <v>49504</v>
      </c>
      <c r="M147" s="52">
        <v>17507</v>
      </c>
      <c r="N147" s="52">
        <v>17337</v>
      </c>
      <c r="O147" s="52">
        <v>39280</v>
      </c>
      <c r="P147" s="52">
        <v>47826</v>
      </c>
      <c r="Q147" s="52">
        <v>55361</v>
      </c>
      <c r="R147" s="52">
        <v>118478</v>
      </c>
      <c r="S147" s="52">
        <v>108312</v>
      </c>
      <c r="T147" s="52">
        <v>129115</v>
      </c>
      <c r="U147" s="52">
        <v>178477</v>
      </c>
      <c r="V147" s="52">
        <v>163751</v>
      </c>
      <c r="W147" s="52">
        <v>206437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723</v>
      </c>
      <c r="D149" s="52">
        <v>821</v>
      </c>
      <c r="E149" s="52">
        <v>1415</v>
      </c>
      <c r="F149" s="52">
        <v>3269</v>
      </c>
      <c r="G149" s="52">
        <v>6357</v>
      </c>
      <c r="H149" s="52">
        <v>10662</v>
      </c>
      <c r="I149" s="52">
        <v>9321</v>
      </c>
      <c r="J149" s="52">
        <v>7610</v>
      </c>
      <c r="K149" s="52">
        <v>8462</v>
      </c>
      <c r="L149" s="52">
        <v>5458</v>
      </c>
      <c r="M149" s="52">
        <v>2739</v>
      </c>
      <c r="N149" s="52">
        <v>2818</v>
      </c>
      <c r="O149" s="52">
        <v>3608</v>
      </c>
      <c r="P149" s="52">
        <v>9461</v>
      </c>
      <c r="Q149" s="52">
        <v>7124</v>
      </c>
      <c r="R149" s="52">
        <v>5991</v>
      </c>
      <c r="S149" s="52">
        <v>5461</v>
      </c>
      <c r="T149" s="52">
        <v>6063</v>
      </c>
      <c r="U149" s="52">
        <v>6847</v>
      </c>
      <c r="V149" s="52">
        <v>7659</v>
      </c>
      <c r="W149" s="52">
        <v>10022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2</v>
      </c>
      <c r="G150" s="52">
        <v>4</v>
      </c>
      <c r="H150" s="52">
        <v>7</v>
      </c>
      <c r="I150" s="52">
        <v>13</v>
      </c>
      <c r="J150" s="52">
        <v>5</v>
      </c>
      <c r="K150" s="52">
        <v>14</v>
      </c>
      <c r="L150" s="52">
        <v>14</v>
      </c>
      <c r="M150" s="52">
        <v>6</v>
      </c>
      <c r="N150" s="52">
        <v>0</v>
      </c>
      <c r="O150" s="52">
        <v>0</v>
      </c>
      <c r="P150" s="52">
        <v>23</v>
      </c>
      <c r="Q150" s="52">
        <v>8</v>
      </c>
      <c r="R150" s="52">
        <v>11</v>
      </c>
      <c r="S150" s="52">
        <v>10</v>
      </c>
      <c r="T150" s="52">
        <v>15</v>
      </c>
      <c r="U150" s="52">
        <v>8</v>
      </c>
      <c r="V150" s="52">
        <v>4</v>
      </c>
      <c r="W150" s="52">
        <v>23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5733</v>
      </c>
      <c r="D153" s="52">
        <v>9089</v>
      </c>
      <c r="E153" s="52">
        <v>15992</v>
      </c>
      <c r="F153" s="52">
        <v>31865</v>
      </c>
      <c r="G153" s="52">
        <v>58266</v>
      </c>
      <c r="H153" s="52">
        <v>119291</v>
      </c>
      <c r="I153" s="52">
        <v>124144</v>
      </c>
      <c r="J153" s="52">
        <v>165625</v>
      </c>
      <c r="K153" s="52">
        <v>123397</v>
      </c>
      <c r="L153" s="52">
        <v>107716</v>
      </c>
      <c r="M153" s="52">
        <v>55127</v>
      </c>
      <c r="N153" s="52">
        <v>63989</v>
      </c>
      <c r="O153" s="52">
        <v>77581</v>
      </c>
      <c r="P153" s="52">
        <v>208055</v>
      </c>
      <c r="Q153" s="52">
        <v>165585</v>
      </c>
      <c r="R153" s="52">
        <v>143391</v>
      </c>
      <c r="S153" s="52">
        <v>123025</v>
      </c>
      <c r="T153" s="52">
        <v>146231</v>
      </c>
      <c r="U153" s="52">
        <v>183535</v>
      </c>
      <c r="V153" s="52">
        <v>213421</v>
      </c>
      <c r="W153" s="52">
        <v>203900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169</v>
      </c>
      <c r="D154" s="52">
        <v>256</v>
      </c>
      <c r="E154" s="52">
        <v>634</v>
      </c>
      <c r="F154" s="52">
        <v>1351</v>
      </c>
      <c r="G154" s="52">
        <v>3096</v>
      </c>
      <c r="H154" s="52">
        <v>8896</v>
      </c>
      <c r="I154" s="52">
        <v>14240</v>
      </c>
      <c r="J154" s="52">
        <v>14790</v>
      </c>
      <c r="K154" s="52">
        <v>13931</v>
      </c>
      <c r="L154" s="52">
        <v>25892</v>
      </c>
      <c r="M154" s="52">
        <v>10248</v>
      </c>
      <c r="N154" s="52">
        <v>7201</v>
      </c>
      <c r="O154" s="52">
        <v>6172</v>
      </c>
      <c r="P154" s="52">
        <v>30415</v>
      </c>
      <c r="Q154" s="52">
        <v>24018</v>
      </c>
      <c r="R154" s="52">
        <v>23138</v>
      </c>
      <c r="S154" s="52">
        <v>18545</v>
      </c>
      <c r="T154" s="52">
        <v>33361</v>
      </c>
      <c r="U154" s="52">
        <v>32343</v>
      </c>
      <c r="V154" s="52">
        <v>25027</v>
      </c>
      <c r="W154" s="52">
        <v>38231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2859</v>
      </c>
      <c r="D158" s="52">
        <v>4709</v>
      </c>
      <c r="E158" s="52">
        <v>8267</v>
      </c>
      <c r="F158" s="52">
        <v>18362</v>
      </c>
      <c r="G158" s="52">
        <v>28884</v>
      </c>
      <c r="H158" s="52">
        <v>50763</v>
      </c>
      <c r="I158" s="52">
        <v>54527</v>
      </c>
      <c r="J158" s="52">
        <v>61418</v>
      </c>
      <c r="K158" s="52">
        <v>50486</v>
      </c>
      <c r="L158" s="52">
        <v>49859</v>
      </c>
      <c r="M158" s="52">
        <v>24956</v>
      </c>
      <c r="N158" s="52">
        <v>24996</v>
      </c>
      <c r="O158" s="52">
        <v>28941</v>
      </c>
      <c r="P158" s="52">
        <v>76637</v>
      </c>
      <c r="Q158" s="52">
        <v>53985</v>
      </c>
      <c r="R158" s="52">
        <v>37352</v>
      </c>
      <c r="S158" s="52">
        <v>35578</v>
      </c>
      <c r="T158" s="52">
        <v>47372</v>
      </c>
      <c r="U158" s="52">
        <v>55202</v>
      </c>
      <c r="V158" s="52">
        <v>58549</v>
      </c>
      <c r="W158" s="52">
        <v>57437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3766</v>
      </c>
      <c r="D159" s="36">
        <v>5457</v>
      </c>
      <c r="E159" s="36">
        <v>9774</v>
      </c>
      <c r="F159" s="36">
        <v>18125</v>
      </c>
      <c r="G159" s="36">
        <v>38839</v>
      </c>
      <c r="H159" s="36">
        <v>88093</v>
      </c>
      <c r="I159" s="36">
        <v>93191</v>
      </c>
      <c r="J159" s="36">
        <v>126612</v>
      </c>
      <c r="K159" s="36">
        <v>95318</v>
      </c>
      <c r="L159" s="36">
        <v>89221</v>
      </c>
      <c r="M159" s="36">
        <v>43164</v>
      </c>
      <c r="N159" s="36">
        <v>49012</v>
      </c>
      <c r="O159" s="36">
        <v>58420</v>
      </c>
      <c r="P159" s="36">
        <v>171317</v>
      </c>
      <c r="Q159" s="36">
        <v>142750</v>
      </c>
      <c r="R159" s="36">
        <v>135179</v>
      </c>
      <c r="S159" s="36">
        <v>111463</v>
      </c>
      <c r="T159" s="36">
        <v>138298</v>
      </c>
      <c r="U159" s="36">
        <v>167531</v>
      </c>
      <c r="V159" s="36">
        <v>187562</v>
      </c>
      <c r="W159" s="36">
        <v>194739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104608</v>
      </c>
      <c r="D163" s="52">
        <v>130167</v>
      </c>
      <c r="E163" s="52">
        <v>123140</v>
      </c>
      <c r="F163" s="52">
        <v>94997</v>
      </c>
      <c r="G163" s="52">
        <v>47372</v>
      </c>
      <c r="H163" s="52">
        <v>104926</v>
      </c>
      <c r="I163" s="52">
        <v>92734</v>
      </c>
      <c r="J163" s="52">
        <v>122216</v>
      </c>
      <c r="K163" s="52">
        <v>62335</v>
      </c>
      <c r="L163" s="52">
        <v>98130</v>
      </c>
      <c r="M163" s="52">
        <v>54997</v>
      </c>
      <c r="N163" s="52">
        <v>97467</v>
      </c>
      <c r="O163" s="52">
        <v>92907</v>
      </c>
      <c r="P163" s="52">
        <v>88758</v>
      </c>
      <c r="Q163" s="52">
        <v>112919</v>
      </c>
      <c r="R163" s="52">
        <v>121241</v>
      </c>
      <c r="S163" s="52">
        <v>96125</v>
      </c>
      <c r="T163" s="52">
        <v>72184</v>
      </c>
      <c r="U163" s="52">
        <v>60548</v>
      </c>
      <c r="V163" s="52">
        <v>57210</v>
      </c>
      <c r="W163" s="52">
        <v>79691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5785</v>
      </c>
      <c r="D165" s="52">
        <v>23137</v>
      </c>
      <c r="E165" s="52">
        <v>4213</v>
      </c>
      <c r="F165" s="52">
        <v>4262</v>
      </c>
      <c r="G165" s="52">
        <v>1763</v>
      </c>
      <c r="H165" s="52">
        <v>4666</v>
      </c>
      <c r="I165" s="52">
        <v>1912</v>
      </c>
      <c r="J165" s="52">
        <v>12237</v>
      </c>
      <c r="K165" s="52">
        <v>18875</v>
      </c>
      <c r="L165" s="52">
        <v>17521</v>
      </c>
      <c r="M165" s="52">
        <v>7150</v>
      </c>
      <c r="N165" s="52">
        <v>11517</v>
      </c>
      <c r="O165" s="52">
        <v>21167</v>
      </c>
      <c r="P165" s="52">
        <v>8610</v>
      </c>
      <c r="Q165" s="52">
        <v>16028</v>
      </c>
      <c r="R165" s="52">
        <v>44682</v>
      </c>
      <c r="S165" s="52">
        <v>45751</v>
      </c>
      <c r="T165" s="52">
        <v>25370</v>
      </c>
      <c r="U165" s="52">
        <v>48229</v>
      </c>
      <c r="V165" s="52">
        <v>19210</v>
      </c>
      <c r="W165" s="52">
        <v>64549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11414</v>
      </c>
      <c r="D167" s="52">
        <v>10514</v>
      </c>
      <c r="E167" s="52">
        <v>9655</v>
      </c>
      <c r="F167" s="52">
        <v>8513</v>
      </c>
      <c r="G167" s="52">
        <v>4446</v>
      </c>
      <c r="H167" s="52">
        <v>8057</v>
      </c>
      <c r="I167" s="52">
        <v>5852</v>
      </c>
      <c r="J167" s="52">
        <v>4947</v>
      </c>
      <c r="K167" s="52">
        <v>3618</v>
      </c>
      <c r="L167" s="52">
        <v>3851</v>
      </c>
      <c r="M167" s="52">
        <v>2211</v>
      </c>
      <c r="N167" s="52">
        <v>3711</v>
      </c>
      <c r="O167" s="52">
        <v>3837</v>
      </c>
      <c r="P167" s="52">
        <v>3387</v>
      </c>
      <c r="Q167" s="52">
        <v>4089</v>
      </c>
      <c r="R167" s="52">
        <v>4210</v>
      </c>
      <c r="S167" s="52">
        <v>3570</v>
      </c>
      <c r="T167" s="52">
        <v>2357</v>
      </c>
      <c r="U167" s="52">
        <v>1862</v>
      </c>
      <c r="V167" s="52">
        <v>1780</v>
      </c>
      <c r="W167" s="52">
        <v>3167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2</v>
      </c>
      <c r="F168" s="52">
        <v>4</v>
      </c>
      <c r="G168" s="52">
        <v>3</v>
      </c>
      <c r="H168" s="52">
        <v>5</v>
      </c>
      <c r="I168" s="52">
        <v>8</v>
      </c>
      <c r="J168" s="52">
        <v>3</v>
      </c>
      <c r="K168" s="52">
        <v>6</v>
      </c>
      <c r="L168" s="52">
        <v>10</v>
      </c>
      <c r="M168" s="52">
        <v>5</v>
      </c>
      <c r="N168" s="52">
        <v>0</v>
      </c>
      <c r="O168" s="52">
        <v>0</v>
      </c>
      <c r="P168" s="52">
        <v>8</v>
      </c>
      <c r="Q168" s="52">
        <v>5</v>
      </c>
      <c r="R168" s="52">
        <v>8</v>
      </c>
      <c r="S168" s="52">
        <v>7</v>
      </c>
      <c r="T168" s="52">
        <v>6</v>
      </c>
      <c r="U168" s="52">
        <v>2</v>
      </c>
      <c r="V168" s="52">
        <v>1</v>
      </c>
      <c r="W168" s="52">
        <v>7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90525</v>
      </c>
      <c r="D171" s="52">
        <v>116369</v>
      </c>
      <c r="E171" s="52">
        <v>109157</v>
      </c>
      <c r="F171" s="52">
        <v>82964</v>
      </c>
      <c r="G171" s="52">
        <v>40758</v>
      </c>
      <c r="H171" s="52">
        <v>90142</v>
      </c>
      <c r="I171" s="52">
        <v>77935</v>
      </c>
      <c r="J171" s="52">
        <v>107653</v>
      </c>
      <c r="K171" s="52">
        <v>52755</v>
      </c>
      <c r="L171" s="52">
        <v>76000</v>
      </c>
      <c r="M171" s="52">
        <v>44507</v>
      </c>
      <c r="N171" s="52">
        <v>84272</v>
      </c>
      <c r="O171" s="52">
        <v>82506</v>
      </c>
      <c r="P171" s="52">
        <v>74476</v>
      </c>
      <c r="Q171" s="52">
        <v>95040</v>
      </c>
      <c r="R171" s="52">
        <v>100763</v>
      </c>
      <c r="S171" s="52">
        <v>80425</v>
      </c>
      <c r="T171" s="52">
        <v>56851</v>
      </c>
      <c r="U171" s="52">
        <v>49892</v>
      </c>
      <c r="V171" s="52">
        <v>49611</v>
      </c>
      <c r="W171" s="52">
        <v>64435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2665</v>
      </c>
      <c r="D172" s="52">
        <v>3280</v>
      </c>
      <c r="E172" s="52">
        <v>4326</v>
      </c>
      <c r="F172" s="52">
        <v>3516</v>
      </c>
      <c r="G172" s="52">
        <v>2165</v>
      </c>
      <c r="H172" s="52">
        <v>6722</v>
      </c>
      <c r="I172" s="52">
        <v>8939</v>
      </c>
      <c r="J172" s="52">
        <v>9613</v>
      </c>
      <c r="K172" s="52">
        <v>5956</v>
      </c>
      <c r="L172" s="52">
        <v>18269</v>
      </c>
      <c r="M172" s="52">
        <v>8274</v>
      </c>
      <c r="N172" s="52">
        <v>9484</v>
      </c>
      <c r="O172" s="52">
        <v>6564</v>
      </c>
      <c r="P172" s="52">
        <v>10887</v>
      </c>
      <c r="Q172" s="52">
        <v>13785</v>
      </c>
      <c r="R172" s="52">
        <v>16260</v>
      </c>
      <c r="S172" s="52">
        <v>12123</v>
      </c>
      <c r="T172" s="52">
        <v>12970</v>
      </c>
      <c r="U172" s="52">
        <v>8792</v>
      </c>
      <c r="V172" s="52">
        <v>5818</v>
      </c>
      <c r="W172" s="52">
        <v>12082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45136</v>
      </c>
      <c r="D176" s="52">
        <v>60299</v>
      </c>
      <c r="E176" s="52">
        <v>56427</v>
      </c>
      <c r="F176" s="52">
        <v>47806</v>
      </c>
      <c r="G176" s="52">
        <v>20204</v>
      </c>
      <c r="H176" s="52">
        <v>38359</v>
      </c>
      <c r="I176" s="52">
        <v>34231</v>
      </c>
      <c r="J176" s="52">
        <v>39920</v>
      </c>
      <c r="K176" s="52">
        <v>21584</v>
      </c>
      <c r="L176" s="52">
        <v>35179</v>
      </c>
      <c r="M176" s="52">
        <v>20148</v>
      </c>
      <c r="N176" s="52">
        <v>32919</v>
      </c>
      <c r="O176" s="52">
        <v>30778</v>
      </c>
      <c r="P176" s="52">
        <v>27433</v>
      </c>
      <c r="Q176" s="52">
        <v>30986</v>
      </c>
      <c r="R176" s="52">
        <v>26248</v>
      </c>
      <c r="S176" s="52">
        <v>23258</v>
      </c>
      <c r="T176" s="52">
        <v>18417</v>
      </c>
      <c r="U176" s="52">
        <v>15006</v>
      </c>
      <c r="V176" s="52">
        <v>13610</v>
      </c>
      <c r="W176" s="52">
        <v>18151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59472</v>
      </c>
      <c r="D177" s="36">
        <v>69868</v>
      </c>
      <c r="E177" s="36">
        <v>66713</v>
      </c>
      <c r="F177" s="36">
        <v>47191</v>
      </c>
      <c r="G177" s="36">
        <v>27168</v>
      </c>
      <c r="H177" s="36">
        <v>66567</v>
      </c>
      <c r="I177" s="36">
        <v>58503</v>
      </c>
      <c r="J177" s="36">
        <v>82296</v>
      </c>
      <c r="K177" s="36">
        <v>40751</v>
      </c>
      <c r="L177" s="36">
        <v>62951</v>
      </c>
      <c r="M177" s="36">
        <v>34849</v>
      </c>
      <c r="N177" s="36">
        <v>64548</v>
      </c>
      <c r="O177" s="36">
        <v>62129</v>
      </c>
      <c r="P177" s="36">
        <v>61325</v>
      </c>
      <c r="Q177" s="36">
        <v>81933</v>
      </c>
      <c r="R177" s="36">
        <v>94993</v>
      </c>
      <c r="S177" s="36">
        <v>72867</v>
      </c>
      <c r="T177" s="36">
        <v>53767</v>
      </c>
      <c r="U177" s="36">
        <v>45542</v>
      </c>
      <c r="V177" s="36">
        <v>43600</v>
      </c>
      <c r="W177" s="36">
        <v>61540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4792</v>
      </c>
      <c r="I5" s="52">
        <v>18494</v>
      </c>
      <c r="J5" s="52">
        <v>13987</v>
      </c>
      <c r="K5" s="52">
        <v>11446</v>
      </c>
      <c r="L5" s="52">
        <v>0</v>
      </c>
      <c r="M5" s="52">
        <v>1</v>
      </c>
      <c r="N5" s="52">
        <v>0</v>
      </c>
      <c r="O5" s="52">
        <v>420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846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3657</v>
      </c>
      <c r="D8" s="52">
        <v>3032</v>
      </c>
      <c r="E8" s="52">
        <v>361</v>
      </c>
      <c r="F8" s="52">
        <v>425</v>
      </c>
      <c r="G8" s="52">
        <v>464</v>
      </c>
      <c r="H8" s="52">
        <v>674</v>
      </c>
      <c r="I8" s="52">
        <v>646</v>
      </c>
      <c r="J8" s="52">
        <v>1093</v>
      </c>
      <c r="K8" s="52">
        <v>2184</v>
      </c>
      <c r="L8" s="52">
        <v>2447</v>
      </c>
      <c r="M8" s="52">
        <v>733</v>
      </c>
      <c r="N8" s="52">
        <v>90</v>
      </c>
      <c r="O8" s="52">
        <v>90</v>
      </c>
      <c r="P8" s="52">
        <v>75</v>
      </c>
      <c r="Q8" s="52">
        <v>75</v>
      </c>
      <c r="R8" s="52">
        <v>45</v>
      </c>
      <c r="S8" s="52">
        <v>47</v>
      </c>
      <c r="T8" s="52">
        <v>58</v>
      </c>
      <c r="U8" s="52">
        <v>108</v>
      </c>
      <c r="V8" s="52">
        <v>41</v>
      </c>
      <c r="W8" s="52">
        <v>192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1747</v>
      </c>
      <c r="D10" s="52">
        <f>RES_hhdet_in!D10-RES_hhdet_in_new!D10</f>
        <v>529</v>
      </c>
      <c r="E10" s="52">
        <f>RES_hhdet_in!E10-RES_hhdet_in_new!E10</f>
        <v>3068</v>
      </c>
      <c r="F10" s="52">
        <f>RES_hhdet_in!F10-RES_hhdet_in_new!F10</f>
        <v>4569</v>
      </c>
      <c r="G10" s="52">
        <f>RES_hhdet_in!G10-RES_hhdet_in_new!G10</f>
        <v>7364</v>
      </c>
      <c r="H10" s="52">
        <f>RES_hhdet_in!H10-RES_hhdet_in_new!H10</f>
        <v>5022</v>
      </c>
      <c r="I10" s="52">
        <f>RES_hhdet_in!I10-RES_hhdet_in_new!I10</f>
        <v>3670</v>
      </c>
      <c r="J10" s="52">
        <f>RES_hhdet_in!J10-RES_hhdet_in_new!J10</f>
        <v>5053</v>
      </c>
      <c r="K10" s="52">
        <f>RES_hhdet_in!K10-RES_hhdet_in_new!K10</f>
        <v>4133</v>
      </c>
      <c r="L10" s="52">
        <f>RES_hhdet_in!L10-RES_hhdet_in_new!L10</f>
        <v>7451</v>
      </c>
      <c r="M10" s="52">
        <f>RES_hhdet_in!M10-RES_hhdet_in_new!M10</f>
        <v>17226</v>
      </c>
      <c r="N10" s="52">
        <f>RES_hhdet_in!N10-RES_hhdet_in_new!N10</f>
        <v>10763</v>
      </c>
      <c r="O10" s="52">
        <f>RES_hhdet_in!O10-RES_hhdet_in_new!O10</f>
        <v>13872</v>
      </c>
      <c r="P10" s="52">
        <f>RES_hhdet_in!P10-RES_hhdet_in_new!P10</f>
        <v>1419</v>
      </c>
      <c r="Q10" s="52">
        <f>RES_hhdet_in!Q10-RES_hhdet_in_new!Q10</f>
        <v>587</v>
      </c>
      <c r="R10" s="52">
        <f>RES_hhdet_in!R10-RES_hhdet_in_new!R10</f>
        <v>1060</v>
      </c>
      <c r="S10" s="52">
        <f>RES_hhdet_in!S10-RES_hhdet_in_new!S10</f>
        <v>1350</v>
      </c>
      <c r="T10" s="52">
        <f>RES_hhdet_in!T10-RES_hhdet_in_new!T10</f>
        <v>2941</v>
      </c>
      <c r="U10" s="52">
        <f>RES_hhdet_in!U10-RES_hhdet_in_new!U10</f>
        <v>2234</v>
      </c>
      <c r="V10" s="52">
        <f>RES_hhdet_in!V10-RES_hhdet_in_new!V10</f>
        <v>1475</v>
      </c>
      <c r="W10" s="52">
        <f>RES_hhdet_in!W10-RES_hhdet_in_new!W10</f>
        <v>681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1225</v>
      </c>
      <c r="D11" s="52">
        <f>RES_hhdet_in!D11-RES_hhdet_in_new!D11</f>
        <v>0</v>
      </c>
      <c r="E11" s="52">
        <f>RES_hhdet_in!E11-RES_hhdet_in_new!E11</f>
        <v>979</v>
      </c>
      <c r="F11" s="52">
        <f>RES_hhdet_in!F11-RES_hhdet_in_new!F11</f>
        <v>2020</v>
      </c>
      <c r="G11" s="52">
        <f>RES_hhdet_in!G11-RES_hhdet_in_new!G11</f>
        <v>3115</v>
      </c>
      <c r="H11" s="52">
        <f>RES_hhdet_in!H11-RES_hhdet_in_new!H11</f>
        <v>3288</v>
      </c>
      <c r="I11" s="52">
        <f>RES_hhdet_in!I11-RES_hhdet_in_new!I11</f>
        <v>936</v>
      </c>
      <c r="J11" s="52">
        <f>RES_hhdet_in!J11-RES_hhdet_in_new!J11</f>
        <v>366</v>
      </c>
      <c r="K11" s="52">
        <f>RES_hhdet_in!K11-RES_hhdet_in_new!K11</f>
        <v>454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85</v>
      </c>
      <c r="Q11" s="52">
        <f>RES_hhdet_in!Q11-RES_hhdet_in_new!Q11</f>
        <v>178</v>
      </c>
      <c r="R11" s="52">
        <f>RES_hhdet_in!R11-RES_hhdet_in_new!R11</f>
        <v>190</v>
      </c>
      <c r="S11" s="52">
        <f>RES_hhdet_in!S11-RES_hhdet_in_new!S11</f>
        <v>98</v>
      </c>
      <c r="T11" s="52">
        <f>RES_hhdet_in!T11-RES_hhdet_in_new!T11</f>
        <v>2</v>
      </c>
      <c r="U11" s="52">
        <f>RES_hhdet_in!U11-RES_hhdet_in_new!U11</f>
        <v>25</v>
      </c>
      <c r="V11" s="52">
        <f>RES_hhdet_in!V11-RES_hhdet_in_new!V11</f>
        <v>32</v>
      </c>
      <c r="W11" s="52">
        <f>RES_hhdet_in!W11-RES_hhdet_in_new!W11</f>
        <v>95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2</v>
      </c>
      <c r="H12" s="52">
        <f>RES_hhdet_in!H12-RES_hhdet_in_new!H12</f>
        <v>2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1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9715</v>
      </c>
      <c r="D15" s="52">
        <f>RES_hhdet_in!D15-RES_hhdet_in_new!D15</f>
        <v>0</v>
      </c>
      <c r="E15" s="52">
        <f>RES_hhdet_in!E15-RES_hhdet_in_new!E15</f>
        <v>11064</v>
      </c>
      <c r="F15" s="52">
        <f>RES_hhdet_in!F15-RES_hhdet_in_new!F15</f>
        <v>19692</v>
      </c>
      <c r="G15" s="52">
        <f>RES_hhdet_in!G15-RES_hhdet_in_new!G15</f>
        <v>28551</v>
      </c>
      <c r="H15" s="52">
        <f>RES_hhdet_in!H15-RES_hhdet_in_new!H15</f>
        <v>36788</v>
      </c>
      <c r="I15" s="52">
        <f>RES_hhdet_in!I15-RES_hhdet_in_new!I15</f>
        <v>12472</v>
      </c>
      <c r="J15" s="52">
        <f>RES_hhdet_in!J15-RES_hhdet_in_new!J15</f>
        <v>7979</v>
      </c>
      <c r="K15" s="52">
        <f>RES_hhdet_in!K15-RES_hhdet_in_new!K15</f>
        <v>6642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1954</v>
      </c>
      <c r="Q15" s="52">
        <f>RES_hhdet_in!Q15-RES_hhdet_in_new!Q15</f>
        <v>4173</v>
      </c>
      <c r="R15" s="52">
        <f>RES_hhdet_in!R15-RES_hhdet_in_new!R15</f>
        <v>4532</v>
      </c>
      <c r="S15" s="52">
        <f>RES_hhdet_in!S15-RES_hhdet_in_new!S15</f>
        <v>2200</v>
      </c>
      <c r="T15" s="52">
        <f>RES_hhdet_in!T15-RES_hhdet_in_new!T15</f>
        <v>56</v>
      </c>
      <c r="U15" s="52">
        <f>RES_hhdet_in!U15-RES_hhdet_in_new!U15</f>
        <v>696</v>
      </c>
      <c r="V15" s="52">
        <f>RES_hhdet_in!V15-RES_hhdet_in_new!V15</f>
        <v>889</v>
      </c>
      <c r="W15" s="52">
        <f>RES_hhdet_in!W15-RES_hhdet_in_new!W15</f>
        <v>2000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286</v>
      </c>
      <c r="D16" s="52">
        <f>RES_hhdet_in!D16-RES_hhdet_in_new!D16</f>
        <v>0</v>
      </c>
      <c r="E16" s="52">
        <f>RES_hhdet_in!E16-RES_hhdet_in_new!E16</f>
        <v>438</v>
      </c>
      <c r="F16" s="52">
        <f>RES_hhdet_in!F16-RES_hhdet_in_new!F16</f>
        <v>835</v>
      </c>
      <c r="G16" s="52">
        <f>RES_hhdet_in!G16-RES_hhdet_in_new!G16</f>
        <v>1517</v>
      </c>
      <c r="H16" s="52">
        <f>RES_hhdet_in!H16-RES_hhdet_in_new!H16</f>
        <v>2742</v>
      </c>
      <c r="I16" s="52">
        <f>RES_hhdet_in!I16-RES_hhdet_in_new!I16</f>
        <v>1430</v>
      </c>
      <c r="J16" s="52">
        <f>RES_hhdet_in!J16-RES_hhdet_in_new!J16</f>
        <v>714</v>
      </c>
      <c r="K16" s="52">
        <f>RES_hhdet_in!K16-RES_hhdet_in_new!K16</f>
        <v>750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286</v>
      </c>
      <c r="Q16" s="52">
        <f>RES_hhdet_in!Q16-RES_hhdet_in_new!Q16</f>
        <v>607</v>
      </c>
      <c r="R16" s="52">
        <f>RES_hhdet_in!R16-RES_hhdet_in_new!R16</f>
        <v>732</v>
      </c>
      <c r="S16" s="52">
        <f>RES_hhdet_in!S16-RES_hhdet_in_new!S16</f>
        <v>330</v>
      </c>
      <c r="T16" s="52">
        <f>RES_hhdet_in!T16-RES_hhdet_in_new!T16</f>
        <v>12</v>
      </c>
      <c r="U16" s="52">
        <f>RES_hhdet_in!U16-RES_hhdet_in_new!U16</f>
        <v>122</v>
      </c>
      <c r="V16" s="52">
        <f>RES_hhdet_in!V16-RES_hhdet_in_new!V16</f>
        <v>103</v>
      </c>
      <c r="W16" s="52">
        <f>RES_hhdet_in!W16-RES_hhdet_in_new!W16</f>
        <v>371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7496</v>
      </c>
      <c r="D21" s="52">
        <v>1358</v>
      </c>
      <c r="E21" s="52">
        <v>10098</v>
      </c>
      <c r="F21" s="52">
        <v>16003</v>
      </c>
      <c r="G21" s="52">
        <v>19460</v>
      </c>
      <c r="H21" s="52">
        <v>19608</v>
      </c>
      <c r="I21" s="52">
        <v>7393</v>
      </c>
      <c r="J21" s="52">
        <v>4614</v>
      </c>
      <c r="K21" s="52">
        <v>4176</v>
      </c>
      <c r="L21" s="52">
        <v>257</v>
      </c>
      <c r="M21" s="52">
        <v>0</v>
      </c>
      <c r="N21" s="52">
        <v>1</v>
      </c>
      <c r="O21" s="52">
        <v>491</v>
      </c>
      <c r="P21" s="52">
        <v>2145</v>
      </c>
      <c r="Q21" s="52">
        <v>3314</v>
      </c>
      <c r="R21" s="52">
        <v>1968</v>
      </c>
      <c r="S21" s="52">
        <v>1184</v>
      </c>
      <c r="T21" s="52">
        <v>1</v>
      </c>
      <c r="U21" s="52">
        <v>28</v>
      </c>
      <c r="V21" s="52">
        <v>138</v>
      </c>
      <c r="W21" s="52">
        <v>716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9876</v>
      </c>
      <c r="D22" s="36">
        <v>1573</v>
      </c>
      <c r="E22" s="36">
        <v>11939</v>
      </c>
      <c r="F22" s="36">
        <v>15797</v>
      </c>
      <c r="G22" s="36">
        <v>26166</v>
      </c>
      <c r="H22" s="36">
        <v>34027</v>
      </c>
      <c r="I22" s="36">
        <v>12633</v>
      </c>
      <c r="J22" s="36">
        <v>9512</v>
      </c>
      <c r="K22" s="36">
        <v>7884</v>
      </c>
      <c r="L22" s="36">
        <v>464</v>
      </c>
      <c r="M22" s="36">
        <v>3</v>
      </c>
      <c r="N22" s="36">
        <v>1</v>
      </c>
      <c r="O22" s="36">
        <v>999</v>
      </c>
      <c r="P22" s="36">
        <v>4795</v>
      </c>
      <c r="Q22" s="36">
        <v>8767</v>
      </c>
      <c r="R22" s="36">
        <v>7120</v>
      </c>
      <c r="S22" s="36">
        <v>3711</v>
      </c>
      <c r="T22" s="36">
        <v>5</v>
      </c>
      <c r="U22" s="36">
        <v>92</v>
      </c>
      <c r="V22" s="36">
        <v>462</v>
      </c>
      <c r="W22" s="36">
        <v>2443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24526</v>
      </c>
      <c r="D26" s="52">
        <v>19797</v>
      </c>
      <c r="E26" s="52">
        <v>16127</v>
      </c>
      <c r="F26" s="52">
        <v>19500</v>
      </c>
      <c r="G26" s="52">
        <v>25571</v>
      </c>
      <c r="H26" s="52">
        <v>22508</v>
      </c>
      <c r="I26" s="52">
        <v>32783</v>
      </c>
      <c r="J26" s="52">
        <v>18588</v>
      </c>
      <c r="K26" s="52">
        <v>22052</v>
      </c>
      <c r="L26" s="52">
        <v>18393</v>
      </c>
      <c r="M26" s="52">
        <v>15919</v>
      </c>
      <c r="N26" s="52">
        <v>19109</v>
      </c>
      <c r="O26" s="52">
        <v>16582</v>
      </c>
      <c r="P26" s="52">
        <v>0</v>
      </c>
      <c r="Q26" s="52">
        <v>4940</v>
      </c>
      <c r="R26" s="52">
        <v>21919</v>
      </c>
      <c r="S26" s="52">
        <v>23223</v>
      </c>
      <c r="T26" s="52">
        <v>16774</v>
      </c>
      <c r="U26" s="52">
        <v>13818</v>
      </c>
      <c r="V26" s="52">
        <v>24554</v>
      </c>
      <c r="W26" s="52">
        <v>24164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7964</v>
      </c>
      <c r="D29" s="52">
        <v>7724</v>
      </c>
      <c r="E29" s="52">
        <v>5016</v>
      </c>
      <c r="F29" s="52">
        <v>4776</v>
      </c>
      <c r="G29" s="52">
        <v>5001</v>
      </c>
      <c r="H29" s="52">
        <v>6441</v>
      </c>
      <c r="I29" s="52">
        <v>3388</v>
      </c>
      <c r="J29" s="52">
        <v>2737</v>
      </c>
      <c r="K29" s="52">
        <v>3645</v>
      </c>
      <c r="L29" s="52">
        <v>4059</v>
      </c>
      <c r="M29" s="52">
        <v>4769</v>
      </c>
      <c r="N29" s="52">
        <v>3741</v>
      </c>
      <c r="O29" s="52">
        <v>3911</v>
      </c>
      <c r="P29" s="52">
        <v>2916</v>
      </c>
      <c r="Q29" s="52">
        <v>1244</v>
      </c>
      <c r="R29" s="52">
        <v>1225</v>
      </c>
      <c r="S29" s="52">
        <v>6281</v>
      </c>
      <c r="T29" s="52">
        <v>9695</v>
      </c>
      <c r="U29" s="52">
        <v>8542</v>
      </c>
      <c r="V29" s="52">
        <v>5513</v>
      </c>
      <c r="W29" s="52">
        <v>11941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8654</v>
      </c>
      <c r="D31" s="52">
        <f>RES_hhdet_in!D31-RES_hhdet_in_new!D31</f>
        <v>6036</v>
      </c>
      <c r="E31" s="52">
        <f>RES_hhdet_in!E31-RES_hhdet_in_new!E31</f>
        <v>5666</v>
      </c>
      <c r="F31" s="52">
        <f>RES_hhdet_in!F31-RES_hhdet_in_new!F31</f>
        <v>7059</v>
      </c>
      <c r="G31" s="52">
        <f>RES_hhdet_in!G31-RES_hhdet_in_new!G31</f>
        <v>8531</v>
      </c>
      <c r="H31" s="52">
        <f>RES_hhdet_in!H31-RES_hhdet_in_new!H31</f>
        <v>7509</v>
      </c>
      <c r="I31" s="52">
        <f>RES_hhdet_in!I31-RES_hhdet_in_new!I31</f>
        <v>3616</v>
      </c>
      <c r="J31" s="52">
        <f>RES_hhdet_in!J31-RES_hhdet_in_new!J31</f>
        <v>1533</v>
      </c>
      <c r="K31" s="52">
        <f>RES_hhdet_in!K31-RES_hhdet_in_new!K31</f>
        <v>2975</v>
      </c>
      <c r="L31" s="52">
        <f>RES_hhdet_in!L31-RES_hhdet_in_new!L31</f>
        <v>1800</v>
      </c>
      <c r="M31" s="52">
        <f>RES_hhdet_in!M31-RES_hhdet_in_new!M31</f>
        <v>1773</v>
      </c>
      <c r="N31" s="52">
        <f>RES_hhdet_in!N31-RES_hhdet_in_new!N31</f>
        <v>1919</v>
      </c>
      <c r="O31" s="52">
        <f>RES_hhdet_in!O31-RES_hhdet_in_new!O31</f>
        <v>2074</v>
      </c>
      <c r="P31" s="52">
        <f>RES_hhdet_in!P31-RES_hhdet_in_new!P31</f>
        <v>1132</v>
      </c>
      <c r="Q31" s="52">
        <f>RES_hhdet_in!Q31-RES_hhdet_in_new!Q31</f>
        <v>1548</v>
      </c>
      <c r="R31" s="52">
        <f>RES_hhdet_in!R31-RES_hhdet_in_new!R31</f>
        <v>1750</v>
      </c>
      <c r="S31" s="52">
        <f>RES_hhdet_in!S31-RES_hhdet_in_new!S31</f>
        <v>1861</v>
      </c>
      <c r="T31" s="52">
        <f>RES_hhdet_in!T31-RES_hhdet_in_new!T31</f>
        <v>1333</v>
      </c>
      <c r="U31" s="52">
        <f>RES_hhdet_in!U31-RES_hhdet_in_new!U31</f>
        <v>1074</v>
      </c>
      <c r="V31" s="52">
        <f>RES_hhdet_in!V31-RES_hhdet_in_new!V31</f>
        <v>1406</v>
      </c>
      <c r="W31" s="52">
        <f>RES_hhdet_in!W31-RES_hhdet_in_new!W31</f>
        <v>1686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</v>
      </c>
      <c r="D32" s="52">
        <f>RES_hhdet_in!D32-RES_hhdet_in_new!D32</f>
        <v>3</v>
      </c>
      <c r="E32" s="52">
        <f>RES_hhdet_in!E32-RES_hhdet_in_new!E32</f>
        <v>1</v>
      </c>
      <c r="F32" s="52">
        <f>RES_hhdet_in!F32-RES_hhdet_in_new!F32</f>
        <v>3</v>
      </c>
      <c r="G32" s="52">
        <f>RES_hhdet_in!G32-RES_hhdet_in_new!G32</f>
        <v>6</v>
      </c>
      <c r="H32" s="52">
        <f>RES_hhdet_in!H32-RES_hhdet_in_new!H32</f>
        <v>4</v>
      </c>
      <c r="I32" s="52">
        <f>RES_hhdet_in!I32-RES_hhdet_in_new!I32</f>
        <v>4</v>
      </c>
      <c r="J32" s="52">
        <f>RES_hhdet_in!J32-RES_hhdet_in_new!J32</f>
        <v>0</v>
      </c>
      <c r="K32" s="52">
        <f>RES_hhdet_in!K32-RES_hhdet_in_new!K32</f>
        <v>3</v>
      </c>
      <c r="L32" s="52">
        <f>RES_hhdet_in!L32-RES_hhdet_in_new!L32</f>
        <v>3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2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1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68635</v>
      </c>
      <c r="D35" s="52">
        <f>RES_hhdet_in!D35-RES_hhdet_in_new!D35</f>
        <v>66830</v>
      </c>
      <c r="E35" s="52">
        <f>RES_hhdet_in!E35-RES_hhdet_in_new!E35</f>
        <v>64061</v>
      </c>
      <c r="F35" s="52">
        <f>RES_hhdet_in!F35-RES_hhdet_in_new!F35</f>
        <v>68804</v>
      </c>
      <c r="G35" s="52">
        <f>RES_hhdet_in!G35-RES_hhdet_in_new!G35</f>
        <v>78206</v>
      </c>
      <c r="H35" s="52">
        <f>RES_hhdet_in!H35-RES_hhdet_in_new!H35</f>
        <v>84016</v>
      </c>
      <c r="I35" s="52">
        <f>RES_hhdet_in!I35-RES_hhdet_in_new!I35</f>
        <v>48165</v>
      </c>
      <c r="J35" s="52">
        <f>RES_hhdet_in!J35-RES_hhdet_in_new!J35</f>
        <v>33366</v>
      </c>
      <c r="K35" s="52">
        <f>RES_hhdet_in!K35-RES_hhdet_in_new!K35</f>
        <v>43401</v>
      </c>
      <c r="L35" s="52">
        <f>RES_hhdet_in!L35-RES_hhdet_in_new!L35</f>
        <v>35554</v>
      </c>
      <c r="M35" s="52">
        <f>RES_hhdet_in!M35-RES_hhdet_in_new!M35</f>
        <v>35731</v>
      </c>
      <c r="N35" s="52">
        <f>RES_hhdet_in!N35-RES_hhdet_in_new!N35</f>
        <v>43644</v>
      </c>
      <c r="O35" s="52">
        <f>RES_hhdet_in!O35-RES_hhdet_in_new!O35</f>
        <v>44710</v>
      </c>
      <c r="P35" s="52">
        <f>RES_hhdet_in!P35-RES_hhdet_in_new!P35</f>
        <v>24940</v>
      </c>
      <c r="Q35" s="52">
        <f>RES_hhdet_in!Q35-RES_hhdet_in_new!Q35</f>
        <v>35939</v>
      </c>
      <c r="R35" s="52">
        <f>RES_hhdet_in!R35-RES_hhdet_in_new!R35</f>
        <v>41947</v>
      </c>
      <c r="S35" s="52">
        <f>RES_hhdet_in!S35-RES_hhdet_in_new!S35</f>
        <v>41931</v>
      </c>
      <c r="T35" s="52">
        <f>RES_hhdet_in!T35-RES_hhdet_in_new!T35</f>
        <v>32199</v>
      </c>
      <c r="U35" s="52">
        <f>RES_hhdet_in!U35-RES_hhdet_in_new!U35</f>
        <v>28852</v>
      </c>
      <c r="V35" s="52">
        <f>RES_hhdet_in!V35-RES_hhdet_in_new!V35</f>
        <v>39438</v>
      </c>
      <c r="W35" s="52">
        <f>RES_hhdet_in!W35-RES_hhdet_in_new!W35</f>
        <v>34340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2021</v>
      </c>
      <c r="D36" s="52">
        <f>RES_hhdet_in!D36-RES_hhdet_in_new!D36</f>
        <v>1884</v>
      </c>
      <c r="E36" s="52">
        <f>RES_hhdet_in!E36-RES_hhdet_in_new!E36</f>
        <v>2538</v>
      </c>
      <c r="F36" s="52">
        <f>RES_hhdet_in!F36-RES_hhdet_in_new!F36</f>
        <v>2917</v>
      </c>
      <c r="G36" s="52">
        <f>RES_hhdet_in!G36-RES_hhdet_in_new!G36</f>
        <v>4155</v>
      </c>
      <c r="H36" s="52">
        <f>RES_hhdet_in!H36-RES_hhdet_in_new!H36</f>
        <v>6267</v>
      </c>
      <c r="I36" s="52">
        <f>RES_hhdet_in!I36-RES_hhdet_in_new!I36</f>
        <v>5525</v>
      </c>
      <c r="J36" s="52">
        <f>RES_hhdet_in!J36-RES_hhdet_in_new!J36</f>
        <v>2976</v>
      </c>
      <c r="K36" s="52">
        <f>RES_hhdet_in!K36-RES_hhdet_in_new!K36</f>
        <v>4900</v>
      </c>
      <c r="L36" s="52">
        <f>RES_hhdet_in!L36-RES_hhdet_in_new!L36</f>
        <v>8546</v>
      </c>
      <c r="M36" s="52">
        <f>RES_hhdet_in!M36-RES_hhdet_in_new!M36</f>
        <v>6640</v>
      </c>
      <c r="N36" s="52">
        <f>RES_hhdet_in!N36-RES_hhdet_in_new!N36</f>
        <v>4909</v>
      </c>
      <c r="O36" s="52">
        <f>RES_hhdet_in!O36-RES_hhdet_in_new!O36</f>
        <v>3554</v>
      </c>
      <c r="P36" s="52">
        <f>RES_hhdet_in!P36-RES_hhdet_in_new!P36</f>
        <v>3643</v>
      </c>
      <c r="Q36" s="52">
        <f>RES_hhdet_in!Q36-RES_hhdet_in_new!Q36</f>
        <v>5213</v>
      </c>
      <c r="R36" s="52">
        <f>RES_hhdet_in!R36-RES_hhdet_in_new!R36</f>
        <v>6770</v>
      </c>
      <c r="S36" s="52">
        <f>RES_hhdet_in!S36-RES_hhdet_in_new!S36</f>
        <v>6316</v>
      </c>
      <c r="T36" s="52">
        <f>RES_hhdet_in!T36-RES_hhdet_in_new!T36</f>
        <v>7340</v>
      </c>
      <c r="U36" s="52">
        <f>RES_hhdet_in!U36-RES_hhdet_in_new!U36</f>
        <v>5078</v>
      </c>
      <c r="V36" s="52">
        <f>RES_hhdet_in!V36-RES_hhdet_in_new!V36</f>
        <v>4613</v>
      </c>
      <c r="W36" s="52">
        <f>RES_hhdet_in!W36-RES_hhdet_in_new!W36</f>
        <v>6435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34221</v>
      </c>
      <c r="D40" s="52">
        <v>34629</v>
      </c>
      <c r="E40" s="52">
        <v>33114</v>
      </c>
      <c r="F40" s="52">
        <v>39647</v>
      </c>
      <c r="G40" s="52">
        <v>38771</v>
      </c>
      <c r="H40" s="52">
        <v>35746</v>
      </c>
      <c r="I40" s="52">
        <v>21158</v>
      </c>
      <c r="J40" s="52">
        <v>12367</v>
      </c>
      <c r="K40" s="52">
        <v>17761</v>
      </c>
      <c r="L40" s="52">
        <v>16456</v>
      </c>
      <c r="M40" s="52">
        <v>16169</v>
      </c>
      <c r="N40" s="52">
        <v>17047</v>
      </c>
      <c r="O40" s="52">
        <v>16665</v>
      </c>
      <c r="P40" s="52">
        <v>9189</v>
      </c>
      <c r="Q40" s="52">
        <v>11716</v>
      </c>
      <c r="R40" s="52">
        <v>10929</v>
      </c>
      <c r="S40" s="52">
        <v>12118</v>
      </c>
      <c r="T40" s="52">
        <v>10423</v>
      </c>
      <c r="U40" s="52">
        <v>8672</v>
      </c>
      <c r="V40" s="52">
        <v>10811</v>
      </c>
      <c r="W40" s="52">
        <v>9668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45091</v>
      </c>
      <c r="D41" s="36">
        <v>40126</v>
      </c>
      <c r="E41" s="36">
        <v>39150</v>
      </c>
      <c r="F41" s="36">
        <v>39134</v>
      </c>
      <c r="G41" s="36">
        <v>52136</v>
      </c>
      <c r="H41" s="36">
        <v>62039</v>
      </c>
      <c r="I41" s="36">
        <v>36160</v>
      </c>
      <c r="J41" s="36">
        <v>25503</v>
      </c>
      <c r="K41" s="36">
        <v>33534</v>
      </c>
      <c r="L41" s="36">
        <v>29446</v>
      </c>
      <c r="M41" s="36">
        <v>27977</v>
      </c>
      <c r="N41" s="36">
        <v>33424</v>
      </c>
      <c r="O41" s="36">
        <v>33658</v>
      </c>
      <c r="P41" s="36">
        <v>20543</v>
      </c>
      <c r="Q41" s="36">
        <v>30989</v>
      </c>
      <c r="R41" s="36">
        <v>39558</v>
      </c>
      <c r="S41" s="36">
        <v>37990</v>
      </c>
      <c r="T41" s="36">
        <v>30433</v>
      </c>
      <c r="U41" s="36">
        <v>26332</v>
      </c>
      <c r="V41" s="36">
        <v>34653</v>
      </c>
      <c r="W41" s="36">
        <v>32803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237508</v>
      </c>
      <c r="D45" s="52">
        <v>211609</v>
      </c>
      <c r="E45" s="52">
        <v>245198</v>
      </c>
      <c r="F45" s="52">
        <v>180673</v>
      </c>
      <c r="G45" s="52">
        <v>263135</v>
      </c>
      <c r="H45" s="52">
        <v>197114</v>
      </c>
      <c r="I45" s="52">
        <v>263422</v>
      </c>
      <c r="J45" s="52">
        <v>260544</v>
      </c>
      <c r="K45" s="52">
        <v>225058</v>
      </c>
      <c r="L45" s="52">
        <v>145815</v>
      </c>
      <c r="M45" s="52">
        <v>207322</v>
      </c>
      <c r="N45" s="52">
        <v>269333</v>
      </c>
      <c r="O45" s="52">
        <v>307053</v>
      </c>
      <c r="P45" s="52">
        <v>50316</v>
      </c>
      <c r="Q45" s="52">
        <v>39294</v>
      </c>
      <c r="R45" s="52">
        <v>1</v>
      </c>
      <c r="S45" s="52">
        <v>102296</v>
      </c>
      <c r="T45" s="52">
        <v>107129</v>
      </c>
      <c r="U45" s="52">
        <v>136107</v>
      </c>
      <c r="V45" s="52">
        <v>144933</v>
      </c>
      <c r="W45" s="52">
        <v>114892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63838</v>
      </c>
      <c r="D48" s="52">
        <v>62883</v>
      </c>
      <c r="E48" s="52">
        <v>49092</v>
      </c>
      <c r="F48" s="52">
        <v>56499</v>
      </c>
      <c r="G48" s="52">
        <v>53976</v>
      </c>
      <c r="H48" s="52">
        <v>61316</v>
      </c>
      <c r="I48" s="52">
        <v>31064</v>
      </c>
      <c r="J48" s="52">
        <v>23182</v>
      </c>
      <c r="K48" s="52">
        <v>38406</v>
      </c>
      <c r="L48" s="52">
        <v>48553</v>
      </c>
      <c r="M48" s="52">
        <v>43552</v>
      </c>
      <c r="N48" s="52">
        <v>37890</v>
      </c>
      <c r="O48" s="52">
        <v>51253</v>
      </c>
      <c r="P48" s="52">
        <v>47768</v>
      </c>
      <c r="Q48" s="52">
        <v>30612</v>
      </c>
      <c r="R48" s="52">
        <v>22242</v>
      </c>
      <c r="S48" s="52">
        <v>15632</v>
      </c>
      <c r="T48" s="52">
        <v>26905</v>
      </c>
      <c r="U48" s="52">
        <v>53233</v>
      </c>
      <c r="V48" s="52">
        <v>48580</v>
      </c>
      <c r="W48" s="52">
        <v>82304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210005</v>
      </c>
      <c r="D50" s="52">
        <f>RES_hhdet_in!D50-RES_hhdet_in_new!D50</f>
        <v>178230</v>
      </c>
      <c r="E50" s="52">
        <f>RES_hhdet_in!E50-RES_hhdet_in_new!E50</f>
        <v>233647</v>
      </c>
      <c r="F50" s="52">
        <f>RES_hhdet_in!F50-RES_hhdet_in_new!F50</f>
        <v>176827</v>
      </c>
      <c r="G50" s="52">
        <f>RES_hhdet_in!G50-RES_hhdet_in_new!G50</f>
        <v>241912</v>
      </c>
      <c r="H50" s="52">
        <f>RES_hhdet_in!H50-RES_hhdet_in_new!H50</f>
        <v>204559</v>
      </c>
      <c r="I50" s="52">
        <f>RES_hhdet_in!I50-RES_hhdet_in_new!I50</f>
        <v>237126</v>
      </c>
      <c r="J50" s="52">
        <f>RES_hhdet_in!J50-RES_hhdet_in_new!J50</f>
        <v>291982</v>
      </c>
      <c r="K50" s="52">
        <f>RES_hhdet_in!K50-RES_hhdet_in_new!K50</f>
        <v>254136</v>
      </c>
      <c r="L50" s="52">
        <f>RES_hhdet_in!L50-RES_hhdet_in_new!L50</f>
        <v>168618</v>
      </c>
      <c r="M50" s="52">
        <f>RES_hhdet_in!M50-RES_hhdet_in_new!M50</f>
        <v>222473</v>
      </c>
      <c r="N50" s="52">
        <f>RES_hhdet_in!N50-RES_hhdet_in_new!N50</f>
        <v>227907</v>
      </c>
      <c r="O50" s="52">
        <f>RES_hhdet_in!O50-RES_hhdet_in_new!O50</f>
        <v>219239</v>
      </c>
      <c r="P50" s="52">
        <f>RES_hhdet_in!P50-RES_hhdet_in_new!P50</f>
        <v>120301</v>
      </c>
      <c r="Q50" s="52">
        <f>RES_hhdet_in!Q50-RES_hhdet_in_new!Q50</f>
        <v>153411</v>
      </c>
      <c r="R50" s="52">
        <f>RES_hhdet_in!R50-RES_hhdet_in_new!R50</f>
        <v>373736</v>
      </c>
      <c r="S50" s="52">
        <f>RES_hhdet_in!S50-RES_hhdet_in_new!S50</f>
        <v>306933</v>
      </c>
      <c r="T50" s="52">
        <f>RES_hhdet_in!T50-RES_hhdet_in_new!T50</f>
        <v>253318</v>
      </c>
      <c r="U50" s="52">
        <f>RES_hhdet_in!U50-RES_hhdet_in_new!U50</f>
        <v>181843</v>
      </c>
      <c r="V50" s="52">
        <f>RES_hhdet_in!V50-RES_hhdet_in_new!V50</f>
        <v>170168</v>
      </c>
      <c r="W50" s="52">
        <f>RES_hhdet_in!W50-RES_hhdet_in_new!W50</f>
        <v>164069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171</v>
      </c>
      <c r="D51" s="52">
        <f>RES_hhdet_in!D51-RES_hhdet_in_new!D51</f>
        <v>0</v>
      </c>
      <c r="E51" s="52">
        <f>RES_hhdet_in!E51-RES_hhdet_in_new!E51</f>
        <v>69</v>
      </c>
      <c r="F51" s="52">
        <f>RES_hhdet_in!F51-RES_hhdet_in_new!F51</f>
        <v>50</v>
      </c>
      <c r="G51" s="52">
        <f>RES_hhdet_in!G51-RES_hhdet_in_new!G51</f>
        <v>263</v>
      </c>
      <c r="H51" s="52">
        <f>RES_hhdet_in!H51-RES_hhdet_in_new!H51</f>
        <v>300</v>
      </c>
      <c r="I51" s="52">
        <f>RES_hhdet_in!I51-RES_hhdet_in_new!I51</f>
        <v>299</v>
      </c>
      <c r="J51" s="52">
        <f>RES_hhdet_in!J51-RES_hhdet_in_new!J51</f>
        <v>448</v>
      </c>
      <c r="K51" s="52">
        <f>RES_hhdet_in!K51-RES_hhdet_in_new!K51</f>
        <v>499</v>
      </c>
      <c r="L51" s="52">
        <f>RES_hhdet_in!L51-RES_hhdet_in_new!L51</f>
        <v>611</v>
      </c>
      <c r="M51" s="52">
        <f>RES_hhdet_in!M51-RES_hhdet_in_new!M51</f>
        <v>628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330</v>
      </c>
      <c r="Q51" s="52">
        <f>RES_hhdet_in!Q51-RES_hhdet_in_new!Q51</f>
        <v>0</v>
      </c>
      <c r="R51" s="52">
        <f>RES_hhdet_in!R51-RES_hhdet_in_new!R51</f>
        <v>812</v>
      </c>
      <c r="S51" s="52">
        <f>RES_hhdet_in!S51-RES_hhdet_in_new!S51</f>
        <v>373</v>
      </c>
      <c r="T51" s="52">
        <f>RES_hhdet_in!T51-RES_hhdet_in_new!T51</f>
        <v>422</v>
      </c>
      <c r="U51" s="52">
        <f>RES_hhdet_in!U51-RES_hhdet_in_new!U51</f>
        <v>430</v>
      </c>
      <c r="V51" s="52">
        <f>RES_hhdet_in!V51-RES_hhdet_in_new!V51</f>
        <v>337</v>
      </c>
      <c r="W51" s="52">
        <f>RES_hhdet_in!W51-RES_hhdet_in_new!W51</f>
        <v>104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107846</v>
      </c>
      <c r="D54" s="52">
        <f>RES_hhdet_in!D54-RES_hhdet_in_new!D54</f>
        <v>114159</v>
      </c>
      <c r="E54" s="52">
        <f>RES_hhdet_in!E54-RES_hhdet_in_new!E54</f>
        <v>93924</v>
      </c>
      <c r="F54" s="52">
        <f>RES_hhdet_in!F54-RES_hhdet_in_new!F54</f>
        <v>91972</v>
      </c>
      <c r="G54" s="52">
        <f>RES_hhdet_in!G54-RES_hhdet_in_new!G54</f>
        <v>118119</v>
      </c>
      <c r="H54" s="52">
        <f>RES_hhdet_in!H54-RES_hhdet_in_new!H54</f>
        <v>106235</v>
      </c>
      <c r="I54" s="52">
        <f>RES_hhdet_in!I54-RES_hhdet_in_new!I54</f>
        <v>78321</v>
      </c>
      <c r="J54" s="52">
        <f>RES_hhdet_in!J54-RES_hhdet_in_new!J54</f>
        <v>59972</v>
      </c>
      <c r="K54" s="52">
        <f>RES_hhdet_in!K54-RES_hhdet_in_new!K54</f>
        <v>103564</v>
      </c>
      <c r="L54" s="52">
        <f>RES_hhdet_in!L54-RES_hhdet_in_new!L54</f>
        <v>95955</v>
      </c>
      <c r="M54" s="52">
        <f>RES_hhdet_in!M54-RES_hhdet_in_new!M54</f>
        <v>162150</v>
      </c>
      <c r="N54" s="52">
        <f>RES_hhdet_in!N54-RES_hhdet_in_new!N54</f>
        <v>157489</v>
      </c>
      <c r="O54" s="52">
        <f>RES_hhdet_in!O54-RES_hhdet_in_new!O54</f>
        <v>187890</v>
      </c>
      <c r="P54" s="52">
        <f>RES_hhdet_in!P54-RES_hhdet_in_new!P54</f>
        <v>36489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3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39630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3174</v>
      </c>
      <c r="D55" s="52">
        <f>RES_hhdet_in!D55-RES_hhdet_in_new!D55</f>
        <v>3217</v>
      </c>
      <c r="E55" s="52">
        <f>RES_hhdet_in!E55-RES_hhdet_in_new!E55</f>
        <v>3722</v>
      </c>
      <c r="F55" s="52">
        <f>RES_hhdet_in!F55-RES_hhdet_in_new!F55</f>
        <v>3897</v>
      </c>
      <c r="G55" s="52">
        <f>RES_hhdet_in!G55-RES_hhdet_in_new!G55</f>
        <v>6275</v>
      </c>
      <c r="H55" s="52">
        <f>RES_hhdet_in!H55-RES_hhdet_in_new!H55</f>
        <v>7923</v>
      </c>
      <c r="I55" s="52">
        <f>RES_hhdet_in!I55-RES_hhdet_in_new!I55</f>
        <v>8984</v>
      </c>
      <c r="J55" s="52">
        <f>RES_hhdet_in!J55-RES_hhdet_in_new!J55</f>
        <v>5357</v>
      </c>
      <c r="K55" s="52">
        <f>RES_hhdet_in!K55-RES_hhdet_in_new!K55</f>
        <v>11692</v>
      </c>
      <c r="L55" s="52">
        <f>RES_hhdet_in!L55-RES_hhdet_in_new!L55</f>
        <v>23065</v>
      </c>
      <c r="M55" s="52">
        <f>RES_hhdet_in!M55-RES_hhdet_in_new!M55</f>
        <v>30140</v>
      </c>
      <c r="N55" s="52">
        <f>RES_hhdet_in!N55-RES_hhdet_in_new!N55</f>
        <v>17721</v>
      </c>
      <c r="O55" s="52">
        <f>RES_hhdet_in!O55-RES_hhdet_in_new!O55</f>
        <v>14949</v>
      </c>
      <c r="P55" s="52">
        <f>RES_hhdet_in!P55-RES_hhdet_in_new!P55</f>
        <v>5337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7428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290368</v>
      </c>
      <c r="D59" s="52">
        <v>300427</v>
      </c>
      <c r="E59" s="52">
        <v>317236</v>
      </c>
      <c r="F59" s="52">
        <v>329762</v>
      </c>
      <c r="G59" s="52">
        <v>337532</v>
      </c>
      <c r="H59" s="52">
        <v>297553</v>
      </c>
      <c r="I59" s="52">
        <v>181229</v>
      </c>
      <c r="J59" s="52">
        <v>152125</v>
      </c>
      <c r="K59" s="52">
        <v>185197</v>
      </c>
      <c r="L59" s="52">
        <v>161036</v>
      </c>
      <c r="M59" s="52">
        <v>190025</v>
      </c>
      <c r="N59" s="52">
        <v>192168</v>
      </c>
      <c r="O59" s="52">
        <v>210320</v>
      </c>
      <c r="P59" s="52">
        <v>118384</v>
      </c>
      <c r="Q59" s="52">
        <v>107381</v>
      </c>
      <c r="R59" s="52">
        <v>71491</v>
      </c>
      <c r="S59" s="52">
        <v>96985</v>
      </c>
      <c r="T59" s="52">
        <v>96994</v>
      </c>
      <c r="U59" s="52">
        <v>104787</v>
      </c>
      <c r="V59" s="52">
        <v>100500</v>
      </c>
      <c r="W59" s="52">
        <v>76969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382596</v>
      </c>
      <c r="D60" s="36">
        <v>348105</v>
      </c>
      <c r="E60" s="36">
        <v>375067</v>
      </c>
      <c r="F60" s="36">
        <v>325516</v>
      </c>
      <c r="G60" s="36">
        <v>453853</v>
      </c>
      <c r="H60" s="36">
        <v>516366</v>
      </c>
      <c r="I60" s="36">
        <v>309727</v>
      </c>
      <c r="J60" s="36">
        <v>313607</v>
      </c>
      <c r="K60" s="36">
        <v>349658</v>
      </c>
      <c r="L60" s="36">
        <v>288177</v>
      </c>
      <c r="M60" s="36">
        <v>328654</v>
      </c>
      <c r="N60" s="36">
        <v>376805</v>
      </c>
      <c r="O60" s="36">
        <v>424551</v>
      </c>
      <c r="P60" s="36">
        <v>264639</v>
      </c>
      <c r="Q60" s="36">
        <v>283950</v>
      </c>
      <c r="R60" s="36">
        <v>258754</v>
      </c>
      <c r="S60" s="36">
        <v>303859</v>
      </c>
      <c r="T60" s="36">
        <v>283168</v>
      </c>
      <c r="U60" s="36">
        <v>318012</v>
      </c>
      <c r="V60" s="36">
        <v>321951</v>
      </c>
      <c r="W60" s="36">
        <v>261003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738362</v>
      </c>
      <c r="D64" s="52">
        <v>662331</v>
      </c>
      <c r="E64" s="52">
        <v>576042</v>
      </c>
      <c r="F64" s="52">
        <v>720434</v>
      </c>
      <c r="G64" s="52">
        <v>602690</v>
      </c>
      <c r="H64" s="52">
        <v>675980</v>
      </c>
      <c r="I64" s="52">
        <v>581411</v>
      </c>
      <c r="J64" s="52">
        <v>563506</v>
      </c>
      <c r="K64" s="52">
        <v>517330</v>
      </c>
      <c r="L64" s="52">
        <v>572809</v>
      </c>
      <c r="M64" s="52">
        <v>748466</v>
      </c>
      <c r="N64" s="52">
        <v>718988</v>
      </c>
      <c r="O64" s="52">
        <v>579903</v>
      </c>
      <c r="P64" s="52">
        <v>158083</v>
      </c>
      <c r="Q64" s="52">
        <v>339731</v>
      </c>
      <c r="R64" s="52">
        <v>533787</v>
      </c>
      <c r="S64" s="52">
        <v>653382</v>
      </c>
      <c r="T64" s="52">
        <v>627329</v>
      </c>
      <c r="U64" s="52">
        <v>560227</v>
      </c>
      <c r="V64" s="52">
        <v>595368</v>
      </c>
      <c r="W64" s="52">
        <v>631142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101224</v>
      </c>
      <c r="D67" s="52">
        <v>106539</v>
      </c>
      <c r="E67" s="52">
        <v>141647</v>
      </c>
      <c r="F67" s="52">
        <v>142093</v>
      </c>
      <c r="G67" s="52">
        <v>155514</v>
      </c>
      <c r="H67" s="52">
        <v>167626</v>
      </c>
      <c r="I67" s="52">
        <v>86447</v>
      </c>
      <c r="J67" s="52">
        <v>62392</v>
      </c>
      <c r="K67" s="52">
        <v>84236</v>
      </c>
      <c r="L67" s="52">
        <v>108262</v>
      </c>
      <c r="M67" s="52">
        <v>129368</v>
      </c>
      <c r="N67" s="52">
        <v>135078</v>
      </c>
      <c r="O67" s="52">
        <v>150938</v>
      </c>
      <c r="P67" s="52">
        <v>106499</v>
      </c>
      <c r="Q67" s="52">
        <v>77482</v>
      </c>
      <c r="R67" s="52">
        <v>103044</v>
      </c>
      <c r="S67" s="52">
        <v>216771</v>
      </c>
      <c r="T67" s="52">
        <v>259031</v>
      </c>
      <c r="U67" s="52">
        <v>288012</v>
      </c>
      <c r="V67" s="52">
        <v>214639</v>
      </c>
      <c r="W67" s="52">
        <v>329970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476858</v>
      </c>
      <c r="D69" s="52">
        <f>RES_hhdet_in!D69-RES_hhdet_in_new!D69</f>
        <v>622743</v>
      </c>
      <c r="E69" s="52">
        <f>RES_hhdet_in!E69-RES_hhdet_in_new!E69</f>
        <v>567581</v>
      </c>
      <c r="F69" s="52">
        <f>RES_hhdet_in!F69-RES_hhdet_in_new!F69</f>
        <v>698347</v>
      </c>
      <c r="G69" s="52">
        <f>RES_hhdet_in!G69-RES_hhdet_in_new!G69</f>
        <v>707395</v>
      </c>
      <c r="H69" s="52">
        <f>RES_hhdet_in!H69-RES_hhdet_in_new!H69</f>
        <v>612243</v>
      </c>
      <c r="I69" s="52">
        <f>RES_hhdet_in!I69-RES_hhdet_in_new!I69</f>
        <v>609642</v>
      </c>
      <c r="J69" s="52">
        <f>RES_hhdet_in!J69-RES_hhdet_in_new!J69</f>
        <v>507966</v>
      </c>
      <c r="K69" s="52">
        <f>RES_hhdet_in!K69-RES_hhdet_in_new!K69</f>
        <v>607837</v>
      </c>
      <c r="L69" s="52">
        <f>RES_hhdet_in!L69-RES_hhdet_in_new!L69</f>
        <v>478052</v>
      </c>
      <c r="M69" s="52">
        <f>RES_hhdet_in!M69-RES_hhdet_in_new!M69</f>
        <v>656475</v>
      </c>
      <c r="N69" s="52">
        <f>RES_hhdet_in!N69-RES_hhdet_in_new!N69</f>
        <v>483818</v>
      </c>
      <c r="O69" s="52">
        <f>RES_hhdet_in!O69-RES_hhdet_in_new!O69</f>
        <v>465041</v>
      </c>
      <c r="P69" s="52">
        <f>RES_hhdet_in!P69-RES_hhdet_in_new!P69</f>
        <v>208637</v>
      </c>
      <c r="Q69" s="52">
        <f>RES_hhdet_in!Q69-RES_hhdet_in_new!Q69</f>
        <v>328945</v>
      </c>
      <c r="R69" s="52">
        <f>RES_hhdet_in!R69-RES_hhdet_in_new!R69</f>
        <v>517555</v>
      </c>
      <c r="S69" s="52">
        <f>RES_hhdet_in!S69-RES_hhdet_in_new!S69</f>
        <v>680789</v>
      </c>
      <c r="T69" s="52">
        <f>RES_hhdet_in!T69-RES_hhdet_in_new!T69</f>
        <v>718454</v>
      </c>
      <c r="U69" s="52">
        <f>RES_hhdet_in!U69-RES_hhdet_in_new!U69</f>
        <v>753786</v>
      </c>
      <c r="V69" s="52">
        <f>RES_hhdet_in!V69-RES_hhdet_in_new!V69</f>
        <v>740142</v>
      </c>
      <c r="W69" s="52">
        <f>RES_hhdet_in!W69-RES_hhdet_in_new!W69</f>
        <v>629801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100</v>
      </c>
      <c r="D70" s="52">
        <f>RES_hhdet_in!D70-RES_hhdet_in_new!D70</f>
        <v>279</v>
      </c>
      <c r="E70" s="52">
        <f>RES_hhdet_in!E70-RES_hhdet_in_new!E70</f>
        <v>75</v>
      </c>
      <c r="F70" s="52">
        <f>RES_hhdet_in!F70-RES_hhdet_in_new!F70</f>
        <v>392</v>
      </c>
      <c r="G70" s="52">
        <f>RES_hhdet_in!G70-RES_hhdet_in_new!G70</f>
        <v>480</v>
      </c>
      <c r="H70" s="52">
        <f>RES_hhdet_in!H70-RES_hhdet_in_new!H70</f>
        <v>805</v>
      </c>
      <c r="I70" s="52">
        <f>RES_hhdet_in!I70-RES_hhdet_in_new!I70</f>
        <v>858</v>
      </c>
      <c r="J70" s="52">
        <f>RES_hhdet_in!J70-RES_hhdet_in_new!J70</f>
        <v>744</v>
      </c>
      <c r="K70" s="52">
        <f>RES_hhdet_in!K70-RES_hhdet_in_new!K70</f>
        <v>1379</v>
      </c>
      <c r="L70" s="52">
        <f>RES_hhdet_in!L70-RES_hhdet_in_new!L70</f>
        <v>1584</v>
      </c>
      <c r="M70" s="52">
        <f>RES_hhdet_in!M70-RES_hhdet_in_new!M70</f>
        <v>2963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47</v>
      </c>
      <c r="R70" s="52">
        <f>RES_hhdet_in!R70-RES_hhdet_in_new!R70</f>
        <v>841</v>
      </c>
      <c r="S70" s="52">
        <f>RES_hhdet_in!S70-RES_hhdet_in_new!S70</f>
        <v>402</v>
      </c>
      <c r="T70" s="52">
        <f>RES_hhdet_in!T70-RES_hhdet_in_new!T70</f>
        <v>1351</v>
      </c>
      <c r="U70" s="52">
        <f>RES_hhdet_in!U70-RES_hhdet_in_new!U70</f>
        <v>1637</v>
      </c>
      <c r="V70" s="52">
        <f>RES_hhdet_in!V70-RES_hhdet_in_new!V70</f>
        <v>804</v>
      </c>
      <c r="W70" s="52">
        <f>RES_hhdet_in!W70-RES_hhdet_in_new!W70</f>
        <v>1556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256742</v>
      </c>
      <c r="D73" s="52">
        <f>RES_hhdet_in!D73-RES_hhdet_in_new!D73</f>
        <v>41713</v>
      </c>
      <c r="E73" s="52">
        <f>RES_hhdet_in!E73-RES_hhdet_in_new!E73</f>
        <v>15562</v>
      </c>
      <c r="F73" s="52">
        <f>RES_hhdet_in!F73-RES_hhdet_in_new!F73</f>
        <v>36854</v>
      </c>
      <c r="G73" s="52">
        <f>RES_hhdet_in!G73-RES_hhdet_in_new!G73</f>
        <v>0</v>
      </c>
      <c r="H73" s="52">
        <f>RES_hhdet_in!H73-RES_hhdet_in_new!H73</f>
        <v>63784</v>
      </c>
      <c r="I73" s="52">
        <f>RES_hhdet_in!I73-RES_hhdet_in_new!I73</f>
        <v>17567</v>
      </c>
      <c r="J73" s="52">
        <f>RES_hhdet_in!J73-RES_hhdet_in_new!J73</f>
        <v>146573</v>
      </c>
      <c r="K73" s="52">
        <f>RES_hhdet_in!K73-RES_hhdet_in_new!K73</f>
        <v>47952</v>
      </c>
      <c r="L73" s="52">
        <f>RES_hhdet_in!L73-RES_hhdet_in_new!L73</f>
        <v>111026</v>
      </c>
      <c r="M73" s="52">
        <f>RES_hhdet_in!M73-RES_hhdet_in_new!M73</f>
        <v>111194</v>
      </c>
      <c r="N73" s="52">
        <f>RES_hhdet_in!N73-RES_hhdet_in_new!N73</f>
        <v>264066</v>
      </c>
      <c r="O73" s="52">
        <f>RES_hhdet_in!O73-RES_hhdet_in_new!O73</f>
        <v>170732</v>
      </c>
      <c r="P73" s="52">
        <f>RES_hhdet_in!P73-RES_hhdet_in_new!P73</f>
        <v>51984</v>
      </c>
      <c r="Q73" s="52">
        <f>RES_hhdet_in!Q73-RES_hhdet_in_new!Q73</f>
        <v>118334</v>
      </c>
      <c r="R73" s="52">
        <f>RES_hhdet_in!R73-RES_hhdet_in_new!R73</f>
        <v>166067</v>
      </c>
      <c r="S73" s="52">
        <f>RES_hhdet_in!S73-RES_hhdet_in_new!S73</f>
        <v>116549</v>
      </c>
      <c r="T73" s="52">
        <f>RES_hhdet_in!T73-RES_hhdet_in_new!T73</f>
        <v>97477</v>
      </c>
      <c r="U73" s="52">
        <f>RES_hhdet_in!U73-RES_hhdet_in_new!U73</f>
        <v>25187</v>
      </c>
      <c r="V73" s="52">
        <f>RES_hhdet_in!V73-RES_hhdet_in_new!V73</f>
        <v>95403</v>
      </c>
      <c r="W73" s="52">
        <f>RES_hhdet_in!W73-RES_hhdet_in_new!W73</f>
        <v>166658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7557</v>
      </c>
      <c r="D74" s="52">
        <f>RES_hhdet_in!D74-RES_hhdet_in_new!D74</f>
        <v>1175</v>
      </c>
      <c r="E74" s="52">
        <f>RES_hhdet_in!E74-RES_hhdet_in_new!E74</f>
        <v>617</v>
      </c>
      <c r="F74" s="52">
        <f>RES_hhdet_in!F74-RES_hhdet_in_new!F74</f>
        <v>1562</v>
      </c>
      <c r="G74" s="52">
        <f>RES_hhdet_in!G74-RES_hhdet_in_new!G74</f>
        <v>0</v>
      </c>
      <c r="H74" s="52">
        <f>RES_hhdet_in!H74-RES_hhdet_in_new!H74</f>
        <v>4757</v>
      </c>
      <c r="I74" s="52">
        <f>RES_hhdet_in!I74-RES_hhdet_in_new!I74</f>
        <v>2015</v>
      </c>
      <c r="J74" s="52">
        <f>RES_hhdet_in!J74-RES_hhdet_in_new!J74</f>
        <v>13089</v>
      </c>
      <c r="K74" s="52">
        <f>RES_hhdet_in!K74-RES_hhdet_in_new!K74</f>
        <v>5412</v>
      </c>
      <c r="L74" s="52">
        <f>RES_hhdet_in!L74-RES_hhdet_in_new!L74</f>
        <v>26685</v>
      </c>
      <c r="M74" s="52">
        <f>RES_hhdet_in!M74-RES_hhdet_in_new!M74</f>
        <v>20671</v>
      </c>
      <c r="N74" s="52">
        <f>RES_hhdet_in!N74-RES_hhdet_in_new!N74</f>
        <v>29718</v>
      </c>
      <c r="O74" s="52">
        <f>RES_hhdet_in!O74-RES_hhdet_in_new!O74</f>
        <v>13580</v>
      </c>
      <c r="P74" s="52">
        <f>RES_hhdet_in!P74-RES_hhdet_in_new!P74</f>
        <v>7598</v>
      </c>
      <c r="Q74" s="52">
        <f>RES_hhdet_in!Q74-RES_hhdet_in_new!Q74</f>
        <v>17165</v>
      </c>
      <c r="R74" s="52">
        <f>RES_hhdet_in!R74-RES_hhdet_in_new!R74</f>
        <v>26797</v>
      </c>
      <c r="S74" s="52">
        <f>RES_hhdet_in!S74-RES_hhdet_in_new!S74</f>
        <v>17568</v>
      </c>
      <c r="T74" s="52">
        <f>RES_hhdet_in!T74-RES_hhdet_in_new!T74</f>
        <v>22238</v>
      </c>
      <c r="U74" s="52">
        <f>RES_hhdet_in!U74-RES_hhdet_in_new!U74</f>
        <v>4436</v>
      </c>
      <c r="V74" s="52">
        <f>RES_hhdet_in!V74-RES_hhdet_in_new!V74</f>
        <v>11189</v>
      </c>
      <c r="W74" s="52">
        <f>RES_hhdet_in!W74-RES_hhdet_in_new!W74</f>
        <v>31247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1114842</v>
      </c>
      <c r="D78" s="52">
        <v>1276639</v>
      </c>
      <c r="E78" s="52">
        <v>1245984</v>
      </c>
      <c r="F78" s="52">
        <v>1422434</v>
      </c>
      <c r="G78" s="52">
        <v>1589059</v>
      </c>
      <c r="H78" s="52">
        <v>1564204</v>
      </c>
      <c r="I78" s="52">
        <v>1029754</v>
      </c>
      <c r="J78" s="52">
        <v>964432</v>
      </c>
      <c r="K78" s="52">
        <v>1390032</v>
      </c>
      <c r="L78" s="52">
        <v>1312684</v>
      </c>
      <c r="M78" s="52">
        <v>1534303</v>
      </c>
      <c r="N78" s="52">
        <v>1264617</v>
      </c>
      <c r="O78" s="52">
        <v>1170125</v>
      </c>
      <c r="P78" s="52">
        <v>939550</v>
      </c>
      <c r="Q78" s="52">
        <v>998025</v>
      </c>
      <c r="R78" s="52">
        <v>1234047</v>
      </c>
      <c r="S78" s="52">
        <v>1271101</v>
      </c>
      <c r="T78" s="52">
        <v>1235284</v>
      </c>
      <c r="U78" s="52">
        <v>1221849</v>
      </c>
      <c r="V78" s="52">
        <v>1098162</v>
      </c>
      <c r="W78" s="52">
        <v>1041078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281408</v>
      </c>
      <c r="D79" s="36">
        <v>46775</v>
      </c>
      <c r="E79" s="36">
        <v>13307</v>
      </c>
      <c r="F79" s="36">
        <v>40454</v>
      </c>
      <c r="G79" s="36">
        <v>285167</v>
      </c>
      <c r="H79" s="36">
        <v>75601</v>
      </c>
      <c r="I79" s="36">
        <v>5550</v>
      </c>
      <c r="J79" s="36">
        <v>121737</v>
      </c>
      <c r="K79" s="36">
        <v>16795</v>
      </c>
      <c r="L79" s="36">
        <v>114453</v>
      </c>
      <c r="M79" s="36">
        <v>96534</v>
      </c>
      <c r="N79" s="36">
        <v>397892</v>
      </c>
      <c r="O79" s="36">
        <v>348216</v>
      </c>
      <c r="P79" s="36">
        <v>89703</v>
      </c>
      <c r="Q79" s="36">
        <v>180980</v>
      </c>
      <c r="R79" s="36">
        <v>191835</v>
      </c>
      <c r="S79" s="36">
        <v>239043</v>
      </c>
      <c r="T79" s="36">
        <v>259262</v>
      </c>
      <c r="U79" s="36">
        <v>204227</v>
      </c>
      <c r="V79" s="36">
        <v>295383</v>
      </c>
      <c r="W79" s="36">
        <v>300668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177658</v>
      </c>
      <c r="D83" s="52">
        <v>245182</v>
      </c>
      <c r="E83" s="52">
        <v>273629</v>
      </c>
      <c r="F83" s="52">
        <v>230829</v>
      </c>
      <c r="G83" s="52">
        <v>306004</v>
      </c>
      <c r="H83" s="52">
        <v>271294</v>
      </c>
      <c r="I83" s="52">
        <v>425816</v>
      </c>
      <c r="J83" s="52">
        <v>359837</v>
      </c>
      <c r="K83" s="52">
        <v>476529</v>
      </c>
      <c r="L83" s="52">
        <v>512519</v>
      </c>
      <c r="M83" s="52">
        <v>548069</v>
      </c>
      <c r="N83" s="52">
        <v>555957</v>
      </c>
      <c r="O83" s="52">
        <v>502806</v>
      </c>
      <c r="P83" s="52">
        <v>186064</v>
      </c>
      <c r="Q83" s="52">
        <v>188782</v>
      </c>
      <c r="R83" s="52">
        <v>240156</v>
      </c>
      <c r="S83" s="52">
        <v>300791</v>
      </c>
      <c r="T83" s="52">
        <v>344509</v>
      </c>
      <c r="U83" s="52">
        <v>337056</v>
      </c>
      <c r="V83" s="52">
        <v>276094</v>
      </c>
      <c r="W83" s="52">
        <v>333293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54028</v>
      </c>
      <c r="D86" s="52">
        <v>53885</v>
      </c>
      <c r="E86" s="52">
        <v>45644</v>
      </c>
      <c r="F86" s="52">
        <v>61519</v>
      </c>
      <c r="G86" s="52">
        <v>61221</v>
      </c>
      <c r="H86" s="52">
        <v>69850</v>
      </c>
      <c r="I86" s="52">
        <v>38098</v>
      </c>
      <c r="J86" s="52">
        <v>33254</v>
      </c>
      <c r="K86" s="52">
        <v>54747</v>
      </c>
      <c r="L86" s="52">
        <v>80768</v>
      </c>
      <c r="M86" s="52">
        <v>108208</v>
      </c>
      <c r="N86" s="52">
        <v>104990</v>
      </c>
      <c r="O86" s="52">
        <v>109966</v>
      </c>
      <c r="P86" s="52">
        <v>85462</v>
      </c>
      <c r="Q86" s="52">
        <v>74031</v>
      </c>
      <c r="R86" s="52">
        <v>80640</v>
      </c>
      <c r="S86" s="52">
        <v>110537</v>
      </c>
      <c r="T86" s="52">
        <v>122332</v>
      </c>
      <c r="U86" s="52">
        <v>156449</v>
      </c>
      <c r="V86" s="52">
        <v>127139</v>
      </c>
      <c r="W86" s="52">
        <v>175388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17657</v>
      </c>
      <c r="D88" s="52">
        <f>RES_hhdet_in!D88-RES_hhdet_in_new!D88</f>
        <v>25763</v>
      </c>
      <c r="E88" s="52">
        <f>RES_hhdet_in!E88-RES_hhdet_in_new!E88</f>
        <v>28019</v>
      </c>
      <c r="F88" s="52">
        <f>RES_hhdet_in!F88-RES_hhdet_in_new!F88</f>
        <v>25131</v>
      </c>
      <c r="G88" s="52">
        <f>RES_hhdet_in!G88-RES_hhdet_in_new!G88</f>
        <v>30074</v>
      </c>
      <c r="H88" s="52">
        <f>RES_hhdet_in!H88-RES_hhdet_in_new!H88</f>
        <v>31244</v>
      </c>
      <c r="I88" s="52">
        <f>RES_hhdet_in!I88-RES_hhdet_in_new!I88</f>
        <v>41695</v>
      </c>
      <c r="J88" s="52">
        <f>RES_hhdet_in!J88-RES_hhdet_in_new!J88</f>
        <v>48245</v>
      </c>
      <c r="K88" s="52">
        <f>RES_hhdet_in!K88-RES_hhdet_in_new!K88</f>
        <v>37804</v>
      </c>
      <c r="L88" s="52">
        <f>RES_hhdet_in!L88-RES_hhdet_in_new!L88</f>
        <v>34782</v>
      </c>
      <c r="M88" s="52">
        <f>RES_hhdet_in!M88-RES_hhdet_in_new!M88</f>
        <v>34019</v>
      </c>
      <c r="N88" s="52">
        <f>RES_hhdet_in!N88-RES_hhdet_in_new!N88</f>
        <v>40882</v>
      </c>
      <c r="O88" s="52">
        <f>RES_hhdet_in!O88-RES_hhdet_in_new!O88</f>
        <v>55228</v>
      </c>
      <c r="P88" s="52">
        <f>RES_hhdet_in!P88-RES_hhdet_in_new!P88</f>
        <v>12656</v>
      </c>
      <c r="Q88" s="52">
        <f>RES_hhdet_in!Q88-RES_hhdet_in_new!Q88</f>
        <v>17902</v>
      </c>
      <c r="R88" s="52">
        <f>RES_hhdet_in!R88-RES_hhdet_in_new!R88</f>
        <v>18187</v>
      </c>
      <c r="S88" s="52">
        <f>RES_hhdet_in!S88-RES_hhdet_in_new!S88</f>
        <v>23470</v>
      </c>
      <c r="T88" s="52">
        <f>RES_hhdet_in!T88-RES_hhdet_in_new!T88</f>
        <v>20564</v>
      </c>
      <c r="U88" s="52">
        <f>RES_hhdet_in!U88-RES_hhdet_in_new!U88</f>
        <v>19945</v>
      </c>
      <c r="V88" s="52">
        <f>RES_hhdet_in!V88-RES_hhdet_in_new!V88</f>
        <v>22882</v>
      </c>
      <c r="W88" s="52">
        <f>RES_hhdet_in!W88-RES_hhdet_in_new!W88</f>
        <v>30031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6</v>
      </c>
      <c r="D89" s="52">
        <f>RES_hhdet_in!D89-RES_hhdet_in_new!D89</f>
        <v>6</v>
      </c>
      <c r="E89" s="52">
        <f>RES_hhdet_in!E89-RES_hhdet_in_new!E89</f>
        <v>11</v>
      </c>
      <c r="F89" s="52">
        <f>RES_hhdet_in!F89-RES_hhdet_in_new!F89</f>
        <v>10</v>
      </c>
      <c r="G89" s="52">
        <f>RES_hhdet_in!G89-RES_hhdet_in_new!G89</f>
        <v>20</v>
      </c>
      <c r="H89" s="52">
        <f>RES_hhdet_in!H89-RES_hhdet_in_new!H89</f>
        <v>29</v>
      </c>
      <c r="I89" s="52">
        <f>RES_hhdet_in!I89-RES_hhdet_in_new!I89</f>
        <v>52</v>
      </c>
      <c r="J89" s="52">
        <f>RES_hhdet_in!J89-RES_hhdet_in_new!J89</f>
        <v>41</v>
      </c>
      <c r="K89" s="52">
        <f>RES_hhdet_in!K89-RES_hhdet_in_new!K89</f>
        <v>71</v>
      </c>
      <c r="L89" s="52">
        <f>RES_hhdet_in!L89-RES_hhdet_in_new!L89</f>
        <v>147</v>
      </c>
      <c r="M89" s="52">
        <f>RES_hhdet_in!M89-RES_hhdet_in_new!M89</f>
        <v>57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16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36</v>
      </c>
      <c r="U89" s="52">
        <f>RES_hhdet_in!U89-RES_hhdet_in_new!U89</f>
        <v>54</v>
      </c>
      <c r="V89" s="52">
        <f>RES_hhdet_in!V89-RES_hhdet_in_new!V89</f>
        <v>27</v>
      </c>
      <c r="W89" s="52">
        <f>RES_hhdet_in!W89-RES_hhdet_in_new!W89</f>
        <v>173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56217</v>
      </c>
      <c r="D92" s="52">
        <f>RES_hhdet_in!D92-RES_hhdet_in_new!D92</f>
        <v>46502</v>
      </c>
      <c r="E92" s="52">
        <f>RES_hhdet_in!E92-RES_hhdet_in_new!E92</f>
        <v>47826</v>
      </c>
      <c r="F92" s="52">
        <f>RES_hhdet_in!F92-RES_hhdet_in_new!F92</f>
        <v>53103</v>
      </c>
      <c r="G92" s="52">
        <f>RES_hhdet_in!G92-RES_hhdet_in_new!G92</f>
        <v>66455</v>
      </c>
      <c r="H92" s="52">
        <f>RES_hhdet_in!H92-RES_hhdet_in_new!H92</f>
        <v>57441</v>
      </c>
      <c r="I92" s="52">
        <f>RES_hhdet_in!I92-RES_hhdet_in_new!I92</f>
        <v>36706</v>
      </c>
      <c r="J92" s="52">
        <f>RES_hhdet_in!J92-RES_hhdet_in_new!J92</f>
        <v>20853</v>
      </c>
      <c r="K92" s="52">
        <f>RES_hhdet_in!K92-RES_hhdet_in_new!K92</f>
        <v>43737</v>
      </c>
      <c r="L92" s="52">
        <f>RES_hhdet_in!L92-RES_hhdet_in_new!L92</f>
        <v>32839</v>
      </c>
      <c r="M92" s="52">
        <f>RES_hhdet_in!M92-RES_hhdet_in_new!M92</f>
        <v>36048</v>
      </c>
      <c r="N92" s="52">
        <f>RES_hhdet_in!N92-RES_hhdet_in_new!N92</f>
        <v>34912</v>
      </c>
      <c r="O92" s="52">
        <f>RES_hhdet_in!O92-RES_hhdet_in_new!O92</f>
        <v>37955</v>
      </c>
      <c r="P92" s="52">
        <f>RES_hhdet_in!P92-RES_hhdet_in_new!P92</f>
        <v>26934</v>
      </c>
      <c r="Q92" s="52">
        <f>RES_hhdet_in!Q92-RES_hhdet_in_new!Q92</f>
        <v>28481</v>
      </c>
      <c r="R92" s="52">
        <f>RES_hhdet_in!R92-RES_hhdet_in_new!R92</f>
        <v>29791</v>
      </c>
      <c r="S92" s="52">
        <f>RES_hhdet_in!S92-RES_hhdet_in_new!S92</f>
        <v>35281</v>
      </c>
      <c r="T92" s="52">
        <f>RES_hhdet_in!T92-RES_hhdet_in_new!T92</f>
        <v>32263</v>
      </c>
      <c r="U92" s="52">
        <f>RES_hhdet_in!U92-RES_hhdet_in_new!U92</f>
        <v>28645</v>
      </c>
      <c r="V92" s="52">
        <f>RES_hhdet_in!V92-RES_hhdet_in_new!V92</f>
        <v>25773</v>
      </c>
      <c r="W92" s="52">
        <f>RES_hhdet_in!W92-RES_hhdet_in_new!W92</f>
        <v>31914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18</v>
      </c>
      <c r="D93" s="52">
        <f>RES_hhdet_in!D93-RES_hhdet_in_new!D93</f>
        <v>18</v>
      </c>
      <c r="E93" s="52">
        <f>RES_hhdet_in!E93-RES_hhdet_in_new!E93</f>
        <v>9</v>
      </c>
      <c r="F93" s="52">
        <f>RES_hhdet_in!F93-RES_hhdet_in_new!F93</f>
        <v>24</v>
      </c>
      <c r="G93" s="52">
        <f>RES_hhdet_in!G93-RES_hhdet_in_new!G93</f>
        <v>42</v>
      </c>
      <c r="H93" s="52">
        <f>RES_hhdet_in!H93-RES_hhdet_in_new!H93</f>
        <v>36</v>
      </c>
      <c r="I93" s="52">
        <f>RES_hhdet_in!I93-RES_hhdet_in_new!I93</f>
        <v>48</v>
      </c>
      <c r="J93" s="52">
        <f>RES_hhdet_in!J93-RES_hhdet_in_new!J93</f>
        <v>13</v>
      </c>
      <c r="K93" s="52">
        <f>RES_hhdet_in!K93-RES_hhdet_in_new!K93</f>
        <v>74</v>
      </c>
      <c r="L93" s="52">
        <f>RES_hhdet_in!L93-RES_hhdet_in_new!L93</f>
        <v>86</v>
      </c>
      <c r="M93" s="52">
        <f>RES_hhdet_in!M93-RES_hhdet_in_new!M93</f>
        <v>76</v>
      </c>
      <c r="N93" s="52">
        <f>RES_hhdet_in!N93-RES_hhdet_in_new!N93</f>
        <v>0</v>
      </c>
      <c r="O93" s="52">
        <f>RES_hhdet_in!O93-RES_hhdet_in_new!O93</f>
        <v>1</v>
      </c>
      <c r="P93" s="52">
        <f>RES_hhdet_in!P93-RES_hhdet_in_new!P93</f>
        <v>65</v>
      </c>
      <c r="Q93" s="52">
        <f>RES_hhdet_in!Q93-RES_hhdet_in_new!Q93</f>
        <v>28</v>
      </c>
      <c r="R93" s="52">
        <f>RES_hhdet_in!R93-RES_hhdet_in_new!R93</f>
        <v>50</v>
      </c>
      <c r="S93" s="52">
        <f>RES_hhdet_in!S93-RES_hhdet_in_new!S93</f>
        <v>59</v>
      </c>
      <c r="T93" s="52">
        <f>RES_hhdet_in!T93-RES_hhdet_in_new!T93</f>
        <v>72</v>
      </c>
      <c r="U93" s="52">
        <f>RES_hhdet_in!U93-RES_hhdet_in_new!U93</f>
        <v>30</v>
      </c>
      <c r="V93" s="52">
        <f>RES_hhdet_in!V93-RES_hhdet_in_new!V93</f>
        <v>8</v>
      </c>
      <c r="W93" s="52">
        <f>RES_hhdet_in!W93-RES_hhdet_in_new!W93</f>
        <v>66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445849</v>
      </c>
      <c r="D96" s="52">
        <f>RES_hhdet_in!D96-RES_hhdet_in_new!D96</f>
        <v>514720</v>
      </c>
      <c r="E96" s="52">
        <f>RES_hhdet_in!E96-RES_hhdet_in_new!E96</f>
        <v>540687</v>
      </c>
      <c r="F96" s="52">
        <f>RES_hhdet_in!F96-RES_hhdet_in_new!F96</f>
        <v>517533</v>
      </c>
      <c r="G96" s="52">
        <f>RES_hhdet_in!G96-RES_hhdet_in_new!G96</f>
        <v>609131</v>
      </c>
      <c r="H96" s="52">
        <f>RES_hhdet_in!H96-RES_hhdet_in_new!H96</f>
        <v>642654</v>
      </c>
      <c r="I96" s="52">
        <f>RES_hhdet_in!I96-RES_hhdet_in_new!I96</f>
        <v>488851</v>
      </c>
      <c r="J96" s="52">
        <f>RES_hhdet_in!J96-RES_hhdet_in_new!J96</f>
        <v>453874</v>
      </c>
      <c r="K96" s="52">
        <f>RES_hhdet_in!K96-RES_hhdet_in_new!K96</f>
        <v>637820</v>
      </c>
      <c r="L96" s="52">
        <f>RES_hhdet_in!L96-RES_hhdet_in_new!L96</f>
        <v>648088</v>
      </c>
      <c r="M96" s="52">
        <f>RES_hhdet_in!M96-RES_hhdet_in_new!M96</f>
        <v>725459</v>
      </c>
      <c r="N96" s="52">
        <f>RES_hhdet_in!N96-RES_hhdet_in_new!N96</f>
        <v>792672</v>
      </c>
      <c r="O96" s="52">
        <f>RES_hhdet_in!O96-RES_hhdet_in_new!O96</f>
        <v>816160</v>
      </c>
      <c r="P96" s="52">
        <f>RES_hhdet_in!P96-RES_hhdet_in_new!P96</f>
        <v>592391</v>
      </c>
      <c r="Q96" s="52">
        <f>RES_hhdet_in!Q96-RES_hhdet_in_new!Q96</f>
        <v>661934</v>
      </c>
      <c r="R96" s="52">
        <f>RES_hhdet_in!R96-RES_hhdet_in_new!R96</f>
        <v>713050</v>
      </c>
      <c r="S96" s="52">
        <f>RES_hhdet_in!S96-RES_hhdet_in_new!S96</f>
        <v>794878</v>
      </c>
      <c r="T96" s="52">
        <f>RES_hhdet_in!T96-RES_hhdet_in_new!T96</f>
        <v>778129</v>
      </c>
      <c r="U96" s="52">
        <f>RES_hhdet_in!U96-RES_hhdet_in_new!U96</f>
        <v>767703</v>
      </c>
      <c r="V96" s="52">
        <f>RES_hhdet_in!V96-RES_hhdet_in_new!V96</f>
        <v>718040</v>
      </c>
      <c r="W96" s="52">
        <f>RES_hhdet_in!W96-RES_hhdet_in_new!W96</f>
        <v>649136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13123</v>
      </c>
      <c r="D97" s="52">
        <f>RES_hhdet_in!D97-RES_hhdet_in_new!D97</f>
        <v>14507</v>
      </c>
      <c r="E97" s="52">
        <f>RES_hhdet_in!E97-RES_hhdet_in_new!E97</f>
        <v>21429</v>
      </c>
      <c r="F97" s="52">
        <f>RES_hhdet_in!F97-RES_hhdet_in_new!F97</f>
        <v>21934</v>
      </c>
      <c r="G97" s="52">
        <f>RES_hhdet_in!G97-RES_hhdet_in_new!G97</f>
        <v>32362</v>
      </c>
      <c r="H97" s="52">
        <f>RES_hhdet_in!H97-RES_hhdet_in_new!H97</f>
        <v>47924</v>
      </c>
      <c r="I97" s="52">
        <f>RES_hhdet_in!I97-RES_hhdet_in_new!I97</f>
        <v>56070</v>
      </c>
      <c r="J97" s="52">
        <f>RES_hhdet_in!J97-RES_hhdet_in_new!J97</f>
        <v>40526</v>
      </c>
      <c r="K97" s="52">
        <f>RES_hhdet_in!K97-RES_hhdet_in_new!K97</f>
        <v>72010</v>
      </c>
      <c r="L97" s="52">
        <f>RES_hhdet_in!L97-RES_hhdet_in_new!L97</f>
        <v>155788</v>
      </c>
      <c r="M97" s="52">
        <f>RES_hhdet_in!M97-RES_hhdet_in_new!M97</f>
        <v>134868</v>
      </c>
      <c r="N97" s="52">
        <f>RES_hhdet_in!N97-RES_hhdet_in_new!N97</f>
        <v>89210</v>
      </c>
      <c r="O97" s="52">
        <f>RES_hhdet_in!O97-RES_hhdet_in_new!O97</f>
        <v>64929</v>
      </c>
      <c r="P97" s="52">
        <f>RES_hhdet_in!P97-RES_hhdet_in_new!P97</f>
        <v>86602</v>
      </c>
      <c r="Q97" s="52">
        <f>RES_hhdet_in!Q97-RES_hhdet_in_new!Q97</f>
        <v>96017</v>
      </c>
      <c r="R97" s="52">
        <f>RES_hhdet_in!R97-RES_hhdet_in_new!R97</f>
        <v>115066</v>
      </c>
      <c r="S97" s="52">
        <f>RES_hhdet_in!S97-RES_hhdet_in_new!S97</f>
        <v>119819</v>
      </c>
      <c r="T97" s="52">
        <f>RES_hhdet_in!T97-RES_hhdet_in_new!T97</f>
        <v>177510</v>
      </c>
      <c r="U97" s="52">
        <f>RES_hhdet_in!U97-RES_hhdet_in_new!U97</f>
        <v>135283</v>
      </c>
      <c r="V97" s="52">
        <f>RES_hhdet_in!V97-RES_hhdet_in_new!V97</f>
        <v>84197</v>
      </c>
      <c r="W97" s="52">
        <f>RES_hhdet_in!W97-RES_hhdet_in_new!W97</f>
        <v>121712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236583</v>
      </c>
      <c r="D102" s="52">
        <v>285829</v>
      </c>
      <c r="E102" s="52">
        <v>299649</v>
      </c>
      <c r="F102" s="52">
        <v>319528</v>
      </c>
      <c r="G102" s="52">
        <v>323241</v>
      </c>
      <c r="H102" s="52">
        <v>293737</v>
      </c>
      <c r="I102" s="52">
        <v>234669</v>
      </c>
      <c r="J102" s="52">
        <v>184856</v>
      </c>
      <c r="K102" s="52">
        <v>275554</v>
      </c>
      <c r="L102" s="52">
        <v>314623</v>
      </c>
      <c r="M102" s="52">
        <v>343590</v>
      </c>
      <c r="N102" s="52">
        <v>326415</v>
      </c>
      <c r="O102" s="52">
        <v>323851</v>
      </c>
      <c r="P102" s="52">
        <v>224665</v>
      </c>
      <c r="Q102" s="52">
        <v>223235</v>
      </c>
      <c r="R102" s="52">
        <v>192602</v>
      </c>
      <c r="S102" s="52">
        <v>238877</v>
      </c>
      <c r="T102" s="52">
        <v>262384</v>
      </c>
      <c r="U102" s="52">
        <v>242795</v>
      </c>
      <c r="V102" s="52">
        <v>208631</v>
      </c>
      <c r="W102" s="52">
        <v>195893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311727</v>
      </c>
      <c r="D103" s="36">
        <v>331187</v>
      </c>
      <c r="E103" s="36">
        <v>354273</v>
      </c>
      <c r="F103" s="36">
        <v>315413</v>
      </c>
      <c r="G103" s="36">
        <v>434634</v>
      </c>
      <c r="H103" s="36">
        <v>509743</v>
      </c>
      <c r="I103" s="36">
        <v>401067</v>
      </c>
      <c r="J103" s="36">
        <v>381081</v>
      </c>
      <c r="K103" s="36">
        <v>520251</v>
      </c>
      <c r="L103" s="36">
        <v>563024</v>
      </c>
      <c r="M103" s="36">
        <v>594278</v>
      </c>
      <c r="N103" s="36">
        <v>640030</v>
      </c>
      <c r="O103" s="36">
        <v>653729</v>
      </c>
      <c r="P103" s="36">
        <v>502223</v>
      </c>
      <c r="Q103" s="36">
        <v>590290</v>
      </c>
      <c r="R103" s="36">
        <v>697058</v>
      </c>
      <c r="S103" s="36">
        <v>748430</v>
      </c>
      <c r="T103" s="36">
        <v>766022</v>
      </c>
      <c r="U103" s="36">
        <v>736874</v>
      </c>
      <c r="V103" s="36">
        <v>668351</v>
      </c>
      <c r="W103" s="36">
        <v>664197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1428</v>
      </c>
      <c r="D110" s="52">
        <v>1165</v>
      </c>
      <c r="E110" s="52">
        <v>127</v>
      </c>
      <c r="F110" s="52">
        <v>117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5750</v>
      </c>
      <c r="D116" s="52">
        <f>RES_hhdet_in!D116-RES_hhdet_in_new!D116</f>
        <v>0</v>
      </c>
      <c r="E116" s="52">
        <f>RES_hhdet_in!E116-RES_hhdet_in_new!E116</f>
        <v>1801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169</v>
      </c>
      <c r="D117" s="52">
        <f>RES_hhdet_in!D117-RES_hhdet_in_new!D117</f>
        <v>0</v>
      </c>
      <c r="E117" s="52">
        <f>RES_hhdet_in!E117-RES_hhdet_in_new!E117</f>
        <v>71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2554</v>
      </c>
      <c r="D121" s="52">
        <v>0</v>
      </c>
      <c r="E121" s="52">
        <v>858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3365</v>
      </c>
      <c r="D122" s="36">
        <v>0</v>
      </c>
      <c r="E122" s="36">
        <v>1014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128199</v>
      </c>
      <c r="D126" s="52">
        <v>127524</v>
      </c>
      <c r="E126" s="52">
        <v>136952</v>
      </c>
      <c r="F126" s="52">
        <v>114809</v>
      </c>
      <c r="G126" s="52">
        <v>70702</v>
      </c>
      <c r="H126" s="52">
        <v>0</v>
      </c>
      <c r="I126" s="52">
        <v>0</v>
      </c>
      <c r="J126" s="52">
        <v>1</v>
      </c>
      <c r="K126" s="52">
        <v>0</v>
      </c>
      <c r="L126" s="52">
        <v>78913</v>
      </c>
      <c r="M126" s="52">
        <v>132436</v>
      </c>
      <c r="N126" s="52">
        <v>141690</v>
      </c>
      <c r="O126" s="52">
        <v>131844</v>
      </c>
      <c r="P126" s="52">
        <v>27976</v>
      </c>
      <c r="Q126" s="52">
        <v>57427</v>
      </c>
      <c r="R126" s="52">
        <v>81559</v>
      </c>
      <c r="S126" s="52">
        <v>109829</v>
      </c>
      <c r="T126" s="52">
        <v>106269</v>
      </c>
      <c r="U126" s="52">
        <v>95208</v>
      </c>
      <c r="V126" s="52">
        <v>82104</v>
      </c>
      <c r="W126" s="52">
        <v>67990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30918</v>
      </c>
      <c r="D129" s="52">
        <v>30872</v>
      </c>
      <c r="E129" s="52">
        <v>27335</v>
      </c>
      <c r="F129" s="52">
        <v>31794</v>
      </c>
      <c r="G129" s="52">
        <v>30936</v>
      </c>
      <c r="H129" s="52">
        <v>26080</v>
      </c>
      <c r="I129" s="52">
        <v>4667</v>
      </c>
      <c r="J129" s="52">
        <v>1120</v>
      </c>
      <c r="K129" s="52">
        <v>1653</v>
      </c>
      <c r="L129" s="52">
        <v>783</v>
      </c>
      <c r="M129" s="52">
        <v>11743</v>
      </c>
      <c r="N129" s="52">
        <v>20569</v>
      </c>
      <c r="O129" s="52">
        <v>26473</v>
      </c>
      <c r="P129" s="52">
        <v>21616</v>
      </c>
      <c r="Q129" s="52">
        <v>13982</v>
      </c>
      <c r="R129" s="52">
        <v>17012</v>
      </c>
      <c r="S129" s="52">
        <v>34195</v>
      </c>
      <c r="T129" s="52">
        <v>41079</v>
      </c>
      <c r="U129" s="52">
        <v>47101</v>
      </c>
      <c r="V129" s="52">
        <v>35875</v>
      </c>
      <c r="W129" s="52">
        <v>47445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129029</v>
      </c>
      <c r="D131" s="52">
        <f>RES_hhdet_in!D131-RES_hhdet_in_new!D131</f>
        <v>140836</v>
      </c>
      <c r="E131" s="52">
        <f>RES_hhdet_in!E131-RES_hhdet_in_new!E131</f>
        <v>134692</v>
      </c>
      <c r="F131" s="52">
        <f>RES_hhdet_in!F131-RES_hhdet_in_new!F131</f>
        <v>110553</v>
      </c>
      <c r="G131" s="52">
        <f>RES_hhdet_in!G131-RES_hhdet_in_new!G131</f>
        <v>69207</v>
      </c>
      <c r="H131" s="52">
        <f>RES_hhdet_in!H131-RES_hhdet_in_new!H131</f>
        <v>34201</v>
      </c>
      <c r="I131" s="52">
        <f>RES_hhdet_in!I131-RES_hhdet_in_new!I131</f>
        <v>251476</v>
      </c>
      <c r="J131" s="52">
        <f>RES_hhdet_in!J131-RES_hhdet_in_new!J131</f>
        <v>217607</v>
      </c>
      <c r="K131" s="52">
        <f>RES_hhdet_in!K131-RES_hhdet_in_new!K131</f>
        <v>153392</v>
      </c>
      <c r="L131" s="52">
        <f>RES_hhdet_in!L131-RES_hhdet_in_new!L131</f>
        <v>104992</v>
      </c>
      <c r="M131" s="52">
        <f>RES_hhdet_in!M131-RES_hhdet_in_new!M131</f>
        <v>164351</v>
      </c>
      <c r="N131" s="52">
        <f>RES_hhdet_in!N131-RES_hhdet_in_new!N131</f>
        <v>140635</v>
      </c>
      <c r="O131" s="52">
        <f>RES_hhdet_in!O131-RES_hhdet_in_new!O131</f>
        <v>125158</v>
      </c>
      <c r="P131" s="52">
        <f>RES_hhdet_in!P131-RES_hhdet_in_new!P131</f>
        <v>23920</v>
      </c>
      <c r="Q131" s="52">
        <f>RES_hhdet_in!Q131-RES_hhdet_in_new!Q131</f>
        <v>57097</v>
      </c>
      <c r="R131" s="52">
        <f>RES_hhdet_in!R131-RES_hhdet_in_new!R131</f>
        <v>82872</v>
      </c>
      <c r="S131" s="52">
        <f>RES_hhdet_in!S131-RES_hhdet_in_new!S131</f>
        <v>111827</v>
      </c>
      <c r="T131" s="52">
        <f>RES_hhdet_in!T131-RES_hhdet_in_new!T131</f>
        <v>106538</v>
      </c>
      <c r="U131" s="52">
        <f>RES_hhdet_in!U131-RES_hhdet_in_new!U131</f>
        <v>96332</v>
      </c>
      <c r="V131" s="52">
        <f>RES_hhdet_in!V131-RES_hhdet_in_new!V131</f>
        <v>84408</v>
      </c>
      <c r="W131" s="52">
        <f>RES_hhdet_in!W131-RES_hhdet_in_new!W131</f>
        <v>80082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112</v>
      </c>
      <c r="D132" s="52">
        <f>RES_hhdet_in!D132-RES_hhdet_in_new!D132</f>
        <v>81</v>
      </c>
      <c r="E132" s="52">
        <f>RES_hhdet_in!E132-RES_hhdet_in_new!E132</f>
        <v>0</v>
      </c>
      <c r="F132" s="52">
        <f>RES_hhdet_in!F132-RES_hhdet_in_new!F132</f>
        <v>27</v>
      </c>
      <c r="G132" s="52">
        <f>RES_hhdet_in!G132-RES_hhdet_in_new!G132</f>
        <v>158</v>
      </c>
      <c r="H132" s="52">
        <f>RES_hhdet_in!H132-RES_hhdet_in_new!H132</f>
        <v>251</v>
      </c>
      <c r="I132" s="52">
        <f>RES_hhdet_in!I132-RES_hhdet_in_new!I132</f>
        <v>0</v>
      </c>
      <c r="J132" s="52">
        <f>RES_hhdet_in!J132-RES_hhdet_in_new!J132</f>
        <v>98</v>
      </c>
      <c r="K132" s="52">
        <f>RES_hhdet_in!K132-RES_hhdet_in_new!K132</f>
        <v>156</v>
      </c>
      <c r="L132" s="52">
        <f>RES_hhdet_in!L132-RES_hhdet_in_new!L132</f>
        <v>355</v>
      </c>
      <c r="M132" s="52">
        <f>RES_hhdet_in!M132-RES_hhdet_in_new!M132</f>
        <v>322</v>
      </c>
      <c r="N132" s="52">
        <f>RES_hhdet_in!N132-RES_hhdet_in_new!N132</f>
        <v>42</v>
      </c>
      <c r="O132" s="52">
        <f>RES_hhdet_in!O132-RES_hhdet_in_new!O132</f>
        <v>21</v>
      </c>
      <c r="P132" s="52">
        <f>RES_hhdet_in!P132-RES_hhdet_in_new!P132</f>
        <v>81</v>
      </c>
      <c r="Q132" s="52">
        <f>RES_hhdet_in!Q132-RES_hhdet_in_new!Q132</f>
        <v>94</v>
      </c>
      <c r="R132" s="52">
        <f>RES_hhdet_in!R132-RES_hhdet_in_new!R132</f>
        <v>141</v>
      </c>
      <c r="S132" s="52">
        <f>RES_hhdet_in!S132-RES_hhdet_in_new!S132</f>
        <v>94</v>
      </c>
      <c r="T132" s="52">
        <f>RES_hhdet_in!T132-RES_hhdet_in_new!T132</f>
        <v>236</v>
      </c>
      <c r="U132" s="52">
        <f>RES_hhdet_in!U132-RES_hhdet_in_new!U132</f>
        <v>176</v>
      </c>
      <c r="V132" s="52">
        <f>RES_hhdet_in!V132-RES_hhdet_in_new!V132</f>
        <v>96</v>
      </c>
      <c r="W132" s="52">
        <f>RES_hhdet_in!W132-RES_hhdet_in_new!W132</f>
        <v>262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14571</v>
      </c>
      <c r="D135" s="52">
        <f>RES_hhdet_in!D135-RES_hhdet_in_new!D135</f>
        <v>2521</v>
      </c>
      <c r="E135" s="52">
        <f>RES_hhdet_in!E135-RES_hhdet_in_new!E135</f>
        <v>17807</v>
      </c>
      <c r="F135" s="52">
        <f>RES_hhdet_in!F135-RES_hhdet_in_new!F135</f>
        <v>20247</v>
      </c>
      <c r="G135" s="52">
        <f>RES_hhdet_in!G135-RES_hhdet_in_new!G135</f>
        <v>18502</v>
      </c>
      <c r="H135" s="52">
        <f>RES_hhdet_in!H135-RES_hhdet_in_new!H135</f>
        <v>20442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2570</v>
      </c>
      <c r="L135" s="52">
        <f>RES_hhdet_in!L135-RES_hhdet_in_new!L135</f>
        <v>12271</v>
      </c>
      <c r="M135" s="52">
        <f>RES_hhdet_in!M135-RES_hhdet_in_new!M135</f>
        <v>21444</v>
      </c>
      <c r="N135" s="52">
        <f>RES_hhdet_in!N135-RES_hhdet_in_new!N135</f>
        <v>17335</v>
      </c>
      <c r="O135" s="52">
        <f>RES_hhdet_in!O135-RES_hhdet_in_new!O135</f>
        <v>15709</v>
      </c>
      <c r="P135" s="52">
        <f>RES_hhdet_in!P135-RES_hhdet_in_new!P135</f>
        <v>5773</v>
      </c>
      <c r="Q135" s="52">
        <f>RES_hhdet_in!Q135-RES_hhdet_in_new!Q135</f>
        <v>4137</v>
      </c>
      <c r="R135" s="52">
        <f>RES_hhdet_in!R135-RES_hhdet_in_new!R135</f>
        <v>5476</v>
      </c>
      <c r="S135" s="52">
        <f>RES_hhdet_in!S135-RES_hhdet_in_new!S135</f>
        <v>11373</v>
      </c>
      <c r="T135" s="52">
        <f>RES_hhdet_in!T135-RES_hhdet_in_new!T135</f>
        <v>17982</v>
      </c>
      <c r="U135" s="52">
        <f>RES_hhdet_in!U135-RES_hhdet_in_new!U135</f>
        <v>18051</v>
      </c>
      <c r="V135" s="52">
        <f>RES_hhdet_in!V135-RES_hhdet_in_new!V135</f>
        <v>14278</v>
      </c>
      <c r="W135" s="52">
        <f>RES_hhdet_in!W135-RES_hhdet_in_new!W135</f>
        <v>2979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429</v>
      </c>
      <c r="D136" s="52">
        <f>RES_hhdet_in!D136-RES_hhdet_in_new!D136</f>
        <v>71</v>
      </c>
      <c r="E136" s="52">
        <f>RES_hhdet_in!E136-RES_hhdet_in_new!E136</f>
        <v>706</v>
      </c>
      <c r="F136" s="52">
        <f>RES_hhdet_in!F136-RES_hhdet_in_new!F136</f>
        <v>858</v>
      </c>
      <c r="G136" s="52">
        <f>RES_hhdet_in!G136-RES_hhdet_in_new!G136</f>
        <v>982</v>
      </c>
      <c r="H136" s="52">
        <f>RES_hhdet_in!H136-RES_hhdet_in_new!H136</f>
        <v>1524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288</v>
      </c>
      <c r="L136" s="52">
        <f>RES_hhdet_in!L136-RES_hhdet_in_new!L136</f>
        <v>2951</v>
      </c>
      <c r="M136" s="52">
        <f>RES_hhdet_in!M136-RES_hhdet_in_new!M136</f>
        <v>3985</v>
      </c>
      <c r="N136" s="52">
        <f>RES_hhdet_in!N136-RES_hhdet_in_new!N136</f>
        <v>1951</v>
      </c>
      <c r="O136" s="52">
        <f>RES_hhdet_in!O136-RES_hhdet_in_new!O136</f>
        <v>1250</v>
      </c>
      <c r="P136" s="52">
        <f>RES_hhdet_in!P136-RES_hhdet_in_new!P136</f>
        <v>843</v>
      </c>
      <c r="Q136" s="52">
        <f>RES_hhdet_in!Q136-RES_hhdet_in_new!Q136</f>
        <v>599</v>
      </c>
      <c r="R136" s="52">
        <f>RES_hhdet_in!R136-RES_hhdet_in_new!R136</f>
        <v>884</v>
      </c>
      <c r="S136" s="52">
        <f>RES_hhdet_in!S136-RES_hhdet_in_new!S136</f>
        <v>1715</v>
      </c>
      <c r="T136" s="52">
        <f>RES_hhdet_in!T136-RES_hhdet_in_new!T136</f>
        <v>4104</v>
      </c>
      <c r="U136" s="52">
        <f>RES_hhdet_in!U136-RES_hhdet_in_new!U136</f>
        <v>3182</v>
      </c>
      <c r="V136" s="52">
        <f>RES_hhdet_in!V136-RES_hhdet_in_new!V136</f>
        <v>1676</v>
      </c>
      <c r="W136" s="52">
        <f>RES_hhdet_in!W136-RES_hhdet_in_new!W136</f>
        <v>556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145803</v>
      </c>
      <c r="D140" s="52">
        <v>156568</v>
      </c>
      <c r="E140" s="52">
        <v>161571</v>
      </c>
      <c r="F140" s="52">
        <v>173401</v>
      </c>
      <c r="G140" s="52">
        <v>139941</v>
      </c>
      <c r="H140" s="52">
        <v>99186</v>
      </c>
      <c r="I140" s="52">
        <v>2997</v>
      </c>
      <c r="J140" s="52">
        <v>12683</v>
      </c>
      <c r="K140" s="52">
        <v>37831</v>
      </c>
      <c r="L140" s="52">
        <v>84853</v>
      </c>
      <c r="M140" s="52">
        <v>98629</v>
      </c>
      <c r="N140" s="52">
        <v>84291</v>
      </c>
      <c r="O140" s="52">
        <v>63769</v>
      </c>
      <c r="P140" s="52">
        <v>17897</v>
      </c>
      <c r="Q140" s="52">
        <v>27232</v>
      </c>
      <c r="R140" s="52">
        <v>30948</v>
      </c>
      <c r="S140" s="52">
        <v>48833</v>
      </c>
      <c r="T140" s="52">
        <v>62365</v>
      </c>
      <c r="U140" s="52">
        <v>61173</v>
      </c>
      <c r="V140" s="52">
        <v>53388</v>
      </c>
      <c r="W140" s="52">
        <v>43369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192112</v>
      </c>
      <c r="D141" s="36">
        <v>181414</v>
      </c>
      <c r="E141" s="36">
        <v>191025</v>
      </c>
      <c r="F141" s="36">
        <v>171170</v>
      </c>
      <c r="G141" s="36">
        <v>188168</v>
      </c>
      <c r="H141" s="36">
        <v>172124</v>
      </c>
      <c r="I141" s="36">
        <v>5126</v>
      </c>
      <c r="J141" s="36">
        <v>26147</v>
      </c>
      <c r="K141" s="36">
        <v>71429</v>
      </c>
      <c r="L141" s="36">
        <v>151842</v>
      </c>
      <c r="M141" s="36">
        <v>170593</v>
      </c>
      <c r="N141" s="36">
        <v>165264</v>
      </c>
      <c r="O141" s="36">
        <v>128729</v>
      </c>
      <c r="P141" s="36">
        <v>40010</v>
      </c>
      <c r="Q141" s="36">
        <v>72027</v>
      </c>
      <c r="R141" s="36">
        <v>112011</v>
      </c>
      <c r="S141" s="36">
        <v>153002</v>
      </c>
      <c r="T141" s="36">
        <v>182046</v>
      </c>
      <c r="U141" s="36">
        <v>185677</v>
      </c>
      <c r="V141" s="36">
        <v>171023</v>
      </c>
      <c r="W141" s="36">
        <v>147051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12914</v>
      </c>
      <c r="D145" s="52">
        <v>19771</v>
      </c>
      <c r="E145" s="52">
        <v>34420</v>
      </c>
      <c r="F145" s="52">
        <v>69548</v>
      </c>
      <c r="G145" s="52">
        <v>169063</v>
      </c>
      <c r="H145" s="52">
        <v>222980</v>
      </c>
      <c r="I145" s="52">
        <v>322514</v>
      </c>
      <c r="J145" s="52">
        <v>296696</v>
      </c>
      <c r="K145" s="52">
        <v>309808</v>
      </c>
      <c r="L145" s="52">
        <v>261813</v>
      </c>
      <c r="M145" s="52">
        <v>196297</v>
      </c>
      <c r="N145" s="52">
        <v>194649</v>
      </c>
      <c r="O145" s="52">
        <v>209019</v>
      </c>
      <c r="P145" s="52">
        <v>153444</v>
      </c>
      <c r="Q145" s="52">
        <v>202763</v>
      </c>
      <c r="R145" s="52">
        <v>274907</v>
      </c>
      <c r="S145" s="52">
        <v>347448</v>
      </c>
      <c r="T145" s="52">
        <v>428962</v>
      </c>
      <c r="U145" s="52">
        <v>531392</v>
      </c>
      <c r="V145" s="52">
        <v>586922</v>
      </c>
      <c r="W145" s="52">
        <v>535753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7060</v>
      </c>
      <c r="D147" s="52">
        <v>9816</v>
      </c>
      <c r="E147" s="52">
        <v>11138</v>
      </c>
      <c r="F147" s="52">
        <v>16144</v>
      </c>
      <c r="G147" s="52">
        <v>39588</v>
      </c>
      <c r="H147" s="52">
        <v>80191</v>
      </c>
      <c r="I147" s="52">
        <v>119899</v>
      </c>
      <c r="J147" s="52">
        <v>134416</v>
      </c>
      <c r="K147" s="52">
        <v>202604</v>
      </c>
      <c r="L147" s="52">
        <v>175525</v>
      </c>
      <c r="M147" s="52">
        <v>132909</v>
      </c>
      <c r="N147" s="52">
        <v>92328</v>
      </c>
      <c r="O147" s="52">
        <v>133217</v>
      </c>
      <c r="P147" s="52">
        <v>105714</v>
      </c>
      <c r="Q147" s="52">
        <v>210111</v>
      </c>
      <c r="R147" s="52">
        <v>244991</v>
      </c>
      <c r="S147" s="52">
        <v>199027</v>
      </c>
      <c r="T147" s="52">
        <v>190786</v>
      </c>
      <c r="U147" s="52">
        <v>324144</v>
      </c>
      <c r="V147" s="52">
        <v>254613</v>
      </c>
      <c r="W147" s="52">
        <v>581740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2398</v>
      </c>
      <c r="D149" s="52">
        <f>RES_hhdet_in!D149-RES_hhdet_in_new!D149</f>
        <v>2332</v>
      </c>
      <c r="E149" s="52">
        <f>RES_hhdet_in!E149-RES_hhdet_in_new!E149</f>
        <v>3441</v>
      </c>
      <c r="F149" s="52">
        <f>RES_hhdet_in!F149-RES_hhdet_in_new!F149</f>
        <v>7183</v>
      </c>
      <c r="G149" s="52">
        <f>RES_hhdet_in!G149-RES_hhdet_in_new!G149</f>
        <v>17108</v>
      </c>
      <c r="H149" s="52">
        <f>RES_hhdet_in!H149-RES_hhdet_in_new!H149</f>
        <v>18551</v>
      </c>
      <c r="I149" s="52">
        <f>RES_hhdet_in!I149-RES_hhdet_in_new!I149</f>
        <v>21524</v>
      </c>
      <c r="J149" s="52">
        <f>RES_hhdet_in!J149-RES_hhdet_in_new!J149</f>
        <v>13390</v>
      </c>
      <c r="K149" s="52">
        <f>RES_hhdet_in!K149-RES_hhdet_in_new!K149</f>
        <v>21786</v>
      </c>
      <c r="L149" s="52">
        <f>RES_hhdet_in!L149-RES_hhdet_in_new!L149</f>
        <v>14501</v>
      </c>
      <c r="M149" s="52">
        <f>RES_hhdet_in!M149-RES_hhdet_in_new!M149</f>
        <v>14627</v>
      </c>
      <c r="N149" s="52">
        <f>RES_hhdet_in!N149-RES_hhdet_in_new!N149</f>
        <v>16696</v>
      </c>
      <c r="O149" s="52">
        <f>RES_hhdet_in!O149-RES_hhdet_in_new!O149</f>
        <v>22081</v>
      </c>
      <c r="P149" s="52">
        <f>RES_hhdet_in!P149-RES_hhdet_in_new!P149</f>
        <v>20377</v>
      </c>
      <c r="Q149" s="52">
        <f>RES_hhdet_in!Q149-RES_hhdet_in_new!Q149</f>
        <v>21822</v>
      </c>
      <c r="R149" s="52">
        <f>RES_hhdet_in!R149-RES_hhdet_in_new!R149</f>
        <v>22708</v>
      </c>
      <c r="S149" s="52">
        <f>RES_hhdet_in!S149-RES_hhdet_in_new!S149</f>
        <v>25763</v>
      </c>
      <c r="T149" s="52">
        <f>RES_hhdet_in!T149-RES_hhdet_in_new!T149</f>
        <v>24373</v>
      </c>
      <c r="U149" s="52">
        <f>RES_hhdet_in!U149-RES_hhdet_in_new!U149</f>
        <v>25679</v>
      </c>
      <c r="V149" s="52">
        <f>RES_hhdet_in!V149-RES_hhdet_in_new!V149</f>
        <v>28911</v>
      </c>
      <c r="W149" s="52">
        <f>RES_hhdet_in!W149-RES_hhdet_in_new!W149</f>
        <v>36838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3</v>
      </c>
      <c r="G150" s="52">
        <f>RES_hhdet_in!G150-RES_hhdet_in_new!G150</f>
        <v>11</v>
      </c>
      <c r="H150" s="52">
        <f>RES_hhdet_in!H150-RES_hhdet_in_new!H150</f>
        <v>12</v>
      </c>
      <c r="I150" s="52">
        <f>RES_hhdet_in!I150-RES_hhdet_in_new!I150</f>
        <v>27</v>
      </c>
      <c r="J150" s="52">
        <f>RES_hhdet_in!J150-RES_hhdet_in_new!J150</f>
        <v>8</v>
      </c>
      <c r="K150" s="52">
        <f>RES_hhdet_in!K150-RES_hhdet_in_new!K150</f>
        <v>33</v>
      </c>
      <c r="L150" s="52">
        <f>RES_hhdet_in!L150-RES_hhdet_in_new!L150</f>
        <v>36</v>
      </c>
      <c r="M150" s="52">
        <f>RES_hhdet_in!M150-RES_hhdet_in_new!M150</f>
        <v>29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49</v>
      </c>
      <c r="Q150" s="52">
        <f>RES_hhdet_in!Q150-RES_hhdet_in_new!Q150</f>
        <v>24</v>
      </c>
      <c r="R150" s="52">
        <f>RES_hhdet_in!R150-RES_hhdet_in_new!R150</f>
        <v>39</v>
      </c>
      <c r="S150" s="52">
        <f>RES_hhdet_in!S150-RES_hhdet_in_new!S150</f>
        <v>45</v>
      </c>
      <c r="T150" s="52">
        <f>RES_hhdet_in!T150-RES_hhdet_in_new!T150</f>
        <v>53</v>
      </c>
      <c r="U150" s="52">
        <f>RES_hhdet_in!U150-RES_hhdet_in_new!U150</f>
        <v>27</v>
      </c>
      <c r="V150" s="52">
        <f>RES_hhdet_in!V150-RES_hhdet_in_new!V150</f>
        <v>9</v>
      </c>
      <c r="W150" s="52">
        <f>RES_hhdet_in!W150-RES_hhdet_in_new!W150</f>
        <v>75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19007</v>
      </c>
      <c r="D153" s="52">
        <f>RES_hhdet_in!D153-RES_hhdet_in_new!D153</f>
        <v>25812</v>
      </c>
      <c r="E153" s="52">
        <f>RES_hhdet_in!E153-RES_hhdet_in_new!E153</f>
        <v>38912</v>
      </c>
      <c r="F153" s="52">
        <f>RES_hhdet_in!F153-RES_hhdet_in_new!F153</f>
        <v>70004</v>
      </c>
      <c r="G153" s="52">
        <f>RES_hhdet_in!G153-RES_hhdet_in_new!G153</f>
        <v>156818</v>
      </c>
      <c r="H153" s="52">
        <f>RES_hhdet_in!H153-RES_hhdet_in_new!H153</f>
        <v>207556</v>
      </c>
      <c r="I153" s="52">
        <f>RES_hhdet_in!I153-RES_hhdet_in_new!I153</f>
        <v>286630</v>
      </c>
      <c r="J153" s="52">
        <f>RES_hhdet_in!J153-RES_hhdet_in_new!J153</f>
        <v>291518</v>
      </c>
      <c r="K153" s="52">
        <f>RES_hhdet_in!K153-RES_hhdet_in_new!K153</f>
        <v>317628</v>
      </c>
      <c r="L153" s="52">
        <f>RES_hhdet_in!L153-RES_hhdet_in_new!L153</f>
        <v>286139</v>
      </c>
      <c r="M153" s="52">
        <f>RES_hhdet_in!M153-RES_hhdet_in_new!M153</f>
        <v>294389</v>
      </c>
      <c r="N153" s="52">
        <f>RES_hhdet_in!N153-RES_hhdet_in_new!N153</f>
        <v>379000</v>
      </c>
      <c r="O153" s="52">
        <f>RES_hhdet_in!O153-RES_hhdet_in_new!O153</f>
        <v>474841</v>
      </c>
      <c r="P153" s="52">
        <f>RES_hhdet_in!P153-RES_hhdet_in_new!P153</f>
        <v>448150</v>
      </c>
      <c r="Q153" s="52">
        <f>RES_hhdet_in!Q153-RES_hhdet_in_new!Q153</f>
        <v>507286</v>
      </c>
      <c r="R153" s="52">
        <f>RES_hhdet_in!R153-RES_hhdet_in_new!R153</f>
        <v>543512</v>
      </c>
      <c r="S153" s="52">
        <f>RES_hhdet_in!S153-RES_hhdet_in_new!S153</f>
        <v>580284</v>
      </c>
      <c r="T153" s="52">
        <f>RES_hhdet_in!T153-RES_hhdet_in_new!T153</f>
        <v>587848</v>
      </c>
      <c r="U153" s="52">
        <f>RES_hhdet_in!U153-RES_hhdet_in_new!U153</f>
        <v>688436</v>
      </c>
      <c r="V153" s="52">
        <f>RES_hhdet_in!V153-RES_hhdet_in_new!V153</f>
        <v>805679</v>
      </c>
      <c r="W153" s="52">
        <f>RES_hhdet_in!W153-RES_hhdet_in_new!W153</f>
        <v>749400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560</v>
      </c>
      <c r="D154" s="52">
        <f>RES_hhdet_in!D154-RES_hhdet_in_new!D154</f>
        <v>727</v>
      </c>
      <c r="E154" s="52">
        <f>RES_hhdet_in!E154-RES_hhdet_in_new!E154</f>
        <v>1542</v>
      </c>
      <c r="F154" s="52">
        <f>RES_hhdet_in!F154-RES_hhdet_in_new!F154</f>
        <v>2966</v>
      </c>
      <c r="G154" s="52">
        <f>RES_hhdet_in!G154-RES_hhdet_in_new!G154</f>
        <v>8332</v>
      </c>
      <c r="H154" s="52">
        <f>RES_hhdet_in!H154-RES_hhdet_in_new!H154</f>
        <v>15476</v>
      </c>
      <c r="I154" s="52">
        <f>RES_hhdet_in!I154-RES_hhdet_in_new!I154</f>
        <v>32877</v>
      </c>
      <c r="J154" s="52">
        <f>RES_hhdet_in!J154-RES_hhdet_in_new!J154</f>
        <v>26030</v>
      </c>
      <c r="K154" s="52">
        <f>RES_hhdet_in!K154-RES_hhdet_in_new!K154</f>
        <v>35859</v>
      </c>
      <c r="L154" s="52">
        <f>RES_hhdet_in!L154-RES_hhdet_in_new!L154</f>
        <v>68777</v>
      </c>
      <c r="M154" s="52">
        <f>RES_hhdet_in!M154-RES_hhdet_in_new!M154</f>
        <v>54725</v>
      </c>
      <c r="N154" s="52">
        <f>RES_hhdet_in!N154-RES_hhdet_in_new!N154</f>
        <v>42654</v>
      </c>
      <c r="O154" s="52">
        <f>RES_hhdet_in!O154-RES_hhdet_in_new!O154</f>
        <v>37777</v>
      </c>
      <c r="P154" s="52">
        <f>RES_hhdet_in!P154-RES_hhdet_in_new!P154</f>
        <v>65518</v>
      </c>
      <c r="Q154" s="52">
        <f>RES_hhdet_in!Q154-RES_hhdet_in_new!Q154</f>
        <v>73585</v>
      </c>
      <c r="R154" s="52">
        <f>RES_hhdet_in!R154-RES_hhdet_in_new!R154</f>
        <v>87706</v>
      </c>
      <c r="S154" s="52">
        <f>RES_hhdet_in!S154-RES_hhdet_in_new!S154</f>
        <v>87472</v>
      </c>
      <c r="T154" s="52">
        <f>RES_hhdet_in!T154-RES_hhdet_in_new!T154</f>
        <v>134111</v>
      </c>
      <c r="U154" s="52">
        <f>RES_hhdet_in!U154-RES_hhdet_in_new!U154</f>
        <v>121311</v>
      </c>
      <c r="V154" s="52">
        <f>RES_hhdet_in!V154-RES_hhdet_in_new!V154</f>
        <v>94479</v>
      </c>
      <c r="W154" s="52">
        <f>RES_hhdet_in!W154-RES_hhdet_in_new!W154</f>
        <v>140511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9477</v>
      </c>
      <c r="D158" s="52">
        <v>13374</v>
      </c>
      <c r="E158" s="52">
        <v>20117</v>
      </c>
      <c r="F158" s="52">
        <v>40340</v>
      </c>
      <c r="G158" s="52">
        <v>77737</v>
      </c>
      <c r="H158" s="52">
        <v>88323</v>
      </c>
      <c r="I158" s="52">
        <v>125896</v>
      </c>
      <c r="J158" s="52">
        <v>108098</v>
      </c>
      <c r="K158" s="52">
        <v>129958</v>
      </c>
      <c r="L158" s="52">
        <v>132444</v>
      </c>
      <c r="M158" s="52">
        <v>133267</v>
      </c>
      <c r="N158" s="52">
        <v>148052</v>
      </c>
      <c r="O158" s="52">
        <v>177137</v>
      </c>
      <c r="P158" s="52">
        <v>165082</v>
      </c>
      <c r="Q158" s="52">
        <v>165399</v>
      </c>
      <c r="R158" s="52">
        <v>141562</v>
      </c>
      <c r="S158" s="52">
        <v>167816</v>
      </c>
      <c r="T158" s="52">
        <v>190433</v>
      </c>
      <c r="U158" s="52">
        <v>207063</v>
      </c>
      <c r="V158" s="52">
        <v>221028</v>
      </c>
      <c r="W158" s="52">
        <v>211104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12488</v>
      </c>
      <c r="D159" s="36">
        <v>15497</v>
      </c>
      <c r="E159" s="36">
        <v>23781</v>
      </c>
      <c r="F159" s="36">
        <v>39818</v>
      </c>
      <c r="G159" s="36">
        <v>104531</v>
      </c>
      <c r="H159" s="36">
        <v>153268</v>
      </c>
      <c r="I159" s="36">
        <v>215173</v>
      </c>
      <c r="J159" s="36">
        <v>222842</v>
      </c>
      <c r="K159" s="36">
        <v>245361</v>
      </c>
      <c r="L159" s="36">
        <v>236998</v>
      </c>
      <c r="M159" s="36">
        <v>230498</v>
      </c>
      <c r="N159" s="36">
        <v>290300</v>
      </c>
      <c r="O159" s="36">
        <v>357561</v>
      </c>
      <c r="P159" s="36">
        <v>369024</v>
      </c>
      <c r="Q159" s="36">
        <v>437349</v>
      </c>
      <c r="R159" s="36">
        <v>512378</v>
      </c>
      <c r="S159" s="36">
        <v>525768</v>
      </c>
      <c r="T159" s="36">
        <v>555945</v>
      </c>
      <c r="U159" s="36">
        <v>628426</v>
      </c>
      <c r="V159" s="36">
        <v>708060</v>
      </c>
      <c r="W159" s="36">
        <v>715763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203896</v>
      </c>
      <c r="D163" s="52">
        <v>253131</v>
      </c>
      <c r="E163" s="52">
        <v>234936</v>
      </c>
      <c r="F163" s="52">
        <v>181073</v>
      </c>
      <c r="G163" s="52">
        <v>118260</v>
      </c>
      <c r="H163" s="52">
        <v>168493</v>
      </c>
      <c r="I163" s="52">
        <v>202467</v>
      </c>
      <c r="J163" s="52">
        <v>192847</v>
      </c>
      <c r="K163" s="52">
        <v>132453</v>
      </c>
      <c r="L163" s="52">
        <v>184727</v>
      </c>
      <c r="M163" s="52">
        <v>158480</v>
      </c>
      <c r="N163" s="52">
        <v>256348</v>
      </c>
      <c r="O163" s="52">
        <v>222288</v>
      </c>
      <c r="P163" s="52">
        <v>54928</v>
      </c>
      <c r="Q163" s="52">
        <v>116379</v>
      </c>
      <c r="R163" s="52">
        <v>193183</v>
      </c>
      <c r="S163" s="52">
        <v>227138</v>
      </c>
      <c r="T163" s="52">
        <v>166772</v>
      </c>
      <c r="U163" s="52">
        <v>144457</v>
      </c>
      <c r="V163" s="52">
        <v>136434</v>
      </c>
      <c r="W163" s="52">
        <v>169307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159935</v>
      </c>
      <c r="D165" s="52">
        <v>167001</v>
      </c>
      <c r="E165" s="52">
        <v>152090</v>
      </c>
      <c r="F165" s="52">
        <v>136217</v>
      </c>
      <c r="G165" s="52">
        <v>141907</v>
      </c>
      <c r="H165" s="52">
        <v>124340</v>
      </c>
      <c r="I165" s="52">
        <v>91136</v>
      </c>
      <c r="J165" s="52">
        <v>69164</v>
      </c>
      <c r="K165" s="52">
        <v>115652</v>
      </c>
      <c r="L165" s="52">
        <v>87149</v>
      </c>
      <c r="M165" s="52">
        <v>99946</v>
      </c>
      <c r="N165" s="52">
        <v>83417</v>
      </c>
      <c r="O165" s="52">
        <v>116371</v>
      </c>
      <c r="P165" s="52">
        <v>101397</v>
      </c>
      <c r="Q165" s="52">
        <v>88831</v>
      </c>
      <c r="R165" s="52">
        <v>117142</v>
      </c>
      <c r="S165" s="52">
        <v>143821</v>
      </c>
      <c r="T165" s="52">
        <v>102142</v>
      </c>
      <c r="U165" s="52">
        <v>114357</v>
      </c>
      <c r="V165" s="52">
        <v>66148</v>
      </c>
      <c r="W165" s="52">
        <v>151261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53022</v>
      </c>
      <c r="D167" s="52">
        <f>RES_hhdet_in!D167-RES_hhdet_in_new!D167</f>
        <v>43312</v>
      </c>
      <c r="E167" s="52">
        <f>RES_hhdet_in!E167-RES_hhdet_in_new!E167</f>
        <v>41221</v>
      </c>
      <c r="F167" s="52">
        <f>RES_hhdet_in!F167-RES_hhdet_in_new!F167</f>
        <v>44200</v>
      </c>
      <c r="G167" s="52">
        <f>RES_hhdet_in!G167-RES_hhdet_in_new!G167</f>
        <v>44348</v>
      </c>
      <c r="H167" s="52">
        <f>RES_hhdet_in!H167-RES_hhdet_in_new!H167</f>
        <v>45451</v>
      </c>
      <c r="I167" s="52">
        <f>RES_hhdet_in!I167-RES_hhdet_in_new!I167</f>
        <v>24620</v>
      </c>
      <c r="J167" s="52">
        <f>RES_hhdet_in!J167-RES_hhdet_in_new!J167</f>
        <v>15687</v>
      </c>
      <c r="K167" s="52">
        <f>RES_hhdet_in!K167-RES_hhdet_in_new!K167</f>
        <v>24536</v>
      </c>
      <c r="L167" s="52">
        <f>RES_hhdet_in!L167-RES_hhdet_in_new!L167</f>
        <v>18646</v>
      </c>
      <c r="M167" s="52">
        <f>RES_hhdet_in!M167-RES_hhdet_in_new!M167</f>
        <v>16779</v>
      </c>
      <c r="N167" s="52">
        <f>RES_hhdet_in!N167-RES_hhdet_in_new!N167</f>
        <v>18383</v>
      </c>
      <c r="O167" s="52">
        <f>RES_hhdet_in!O167-RES_hhdet_in_new!O167</f>
        <v>18312</v>
      </c>
      <c r="P167" s="52">
        <f>RES_hhdet_in!P167-RES_hhdet_in_new!P167</f>
        <v>12272</v>
      </c>
      <c r="Q167" s="52">
        <f>RES_hhdet_in!Q167-RES_hhdet_in_new!Q167</f>
        <v>14317</v>
      </c>
      <c r="R167" s="52">
        <f>RES_hhdet_in!R167-RES_hhdet_in_new!R167</f>
        <v>16101</v>
      </c>
      <c r="S167" s="52">
        <f>RES_hhdet_in!S167-RES_hhdet_in_new!S167</f>
        <v>17542</v>
      </c>
      <c r="T167" s="52">
        <f>RES_hhdet_in!T167-RES_hhdet_in_new!T167</f>
        <v>14026</v>
      </c>
      <c r="U167" s="52">
        <f>RES_hhdet_in!U167-RES_hhdet_in_new!U167</f>
        <v>12372</v>
      </c>
      <c r="V167" s="52">
        <f>RES_hhdet_in!V167-RES_hhdet_in_new!V167</f>
        <v>13057</v>
      </c>
      <c r="W167" s="52">
        <f>RES_hhdet_in!W167-RES_hhdet_in_new!W167</f>
        <v>16760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17</v>
      </c>
      <c r="D168" s="52">
        <f>RES_hhdet_in!D168-RES_hhdet_in_new!D168</f>
        <v>17</v>
      </c>
      <c r="E168" s="52">
        <f>RES_hhdet_in!E168-RES_hhdet_in_new!E168</f>
        <v>7</v>
      </c>
      <c r="F168" s="52">
        <f>RES_hhdet_in!F168-RES_hhdet_in_new!F168</f>
        <v>19</v>
      </c>
      <c r="G168" s="52">
        <f>RES_hhdet_in!G168-RES_hhdet_in_new!G168</f>
        <v>27</v>
      </c>
      <c r="H168" s="52">
        <f>RES_hhdet_in!H168-RES_hhdet_in_new!H168</f>
        <v>28</v>
      </c>
      <c r="I168" s="52">
        <f>RES_hhdet_in!I168-RES_hhdet_in_new!I168</f>
        <v>33</v>
      </c>
      <c r="J168" s="52">
        <f>RES_hhdet_in!J168-RES_hhdet_in_new!J168</f>
        <v>10</v>
      </c>
      <c r="K168" s="52">
        <f>RES_hhdet_in!K168-RES_hhdet_in_new!K168</f>
        <v>40</v>
      </c>
      <c r="L168" s="52">
        <f>RES_hhdet_in!L168-RES_hhdet_in_new!L168</f>
        <v>48</v>
      </c>
      <c r="M168" s="52">
        <f>RES_hhdet_in!M168-RES_hhdet_in_new!M168</f>
        <v>34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28</v>
      </c>
      <c r="Q168" s="52">
        <f>RES_hhdet_in!Q168-RES_hhdet_in_new!Q168</f>
        <v>11</v>
      </c>
      <c r="R168" s="52">
        <f>RES_hhdet_in!R168-RES_hhdet_in_new!R168</f>
        <v>26</v>
      </c>
      <c r="S168" s="52">
        <f>RES_hhdet_in!S168-RES_hhdet_in_new!S168</f>
        <v>31</v>
      </c>
      <c r="T168" s="52">
        <f>RES_hhdet_in!T168-RES_hhdet_in_new!T168</f>
        <v>31</v>
      </c>
      <c r="U168" s="52">
        <f>RES_hhdet_in!U168-RES_hhdet_in_new!U168</f>
        <v>11</v>
      </c>
      <c r="V168" s="52">
        <f>RES_hhdet_in!V168-RES_hhdet_in_new!V168</f>
        <v>3</v>
      </c>
      <c r="W168" s="52">
        <f>RES_hhdet_in!W168-RES_hhdet_in_new!W168</f>
        <v>32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420512</v>
      </c>
      <c r="D171" s="52">
        <f>RES_hhdet_in!D171-RES_hhdet_in_new!D171</f>
        <v>479401</v>
      </c>
      <c r="E171" s="52">
        <f>RES_hhdet_in!E171-RES_hhdet_in_new!E171</f>
        <v>466024</v>
      </c>
      <c r="F171" s="52">
        <f>RES_hhdet_in!F171-RES_hhdet_in_new!F171</f>
        <v>430746</v>
      </c>
      <c r="G171" s="52">
        <f>RES_hhdet_in!G171-RES_hhdet_in_new!G171</f>
        <v>406506</v>
      </c>
      <c r="H171" s="52">
        <f>RES_hhdet_in!H171-RES_hhdet_in_new!H171</f>
        <v>508541</v>
      </c>
      <c r="I171" s="52">
        <f>RES_hhdet_in!I171-RES_hhdet_in_new!I171</f>
        <v>327912</v>
      </c>
      <c r="J171" s="52">
        <f>RES_hhdet_in!J171-RES_hhdet_in_new!J171</f>
        <v>341470</v>
      </c>
      <c r="K171" s="52">
        <f>RES_hhdet_in!K171-RES_hhdet_in_new!K171</f>
        <v>357791</v>
      </c>
      <c r="L171" s="52">
        <f>RES_hhdet_in!L171-RES_hhdet_in_new!L171</f>
        <v>368020</v>
      </c>
      <c r="M171" s="52">
        <f>RES_hhdet_in!M171-RES_hhdet_in_new!M171</f>
        <v>337691</v>
      </c>
      <c r="N171" s="52">
        <f>RES_hhdet_in!N171-RES_hhdet_in_new!N171</f>
        <v>417503</v>
      </c>
      <c r="O171" s="52">
        <f>RES_hhdet_in!O171-RES_hhdet_in_new!O171</f>
        <v>393860</v>
      </c>
      <c r="P171" s="52">
        <f>RES_hhdet_in!P171-RES_hhdet_in_new!P171</f>
        <v>269914</v>
      </c>
      <c r="Q171" s="52">
        <f>RES_hhdet_in!Q171-RES_hhdet_in_new!Q171</f>
        <v>332713</v>
      </c>
      <c r="R171" s="52">
        <f>RES_hhdet_in!R171-RES_hhdet_in_new!R171</f>
        <v>385442</v>
      </c>
      <c r="S171" s="52">
        <f>RES_hhdet_in!S171-RES_hhdet_in_new!S171</f>
        <v>395270</v>
      </c>
      <c r="T171" s="52">
        <f>RES_hhdet_in!T171-RES_hhdet_in_new!T171</f>
        <v>338319</v>
      </c>
      <c r="U171" s="52">
        <f>RES_hhdet_in!U171-RES_hhdet_in_new!U171</f>
        <v>331671</v>
      </c>
      <c r="V171" s="52">
        <f>RES_hhdet_in!V171-RES_hhdet_in_new!V171</f>
        <v>363673</v>
      </c>
      <c r="W171" s="52">
        <f>RES_hhdet_in!W171-RES_hhdet_in_new!W171</f>
        <v>340865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12378</v>
      </c>
      <c r="D172" s="52">
        <f>RES_hhdet_in!D172-RES_hhdet_in_new!D172</f>
        <v>13511</v>
      </c>
      <c r="E172" s="52">
        <f>RES_hhdet_in!E172-RES_hhdet_in_new!E172</f>
        <v>18471</v>
      </c>
      <c r="F172" s="52">
        <f>RES_hhdet_in!F172-RES_hhdet_in_new!F172</f>
        <v>18256</v>
      </c>
      <c r="G172" s="52">
        <f>RES_hhdet_in!G172-RES_hhdet_in_new!G172</f>
        <v>21596</v>
      </c>
      <c r="H172" s="52">
        <f>RES_hhdet_in!H172-RES_hhdet_in_new!H172</f>
        <v>37923</v>
      </c>
      <c r="I172" s="52">
        <f>RES_hhdet_in!I172-RES_hhdet_in_new!I172</f>
        <v>37610</v>
      </c>
      <c r="J172" s="52">
        <f>RES_hhdet_in!J172-RES_hhdet_in_new!J172</f>
        <v>30491</v>
      </c>
      <c r="K172" s="52">
        <f>RES_hhdet_in!K172-RES_hhdet_in_new!K172</f>
        <v>40393</v>
      </c>
      <c r="L172" s="52">
        <f>RES_hhdet_in!L172-RES_hhdet_in_new!L172</f>
        <v>88464</v>
      </c>
      <c r="M172" s="52">
        <f>RES_hhdet_in!M172-RES_hhdet_in_new!M172</f>
        <v>62774</v>
      </c>
      <c r="N172" s="52">
        <f>RES_hhdet_in!N172-RES_hhdet_in_new!N172</f>
        <v>46984</v>
      </c>
      <c r="O172" s="52">
        <f>RES_hhdet_in!O172-RES_hhdet_in_new!O172</f>
        <v>31327</v>
      </c>
      <c r="P172" s="52">
        <f>RES_hhdet_in!P172-RES_hhdet_in_new!P172</f>
        <v>39456</v>
      </c>
      <c r="Q172" s="52">
        <f>RES_hhdet_in!Q172-RES_hhdet_in_new!Q172</f>
        <v>48257</v>
      </c>
      <c r="R172" s="52">
        <f>RES_hhdet_in!R172-RES_hhdet_in_new!R172</f>
        <v>62196</v>
      </c>
      <c r="S172" s="52">
        <f>RES_hhdet_in!S172-RES_hhdet_in_new!S172</f>
        <v>59576</v>
      </c>
      <c r="T172" s="52">
        <f>RES_hhdet_in!T172-RES_hhdet_in_new!T172</f>
        <v>77183</v>
      </c>
      <c r="U172" s="52">
        <f>RES_hhdet_in!U172-RES_hhdet_in_new!U172</f>
        <v>58451</v>
      </c>
      <c r="V172" s="52">
        <f>RES_hhdet_in!V172-RES_hhdet_in_new!V172</f>
        <v>42646</v>
      </c>
      <c r="W172" s="52">
        <f>RES_hhdet_in!W172-RES_hhdet_in_new!W172</f>
        <v>63900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209667</v>
      </c>
      <c r="D176" s="52">
        <v>248409</v>
      </c>
      <c r="E176" s="52">
        <v>240903</v>
      </c>
      <c r="F176" s="52">
        <v>248210</v>
      </c>
      <c r="G176" s="52">
        <v>201516</v>
      </c>
      <c r="H176" s="52">
        <v>216405</v>
      </c>
      <c r="I176" s="52">
        <v>144027</v>
      </c>
      <c r="J176" s="52">
        <v>126620</v>
      </c>
      <c r="K176" s="52">
        <v>146383</v>
      </c>
      <c r="L176" s="52">
        <v>170346</v>
      </c>
      <c r="M176" s="52">
        <v>152876</v>
      </c>
      <c r="N176" s="52">
        <v>163087</v>
      </c>
      <c r="O176" s="52">
        <v>146921</v>
      </c>
      <c r="P176" s="52">
        <v>99422</v>
      </c>
      <c r="Q176" s="52">
        <v>108478</v>
      </c>
      <c r="R176" s="52">
        <v>100406</v>
      </c>
      <c r="S176" s="52">
        <v>114299</v>
      </c>
      <c r="T176" s="52">
        <v>109597</v>
      </c>
      <c r="U176" s="52">
        <v>99749</v>
      </c>
      <c r="V176" s="52">
        <v>99779</v>
      </c>
      <c r="W176" s="52">
        <v>96012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276262</v>
      </c>
      <c r="D177" s="36">
        <v>287832</v>
      </c>
      <c r="E177" s="36">
        <v>284819</v>
      </c>
      <c r="F177" s="36">
        <v>245013</v>
      </c>
      <c r="G177" s="36">
        <v>270962</v>
      </c>
      <c r="H177" s="36">
        <v>375542</v>
      </c>
      <c r="I177" s="36">
        <v>246148</v>
      </c>
      <c r="J177" s="36">
        <v>261032</v>
      </c>
      <c r="K177" s="36">
        <v>276375</v>
      </c>
      <c r="L177" s="36">
        <v>304837</v>
      </c>
      <c r="M177" s="36">
        <v>264414</v>
      </c>
      <c r="N177" s="36">
        <v>319776</v>
      </c>
      <c r="O177" s="36">
        <v>296594</v>
      </c>
      <c r="P177" s="36">
        <v>222252</v>
      </c>
      <c r="Q177" s="36">
        <v>286834</v>
      </c>
      <c r="R177" s="36">
        <v>363361</v>
      </c>
      <c r="S177" s="36">
        <v>358126</v>
      </c>
      <c r="T177" s="36">
        <v>319967</v>
      </c>
      <c r="U177" s="36">
        <v>302750</v>
      </c>
      <c r="V177" s="36">
        <v>319639</v>
      </c>
      <c r="W177" s="36">
        <v>325553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1368</v>
      </c>
      <c r="I5" s="52">
        <v>8154</v>
      </c>
      <c r="J5" s="52">
        <v>6947</v>
      </c>
      <c r="K5" s="52">
        <v>5129</v>
      </c>
      <c r="L5" s="52">
        <v>0</v>
      </c>
      <c r="M5" s="52">
        <v>1</v>
      </c>
      <c r="N5" s="52">
        <v>0</v>
      </c>
      <c r="O5" s="52">
        <v>342</v>
      </c>
      <c r="P5" s="52">
        <v>0</v>
      </c>
      <c r="Q5" s="52">
        <v>0</v>
      </c>
      <c r="R5" s="52">
        <v>0</v>
      </c>
      <c r="S5" s="52">
        <v>0</v>
      </c>
      <c r="T5" s="52">
        <v>2</v>
      </c>
      <c r="U5" s="52">
        <v>0</v>
      </c>
      <c r="V5" s="52">
        <v>0</v>
      </c>
      <c r="W5" s="52">
        <v>1244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25</v>
      </c>
      <c r="Q8" s="52">
        <v>43</v>
      </c>
      <c r="R8" s="52">
        <v>35</v>
      </c>
      <c r="S8" s="52">
        <v>42</v>
      </c>
      <c r="T8" s="52">
        <v>56</v>
      </c>
      <c r="U8" s="52">
        <v>108</v>
      </c>
      <c r="V8" s="52">
        <v>41</v>
      </c>
      <c r="W8" s="52">
        <v>279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127</v>
      </c>
      <c r="J10" s="52">
        <v>201</v>
      </c>
      <c r="K10" s="52">
        <v>144</v>
      </c>
      <c r="L10" s="52">
        <v>28</v>
      </c>
      <c r="M10" s="52">
        <v>37</v>
      </c>
      <c r="N10" s="52">
        <v>241</v>
      </c>
      <c r="O10" s="52">
        <v>2331</v>
      </c>
      <c r="P10" s="52">
        <v>283</v>
      </c>
      <c r="Q10" s="52">
        <v>133</v>
      </c>
      <c r="R10" s="52">
        <v>228</v>
      </c>
      <c r="S10" s="52">
        <v>326</v>
      </c>
      <c r="T10" s="52">
        <v>1104</v>
      </c>
      <c r="U10" s="52">
        <v>1356</v>
      </c>
      <c r="V10" s="52">
        <v>1352</v>
      </c>
      <c r="W10" s="52">
        <v>700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26</v>
      </c>
      <c r="Q11" s="52">
        <v>105</v>
      </c>
      <c r="R11" s="52">
        <v>146</v>
      </c>
      <c r="S11" s="52">
        <v>86</v>
      </c>
      <c r="T11" s="52">
        <v>2</v>
      </c>
      <c r="U11" s="52">
        <v>22</v>
      </c>
      <c r="V11" s="52">
        <v>29</v>
      </c>
      <c r="W11" s="52">
        <v>110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614</v>
      </c>
      <c r="Q15" s="52">
        <v>2411</v>
      </c>
      <c r="R15" s="52">
        <v>3419</v>
      </c>
      <c r="S15" s="52">
        <v>1909</v>
      </c>
      <c r="T15" s="52">
        <v>49</v>
      </c>
      <c r="U15" s="52">
        <v>622</v>
      </c>
      <c r="V15" s="52">
        <v>809</v>
      </c>
      <c r="W15" s="52">
        <v>2307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87</v>
      </c>
      <c r="Q16" s="52">
        <v>354</v>
      </c>
      <c r="R16" s="52">
        <v>555</v>
      </c>
      <c r="S16" s="52">
        <v>290</v>
      </c>
      <c r="T16" s="52">
        <v>11</v>
      </c>
      <c r="U16" s="52">
        <v>109</v>
      </c>
      <c r="V16" s="52">
        <v>94</v>
      </c>
      <c r="W16" s="52">
        <v>428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708</v>
      </c>
      <c r="Q21" s="52">
        <v>1917</v>
      </c>
      <c r="R21" s="52">
        <v>1327</v>
      </c>
      <c r="S21" s="52">
        <v>856</v>
      </c>
      <c r="T21" s="52">
        <v>1</v>
      </c>
      <c r="U21" s="52">
        <v>28</v>
      </c>
      <c r="V21" s="52">
        <v>138</v>
      </c>
      <c r="W21" s="52">
        <v>807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1577</v>
      </c>
      <c r="Q22" s="36">
        <v>5068</v>
      </c>
      <c r="R22" s="36">
        <v>4787</v>
      </c>
      <c r="S22" s="36">
        <v>2668</v>
      </c>
      <c r="T22" s="36">
        <v>5</v>
      </c>
      <c r="U22" s="36">
        <v>91</v>
      </c>
      <c r="V22" s="36">
        <v>459</v>
      </c>
      <c r="W22" s="36">
        <v>2750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6429</v>
      </c>
      <c r="I26" s="52">
        <v>15776</v>
      </c>
      <c r="J26" s="52">
        <v>14079</v>
      </c>
      <c r="K26" s="52">
        <v>18749</v>
      </c>
      <c r="L26" s="52">
        <v>19011</v>
      </c>
      <c r="M26" s="52">
        <v>16207</v>
      </c>
      <c r="N26" s="52">
        <v>21680</v>
      </c>
      <c r="O26" s="52">
        <v>20574</v>
      </c>
      <c r="P26" s="52">
        <v>0</v>
      </c>
      <c r="Q26" s="52">
        <v>9220</v>
      </c>
      <c r="R26" s="52">
        <v>34585</v>
      </c>
      <c r="S26" s="52">
        <v>32533</v>
      </c>
      <c r="T26" s="52">
        <v>23876</v>
      </c>
      <c r="U26" s="52">
        <v>19573</v>
      </c>
      <c r="V26" s="52">
        <v>34844</v>
      </c>
      <c r="W26" s="52">
        <v>35537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922</v>
      </c>
      <c r="Q29" s="52">
        <v>712</v>
      </c>
      <c r="R29" s="52">
        <v>1625</v>
      </c>
      <c r="S29" s="52">
        <v>6260</v>
      </c>
      <c r="T29" s="52">
        <v>9615</v>
      </c>
      <c r="U29" s="52">
        <v>9263</v>
      </c>
      <c r="V29" s="52">
        <v>6187</v>
      </c>
      <c r="W29" s="52">
        <v>14413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353</v>
      </c>
      <c r="Q31" s="52">
        <v>931</v>
      </c>
      <c r="R31" s="52">
        <v>1629</v>
      </c>
      <c r="S31" s="52">
        <v>1870</v>
      </c>
      <c r="T31" s="52">
        <v>1410</v>
      </c>
      <c r="U31" s="52">
        <v>1192</v>
      </c>
      <c r="V31" s="52">
        <v>1718</v>
      </c>
      <c r="W31" s="52">
        <v>2138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7836</v>
      </c>
      <c r="Q35" s="52">
        <v>21463</v>
      </c>
      <c r="R35" s="52">
        <v>38836</v>
      </c>
      <c r="S35" s="52">
        <v>41985</v>
      </c>
      <c r="T35" s="52">
        <v>33857</v>
      </c>
      <c r="U35" s="52">
        <v>31837</v>
      </c>
      <c r="V35" s="52">
        <v>48058</v>
      </c>
      <c r="W35" s="52">
        <v>43536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1145</v>
      </c>
      <c r="Q36" s="52">
        <v>3117</v>
      </c>
      <c r="R36" s="52">
        <v>6282</v>
      </c>
      <c r="S36" s="52">
        <v>6330</v>
      </c>
      <c r="T36" s="52">
        <v>7733</v>
      </c>
      <c r="U36" s="52">
        <v>5618</v>
      </c>
      <c r="V36" s="52">
        <v>5632</v>
      </c>
      <c r="W36" s="52">
        <v>8159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2887</v>
      </c>
      <c r="Q40" s="52">
        <v>6998</v>
      </c>
      <c r="R40" s="52">
        <v>10129</v>
      </c>
      <c r="S40" s="52">
        <v>12141</v>
      </c>
      <c r="T40" s="52">
        <v>10981</v>
      </c>
      <c r="U40" s="52">
        <v>9585</v>
      </c>
      <c r="V40" s="52">
        <v>13183</v>
      </c>
      <c r="W40" s="52">
        <v>12258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6452</v>
      </c>
      <c r="Q41" s="36">
        <v>18502</v>
      </c>
      <c r="R41" s="36">
        <v>36624</v>
      </c>
      <c r="S41" s="36">
        <v>38028</v>
      </c>
      <c r="T41" s="36">
        <v>32027</v>
      </c>
      <c r="U41" s="36">
        <v>29064</v>
      </c>
      <c r="V41" s="36">
        <v>42228</v>
      </c>
      <c r="W41" s="36">
        <v>41586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56305</v>
      </c>
      <c r="I45" s="52">
        <v>126774</v>
      </c>
      <c r="J45" s="52">
        <v>197347</v>
      </c>
      <c r="K45" s="52">
        <v>191345</v>
      </c>
      <c r="L45" s="52">
        <v>150719</v>
      </c>
      <c r="M45" s="52">
        <v>211088</v>
      </c>
      <c r="N45" s="52">
        <v>305575</v>
      </c>
      <c r="O45" s="52">
        <v>380966</v>
      </c>
      <c r="P45" s="52">
        <v>120603</v>
      </c>
      <c r="Q45" s="52">
        <v>73337</v>
      </c>
      <c r="R45" s="52">
        <v>1</v>
      </c>
      <c r="S45" s="52">
        <v>143314</v>
      </c>
      <c r="T45" s="52">
        <v>152485</v>
      </c>
      <c r="U45" s="52">
        <v>192779</v>
      </c>
      <c r="V45" s="52">
        <v>205658</v>
      </c>
      <c r="W45" s="52">
        <v>168970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15846</v>
      </c>
      <c r="Q48" s="52">
        <v>17329</v>
      </c>
      <c r="R48" s="52">
        <v>15964</v>
      </c>
      <c r="S48" s="52">
        <v>16601</v>
      </c>
      <c r="T48" s="52">
        <v>27950</v>
      </c>
      <c r="U48" s="52">
        <v>60801</v>
      </c>
      <c r="V48" s="52">
        <v>52474</v>
      </c>
      <c r="W48" s="52">
        <v>94059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14376</v>
      </c>
      <c r="I50" s="52">
        <v>67962</v>
      </c>
      <c r="J50" s="52">
        <v>132857</v>
      </c>
      <c r="K50" s="52">
        <v>101121</v>
      </c>
      <c r="L50" s="52">
        <v>67725</v>
      </c>
      <c r="M50" s="52">
        <v>104788</v>
      </c>
      <c r="N50" s="52">
        <v>155419</v>
      </c>
      <c r="O50" s="52">
        <v>184736</v>
      </c>
      <c r="P50" s="52">
        <v>116682</v>
      </c>
      <c r="Q50" s="52">
        <v>151441</v>
      </c>
      <c r="R50" s="52">
        <v>254065</v>
      </c>
      <c r="S50" s="52">
        <v>303202</v>
      </c>
      <c r="T50" s="52">
        <v>277304</v>
      </c>
      <c r="U50" s="52">
        <v>229790</v>
      </c>
      <c r="V50" s="52">
        <v>224242</v>
      </c>
      <c r="W50" s="52">
        <v>201877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21</v>
      </c>
      <c r="I51" s="52">
        <v>88</v>
      </c>
      <c r="J51" s="52">
        <v>208</v>
      </c>
      <c r="K51" s="52">
        <v>202</v>
      </c>
      <c r="L51" s="52">
        <v>250</v>
      </c>
      <c r="M51" s="52">
        <v>303</v>
      </c>
      <c r="N51" s="52">
        <v>0</v>
      </c>
      <c r="O51" s="52">
        <v>0</v>
      </c>
      <c r="P51" s="52">
        <v>332</v>
      </c>
      <c r="Q51" s="52">
        <v>0</v>
      </c>
      <c r="R51" s="52">
        <v>566</v>
      </c>
      <c r="S51" s="52">
        <v>380</v>
      </c>
      <c r="T51" s="52">
        <v>471</v>
      </c>
      <c r="U51" s="52">
        <v>555</v>
      </c>
      <c r="V51" s="52">
        <v>452</v>
      </c>
      <c r="W51" s="52">
        <v>130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19554</v>
      </c>
      <c r="Q54" s="52">
        <v>0</v>
      </c>
      <c r="R54" s="52">
        <v>0</v>
      </c>
      <c r="S54" s="52">
        <v>4</v>
      </c>
      <c r="T54" s="52">
        <v>0</v>
      </c>
      <c r="U54" s="52">
        <v>0</v>
      </c>
      <c r="V54" s="52">
        <v>0</v>
      </c>
      <c r="W54" s="52">
        <v>53309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2861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9993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45399</v>
      </c>
      <c r="Q59" s="52">
        <v>63628</v>
      </c>
      <c r="R59" s="52">
        <v>49502</v>
      </c>
      <c r="S59" s="52">
        <v>87713</v>
      </c>
      <c r="T59" s="52">
        <v>96781</v>
      </c>
      <c r="U59" s="52">
        <v>113136</v>
      </c>
      <c r="V59" s="52">
        <v>114096</v>
      </c>
      <c r="W59" s="52">
        <v>89286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101474</v>
      </c>
      <c r="Q60" s="36">
        <v>168235</v>
      </c>
      <c r="R60" s="36">
        <v>179166</v>
      </c>
      <c r="S60" s="36">
        <v>274789</v>
      </c>
      <c r="T60" s="36">
        <v>282504</v>
      </c>
      <c r="U60" s="36">
        <v>343317</v>
      </c>
      <c r="V60" s="36">
        <v>365476</v>
      </c>
      <c r="W60" s="36">
        <v>302764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193090</v>
      </c>
      <c r="I64" s="52">
        <v>279814</v>
      </c>
      <c r="J64" s="52">
        <v>426825</v>
      </c>
      <c r="K64" s="52">
        <v>439840</v>
      </c>
      <c r="L64" s="52">
        <v>592086</v>
      </c>
      <c r="M64" s="52">
        <v>762063</v>
      </c>
      <c r="N64" s="52">
        <v>815742</v>
      </c>
      <c r="O64" s="52">
        <v>719500</v>
      </c>
      <c r="P64" s="52">
        <v>378904</v>
      </c>
      <c r="Q64" s="52">
        <v>634071</v>
      </c>
      <c r="R64" s="52">
        <v>842282</v>
      </c>
      <c r="S64" s="52">
        <v>915371</v>
      </c>
      <c r="T64" s="52">
        <v>892940</v>
      </c>
      <c r="U64" s="52">
        <v>793497</v>
      </c>
      <c r="V64" s="52">
        <v>844819</v>
      </c>
      <c r="W64" s="52">
        <v>928223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35513</v>
      </c>
      <c r="Q67" s="52">
        <v>47360</v>
      </c>
      <c r="R67" s="52">
        <v>94220</v>
      </c>
      <c r="S67" s="52">
        <v>210844</v>
      </c>
      <c r="T67" s="52">
        <v>261770</v>
      </c>
      <c r="U67" s="52">
        <v>319033</v>
      </c>
      <c r="V67" s="52">
        <v>230816</v>
      </c>
      <c r="W67" s="52">
        <v>394550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136186</v>
      </c>
      <c r="I69" s="52">
        <v>258336</v>
      </c>
      <c r="J69" s="52">
        <v>271123</v>
      </c>
      <c r="K69" s="52">
        <v>383867</v>
      </c>
      <c r="L69" s="52">
        <v>431075</v>
      </c>
      <c r="M69" s="52">
        <v>624472</v>
      </c>
      <c r="N69" s="52">
        <v>498836</v>
      </c>
      <c r="O69" s="52">
        <v>539777</v>
      </c>
      <c r="P69" s="52">
        <v>323009</v>
      </c>
      <c r="Q69" s="52">
        <v>490188</v>
      </c>
      <c r="R69" s="52">
        <v>692290</v>
      </c>
      <c r="S69" s="52">
        <v>879648</v>
      </c>
      <c r="T69" s="52">
        <v>923583</v>
      </c>
      <c r="U69" s="52">
        <v>970173</v>
      </c>
      <c r="V69" s="52">
        <v>945032</v>
      </c>
      <c r="W69" s="52">
        <v>836331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178</v>
      </c>
      <c r="I70" s="52">
        <v>365</v>
      </c>
      <c r="J70" s="52">
        <v>396</v>
      </c>
      <c r="K70" s="52">
        <v>874</v>
      </c>
      <c r="L70" s="52">
        <v>1431</v>
      </c>
      <c r="M70" s="52">
        <v>2823</v>
      </c>
      <c r="N70" s="52">
        <v>0</v>
      </c>
      <c r="O70" s="52">
        <v>0</v>
      </c>
      <c r="P70" s="52">
        <v>0</v>
      </c>
      <c r="Q70" s="52">
        <v>75</v>
      </c>
      <c r="R70" s="52">
        <v>1132</v>
      </c>
      <c r="S70" s="52">
        <v>527</v>
      </c>
      <c r="T70" s="52">
        <v>1741</v>
      </c>
      <c r="U70" s="52">
        <v>2111</v>
      </c>
      <c r="V70" s="52">
        <v>1029</v>
      </c>
      <c r="W70" s="52">
        <v>2068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43216</v>
      </c>
      <c r="Q73" s="52">
        <v>131839</v>
      </c>
      <c r="R73" s="52">
        <v>200903</v>
      </c>
      <c r="S73" s="52">
        <v>145141</v>
      </c>
      <c r="T73" s="52">
        <v>132303</v>
      </c>
      <c r="U73" s="52">
        <v>35106</v>
      </c>
      <c r="V73" s="52">
        <v>132316</v>
      </c>
      <c r="W73" s="52">
        <v>242480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6316</v>
      </c>
      <c r="Q74" s="52">
        <v>19123</v>
      </c>
      <c r="R74" s="52">
        <v>32419</v>
      </c>
      <c r="S74" s="52">
        <v>21877</v>
      </c>
      <c r="T74" s="52">
        <v>30182</v>
      </c>
      <c r="U74" s="52">
        <v>6185</v>
      </c>
      <c r="V74" s="52">
        <v>15521</v>
      </c>
      <c r="W74" s="52">
        <v>45464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374223</v>
      </c>
      <c r="Q78" s="52">
        <v>685674</v>
      </c>
      <c r="R78" s="52">
        <v>1049524</v>
      </c>
      <c r="S78" s="52">
        <v>1208834</v>
      </c>
      <c r="T78" s="52">
        <v>1295927</v>
      </c>
      <c r="U78" s="52">
        <v>1343997</v>
      </c>
      <c r="V78" s="52">
        <v>1261805</v>
      </c>
      <c r="W78" s="52">
        <v>1240026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42112</v>
      </c>
      <c r="Q79" s="36">
        <v>153830</v>
      </c>
      <c r="R79" s="36">
        <v>202397</v>
      </c>
      <c r="S79" s="36">
        <v>269416</v>
      </c>
      <c r="T79" s="36">
        <v>312114</v>
      </c>
      <c r="U79" s="36">
        <v>249507</v>
      </c>
      <c r="V79" s="36">
        <v>370880</v>
      </c>
      <c r="W79" s="36">
        <v>398801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77492</v>
      </c>
      <c r="I83" s="52">
        <v>204929</v>
      </c>
      <c r="J83" s="52">
        <v>272555</v>
      </c>
      <c r="K83" s="52">
        <v>405150</v>
      </c>
      <c r="L83" s="52">
        <v>529764</v>
      </c>
      <c r="M83" s="52">
        <v>558024</v>
      </c>
      <c r="N83" s="52">
        <v>630769</v>
      </c>
      <c r="O83" s="52">
        <v>623840</v>
      </c>
      <c r="P83" s="52">
        <v>445977</v>
      </c>
      <c r="Q83" s="52">
        <v>352340</v>
      </c>
      <c r="R83" s="52">
        <v>378948</v>
      </c>
      <c r="S83" s="52">
        <v>421399</v>
      </c>
      <c r="T83" s="52">
        <v>490372</v>
      </c>
      <c r="U83" s="52">
        <v>477400</v>
      </c>
      <c r="V83" s="52">
        <v>391770</v>
      </c>
      <c r="W83" s="52">
        <v>490172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29643</v>
      </c>
      <c r="Q86" s="52">
        <v>44699</v>
      </c>
      <c r="R86" s="52">
        <v>68422</v>
      </c>
      <c r="S86" s="52">
        <v>106554</v>
      </c>
      <c r="T86" s="52">
        <v>125118</v>
      </c>
      <c r="U86" s="52">
        <v>175729</v>
      </c>
      <c r="V86" s="52">
        <v>134576</v>
      </c>
      <c r="W86" s="52">
        <v>209490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691</v>
      </c>
      <c r="I88" s="52">
        <v>2864</v>
      </c>
      <c r="J88" s="52">
        <v>14979</v>
      </c>
      <c r="K88" s="52">
        <v>12557</v>
      </c>
      <c r="L88" s="52">
        <v>13408</v>
      </c>
      <c r="M88" s="52">
        <v>14361</v>
      </c>
      <c r="N88" s="52">
        <v>19684</v>
      </c>
      <c r="O88" s="52">
        <v>30809</v>
      </c>
      <c r="P88" s="52">
        <v>8396</v>
      </c>
      <c r="Q88" s="52">
        <v>12758</v>
      </c>
      <c r="R88" s="52">
        <v>14122</v>
      </c>
      <c r="S88" s="52">
        <v>20332</v>
      </c>
      <c r="T88" s="52">
        <v>19973</v>
      </c>
      <c r="U88" s="52">
        <v>20433</v>
      </c>
      <c r="V88" s="52">
        <v>24171</v>
      </c>
      <c r="W88" s="52">
        <v>32708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3</v>
      </c>
      <c r="J89" s="52">
        <v>12</v>
      </c>
      <c r="K89" s="52">
        <v>28</v>
      </c>
      <c r="L89" s="52">
        <v>74</v>
      </c>
      <c r="M89" s="52">
        <v>36</v>
      </c>
      <c r="N89" s="52">
        <v>0</v>
      </c>
      <c r="O89" s="52">
        <v>0</v>
      </c>
      <c r="P89" s="52">
        <v>18</v>
      </c>
      <c r="Q89" s="52">
        <v>0</v>
      </c>
      <c r="R89" s="52">
        <v>0</v>
      </c>
      <c r="S89" s="52">
        <v>0</v>
      </c>
      <c r="T89" s="52">
        <v>36</v>
      </c>
      <c r="U89" s="52">
        <v>57</v>
      </c>
      <c r="V89" s="52">
        <v>29</v>
      </c>
      <c r="W89" s="52">
        <v>190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12478</v>
      </c>
      <c r="Q92" s="52">
        <v>19822</v>
      </c>
      <c r="R92" s="52">
        <v>25685</v>
      </c>
      <c r="S92" s="52">
        <v>33878</v>
      </c>
      <c r="T92" s="52">
        <v>33938</v>
      </c>
      <c r="U92" s="52">
        <v>31727</v>
      </c>
      <c r="V92" s="52">
        <v>29101</v>
      </c>
      <c r="W92" s="52">
        <v>38042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30</v>
      </c>
      <c r="Q93" s="52">
        <v>25</v>
      </c>
      <c r="R93" s="52">
        <v>49</v>
      </c>
      <c r="S93" s="52">
        <v>63</v>
      </c>
      <c r="T93" s="52">
        <v>80</v>
      </c>
      <c r="U93" s="52">
        <v>35</v>
      </c>
      <c r="V93" s="52">
        <v>10</v>
      </c>
      <c r="W93" s="52">
        <v>80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274395</v>
      </c>
      <c r="Q96" s="52">
        <v>460622</v>
      </c>
      <c r="R96" s="52">
        <v>614553</v>
      </c>
      <c r="S96" s="52">
        <v>763068</v>
      </c>
      <c r="T96" s="52">
        <v>818331</v>
      </c>
      <c r="U96" s="52">
        <v>850084</v>
      </c>
      <c r="V96" s="52">
        <v>810500</v>
      </c>
      <c r="W96" s="52">
        <v>773804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40120</v>
      </c>
      <c r="Q97" s="52">
        <v>66814</v>
      </c>
      <c r="R97" s="52">
        <v>99174</v>
      </c>
      <c r="S97" s="52">
        <v>115031</v>
      </c>
      <c r="T97" s="52">
        <v>186693</v>
      </c>
      <c r="U97" s="52">
        <v>149805</v>
      </c>
      <c r="V97" s="52">
        <v>95048</v>
      </c>
      <c r="W97" s="52">
        <v>145087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102947</v>
      </c>
      <c r="Q102" s="52">
        <v>153281</v>
      </c>
      <c r="R102" s="52">
        <v>164256</v>
      </c>
      <c r="S102" s="52">
        <v>227605</v>
      </c>
      <c r="T102" s="52">
        <v>275281</v>
      </c>
      <c r="U102" s="52">
        <v>267317</v>
      </c>
      <c r="V102" s="52">
        <v>234416</v>
      </c>
      <c r="W102" s="52">
        <v>231624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230103</v>
      </c>
      <c r="Q103" s="36">
        <v>405310</v>
      </c>
      <c r="R103" s="36">
        <v>594466</v>
      </c>
      <c r="S103" s="36">
        <v>713090</v>
      </c>
      <c r="T103" s="36">
        <v>803665</v>
      </c>
      <c r="U103" s="36">
        <v>811265</v>
      </c>
      <c r="V103" s="36">
        <v>750930</v>
      </c>
      <c r="W103" s="36">
        <v>785345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81567</v>
      </c>
      <c r="M126" s="52">
        <v>134840</v>
      </c>
      <c r="N126" s="52">
        <v>160757</v>
      </c>
      <c r="O126" s="52">
        <v>163581</v>
      </c>
      <c r="P126" s="52">
        <v>67054</v>
      </c>
      <c r="Q126" s="52">
        <v>107180</v>
      </c>
      <c r="R126" s="52">
        <v>128693</v>
      </c>
      <c r="S126" s="52">
        <v>153866</v>
      </c>
      <c r="T126" s="52">
        <v>151262</v>
      </c>
      <c r="U126" s="52">
        <v>134849</v>
      </c>
      <c r="V126" s="52">
        <v>116505</v>
      </c>
      <c r="W126" s="52">
        <v>99992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7215</v>
      </c>
      <c r="Q129" s="52">
        <v>8517</v>
      </c>
      <c r="R129" s="52">
        <v>15324</v>
      </c>
      <c r="S129" s="52">
        <v>33495</v>
      </c>
      <c r="T129" s="52">
        <v>41729</v>
      </c>
      <c r="U129" s="52">
        <v>52492</v>
      </c>
      <c r="V129" s="52">
        <v>38102</v>
      </c>
      <c r="W129" s="52">
        <v>54402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63113</v>
      </c>
      <c r="M131" s="52">
        <v>109951</v>
      </c>
      <c r="N131" s="52">
        <v>137851</v>
      </c>
      <c r="O131" s="52">
        <v>143169</v>
      </c>
      <c r="P131" s="52">
        <v>52890</v>
      </c>
      <c r="Q131" s="52">
        <v>102229</v>
      </c>
      <c r="R131" s="52">
        <v>125849</v>
      </c>
      <c r="S131" s="52">
        <v>149927</v>
      </c>
      <c r="T131" s="52">
        <v>141260</v>
      </c>
      <c r="U131" s="52">
        <v>126642</v>
      </c>
      <c r="V131" s="52">
        <v>112024</v>
      </c>
      <c r="W131" s="52">
        <v>110318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215</v>
      </c>
      <c r="M132" s="52">
        <v>218</v>
      </c>
      <c r="N132" s="52">
        <v>43</v>
      </c>
      <c r="O132" s="52">
        <v>26</v>
      </c>
      <c r="P132" s="52">
        <v>183</v>
      </c>
      <c r="Q132" s="52">
        <v>172</v>
      </c>
      <c r="R132" s="52">
        <v>218</v>
      </c>
      <c r="S132" s="52">
        <v>127</v>
      </c>
      <c r="T132" s="52">
        <v>317</v>
      </c>
      <c r="U132" s="52">
        <v>234</v>
      </c>
      <c r="V132" s="52">
        <v>129</v>
      </c>
      <c r="W132" s="52">
        <v>365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4986</v>
      </c>
      <c r="Q135" s="52">
        <v>4713</v>
      </c>
      <c r="R135" s="52">
        <v>6736</v>
      </c>
      <c r="S135" s="52">
        <v>14163</v>
      </c>
      <c r="T135" s="52">
        <v>24409</v>
      </c>
      <c r="U135" s="52">
        <v>25219</v>
      </c>
      <c r="V135" s="52">
        <v>20227</v>
      </c>
      <c r="W135" s="52">
        <v>4379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728</v>
      </c>
      <c r="Q136" s="52">
        <v>682</v>
      </c>
      <c r="R136" s="52">
        <v>1089</v>
      </c>
      <c r="S136" s="52">
        <v>2135</v>
      </c>
      <c r="T136" s="52">
        <v>5569</v>
      </c>
      <c r="U136" s="52">
        <v>4447</v>
      </c>
      <c r="V136" s="52">
        <v>2375</v>
      </c>
      <c r="W136" s="52">
        <v>819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9080</v>
      </c>
      <c r="Q140" s="52">
        <v>23039</v>
      </c>
      <c r="R140" s="52">
        <v>30943</v>
      </c>
      <c r="S140" s="52">
        <v>52186</v>
      </c>
      <c r="T140" s="52">
        <v>69565</v>
      </c>
      <c r="U140" s="52">
        <v>68750</v>
      </c>
      <c r="V140" s="52">
        <v>60867</v>
      </c>
      <c r="W140" s="52">
        <v>50658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20285</v>
      </c>
      <c r="Q141" s="36">
        <v>60912</v>
      </c>
      <c r="R141" s="36">
        <v>111972</v>
      </c>
      <c r="S141" s="36">
        <v>163493</v>
      </c>
      <c r="T141" s="36">
        <v>203042</v>
      </c>
      <c r="U141" s="36">
        <v>208643</v>
      </c>
      <c r="V141" s="36">
        <v>194947</v>
      </c>
      <c r="W141" s="36">
        <v>171764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63691</v>
      </c>
      <c r="I145" s="52">
        <v>155212</v>
      </c>
      <c r="J145" s="52">
        <v>224729</v>
      </c>
      <c r="K145" s="52">
        <v>263402</v>
      </c>
      <c r="L145" s="52">
        <v>270623</v>
      </c>
      <c r="M145" s="52">
        <v>199862</v>
      </c>
      <c r="N145" s="52">
        <v>220840</v>
      </c>
      <c r="O145" s="52">
        <v>259332</v>
      </c>
      <c r="P145" s="52">
        <v>367784</v>
      </c>
      <c r="Q145" s="52">
        <v>378430</v>
      </c>
      <c r="R145" s="52">
        <v>433785</v>
      </c>
      <c r="S145" s="52">
        <v>486761</v>
      </c>
      <c r="T145" s="52">
        <v>610581</v>
      </c>
      <c r="U145" s="52">
        <v>752651</v>
      </c>
      <c r="V145" s="52">
        <v>832829</v>
      </c>
      <c r="W145" s="52">
        <v>787929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49476</v>
      </c>
      <c r="Q147" s="52">
        <v>150539</v>
      </c>
      <c r="R147" s="52">
        <v>262599</v>
      </c>
      <c r="S147" s="52">
        <v>217390</v>
      </c>
      <c r="T147" s="52">
        <v>229378</v>
      </c>
      <c r="U147" s="52">
        <v>378602</v>
      </c>
      <c r="V147" s="52">
        <v>351388</v>
      </c>
      <c r="W147" s="52">
        <v>788177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9805</v>
      </c>
      <c r="Q149" s="52">
        <v>16661</v>
      </c>
      <c r="R149" s="52">
        <v>21531</v>
      </c>
      <c r="S149" s="52">
        <v>26939</v>
      </c>
      <c r="T149" s="52">
        <v>28313</v>
      </c>
      <c r="U149" s="52">
        <v>31681</v>
      </c>
      <c r="V149" s="52">
        <v>36444</v>
      </c>
      <c r="W149" s="52">
        <v>46860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21</v>
      </c>
      <c r="Q150" s="52">
        <v>21</v>
      </c>
      <c r="R150" s="52">
        <v>42</v>
      </c>
      <c r="S150" s="52">
        <v>52</v>
      </c>
      <c r="T150" s="52">
        <v>66</v>
      </c>
      <c r="U150" s="52">
        <v>35</v>
      </c>
      <c r="V150" s="52">
        <v>13</v>
      </c>
      <c r="W150" s="52">
        <v>98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215600</v>
      </c>
      <c r="Q153" s="52">
        <v>387108</v>
      </c>
      <c r="R153" s="52">
        <v>515010</v>
      </c>
      <c r="S153" s="52">
        <v>606461</v>
      </c>
      <c r="T153" s="52">
        <v>682672</v>
      </c>
      <c r="U153" s="52">
        <v>848941</v>
      </c>
      <c r="V153" s="52">
        <v>1015367</v>
      </c>
      <c r="W153" s="52">
        <v>953300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31518</v>
      </c>
      <c r="Q154" s="52">
        <v>56158</v>
      </c>
      <c r="R154" s="52">
        <v>83117</v>
      </c>
      <c r="S154" s="52">
        <v>91424</v>
      </c>
      <c r="T154" s="52">
        <v>155758</v>
      </c>
      <c r="U154" s="52">
        <v>149603</v>
      </c>
      <c r="V154" s="52">
        <v>119080</v>
      </c>
      <c r="W154" s="52">
        <v>178742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79421</v>
      </c>
      <c r="Q158" s="52">
        <v>126213</v>
      </c>
      <c r="R158" s="52">
        <v>134155</v>
      </c>
      <c r="S158" s="52">
        <v>175399</v>
      </c>
      <c r="T158" s="52">
        <v>221160</v>
      </c>
      <c r="U158" s="52">
        <v>255352</v>
      </c>
      <c r="V158" s="52">
        <v>278561</v>
      </c>
      <c r="W158" s="52">
        <v>268541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177529</v>
      </c>
      <c r="Q159" s="36">
        <v>333730</v>
      </c>
      <c r="R159" s="36">
        <v>485496</v>
      </c>
      <c r="S159" s="36">
        <v>549479</v>
      </c>
      <c r="T159" s="36">
        <v>645635</v>
      </c>
      <c r="U159" s="36">
        <v>774930</v>
      </c>
      <c r="V159" s="36">
        <v>892338</v>
      </c>
      <c r="W159" s="36">
        <v>910502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48130</v>
      </c>
      <c r="I163" s="52">
        <v>97440</v>
      </c>
      <c r="J163" s="52">
        <v>146070</v>
      </c>
      <c r="K163" s="52">
        <v>112612</v>
      </c>
      <c r="L163" s="52">
        <v>190943</v>
      </c>
      <c r="M163" s="52">
        <v>161358</v>
      </c>
      <c r="N163" s="52">
        <v>290843</v>
      </c>
      <c r="O163" s="52">
        <v>275795</v>
      </c>
      <c r="P163" s="52">
        <v>131653</v>
      </c>
      <c r="Q163" s="52">
        <v>217207</v>
      </c>
      <c r="R163" s="52">
        <v>304830</v>
      </c>
      <c r="S163" s="52">
        <v>318212</v>
      </c>
      <c r="T163" s="52">
        <v>237381</v>
      </c>
      <c r="U163" s="52">
        <v>204606</v>
      </c>
      <c r="V163" s="52">
        <v>193599</v>
      </c>
      <c r="W163" s="52">
        <v>248998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34496</v>
      </c>
      <c r="Q165" s="52">
        <v>56596</v>
      </c>
      <c r="R165" s="52">
        <v>119001</v>
      </c>
      <c r="S165" s="52">
        <v>158863</v>
      </c>
      <c r="T165" s="52">
        <v>104387</v>
      </c>
      <c r="U165" s="52">
        <v>134905</v>
      </c>
      <c r="V165" s="52">
        <v>70350</v>
      </c>
      <c r="W165" s="52">
        <v>215810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4940</v>
      </c>
      <c r="Q167" s="52">
        <v>10040</v>
      </c>
      <c r="R167" s="52">
        <v>14577</v>
      </c>
      <c r="S167" s="52">
        <v>17644</v>
      </c>
      <c r="T167" s="52">
        <v>14951</v>
      </c>
      <c r="U167" s="52">
        <v>13741</v>
      </c>
      <c r="V167" s="52">
        <v>14738</v>
      </c>
      <c r="W167" s="52">
        <v>19927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11</v>
      </c>
      <c r="Q168" s="52">
        <v>11</v>
      </c>
      <c r="R168" s="52">
        <v>29</v>
      </c>
      <c r="S168" s="52">
        <v>36</v>
      </c>
      <c r="T168" s="52">
        <v>37</v>
      </c>
      <c r="U168" s="52">
        <v>13</v>
      </c>
      <c r="V168" s="52">
        <v>4</v>
      </c>
      <c r="W168" s="52">
        <v>39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108646</v>
      </c>
      <c r="Q171" s="52">
        <v>233196</v>
      </c>
      <c r="R171" s="52">
        <v>348667</v>
      </c>
      <c r="S171" s="52">
        <v>397313</v>
      </c>
      <c r="T171" s="52">
        <v>360415</v>
      </c>
      <c r="U171" s="52">
        <v>368060</v>
      </c>
      <c r="V171" s="52">
        <v>410257</v>
      </c>
      <c r="W171" s="52">
        <v>405300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15886</v>
      </c>
      <c r="Q172" s="52">
        <v>33830</v>
      </c>
      <c r="R172" s="52">
        <v>56265</v>
      </c>
      <c r="S172" s="52">
        <v>59897</v>
      </c>
      <c r="T172" s="52">
        <v>82229</v>
      </c>
      <c r="U172" s="52">
        <v>64875</v>
      </c>
      <c r="V172" s="52">
        <v>48121</v>
      </c>
      <c r="W172" s="52">
        <v>75982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40026</v>
      </c>
      <c r="Q176" s="52">
        <v>76032</v>
      </c>
      <c r="R176" s="52">
        <v>90830</v>
      </c>
      <c r="S176" s="52">
        <v>114896</v>
      </c>
      <c r="T176" s="52">
        <v>116763</v>
      </c>
      <c r="U176" s="52">
        <v>110715</v>
      </c>
      <c r="V176" s="52">
        <v>112569</v>
      </c>
      <c r="W176" s="52">
        <v>114163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89459</v>
      </c>
      <c r="Q177" s="36">
        <v>201042</v>
      </c>
      <c r="R177" s="36">
        <v>328691</v>
      </c>
      <c r="S177" s="36">
        <v>359974</v>
      </c>
      <c r="T177" s="36">
        <v>340875</v>
      </c>
      <c r="U177" s="36">
        <v>335977</v>
      </c>
      <c r="V177" s="36">
        <v>360572</v>
      </c>
      <c r="W177" s="36">
        <v>387093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436.58153765814262</v>
      </c>
      <c r="C3" s="117">
        <f t="shared" si="0"/>
        <v>418.91401317292105</v>
      </c>
      <c r="D3" s="117">
        <f t="shared" si="0"/>
        <v>297.95158641686817</v>
      </c>
      <c r="E3" s="117">
        <f t="shared" si="0"/>
        <v>288.82836325941366</v>
      </c>
      <c r="F3" s="117">
        <f t="shared" si="0"/>
        <v>274.543065489605</v>
      </c>
      <c r="G3" s="117">
        <f t="shared" si="0"/>
        <v>246.83822392141627</v>
      </c>
      <c r="H3" s="117">
        <f t="shared" si="0"/>
        <v>240.55062687303027</v>
      </c>
      <c r="I3" s="117">
        <f t="shared" si="0"/>
        <v>235.69123038809533</v>
      </c>
      <c r="J3" s="117">
        <f t="shared" si="0"/>
        <v>257.50989155578492</v>
      </c>
      <c r="K3" s="117">
        <f t="shared" si="0"/>
        <v>226.29397548444518</v>
      </c>
      <c r="L3" s="117">
        <f t="shared" si="0"/>
        <v>249.33760366284338</v>
      </c>
      <c r="M3" s="117">
        <f t="shared" si="0"/>
        <v>53.066964590333384</v>
      </c>
      <c r="N3" s="117">
        <f t="shared" si="0"/>
        <v>53.891111144153896</v>
      </c>
      <c r="O3" s="117">
        <f t="shared" si="0"/>
        <v>53.739004681152714</v>
      </c>
      <c r="P3" s="117">
        <f t="shared" si="0"/>
        <v>40.684746482374976</v>
      </c>
      <c r="Q3" s="117">
        <f t="shared" si="0"/>
        <v>41.685931285325125</v>
      </c>
      <c r="R3" s="117">
        <f t="shared" ref="R3:V3" si="1">R4+R7+R9+R19</f>
        <v>42.431856235322769</v>
      </c>
      <c r="S3" s="117">
        <f t="shared" si="1"/>
        <v>39.983887503580583</v>
      </c>
      <c r="T3" s="117">
        <f t="shared" si="1"/>
        <v>30.361829992874998</v>
      </c>
      <c r="U3" s="117">
        <f t="shared" si="1"/>
        <v>28.254229094430155</v>
      </c>
      <c r="V3" s="117">
        <f t="shared" si="1"/>
        <v>24.538089826351044</v>
      </c>
      <c r="W3" s="117">
        <f t="shared" ref="W3" si="2">W4+W7+W9+W19</f>
        <v>29.921968856403705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370.04783211860484</v>
      </c>
      <c r="C4" s="122">
        <f t="shared" si="3"/>
        <v>360.49192852745358</v>
      </c>
      <c r="D4" s="122">
        <f t="shared" si="3"/>
        <v>249.48889663391714</v>
      </c>
      <c r="E4" s="122">
        <f t="shared" si="3"/>
        <v>244.32295115085807</v>
      </c>
      <c r="F4" s="122">
        <f t="shared" si="3"/>
        <v>236.67669853527013</v>
      </c>
      <c r="G4" s="122">
        <f t="shared" si="3"/>
        <v>212.38949817611785</v>
      </c>
      <c r="H4" s="122">
        <f t="shared" si="3"/>
        <v>205.05258487198816</v>
      </c>
      <c r="I4" s="122">
        <f t="shared" si="3"/>
        <v>198.50856471393359</v>
      </c>
      <c r="J4" s="122">
        <f t="shared" si="3"/>
        <v>219.56087597095177</v>
      </c>
      <c r="K4" s="122">
        <f t="shared" si="3"/>
        <v>193.54248655543518</v>
      </c>
      <c r="L4" s="122">
        <f t="shared" si="3"/>
        <v>215.94742275151788</v>
      </c>
      <c r="M4" s="122">
        <f t="shared" si="3"/>
        <v>38.420187645799125</v>
      </c>
      <c r="N4" s="122">
        <f t="shared" si="3"/>
        <v>42.929377585899552</v>
      </c>
      <c r="O4" s="122">
        <f t="shared" si="3"/>
        <v>45.112564334382981</v>
      </c>
      <c r="P4" s="122">
        <f t="shared" si="3"/>
        <v>32.851009512265875</v>
      </c>
      <c r="Q4" s="122">
        <f t="shared" si="3"/>
        <v>34.086234214944554</v>
      </c>
      <c r="R4" s="122">
        <f t="shared" ref="R4:V4" si="4">SUM(R5:R6)</f>
        <v>35.106741788003802</v>
      </c>
      <c r="S4" s="122">
        <f t="shared" si="4"/>
        <v>32.685094845686315</v>
      </c>
      <c r="T4" s="122">
        <f t="shared" si="4"/>
        <v>24.6403933102122</v>
      </c>
      <c r="U4" s="122">
        <f t="shared" si="4"/>
        <v>23.288804779258253</v>
      </c>
      <c r="V4" s="122">
        <f t="shared" si="4"/>
        <v>19.674344330871936</v>
      </c>
      <c r="W4" s="122">
        <f t="shared" ref="W4" si="5">SUM(W5:W6)</f>
        <v>24.774524691256474</v>
      </c>
      <c r="DA4" s="130" t="s">
        <v>1572</v>
      </c>
    </row>
    <row r="5" spans="1:105" ht="12" customHeight="1" x14ac:dyDescent="0.25">
      <c r="A5" s="97" t="s">
        <v>51</v>
      </c>
      <c r="B5" s="98">
        <v>367.69589022195663</v>
      </c>
      <c r="C5" s="98">
        <v>358.25907142995834</v>
      </c>
      <c r="D5" s="98">
        <v>247.96413958685781</v>
      </c>
      <c r="E5" s="98">
        <v>242.8983788956379</v>
      </c>
      <c r="F5" s="98">
        <v>235.28546402064356</v>
      </c>
      <c r="G5" s="98">
        <v>211.16897409578837</v>
      </c>
      <c r="H5" s="98">
        <v>203.89064258680807</v>
      </c>
      <c r="I5" s="98">
        <v>197.36739440009217</v>
      </c>
      <c r="J5" s="98">
        <v>218.29974376041432</v>
      </c>
      <c r="K5" s="98">
        <v>192.44810201966709</v>
      </c>
      <c r="L5" s="98">
        <v>214.7229721983376</v>
      </c>
      <c r="M5" s="98">
        <v>38.202262918436233</v>
      </c>
      <c r="N5" s="98">
        <v>42.685381140393254</v>
      </c>
      <c r="O5" s="98">
        <v>44.849615715856189</v>
      </c>
      <c r="P5" s="98">
        <v>32.660541636265862</v>
      </c>
      <c r="Q5" s="98">
        <v>33.889602866626937</v>
      </c>
      <c r="R5" s="98">
        <v>34.905169798876997</v>
      </c>
      <c r="S5" s="98">
        <v>32.498313747969824</v>
      </c>
      <c r="T5" s="98">
        <v>24.500133753702098</v>
      </c>
      <c r="U5" s="98">
        <v>23.156659023597964</v>
      </c>
      <c r="V5" s="98">
        <v>19.563031436365009</v>
      </c>
      <c r="W5" s="98">
        <v>24.63332855641541</v>
      </c>
      <c r="DA5" s="63" t="s">
        <v>1573</v>
      </c>
    </row>
    <row r="6" spans="1:105" ht="12" customHeight="1" x14ac:dyDescent="0.25">
      <c r="A6" s="97" t="s">
        <v>53</v>
      </c>
      <c r="B6" s="98">
        <v>2.3519418966482015</v>
      </c>
      <c r="C6" s="98">
        <v>2.2328570974952351</v>
      </c>
      <c r="D6" s="98">
        <v>1.5247570470593148</v>
      </c>
      <c r="E6" s="98">
        <v>1.4245722552201692</v>
      </c>
      <c r="F6" s="98">
        <v>1.391234514626587</v>
      </c>
      <c r="G6" s="98">
        <v>1.220524080329479</v>
      </c>
      <c r="H6" s="98">
        <v>1.1619422851800978</v>
      </c>
      <c r="I6" s="98">
        <v>1.1411703138414158</v>
      </c>
      <c r="J6" s="98">
        <v>1.2611322105374645</v>
      </c>
      <c r="K6" s="98">
        <v>1.0943845357680768</v>
      </c>
      <c r="L6" s="98">
        <v>1.224450553180265</v>
      </c>
      <c r="M6" s="98">
        <v>0.21792472736289473</v>
      </c>
      <c r="N6" s="98">
        <v>0.24399644550629429</v>
      </c>
      <c r="O6" s="98">
        <v>0.26294861852679352</v>
      </c>
      <c r="P6" s="98">
        <v>0.19046787600001319</v>
      </c>
      <c r="Q6" s="98">
        <v>0.19663134831761442</v>
      </c>
      <c r="R6" s="98">
        <v>0.20157198912680463</v>
      </c>
      <c r="S6" s="98">
        <v>0.18678109771648777</v>
      </c>
      <c r="T6" s="98">
        <v>0.14025955651010266</v>
      </c>
      <c r="U6" s="98">
        <v>0.13214575566028972</v>
      </c>
      <c r="V6" s="98">
        <v>0.1113128945069284</v>
      </c>
      <c r="W6" s="98">
        <v>0.1411961348410645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0.6152508481751312</v>
      </c>
      <c r="C7" s="122">
        <f t="shared" si="6"/>
        <v>0.75468349278930458</v>
      </c>
      <c r="D7" s="122">
        <f t="shared" si="6"/>
        <v>0.56882659224866416</v>
      </c>
      <c r="E7" s="122">
        <f t="shared" si="6"/>
        <v>1.6669637273919715</v>
      </c>
      <c r="F7" s="122">
        <f t="shared" si="6"/>
        <v>0.42446566189185364</v>
      </c>
      <c r="G7" s="122">
        <f t="shared" si="6"/>
        <v>0.45780486403234444</v>
      </c>
      <c r="H7" s="122">
        <f t="shared" si="6"/>
        <v>0.43368345071247016</v>
      </c>
      <c r="I7" s="122">
        <f t="shared" si="6"/>
        <v>0.15916211104880001</v>
      </c>
      <c r="J7" s="122">
        <f t="shared" si="6"/>
        <v>0.16254289369004257</v>
      </c>
      <c r="K7" s="122">
        <f t="shared" si="6"/>
        <v>0.20250486629954118</v>
      </c>
      <c r="L7" s="122">
        <f t="shared" si="6"/>
        <v>0.23057532098299457</v>
      </c>
      <c r="M7" s="122">
        <f t="shared" si="6"/>
        <v>0.23418129093430873</v>
      </c>
      <c r="N7" s="122">
        <f t="shared" si="6"/>
        <v>0.22037652506365857</v>
      </c>
      <c r="O7" s="122">
        <f t="shared" si="6"/>
        <v>0.18841750110122971</v>
      </c>
      <c r="P7" s="122">
        <f t="shared" si="6"/>
        <v>0.17533503179941357</v>
      </c>
      <c r="Q7" s="122">
        <f t="shared" si="6"/>
        <v>0.14824681325341504</v>
      </c>
      <c r="R7" s="122">
        <f t="shared" si="6"/>
        <v>0.11845292311254635</v>
      </c>
      <c r="S7" s="122">
        <f t="shared" si="6"/>
        <v>5.7224509764892649E-2</v>
      </c>
      <c r="T7" s="122">
        <f t="shared" si="6"/>
        <v>2.247975816918564E-2</v>
      </c>
      <c r="U7" s="122">
        <f t="shared" si="6"/>
        <v>1.6072655109657934E-2</v>
      </c>
      <c r="V7" s="122">
        <f t="shared" si="6"/>
        <v>1.8333462098562816E-2</v>
      </c>
      <c r="W7" s="122">
        <f t="shared" si="6"/>
        <v>2.4889973968084768E-2</v>
      </c>
      <c r="DA7" s="130" t="s">
        <v>1575</v>
      </c>
    </row>
    <row r="8" spans="1:105" ht="12" customHeight="1" x14ac:dyDescent="0.25">
      <c r="A8" s="97" t="s">
        <v>53</v>
      </c>
      <c r="B8" s="98">
        <v>0.6152508481751312</v>
      </c>
      <c r="C8" s="98">
        <v>0.75468349278930458</v>
      </c>
      <c r="D8" s="98">
        <v>0.56882659224866416</v>
      </c>
      <c r="E8" s="98">
        <v>1.6669637273919715</v>
      </c>
      <c r="F8" s="98">
        <v>0.42446566189185364</v>
      </c>
      <c r="G8" s="98">
        <v>0.45780486403234444</v>
      </c>
      <c r="H8" s="98">
        <v>0.43368345071247016</v>
      </c>
      <c r="I8" s="98">
        <v>0.15916211104880001</v>
      </c>
      <c r="J8" s="98">
        <v>0.16254289369004257</v>
      </c>
      <c r="K8" s="98">
        <v>0.20250486629954118</v>
      </c>
      <c r="L8" s="98">
        <v>0.23057532098299457</v>
      </c>
      <c r="M8" s="98">
        <v>0.23418129093430873</v>
      </c>
      <c r="N8" s="98">
        <v>0.22037652506365857</v>
      </c>
      <c r="O8" s="98">
        <v>0.18841750110122971</v>
      </c>
      <c r="P8" s="98">
        <v>0.17533503179941357</v>
      </c>
      <c r="Q8" s="98">
        <v>0.14824681325341504</v>
      </c>
      <c r="R8" s="98">
        <v>0.11845292311254635</v>
      </c>
      <c r="S8" s="98">
        <v>5.7224509764892649E-2</v>
      </c>
      <c r="T8" s="98">
        <v>2.247975816918564E-2</v>
      </c>
      <c r="U8" s="98">
        <v>1.6072655109657934E-2</v>
      </c>
      <c r="V8" s="98">
        <v>1.8333462098562816E-2</v>
      </c>
      <c r="W8" s="98">
        <v>2.4889973968084768E-2</v>
      </c>
      <c r="DA8" s="63" t="s">
        <v>1576</v>
      </c>
    </row>
    <row r="9" spans="1:105" ht="12" customHeight="1" x14ac:dyDescent="0.25">
      <c r="A9" s="121" t="s">
        <v>55</v>
      </c>
      <c r="B9" s="122">
        <v>41.275864511578916</v>
      </c>
      <c r="C9" s="122">
        <v>35.706986330056075</v>
      </c>
      <c r="D9" s="122">
        <v>29.332060330327526</v>
      </c>
      <c r="E9" s="122">
        <v>27.225620583827098</v>
      </c>
      <c r="F9" s="122">
        <v>24.712328245729029</v>
      </c>
      <c r="G9" s="122">
        <v>21.65279752274504</v>
      </c>
      <c r="H9" s="122">
        <v>22.715316657772764</v>
      </c>
      <c r="I9" s="122">
        <v>24.101248481760532</v>
      </c>
      <c r="J9" s="122">
        <v>25.138890938170071</v>
      </c>
      <c r="K9" s="122">
        <v>22.416561574352237</v>
      </c>
      <c r="L9" s="122">
        <v>22.897416482156046</v>
      </c>
      <c r="M9" s="122">
        <v>8.4262587817561538</v>
      </c>
      <c r="N9" s="122">
        <v>6.6490029111329898</v>
      </c>
      <c r="O9" s="122">
        <v>5.4491319733952981</v>
      </c>
      <c r="P9" s="122">
        <v>5.091704324775189</v>
      </c>
      <c r="Q9" s="122">
        <v>4.9278293136385667</v>
      </c>
      <c r="R9" s="122">
        <v>4.9619036390151363</v>
      </c>
      <c r="S9" s="122">
        <v>5.0779264775957902</v>
      </c>
      <c r="T9" s="122">
        <v>3.8139845623839341</v>
      </c>
      <c r="U9" s="122">
        <v>3.269758257339892</v>
      </c>
      <c r="V9" s="122">
        <v>3.2326664406457826</v>
      </c>
      <c r="W9" s="122">
        <v>3.6017651007494846</v>
      </c>
      <c r="DA9" s="130" t="s">
        <v>1577</v>
      </c>
    </row>
    <row r="10" spans="1:105" ht="12" customHeight="1" x14ac:dyDescent="0.25">
      <c r="A10" s="97" t="s">
        <v>143</v>
      </c>
      <c r="B10" s="98">
        <v>7.4115904315256538</v>
      </c>
      <c r="C10" s="98">
        <v>7.3184006250717069</v>
      </c>
      <c r="D10" s="98">
        <v>6.0485001379917778</v>
      </c>
      <c r="E10" s="98">
        <v>6.5045445781367954</v>
      </c>
      <c r="F10" s="98">
        <v>6.6176314221766797</v>
      </c>
      <c r="G10" s="98">
        <v>6.3240611578660122</v>
      </c>
      <c r="H10" s="98">
        <v>7.2968896573879842</v>
      </c>
      <c r="I10" s="98">
        <v>8.6610664769499977</v>
      </c>
      <c r="J10" s="98">
        <v>9.8936354313311838</v>
      </c>
      <c r="K10" s="98">
        <v>9.0422677137808911</v>
      </c>
      <c r="L10" s="98">
        <v>11.320793923760396</v>
      </c>
      <c r="M10" s="98">
        <v>2.3182013979867899</v>
      </c>
      <c r="N10" s="98">
        <v>2.451592204404665</v>
      </c>
      <c r="O10" s="98">
        <v>2.5786731921403807</v>
      </c>
      <c r="P10" s="98">
        <v>2.4789252596928648</v>
      </c>
      <c r="Q10" s="98">
        <v>2.4841718539233817</v>
      </c>
      <c r="R10" s="98">
        <v>2.8710124883113055</v>
      </c>
      <c r="S10" s="98">
        <v>3.0966131651858215</v>
      </c>
      <c r="T10" s="98">
        <v>1.8559281551542932</v>
      </c>
      <c r="U10" s="98">
        <v>1.2951896436419226</v>
      </c>
      <c r="V10" s="98">
        <v>1.1957819772205496</v>
      </c>
      <c r="W10" s="98">
        <v>1.5723464220884691</v>
      </c>
      <c r="DA10" s="63" t="s">
        <v>1578</v>
      </c>
    </row>
    <row r="11" spans="1:105" ht="12" customHeight="1" x14ac:dyDescent="0.25">
      <c r="A11" s="97" t="s">
        <v>124</v>
      </c>
      <c r="B11" s="98">
        <v>4.1777964087413677</v>
      </c>
      <c r="C11" s="98">
        <v>3.5840436141378622</v>
      </c>
      <c r="D11" s="98">
        <v>3.0479134025273589</v>
      </c>
      <c r="E11" s="98">
        <v>2.4951995501548412</v>
      </c>
      <c r="F11" s="98">
        <v>2.1435188196015948</v>
      </c>
      <c r="G11" s="98">
        <v>1.8177213097657809</v>
      </c>
      <c r="H11" s="98">
        <v>1.5365058496250223</v>
      </c>
      <c r="I11" s="98">
        <v>1.454649364644379</v>
      </c>
      <c r="J11" s="98">
        <v>1.2603849436423851</v>
      </c>
      <c r="K11" s="98">
        <v>1.1532842619654242</v>
      </c>
      <c r="L11" s="98">
        <v>0.9303411750765499</v>
      </c>
      <c r="M11" s="98">
        <v>0.42758806601468891</v>
      </c>
      <c r="N11" s="98">
        <v>0.24735177707615127</v>
      </c>
      <c r="O11" s="98">
        <v>0.1477699176014462</v>
      </c>
      <c r="P11" s="98">
        <v>0.1480343612027136</v>
      </c>
      <c r="Q11" s="98">
        <v>0.11901630793902424</v>
      </c>
      <c r="R11" s="98">
        <v>9.0821238386067343E-2</v>
      </c>
      <c r="S11" s="98">
        <v>7.2690645823648301E-2</v>
      </c>
      <c r="T11" s="98">
        <v>7.3605189928198561E-2</v>
      </c>
      <c r="U11" s="98">
        <v>7.1269137844637773E-2</v>
      </c>
      <c r="V11" s="98">
        <v>7.1028368418249499E-2</v>
      </c>
      <c r="W11" s="98">
        <v>7.5797400509095378E-2</v>
      </c>
      <c r="DA11" s="63" t="s">
        <v>1579</v>
      </c>
    </row>
    <row r="12" spans="1:105" ht="12" customHeight="1" x14ac:dyDescent="0.25">
      <c r="A12" s="97" t="s">
        <v>123</v>
      </c>
      <c r="B12" s="98">
        <v>1.072543618377188E-3</v>
      </c>
      <c r="C12" s="98">
        <v>8.5846556783131679E-4</v>
      </c>
      <c r="D12" s="98">
        <v>7.078661402161342E-4</v>
      </c>
      <c r="E12" s="98">
        <v>5.3133542645645909E-4</v>
      </c>
      <c r="F12" s="98">
        <v>5.4460513610682664E-4</v>
      </c>
      <c r="G12" s="98">
        <v>5.2899122190587121E-4</v>
      </c>
      <c r="H12" s="98">
        <v>5.1799490155824172E-4</v>
      </c>
      <c r="I12" s="98">
        <v>6.4560553342770787E-4</v>
      </c>
      <c r="J12" s="98">
        <v>6.1020087158336243E-4</v>
      </c>
      <c r="K12" s="98">
        <v>7.0630419356029566E-4</v>
      </c>
      <c r="L12" s="98">
        <v>8.4634811882870514E-4</v>
      </c>
      <c r="M12" s="98">
        <v>4.0674991467275321E-4</v>
      </c>
      <c r="N12" s="98">
        <v>3.1116202103965269E-4</v>
      </c>
      <c r="O12" s="98">
        <v>1.0684329653807675E-4</v>
      </c>
      <c r="P12" s="98">
        <v>1.0486478477893105E-4</v>
      </c>
      <c r="Q12" s="98">
        <v>1.0667127331112205E-4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3.9878279737460485E-4</v>
      </c>
      <c r="C13" s="101">
        <v>2.9024695172276074E-4</v>
      </c>
      <c r="D13" s="101">
        <v>2.2105473378317031E-4</v>
      </c>
      <c r="E13" s="101">
        <v>1.8215856869427976E-4</v>
      </c>
      <c r="F13" s="101">
        <v>1.8141236102192044E-4</v>
      </c>
      <c r="G13" s="101">
        <v>1.6152222677903087E-4</v>
      </c>
      <c r="H13" s="101">
        <v>1.5019641273431524E-4</v>
      </c>
      <c r="I13" s="101">
        <v>2.1999482079483205E-4</v>
      </c>
      <c r="J13" s="101">
        <v>1.9437140044586639E-4</v>
      </c>
      <c r="K13" s="101">
        <v>2.0844280638992175E-4</v>
      </c>
      <c r="L13" s="101">
        <v>4.7660704830759088E-4</v>
      </c>
      <c r="M13" s="101">
        <v>1.1436953481841442E-4</v>
      </c>
      <c r="N13" s="101">
        <v>1.0771553763235298E-4</v>
      </c>
      <c r="O13" s="101">
        <v>3.8203621742782726E-5</v>
      </c>
      <c r="P13" s="101">
        <v>2.8051281941374933E-5</v>
      </c>
      <c r="Q13" s="101">
        <v>3.2324171866595843E-5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6.7376082100258322E-4</v>
      </c>
      <c r="C14" s="104">
        <v>5.6821861610855599E-4</v>
      </c>
      <c r="D14" s="104">
        <v>4.8681140643296392E-4</v>
      </c>
      <c r="E14" s="104">
        <v>3.4917685776217935E-4</v>
      </c>
      <c r="F14" s="104">
        <v>3.6319277508490623E-4</v>
      </c>
      <c r="G14" s="104">
        <v>3.6746899512684028E-4</v>
      </c>
      <c r="H14" s="104">
        <v>3.6779848882392645E-4</v>
      </c>
      <c r="I14" s="104">
        <v>4.2561071263287576E-4</v>
      </c>
      <c r="J14" s="104">
        <v>4.1582947113749603E-4</v>
      </c>
      <c r="K14" s="104">
        <v>4.9786138717037394E-4</v>
      </c>
      <c r="L14" s="104">
        <v>3.6974107052111421E-4</v>
      </c>
      <c r="M14" s="104">
        <v>2.9238037985433875E-4</v>
      </c>
      <c r="N14" s="104">
        <v>2.0344648340729968E-4</v>
      </c>
      <c r="O14" s="104">
        <v>6.8639674795294028E-5</v>
      </c>
      <c r="P14" s="104">
        <v>7.6813502837556124E-5</v>
      </c>
      <c r="Q14" s="104">
        <v>7.4347101444526199E-5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28.857270596256111</v>
      </c>
      <c r="C15" s="101">
        <v>24.125278507250368</v>
      </c>
      <c r="D15" s="101">
        <v>19.687277743372988</v>
      </c>
      <c r="E15" s="101">
        <v>17.725003257016187</v>
      </c>
      <c r="F15" s="101">
        <v>15.504339885805816</v>
      </c>
      <c r="G15" s="101">
        <v>13.097056248719534</v>
      </c>
      <c r="H15" s="101">
        <v>13.334191441025583</v>
      </c>
      <c r="I15" s="101">
        <v>13.304362619476368</v>
      </c>
      <c r="J15" s="101">
        <v>13.261663605908817</v>
      </c>
      <c r="K15" s="101">
        <v>11.537593413074086</v>
      </c>
      <c r="L15" s="101">
        <v>9.9515952627335462</v>
      </c>
      <c r="M15" s="101">
        <v>5.2835912273627272</v>
      </c>
      <c r="N15" s="101">
        <v>3.6480816085837717</v>
      </c>
      <c r="O15" s="101">
        <v>2.5222365419837094</v>
      </c>
      <c r="P15" s="101">
        <v>2.2772470469614303</v>
      </c>
      <c r="Q15" s="101">
        <v>2.1257504731366987</v>
      </c>
      <c r="R15" s="101">
        <v>1.7950443983251414</v>
      </c>
      <c r="S15" s="101">
        <v>1.697779690885588</v>
      </c>
      <c r="T15" s="101">
        <v>1.6753449276913541</v>
      </c>
      <c r="U15" s="101">
        <v>1.6902000392848144</v>
      </c>
      <c r="V15" s="101">
        <v>1.7479518280321398</v>
      </c>
      <c r="W15" s="101">
        <v>1.7284210726652853</v>
      </c>
      <c r="DA15" s="131" t="s">
        <v>1583</v>
      </c>
    </row>
    <row r="16" spans="1:105" ht="12" customHeight="1" x14ac:dyDescent="0.25">
      <c r="A16" s="107" t="s">
        <v>121</v>
      </c>
      <c r="B16" s="104">
        <v>0.82813453143740312</v>
      </c>
      <c r="C16" s="104">
        <v>0.67840511802830927</v>
      </c>
      <c r="D16" s="104">
        <v>0.54766118029518152</v>
      </c>
      <c r="E16" s="104">
        <v>0.50034186309281892</v>
      </c>
      <c r="F16" s="104">
        <v>0.44629351300883124</v>
      </c>
      <c r="G16" s="104">
        <v>0.41342981517180766</v>
      </c>
      <c r="H16" s="104">
        <v>0.54721171483261744</v>
      </c>
      <c r="I16" s="104">
        <v>0.68052441515636009</v>
      </c>
      <c r="J16" s="104">
        <v>0.72259675641610366</v>
      </c>
      <c r="K16" s="104">
        <v>0.68270988133827437</v>
      </c>
      <c r="L16" s="104">
        <v>0.69383977246672468</v>
      </c>
      <c r="M16" s="104">
        <v>0.39647134047727534</v>
      </c>
      <c r="N16" s="104">
        <v>0.30166615904736171</v>
      </c>
      <c r="O16" s="104">
        <v>0.20034547837322392</v>
      </c>
      <c r="P16" s="104">
        <v>0.18739279213340157</v>
      </c>
      <c r="Q16" s="104">
        <v>0.19878400736615057</v>
      </c>
      <c r="R16" s="104">
        <v>0.20502551399262164</v>
      </c>
      <c r="S16" s="104">
        <v>0.21084297570073218</v>
      </c>
      <c r="T16" s="104">
        <v>0.20910628961008795</v>
      </c>
      <c r="U16" s="104">
        <v>0.21309943656851718</v>
      </c>
      <c r="V16" s="104">
        <v>0.21790426697484347</v>
      </c>
      <c r="W16" s="104">
        <v>0.22520020548663477</v>
      </c>
      <c r="DA16" s="132" t="s">
        <v>1584</v>
      </c>
    </row>
    <row r="17" spans="1:105" ht="12" customHeight="1" x14ac:dyDescent="0.25">
      <c r="A17" s="108" t="s">
        <v>53</v>
      </c>
      <c r="B17" s="98">
        <v>0.28640796259599893</v>
      </c>
      <c r="C17" s="98">
        <v>0.21230534324910372</v>
      </c>
      <c r="D17" s="98">
        <v>0.15771963617868445</v>
      </c>
      <c r="E17" s="98">
        <v>0.15850362530719997</v>
      </c>
      <c r="F17" s="98">
        <v>0.13719460248975757</v>
      </c>
      <c r="G17" s="98">
        <v>0.1162929981878935</v>
      </c>
      <c r="H17" s="98">
        <v>0.14619514340790718</v>
      </c>
      <c r="I17" s="98">
        <v>0.21571623691460834</v>
      </c>
      <c r="J17" s="98">
        <v>0.21365666592782459</v>
      </c>
      <c r="K17" s="98">
        <v>0.18623312556544858</v>
      </c>
      <c r="L17" s="98">
        <v>0.37213346640198758</v>
      </c>
      <c r="M17" s="98">
        <v>0.10309498798145243</v>
      </c>
      <c r="N17" s="98">
        <v>9.7485277407497947E-2</v>
      </c>
      <c r="O17" s="98">
        <v>6.7202184378831617E-2</v>
      </c>
      <c r="P17" s="98">
        <v>4.6352743441007961E-2</v>
      </c>
      <c r="Q17" s="98">
        <v>5.5282262488891343E-2</v>
      </c>
      <c r="R17" s="98">
        <v>5.2277242516083913E-2</v>
      </c>
      <c r="S17" s="98">
        <v>5.9418000927315959E-2</v>
      </c>
      <c r="T17" s="98">
        <v>5.8716202666825999E-2</v>
      </c>
      <c r="U17" s="98">
        <v>5.5444617015641184E-2</v>
      </c>
      <c r="V17" s="98">
        <v>5.8642472680798773E-2</v>
      </c>
      <c r="W17" s="98">
        <v>6.1528400487714026E-2</v>
      </c>
      <c r="DA17" s="63" t="s">
        <v>1585</v>
      </c>
    </row>
    <row r="18" spans="1:105" ht="12" customHeight="1" x14ac:dyDescent="0.25">
      <c r="A18" s="108" t="s">
        <v>52</v>
      </c>
      <c r="B18" s="98">
        <v>0.54172656884140424</v>
      </c>
      <c r="C18" s="98">
        <v>0.4660997747792055</v>
      </c>
      <c r="D18" s="98">
        <v>0.38994154411649706</v>
      </c>
      <c r="E18" s="98">
        <v>0.34183823778561889</v>
      </c>
      <c r="F18" s="98">
        <v>0.30909891051907368</v>
      </c>
      <c r="G18" s="98">
        <v>0.29713681698391414</v>
      </c>
      <c r="H18" s="98">
        <v>0.40101657142471031</v>
      </c>
      <c r="I18" s="98">
        <v>0.46480817824175175</v>
      </c>
      <c r="J18" s="98">
        <v>0.50894009048827904</v>
      </c>
      <c r="K18" s="98">
        <v>0.4964767557728258</v>
      </c>
      <c r="L18" s="98">
        <v>0.32170630606473705</v>
      </c>
      <c r="M18" s="98">
        <v>0.29337635249582289</v>
      </c>
      <c r="N18" s="98">
        <v>0.20418088163986375</v>
      </c>
      <c r="O18" s="98">
        <v>0.13314329399439229</v>
      </c>
      <c r="P18" s="98">
        <v>0.14104004869239362</v>
      </c>
      <c r="Q18" s="98">
        <v>0.14350174487725922</v>
      </c>
      <c r="R18" s="98">
        <v>0.15274827147653774</v>
      </c>
      <c r="S18" s="98">
        <v>0.15142497477341624</v>
      </c>
      <c r="T18" s="98">
        <v>0.15039008694326195</v>
      </c>
      <c r="U18" s="98">
        <v>0.157654819552876</v>
      </c>
      <c r="V18" s="98">
        <v>0.15926179429404469</v>
      </c>
      <c r="W18" s="98">
        <v>0.16367180499892076</v>
      </c>
      <c r="DA18" s="63" t="s">
        <v>1586</v>
      </c>
    </row>
    <row r="19" spans="1:105" ht="12" customHeight="1" x14ac:dyDescent="0.25">
      <c r="A19" s="121" t="s">
        <v>54</v>
      </c>
      <c r="B19" s="122">
        <v>24.642590179783738</v>
      </c>
      <c r="C19" s="122">
        <v>21.960414822622127</v>
      </c>
      <c r="D19" s="122">
        <v>18.561802860374808</v>
      </c>
      <c r="E19" s="122">
        <v>15.61282779733655</v>
      </c>
      <c r="F19" s="122">
        <v>12.729573046713988</v>
      </c>
      <c r="G19" s="122">
        <v>12.338123358521042</v>
      </c>
      <c r="H19" s="122">
        <v>12.349041892556857</v>
      </c>
      <c r="I19" s="122">
        <v>12.922255081352407</v>
      </c>
      <c r="J19" s="122">
        <v>12.647581752973052</v>
      </c>
      <c r="K19" s="122">
        <v>10.132422488358223</v>
      </c>
      <c r="L19" s="122">
        <v>10.262189108186437</v>
      </c>
      <c r="M19" s="122">
        <v>5.9863368718437968</v>
      </c>
      <c r="N19" s="122">
        <v>4.0923541220577011</v>
      </c>
      <c r="O19" s="122">
        <v>2.9888908722732119</v>
      </c>
      <c r="P19" s="122">
        <v>2.566697613534501</v>
      </c>
      <c r="Q19" s="122">
        <v>2.5236209434885843</v>
      </c>
      <c r="R19" s="122">
        <v>2.2447578851912873</v>
      </c>
      <c r="S19" s="122">
        <v>2.163641670533587</v>
      </c>
      <c r="T19" s="122">
        <v>1.8849723621096777</v>
      </c>
      <c r="U19" s="122">
        <v>1.6795934027223551</v>
      </c>
      <c r="V19" s="122">
        <v>1.6127455927347607</v>
      </c>
      <c r="W19" s="122">
        <v>1.520789090429663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12.83706483205313</v>
      </c>
      <c r="C21" s="98">
        <v>11.006319249343823</v>
      </c>
      <c r="D21" s="98">
        <v>9.409748507632079</v>
      </c>
      <c r="E21" s="98">
        <v>7.7583108637720999</v>
      </c>
      <c r="F21" s="98">
        <v>6.9551613947160753</v>
      </c>
      <c r="G21" s="98">
        <v>6.3382391495542247</v>
      </c>
      <c r="H21" s="98">
        <v>5.9220837094663912</v>
      </c>
      <c r="I21" s="98">
        <v>6.1058547693015637</v>
      </c>
      <c r="J21" s="98">
        <v>5.4728324011940606</v>
      </c>
      <c r="K21" s="98">
        <v>5.1573991661443168</v>
      </c>
      <c r="L21" s="98">
        <v>4.3629886723689113</v>
      </c>
      <c r="M21" s="98">
        <v>2.6292419963793265</v>
      </c>
      <c r="N21" s="98">
        <v>1.6571059621984472</v>
      </c>
      <c r="O21" s="98">
        <v>1.1468504530761279</v>
      </c>
      <c r="P21" s="98">
        <v>1.0801159525570854</v>
      </c>
      <c r="Q21" s="98">
        <v>0.94468779500598865</v>
      </c>
      <c r="R21" s="98">
        <v>0.73760336210752497</v>
      </c>
      <c r="S21" s="98">
        <v>0.6884919132587437</v>
      </c>
      <c r="T21" s="98">
        <v>0.60075080490992183</v>
      </c>
      <c r="U21" s="98">
        <v>0.53383575021793472</v>
      </c>
      <c r="V21" s="98">
        <v>0.51454533652872059</v>
      </c>
      <c r="W21" s="98">
        <v>0.45748546604328633</v>
      </c>
      <c r="DA21" s="63" t="s">
        <v>1589</v>
      </c>
    </row>
    <row r="22" spans="1:105" ht="12" customHeight="1" x14ac:dyDescent="0.25">
      <c r="A22" s="109" t="s">
        <v>120</v>
      </c>
      <c r="B22" s="33">
        <v>11.805525347730606</v>
      </c>
      <c r="C22" s="33">
        <v>10.954095573278302</v>
      </c>
      <c r="D22" s="33">
        <v>9.1520543527427289</v>
      </c>
      <c r="E22" s="33">
        <v>7.85451693356445</v>
      </c>
      <c r="F22" s="33">
        <v>5.7744116519979132</v>
      </c>
      <c r="G22" s="33">
        <v>5.999884208966817</v>
      </c>
      <c r="H22" s="33">
        <v>6.4269581830904654</v>
      </c>
      <c r="I22" s="33">
        <v>6.8164003120508427</v>
      </c>
      <c r="J22" s="33">
        <v>7.1747493517789911</v>
      </c>
      <c r="K22" s="33">
        <v>4.9750233222139055</v>
      </c>
      <c r="L22" s="33">
        <v>5.8992004358175265</v>
      </c>
      <c r="M22" s="33">
        <v>3.3570948754644698</v>
      </c>
      <c r="N22" s="33">
        <v>2.4352481598592539</v>
      </c>
      <c r="O22" s="33">
        <v>1.8420404191970841</v>
      </c>
      <c r="P22" s="33">
        <v>1.4865816609774158</v>
      </c>
      <c r="Q22" s="33">
        <v>1.5789331484825957</v>
      </c>
      <c r="R22" s="33">
        <v>1.5071545230837624</v>
      </c>
      <c r="S22" s="33">
        <v>1.4751497572748435</v>
      </c>
      <c r="T22" s="33">
        <v>1.2842215571997557</v>
      </c>
      <c r="U22" s="33">
        <v>1.1457576525044204</v>
      </c>
      <c r="V22" s="33">
        <v>1.0982002562060402</v>
      </c>
      <c r="W22" s="33">
        <v>1.0633036243863767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1070.821687315902</v>
      </c>
      <c r="C24" s="117">
        <f t="shared" si="7"/>
        <v>1074.9808825711461</v>
      </c>
      <c r="D24" s="117">
        <f t="shared" si="7"/>
        <v>1016.2851389982886</v>
      </c>
      <c r="E24" s="117">
        <f t="shared" si="7"/>
        <v>975.41857344340372</v>
      </c>
      <c r="F24" s="117">
        <f t="shared" si="7"/>
        <v>982.76567336443406</v>
      </c>
      <c r="G24" s="117">
        <f t="shared" si="7"/>
        <v>929.13277067316767</v>
      </c>
      <c r="H24" s="117">
        <f t="shared" si="7"/>
        <v>843.54341567495669</v>
      </c>
      <c r="I24" s="117">
        <f t="shared" si="7"/>
        <v>781.60727314145868</v>
      </c>
      <c r="J24" s="117">
        <f t="shared" si="7"/>
        <v>768.39014964190051</v>
      </c>
      <c r="K24" s="117">
        <f t="shared" si="7"/>
        <v>729.21423560424284</v>
      </c>
      <c r="L24" s="117">
        <f t="shared" si="7"/>
        <v>735.29045504933435</v>
      </c>
      <c r="M24" s="117">
        <f t="shared" si="7"/>
        <v>536.04601737228415</v>
      </c>
      <c r="N24" s="117">
        <f t="shared" si="7"/>
        <v>549.37555384415305</v>
      </c>
      <c r="O24" s="117">
        <f t="shared" si="7"/>
        <v>539.09139320270538</v>
      </c>
      <c r="P24" s="117">
        <f t="shared" si="7"/>
        <v>367.27928510285415</v>
      </c>
      <c r="Q24" s="117">
        <f t="shared" si="7"/>
        <v>389.19186646902352</v>
      </c>
      <c r="R24" s="117">
        <f t="shared" ref="R24:V24" si="8">R25+R28+R30+R39</f>
        <v>453.90294503944227</v>
      </c>
      <c r="S24" s="117">
        <f t="shared" si="8"/>
        <v>435.646178814189</v>
      </c>
      <c r="T24" s="117">
        <f t="shared" si="8"/>
        <v>422.84924220964649</v>
      </c>
      <c r="U24" s="117">
        <f t="shared" si="8"/>
        <v>369.92229144801951</v>
      </c>
      <c r="V24" s="117">
        <f t="shared" si="8"/>
        <v>326.59845694083242</v>
      </c>
      <c r="W24" s="117">
        <f t="shared" ref="W24" si="9">W25+W28+W30+W39</f>
        <v>483.77079995888482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937.7135482068544</v>
      </c>
      <c r="C25" s="122">
        <f t="shared" si="10"/>
        <v>949.34607641330592</v>
      </c>
      <c r="D25" s="122">
        <f t="shared" si="10"/>
        <v>894.97163243254101</v>
      </c>
      <c r="E25" s="122">
        <f t="shared" si="10"/>
        <v>855.6065278120011</v>
      </c>
      <c r="F25" s="122">
        <f t="shared" si="10"/>
        <v>873.93941553646027</v>
      </c>
      <c r="G25" s="122">
        <f t="shared" si="10"/>
        <v>827.48698530320235</v>
      </c>
      <c r="H25" s="122">
        <f t="shared" si="10"/>
        <v>742.86643804421874</v>
      </c>
      <c r="I25" s="122">
        <f t="shared" si="10"/>
        <v>681.08156159020211</v>
      </c>
      <c r="J25" s="122">
        <f t="shared" si="10"/>
        <v>671.99864353091482</v>
      </c>
      <c r="K25" s="122">
        <f t="shared" si="10"/>
        <v>646.47048528853418</v>
      </c>
      <c r="L25" s="122">
        <f t="shared" si="10"/>
        <v>647.34416010212203</v>
      </c>
      <c r="M25" s="122">
        <f t="shared" si="10"/>
        <v>452.71398338601608</v>
      </c>
      <c r="N25" s="122">
        <f t="shared" si="10"/>
        <v>469.6173904250328</v>
      </c>
      <c r="O25" s="122">
        <f t="shared" si="10"/>
        <v>463.29323749987998</v>
      </c>
      <c r="P25" s="122">
        <f t="shared" si="10"/>
        <v>303.84735705001441</v>
      </c>
      <c r="Q25" s="122">
        <f t="shared" si="10"/>
        <v>324.44576991361572</v>
      </c>
      <c r="R25" s="122">
        <f t="shared" ref="R25:V25" si="11">SUM(R26:R27)</f>
        <v>388.27590318915958</v>
      </c>
      <c r="S25" s="122">
        <f t="shared" si="11"/>
        <v>366.14527221817178</v>
      </c>
      <c r="T25" s="122">
        <f t="shared" si="11"/>
        <v>354.46441127245811</v>
      </c>
      <c r="U25" s="122">
        <f t="shared" si="11"/>
        <v>304.92376095037724</v>
      </c>
      <c r="V25" s="122">
        <f t="shared" si="11"/>
        <v>258.21841250187322</v>
      </c>
      <c r="W25" s="122">
        <f t="shared" ref="W25" si="12">SUM(W26:W27)</f>
        <v>417.25624155234129</v>
      </c>
      <c r="DA25" s="130" t="s">
        <v>1592</v>
      </c>
    </row>
    <row r="26" spans="1:105" ht="12" customHeight="1" x14ac:dyDescent="0.25">
      <c r="A26" s="97" t="s">
        <v>74</v>
      </c>
      <c r="B26" s="98">
        <v>926.1420729215431</v>
      </c>
      <c r="C26" s="98">
        <v>937.84928970829435</v>
      </c>
      <c r="D26" s="98">
        <v>884.20787885243215</v>
      </c>
      <c r="E26" s="98">
        <v>845.72443789840395</v>
      </c>
      <c r="F26" s="98">
        <v>863.67825471944889</v>
      </c>
      <c r="G26" s="98">
        <v>817.88404243635489</v>
      </c>
      <c r="H26" s="98">
        <v>734.29205389660547</v>
      </c>
      <c r="I26" s="98">
        <v>673.0925156977072</v>
      </c>
      <c r="J26" s="98">
        <v>664.12207354957104</v>
      </c>
      <c r="K26" s="98">
        <v>638.98476158162964</v>
      </c>
      <c r="L26" s="98">
        <v>639.75022451514235</v>
      </c>
      <c r="M26" s="98">
        <v>447.35079774529459</v>
      </c>
      <c r="N26" s="98">
        <v>463.94762587178764</v>
      </c>
      <c r="O26" s="98">
        <v>457.57301996751659</v>
      </c>
      <c r="P26" s="98">
        <v>300.10745199197459</v>
      </c>
      <c r="Q26" s="98">
        <v>320.44316423043824</v>
      </c>
      <c r="R26" s="98">
        <v>383.40252221266832</v>
      </c>
      <c r="S26" s="98">
        <v>361.46720168147516</v>
      </c>
      <c r="T26" s="98">
        <v>349.86937995605308</v>
      </c>
      <c r="U26" s="98">
        <v>300.91498996847253</v>
      </c>
      <c r="V26" s="98">
        <v>254.75239323588374</v>
      </c>
      <c r="W26" s="98">
        <v>411.53560714626946</v>
      </c>
      <c r="DA26" s="63" t="s">
        <v>1593</v>
      </c>
    </row>
    <row r="27" spans="1:105" ht="12" customHeight="1" x14ac:dyDescent="0.25">
      <c r="A27" s="97" t="s">
        <v>53</v>
      </c>
      <c r="B27" s="98">
        <v>11.571475285311326</v>
      </c>
      <c r="C27" s="98">
        <v>11.496786705011576</v>
      </c>
      <c r="D27" s="98">
        <v>10.763753580108862</v>
      </c>
      <c r="E27" s="98">
        <v>9.8820899135971203</v>
      </c>
      <c r="F27" s="98">
        <v>10.261160817011364</v>
      </c>
      <c r="G27" s="98">
        <v>9.602942866847437</v>
      </c>
      <c r="H27" s="98">
        <v>8.5743841476133014</v>
      </c>
      <c r="I27" s="98">
        <v>7.9890458924949135</v>
      </c>
      <c r="J27" s="98">
        <v>7.8765699813437413</v>
      </c>
      <c r="K27" s="98">
        <v>7.4857237069045022</v>
      </c>
      <c r="L27" s="98">
        <v>7.5939355869797236</v>
      </c>
      <c r="M27" s="98">
        <v>5.3631856407215039</v>
      </c>
      <c r="N27" s="98">
        <v>5.6697645532451606</v>
      </c>
      <c r="O27" s="98">
        <v>5.7202175323633826</v>
      </c>
      <c r="P27" s="98">
        <v>3.7399050580398181</v>
      </c>
      <c r="Q27" s="98">
        <v>4.0026056831774985</v>
      </c>
      <c r="R27" s="98">
        <v>4.8733809764912861</v>
      </c>
      <c r="S27" s="98">
        <v>4.6780705366965956</v>
      </c>
      <c r="T27" s="98">
        <v>4.5950313164050289</v>
      </c>
      <c r="U27" s="98">
        <v>4.0087709819046964</v>
      </c>
      <c r="V27" s="98">
        <v>3.4660192659894906</v>
      </c>
      <c r="W27" s="98">
        <v>5.7206344060718557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1.2464719561977333</v>
      </c>
      <c r="C28" s="122">
        <f t="shared" si="13"/>
        <v>1.5481302971403774</v>
      </c>
      <c r="D28" s="122">
        <f t="shared" si="13"/>
        <v>1.2095689903033175</v>
      </c>
      <c r="E28" s="122">
        <f t="shared" si="13"/>
        <v>3.9144108494483585</v>
      </c>
      <c r="F28" s="122">
        <f t="shared" si="13"/>
        <v>1.1236458470597559</v>
      </c>
      <c r="G28" s="122">
        <f t="shared" si="13"/>
        <v>1.437514579152906</v>
      </c>
      <c r="H28" s="122">
        <f t="shared" si="13"/>
        <v>1.826261080305287</v>
      </c>
      <c r="I28" s="122">
        <f t="shared" si="13"/>
        <v>0.81214850205265965</v>
      </c>
      <c r="J28" s="122">
        <f t="shared" si="13"/>
        <v>0.82952340450815543</v>
      </c>
      <c r="K28" s="122">
        <f t="shared" si="13"/>
        <v>0.92426635532571566</v>
      </c>
      <c r="L28" s="122">
        <f t="shared" si="13"/>
        <v>0.86097650859597852</v>
      </c>
      <c r="M28" s="122">
        <f t="shared" si="13"/>
        <v>0.82983677362284514</v>
      </c>
      <c r="N28" s="122">
        <f t="shared" si="13"/>
        <v>0.78906241213780681</v>
      </c>
      <c r="O28" s="122">
        <f t="shared" si="13"/>
        <v>0.74259298475862523</v>
      </c>
      <c r="P28" s="122">
        <f t="shared" si="13"/>
        <v>0.7270457626420791</v>
      </c>
      <c r="Q28" s="122">
        <f t="shared" si="13"/>
        <v>0.6951531116464329</v>
      </c>
      <c r="R28" s="122">
        <f t="shared" si="13"/>
        <v>0.75424256016683855</v>
      </c>
      <c r="S28" s="122">
        <f t="shared" si="13"/>
        <v>0.7744889901649199</v>
      </c>
      <c r="T28" s="122">
        <f t="shared" si="13"/>
        <v>0.98551919368721597</v>
      </c>
      <c r="U28" s="122">
        <f t="shared" si="13"/>
        <v>1.1634095230994286</v>
      </c>
      <c r="V28" s="122">
        <f t="shared" si="13"/>
        <v>1.4941112123440232</v>
      </c>
      <c r="W28" s="122">
        <f t="shared" si="13"/>
        <v>1.7929650612219397</v>
      </c>
      <c r="DA28" s="130" t="s">
        <v>1595</v>
      </c>
    </row>
    <row r="29" spans="1:105" ht="12" customHeight="1" x14ac:dyDescent="0.25">
      <c r="A29" s="97" t="s">
        <v>53</v>
      </c>
      <c r="B29" s="98">
        <v>1.2464719561977333</v>
      </c>
      <c r="C29" s="98">
        <v>1.5481302971403774</v>
      </c>
      <c r="D29" s="98">
        <v>1.2095689903033175</v>
      </c>
      <c r="E29" s="98">
        <v>3.9144108494483585</v>
      </c>
      <c r="F29" s="98">
        <v>1.1236458470597559</v>
      </c>
      <c r="G29" s="98">
        <v>1.437514579152906</v>
      </c>
      <c r="H29" s="98">
        <v>1.826261080305287</v>
      </c>
      <c r="I29" s="98">
        <v>0.81214850205265965</v>
      </c>
      <c r="J29" s="98">
        <v>0.82952340450815543</v>
      </c>
      <c r="K29" s="98">
        <v>0.92426635532571566</v>
      </c>
      <c r="L29" s="98">
        <v>0.86097650859597852</v>
      </c>
      <c r="M29" s="98">
        <v>0.82983677362284514</v>
      </c>
      <c r="N29" s="98">
        <v>0.78906241213780681</v>
      </c>
      <c r="O29" s="98">
        <v>0.74259298475862523</v>
      </c>
      <c r="P29" s="98">
        <v>0.7270457626420791</v>
      </c>
      <c r="Q29" s="98">
        <v>0.6951531116464329</v>
      </c>
      <c r="R29" s="98">
        <v>0.75424256016683855</v>
      </c>
      <c r="S29" s="98">
        <v>0.7744889901649199</v>
      </c>
      <c r="T29" s="98">
        <v>0.98551919368721597</v>
      </c>
      <c r="U29" s="98">
        <v>1.1634095230994286</v>
      </c>
      <c r="V29" s="98">
        <v>1.4941112123440232</v>
      </c>
      <c r="W29" s="98">
        <v>1.7929650612219397</v>
      </c>
      <c r="DA29" s="63" t="s">
        <v>1596</v>
      </c>
    </row>
    <row r="30" spans="1:105" ht="12" customHeight="1" x14ac:dyDescent="0.25">
      <c r="A30" s="121" t="s">
        <v>55</v>
      </c>
      <c r="B30" s="122">
        <v>81.936735670320402</v>
      </c>
      <c r="C30" s="122">
        <v>75.645936901614704</v>
      </c>
      <c r="D30" s="122">
        <v>72.903161275377002</v>
      </c>
      <c r="E30" s="122">
        <v>72.628084516430278</v>
      </c>
      <c r="F30" s="122">
        <v>70.001887533529185</v>
      </c>
      <c r="G30" s="122">
        <v>62.907472325774926</v>
      </c>
      <c r="H30" s="122">
        <v>62.406580396644401</v>
      </c>
      <c r="I30" s="122">
        <v>62.10283720069792</v>
      </c>
      <c r="J30" s="122">
        <v>59.79603089892457</v>
      </c>
      <c r="K30" s="122">
        <v>52.948434213725669</v>
      </c>
      <c r="L30" s="122">
        <v>54.282362780059209</v>
      </c>
      <c r="M30" s="122">
        <v>52.731007392501667</v>
      </c>
      <c r="N30" s="122">
        <v>50.751290022074123</v>
      </c>
      <c r="O30" s="122">
        <v>48.766092908223428</v>
      </c>
      <c r="P30" s="122">
        <v>40.883020403416005</v>
      </c>
      <c r="Q30" s="122">
        <v>41.910358726956872</v>
      </c>
      <c r="R30" s="122">
        <v>43.137324598961953</v>
      </c>
      <c r="S30" s="122">
        <v>45.716123079111007</v>
      </c>
      <c r="T30" s="122">
        <v>45.062506619472479</v>
      </c>
      <c r="U30" s="122">
        <v>42.797444171698636</v>
      </c>
      <c r="V30" s="122">
        <v>44.858484916983201</v>
      </c>
      <c r="W30" s="122">
        <v>43.969189036275026</v>
      </c>
      <c r="DA30" s="130" t="s">
        <v>1597</v>
      </c>
    </row>
    <row r="31" spans="1:105" ht="12" customHeight="1" x14ac:dyDescent="0.25">
      <c r="A31" s="97" t="s">
        <v>141</v>
      </c>
      <c r="B31" s="98">
        <v>10.108400770829139</v>
      </c>
      <c r="C31" s="98">
        <v>9.5108034044350855</v>
      </c>
      <c r="D31" s="98">
        <v>9.156259165647981</v>
      </c>
      <c r="E31" s="98">
        <v>8.2034589015362283</v>
      </c>
      <c r="F31" s="98">
        <v>7.7595933098325274</v>
      </c>
      <c r="G31" s="98">
        <v>7.0728840156870962</v>
      </c>
      <c r="H31" s="98">
        <v>6.1850130144081739</v>
      </c>
      <c r="I31" s="98">
        <v>5.953259159370309</v>
      </c>
      <c r="J31" s="98">
        <v>5.0611526571699894</v>
      </c>
      <c r="K31" s="98">
        <v>4.602954887868588</v>
      </c>
      <c r="L31" s="98">
        <v>4.229022078669411</v>
      </c>
      <c r="M31" s="98">
        <v>3.8008273888095978</v>
      </c>
      <c r="N31" s="98">
        <v>2.9484051761979391</v>
      </c>
      <c r="O31" s="98">
        <v>2.3259360070679822</v>
      </c>
      <c r="P31" s="98">
        <v>2.0437245220167766</v>
      </c>
      <c r="Q31" s="98">
        <v>1.8531654999485723</v>
      </c>
      <c r="R31" s="98">
        <v>1.8157849788970635</v>
      </c>
      <c r="S31" s="98">
        <v>1.8158983870488645</v>
      </c>
      <c r="T31" s="98">
        <v>1.7573196676761238</v>
      </c>
      <c r="U31" s="98">
        <v>1.5521445384307528</v>
      </c>
      <c r="V31" s="98">
        <v>1.5178270239942793</v>
      </c>
      <c r="W31" s="98">
        <v>1.5747577097493339</v>
      </c>
      <c r="DA31" s="63" t="s">
        <v>1598</v>
      </c>
    </row>
    <row r="32" spans="1:105" ht="12" customHeight="1" x14ac:dyDescent="0.25">
      <c r="A32" s="97" t="s">
        <v>140</v>
      </c>
      <c r="B32" s="98">
        <v>2.5919804110782051E-3</v>
      </c>
      <c r="C32" s="98">
        <v>2.3150015779367971E-3</v>
      </c>
      <c r="D32" s="98">
        <v>2.2949244908666427E-3</v>
      </c>
      <c r="E32" s="98">
        <v>1.9408759733405795E-3</v>
      </c>
      <c r="F32" s="98">
        <v>1.8993676229391416E-3</v>
      </c>
      <c r="G32" s="98">
        <v>2.0218465405765391E-3</v>
      </c>
      <c r="H32" s="98">
        <v>2.0693218539158229E-3</v>
      </c>
      <c r="I32" s="98">
        <v>2.4026601831591506E-3</v>
      </c>
      <c r="J32" s="98">
        <v>2.0951923214006848E-3</v>
      </c>
      <c r="K32" s="98">
        <v>2.2949832515076624E-3</v>
      </c>
      <c r="L32" s="98">
        <v>2.7403579291245912E-3</v>
      </c>
      <c r="M32" s="98">
        <v>2.3379792734215315E-3</v>
      </c>
      <c r="N32" s="98">
        <v>1.8673464565279675E-3</v>
      </c>
      <c r="O32" s="98">
        <v>1.2738086280894394E-3</v>
      </c>
      <c r="P32" s="98">
        <v>1.2454425736670607E-3</v>
      </c>
      <c r="Q32" s="98">
        <v>1.0522250699655691E-3</v>
      </c>
      <c r="R32" s="98">
        <v>9.5137804852530206E-4</v>
      </c>
      <c r="S32" s="98">
        <v>8.9670224027432657E-4</v>
      </c>
      <c r="T32" s="98">
        <v>9.1310735350596964E-4</v>
      </c>
      <c r="U32" s="98">
        <v>8.7935699385205553E-4</v>
      </c>
      <c r="V32" s="98">
        <v>9.092739696315189E-4</v>
      </c>
      <c r="W32" s="98">
        <v>9.293978374631637E-4</v>
      </c>
      <c r="DA32" s="63" t="s">
        <v>1599</v>
      </c>
    </row>
    <row r="33" spans="1:105" ht="12" customHeight="1" x14ac:dyDescent="0.25">
      <c r="A33" s="100" t="s">
        <v>50</v>
      </c>
      <c r="B33" s="101">
        <v>9.6372509365529513E-4</v>
      </c>
      <c r="C33" s="101">
        <v>7.8081131444369544E-4</v>
      </c>
      <c r="D33" s="101">
        <v>7.1278741995950987E-4</v>
      </c>
      <c r="E33" s="101">
        <v>6.6056082821258849E-4</v>
      </c>
      <c r="F33" s="101">
        <v>6.2819291014197E-4</v>
      </c>
      <c r="G33" s="101">
        <v>6.1394246658541421E-4</v>
      </c>
      <c r="H33" s="101">
        <v>5.9976517794030294E-4</v>
      </c>
      <c r="I33" s="101">
        <v>8.204674226790316E-4</v>
      </c>
      <c r="J33" s="101">
        <v>6.6847599213298045E-4</v>
      </c>
      <c r="K33" s="101">
        <v>6.7763356884113887E-4</v>
      </c>
      <c r="L33" s="101">
        <v>1.5405588398364769E-3</v>
      </c>
      <c r="M33" s="101">
        <v>6.5643208780594045E-4</v>
      </c>
      <c r="N33" s="101">
        <v>6.4521579978166991E-4</v>
      </c>
      <c r="O33" s="101">
        <v>4.5507374435530717E-4</v>
      </c>
      <c r="P33" s="101">
        <v>3.2782618913910599E-4</v>
      </c>
      <c r="Q33" s="101">
        <v>3.1276659256435806E-4</v>
      </c>
      <c r="R33" s="101">
        <v>2.5712807926620647E-4</v>
      </c>
      <c r="S33" s="101">
        <v>2.5956980800988927E-4</v>
      </c>
      <c r="T33" s="101">
        <v>2.5373629723268428E-4</v>
      </c>
      <c r="U33" s="101">
        <v>2.2662039378939462E-4</v>
      </c>
      <c r="V33" s="101">
        <v>2.4301529707047718E-4</v>
      </c>
      <c r="W33" s="101">
        <v>2.4820251795475232E-4</v>
      </c>
      <c r="DA33" s="131" t="s">
        <v>1600</v>
      </c>
    </row>
    <row r="34" spans="1:105" ht="12" customHeight="1" x14ac:dyDescent="0.25">
      <c r="A34" s="103" t="s">
        <v>52</v>
      </c>
      <c r="B34" s="104">
        <v>1.6282553174229099E-3</v>
      </c>
      <c r="C34" s="104">
        <v>1.5341902634931014E-3</v>
      </c>
      <c r="D34" s="104">
        <v>1.5821370709071328E-3</v>
      </c>
      <c r="E34" s="104">
        <v>1.280315145127991E-3</v>
      </c>
      <c r="F34" s="104">
        <v>1.2711747127971715E-3</v>
      </c>
      <c r="G34" s="104">
        <v>1.407904073991125E-3</v>
      </c>
      <c r="H34" s="104">
        <v>1.4695566759755198E-3</v>
      </c>
      <c r="I34" s="104">
        <v>1.582192760480119E-3</v>
      </c>
      <c r="J34" s="104">
        <v>1.4267163292677044E-3</v>
      </c>
      <c r="K34" s="104">
        <v>1.6173496826665233E-3</v>
      </c>
      <c r="L34" s="104">
        <v>1.1997990892881143E-3</v>
      </c>
      <c r="M34" s="104">
        <v>1.6815471856155913E-3</v>
      </c>
      <c r="N34" s="104">
        <v>1.2221306567462976E-3</v>
      </c>
      <c r="O34" s="104">
        <v>8.187348837341322E-4</v>
      </c>
      <c r="P34" s="104">
        <v>9.1761638452795484E-4</v>
      </c>
      <c r="Q34" s="104">
        <v>7.3945847740121103E-4</v>
      </c>
      <c r="R34" s="104">
        <v>6.9424996925909559E-4</v>
      </c>
      <c r="S34" s="104">
        <v>6.3713243226443735E-4</v>
      </c>
      <c r="T34" s="104">
        <v>6.5937105627328536E-4</v>
      </c>
      <c r="U34" s="104">
        <v>6.5273660006266092E-4</v>
      </c>
      <c r="V34" s="104">
        <v>6.6625867256104177E-4</v>
      </c>
      <c r="W34" s="104">
        <v>6.8119531950841137E-4</v>
      </c>
      <c r="DA34" s="132" t="s">
        <v>1601</v>
      </c>
    </row>
    <row r="35" spans="1:105" ht="12" customHeight="1" x14ac:dyDescent="0.25">
      <c r="A35" s="106" t="s">
        <v>122</v>
      </c>
      <c r="B35" s="101">
        <v>69.821976174554791</v>
      </c>
      <c r="C35" s="101">
        <v>64.355273514560437</v>
      </c>
      <c r="D35" s="101">
        <v>62.098505565002206</v>
      </c>
      <c r="E35" s="101">
        <v>62.728096315825496</v>
      </c>
      <c r="F35" s="101">
        <v>60.569923650057163</v>
      </c>
      <c r="G35" s="101">
        <v>54.227802111849059</v>
      </c>
      <c r="H35" s="101">
        <v>54.297922385272336</v>
      </c>
      <c r="I35" s="101">
        <v>53.779980027176101</v>
      </c>
      <c r="J35" s="101">
        <v>52.217825067955999</v>
      </c>
      <c r="K35" s="101">
        <v>45.788396899968937</v>
      </c>
      <c r="L35" s="101">
        <v>46.320884203559736</v>
      </c>
      <c r="M35" s="101">
        <v>44.967105348436647</v>
      </c>
      <c r="N35" s="101">
        <v>43.480355827793318</v>
      </c>
      <c r="O35" s="101">
        <v>42.101816277529906</v>
      </c>
      <c r="P35" s="101">
        <v>35.169320590377772</v>
      </c>
      <c r="Q35" s="101">
        <v>36.134295439937723</v>
      </c>
      <c r="R35" s="101">
        <v>37.127905356656719</v>
      </c>
      <c r="S35" s="101">
        <v>39.382148755810626</v>
      </c>
      <c r="T35" s="101">
        <v>38.617765454343214</v>
      </c>
      <c r="U35" s="101">
        <v>36.625832734515967</v>
      </c>
      <c r="V35" s="101">
        <v>38.457601521002708</v>
      </c>
      <c r="W35" s="101">
        <v>37.318201241095778</v>
      </c>
      <c r="DA35" s="131" t="s">
        <v>1602</v>
      </c>
    </row>
    <row r="36" spans="1:105" ht="12" customHeight="1" x14ac:dyDescent="0.25">
      <c r="A36" s="107" t="s">
        <v>121</v>
      </c>
      <c r="B36" s="104">
        <v>2.0037667445253868</v>
      </c>
      <c r="C36" s="104">
        <v>1.7775449810412522</v>
      </c>
      <c r="D36" s="104">
        <v>1.6461016202359504</v>
      </c>
      <c r="E36" s="104">
        <v>1.6945884230952188</v>
      </c>
      <c r="F36" s="104">
        <v>1.6704712060165541</v>
      </c>
      <c r="G36" s="104">
        <v>1.6047643516981902</v>
      </c>
      <c r="H36" s="104">
        <v>1.9215756751099786</v>
      </c>
      <c r="I36" s="104">
        <v>2.3671953539683459</v>
      </c>
      <c r="J36" s="104">
        <v>2.5149579814771807</v>
      </c>
      <c r="K36" s="104">
        <v>2.5547874426366377</v>
      </c>
      <c r="L36" s="104">
        <v>3.7297161399009391</v>
      </c>
      <c r="M36" s="104">
        <v>3.960736675982</v>
      </c>
      <c r="N36" s="104">
        <v>4.3206616716263406</v>
      </c>
      <c r="O36" s="104">
        <v>4.3370668149974465</v>
      </c>
      <c r="P36" s="104">
        <v>3.6687298484477888</v>
      </c>
      <c r="Q36" s="104">
        <v>3.9218455620006138</v>
      </c>
      <c r="R36" s="104">
        <v>4.1926828853596412</v>
      </c>
      <c r="S36" s="104">
        <v>4.5171792340112447</v>
      </c>
      <c r="T36" s="104">
        <v>4.6865083900996343</v>
      </c>
      <c r="U36" s="104">
        <v>4.6185875417580675</v>
      </c>
      <c r="V36" s="104">
        <v>4.8821470980165795</v>
      </c>
      <c r="W36" s="104">
        <v>5.0753006875924491</v>
      </c>
      <c r="DA36" s="132" t="s">
        <v>1603</v>
      </c>
    </row>
    <row r="37" spans="1:105" ht="12" customHeight="1" x14ac:dyDescent="0.25">
      <c r="A37" s="108" t="s">
        <v>53</v>
      </c>
      <c r="B37" s="98">
        <v>0.69299700595870284</v>
      </c>
      <c r="C37" s="98">
        <v>0.55530206499222401</v>
      </c>
      <c r="D37" s="98">
        <v>0.47190305365770546</v>
      </c>
      <c r="E37" s="98">
        <v>0.53352591312180297</v>
      </c>
      <c r="F37" s="98">
        <v>0.51034430229413208</v>
      </c>
      <c r="G37" s="98">
        <v>0.44970138590504333</v>
      </c>
      <c r="H37" s="98">
        <v>0.51335584180793781</v>
      </c>
      <c r="I37" s="98">
        <v>0.75080452064797454</v>
      </c>
      <c r="J37" s="98">
        <v>0.74396829363706252</v>
      </c>
      <c r="K37" s="98">
        <v>0.69693724110131106</v>
      </c>
      <c r="L37" s="98">
        <v>1.9986650800848553</v>
      </c>
      <c r="M37" s="98">
        <v>1.027536439311566</v>
      </c>
      <c r="N37" s="98">
        <v>1.3912826446505806</v>
      </c>
      <c r="O37" s="98">
        <v>1.4472100842468048</v>
      </c>
      <c r="P37" s="98">
        <v>0.90350658489802604</v>
      </c>
      <c r="Q37" s="98">
        <v>1.0938588775372997</v>
      </c>
      <c r="R37" s="98">
        <v>1.0817057105433472</v>
      </c>
      <c r="S37" s="98">
        <v>1.2891209509155297</v>
      </c>
      <c r="T37" s="98">
        <v>1.3191425473438592</v>
      </c>
      <c r="U37" s="98">
        <v>1.1976520171689218</v>
      </c>
      <c r="V37" s="98">
        <v>1.3042575732347257</v>
      </c>
      <c r="W37" s="98">
        <v>1.3783453823711027</v>
      </c>
      <c r="DA37" s="63" t="s">
        <v>1604</v>
      </c>
    </row>
    <row r="38" spans="1:105" ht="12" customHeight="1" x14ac:dyDescent="0.25">
      <c r="A38" s="108" t="s">
        <v>52</v>
      </c>
      <c r="B38" s="98">
        <v>1.3107697385666841</v>
      </c>
      <c r="C38" s="98">
        <v>1.2222429160490282</v>
      </c>
      <c r="D38" s="98">
        <v>1.1741985665782448</v>
      </c>
      <c r="E38" s="98">
        <v>1.1610625099734158</v>
      </c>
      <c r="F38" s="98">
        <v>1.160126903722422</v>
      </c>
      <c r="G38" s="98">
        <v>1.1550629657931468</v>
      </c>
      <c r="H38" s="98">
        <v>1.4082198333020408</v>
      </c>
      <c r="I38" s="98">
        <v>1.6163908333203716</v>
      </c>
      <c r="J38" s="98">
        <v>1.7709896878401183</v>
      </c>
      <c r="K38" s="98">
        <v>1.8578502015353264</v>
      </c>
      <c r="L38" s="98">
        <v>1.7310510598160838</v>
      </c>
      <c r="M38" s="98">
        <v>2.9332002366704342</v>
      </c>
      <c r="N38" s="98">
        <v>2.9293790269757598</v>
      </c>
      <c r="O38" s="98">
        <v>2.8898567307506418</v>
      </c>
      <c r="P38" s="98">
        <v>2.7652232635497627</v>
      </c>
      <c r="Q38" s="98">
        <v>2.8279866844633141</v>
      </c>
      <c r="R38" s="98">
        <v>3.1109771748162944</v>
      </c>
      <c r="S38" s="98">
        <v>3.2280582830957152</v>
      </c>
      <c r="T38" s="98">
        <v>3.3673658427557749</v>
      </c>
      <c r="U38" s="98">
        <v>3.4209355245891455</v>
      </c>
      <c r="V38" s="98">
        <v>3.5778895247818538</v>
      </c>
      <c r="W38" s="98">
        <v>3.6969553052213469</v>
      </c>
      <c r="DA38" s="63" t="s">
        <v>1605</v>
      </c>
    </row>
    <row r="39" spans="1:105" ht="12" customHeight="1" x14ac:dyDescent="0.25">
      <c r="A39" s="121" t="s">
        <v>54</v>
      </c>
      <c r="B39" s="122">
        <v>49.924931482529288</v>
      </c>
      <c r="C39" s="122">
        <v>48.440738959085209</v>
      </c>
      <c r="D39" s="122">
        <v>47.200776300067282</v>
      </c>
      <c r="E39" s="122">
        <v>43.269550265524018</v>
      </c>
      <c r="F39" s="122">
        <v>37.700724447384907</v>
      </c>
      <c r="G39" s="122">
        <v>37.300798465037452</v>
      </c>
      <c r="H39" s="122">
        <v>36.444136153788307</v>
      </c>
      <c r="I39" s="122">
        <v>37.610725848506064</v>
      </c>
      <c r="J39" s="122">
        <v>35.76595180755308</v>
      </c>
      <c r="K39" s="122">
        <v>28.871049746657285</v>
      </c>
      <c r="L39" s="122">
        <v>32.802955658557195</v>
      </c>
      <c r="M39" s="122">
        <v>29.771189820143597</v>
      </c>
      <c r="N39" s="122">
        <v>28.217810984908287</v>
      </c>
      <c r="O39" s="122">
        <v>26.289469809843318</v>
      </c>
      <c r="P39" s="122">
        <v>21.82186188678164</v>
      </c>
      <c r="Q39" s="122">
        <v>22.140584716804476</v>
      </c>
      <c r="R39" s="122">
        <v>21.735474691153897</v>
      </c>
      <c r="S39" s="122">
        <v>23.010294526741305</v>
      </c>
      <c r="T39" s="122">
        <v>22.336805124028757</v>
      </c>
      <c r="U39" s="122">
        <v>21.037676802844178</v>
      </c>
      <c r="V39" s="122">
        <v>22.027448309631922</v>
      </c>
      <c r="W39" s="122">
        <v>20.752404309046575</v>
      </c>
      <c r="DA39" s="130" t="s">
        <v>1606</v>
      </c>
    </row>
    <row r="40" spans="1:105" ht="12" customHeight="1" x14ac:dyDescent="0.25">
      <c r="A40" s="97" t="s">
        <v>50</v>
      </c>
      <c r="B40" s="98">
        <v>26.007440376605647</v>
      </c>
      <c r="C40" s="98">
        <v>24.18081751741417</v>
      </c>
      <c r="D40" s="98">
        <v>23.876248930632162</v>
      </c>
      <c r="E40" s="98">
        <v>21.461792701758512</v>
      </c>
      <c r="F40" s="98">
        <v>20.554296824906778</v>
      </c>
      <c r="G40" s="98">
        <v>19.183219348803238</v>
      </c>
      <c r="H40" s="98">
        <v>17.826094182159327</v>
      </c>
      <c r="I40" s="98">
        <v>18.194084407642439</v>
      </c>
      <c r="J40" s="98">
        <v>15.934422007465454</v>
      </c>
      <c r="K40" s="98">
        <v>14.956863618464263</v>
      </c>
      <c r="L40" s="98">
        <v>14.016188087192972</v>
      </c>
      <c r="M40" s="98">
        <v>13.073479510909493</v>
      </c>
      <c r="N40" s="98">
        <v>11.299574504407286</v>
      </c>
      <c r="O40" s="98">
        <v>10.096654746507673</v>
      </c>
      <c r="P40" s="98">
        <v>9.3176268237649804</v>
      </c>
      <c r="Q40" s="98">
        <v>8.7523086104847181</v>
      </c>
      <c r="R40" s="98">
        <v>7.733812673342717</v>
      </c>
      <c r="S40" s="98">
        <v>7.9434616619413392</v>
      </c>
      <c r="T40" s="98">
        <v>7.4442024040612722</v>
      </c>
      <c r="U40" s="98">
        <v>6.7544176485575784</v>
      </c>
      <c r="V40" s="98">
        <v>6.9246842329692591</v>
      </c>
      <c r="W40" s="98">
        <v>6.1719244593177551</v>
      </c>
      <c r="DA40" s="63" t="s">
        <v>1607</v>
      </c>
    </row>
    <row r="41" spans="1:105" ht="12" customHeight="1" x14ac:dyDescent="0.25">
      <c r="A41" s="109" t="s">
        <v>120</v>
      </c>
      <c r="B41" s="33">
        <v>23.917491105923641</v>
      </c>
      <c r="C41" s="33">
        <v>24.25992144167104</v>
      </c>
      <c r="D41" s="33">
        <v>23.324527369435121</v>
      </c>
      <c r="E41" s="33">
        <v>21.807757563765509</v>
      </c>
      <c r="F41" s="33">
        <v>17.146427622478129</v>
      </c>
      <c r="G41" s="33">
        <v>18.117579116234214</v>
      </c>
      <c r="H41" s="33">
        <v>18.618041971628983</v>
      </c>
      <c r="I41" s="33">
        <v>19.416641440863629</v>
      </c>
      <c r="J41" s="33">
        <v>19.831529800087626</v>
      </c>
      <c r="K41" s="33">
        <v>13.914186128193023</v>
      </c>
      <c r="L41" s="33">
        <v>18.786767571364223</v>
      </c>
      <c r="M41" s="33">
        <v>16.697710309234104</v>
      </c>
      <c r="N41" s="33">
        <v>16.918236480501001</v>
      </c>
      <c r="O41" s="33">
        <v>16.192815063335647</v>
      </c>
      <c r="P41" s="33">
        <v>12.50423506301666</v>
      </c>
      <c r="Q41" s="33">
        <v>13.388276106319756</v>
      </c>
      <c r="R41" s="33">
        <v>14.00166201781118</v>
      </c>
      <c r="S41" s="33">
        <v>15.066832864799965</v>
      </c>
      <c r="T41" s="33">
        <v>14.892602719967483</v>
      </c>
      <c r="U41" s="33">
        <v>14.283259154286601</v>
      </c>
      <c r="V41" s="33">
        <v>15.102764076662661</v>
      </c>
      <c r="W41" s="33">
        <v>14.580479849728821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8581.8796603366682</v>
      </c>
      <c r="C43" s="117">
        <f t="shared" si="14"/>
        <v>9660.3049646311774</v>
      </c>
      <c r="D43" s="117">
        <f t="shared" si="14"/>
        <v>8455.0255967044941</v>
      </c>
      <c r="E43" s="117">
        <f t="shared" si="14"/>
        <v>8916.5791355046331</v>
      </c>
      <c r="F43" s="117">
        <f t="shared" si="14"/>
        <v>8688.8651777697214</v>
      </c>
      <c r="G43" s="117">
        <f t="shared" si="14"/>
        <v>8678.1176033416541</v>
      </c>
      <c r="H43" s="117">
        <f t="shared" si="14"/>
        <v>7968.825440115038</v>
      </c>
      <c r="I43" s="117">
        <f t="shared" si="14"/>
        <v>6729.3354558925794</v>
      </c>
      <c r="J43" s="117">
        <f t="shared" si="14"/>
        <v>7740.9729494111953</v>
      </c>
      <c r="K43" s="117">
        <f t="shared" si="14"/>
        <v>7425.7435528274536</v>
      </c>
      <c r="L43" s="117">
        <f t="shared" si="14"/>
        <v>6891.3798001799914</v>
      </c>
      <c r="M43" s="117">
        <f t="shared" si="14"/>
        <v>5588.9992418065085</v>
      </c>
      <c r="N43" s="117">
        <f t="shared" si="14"/>
        <v>5868.3999850766668</v>
      </c>
      <c r="O43" s="117">
        <f t="shared" si="14"/>
        <v>6075.571339026661</v>
      </c>
      <c r="P43" s="117">
        <f t="shared" si="14"/>
        <v>4966.7402270940065</v>
      </c>
      <c r="Q43" s="117">
        <f t="shared" si="14"/>
        <v>5072.9850716954497</v>
      </c>
      <c r="R43" s="117">
        <f t="shared" ref="R43:V43" si="15">R44+R47+R49+R58</f>
        <v>4597.8617033345781</v>
      </c>
      <c r="S43" s="117">
        <f t="shared" si="15"/>
        <v>4568.8544641515809</v>
      </c>
      <c r="T43" s="117">
        <f t="shared" si="15"/>
        <v>4052.6468459409202</v>
      </c>
      <c r="U43" s="117">
        <f t="shared" si="15"/>
        <v>3806.7678282947359</v>
      </c>
      <c r="V43" s="117">
        <f t="shared" si="15"/>
        <v>3646.4627165423608</v>
      </c>
      <c r="W43" s="117">
        <f t="shared" ref="W43" si="16">W44+W47+W49+W58</f>
        <v>3459.4075251205581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7455.9139613566031</v>
      </c>
      <c r="C44" s="122">
        <f t="shared" si="17"/>
        <v>8515.3555144861239</v>
      </c>
      <c r="D44" s="122">
        <f t="shared" si="17"/>
        <v>7357.4043563398272</v>
      </c>
      <c r="E44" s="122">
        <f t="shared" si="17"/>
        <v>7778.1374205091934</v>
      </c>
      <c r="F44" s="122">
        <f t="shared" si="17"/>
        <v>7654.9323773253964</v>
      </c>
      <c r="G44" s="122">
        <f t="shared" si="17"/>
        <v>7661.1871730123439</v>
      </c>
      <c r="H44" s="122">
        <f t="shared" si="17"/>
        <v>6954.0606524200839</v>
      </c>
      <c r="I44" s="122">
        <f t="shared" si="17"/>
        <v>5759.8219000073495</v>
      </c>
      <c r="J44" s="122">
        <f t="shared" si="17"/>
        <v>6722.1603852155276</v>
      </c>
      <c r="K44" s="122">
        <f t="shared" si="17"/>
        <v>6520.6527687053203</v>
      </c>
      <c r="L44" s="122">
        <f t="shared" si="17"/>
        <v>5969.4955686175726</v>
      </c>
      <c r="M44" s="122">
        <f t="shared" si="17"/>
        <v>4670.941067059799</v>
      </c>
      <c r="N44" s="122">
        <f t="shared" si="17"/>
        <v>4968.5860261100133</v>
      </c>
      <c r="O44" s="122">
        <f t="shared" si="17"/>
        <v>5190.8865183121425</v>
      </c>
      <c r="P44" s="122">
        <f t="shared" si="17"/>
        <v>4118.6264388761465</v>
      </c>
      <c r="Q44" s="122">
        <f t="shared" si="17"/>
        <v>4277.4579910160401</v>
      </c>
      <c r="R44" s="122">
        <f t="shared" ref="R44:V44" si="18">SUM(R45:R46)</f>
        <v>3817.1691564393714</v>
      </c>
      <c r="S44" s="122">
        <f t="shared" si="18"/>
        <v>3793.899629342096</v>
      </c>
      <c r="T44" s="122">
        <f t="shared" si="18"/>
        <v>3343.1665075161218</v>
      </c>
      <c r="U44" s="122">
        <f t="shared" si="18"/>
        <v>3141.071622390943</v>
      </c>
      <c r="V44" s="122">
        <f t="shared" si="18"/>
        <v>2968.7740205445107</v>
      </c>
      <c r="W44" s="122">
        <f t="shared" ref="W44" si="19">SUM(W45:W46)</f>
        <v>2882.8265921709713</v>
      </c>
      <c r="DA44" s="130" t="s">
        <v>1610</v>
      </c>
    </row>
    <row r="45" spans="1:105" ht="12" customHeight="1" x14ac:dyDescent="0.25">
      <c r="A45" s="97" t="s">
        <v>216</v>
      </c>
      <c r="B45" s="98">
        <v>7368.4071905116098</v>
      </c>
      <c r="C45" s="98">
        <v>8417.139034780932</v>
      </c>
      <c r="D45" s="98">
        <v>7272.9692709624896</v>
      </c>
      <c r="E45" s="98">
        <v>7692.0557466070995</v>
      </c>
      <c r="F45" s="98">
        <v>7568.7382621637289</v>
      </c>
      <c r="G45" s="98">
        <v>7575.7830253416205</v>
      </c>
      <c r="H45" s="98">
        <v>6876.9465667643117</v>
      </c>
      <c r="I45" s="98">
        <v>5694.973380660469</v>
      </c>
      <c r="J45" s="98">
        <v>6646.2674803649898</v>
      </c>
      <c r="K45" s="98">
        <v>6447.9076170549351</v>
      </c>
      <c r="L45" s="98">
        <v>5902.1489634088066</v>
      </c>
      <c r="M45" s="98">
        <v>4617.7032912964523</v>
      </c>
      <c r="N45" s="98">
        <v>4910.8648753224415</v>
      </c>
      <c r="O45" s="98">
        <v>5129.1294162606264</v>
      </c>
      <c r="P45" s="98">
        <v>4069.527586701061</v>
      </c>
      <c r="Q45" s="98">
        <v>4226.3701872551828</v>
      </c>
      <c r="R45" s="98">
        <v>3771.5613547339221</v>
      </c>
      <c r="S45" s="98">
        <v>3748.1197238941427</v>
      </c>
      <c r="T45" s="98">
        <v>3302.342848953851</v>
      </c>
      <c r="U45" s="98">
        <v>3102.1068357695622</v>
      </c>
      <c r="V45" s="98">
        <v>2931.3089423903684</v>
      </c>
      <c r="W45" s="98">
        <v>2845.7974588462689</v>
      </c>
      <c r="DA45" s="63" t="s">
        <v>1611</v>
      </c>
    </row>
    <row r="46" spans="1:105" ht="12" customHeight="1" x14ac:dyDescent="0.25">
      <c r="A46" s="97" t="s">
        <v>53</v>
      </c>
      <c r="B46" s="98">
        <v>87.506770844993696</v>
      </c>
      <c r="C46" s="98">
        <v>98.216479705191816</v>
      </c>
      <c r="D46" s="98">
        <v>84.435085377337501</v>
      </c>
      <c r="E46" s="98">
        <v>86.081673902093797</v>
      </c>
      <c r="F46" s="98">
        <v>86.194115161667355</v>
      </c>
      <c r="G46" s="98">
        <v>85.404147670723091</v>
      </c>
      <c r="H46" s="98">
        <v>77.114085655772115</v>
      </c>
      <c r="I46" s="98">
        <v>64.848519346880721</v>
      </c>
      <c r="J46" s="98">
        <v>75.892904850537562</v>
      </c>
      <c r="K46" s="98">
        <v>72.745151650384756</v>
      </c>
      <c r="L46" s="98">
        <v>67.346605208765666</v>
      </c>
      <c r="M46" s="98">
        <v>53.237775763346924</v>
      </c>
      <c r="N46" s="98">
        <v>57.721150787571453</v>
      </c>
      <c r="O46" s="98">
        <v>61.757102051515709</v>
      </c>
      <c r="P46" s="98">
        <v>49.098852175085675</v>
      </c>
      <c r="Q46" s="98">
        <v>51.087803760857298</v>
      </c>
      <c r="R46" s="98">
        <v>45.60780170544902</v>
      </c>
      <c r="S46" s="98">
        <v>45.779905447953411</v>
      </c>
      <c r="T46" s="98">
        <v>40.823658562270744</v>
      </c>
      <c r="U46" s="98">
        <v>38.964786621380711</v>
      </c>
      <c r="V46" s="98">
        <v>37.465078154142439</v>
      </c>
      <c r="W46" s="98">
        <v>37.029133324702151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9.9074305171707753</v>
      </c>
      <c r="C47" s="122">
        <f t="shared" si="20"/>
        <v>12.326923150965374</v>
      </c>
      <c r="D47" s="122">
        <f t="shared" si="20"/>
        <v>9.6862453827467441</v>
      </c>
      <c r="E47" s="122">
        <f t="shared" si="20"/>
        <v>32.119013255880681</v>
      </c>
      <c r="F47" s="122">
        <f t="shared" si="20"/>
        <v>9.6935619395911186</v>
      </c>
      <c r="G47" s="122">
        <f t="shared" si="20"/>
        <v>12.991004155710071</v>
      </c>
      <c r="H47" s="122">
        <f t="shared" si="20"/>
        <v>17.185877198773888</v>
      </c>
      <c r="I47" s="122">
        <f t="shared" si="20"/>
        <v>7.8079997782911539</v>
      </c>
      <c r="J47" s="122">
        <f t="shared" si="20"/>
        <v>8.0283592484791431</v>
      </c>
      <c r="K47" s="122">
        <f t="shared" si="20"/>
        <v>9.2170149948642983</v>
      </c>
      <c r="L47" s="122">
        <f t="shared" si="20"/>
        <v>8.8787830811126582</v>
      </c>
      <c r="M47" s="122">
        <f t="shared" si="20"/>
        <v>8.3988817047859108</v>
      </c>
      <c r="N47" s="122">
        <f t="shared" si="20"/>
        <v>7.9181086780393697</v>
      </c>
      <c r="O47" s="122">
        <f t="shared" si="20"/>
        <v>7.9136405791055662</v>
      </c>
      <c r="P47" s="122">
        <f t="shared" si="20"/>
        <v>8.3119387447542419</v>
      </c>
      <c r="Q47" s="122">
        <f t="shared" si="20"/>
        <v>8.5258321645315363</v>
      </c>
      <c r="R47" s="122">
        <f t="shared" si="20"/>
        <v>9.3873356327305704</v>
      </c>
      <c r="S47" s="122">
        <f t="shared" si="20"/>
        <v>7.9549074352082583</v>
      </c>
      <c r="T47" s="122">
        <f t="shared" si="20"/>
        <v>7.7402707989139596</v>
      </c>
      <c r="U47" s="122">
        <f t="shared" si="20"/>
        <v>8.2404497466513202</v>
      </c>
      <c r="V47" s="122">
        <f t="shared" si="20"/>
        <v>10.054664847544554</v>
      </c>
      <c r="W47" s="122">
        <f t="shared" si="20"/>
        <v>11.14273423669162</v>
      </c>
      <c r="DA47" s="130" t="s">
        <v>1613</v>
      </c>
    </row>
    <row r="48" spans="1:105" ht="12" customHeight="1" x14ac:dyDescent="0.25">
      <c r="A48" s="97" t="s">
        <v>53</v>
      </c>
      <c r="B48" s="98">
        <v>9.9074305171707753</v>
      </c>
      <c r="C48" s="98">
        <v>12.326923150965374</v>
      </c>
      <c r="D48" s="98">
        <v>9.6862453827467441</v>
      </c>
      <c r="E48" s="98">
        <v>32.119013255880681</v>
      </c>
      <c r="F48" s="98">
        <v>9.6935619395911186</v>
      </c>
      <c r="G48" s="98">
        <v>12.991004155710071</v>
      </c>
      <c r="H48" s="98">
        <v>17.185877198773888</v>
      </c>
      <c r="I48" s="98">
        <v>7.8079997782911539</v>
      </c>
      <c r="J48" s="98">
        <v>8.0283592484791431</v>
      </c>
      <c r="K48" s="98">
        <v>9.2170149948642983</v>
      </c>
      <c r="L48" s="98">
        <v>8.8787830811126582</v>
      </c>
      <c r="M48" s="98">
        <v>8.3988817047859108</v>
      </c>
      <c r="N48" s="98">
        <v>7.9181086780393697</v>
      </c>
      <c r="O48" s="98">
        <v>7.9136405791055662</v>
      </c>
      <c r="P48" s="98">
        <v>8.3119387447542419</v>
      </c>
      <c r="Q48" s="98">
        <v>8.5258321645315363</v>
      </c>
      <c r="R48" s="98">
        <v>9.3873356327305704</v>
      </c>
      <c r="S48" s="98">
        <v>7.9549074352082583</v>
      </c>
      <c r="T48" s="98">
        <v>7.7402707989139596</v>
      </c>
      <c r="U48" s="98">
        <v>8.2404497466513202</v>
      </c>
      <c r="V48" s="98">
        <v>10.054664847544554</v>
      </c>
      <c r="W48" s="98">
        <v>11.14273423669162</v>
      </c>
      <c r="DA48" s="63" t="s">
        <v>1614</v>
      </c>
    </row>
    <row r="49" spans="1:105" ht="12" customHeight="1" x14ac:dyDescent="0.25">
      <c r="A49" s="121" t="s">
        <v>55</v>
      </c>
      <c r="B49" s="122">
        <v>719.23967718457902</v>
      </c>
      <c r="C49" s="122">
        <v>743.11341972936884</v>
      </c>
      <c r="D49" s="122">
        <v>702.39817384206322</v>
      </c>
      <c r="E49" s="122">
        <v>740.26390396948477</v>
      </c>
      <c r="F49" s="122">
        <v>702.03827324074916</v>
      </c>
      <c r="G49" s="122">
        <v>679.10349561849648</v>
      </c>
      <c r="H49" s="122">
        <v>677.3602988914655</v>
      </c>
      <c r="I49" s="122">
        <v>630.6823239387611</v>
      </c>
      <c r="J49" s="122">
        <v>682.69180026103754</v>
      </c>
      <c r="K49" s="122">
        <v>625.93866999400564</v>
      </c>
      <c r="L49" s="122">
        <v>603.87121979950643</v>
      </c>
      <c r="M49" s="122">
        <v>618.8510715952691</v>
      </c>
      <c r="N49" s="122">
        <v>601.18192383875987</v>
      </c>
      <c r="O49" s="122">
        <v>584.17143604712851</v>
      </c>
      <c r="P49" s="122">
        <v>582.35932199909303</v>
      </c>
      <c r="Q49" s="122">
        <v>530.69452580424047</v>
      </c>
      <c r="R49" s="122">
        <v>544.71360527228046</v>
      </c>
      <c r="S49" s="122">
        <v>540.30751760343139</v>
      </c>
      <c r="T49" s="122">
        <v>489.41666100502295</v>
      </c>
      <c r="U49" s="122">
        <v>460.26591817032966</v>
      </c>
      <c r="V49" s="122">
        <v>471.41853411618058</v>
      </c>
      <c r="W49" s="122">
        <v>393.15433604854729</v>
      </c>
      <c r="DA49" s="130" t="s">
        <v>1615</v>
      </c>
    </row>
    <row r="50" spans="1:105" ht="12" customHeight="1" x14ac:dyDescent="0.25">
      <c r="A50" s="97" t="s">
        <v>138</v>
      </c>
      <c r="B50" s="98">
        <v>595.2015019461146</v>
      </c>
      <c r="C50" s="98">
        <v>626.04717054816604</v>
      </c>
      <c r="D50" s="98">
        <v>584.93039807401965</v>
      </c>
      <c r="E50" s="98">
        <v>618.96575706291731</v>
      </c>
      <c r="F50" s="98">
        <v>583.92866248876317</v>
      </c>
      <c r="G50" s="98">
        <v>571.5307142891096</v>
      </c>
      <c r="H50" s="98">
        <v>568.69924933380992</v>
      </c>
      <c r="I50" s="98">
        <v>522.23994950994449</v>
      </c>
      <c r="J50" s="98">
        <v>572.78995687022143</v>
      </c>
      <c r="K50" s="98">
        <v>524.88787690551408</v>
      </c>
      <c r="L50" s="98">
        <v>492.91207799290095</v>
      </c>
      <c r="M50" s="98">
        <v>490.70300315120761</v>
      </c>
      <c r="N50" s="98">
        <v>455.14458572661528</v>
      </c>
      <c r="O50" s="98">
        <v>414.37914501332216</v>
      </c>
      <c r="P50" s="98">
        <v>440.29168603023356</v>
      </c>
      <c r="Q50" s="98">
        <v>401.16077573414651</v>
      </c>
      <c r="R50" s="98">
        <v>469.0253497120986</v>
      </c>
      <c r="S50" s="98">
        <v>489.8378864817152</v>
      </c>
      <c r="T50" s="98">
        <v>460.45148944675549</v>
      </c>
      <c r="U50" s="98">
        <v>438.9193257682191</v>
      </c>
      <c r="V50" s="98">
        <v>454.65359994053983</v>
      </c>
      <c r="W50" s="98">
        <v>381.22938437384755</v>
      </c>
      <c r="DA50" s="63" t="s">
        <v>1616</v>
      </c>
    </row>
    <row r="51" spans="1:105" ht="12" customHeight="1" x14ac:dyDescent="0.25">
      <c r="A51" s="97" t="s">
        <v>137</v>
      </c>
      <c r="B51" s="98">
        <v>0.13448334099042797</v>
      </c>
      <c r="C51" s="98">
        <v>0.15097304176806009</v>
      </c>
      <c r="D51" s="98">
        <v>0.1328290913367503</v>
      </c>
      <c r="E51" s="98">
        <v>0.14205939430078512</v>
      </c>
      <c r="F51" s="98">
        <v>0.13254526937866268</v>
      </c>
      <c r="G51" s="98">
        <v>0.14813676166726744</v>
      </c>
      <c r="H51" s="98">
        <v>0.17392173059077087</v>
      </c>
      <c r="I51" s="98">
        <v>0.19119938336066866</v>
      </c>
      <c r="J51" s="98">
        <v>0.2564039112533989</v>
      </c>
      <c r="K51" s="98">
        <v>0.283102598780474</v>
      </c>
      <c r="L51" s="98">
        <v>0.38994838457258113</v>
      </c>
      <c r="M51" s="98">
        <v>0.41842612371711246</v>
      </c>
      <c r="N51" s="98">
        <v>0.41270361451854976</v>
      </c>
      <c r="O51" s="98">
        <v>0.37805883432707765</v>
      </c>
      <c r="P51" s="98">
        <v>0.41509135752827375</v>
      </c>
      <c r="Q51" s="98">
        <v>0.36615865031079864</v>
      </c>
      <c r="R51" s="98">
        <v>0.47002362538372755</v>
      </c>
      <c r="S51" s="98">
        <v>0.50258964096437486</v>
      </c>
      <c r="T51" s="98">
        <v>0.48946718648642262</v>
      </c>
      <c r="U51" s="98">
        <v>0.4944385312761152</v>
      </c>
      <c r="V51" s="98">
        <v>0.53749449514360848</v>
      </c>
      <c r="W51" s="98">
        <v>0.44766403296429191</v>
      </c>
      <c r="DA51" s="63" t="s">
        <v>1617</v>
      </c>
    </row>
    <row r="52" spans="1:105" ht="12" customHeight="1" x14ac:dyDescent="0.25">
      <c r="A52" s="100" t="s">
        <v>216</v>
      </c>
      <c r="B52" s="101">
        <v>5.330238320268188E-2</v>
      </c>
      <c r="C52" s="101">
        <v>5.4465350178646038E-2</v>
      </c>
      <c r="D52" s="101">
        <v>4.4355039155416734E-2</v>
      </c>
      <c r="E52" s="101">
        <v>5.1841127920795295E-2</v>
      </c>
      <c r="F52" s="101">
        <v>4.7176809242339961E-2</v>
      </c>
      <c r="G52" s="101">
        <v>4.8685132811042198E-2</v>
      </c>
      <c r="H52" s="101">
        <v>5.4699809017653166E-2</v>
      </c>
      <c r="I52" s="101">
        <v>7.024678573262394E-2</v>
      </c>
      <c r="J52" s="101">
        <v>8.7962592819387078E-2</v>
      </c>
      <c r="K52" s="101">
        <v>8.980268615099056E-2</v>
      </c>
      <c r="L52" s="101">
        <v>0.22855447103340262</v>
      </c>
      <c r="M52" s="101">
        <v>0.12543384124499962</v>
      </c>
      <c r="N52" s="101">
        <v>0.15141599307484724</v>
      </c>
      <c r="O52" s="101">
        <v>0.14354534685684009</v>
      </c>
      <c r="P52" s="101">
        <v>0.11752864445733335</v>
      </c>
      <c r="Q52" s="101">
        <v>0.11693038986198065</v>
      </c>
      <c r="R52" s="101">
        <v>0.13711326678699604</v>
      </c>
      <c r="S52" s="101">
        <v>0.16027440488077854</v>
      </c>
      <c r="T52" s="101">
        <v>0.15269513335366688</v>
      </c>
      <c r="U52" s="101">
        <v>0.1406484364243224</v>
      </c>
      <c r="V52" s="101">
        <v>0.15551441887516446</v>
      </c>
      <c r="W52" s="101">
        <v>0.13050845658459079</v>
      </c>
      <c r="DA52" s="131" t="s">
        <v>1618</v>
      </c>
    </row>
    <row r="53" spans="1:105" ht="12" customHeight="1" x14ac:dyDescent="0.25">
      <c r="A53" s="103" t="s">
        <v>52</v>
      </c>
      <c r="B53" s="104">
        <v>8.1180957787746102E-2</v>
      </c>
      <c r="C53" s="104">
        <v>9.6507691589414066E-2</v>
      </c>
      <c r="D53" s="104">
        <v>8.8474052181333585E-2</v>
      </c>
      <c r="E53" s="104">
        <v>9.0218266379989837E-2</v>
      </c>
      <c r="F53" s="104">
        <v>8.5368460136322724E-2</v>
      </c>
      <c r="G53" s="104">
        <v>9.9451628856225244E-2</v>
      </c>
      <c r="H53" s="104">
        <v>0.1192219215731177</v>
      </c>
      <c r="I53" s="104">
        <v>0.12095259762804474</v>
      </c>
      <c r="J53" s="104">
        <v>0.16844131843401181</v>
      </c>
      <c r="K53" s="104">
        <v>0.19329991262948346</v>
      </c>
      <c r="L53" s="104">
        <v>0.16139391353917851</v>
      </c>
      <c r="M53" s="104">
        <v>0.29299228247211284</v>
      </c>
      <c r="N53" s="104">
        <v>0.26128762144370249</v>
      </c>
      <c r="O53" s="104">
        <v>0.23451348747023756</v>
      </c>
      <c r="P53" s="104">
        <v>0.2975627130709404</v>
      </c>
      <c r="Q53" s="104">
        <v>0.24922826044881799</v>
      </c>
      <c r="R53" s="104">
        <v>0.33291035859673151</v>
      </c>
      <c r="S53" s="104">
        <v>0.34231523608359632</v>
      </c>
      <c r="T53" s="104">
        <v>0.33677205313275571</v>
      </c>
      <c r="U53" s="104">
        <v>0.3537900948517928</v>
      </c>
      <c r="V53" s="104">
        <v>0.38198007626844405</v>
      </c>
      <c r="W53" s="104">
        <v>0.3171555763797011</v>
      </c>
      <c r="DA53" s="132" t="s">
        <v>1619</v>
      </c>
    </row>
    <row r="54" spans="1:105" ht="12" customHeight="1" x14ac:dyDescent="0.25">
      <c r="A54" s="106" t="s">
        <v>122</v>
      </c>
      <c r="B54" s="101">
        <v>120.44714973501783</v>
      </c>
      <c r="C54" s="101">
        <v>113.78599760822034</v>
      </c>
      <c r="D54" s="101">
        <v>114.33682859046836</v>
      </c>
      <c r="E54" s="101">
        <v>117.99685457069504</v>
      </c>
      <c r="F54" s="101">
        <v>114.84044750841015</v>
      </c>
      <c r="G54" s="101">
        <v>104.36572682838377</v>
      </c>
      <c r="H54" s="101">
        <v>104.84995157301115</v>
      </c>
      <c r="I54" s="101">
        <v>103.78067392304266</v>
      </c>
      <c r="J54" s="101">
        <v>104.67857945848762</v>
      </c>
      <c r="K54" s="101">
        <v>95.351414558643867</v>
      </c>
      <c r="L54" s="101">
        <v>101.69783965243511</v>
      </c>
      <c r="M54" s="101">
        <v>116.17776949633964</v>
      </c>
      <c r="N54" s="101">
        <v>131.65535009129323</v>
      </c>
      <c r="O54" s="101">
        <v>153.70794467450949</v>
      </c>
      <c r="P54" s="101">
        <v>128.44149173054564</v>
      </c>
      <c r="Q54" s="101">
        <v>116.94748661244523</v>
      </c>
      <c r="R54" s="101">
        <v>69.413703944555053</v>
      </c>
      <c r="S54" s="101">
        <v>46.418680190350578</v>
      </c>
      <c r="T54" s="101">
        <v>26.389603036591282</v>
      </c>
      <c r="U54" s="101">
        <v>19.284972730077346</v>
      </c>
      <c r="V54" s="101">
        <v>15.000510600441338</v>
      </c>
      <c r="W54" s="101">
        <v>10.013996953156949</v>
      </c>
      <c r="DA54" s="131" t="s">
        <v>1620</v>
      </c>
    </row>
    <row r="55" spans="1:105" ht="12" customHeight="1" x14ac:dyDescent="0.25">
      <c r="A55" s="107" t="s">
        <v>121</v>
      </c>
      <c r="B55" s="104">
        <v>3.456542162456171</v>
      </c>
      <c r="C55" s="104">
        <v>3.1292785312143927</v>
      </c>
      <c r="D55" s="104">
        <v>2.9981180862385486</v>
      </c>
      <c r="E55" s="104">
        <v>3.1592329415716103</v>
      </c>
      <c r="F55" s="104">
        <v>3.1366179741971849</v>
      </c>
      <c r="G55" s="104">
        <v>3.0589177393358589</v>
      </c>
      <c r="H55" s="104">
        <v>3.6371762540536809</v>
      </c>
      <c r="I55" s="104">
        <v>4.4705011224133422</v>
      </c>
      <c r="J55" s="104">
        <v>4.9668600210749858</v>
      </c>
      <c r="K55" s="104">
        <v>5.4162759310671449</v>
      </c>
      <c r="L55" s="104">
        <v>8.8713537695978033</v>
      </c>
      <c r="M55" s="104">
        <v>11.551872824004736</v>
      </c>
      <c r="N55" s="104">
        <v>13.969284406332822</v>
      </c>
      <c r="O55" s="104">
        <v>15.706287524969767</v>
      </c>
      <c r="P55" s="104">
        <v>13.211052880785441</v>
      </c>
      <c r="Q55" s="104">
        <v>12.220104807337883</v>
      </c>
      <c r="R55" s="104">
        <v>5.8045279902430185</v>
      </c>
      <c r="S55" s="104">
        <v>3.5483612904012132</v>
      </c>
      <c r="T55" s="104">
        <v>2.0861013351897837</v>
      </c>
      <c r="U55" s="104">
        <v>1.5671811407571163</v>
      </c>
      <c r="V55" s="104">
        <v>1.2269290800558061</v>
      </c>
      <c r="W55" s="104">
        <v>1.4632906885785264</v>
      </c>
      <c r="DA55" s="132" t="s">
        <v>1621</v>
      </c>
    </row>
    <row r="56" spans="1:105" ht="12" customHeight="1" x14ac:dyDescent="0.25">
      <c r="A56" s="108" t="s">
        <v>53</v>
      </c>
      <c r="B56" s="98">
        <v>1.1954352352122279</v>
      </c>
      <c r="C56" s="98">
        <v>0.97716415717753691</v>
      </c>
      <c r="D56" s="98">
        <v>0.85860123306092562</v>
      </c>
      <c r="E56" s="98">
        <v>0.99350634246960456</v>
      </c>
      <c r="F56" s="98">
        <v>0.95739789159268807</v>
      </c>
      <c r="G56" s="98">
        <v>0.85668067413750926</v>
      </c>
      <c r="H56" s="98">
        <v>0.97163602350447997</v>
      </c>
      <c r="I56" s="98">
        <v>1.4180358015992702</v>
      </c>
      <c r="J56" s="98">
        <v>1.4693172005492496</v>
      </c>
      <c r="K56" s="98">
        <v>1.477160777120446</v>
      </c>
      <c r="L56" s="98">
        <v>4.7522381124545729</v>
      </c>
      <c r="M56" s="98">
        <v>2.9931379449138023</v>
      </c>
      <c r="N56" s="98">
        <v>4.4928881401285379</v>
      </c>
      <c r="O56" s="98">
        <v>5.2340038210103321</v>
      </c>
      <c r="P56" s="98">
        <v>3.2510640660111725</v>
      </c>
      <c r="Q56" s="98">
        <v>3.4229941606267462</v>
      </c>
      <c r="R56" s="98">
        <v>1.5073421309368917</v>
      </c>
      <c r="S56" s="98">
        <v>1.0234146012410226</v>
      </c>
      <c r="T56" s="98">
        <v>0.59780430186029387</v>
      </c>
      <c r="U56" s="98">
        <v>0.41686508133913247</v>
      </c>
      <c r="V56" s="98">
        <v>0.33817802966641869</v>
      </c>
      <c r="W56" s="98">
        <v>0.39518297966136151</v>
      </c>
      <c r="DA56" s="63" t="s">
        <v>1622</v>
      </c>
    </row>
    <row r="57" spans="1:105" ht="12" customHeight="1" x14ac:dyDescent="0.25">
      <c r="A57" s="108" t="s">
        <v>52</v>
      </c>
      <c r="B57" s="98">
        <v>2.2611069272439428</v>
      </c>
      <c r="C57" s="98">
        <v>2.1521143740368558</v>
      </c>
      <c r="D57" s="98">
        <v>2.1395168531776227</v>
      </c>
      <c r="E57" s="98">
        <v>2.1657265991020056</v>
      </c>
      <c r="F57" s="98">
        <v>2.179220082604497</v>
      </c>
      <c r="G57" s="98">
        <v>2.2022370651983496</v>
      </c>
      <c r="H57" s="98">
        <v>2.6655402305492011</v>
      </c>
      <c r="I57" s="98">
        <v>3.0524653208140724</v>
      </c>
      <c r="J57" s="98">
        <v>3.4975428205257364</v>
      </c>
      <c r="K57" s="98">
        <v>3.9391151539466986</v>
      </c>
      <c r="L57" s="98">
        <v>4.1191156571432295</v>
      </c>
      <c r="M57" s="98">
        <v>8.5587348790909346</v>
      </c>
      <c r="N57" s="98">
        <v>9.4763962662042829</v>
      </c>
      <c r="O57" s="98">
        <v>10.472283703959434</v>
      </c>
      <c r="P57" s="98">
        <v>9.9599888147742686</v>
      </c>
      <c r="Q57" s="98">
        <v>8.7971106467111362</v>
      </c>
      <c r="R57" s="98">
        <v>4.2971858593061265</v>
      </c>
      <c r="S57" s="98">
        <v>2.5249466891601906</v>
      </c>
      <c r="T57" s="98">
        <v>1.4882970333294896</v>
      </c>
      <c r="U57" s="98">
        <v>1.1503160594179838</v>
      </c>
      <c r="V57" s="98">
        <v>0.8887510503893874</v>
      </c>
      <c r="W57" s="98">
        <v>1.0681077089171649</v>
      </c>
      <c r="DA57" s="63" t="s">
        <v>1623</v>
      </c>
    </row>
    <row r="58" spans="1:105" ht="12" customHeight="1" x14ac:dyDescent="0.25">
      <c r="A58" s="121" t="s">
        <v>54</v>
      </c>
      <c r="B58" s="122">
        <v>396.81859127831592</v>
      </c>
      <c r="C58" s="122">
        <v>389.5091072647192</v>
      </c>
      <c r="D58" s="122">
        <v>385.53682113985627</v>
      </c>
      <c r="E58" s="122">
        <v>366.05879777007351</v>
      </c>
      <c r="F58" s="122">
        <v>322.2009652639851</v>
      </c>
      <c r="G58" s="122">
        <v>324.83593055510443</v>
      </c>
      <c r="H58" s="122">
        <v>320.21861160471485</v>
      </c>
      <c r="I58" s="122">
        <v>331.02323216817683</v>
      </c>
      <c r="J58" s="122">
        <v>328.09240468615076</v>
      </c>
      <c r="K58" s="122">
        <v>269.93509913326341</v>
      </c>
      <c r="L58" s="122">
        <v>309.1342286817997</v>
      </c>
      <c r="M58" s="122">
        <v>290.80822144665512</v>
      </c>
      <c r="N58" s="122">
        <v>290.71392644985508</v>
      </c>
      <c r="O58" s="122">
        <v>292.59974408828339</v>
      </c>
      <c r="P58" s="122">
        <v>257.44252747401219</v>
      </c>
      <c r="Q58" s="122">
        <v>256.30672271063798</v>
      </c>
      <c r="R58" s="122">
        <v>226.59160599019535</v>
      </c>
      <c r="S58" s="122">
        <v>226.69240977084536</v>
      </c>
      <c r="T58" s="122">
        <v>212.32340662086148</v>
      </c>
      <c r="U58" s="122">
        <v>197.18983798681171</v>
      </c>
      <c r="V58" s="122">
        <v>196.21549703412472</v>
      </c>
      <c r="W58" s="122">
        <v>172.28386266434836</v>
      </c>
      <c r="DA58" s="130" t="s">
        <v>1624</v>
      </c>
    </row>
    <row r="59" spans="1:105" ht="12" customHeight="1" x14ac:dyDescent="0.25">
      <c r="A59" s="97" t="s">
        <v>50</v>
      </c>
      <c r="B59" s="98">
        <v>206.71489527659219</v>
      </c>
      <c r="C59" s="98">
        <v>194.33535605529352</v>
      </c>
      <c r="D59" s="98">
        <v>194.97038640095872</v>
      </c>
      <c r="E59" s="98">
        <v>181.56958923668918</v>
      </c>
      <c r="F59" s="98">
        <v>175.64429455975667</v>
      </c>
      <c r="G59" s="98">
        <v>166.98227840669077</v>
      </c>
      <c r="H59" s="98">
        <v>156.81857964959869</v>
      </c>
      <c r="I59" s="98">
        <v>160.48336614863524</v>
      </c>
      <c r="J59" s="98">
        <v>145.35315258152599</v>
      </c>
      <c r="K59" s="98">
        <v>138.92017388718008</v>
      </c>
      <c r="L59" s="98">
        <v>131.07106163773713</v>
      </c>
      <c r="M59" s="98">
        <v>126.75115468613168</v>
      </c>
      <c r="N59" s="98">
        <v>115.84012298018193</v>
      </c>
      <c r="O59" s="98">
        <v>111.94525556888615</v>
      </c>
      <c r="P59" s="98">
        <v>109.3617970283792</v>
      </c>
      <c r="Q59" s="98">
        <v>101.43630502679174</v>
      </c>
      <c r="R59" s="98">
        <v>83.281451740037511</v>
      </c>
      <c r="S59" s="98">
        <v>81.60074278565294</v>
      </c>
      <c r="T59" s="98">
        <v>73.834192993354023</v>
      </c>
      <c r="U59" s="98">
        <v>65.5920429559024</v>
      </c>
      <c r="V59" s="98">
        <v>63.351429744560292</v>
      </c>
      <c r="W59" s="98">
        <v>52.077385752702533</v>
      </c>
      <c r="DA59" s="63" t="s">
        <v>1625</v>
      </c>
    </row>
    <row r="60" spans="1:105" ht="12" customHeight="1" x14ac:dyDescent="0.25">
      <c r="A60" s="109" t="s">
        <v>120</v>
      </c>
      <c r="B60" s="33">
        <v>190.1036960017237</v>
      </c>
      <c r="C60" s="33">
        <v>195.17375120942572</v>
      </c>
      <c r="D60" s="33">
        <v>190.56643473889756</v>
      </c>
      <c r="E60" s="33">
        <v>184.48920853338436</v>
      </c>
      <c r="F60" s="33">
        <v>146.55667070422842</v>
      </c>
      <c r="G60" s="33">
        <v>157.85365214841366</v>
      </c>
      <c r="H60" s="33">
        <v>163.40003195511616</v>
      </c>
      <c r="I60" s="33">
        <v>170.53986601954159</v>
      </c>
      <c r="J60" s="33">
        <v>182.73925210462477</v>
      </c>
      <c r="K60" s="33">
        <v>131.01492524608332</v>
      </c>
      <c r="L60" s="33">
        <v>178.06316704406257</v>
      </c>
      <c r="M60" s="33">
        <v>164.05706676052344</v>
      </c>
      <c r="N60" s="33">
        <v>174.87380346967316</v>
      </c>
      <c r="O60" s="33">
        <v>180.6544885193972</v>
      </c>
      <c r="P60" s="33">
        <v>148.08073044563301</v>
      </c>
      <c r="Q60" s="33">
        <v>154.87041768384623</v>
      </c>
      <c r="R60" s="33">
        <v>143.31015425015784</v>
      </c>
      <c r="S60" s="33">
        <v>145.0916669851924</v>
      </c>
      <c r="T60" s="33">
        <v>138.48921362750747</v>
      </c>
      <c r="U60" s="33">
        <v>131.59779503090931</v>
      </c>
      <c r="V60" s="33">
        <v>132.86406728956445</v>
      </c>
      <c r="W60" s="33">
        <v>120.20647691164582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12817.824131273459</v>
      </c>
      <c r="C62" s="117">
        <f t="shared" si="21"/>
        <v>13159.31309695207</v>
      </c>
      <c r="D62" s="117">
        <f t="shared" si="21"/>
        <v>13484.543580943533</v>
      </c>
      <c r="E62" s="117">
        <f t="shared" si="21"/>
        <v>13451.760937904633</v>
      </c>
      <c r="F62" s="117">
        <f t="shared" si="21"/>
        <v>15047.244676308466</v>
      </c>
      <c r="G62" s="117">
        <f t="shared" si="21"/>
        <v>14719.088929122441</v>
      </c>
      <c r="H62" s="117">
        <f t="shared" si="21"/>
        <v>14915.147715060841</v>
      </c>
      <c r="I62" s="117">
        <f t="shared" si="21"/>
        <v>13199.118758263934</v>
      </c>
      <c r="J62" s="117">
        <f t="shared" si="21"/>
        <v>14305.242643724501</v>
      </c>
      <c r="K62" s="117">
        <f t="shared" si="21"/>
        <v>14468.870445337299</v>
      </c>
      <c r="L62" s="117">
        <f t="shared" si="21"/>
        <v>14183.939470941188</v>
      </c>
      <c r="M62" s="117">
        <f t="shared" si="21"/>
        <v>13009.798797301075</v>
      </c>
      <c r="N62" s="117">
        <f t="shared" si="21"/>
        <v>14470.786704132559</v>
      </c>
      <c r="O62" s="117">
        <f t="shared" si="21"/>
        <v>14987.039328592255</v>
      </c>
      <c r="P62" s="117">
        <f t="shared" si="21"/>
        <v>11238.463728525126</v>
      </c>
      <c r="Q62" s="117">
        <f t="shared" si="21"/>
        <v>12122.916303514266</v>
      </c>
      <c r="R62" s="117">
        <f t="shared" ref="R62:V62" si="22">R63+R66+R68+R77</f>
        <v>13117.184680490862</v>
      </c>
      <c r="S62" s="117">
        <f t="shared" si="22"/>
        <v>12782.178048927737</v>
      </c>
      <c r="T62" s="117">
        <f t="shared" si="22"/>
        <v>12143.192262127593</v>
      </c>
      <c r="U62" s="117">
        <f t="shared" si="22"/>
        <v>11885.644842333459</v>
      </c>
      <c r="V62" s="117">
        <f t="shared" si="22"/>
        <v>11629.085858108649</v>
      </c>
      <c r="W62" s="117">
        <f t="shared" ref="W62" si="23">W63+W66+W68+W77</f>
        <v>12182.58240227133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10991.888062117494</v>
      </c>
      <c r="C63" s="122">
        <f t="shared" si="24"/>
        <v>11347.211909932976</v>
      </c>
      <c r="D63" s="122">
        <f t="shared" si="24"/>
        <v>11493.068124600097</v>
      </c>
      <c r="E63" s="122">
        <f t="shared" si="24"/>
        <v>11463.571369444007</v>
      </c>
      <c r="F63" s="122">
        <f t="shared" si="24"/>
        <v>12998.471267661194</v>
      </c>
      <c r="G63" s="122">
        <f t="shared" si="24"/>
        <v>12718.520892322225</v>
      </c>
      <c r="H63" s="122">
        <f t="shared" si="24"/>
        <v>12711.078636826134</v>
      </c>
      <c r="I63" s="122">
        <f t="shared" si="24"/>
        <v>11034.779539637133</v>
      </c>
      <c r="J63" s="122">
        <f t="shared" si="24"/>
        <v>12083.424350964913</v>
      </c>
      <c r="K63" s="122">
        <f t="shared" si="24"/>
        <v>12429.129388885567</v>
      </c>
      <c r="L63" s="122">
        <f t="shared" si="24"/>
        <v>12019.022506441248</v>
      </c>
      <c r="M63" s="122">
        <f t="shared" si="24"/>
        <v>10469.098890692352</v>
      </c>
      <c r="N63" s="122">
        <f t="shared" si="24"/>
        <v>12010.985978530422</v>
      </c>
      <c r="O63" s="122">
        <f t="shared" si="24"/>
        <v>12609.428824615714</v>
      </c>
      <c r="P63" s="122">
        <f t="shared" si="24"/>
        <v>8972.1771238895672</v>
      </c>
      <c r="Q63" s="122">
        <f t="shared" si="24"/>
        <v>9830.3186829932638</v>
      </c>
      <c r="R63" s="122">
        <f t="shared" ref="R63:V63" si="25">SUM(R64:R65)</f>
        <v>10780.622567071172</v>
      </c>
      <c r="S63" s="122">
        <f t="shared" si="25"/>
        <v>10388.472527414879</v>
      </c>
      <c r="T63" s="122">
        <f t="shared" si="25"/>
        <v>9773.7276030916</v>
      </c>
      <c r="U63" s="122">
        <f t="shared" si="25"/>
        <v>9535.8581005163869</v>
      </c>
      <c r="V63" s="122">
        <f t="shared" si="25"/>
        <v>9240.0660578016195</v>
      </c>
      <c r="W63" s="122">
        <f t="shared" ref="W63" si="26">SUM(W64:W65)</f>
        <v>9890.7139981869932</v>
      </c>
      <c r="DA63" s="130" t="s">
        <v>1628</v>
      </c>
    </row>
    <row r="64" spans="1:105" ht="12" customHeight="1" x14ac:dyDescent="0.25">
      <c r="A64" s="97" t="s">
        <v>217</v>
      </c>
      <c r="B64" s="98">
        <v>10847.412228890858</v>
      </c>
      <c r="C64" s="98">
        <v>11198.848125146291</v>
      </c>
      <c r="D64" s="98">
        <v>11342.05096464959</v>
      </c>
      <c r="E64" s="98">
        <v>11317.417318241656</v>
      </c>
      <c r="F64" s="98">
        <v>12828.067297628533</v>
      </c>
      <c r="G64" s="98">
        <v>12552.801221086762</v>
      </c>
      <c r="H64" s="98">
        <v>12545.131158394221</v>
      </c>
      <c r="I64" s="98">
        <v>10888.281709220157</v>
      </c>
      <c r="J64" s="98">
        <v>11922.471789001878</v>
      </c>
      <c r="K64" s="98">
        <v>12265.494824087764</v>
      </c>
      <c r="L64" s="98">
        <v>11858.605417024937</v>
      </c>
      <c r="M64" s="98">
        <v>10327.914388076806</v>
      </c>
      <c r="N64" s="98">
        <v>11846.803343842554</v>
      </c>
      <c r="O64" s="98">
        <v>12434.883873125051</v>
      </c>
      <c r="P64" s="98">
        <v>8847.8134088086317</v>
      </c>
      <c r="Q64" s="98">
        <v>9693.2703066781214</v>
      </c>
      <c r="R64" s="98">
        <v>10628.842161077679</v>
      </c>
      <c r="S64" s="98">
        <v>10240.395715104629</v>
      </c>
      <c r="T64" s="98">
        <v>9632.7023120282702</v>
      </c>
      <c r="U64" s="98">
        <v>9396.6643880768224</v>
      </c>
      <c r="V64" s="98">
        <v>9103.5538406420219</v>
      </c>
      <c r="W64" s="98">
        <v>9742.7829511798882</v>
      </c>
      <c r="DA64" s="63" t="s">
        <v>1629</v>
      </c>
    </row>
    <row r="65" spans="1:105" ht="12" customHeight="1" x14ac:dyDescent="0.25">
      <c r="A65" s="97" t="s">
        <v>53</v>
      </c>
      <c r="B65" s="98">
        <v>144.47583322663476</v>
      </c>
      <c r="C65" s="98">
        <v>148.36378478668405</v>
      </c>
      <c r="D65" s="98">
        <v>151.01715995050645</v>
      </c>
      <c r="E65" s="98">
        <v>146.15405120235047</v>
      </c>
      <c r="F65" s="98">
        <v>170.40397003266057</v>
      </c>
      <c r="G65" s="98">
        <v>165.71967123546418</v>
      </c>
      <c r="H65" s="98">
        <v>165.947478431913</v>
      </c>
      <c r="I65" s="98">
        <v>146.49783041697677</v>
      </c>
      <c r="J65" s="98">
        <v>160.95256196303481</v>
      </c>
      <c r="K65" s="98">
        <v>163.63456479780257</v>
      </c>
      <c r="L65" s="98">
        <v>160.41708941631137</v>
      </c>
      <c r="M65" s="98">
        <v>141.18450261554571</v>
      </c>
      <c r="N65" s="98">
        <v>164.18263468786824</v>
      </c>
      <c r="O65" s="98">
        <v>174.5449514906627</v>
      </c>
      <c r="P65" s="98">
        <v>124.36371508093472</v>
      </c>
      <c r="Q65" s="98">
        <v>137.04837631514246</v>
      </c>
      <c r="R65" s="98">
        <v>151.78040599349305</v>
      </c>
      <c r="S65" s="98">
        <v>148.07681231024895</v>
      </c>
      <c r="T65" s="98">
        <v>141.02529106333057</v>
      </c>
      <c r="U65" s="98">
        <v>139.19371243956377</v>
      </c>
      <c r="V65" s="98">
        <v>136.51221715959832</v>
      </c>
      <c r="W65" s="98">
        <v>147.93104700710521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14.968146516734217</v>
      </c>
      <c r="C66" s="122">
        <f t="shared" si="27"/>
        <v>18.817470438281191</v>
      </c>
      <c r="D66" s="122">
        <f t="shared" si="27"/>
        <v>15.181118687661113</v>
      </c>
      <c r="E66" s="122">
        <f t="shared" si="27"/>
        <v>55.767977437416874</v>
      </c>
      <c r="F66" s="122">
        <f t="shared" si="27"/>
        <v>18.323124479911051</v>
      </c>
      <c r="G66" s="122">
        <f t="shared" si="27"/>
        <v>27.324132560377706</v>
      </c>
      <c r="H66" s="122">
        <f t="shared" si="27"/>
        <v>40.293224977152818</v>
      </c>
      <c r="I66" s="122">
        <f t="shared" si="27"/>
        <v>19.428944043462288</v>
      </c>
      <c r="J66" s="122">
        <f t="shared" si="27"/>
        <v>20.547372979475828</v>
      </c>
      <c r="K66" s="122">
        <f t="shared" si="27"/>
        <v>24.055836431318209</v>
      </c>
      <c r="L66" s="122">
        <f t="shared" si="27"/>
        <v>23.160813738324766</v>
      </c>
      <c r="M66" s="122">
        <f t="shared" si="27"/>
        <v>22.114309333390626</v>
      </c>
      <c r="N66" s="122">
        <f t="shared" si="27"/>
        <v>21.655294962153746</v>
      </c>
      <c r="O66" s="122">
        <f t="shared" si="27"/>
        <v>22.174846914601027</v>
      </c>
      <c r="P66" s="122">
        <f t="shared" si="27"/>
        <v>22.595871333749564</v>
      </c>
      <c r="Q66" s="122">
        <f t="shared" si="27"/>
        <v>23.24055148307443</v>
      </c>
      <c r="R66" s="122">
        <f t="shared" si="27"/>
        <v>27.758574739633282</v>
      </c>
      <c r="S66" s="122">
        <f t="shared" si="27"/>
        <v>29.26736492703699</v>
      </c>
      <c r="T66" s="122">
        <f t="shared" si="27"/>
        <v>35.11616544241614</v>
      </c>
      <c r="U66" s="122">
        <f t="shared" si="27"/>
        <v>41.241751313634367</v>
      </c>
      <c r="V66" s="122">
        <f t="shared" si="27"/>
        <v>52.763380364188961</v>
      </c>
      <c r="W66" s="122">
        <f t="shared" si="27"/>
        <v>58.978701884825178</v>
      </c>
      <c r="DA66" s="130" t="s">
        <v>1631</v>
      </c>
    </row>
    <row r="67" spans="1:105" ht="12" customHeight="1" x14ac:dyDescent="0.25">
      <c r="A67" s="97" t="s">
        <v>53</v>
      </c>
      <c r="B67" s="98">
        <v>14.968146516734217</v>
      </c>
      <c r="C67" s="98">
        <v>18.817470438281191</v>
      </c>
      <c r="D67" s="98">
        <v>15.181118687661113</v>
      </c>
      <c r="E67" s="98">
        <v>55.767977437416874</v>
      </c>
      <c r="F67" s="98">
        <v>18.323124479911051</v>
      </c>
      <c r="G67" s="98">
        <v>27.324132560377706</v>
      </c>
      <c r="H67" s="98">
        <v>40.293224977152818</v>
      </c>
      <c r="I67" s="98">
        <v>19.428944043462288</v>
      </c>
      <c r="J67" s="98">
        <v>20.547372979475828</v>
      </c>
      <c r="K67" s="98">
        <v>24.055836431318209</v>
      </c>
      <c r="L67" s="98">
        <v>23.160813738324766</v>
      </c>
      <c r="M67" s="98">
        <v>22.114309333390626</v>
      </c>
      <c r="N67" s="98">
        <v>21.655294962153746</v>
      </c>
      <c r="O67" s="98">
        <v>22.174846914601027</v>
      </c>
      <c r="P67" s="98">
        <v>22.595871333749564</v>
      </c>
      <c r="Q67" s="98">
        <v>23.24055148307443</v>
      </c>
      <c r="R67" s="98">
        <v>27.758574739633282</v>
      </c>
      <c r="S67" s="98">
        <v>29.26736492703699</v>
      </c>
      <c r="T67" s="98">
        <v>35.11616544241614</v>
      </c>
      <c r="U67" s="98">
        <v>41.241751313634367</v>
      </c>
      <c r="V67" s="98">
        <v>52.763380364188961</v>
      </c>
      <c r="W67" s="98">
        <v>58.978701884825178</v>
      </c>
      <c r="DA67" s="63" t="s">
        <v>1632</v>
      </c>
    </row>
    <row r="68" spans="1:105" ht="12" customHeight="1" x14ac:dyDescent="0.25">
      <c r="A68" s="121" t="s">
        <v>55</v>
      </c>
      <c r="B68" s="122">
        <v>1136.0787371678575</v>
      </c>
      <c r="C68" s="122">
        <v>1120.916091412611</v>
      </c>
      <c r="D68" s="122">
        <v>1231.3333324019645</v>
      </c>
      <c r="E68" s="122">
        <v>1232.7305245200662</v>
      </c>
      <c r="F68" s="122">
        <v>1340.915675078917</v>
      </c>
      <c r="G68" s="122">
        <v>1265.4100312199855</v>
      </c>
      <c r="H68" s="122">
        <v>1394.0728814591921</v>
      </c>
      <c r="I68" s="122">
        <v>1334.5260574708707</v>
      </c>
      <c r="J68" s="122">
        <v>1382.2902078645564</v>
      </c>
      <c r="K68" s="122">
        <v>1323.1144016868971</v>
      </c>
      <c r="L68" s="122">
        <v>1331.8322603306929</v>
      </c>
      <c r="M68" s="122">
        <v>1581.9553792056154</v>
      </c>
      <c r="N68" s="122">
        <v>1539.8683704330801</v>
      </c>
      <c r="O68" s="122">
        <v>1503.5143980067235</v>
      </c>
      <c r="P68" s="122">
        <v>1442.004434730067</v>
      </c>
      <c r="Q68" s="122">
        <v>1459.7738153506598</v>
      </c>
      <c r="R68" s="122">
        <v>1489.7577949444153</v>
      </c>
      <c r="S68" s="122">
        <v>1526.1433934184931</v>
      </c>
      <c r="T68" s="122">
        <v>1505.5665331237199</v>
      </c>
      <c r="U68" s="122">
        <v>1485.5197100740991</v>
      </c>
      <c r="V68" s="122">
        <v>1495.0243015106437</v>
      </c>
      <c r="W68" s="122">
        <v>1434.5283025683459</v>
      </c>
      <c r="DA68" s="130" t="s">
        <v>1633</v>
      </c>
    </row>
    <row r="69" spans="1:105" ht="12" customHeight="1" x14ac:dyDescent="0.25">
      <c r="A69" s="97" t="s">
        <v>134</v>
      </c>
      <c r="B69" s="98">
        <v>1131.5178296437116</v>
      </c>
      <c r="C69" s="98">
        <v>1074.8196018818865</v>
      </c>
      <c r="D69" s="98">
        <v>1179.0512563870295</v>
      </c>
      <c r="E69" s="98">
        <v>1175.9328535045727</v>
      </c>
      <c r="F69" s="98">
        <v>1279.4819545449559</v>
      </c>
      <c r="G69" s="98">
        <v>1220.0728259685627</v>
      </c>
      <c r="H69" s="98">
        <v>1335.586819675792</v>
      </c>
      <c r="I69" s="98">
        <v>1279.0395050747961</v>
      </c>
      <c r="J69" s="98">
        <v>1310.5983520537147</v>
      </c>
      <c r="K69" s="98">
        <v>1265.9601727601441</v>
      </c>
      <c r="L69" s="98">
        <v>1250.8820724347308</v>
      </c>
      <c r="M69" s="98">
        <v>1480.0180099012809</v>
      </c>
      <c r="N69" s="98">
        <v>1387.7702154093029</v>
      </c>
      <c r="O69" s="98">
        <v>1317.6613464054728</v>
      </c>
      <c r="P69" s="98">
        <v>1272.7864537328771</v>
      </c>
      <c r="Q69" s="98">
        <v>1267.7324744839732</v>
      </c>
      <c r="R69" s="98">
        <v>1284.1552854046247</v>
      </c>
      <c r="S69" s="98">
        <v>1307.1890685394264</v>
      </c>
      <c r="T69" s="98">
        <v>1294.4452979675175</v>
      </c>
      <c r="U69" s="98">
        <v>1305.5625462719354</v>
      </c>
      <c r="V69" s="98">
        <v>1327.7433959713369</v>
      </c>
      <c r="W69" s="98">
        <v>1265.0195069590334</v>
      </c>
      <c r="DA69" s="63" t="s">
        <v>1634</v>
      </c>
    </row>
    <row r="70" spans="1:105" ht="12" customHeight="1" x14ac:dyDescent="0.25">
      <c r="A70" s="97" t="s">
        <v>133</v>
      </c>
      <c r="B70" s="98">
        <v>0.27569340261527553</v>
      </c>
      <c r="C70" s="98">
        <v>0.24971777016240826</v>
      </c>
      <c r="D70" s="98">
        <v>0.27999606680867373</v>
      </c>
      <c r="E70" s="98">
        <v>0.26876570678656214</v>
      </c>
      <c r="F70" s="98">
        <v>0.31402508434511833</v>
      </c>
      <c r="G70" s="98">
        <v>0.32405965622009303</v>
      </c>
      <c r="H70" s="98">
        <v>0.44080532749379664</v>
      </c>
      <c r="I70" s="98">
        <v>0.51343086887833134</v>
      </c>
      <c r="J70" s="98">
        <v>0.60077718399683733</v>
      </c>
      <c r="K70" s="98">
        <v>0.71472953571417186</v>
      </c>
      <c r="L70" s="98">
        <v>0.99801257312079938</v>
      </c>
      <c r="M70" s="98">
        <v>1.4451482620543823</v>
      </c>
      <c r="N70" s="98">
        <v>1.411411311167911</v>
      </c>
      <c r="O70" s="98">
        <v>1.3648433535555797</v>
      </c>
      <c r="P70" s="98">
        <v>1.2695858695527642</v>
      </c>
      <c r="Q70" s="98">
        <v>1.2656378439995535</v>
      </c>
      <c r="R70" s="98">
        <v>1.3547061645542231</v>
      </c>
      <c r="S70" s="98">
        <v>1.3896959380366358</v>
      </c>
      <c r="T70" s="98">
        <v>1.488390240277663</v>
      </c>
      <c r="U70" s="98">
        <v>1.6295950393848648</v>
      </c>
      <c r="V70" s="98">
        <v>1.6586542362635464</v>
      </c>
      <c r="W70" s="98">
        <v>1.696639768927183</v>
      </c>
      <c r="DA70" s="63" t="s">
        <v>1635</v>
      </c>
    </row>
    <row r="71" spans="1:105" ht="12" customHeight="1" x14ac:dyDescent="0.25">
      <c r="A71" s="100" t="s">
        <v>217</v>
      </c>
      <c r="B71" s="101">
        <v>0.10704767957500429</v>
      </c>
      <c r="C71" s="101">
        <v>8.8094815304188445E-2</v>
      </c>
      <c r="D71" s="101">
        <v>9.0537475900305808E-2</v>
      </c>
      <c r="E71" s="101">
        <v>9.4941850588617427E-2</v>
      </c>
      <c r="F71" s="101">
        <v>0.10694450582071696</v>
      </c>
      <c r="G71" s="101">
        <v>0.10097563683866492</v>
      </c>
      <c r="H71" s="101">
        <v>0.12975072755457262</v>
      </c>
      <c r="I71" s="101">
        <v>0.17614634268744295</v>
      </c>
      <c r="J71" s="101">
        <v>0.19101497002597706</v>
      </c>
      <c r="K71" s="101">
        <v>0.20815935125016846</v>
      </c>
      <c r="L71" s="101">
        <v>0.55296148138687085</v>
      </c>
      <c r="M71" s="101">
        <v>0.39297223304558371</v>
      </c>
      <c r="N71" s="101">
        <v>0.47278640592605398</v>
      </c>
      <c r="O71" s="101">
        <v>0.47367317989325974</v>
      </c>
      <c r="P71" s="101">
        <v>0.32728468310106101</v>
      </c>
      <c r="Q71" s="101">
        <v>0.36991875191346762</v>
      </c>
      <c r="R71" s="101">
        <v>0.36566138051104324</v>
      </c>
      <c r="S71" s="101">
        <v>0.41471000265694496</v>
      </c>
      <c r="T71" s="101">
        <v>0.43425204681313695</v>
      </c>
      <c r="U71" s="101">
        <v>0.43253350259685996</v>
      </c>
      <c r="V71" s="101">
        <v>0.4498303590376066</v>
      </c>
      <c r="W71" s="101">
        <v>0.46093156203230401</v>
      </c>
      <c r="DA71" s="131" t="s">
        <v>1636</v>
      </c>
    </row>
    <row r="72" spans="1:105" ht="12" customHeight="1" x14ac:dyDescent="0.25">
      <c r="A72" s="103" t="s">
        <v>52</v>
      </c>
      <c r="B72" s="104">
        <v>0.16864572304027123</v>
      </c>
      <c r="C72" s="104">
        <v>0.16162295485821981</v>
      </c>
      <c r="D72" s="104">
        <v>0.18945859090836789</v>
      </c>
      <c r="E72" s="104">
        <v>0.17382385619794471</v>
      </c>
      <c r="F72" s="104">
        <v>0.2070805785244014</v>
      </c>
      <c r="G72" s="104">
        <v>0.22308401938142808</v>
      </c>
      <c r="H72" s="104">
        <v>0.31105459993922402</v>
      </c>
      <c r="I72" s="104">
        <v>0.33728452619088833</v>
      </c>
      <c r="J72" s="104">
        <v>0.40976221397086027</v>
      </c>
      <c r="K72" s="104">
        <v>0.50657018446400337</v>
      </c>
      <c r="L72" s="104">
        <v>0.44505109173392854</v>
      </c>
      <c r="M72" s="104">
        <v>1.0521760290087987</v>
      </c>
      <c r="N72" s="104">
        <v>0.93862490524185693</v>
      </c>
      <c r="O72" s="104">
        <v>0.89117017366231999</v>
      </c>
      <c r="P72" s="104">
        <v>0.94230118645170313</v>
      </c>
      <c r="Q72" s="104">
        <v>0.8957190920860858</v>
      </c>
      <c r="R72" s="104">
        <v>0.98904478404317986</v>
      </c>
      <c r="S72" s="104">
        <v>0.97498593537969092</v>
      </c>
      <c r="T72" s="104">
        <v>1.054138193464526</v>
      </c>
      <c r="U72" s="104">
        <v>1.1970615367880049</v>
      </c>
      <c r="V72" s="104">
        <v>1.2088238772259396</v>
      </c>
      <c r="W72" s="104">
        <v>1.235708206894879</v>
      </c>
      <c r="DA72" s="132" t="s">
        <v>1637</v>
      </c>
    </row>
    <row r="73" spans="1:105" ht="12" customHeight="1" x14ac:dyDescent="0.25">
      <c r="A73" s="106" t="s">
        <v>122</v>
      </c>
      <c r="B73" s="101">
        <v>4.1657005672571463</v>
      </c>
      <c r="C73" s="101">
        <v>44.808928566192591</v>
      </c>
      <c r="D73" s="101">
        <v>50.846147257116804</v>
      </c>
      <c r="E73" s="101">
        <v>55.243528750869856</v>
      </c>
      <c r="F73" s="101">
        <v>59.676003688749638</v>
      </c>
      <c r="G73" s="101">
        <v>43.949424046713759</v>
      </c>
      <c r="H73" s="101">
        <v>56.311649069329384</v>
      </c>
      <c r="I73" s="101">
        <v>53.091968713138193</v>
      </c>
      <c r="J73" s="101">
        <v>67.64289668969117</v>
      </c>
      <c r="K73" s="101">
        <v>53.042546834907391</v>
      </c>
      <c r="L73" s="101">
        <v>72.152100002328069</v>
      </c>
      <c r="M73" s="101">
        <v>90.438219190770795</v>
      </c>
      <c r="N73" s="101">
        <v>135.98656231076012</v>
      </c>
      <c r="O73" s="101">
        <v>167.51461524609917</v>
      </c>
      <c r="P73" s="101">
        <v>152.4275453477853</v>
      </c>
      <c r="Q73" s="101">
        <v>172.55213866449083</v>
      </c>
      <c r="R73" s="101">
        <v>183.95148405334032</v>
      </c>
      <c r="S73" s="101">
        <v>195.76776050737183</v>
      </c>
      <c r="T73" s="101">
        <v>187.70125023627179</v>
      </c>
      <c r="U73" s="101">
        <v>159.212411585913</v>
      </c>
      <c r="V73" s="101">
        <v>147.23524682041756</v>
      </c>
      <c r="W73" s="101">
        <v>147.55213733756366</v>
      </c>
      <c r="DA73" s="131" t="s">
        <v>1638</v>
      </c>
    </row>
    <row r="74" spans="1:105" ht="12" customHeight="1" x14ac:dyDescent="0.25">
      <c r="A74" s="107" t="s">
        <v>121</v>
      </c>
      <c r="B74" s="104">
        <v>0.11951355427346974</v>
      </c>
      <c r="C74" s="104">
        <v>1.0378431943696269</v>
      </c>
      <c r="D74" s="104">
        <v>1.155932691009494</v>
      </c>
      <c r="E74" s="104">
        <v>1.2853765578370542</v>
      </c>
      <c r="F74" s="104">
        <v>1.4436917608663451</v>
      </c>
      <c r="G74" s="104">
        <v>1.0637215484890234</v>
      </c>
      <c r="H74" s="104">
        <v>1.7336073865769648</v>
      </c>
      <c r="I74" s="104">
        <v>1.8811528140581699</v>
      </c>
      <c r="J74" s="104">
        <v>3.4481819371536258</v>
      </c>
      <c r="K74" s="104">
        <v>3.3969525561312706</v>
      </c>
      <c r="L74" s="104">
        <v>7.8000753205130735</v>
      </c>
      <c r="M74" s="104">
        <v>10.054001851509391</v>
      </c>
      <c r="N74" s="104">
        <v>14.700181401849255</v>
      </c>
      <c r="O74" s="104">
        <v>16.97359300159583</v>
      </c>
      <c r="P74" s="104">
        <v>15.520849779851833</v>
      </c>
      <c r="Q74" s="104">
        <v>18.22356435819631</v>
      </c>
      <c r="R74" s="104">
        <v>20.296319321896227</v>
      </c>
      <c r="S74" s="104">
        <v>21.79686843365845</v>
      </c>
      <c r="T74" s="104">
        <v>21.931594679652996</v>
      </c>
      <c r="U74" s="104">
        <v>19.115157176865765</v>
      </c>
      <c r="V74" s="104">
        <v>18.387004482625496</v>
      </c>
      <c r="W74" s="104">
        <v>20.260018502821737</v>
      </c>
      <c r="DA74" s="132" t="s">
        <v>1639</v>
      </c>
    </row>
    <row r="75" spans="1:105" ht="12" customHeight="1" x14ac:dyDescent="0.25">
      <c r="A75" s="108" t="s">
        <v>53</v>
      </c>
      <c r="B75" s="98">
        <v>4.1333421422070186E-2</v>
      </c>
      <c r="C75" s="98">
        <v>0.31804540388489277</v>
      </c>
      <c r="D75" s="98">
        <v>0.32554901512884538</v>
      </c>
      <c r="E75" s="98">
        <v>0.39921077501851687</v>
      </c>
      <c r="F75" s="98">
        <v>0.43671902267401275</v>
      </c>
      <c r="G75" s="98">
        <v>0.29652984064799776</v>
      </c>
      <c r="H75" s="98">
        <v>0.46278606063878802</v>
      </c>
      <c r="I75" s="98">
        <v>0.59733856711440814</v>
      </c>
      <c r="J75" s="98">
        <v>1.0189647384003617</v>
      </c>
      <c r="K75" s="98">
        <v>0.92548139626979642</v>
      </c>
      <c r="L75" s="98">
        <v>4.175036621228581</v>
      </c>
      <c r="M75" s="98">
        <v>2.6038609210133017</v>
      </c>
      <c r="N75" s="98">
        <v>4.7225354844821759</v>
      </c>
      <c r="O75" s="98">
        <v>5.6535807438363168</v>
      </c>
      <c r="P75" s="98">
        <v>3.8140809410177461</v>
      </c>
      <c r="Q75" s="98">
        <v>5.071198589447822</v>
      </c>
      <c r="R75" s="98">
        <v>5.2264903914184586</v>
      </c>
      <c r="S75" s="98">
        <v>6.2266682804937723</v>
      </c>
      <c r="T75" s="98">
        <v>6.1896194426739566</v>
      </c>
      <c r="U75" s="98">
        <v>4.982416266427272</v>
      </c>
      <c r="V75" s="98">
        <v>4.9332222938223032</v>
      </c>
      <c r="W75" s="98">
        <v>5.5102325263086147</v>
      </c>
      <c r="DA75" s="63" t="s">
        <v>1640</v>
      </c>
    </row>
    <row r="76" spans="1:105" ht="12" customHeight="1" x14ac:dyDescent="0.25">
      <c r="A76" s="108" t="s">
        <v>52</v>
      </c>
      <c r="B76" s="98">
        <v>7.8180132851399561E-2</v>
      </c>
      <c r="C76" s="98">
        <v>0.71979779048473413</v>
      </c>
      <c r="D76" s="98">
        <v>0.83038367588064865</v>
      </c>
      <c r="E76" s="98">
        <v>0.88616578281853731</v>
      </c>
      <c r="F76" s="98">
        <v>1.0069727381923324</v>
      </c>
      <c r="G76" s="98">
        <v>0.76719170784102575</v>
      </c>
      <c r="H76" s="98">
        <v>1.2708213259381766</v>
      </c>
      <c r="I76" s="98">
        <v>1.2838142469437619</v>
      </c>
      <c r="J76" s="98">
        <v>2.429217198753264</v>
      </c>
      <c r="K76" s="98">
        <v>2.471471159861474</v>
      </c>
      <c r="L76" s="98">
        <v>3.6250386992844925</v>
      </c>
      <c r="M76" s="98">
        <v>7.4501409304960893</v>
      </c>
      <c r="N76" s="98">
        <v>9.9776459173670791</v>
      </c>
      <c r="O76" s="98">
        <v>11.320012257759515</v>
      </c>
      <c r="P76" s="98">
        <v>11.706768838834087</v>
      </c>
      <c r="Q76" s="98">
        <v>13.152365768748487</v>
      </c>
      <c r="R76" s="98">
        <v>15.069828930477769</v>
      </c>
      <c r="S76" s="98">
        <v>15.570200153164677</v>
      </c>
      <c r="T76" s="98">
        <v>15.741975236979041</v>
      </c>
      <c r="U76" s="98">
        <v>14.132740910438491</v>
      </c>
      <c r="V76" s="98">
        <v>13.453782188803192</v>
      </c>
      <c r="W76" s="98">
        <v>14.749785976513124</v>
      </c>
      <c r="DA76" s="63" t="s">
        <v>1641</v>
      </c>
    </row>
    <row r="77" spans="1:105" ht="12" customHeight="1" x14ac:dyDescent="0.25">
      <c r="A77" s="121" t="s">
        <v>54</v>
      </c>
      <c r="B77" s="122">
        <v>674.88918547137337</v>
      </c>
      <c r="C77" s="122">
        <v>672.36762516820124</v>
      </c>
      <c r="D77" s="122">
        <v>744.96100525381212</v>
      </c>
      <c r="E77" s="122">
        <v>699.69106650314268</v>
      </c>
      <c r="F77" s="122">
        <v>689.53460908844374</v>
      </c>
      <c r="G77" s="122">
        <v>707.83387301985283</v>
      </c>
      <c r="H77" s="122">
        <v>769.70297179835961</v>
      </c>
      <c r="I77" s="122">
        <v>810.38421711246838</v>
      </c>
      <c r="J77" s="122">
        <v>818.98071191555641</v>
      </c>
      <c r="K77" s="122">
        <v>692.57081833351788</v>
      </c>
      <c r="L77" s="122">
        <v>809.92389043092305</v>
      </c>
      <c r="M77" s="122">
        <v>936.63021806971676</v>
      </c>
      <c r="N77" s="122">
        <v>898.27706020690312</v>
      </c>
      <c r="O77" s="122">
        <v>851.92125905521618</v>
      </c>
      <c r="P77" s="122">
        <v>801.68629857174267</v>
      </c>
      <c r="Q77" s="122">
        <v>809.58325368726787</v>
      </c>
      <c r="R77" s="122">
        <v>819.04574373564174</v>
      </c>
      <c r="S77" s="122">
        <v>838.29476316732917</v>
      </c>
      <c r="T77" s="122">
        <v>828.78196046985738</v>
      </c>
      <c r="U77" s="122">
        <v>823.02528042933739</v>
      </c>
      <c r="V77" s="122">
        <v>841.23211843219531</v>
      </c>
      <c r="W77" s="122">
        <v>798.36139963116455</v>
      </c>
      <c r="DA77" s="130" t="s">
        <v>1642</v>
      </c>
    </row>
    <row r="78" spans="1:105" ht="12" customHeight="1" x14ac:dyDescent="0.25">
      <c r="A78" s="97" t="s">
        <v>192</v>
      </c>
      <c r="B78" s="98">
        <v>662.59573987355486</v>
      </c>
      <c r="C78" s="98">
        <v>634.31399758901648</v>
      </c>
      <c r="D78" s="98">
        <v>704.37362153907065</v>
      </c>
      <c r="E78" s="98">
        <v>660.86881589587188</v>
      </c>
      <c r="F78" s="98">
        <v>656.52230718998362</v>
      </c>
      <c r="G78" s="98">
        <v>678.95068668014994</v>
      </c>
      <c r="H78" s="98">
        <v>733.10945091008284</v>
      </c>
      <c r="I78" s="98">
        <v>772.85861528669102</v>
      </c>
      <c r="J78" s="98">
        <v>769.756814739638</v>
      </c>
      <c r="K78" s="98">
        <v>662.54776383522881</v>
      </c>
      <c r="L78" s="98">
        <v>761.04561956625525</v>
      </c>
      <c r="M78" s="98">
        <v>887.8681809496519</v>
      </c>
      <c r="N78" s="98">
        <v>820.63155631986308</v>
      </c>
      <c r="O78" s="98">
        <v>754.4884159740127</v>
      </c>
      <c r="P78" s="98">
        <v>719.97164899207041</v>
      </c>
      <c r="Q78" s="98">
        <v>712.05739466895898</v>
      </c>
      <c r="R78" s="98">
        <v>717.0221887837946</v>
      </c>
      <c r="S78" s="98">
        <v>722.85760007643114</v>
      </c>
      <c r="T78" s="98">
        <v>708.94857647845583</v>
      </c>
      <c r="U78" s="98">
        <v>708.00785802999781</v>
      </c>
      <c r="V78" s="98">
        <v>721.98913251170154</v>
      </c>
      <c r="W78" s="98">
        <v>679.60986911244902</v>
      </c>
      <c r="DA78" s="63" t="s">
        <v>1643</v>
      </c>
    </row>
    <row r="79" spans="1:105" ht="12" customHeight="1" x14ac:dyDescent="0.25">
      <c r="A79" s="109" t="s">
        <v>120</v>
      </c>
      <c r="B79" s="33">
        <v>12.293445597818483</v>
      </c>
      <c r="C79" s="33">
        <v>38.05362757918472</v>
      </c>
      <c r="D79" s="33">
        <v>40.587383714741506</v>
      </c>
      <c r="E79" s="33">
        <v>38.82225060727076</v>
      </c>
      <c r="F79" s="33">
        <v>33.012301898460073</v>
      </c>
      <c r="G79" s="33">
        <v>28.883186339702888</v>
      </c>
      <c r="H79" s="33">
        <v>36.593520888276728</v>
      </c>
      <c r="I79" s="33">
        <v>37.525601825777379</v>
      </c>
      <c r="J79" s="33">
        <v>49.22389717591836</v>
      </c>
      <c r="K79" s="33">
        <v>30.023054498289028</v>
      </c>
      <c r="L79" s="33">
        <v>48.878270864667805</v>
      </c>
      <c r="M79" s="33">
        <v>48.762037120064818</v>
      </c>
      <c r="N79" s="33">
        <v>77.64550388704005</v>
      </c>
      <c r="O79" s="33">
        <v>97.432843081203458</v>
      </c>
      <c r="P79" s="33">
        <v>81.714649579672269</v>
      </c>
      <c r="Q79" s="33">
        <v>97.52585901830895</v>
      </c>
      <c r="R79" s="33">
        <v>102.02355495184719</v>
      </c>
      <c r="S79" s="33">
        <v>115.43716309089803</v>
      </c>
      <c r="T79" s="33">
        <v>119.8333839914015</v>
      </c>
      <c r="U79" s="33">
        <v>115.01742239933961</v>
      </c>
      <c r="V79" s="33">
        <v>119.24298592049375</v>
      </c>
      <c r="W79" s="33">
        <v>118.75153051871551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7589.5464585408272</v>
      </c>
      <c r="C81" s="117">
        <f t="shared" si="28"/>
        <v>7687.5462150810217</v>
      </c>
      <c r="D81" s="117">
        <f t="shared" si="28"/>
        <v>7156.2826189782891</v>
      </c>
      <c r="E81" s="117">
        <f t="shared" si="28"/>
        <v>7677.7881379684422</v>
      </c>
      <c r="F81" s="117">
        <f t="shared" si="28"/>
        <v>7658.7072663005438</v>
      </c>
      <c r="G81" s="117">
        <f t="shared" si="28"/>
        <v>7452.3135618546276</v>
      </c>
      <c r="H81" s="117">
        <f t="shared" si="28"/>
        <v>6964.7644092624369</v>
      </c>
      <c r="I81" s="117">
        <f t="shared" si="28"/>
        <v>6724.9381171806626</v>
      </c>
      <c r="J81" s="117">
        <f t="shared" si="28"/>
        <v>7166.9597663631776</v>
      </c>
      <c r="K81" s="117">
        <f t="shared" si="28"/>
        <v>7300.6212339659542</v>
      </c>
      <c r="L81" s="117">
        <f t="shared" si="28"/>
        <v>8315.7157015897828</v>
      </c>
      <c r="M81" s="117">
        <f t="shared" si="28"/>
        <v>7116.2628340498686</v>
      </c>
      <c r="N81" s="117">
        <f t="shared" si="28"/>
        <v>8179.0685426588507</v>
      </c>
      <c r="O81" s="117">
        <f t="shared" si="28"/>
        <v>8962.1515354386302</v>
      </c>
      <c r="P81" s="117">
        <f t="shared" si="28"/>
        <v>7493.0751511401513</v>
      </c>
      <c r="Q81" s="117">
        <f t="shared" si="28"/>
        <v>7965.8947596881799</v>
      </c>
      <c r="R81" s="117">
        <f t="shared" ref="R81:V81" si="29">R82+R85+R87+R100</f>
        <v>8442.4813346295723</v>
      </c>
      <c r="S81" s="117">
        <f t="shared" si="29"/>
        <v>8253.4130785467514</v>
      </c>
      <c r="T81" s="117">
        <f t="shared" si="29"/>
        <v>8086.4030756945413</v>
      </c>
      <c r="U81" s="117">
        <f t="shared" si="29"/>
        <v>8107.4023723287091</v>
      </c>
      <c r="V81" s="117">
        <f t="shared" si="29"/>
        <v>7377.3230367822907</v>
      </c>
      <c r="W81" s="117">
        <f t="shared" ref="W81" si="30">W82+W85+W87+W100</f>
        <v>8133.1667815573874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6682.8674720903846</v>
      </c>
      <c r="C82" s="122">
        <f t="shared" si="31"/>
        <v>6828.0077430646597</v>
      </c>
      <c r="D82" s="122">
        <f t="shared" si="31"/>
        <v>6296.0727222322575</v>
      </c>
      <c r="E82" s="122">
        <f t="shared" si="31"/>
        <v>6779.8783930334503</v>
      </c>
      <c r="F82" s="122">
        <f t="shared" si="31"/>
        <v>6812.2826032997809</v>
      </c>
      <c r="G82" s="122">
        <f t="shared" si="31"/>
        <v>6625.3956527050223</v>
      </c>
      <c r="H82" s="122">
        <f t="shared" si="31"/>
        <v>6106.5780520291546</v>
      </c>
      <c r="I82" s="122">
        <f t="shared" si="31"/>
        <v>5813.8251100062234</v>
      </c>
      <c r="J82" s="122">
        <f t="shared" si="31"/>
        <v>6217.2579280167056</v>
      </c>
      <c r="K82" s="122">
        <f t="shared" si="31"/>
        <v>6395.7494595411436</v>
      </c>
      <c r="L82" s="122">
        <f t="shared" si="31"/>
        <v>7219.0298574785629</v>
      </c>
      <c r="M82" s="122">
        <f t="shared" si="31"/>
        <v>5930.008693070843</v>
      </c>
      <c r="N82" s="122">
        <f t="shared" si="31"/>
        <v>6878.0750758208751</v>
      </c>
      <c r="O82" s="122">
        <f t="shared" si="31"/>
        <v>7553.1460874789473</v>
      </c>
      <c r="P82" s="122">
        <f t="shared" si="31"/>
        <v>6173.2432464000012</v>
      </c>
      <c r="Q82" s="122">
        <f t="shared" si="31"/>
        <v>6574.3186120305127</v>
      </c>
      <c r="R82" s="122">
        <f t="shared" ref="R82:V82" si="32">SUM(R83:R84)</f>
        <v>7058.2910562622928</v>
      </c>
      <c r="S82" s="122">
        <f t="shared" si="32"/>
        <v>6793.9768888711833</v>
      </c>
      <c r="T82" s="122">
        <f t="shared" si="32"/>
        <v>6621.7984820344982</v>
      </c>
      <c r="U82" s="122">
        <f t="shared" si="32"/>
        <v>6676.2492534826815</v>
      </c>
      <c r="V82" s="122">
        <f t="shared" si="32"/>
        <v>5916.2023977974268</v>
      </c>
      <c r="W82" s="122">
        <f t="shared" ref="W82" si="33">SUM(W83:W84)</f>
        <v>6738.9167126311759</v>
      </c>
      <c r="DA82" s="130" t="s">
        <v>1646</v>
      </c>
    </row>
    <row r="83" spans="1:105" ht="12" customHeight="1" x14ac:dyDescent="0.25">
      <c r="A83" s="97" t="s">
        <v>204</v>
      </c>
      <c r="B83" s="98">
        <v>6651.2394796991948</v>
      </c>
      <c r="C83" s="98">
        <v>6796.1204669770823</v>
      </c>
      <c r="D83" s="98">
        <v>6266.5121347464883</v>
      </c>
      <c r="E83" s="98">
        <v>6748.8278538604245</v>
      </c>
      <c r="F83" s="98">
        <v>6780.168789976191</v>
      </c>
      <c r="G83" s="98">
        <v>6594.0759222309416</v>
      </c>
      <c r="H83" s="98">
        <v>6077.4400335041692</v>
      </c>
      <c r="I83" s="98">
        <v>5785.1086825973534</v>
      </c>
      <c r="J83" s="98">
        <v>6185.9808583840622</v>
      </c>
      <c r="K83" s="98">
        <v>6363.343374468589</v>
      </c>
      <c r="L83" s="98">
        <v>7181.2737173975311</v>
      </c>
      <c r="M83" s="98">
        <v>5898.2463169962712</v>
      </c>
      <c r="N83" s="98">
        <v>6840.2890465271794</v>
      </c>
      <c r="O83" s="98">
        <v>7510.7867010604741</v>
      </c>
      <c r="P83" s="98">
        <v>6138.5348285086457</v>
      </c>
      <c r="Q83" s="98">
        <v>6537.2706076239601</v>
      </c>
      <c r="R83" s="98">
        <v>7018.34852393236</v>
      </c>
      <c r="S83" s="98">
        <v>6755.2846231011745</v>
      </c>
      <c r="T83" s="98">
        <v>6583.7587226521428</v>
      </c>
      <c r="U83" s="98">
        <v>6637.5334623101189</v>
      </c>
      <c r="V83" s="98">
        <v>5881.5983901786549</v>
      </c>
      <c r="W83" s="98">
        <v>6699.0559377089903</v>
      </c>
      <c r="DA83" s="63" t="s">
        <v>1647</v>
      </c>
    </row>
    <row r="84" spans="1:105" ht="12" customHeight="1" x14ac:dyDescent="0.25">
      <c r="A84" s="97" t="s">
        <v>53</v>
      </c>
      <c r="B84" s="98">
        <v>31.627992391189391</v>
      </c>
      <c r="C84" s="98">
        <v>31.887276087577469</v>
      </c>
      <c r="D84" s="98">
        <v>29.560587485769378</v>
      </c>
      <c r="E84" s="98">
        <v>31.050539173025307</v>
      </c>
      <c r="F84" s="98">
        <v>32.113813323590357</v>
      </c>
      <c r="G84" s="98">
        <v>31.319730474080266</v>
      </c>
      <c r="H84" s="98">
        <v>29.138018524985725</v>
      </c>
      <c r="I84" s="98">
        <v>28.71642740886962</v>
      </c>
      <c r="J84" s="98">
        <v>31.277069632643325</v>
      </c>
      <c r="K84" s="98">
        <v>32.406085072554504</v>
      </c>
      <c r="L84" s="98">
        <v>37.756140081031617</v>
      </c>
      <c r="M84" s="98">
        <v>31.762376074571939</v>
      </c>
      <c r="N84" s="98">
        <v>37.786029293696004</v>
      </c>
      <c r="O84" s="98">
        <v>42.359386418473107</v>
      </c>
      <c r="P84" s="98">
        <v>34.708417891355914</v>
      </c>
      <c r="Q84" s="98">
        <v>37.048004406552913</v>
      </c>
      <c r="R84" s="98">
        <v>39.942532329933186</v>
      </c>
      <c r="S84" s="98">
        <v>38.692265770009087</v>
      </c>
      <c r="T84" s="98">
        <v>38.039759382355165</v>
      </c>
      <c r="U84" s="98">
        <v>38.715791172562625</v>
      </c>
      <c r="V84" s="98">
        <v>34.604007618771817</v>
      </c>
      <c r="W84" s="98">
        <v>39.860774922185144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8.4329796892017086</v>
      </c>
      <c r="C85" s="122">
        <f t="shared" si="34"/>
        <v>10.479834636784176</v>
      </c>
      <c r="D85" s="122">
        <f t="shared" si="34"/>
        <v>8.2695555316988951</v>
      </c>
      <c r="E85" s="122">
        <f t="shared" si="34"/>
        <v>27.746016920357061</v>
      </c>
      <c r="F85" s="122">
        <f t="shared" si="34"/>
        <v>8.7095892105158939</v>
      </c>
      <c r="G85" s="122">
        <f t="shared" si="34"/>
        <v>12.231501196405054</v>
      </c>
      <c r="H85" s="122">
        <f t="shared" si="34"/>
        <v>17.134846369294742</v>
      </c>
      <c r="I85" s="122">
        <f t="shared" si="34"/>
        <v>8.1147396242894612</v>
      </c>
      <c r="J85" s="122">
        <f t="shared" si="34"/>
        <v>8.720573323020016</v>
      </c>
      <c r="K85" s="122">
        <f t="shared" si="34"/>
        <v>10.870425461756065</v>
      </c>
      <c r="L85" s="122">
        <f t="shared" si="34"/>
        <v>11.641931362448268</v>
      </c>
      <c r="M85" s="122">
        <f t="shared" si="34"/>
        <v>12.818250667063747</v>
      </c>
      <c r="N85" s="122">
        <f t="shared" si="34"/>
        <v>13.922055860676938</v>
      </c>
      <c r="O85" s="122">
        <f t="shared" si="34"/>
        <v>15.534370294581603</v>
      </c>
      <c r="P85" s="122">
        <f t="shared" si="34"/>
        <v>16.906011418481061</v>
      </c>
      <c r="Q85" s="122">
        <f t="shared" si="34"/>
        <v>18.170002552067139</v>
      </c>
      <c r="R85" s="122">
        <f t="shared" si="34"/>
        <v>21.773443956219559</v>
      </c>
      <c r="S85" s="122">
        <f t="shared" si="34"/>
        <v>21.277857161820869</v>
      </c>
      <c r="T85" s="122">
        <f t="shared" si="34"/>
        <v>23.215060747230297</v>
      </c>
      <c r="U85" s="122">
        <f t="shared" si="34"/>
        <v>25.450068683554161</v>
      </c>
      <c r="V85" s="122">
        <f t="shared" si="34"/>
        <v>31.390120446726733</v>
      </c>
      <c r="W85" s="122">
        <f t="shared" si="34"/>
        <v>33.446345635511257</v>
      </c>
      <c r="DA85" s="130" t="s">
        <v>1649</v>
      </c>
    </row>
    <row r="86" spans="1:105" ht="12" customHeight="1" x14ac:dyDescent="0.25">
      <c r="A86" s="97" t="s">
        <v>53</v>
      </c>
      <c r="B86" s="98">
        <v>8.4329796892017086</v>
      </c>
      <c r="C86" s="98">
        <v>10.479834636784176</v>
      </c>
      <c r="D86" s="98">
        <v>8.2695555316988951</v>
      </c>
      <c r="E86" s="98">
        <v>27.746016920357061</v>
      </c>
      <c r="F86" s="98">
        <v>8.7095892105158939</v>
      </c>
      <c r="G86" s="98">
        <v>12.231501196405054</v>
      </c>
      <c r="H86" s="98">
        <v>17.134846369294742</v>
      </c>
      <c r="I86" s="98">
        <v>8.1147396242894612</v>
      </c>
      <c r="J86" s="98">
        <v>8.720573323020016</v>
      </c>
      <c r="K86" s="98">
        <v>10.870425461756065</v>
      </c>
      <c r="L86" s="98">
        <v>11.641931362448268</v>
      </c>
      <c r="M86" s="98">
        <v>12.818250667063747</v>
      </c>
      <c r="N86" s="98">
        <v>13.922055860676938</v>
      </c>
      <c r="O86" s="98">
        <v>15.534370294581603</v>
      </c>
      <c r="P86" s="98">
        <v>16.906011418481061</v>
      </c>
      <c r="Q86" s="98">
        <v>18.170002552067139</v>
      </c>
      <c r="R86" s="98">
        <v>21.773443956219559</v>
      </c>
      <c r="S86" s="98">
        <v>21.277857161820869</v>
      </c>
      <c r="T86" s="98">
        <v>23.215060747230297</v>
      </c>
      <c r="U86" s="98">
        <v>25.450068683554161</v>
      </c>
      <c r="V86" s="98">
        <v>31.390120446726733</v>
      </c>
      <c r="W86" s="98">
        <v>33.446345635511257</v>
      </c>
      <c r="DA86" s="63" t="s">
        <v>1650</v>
      </c>
    </row>
    <row r="87" spans="1:105" ht="12" customHeight="1" x14ac:dyDescent="0.25">
      <c r="A87" s="121" t="s">
        <v>55</v>
      </c>
      <c r="B87" s="122">
        <v>560.48270715233332</v>
      </c>
      <c r="C87" s="122">
        <v>520.09981950934286</v>
      </c>
      <c r="D87" s="122">
        <v>519.40557491835307</v>
      </c>
      <c r="E87" s="122">
        <v>547.62673603938788</v>
      </c>
      <c r="F87" s="122">
        <v>546.11033858031101</v>
      </c>
      <c r="G87" s="122">
        <v>513.19068707666759</v>
      </c>
      <c r="H87" s="122">
        <v>532.48174369665935</v>
      </c>
      <c r="I87" s="122">
        <v>563.95490367311174</v>
      </c>
      <c r="J87" s="122">
        <v>589.53681669455455</v>
      </c>
      <c r="K87" s="122">
        <v>580.32877883521041</v>
      </c>
      <c r="L87" s="122">
        <v>678.62091190676961</v>
      </c>
      <c r="M87" s="122">
        <v>750.08876254358427</v>
      </c>
      <c r="N87" s="122">
        <v>825.27395127772604</v>
      </c>
      <c r="O87" s="122">
        <v>903.11660465200305</v>
      </c>
      <c r="P87" s="122">
        <v>848.26594251894971</v>
      </c>
      <c r="Q87" s="122">
        <v>896.68129191080777</v>
      </c>
      <c r="R87" s="122">
        <v>904.47776796594826</v>
      </c>
      <c r="S87" s="122">
        <v>955.21856214174989</v>
      </c>
      <c r="T87" s="122">
        <v>962.43965936267307</v>
      </c>
      <c r="U87" s="122">
        <v>941.29242328937062</v>
      </c>
      <c r="V87" s="122">
        <v>957.15374064320554</v>
      </c>
      <c r="W87" s="122">
        <v>926.02698885113386</v>
      </c>
      <c r="DA87" s="130" t="s">
        <v>1651</v>
      </c>
    </row>
    <row r="88" spans="1:105" ht="12" customHeight="1" x14ac:dyDescent="0.25">
      <c r="A88" s="97" t="s">
        <v>132</v>
      </c>
      <c r="B88" s="98">
        <v>29.229756684422373</v>
      </c>
      <c r="C88" s="98">
        <v>28.540336652788664</v>
      </c>
      <c r="D88" s="98">
        <v>29.511329886251474</v>
      </c>
      <c r="E88" s="98">
        <v>32.959761638014434</v>
      </c>
      <c r="F88" s="98">
        <v>32.979343743826576</v>
      </c>
      <c r="G88" s="98">
        <v>32.557515031533192</v>
      </c>
      <c r="H88" s="98">
        <v>34.193435158826219</v>
      </c>
      <c r="I88" s="98">
        <v>37.567012847739967</v>
      </c>
      <c r="J88" s="98">
        <v>39.030360883254751</v>
      </c>
      <c r="K88" s="98">
        <v>39.822068583589697</v>
      </c>
      <c r="L88" s="98">
        <v>48.494817164913151</v>
      </c>
      <c r="M88" s="98">
        <v>46.456830057320495</v>
      </c>
      <c r="N88" s="98">
        <v>42.23088704558478</v>
      </c>
      <c r="O88" s="98">
        <v>39.583181928226907</v>
      </c>
      <c r="P88" s="98">
        <v>38.203189253211931</v>
      </c>
      <c r="Q88" s="98">
        <v>35.478006191852629</v>
      </c>
      <c r="R88" s="98">
        <v>33.283360864111856</v>
      </c>
      <c r="S88" s="98">
        <v>32.642066567583846</v>
      </c>
      <c r="T88" s="98">
        <v>31.907131851486309</v>
      </c>
      <c r="U88" s="98">
        <v>31.539763975074379</v>
      </c>
      <c r="V88" s="98">
        <v>31.292908354517728</v>
      </c>
      <c r="W88" s="98">
        <v>40.535436081365006</v>
      </c>
      <c r="DA88" s="63" t="s">
        <v>1652</v>
      </c>
    </row>
    <row r="89" spans="1:105" ht="12" customHeight="1" x14ac:dyDescent="0.25">
      <c r="A89" s="97" t="s">
        <v>131</v>
      </c>
      <c r="B89" s="98">
        <v>6.6115639994466895E-3</v>
      </c>
      <c r="C89" s="98">
        <v>6.4046156282699888E-3</v>
      </c>
      <c r="D89" s="98">
        <v>6.3062374847440376E-3</v>
      </c>
      <c r="E89" s="98">
        <v>7.5248549228646676E-3</v>
      </c>
      <c r="F89" s="98">
        <v>7.652988243627909E-3</v>
      </c>
      <c r="G89" s="98">
        <v>8.4973517646516998E-3</v>
      </c>
      <c r="H89" s="98">
        <v>1.0521650741759921E-2</v>
      </c>
      <c r="I89" s="98">
        <v>1.5382654519118908E-2</v>
      </c>
      <c r="J89" s="98">
        <v>1.7976599161731947E-2</v>
      </c>
      <c r="K89" s="98">
        <v>2.3459326428931636E-2</v>
      </c>
      <c r="L89" s="98">
        <v>4.7437052805810079E-2</v>
      </c>
      <c r="M89" s="98">
        <v>4.7788689645498102E-2</v>
      </c>
      <c r="N89" s="98">
        <v>4.4411904648084033E-2</v>
      </c>
      <c r="O89" s="98">
        <v>4.2436908363752759E-2</v>
      </c>
      <c r="P89" s="98">
        <v>4.3019306204175767E-2</v>
      </c>
      <c r="Q89" s="98">
        <v>4.1776125155059643E-2</v>
      </c>
      <c r="R89" s="98">
        <v>3.9566529809950554E-2</v>
      </c>
      <c r="S89" s="98">
        <v>3.7780920675676309E-2</v>
      </c>
      <c r="T89" s="98">
        <v>3.819300135220921E-2</v>
      </c>
      <c r="U89" s="98">
        <v>3.8581340608161326E-2</v>
      </c>
      <c r="V89" s="98">
        <v>3.5982555947316898E-2</v>
      </c>
      <c r="W89" s="98">
        <v>6.4015935899531654E-2</v>
      </c>
      <c r="DA89" s="63" t="s">
        <v>1653</v>
      </c>
    </row>
    <row r="90" spans="1:105" ht="12" customHeight="1" x14ac:dyDescent="0.25">
      <c r="A90" s="100" t="s">
        <v>204</v>
      </c>
      <c r="B90" s="101">
        <v>2.7326619544906735E-3</v>
      </c>
      <c r="C90" s="101">
        <v>2.3949943764215451E-3</v>
      </c>
      <c r="D90" s="101">
        <v>2.1587550506792443E-3</v>
      </c>
      <c r="E90" s="101">
        <v>2.7542350095618603E-3</v>
      </c>
      <c r="F90" s="101">
        <v>2.6831329491180285E-3</v>
      </c>
      <c r="G90" s="101">
        <v>2.6762370940492655E-3</v>
      </c>
      <c r="H90" s="101">
        <v>3.0747591887090647E-3</v>
      </c>
      <c r="I90" s="101">
        <v>5.1300063269731841E-3</v>
      </c>
      <c r="J90" s="101">
        <v>5.4617301063748869E-3</v>
      </c>
      <c r="K90" s="101">
        <v>6.4400088667301058E-3</v>
      </c>
      <c r="L90" s="101">
        <v>2.5102582865552767E-2</v>
      </c>
      <c r="M90" s="101">
        <v>1.2072206938613751E-2</v>
      </c>
      <c r="N90" s="101">
        <v>1.3858344689345763E-2</v>
      </c>
      <c r="O90" s="101">
        <v>1.3693967445164528E-2</v>
      </c>
      <c r="P90" s="101">
        <v>1.0219555424662508E-2</v>
      </c>
      <c r="Q90" s="101">
        <v>1.1317396568133286E-2</v>
      </c>
      <c r="R90" s="101">
        <v>9.9896661260189656E-3</v>
      </c>
      <c r="S90" s="101">
        <v>1.0627614130166269E-2</v>
      </c>
      <c r="T90" s="101">
        <v>1.0585737125492357E-2</v>
      </c>
      <c r="U90" s="101">
        <v>9.7487792965271804E-3</v>
      </c>
      <c r="V90" s="101">
        <v>9.3033584851797361E-3</v>
      </c>
      <c r="W90" s="101">
        <v>1.6536785741258175E-2</v>
      </c>
      <c r="DA90" s="131" t="s">
        <v>1654</v>
      </c>
    </row>
    <row r="91" spans="1:105" ht="12" customHeight="1" x14ac:dyDescent="0.25">
      <c r="A91" s="103" t="s">
        <v>52</v>
      </c>
      <c r="B91" s="104">
        <v>3.878902044956016E-3</v>
      </c>
      <c r="C91" s="104">
        <v>4.0096212518484437E-3</v>
      </c>
      <c r="D91" s="104">
        <v>4.1474824340647937E-3</v>
      </c>
      <c r="E91" s="104">
        <v>4.7706199133028078E-3</v>
      </c>
      <c r="F91" s="104">
        <v>4.9698552945098805E-3</v>
      </c>
      <c r="G91" s="104">
        <v>5.8211146706024352E-3</v>
      </c>
      <c r="H91" s="104">
        <v>7.4468915530508575E-3</v>
      </c>
      <c r="I91" s="104">
        <v>1.0252648192145724E-2</v>
      </c>
      <c r="J91" s="104">
        <v>1.2514869055357061E-2</v>
      </c>
      <c r="K91" s="104">
        <v>1.7019317562201531E-2</v>
      </c>
      <c r="L91" s="104">
        <v>2.2334469940257312E-2</v>
      </c>
      <c r="M91" s="104">
        <v>3.571648270688435E-2</v>
      </c>
      <c r="N91" s="104">
        <v>3.055355995873827E-2</v>
      </c>
      <c r="O91" s="104">
        <v>2.8742940918588228E-2</v>
      </c>
      <c r="P91" s="104">
        <v>3.2799750779513262E-2</v>
      </c>
      <c r="Q91" s="104">
        <v>3.0458728586926356E-2</v>
      </c>
      <c r="R91" s="104">
        <v>2.957686368393159E-2</v>
      </c>
      <c r="S91" s="104">
        <v>2.7153306545510042E-2</v>
      </c>
      <c r="T91" s="104">
        <v>2.7607264226716857E-2</v>
      </c>
      <c r="U91" s="104">
        <v>2.8832561311634145E-2</v>
      </c>
      <c r="V91" s="104">
        <v>2.667919746213716E-2</v>
      </c>
      <c r="W91" s="104">
        <v>4.7479150158273475E-2</v>
      </c>
      <c r="DA91" s="132" t="s">
        <v>1655</v>
      </c>
    </row>
    <row r="92" spans="1:105" ht="12" customHeight="1" x14ac:dyDescent="0.25">
      <c r="A92" s="106" t="s">
        <v>124</v>
      </c>
      <c r="B92" s="101">
        <v>65.538669501405153</v>
      </c>
      <c r="C92" s="101">
        <v>61.795773249390713</v>
      </c>
      <c r="D92" s="101">
        <v>61.001302944451041</v>
      </c>
      <c r="E92" s="101">
        <v>56.974089623426231</v>
      </c>
      <c r="F92" s="101">
        <v>55.69801257340476</v>
      </c>
      <c r="G92" s="101">
        <v>53.071268684965005</v>
      </c>
      <c r="H92" s="101">
        <v>48.767899377730778</v>
      </c>
      <c r="I92" s="101">
        <v>49.660705589814675</v>
      </c>
      <c r="J92" s="101">
        <v>44.601457874188846</v>
      </c>
      <c r="K92" s="101">
        <v>44.555168918100172</v>
      </c>
      <c r="L92" s="101">
        <v>44.822395534858408</v>
      </c>
      <c r="M92" s="101">
        <v>45.43336313602525</v>
      </c>
      <c r="N92" s="101">
        <v>41.497995630028868</v>
      </c>
      <c r="O92" s="101">
        <v>39.694755905258688</v>
      </c>
      <c r="P92" s="101">
        <v>39.215746000252288</v>
      </c>
      <c r="Q92" s="101">
        <v>37.439957769713473</v>
      </c>
      <c r="R92" s="101">
        <v>36.533506603069569</v>
      </c>
      <c r="S92" s="101">
        <v>36.838679642247037</v>
      </c>
      <c r="T92" s="101">
        <v>36.341637920569823</v>
      </c>
      <c r="U92" s="101">
        <v>32.824872248366809</v>
      </c>
      <c r="V92" s="101">
        <v>31.331280925639902</v>
      </c>
      <c r="W92" s="101">
        <v>31.563361202211386</v>
      </c>
      <c r="DA92" s="131" t="s">
        <v>1656</v>
      </c>
    </row>
    <row r="93" spans="1:105" ht="12" customHeight="1" x14ac:dyDescent="0.25">
      <c r="A93" s="107" t="s">
        <v>123</v>
      </c>
      <c r="B93" s="104">
        <v>1.6713804719711182E-2</v>
      </c>
      <c r="C93" s="104">
        <v>1.5346036109295979E-2</v>
      </c>
      <c r="D93" s="104">
        <v>1.5176675570306036E-2</v>
      </c>
      <c r="E93" s="104">
        <v>1.348874566183415E-2</v>
      </c>
      <c r="F93" s="104">
        <v>1.3728447791187098E-2</v>
      </c>
      <c r="G93" s="104">
        <v>1.4933208164670666E-2</v>
      </c>
      <c r="H93" s="104">
        <v>1.5593635429415295E-2</v>
      </c>
      <c r="I93" s="104">
        <v>2.0763327482794927E-2</v>
      </c>
      <c r="J93" s="104">
        <v>1.9691455705338323E-2</v>
      </c>
      <c r="K93" s="104">
        <v>2.5785980770660469E-2</v>
      </c>
      <c r="L93" s="104">
        <v>3.9750971077747117E-2</v>
      </c>
      <c r="M93" s="104">
        <v>4.4531641720318295E-2</v>
      </c>
      <c r="N93" s="104">
        <v>4.1003926396608555E-2</v>
      </c>
      <c r="O93" s="104">
        <v>3.6525366467508952E-2</v>
      </c>
      <c r="P93" s="104">
        <v>4.0355856494496883E-2</v>
      </c>
      <c r="Q93" s="104">
        <v>3.7728625009579429E-2</v>
      </c>
      <c r="R93" s="104">
        <v>3.8039169108198795E-2</v>
      </c>
      <c r="S93" s="104">
        <v>3.8860336348000714E-2</v>
      </c>
      <c r="T93" s="104">
        <v>4.1817852519503984E-2</v>
      </c>
      <c r="U93" s="104">
        <v>3.9245196120581284E-2</v>
      </c>
      <c r="V93" s="104">
        <v>3.8554631058321229E-2</v>
      </c>
      <c r="W93" s="104">
        <v>4.3937659226433258E-2</v>
      </c>
      <c r="DA93" s="132" t="s">
        <v>1657</v>
      </c>
    </row>
    <row r="94" spans="1:105" ht="12" customHeight="1" x14ac:dyDescent="0.25">
      <c r="A94" s="108" t="s">
        <v>50</v>
      </c>
      <c r="B94" s="98">
        <v>6.214365259087592E-3</v>
      </c>
      <c r="C94" s="98">
        <v>5.1752638121224893E-3</v>
      </c>
      <c r="D94" s="98">
        <v>4.7116132658407044E-3</v>
      </c>
      <c r="E94" s="98">
        <v>4.5868207595974953E-3</v>
      </c>
      <c r="F94" s="98">
        <v>4.5324904572579105E-3</v>
      </c>
      <c r="G94" s="98">
        <v>4.5316604577135535E-3</v>
      </c>
      <c r="H94" s="98">
        <v>4.5156176985766943E-3</v>
      </c>
      <c r="I94" s="98">
        <v>7.0840134698313389E-3</v>
      </c>
      <c r="J94" s="98">
        <v>6.2738196464020733E-3</v>
      </c>
      <c r="K94" s="98">
        <v>7.5903643081626617E-3</v>
      </c>
      <c r="L94" s="98">
        <v>2.2292824399904303E-2</v>
      </c>
      <c r="M94" s="98">
        <v>1.2422825599917421E-2</v>
      </c>
      <c r="N94" s="98">
        <v>1.4093487777317419E-2</v>
      </c>
      <c r="O94" s="98">
        <v>1.3007923204297764E-2</v>
      </c>
      <c r="P94" s="98">
        <v>1.0539126816498068E-2</v>
      </c>
      <c r="Q94" s="98">
        <v>1.1038353466721452E-2</v>
      </c>
      <c r="R94" s="98">
        <v>1.0199860984099838E-2</v>
      </c>
      <c r="S94" s="98">
        <v>1.1285291983369318E-2</v>
      </c>
      <c r="T94" s="98">
        <v>1.1754963378552629E-2</v>
      </c>
      <c r="U94" s="98">
        <v>1.0083475882277372E-2</v>
      </c>
      <c r="V94" s="98">
        <v>1.0231493097426164E-2</v>
      </c>
      <c r="W94" s="98">
        <v>1.1777619980214643E-2</v>
      </c>
      <c r="DA94" s="63" t="s">
        <v>1658</v>
      </c>
    </row>
    <row r="95" spans="1:105" ht="12" customHeight="1" x14ac:dyDescent="0.25">
      <c r="A95" s="108" t="s">
        <v>52</v>
      </c>
      <c r="B95" s="98">
        <v>1.0499439460623591E-2</v>
      </c>
      <c r="C95" s="98">
        <v>1.0170772297173489E-2</v>
      </c>
      <c r="D95" s="98">
        <v>1.046506230446533E-2</v>
      </c>
      <c r="E95" s="98">
        <v>8.9019249022366537E-3</v>
      </c>
      <c r="F95" s="98">
        <v>9.1959573339291875E-3</v>
      </c>
      <c r="G95" s="98">
        <v>1.0401547706957113E-2</v>
      </c>
      <c r="H95" s="98">
        <v>1.10780177308386E-2</v>
      </c>
      <c r="I95" s="98">
        <v>1.367931401296359E-2</v>
      </c>
      <c r="J95" s="98">
        <v>1.3417636058936248E-2</v>
      </c>
      <c r="K95" s="98">
        <v>1.8195616462497809E-2</v>
      </c>
      <c r="L95" s="98">
        <v>1.7458146677842814E-2</v>
      </c>
      <c r="M95" s="98">
        <v>3.2108816120400875E-2</v>
      </c>
      <c r="N95" s="98">
        <v>2.6910438619291134E-2</v>
      </c>
      <c r="O95" s="98">
        <v>2.3517443263211191E-2</v>
      </c>
      <c r="P95" s="98">
        <v>2.9816729677998817E-2</v>
      </c>
      <c r="Q95" s="98">
        <v>2.6690271542857975E-2</v>
      </c>
      <c r="R95" s="98">
        <v>2.783930812409896E-2</v>
      </c>
      <c r="S95" s="98">
        <v>2.7575044364631398E-2</v>
      </c>
      <c r="T95" s="98">
        <v>3.0062889140951354E-2</v>
      </c>
      <c r="U95" s="98">
        <v>2.9161720238303913E-2</v>
      </c>
      <c r="V95" s="98">
        <v>2.8323137960895067E-2</v>
      </c>
      <c r="W95" s="98">
        <v>3.2160039246218616E-2</v>
      </c>
      <c r="DA95" s="63" t="s">
        <v>1659</v>
      </c>
    </row>
    <row r="96" spans="1:105" ht="12" customHeight="1" x14ac:dyDescent="0.25">
      <c r="A96" s="106" t="s">
        <v>122</v>
      </c>
      <c r="B96" s="101">
        <v>452.69951164558137</v>
      </c>
      <c r="C96" s="101">
        <v>418.195787420317</v>
      </c>
      <c r="D96" s="101">
        <v>417.86842470485152</v>
      </c>
      <c r="E96" s="101">
        <v>445.63041450210216</v>
      </c>
      <c r="F96" s="101">
        <v>445.08719467221704</v>
      </c>
      <c r="G96" s="101">
        <v>415.13515600530644</v>
      </c>
      <c r="H96" s="101">
        <v>433.99225129453129</v>
      </c>
      <c r="I96" s="101">
        <v>455.78399441123923</v>
      </c>
      <c r="J96" s="101">
        <v>481.30038339258851</v>
      </c>
      <c r="K96" s="101">
        <v>467.70608908552055</v>
      </c>
      <c r="L96" s="101">
        <v>534.51461098763355</v>
      </c>
      <c r="M96" s="101">
        <v>596.4796001006647</v>
      </c>
      <c r="N96" s="101">
        <v>668.34929431696662</v>
      </c>
      <c r="O96" s="101">
        <v>744.30364981507466</v>
      </c>
      <c r="P96" s="101">
        <v>696.0312310152608</v>
      </c>
      <c r="Q96" s="101">
        <v>741.67986289731869</v>
      </c>
      <c r="R96" s="101">
        <v>749.69020080937378</v>
      </c>
      <c r="S96" s="101">
        <v>794.74147700486469</v>
      </c>
      <c r="T96" s="101">
        <v>796.56167916350569</v>
      </c>
      <c r="U96" s="101">
        <v>777.540772475278</v>
      </c>
      <c r="V96" s="101">
        <v>791.98465179639709</v>
      </c>
      <c r="W96" s="101">
        <v>750.18123841204635</v>
      </c>
      <c r="DA96" s="131" t="s">
        <v>1660</v>
      </c>
    </row>
    <row r="97" spans="1:105" ht="12" customHeight="1" x14ac:dyDescent="0.25">
      <c r="A97" s="107" t="s">
        <v>121</v>
      </c>
      <c r="B97" s="104">
        <v>12.991443952205284</v>
      </c>
      <c r="C97" s="104">
        <v>11.546171535108895</v>
      </c>
      <c r="D97" s="104">
        <v>11.003034469743927</v>
      </c>
      <c r="E97" s="104">
        <v>12.041456675260363</v>
      </c>
      <c r="F97" s="104">
        <v>12.324406154827798</v>
      </c>
      <c r="G97" s="104">
        <v>12.403316794933671</v>
      </c>
      <c r="H97" s="104">
        <v>15.502042579399951</v>
      </c>
      <c r="I97" s="104">
        <v>20.90704484231593</v>
      </c>
      <c r="J97" s="104">
        <v>24.566946489655358</v>
      </c>
      <c r="K97" s="104">
        <v>28.196206940800405</v>
      </c>
      <c r="L97" s="104">
        <v>50.701900195480896</v>
      </c>
      <c r="M97" s="104">
        <v>61.626648918208033</v>
      </c>
      <c r="N97" s="104">
        <v>73.110358454101018</v>
      </c>
      <c r="O97" s="104">
        <v>79.456054728611534</v>
      </c>
      <c r="P97" s="104">
        <v>74.732401087525986</v>
      </c>
      <c r="Q97" s="104">
        <v>82.003960301758397</v>
      </c>
      <c r="R97" s="104">
        <v>84.893093990474853</v>
      </c>
      <c r="S97" s="104">
        <v>90.919697670030573</v>
      </c>
      <c r="T97" s="104">
        <v>97.549199573239562</v>
      </c>
      <c r="U97" s="104">
        <v>99.309188053922611</v>
      </c>
      <c r="V97" s="104">
        <v>102.47036237964522</v>
      </c>
      <c r="W97" s="104">
        <v>103.63899956038519</v>
      </c>
      <c r="DA97" s="132" t="s">
        <v>1661</v>
      </c>
    </row>
    <row r="98" spans="1:105" ht="12" customHeight="1" x14ac:dyDescent="0.25">
      <c r="A98" s="108" t="s">
        <v>53</v>
      </c>
      <c r="B98" s="98">
        <v>4.4930537880999823</v>
      </c>
      <c r="C98" s="98">
        <v>3.6068637726110864</v>
      </c>
      <c r="D98" s="98">
        <v>3.1524391909673137</v>
      </c>
      <c r="E98" s="98">
        <v>3.7857912121922546</v>
      </c>
      <c r="F98" s="98">
        <v>3.7597225879584482</v>
      </c>
      <c r="G98" s="98">
        <v>3.4716859948626184</v>
      </c>
      <c r="H98" s="98">
        <v>4.1397954512150541</v>
      </c>
      <c r="I98" s="98">
        <v>6.6299164519627913</v>
      </c>
      <c r="J98" s="98">
        <v>7.264571646755182</v>
      </c>
      <c r="K98" s="98">
        <v>7.6870326334023389</v>
      </c>
      <c r="L98" s="98">
        <v>27.152395774253122</v>
      </c>
      <c r="M98" s="98">
        <v>15.968765824289409</v>
      </c>
      <c r="N98" s="98">
        <v>23.520141973974592</v>
      </c>
      <c r="O98" s="98">
        <v>26.497750510191366</v>
      </c>
      <c r="P98" s="98">
        <v>18.367782800625431</v>
      </c>
      <c r="Q98" s="98">
        <v>22.841332638192597</v>
      </c>
      <c r="R98" s="98">
        <v>21.914237254095156</v>
      </c>
      <c r="S98" s="98">
        <v>25.981077815460853</v>
      </c>
      <c r="T98" s="98">
        <v>27.471236297605731</v>
      </c>
      <c r="U98" s="98">
        <v>25.743256280231169</v>
      </c>
      <c r="V98" s="98">
        <v>27.382307020863003</v>
      </c>
      <c r="W98" s="98">
        <v>28.160259098740443</v>
      </c>
      <c r="DA98" s="63" t="s">
        <v>1662</v>
      </c>
    </row>
    <row r="99" spans="1:105" ht="12" customHeight="1" x14ac:dyDescent="0.25">
      <c r="A99" s="108" t="s">
        <v>52</v>
      </c>
      <c r="B99" s="98">
        <v>8.4983901641053023</v>
      </c>
      <c r="C99" s="98">
        <v>7.9393077624978083</v>
      </c>
      <c r="D99" s="98">
        <v>7.8505952787766136</v>
      </c>
      <c r="E99" s="98">
        <v>8.2556654630681088</v>
      </c>
      <c r="F99" s="98">
        <v>8.5646835668693502</v>
      </c>
      <c r="G99" s="98">
        <v>8.9316308000710531</v>
      </c>
      <c r="H99" s="98">
        <v>11.362247128184897</v>
      </c>
      <c r="I99" s="98">
        <v>14.277128390353139</v>
      </c>
      <c r="J99" s="98">
        <v>17.302374842900175</v>
      </c>
      <c r="K99" s="98">
        <v>20.509174307398066</v>
      </c>
      <c r="L99" s="98">
        <v>23.549504421227773</v>
      </c>
      <c r="M99" s="98">
        <v>45.65788309391862</v>
      </c>
      <c r="N99" s="98">
        <v>49.590216480126429</v>
      </c>
      <c r="O99" s="98">
        <v>52.958304218420167</v>
      </c>
      <c r="P99" s="98">
        <v>56.364618286900559</v>
      </c>
      <c r="Q99" s="98">
        <v>59.1626276635658</v>
      </c>
      <c r="R99" s="98">
        <v>62.978856736379697</v>
      </c>
      <c r="S99" s="98">
        <v>64.938619854569723</v>
      </c>
      <c r="T99" s="98">
        <v>70.077963275633834</v>
      </c>
      <c r="U99" s="98">
        <v>73.565931773691446</v>
      </c>
      <c r="V99" s="98">
        <v>75.088055358782228</v>
      </c>
      <c r="W99" s="98">
        <v>75.478740461644747</v>
      </c>
      <c r="DA99" s="63" t="s">
        <v>1663</v>
      </c>
    </row>
    <row r="100" spans="1:105" ht="12" customHeight="1" x14ac:dyDescent="0.25">
      <c r="A100" s="121" t="s">
        <v>54</v>
      </c>
      <c r="B100" s="122">
        <v>337.76329960890797</v>
      </c>
      <c r="C100" s="122">
        <v>328.95881787023541</v>
      </c>
      <c r="D100" s="122">
        <v>332.53476629597986</v>
      </c>
      <c r="E100" s="122">
        <v>322.5369919752473</v>
      </c>
      <c r="F100" s="122">
        <v>291.60473520993605</v>
      </c>
      <c r="G100" s="122">
        <v>301.4957208765324</v>
      </c>
      <c r="H100" s="122">
        <v>308.56976716732788</v>
      </c>
      <c r="I100" s="122">
        <v>339.04336387703836</v>
      </c>
      <c r="J100" s="122">
        <v>351.44444832889712</v>
      </c>
      <c r="K100" s="122">
        <v>313.67257012784455</v>
      </c>
      <c r="L100" s="122">
        <v>406.42300084200144</v>
      </c>
      <c r="M100" s="122">
        <v>423.34712776837728</v>
      </c>
      <c r="N100" s="122">
        <v>461.79745969957276</v>
      </c>
      <c r="O100" s="122">
        <v>490.35447301309785</v>
      </c>
      <c r="P100" s="122">
        <v>454.65995080271921</v>
      </c>
      <c r="Q100" s="122">
        <v>476.72485319479267</v>
      </c>
      <c r="R100" s="122">
        <v>457.93906644511276</v>
      </c>
      <c r="S100" s="122">
        <v>482.93977037199778</v>
      </c>
      <c r="T100" s="122">
        <v>478.9498735501391</v>
      </c>
      <c r="U100" s="122">
        <v>464.41062687310182</v>
      </c>
      <c r="V100" s="122">
        <v>472.57677789493204</v>
      </c>
      <c r="W100" s="122">
        <v>434.77673443956564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175.95115624918981</v>
      </c>
      <c r="C102" s="98">
        <v>164.18290079729607</v>
      </c>
      <c r="D102" s="98">
        <v>168.29242134717731</v>
      </c>
      <c r="E102" s="98">
        <v>160.13101361728141</v>
      </c>
      <c r="F102" s="98">
        <v>159.3404480177127</v>
      </c>
      <c r="G102" s="98">
        <v>155.23701989615287</v>
      </c>
      <c r="H102" s="98">
        <v>150.94297508179807</v>
      </c>
      <c r="I102" s="98">
        <v>163.29431925795234</v>
      </c>
      <c r="J102" s="98">
        <v>153.89484208294198</v>
      </c>
      <c r="K102" s="98">
        <v>159.13330085875413</v>
      </c>
      <c r="L102" s="98">
        <v>169.30669581648436</v>
      </c>
      <c r="M102" s="98">
        <v>182.67922927604613</v>
      </c>
      <c r="N102" s="98">
        <v>183.59067047115056</v>
      </c>
      <c r="O102" s="98">
        <v>188.26512167142738</v>
      </c>
      <c r="P102" s="98">
        <v>193.28731221712695</v>
      </c>
      <c r="Q102" s="98">
        <v>187.92278198794796</v>
      </c>
      <c r="R102" s="98">
        <v>164.75661709841961</v>
      </c>
      <c r="S102" s="98">
        <v>169.41093025657983</v>
      </c>
      <c r="T102" s="98">
        <v>161.95175023120856</v>
      </c>
      <c r="U102" s="98">
        <v>150.98583827354184</v>
      </c>
      <c r="V102" s="98">
        <v>150.59455512801725</v>
      </c>
      <c r="W102" s="98">
        <v>130.83088500738941</v>
      </c>
      <c r="DA102" s="63" t="s">
        <v>1666</v>
      </c>
    </row>
    <row r="103" spans="1:105" ht="12" customHeight="1" x14ac:dyDescent="0.25">
      <c r="A103" s="109" t="s">
        <v>120</v>
      </c>
      <c r="B103" s="33">
        <v>161.81214335971816</v>
      </c>
      <c r="C103" s="33">
        <v>164.77591707293936</v>
      </c>
      <c r="D103" s="33">
        <v>164.24234494880255</v>
      </c>
      <c r="E103" s="33">
        <v>162.40597835796589</v>
      </c>
      <c r="F103" s="33">
        <v>132.26428719222332</v>
      </c>
      <c r="G103" s="33">
        <v>146.25870098037953</v>
      </c>
      <c r="H103" s="33">
        <v>157.62679208552979</v>
      </c>
      <c r="I103" s="33">
        <v>175.74904461908599</v>
      </c>
      <c r="J103" s="33">
        <v>197.54960624595515</v>
      </c>
      <c r="K103" s="33">
        <v>154.53926926909045</v>
      </c>
      <c r="L103" s="33">
        <v>237.11630502551705</v>
      </c>
      <c r="M103" s="33">
        <v>240.66789849233112</v>
      </c>
      <c r="N103" s="33">
        <v>278.20678922842222</v>
      </c>
      <c r="O103" s="33">
        <v>302.08935134167046</v>
      </c>
      <c r="P103" s="33">
        <v>261.37263858559226</v>
      </c>
      <c r="Q103" s="33">
        <v>288.80207120684469</v>
      </c>
      <c r="R103" s="33">
        <v>293.18244934669315</v>
      </c>
      <c r="S103" s="33">
        <v>313.52884011541795</v>
      </c>
      <c r="T103" s="33">
        <v>316.99812331893054</v>
      </c>
      <c r="U103" s="33">
        <v>313.42478859955997</v>
      </c>
      <c r="V103" s="33">
        <v>321.98222276691479</v>
      </c>
      <c r="W103" s="33">
        <v>303.9458494321762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147.1236225566966</v>
      </c>
      <c r="C105" s="117">
        <f t="shared" si="35"/>
        <v>141.57643012967253</v>
      </c>
      <c r="D105" s="117">
        <f t="shared" si="35"/>
        <v>95.900556076802872</v>
      </c>
      <c r="E105" s="117">
        <f t="shared" si="35"/>
        <v>93.700311854673629</v>
      </c>
      <c r="F105" s="117">
        <f t="shared" si="35"/>
        <v>89.379566415890579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121.41546477206479</v>
      </c>
      <c r="C106" s="122">
        <f t="shared" si="38"/>
        <v>119.46169636671019</v>
      </c>
      <c r="D106" s="122">
        <f t="shared" si="38"/>
        <v>77.647394106170893</v>
      </c>
      <c r="E106" s="122">
        <f t="shared" si="38"/>
        <v>78.233473259548447</v>
      </c>
      <c r="F106" s="122">
        <f t="shared" si="38"/>
        <v>78.858902204267451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120.95159071367149</v>
      </c>
      <c r="C107" s="98">
        <v>119.0169389509888</v>
      </c>
      <c r="D107" s="98">
        <v>77.362166809974198</v>
      </c>
      <c r="E107" s="98">
        <v>77.959329320722262</v>
      </c>
      <c r="F107" s="98">
        <v>78.580309544282031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0.4638740583933027</v>
      </c>
      <c r="C108" s="98">
        <v>0.44475741572138289</v>
      </c>
      <c r="D108" s="98">
        <v>0.28522729619670134</v>
      </c>
      <c r="E108" s="98">
        <v>0.27414393882617838</v>
      </c>
      <c r="F108" s="98">
        <v>0.27859265998542287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0.24222925748138349</v>
      </c>
      <c r="C109" s="122">
        <f t="shared" si="41"/>
        <v>0.29681459069172439</v>
      </c>
      <c r="D109" s="122">
        <f t="shared" si="41"/>
        <v>0.22308823012190504</v>
      </c>
      <c r="E109" s="122">
        <f t="shared" si="41"/>
        <v>0.6523195760377799</v>
      </c>
      <c r="F109" s="122">
        <f t="shared" si="41"/>
        <v>0.16478657815503975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0.24222925748138349</v>
      </c>
      <c r="C110" s="98">
        <v>0.29681459069172439</v>
      </c>
      <c r="D110" s="98">
        <v>0.22308823012190504</v>
      </c>
      <c r="E110" s="98">
        <v>0.6523195760377799</v>
      </c>
      <c r="F110" s="98">
        <v>0.16478657815503975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15.763462094877415</v>
      </c>
      <c r="C111" s="122">
        <v>13.235696106273652</v>
      </c>
      <c r="D111" s="122">
        <v>10.880378030606471</v>
      </c>
      <c r="E111" s="122">
        <v>9.2714928553814495</v>
      </c>
      <c r="F111" s="122">
        <v>6.7303570178821488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15.32370208667891</v>
      </c>
      <c r="C116" s="101">
        <v>12.874067235609843</v>
      </c>
      <c r="D116" s="101">
        <v>10.586177993905695</v>
      </c>
      <c r="E116" s="101">
        <v>9.0185356921152575</v>
      </c>
      <c r="F116" s="101">
        <v>6.5477726733530845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0.43976000819850491</v>
      </c>
      <c r="C117" s="104">
        <v>0.36162887066380922</v>
      </c>
      <c r="D117" s="104">
        <v>0.2942000367007761</v>
      </c>
      <c r="E117" s="104">
        <v>0.25295716326619244</v>
      </c>
      <c r="F117" s="104">
        <v>0.18258434452906408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0.15208974290773661</v>
      </c>
      <c r="C118" s="98">
        <v>0.11316077872236115</v>
      </c>
      <c r="D118" s="98">
        <v>8.4716114918125307E-2</v>
      </c>
      <c r="E118" s="98">
        <v>8.0226180922222501E-2</v>
      </c>
      <c r="F118" s="98">
        <v>5.6425286219788082E-2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0.28767026529076828</v>
      </c>
      <c r="C119" s="98">
        <v>0.24846809194144806</v>
      </c>
      <c r="D119" s="98">
        <v>0.20948392178265079</v>
      </c>
      <c r="E119" s="98">
        <v>0.17273098234396994</v>
      </c>
      <c r="F119" s="98">
        <v>0.12615905830927601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9.7024664322730185</v>
      </c>
      <c r="C120" s="122">
        <v>8.5822230659969669</v>
      </c>
      <c r="D120" s="122">
        <v>7.1496957099036109</v>
      </c>
      <c r="E120" s="122">
        <v>5.5430261637059441</v>
      </c>
      <c r="F120" s="122">
        <v>3.6255206155859288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5.0543242902917243</v>
      </c>
      <c r="C121" s="98">
        <v>4.3028975231082365</v>
      </c>
      <c r="D121" s="98">
        <v>3.6254353936782322</v>
      </c>
      <c r="E121" s="98">
        <v>2.7537099253463948</v>
      </c>
      <c r="F121" s="98">
        <v>1.9521869806334948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4.6481421419812943</v>
      </c>
      <c r="C122" s="33">
        <v>4.2793255428887313</v>
      </c>
      <c r="D122" s="33">
        <v>3.5242603162253783</v>
      </c>
      <c r="E122" s="33">
        <v>2.7893162383595489</v>
      </c>
      <c r="F122" s="33">
        <v>1.6733336349524337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2290.2369069705383</v>
      </c>
      <c r="C124" s="117">
        <f t="shared" si="42"/>
        <v>2725.8208244613902</v>
      </c>
      <c r="D124" s="117">
        <f t="shared" si="42"/>
        <v>2826.4898561395903</v>
      </c>
      <c r="E124" s="117">
        <f t="shared" si="42"/>
        <v>2751.376544895269</v>
      </c>
      <c r="F124" s="117">
        <f t="shared" si="42"/>
        <v>2757.3232786422373</v>
      </c>
      <c r="G124" s="117">
        <f t="shared" si="42"/>
        <v>2846.6393679338089</v>
      </c>
      <c r="H124" s="117">
        <f t="shared" si="42"/>
        <v>2672.0528743276677</v>
      </c>
      <c r="I124" s="117">
        <f t="shared" si="42"/>
        <v>1378.9564659390503</v>
      </c>
      <c r="J124" s="117">
        <f t="shared" si="42"/>
        <v>1481.5417561727938</v>
      </c>
      <c r="K124" s="117">
        <f t="shared" si="42"/>
        <v>1286.3182402064563</v>
      </c>
      <c r="L124" s="117">
        <f t="shared" si="42"/>
        <v>1409.4099883921917</v>
      </c>
      <c r="M124" s="117">
        <f t="shared" si="42"/>
        <v>1174.8426495932601</v>
      </c>
      <c r="N124" s="117">
        <f t="shared" si="42"/>
        <v>1288.2975635900525</v>
      </c>
      <c r="O124" s="117">
        <f t="shared" si="42"/>
        <v>1374.832485953513</v>
      </c>
      <c r="P124" s="117">
        <f t="shared" si="42"/>
        <v>1125.9966252680208</v>
      </c>
      <c r="Q124" s="117">
        <f t="shared" si="42"/>
        <v>1275.8136636170327</v>
      </c>
      <c r="R124" s="117">
        <f t="shared" ref="R124:V124" si="43">R125+R128+R130+R139</f>
        <v>1362.3189200427528</v>
      </c>
      <c r="S124" s="117">
        <f t="shared" si="43"/>
        <v>1355.8153392266627</v>
      </c>
      <c r="T124" s="117">
        <f t="shared" si="43"/>
        <v>1376.1451770043</v>
      </c>
      <c r="U124" s="117">
        <f t="shared" si="43"/>
        <v>1397.3284379227644</v>
      </c>
      <c r="V124" s="117">
        <f t="shared" si="43"/>
        <v>1378.2583835708556</v>
      </c>
      <c r="W124" s="117">
        <f t="shared" ref="W124" si="44">W125+W128+W130+W139</f>
        <v>1592.866700910286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1874.6823839281717</v>
      </c>
      <c r="C125" s="122">
        <f t="shared" si="45"/>
        <v>2290.5990239874109</v>
      </c>
      <c r="D125" s="122">
        <f t="shared" si="45"/>
        <v>2370.0418181940872</v>
      </c>
      <c r="E125" s="122">
        <f t="shared" si="45"/>
        <v>2299.7478888455289</v>
      </c>
      <c r="F125" s="122">
        <f t="shared" si="45"/>
        <v>2342.7517933012559</v>
      </c>
      <c r="G125" s="122">
        <f t="shared" si="45"/>
        <v>2434.1912546198519</v>
      </c>
      <c r="H125" s="122">
        <f t="shared" si="45"/>
        <v>2269.7726853062336</v>
      </c>
      <c r="I125" s="122">
        <f t="shared" si="45"/>
        <v>1117.05641578631</v>
      </c>
      <c r="J125" s="122">
        <f t="shared" si="45"/>
        <v>1236.9743848558617</v>
      </c>
      <c r="K125" s="122">
        <f t="shared" si="45"/>
        <v>1091.2651008091307</v>
      </c>
      <c r="L125" s="122">
        <f t="shared" si="45"/>
        <v>1189.2431966285317</v>
      </c>
      <c r="M125" s="122">
        <f t="shared" si="45"/>
        <v>950.20321900813553</v>
      </c>
      <c r="N125" s="122">
        <f t="shared" si="45"/>
        <v>1060.609770667189</v>
      </c>
      <c r="O125" s="122">
        <f t="shared" si="45"/>
        <v>1140.5815099818151</v>
      </c>
      <c r="P125" s="122">
        <f t="shared" si="45"/>
        <v>904.94494438050776</v>
      </c>
      <c r="Q125" s="122">
        <f t="shared" si="45"/>
        <v>1035.3010273170801</v>
      </c>
      <c r="R125" s="122">
        <f t="shared" ref="R125:V125" si="46">SUM(R126:R127)</f>
        <v>1117.6498768112392</v>
      </c>
      <c r="S125" s="122">
        <f t="shared" si="46"/>
        <v>1096.2507156442416</v>
      </c>
      <c r="T125" s="122">
        <f t="shared" si="46"/>
        <v>1106.0771237821289</v>
      </c>
      <c r="U125" s="122">
        <f t="shared" si="46"/>
        <v>1126.2008265810653</v>
      </c>
      <c r="V125" s="122">
        <f t="shared" si="46"/>
        <v>1088.6696887455869</v>
      </c>
      <c r="W125" s="122">
        <f t="shared" ref="W125" si="47">SUM(W126:W127)</f>
        <v>1302.1145296492548</v>
      </c>
      <c r="DA125" s="130" t="s">
        <v>1687</v>
      </c>
    </row>
    <row r="126" spans="1:105" ht="12" customHeight="1" x14ac:dyDescent="0.25">
      <c r="A126" s="97" t="s">
        <v>203</v>
      </c>
      <c r="B126" s="98">
        <v>1867.1446144366932</v>
      </c>
      <c r="C126" s="98">
        <v>2281.6026734676325</v>
      </c>
      <c r="D126" s="98">
        <v>2360.8342928292032</v>
      </c>
      <c r="E126" s="98">
        <v>2291.2003834974312</v>
      </c>
      <c r="F126" s="98">
        <v>2333.9499677700933</v>
      </c>
      <c r="G126" s="98">
        <v>2425.2329357701997</v>
      </c>
      <c r="H126" s="98">
        <v>2261.5591497455134</v>
      </c>
      <c r="I126" s="98">
        <v>1113.0098419107835</v>
      </c>
      <c r="J126" s="98">
        <v>1232.5585709130198</v>
      </c>
      <c r="K126" s="98">
        <v>1087.4782450151536</v>
      </c>
      <c r="L126" s="98">
        <v>1185.1180404319475</v>
      </c>
      <c r="M126" s="98">
        <v>946.91728763564754</v>
      </c>
      <c r="N126" s="98">
        <v>1056.9427186103974</v>
      </c>
      <c r="O126" s="98">
        <v>1136.6366551094868</v>
      </c>
      <c r="P126" s="98">
        <v>901.825903606456</v>
      </c>
      <c r="Q126" s="98">
        <v>1031.7390962646969</v>
      </c>
      <c r="R126" s="98">
        <v>1113.8060093796398</v>
      </c>
      <c r="S126" s="98">
        <v>1092.47724736242</v>
      </c>
      <c r="T126" s="98">
        <v>1102.2645335818563</v>
      </c>
      <c r="U126" s="98">
        <v>1122.3132514532219</v>
      </c>
      <c r="V126" s="98">
        <v>1084.9087625884647</v>
      </c>
      <c r="W126" s="98">
        <v>1297.6131031499413</v>
      </c>
      <c r="DA126" s="63" t="s">
        <v>1688</v>
      </c>
    </row>
    <row r="127" spans="1:105" ht="12" customHeight="1" x14ac:dyDescent="0.25">
      <c r="A127" s="97" t="s">
        <v>53</v>
      </c>
      <c r="B127" s="98">
        <v>7.5377694914785494</v>
      </c>
      <c r="C127" s="98">
        <v>8.9963505197782503</v>
      </c>
      <c r="D127" s="98">
        <v>9.2075253648838959</v>
      </c>
      <c r="E127" s="98">
        <v>8.5475053480975607</v>
      </c>
      <c r="F127" s="98">
        <v>8.8018255311624287</v>
      </c>
      <c r="G127" s="98">
        <v>8.9583188496521498</v>
      </c>
      <c r="H127" s="98">
        <v>8.2135355607200875</v>
      </c>
      <c r="I127" s="98">
        <v>4.0465738755265406</v>
      </c>
      <c r="J127" s="98">
        <v>4.4158139428417504</v>
      </c>
      <c r="K127" s="98">
        <v>3.78685579397705</v>
      </c>
      <c r="L127" s="98">
        <v>4.1251561965841494</v>
      </c>
      <c r="M127" s="98">
        <v>3.2859313724880002</v>
      </c>
      <c r="N127" s="98">
        <v>3.6670520567914848</v>
      </c>
      <c r="O127" s="98">
        <v>3.9448548723282229</v>
      </c>
      <c r="P127" s="98">
        <v>3.1190407740517885</v>
      </c>
      <c r="Q127" s="98">
        <v>3.5619310523832901</v>
      </c>
      <c r="R127" s="98">
        <v>3.8438674315994668</v>
      </c>
      <c r="S127" s="98">
        <v>3.7734682818214704</v>
      </c>
      <c r="T127" s="98">
        <v>3.8125902002726129</v>
      </c>
      <c r="U127" s="98">
        <v>3.8875751278434163</v>
      </c>
      <c r="V127" s="98">
        <v>3.7609261571221619</v>
      </c>
      <c r="W127" s="98">
        <v>4.5014264993136077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4.7714222498136154</v>
      </c>
      <c r="C128" s="122">
        <f t="shared" si="48"/>
        <v>5.9437214915597183</v>
      </c>
      <c r="D128" s="122">
        <f t="shared" si="48"/>
        <v>4.6939275389569737</v>
      </c>
      <c r="E128" s="122">
        <f t="shared" si="48"/>
        <v>15.863793419183565</v>
      </c>
      <c r="F128" s="122">
        <f t="shared" si="48"/>
        <v>4.905380050338219</v>
      </c>
      <c r="G128" s="122">
        <f t="shared" si="48"/>
        <v>6.7525902457249831</v>
      </c>
      <c r="H128" s="122">
        <f t="shared" si="48"/>
        <v>8.7901168004233625</v>
      </c>
      <c r="I128" s="122">
        <f t="shared" si="48"/>
        <v>3.7638262408620609</v>
      </c>
      <c r="J128" s="122">
        <f t="shared" si="48"/>
        <v>3.5684704616120113</v>
      </c>
      <c r="K128" s="122">
        <f t="shared" si="48"/>
        <v>3.4601697758230148</v>
      </c>
      <c r="L128" s="122">
        <f t="shared" si="48"/>
        <v>2.60906009960717</v>
      </c>
      <c r="M128" s="122">
        <f t="shared" si="48"/>
        <v>2.0944919566152294</v>
      </c>
      <c r="N128" s="122">
        <f t="shared" si="48"/>
        <v>1.9190392421708027</v>
      </c>
      <c r="O128" s="122">
        <f t="shared" si="48"/>
        <v>2.0087773589586311</v>
      </c>
      <c r="P128" s="122">
        <f t="shared" si="48"/>
        <v>2.396270839399528</v>
      </c>
      <c r="Q128" s="122">
        <f t="shared" si="48"/>
        <v>2.847292012443996</v>
      </c>
      <c r="R128" s="122">
        <f t="shared" si="48"/>
        <v>3.8585640310480471</v>
      </c>
      <c r="S128" s="122">
        <f t="shared" si="48"/>
        <v>4.5171840467437807</v>
      </c>
      <c r="T128" s="122">
        <f t="shared" si="48"/>
        <v>5.7421650430935776</v>
      </c>
      <c r="U128" s="122">
        <f t="shared" si="48"/>
        <v>6.8537190836123703</v>
      </c>
      <c r="V128" s="122">
        <f t="shared" si="48"/>
        <v>8.7363012635670696</v>
      </c>
      <c r="W128" s="122">
        <f t="shared" si="48"/>
        <v>9.3347285273616514</v>
      </c>
      <c r="DA128" s="130" t="s">
        <v>1690</v>
      </c>
    </row>
    <row r="129" spans="1:105" ht="12" customHeight="1" x14ac:dyDescent="0.25">
      <c r="A129" s="97" t="s">
        <v>53</v>
      </c>
      <c r="B129" s="98">
        <v>4.7714222498136154</v>
      </c>
      <c r="C129" s="98">
        <v>5.9437214915597183</v>
      </c>
      <c r="D129" s="98">
        <v>4.6939275389569737</v>
      </c>
      <c r="E129" s="98">
        <v>15.863793419183565</v>
      </c>
      <c r="F129" s="98">
        <v>4.905380050338219</v>
      </c>
      <c r="G129" s="98">
        <v>6.7525902457249831</v>
      </c>
      <c r="H129" s="98">
        <v>8.7901168004233625</v>
      </c>
      <c r="I129" s="98">
        <v>3.7638262408620609</v>
      </c>
      <c r="J129" s="98">
        <v>3.5684704616120113</v>
      </c>
      <c r="K129" s="98">
        <v>3.4601697758230148</v>
      </c>
      <c r="L129" s="98">
        <v>2.60906009960717</v>
      </c>
      <c r="M129" s="98">
        <v>2.0944919566152294</v>
      </c>
      <c r="N129" s="98">
        <v>1.9190392421708027</v>
      </c>
      <c r="O129" s="98">
        <v>2.0087773589586311</v>
      </c>
      <c r="P129" s="98">
        <v>2.396270839399528</v>
      </c>
      <c r="Q129" s="98">
        <v>2.847292012443996</v>
      </c>
      <c r="R129" s="98">
        <v>3.8585640310480471</v>
      </c>
      <c r="S129" s="98">
        <v>4.5171840467437807</v>
      </c>
      <c r="T129" s="98">
        <v>5.7421650430935776</v>
      </c>
      <c r="U129" s="98">
        <v>6.8537190836123703</v>
      </c>
      <c r="V129" s="98">
        <v>8.7363012635670696</v>
      </c>
      <c r="W129" s="98">
        <v>9.3347285273616514</v>
      </c>
      <c r="DA129" s="63" t="s">
        <v>1691</v>
      </c>
    </row>
    <row r="130" spans="1:105" ht="12" customHeight="1" x14ac:dyDescent="0.25">
      <c r="A130" s="121" t="s">
        <v>55</v>
      </c>
      <c r="B130" s="122">
        <v>219.67482170166861</v>
      </c>
      <c r="C130" s="122">
        <v>240.23395906109423</v>
      </c>
      <c r="D130" s="122">
        <v>261.85396113857638</v>
      </c>
      <c r="E130" s="122">
        <v>253.44385474350392</v>
      </c>
      <c r="F130" s="122">
        <v>246.36573849490563</v>
      </c>
      <c r="G130" s="122">
        <v>245.89076393724892</v>
      </c>
      <c r="H130" s="122">
        <v>247.79982401539996</v>
      </c>
      <c r="I130" s="122">
        <v>137.34880167839208</v>
      </c>
      <c r="J130" s="122">
        <v>138.93559144778263</v>
      </c>
      <c r="K130" s="122">
        <v>114.5929114828336</v>
      </c>
      <c r="L130" s="122">
        <v>127.13737232958809</v>
      </c>
      <c r="M130" s="122">
        <v>134.92255662718017</v>
      </c>
      <c r="N130" s="122">
        <v>135.76461861230672</v>
      </c>
      <c r="O130" s="122">
        <v>140.08872184716159</v>
      </c>
      <c r="P130" s="122">
        <v>134.24577856769852</v>
      </c>
      <c r="Q130" s="122">
        <v>147.4793909397809</v>
      </c>
      <c r="R130" s="122">
        <v>152.81186477153</v>
      </c>
      <c r="S130" s="122">
        <v>160.66440397544648</v>
      </c>
      <c r="T130" s="122">
        <v>168.90234598418456</v>
      </c>
      <c r="U130" s="122">
        <v>169.48120634897634</v>
      </c>
      <c r="V130" s="122">
        <v>180.12600960666367</v>
      </c>
      <c r="W130" s="122">
        <v>185.1649769803382</v>
      </c>
      <c r="DA130" s="130" t="s">
        <v>1692</v>
      </c>
    </row>
    <row r="131" spans="1:105" ht="12" customHeight="1" x14ac:dyDescent="0.25">
      <c r="A131" s="97" t="s">
        <v>128</v>
      </c>
      <c r="B131" s="98">
        <v>196.01991244452256</v>
      </c>
      <c r="C131" s="98">
        <v>218.88322774007068</v>
      </c>
      <c r="D131" s="98">
        <v>243.57832298546663</v>
      </c>
      <c r="E131" s="98">
        <v>234.68735440519274</v>
      </c>
      <c r="F131" s="98">
        <v>227.68335555513596</v>
      </c>
      <c r="G131" s="98">
        <v>229.36079661152866</v>
      </c>
      <c r="H131" s="98">
        <v>232.2787624211249</v>
      </c>
      <c r="I131" s="98">
        <v>124.85956284430691</v>
      </c>
      <c r="J131" s="98">
        <v>128.02212127232369</v>
      </c>
      <c r="K131" s="98">
        <v>105.30198743014572</v>
      </c>
      <c r="L131" s="98">
        <v>116.58498222805714</v>
      </c>
      <c r="M131" s="98">
        <v>122.88555830478053</v>
      </c>
      <c r="N131" s="98">
        <v>122.48687754384625</v>
      </c>
      <c r="O131" s="98">
        <v>125.08062570459744</v>
      </c>
      <c r="P131" s="98">
        <v>119.29213380259894</v>
      </c>
      <c r="Q131" s="98">
        <v>131.4352544041659</v>
      </c>
      <c r="R131" s="98">
        <v>136.83850742597295</v>
      </c>
      <c r="S131" s="98">
        <v>143.68893701056257</v>
      </c>
      <c r="T131" s="98">
        <v>151.09737520719949</v>
      </c>
      <c r="U131" s="98">
        <v>151.44045969518459</v>
      </c>
      <c r="V131" s="98">
        <v>161.10681421574384</v>
      </c>
      <c r="W131" s="98">
        <v>168.35526511761338</v>
      </c>
      <c r="DA131" s="63" t="s">
        <v>1693</v>
      </c>
    </row>
    <row r="132" spans="1:105" ht="12" customHeight="1" x14ac:dyDescent="0.25">
      <c r="A132" s="97" t="s">
        <v>127</v>
      </c>
      <c r="B132" s="98">
        <v>5.2057185668161546E-2</v>
      </c>
      <c r="C132" s="98">
        <v>6.5882648774447855E-2</v>
      </c>
      <c r="D132" s="98">
        <v>7.7806856437679095E-2</v>
      </c>
      <c r="E132" s="98">
        <v>7.053154735220854E-2</v>
      </c>
      <c r="F132" s="98">
        <v>6.7774419373693662E-2</v>
      </c>
      <c r="G132" s="98">
        <v>8.3356536264922926E-2</v>
      </c>
      <c r="H132" s="98">
        <v>0.11005444748959582</v>
      </c>
      <c r="I132" s="98">
        <v>6.1714678082149609E-2</v>
      </c>
      <c r="J132" s="98">
        <v>7.0712845118794082E-2</v>
      </c>
      <c r="K132" s="98">
        <v>6.9282658835781413E-2</v>
      </c>
      <c r="L132" s="98">
        <v>0.11331750788778244</v>
      </c>
      <c r="M132" s="98">
        <v>0.14201403319700853</v>
      </c>
      <c r="N132" s="98">
        <v>0.14141077617179357</v>
      </c>
      <c r="O132" s="98">
        <v>0.13690978592789432</v>
      </c>
      <c r="P132" s="98">
        <v>0.14043917864877919</v>
      </c>
      <c r="Q132" s="98">
        <v>0.16007424168333234</v>
      </c>
      <c r="R132" s="98">
        <v>0.17263775713241991</v>
      </c>
      <c r="S132" s="98">
        <v>0.17718863987412808</v>
      </c>
      <c r="T132" s="98">
        <v>0.20286074001017843</v>
      </c>
      <c r="U132" s="98">
        <v>0.21062131887548724</v>
      </c>
      <c r="V132" s="98">
        <v>0.22183325053125424</v>
      </c>
      <c r="W132" s="98">
        <v>0.25408242896906835</v>
      </c>
      <c r="DA132" s="63" t="s">
        <v>1694</v>
      </c>
    </row>
    <row r="133" spans="1:105" ht="12" customHeight="1" x14ac:dyDescent="0.25">
      <c r="A133" s="100" t="s">
        <v>203</v>
      </c>
      <c r="B133" s="101">
        <v>1.5802421753488633E-2</v>
      </c>
      <c r="C133" s="101">
        <v>1.7937758218476454E-2</v>
      </c>
      <c r="D133" s="101">
        <v>1.9367404348123889E-2</v>
      </c>
      <c r="E133" s="101">
        <v>1.9435382813622414E-2</v>
      </c>
      <c r="F133" s="101">
        <v>1.815404668217039E-2</v>
      </c>
      <c r="G133" s="101">
        <v>2.0436969320124086E-2</v>
      </c>
      <c r="H133" s="101">
        <v>2.5742347524307197E-2</v>
      </c>
      <c r="I133" s="101">
        <v>1.7267643877518613E-2</v>
      </c>
      <c r="J133" s="101">
        <v>1.8361984905643707E-2</v>
      </c>
      <c r="K133" s="101">
        <v>1.6500142834292044E-2</v>
      </c>
      <c r="L133" s="101">
        <v>5.5360830967174215E-2</v>
      </c>
      <c r="M133" s="101">
        <v>3.1891806777824237E-2</v>
      </c>
      <c r="N133" s="101">
        <v>3.9793355644329759E-2</v>
      </c>
      <c r="O133" s="101">
        <v>4.0070862614891178E-2</v>
      </c>
      <c r="P133" s="101">
        <v>2.9855970137309801E-2</v>
      </c>
      <c r="Q133" s="101">
        <v>3.8890947647215041E-2</v>
      </c>
      <c r="R133" s="101">
        <v>3.8888181489102842E-2</v>
      </c>
      <c r="S133" s="101">
        <v>4.4563692365478198E-2</v>
      </c>
      <c r="T133" s="101">
        <v>5.0558966748551891E-2</v>
      </c>
      <c r="U133" s="101">
        <v>4.8352480139760359E-2</v>
      </c>
      <c r="V133" s="101">
        <v>5.2694906882505853E-2</v>
      </c>
      <c r="W133" s="101">
        <v>6.1554346376876234E-2</v>
      </c>
      <c r="DA133" s="131" t="s">
        <v>1695</v>
      </c>
    </row>
    <row r="134" spans="1:105" ht="12" customHeight="1" x14ac:dyDescent="0.25">
      <c r="A134" s="103" t="s">
        <v>52</v>
      </c>
      <c r="B134" s="104">
        <v>3.6254763914672909E-2</v>
      </c>
      <c r="C134" s="104">
        <v>4.7944890555971398E-2</v>
      </c>
      <c r="D134" s="104">
        <v>5.8439452089555199E-2</v>
      </c>
      <c r="E134" s="104">
        <v>5.109616453858612E-2</v>
      </c>
      <c r="F134" s="104">
        <v>4.9620372691523265E-2</v>
      </c>
      <c r="G134" s="104">
        <v>6.2919566944798833E-2</v>
      </c>
      <c r="H134" s="104">
        <v>8.4312099965288628E-2</v>
      </c>
      <c r="I134" s="104">
        <v>4.4447034204630996E-2</v>
      </c>
      <c r="J134" s="104">
        <v>5.2350860213150371E-2</v>
      </c>
      <c r="K134" s="104">
        <v>5.2782516001489373E-2</v>
      </c>
      <c r="L134" s="104">
        <v>5.7956676920608227E-2</v>
      </c>
      <c r="M134" s="104">
        <v>0.11012222641918429</v>
      </c>
      <c r="N134" s="104">
        <v>0.10161742052746381</v>
      </c>
      <c r="O134" s="104">
        <v>9.6838923313003131E-2</v>
      </c>
      <c r="P134" s="104">
        <v>0.11058320851146938</v>
      </c>
      <c r="Q134" s="104">
        <v>0.12118329403611729</v>
      </c>
      <c r="R134" s="104">
        <v>0.13374957564331708</v>
      </c>
      <c r="S134" s="104">
        <v>0.13262494750864989</v>
      </c>
      <c r="T134" s="104">
        <v>0.15230177326162653</v>
      </c>
      <c r="U134" s="104">
        <v>0.16226883873572689</v>
      </c>
      <c r="V134" s="104">
        <v>0.16913834364874838</v>
      </c>
      <c r="W134" s="104">
        <v>0.19252808259219212</v>
      </c>
      <c r="DA134" s="132" t="s">
        <v>1696</v>
      </c>
    </row>
    <row r="135" spans="1:105" ht="12" customHeight="1" x14ac:dyDescent="0.25">
      <c r="A135" s="106" t="s">
        <v>122</v>
      </c>
      <c r="B135" s="101">
        <v>22.944369791076962</v>
      </c>
      <c r="C135" s="101">
        <v>20.710623055692672</v>
      </c>
      <c r="D135" s="101">
        <v>17.715465045784743</v>
      </c>
      <c r="E135" s="101">
        <v>18.178951874940619</v>
      </c>
      <c r="F135" s="101">
        <v>18.095281391216133</v>
      </c>
      <c r="G135" s="101">
        <v>15.95626817913289</v>
      </c>
      <c r="H135" s="101">
        <v>14.883586126109734</v>
      </c>
      <c r="I135" s="101">
        <v>11.966911002553411</v>
      </c>
      <c r="J135" s="101">
        <v>10.424917161877456</v>
      </c>
      <c r="K135" s="101">
        <v>8.851543122575837</v>
      </c>
      <c r="L135" s="101">
        <v>9.6520958274357049</v>
      </c>
      <c r="M135" s="101">
        <v>10.729689935262911</v>
      </c>
      <c r="N135" s="101">
        <v>11.711328503696461</v>
      </c>
      <c r="O135" s="101">
        <v>13.283434910241226</v>
      </c>
      <c r="P135" s="101">
        <v>13.274164404130904</v>
      </c>
      <c r="Q135" s="101">
        <v>14.237313799186298</v>
      </c>
      <c r="R135" s="101">
        <v>14.182583498225602</v>
      </c>
      <c r="S135" s="101">
        <v>15.089101024710901</v>
      </c>
      <c r="T135" s="101">
        <v>15.636580372354278</v>
      </c>
      <c r="U135" s="101">
        <v>15.7472543155717</v>
      </c>
      <c r="V135" s="101">
        <v>16.579104067997505</v>
      </c>
      <c r="W135" s="101">
        <v>14.512584694163509</v>
      </c>
      <c r="DA135" s="131" t="s">
        <v>1697</v>
      </c>
    </row>
    <row r="136" spans="1:105" ht="12" customHeight="1" x14ac:dyDescent="0.25">
      <c r="A136" s="107" t="s">
        <v>121</v>
      </c>
      <c r="B136" s="104">
        <v>0.65848228040092049</v>
      </c>
      <c r="C136" s="104">
        <v>0.57422561655642723</v>
      </c>
      <c r="D136" s="104">
        <v>0.48236625088732143</v>
      </c>
      <c r="E136" s="104">
        <v>0.50701691601835996</v>
      </c>
      <c r="F136" s="104">
        <v>0.51932712917983037</v>
      </c>
      <c r="G136" s="104">
        <v>0.49034261032246296</v>
      </c>
      <c r="H136" s="104">
        <v>0.52742102067572694</v>
      </c>
      <c r="I136" s="104">
        <v>0.46061315344960452</v>
      </c>
      <c r="J136" s="104">
        <v>0.4178401684626657</v>
      </c>
      <c r="K136" s="104">
        <v>0.37009827127627531</v>
      </c>
      <c r="L136" s="104">
        <v>0.78697676620746226</v>
      </c>
      <c r="M136" s="104">
        <v>1.1652943539397242</v>
      </c>
      <c r="N136" s="104">
        <v>1.4250017885922264</v>
      </c>
      <c r="O136" s="104">
        <v>1.587751446395032</v>
      </c>
      <c r="P136" s="104">
        <v>1.5390411823198904</v>
      </c>
      <c r="Q136" s="104">
        <v>1.6467484947453739</v>
      </c>
      <c r="R136" s="104">
        <v>1.6181360901990418</v>
      </c>
      <c r="S136" s="104">
        <v>1.7091773002988639</v>
      </c>
      <c r="T136" s="104">
        <v>1.9655296646206288</v>
      </c>
      <c r="U136" s="104">
        <v>2.0828710193445752</v>
      </c>
      <c r="V136" s="104">
        <v>2.218258072391051</v>
      </c>
      <c r="W136" s="104">
        <v>2.043044739592244</v>
      </c>
      <c r="DA136" s="132" t="s">
        <v>1698</v>
      </c>
    </row>
    <row r="137" spans="1:105" ht="12" customHeight="1" x14ac:dyDescent="0.25">
      <c r="A137" s="108" t="s">
        <v>53</v>
      </c>
      <c r="B137" s="98">
        <v>0.22773421609149547</v>
      </c>
      <c r="C137" s="98">
        <v>0.17945309260435341</v>
      </c>
      <c r="D137" s="98">
        <v>0.13861919209628076</v>
      </c>
      <c r="E137" s="98">
        <v>0.15986473993218653</v>
      </c>
      <c r="F137" s="98">
        <v>0.15873798174986237</v>
      </c>
      <c r="G137" s="98">
        <v>0.13745776898048567</v>
      </c>
      <c r="H137" s="98">
        <v>0.14096076406331512</v>
      </c>
      <c r="I137" s="98">
        <v>0.14619558764142518</v>
      </c>
      <c r="J137" s="98">
        <v>0.12375169694025498</v>
      </c>
      <c r="K137" s="98">
        <v>0.10115909885577834</v>
      </c>
      <c r="L137" s="98">
        <v>0.42157125798372974</v>
      </c>
      <c r="M137" s="98">
        <v>0.30158850739288617</v>
      </c>
      <c r="N137" s="98">
        <v>0.45772109265522376</v>
      </c>
      <c r="O137" s="98">
        <v>0.52861720124483125</v>
      </c>
      <c r="P137" s="98">
        <v>0.37800395449965118</v>
      </c>
      <c r="Q137" s="98">
        <v>0.45973792249322382</v>
      </c>
      <c r="R137" s="98">
        <v>0.41994008859985132</v>
      </c>
      <c r="S137" s="98">
        <v>0.49109553973116454</v>
      </c>
      <c r="T137" s="98">
        <v>0.55387299298845982</v>
      </c>
      <c r="U137" s="98">
        <v>0.53843265040912014</v>
      </c>
      <c r="V137" s="98">
        <v>0.59084504832346307</v>
      </c>
      <c r="W137" s="98">
        <v>0.55474865786759997</v>
      </c>
      <c r="DA137" s="63" t="s">
        <v>1699</v>
      </c>
    </row>
    <row r="138" spans="1:105" ht="12" customHeight="1" x14ac:dyDescent="0.25">
      <c r="A138" s="108" t="s">
        <v>52</v>
      </c>
      <c r="B138" s="98">
        <v>0.43074806430942508</v>
      </c>
      <c r="C138" s="98">
        <v>0.39477252395207385</v>
      </c>
      <c r="D138" s="98">
        <v>0.34374705879104067</v>
      </c>
      <c r="E138" s="98">
        <v>0.34715217608617344</v>
      </c>
      <c r="F138" s="98">
        <v>0.360589147429968</v>
      </c>
      <c r="G138" s="98">
        <v>0.35288484134197728</v>
      </c>
      <c r="H138" s="98">
        <v>0.38646025661241185</v>
      </c>
      <c r="I138" s="98">
        <v>0.31441756580817937</v>
      </c>
      <c r="J138" s="98">
        <v>0.29408847152241069</v>
      </c>
      <c r="K138" s="98">
        <v>0.26893917242049697</v>
      </c>
      <c r="L138" s="98">
        <v>0.36540550822373252</v>
      </c>
      <c r="M138" s="98">
        <v>0.86370584654683802</v>
      </c>
      <c r="N138" s="98">
        <v>0.96728069593700261</v>
      </c>
      <c r="O138" s="98">
        <v>1.0591342451502008</v>
      </c>
      <c r="P138" s="98">
        <v>1.1610372278202392</v>
      </c>
      <c r="Q138" s="98">
        <v>1.18701057225215</v>
      </c>
      <c r="R138" s="98">
        <v>1.1981960015991906</v>
      </c>
      <c r="S138" s="98">
        <v>1.2180817605676995</v>
      </c>
      <c r="T138" s="98">
        <v>1.411656671632169</v>
      </c>
      <c r="U138" s="98">
        <v>1.5444383689354551</v>
      </c>
      <c r="V138" s="98">
        <v>1.6274130240675879</v>
      </c>
      <c r="W138" s="98">
        <v>1.488296081724644</v>
      </c>
      <c r="DA138" s="63" t="s">
        <v>1700</v>
      </c>
    </row>
    <row r="139" spans="1:105" ht="12" customHeight="1" x14ac:dyDescent="0.25">
      <c r="A139" s="121" t="s">
        <v>54</v>
      </c>
      <c r="B139" s="122">
        <v>191.10827909088451</v>
      </c>
      <c r="C139" s="122">
        <v>189.04411992132549</v>
      </c>
      <c r="D139" s="122">
        <v>189.90014926796971</v>
      </c>
      <c r="E139" s="122">
        <v>182.32100788705299</v>
      </c>
      <c r="F139" s="122">
        <v>163.30036679573723</v>
      </c>
      <c r="G139" s="122">
        <v>159.80475913098343</v>
      </c>
      <c r="H139" s="122">
        <v>145.6902482056106</v>
      </c>
      <c r="I139" s="122">
        <v>120.78742223348635</v>
      </c>
      <c r="J139" s="122">
        <v>102.06330940753772</v>
      </c>
      <c r="K139" s="122">
        <v>77.000058138668805</v>
      </c>
      <c r="L139" s="122">
        <v>90.420359334464735</v>
      </c>
      <c r="M139" s="122">
        <v>87.622382001329328</v>
      </c>
      <c r="N139" s="122">
        <v>90.00413506838585</v>
      </c>
      <c r="O139" s="122">
        <v>92.153476765577651</v>
      </c>
      <c r="P139" s="122">
        <v>84.409631480414845</v>
      </c>
      <c r="Q139" s="122">
        <v>90.185953347727747</v>
      </c>
      <c r="R139" s="122">
        <v>87.998614428935511</v>
      </c>
      <c r="S139" s="122">
        <v>94.383035560230923</v>
      </c>
      <c r="T139" s="122">
        <v>95.423542194892917</v>
      </c>
      <c r="U139" s="122">
        <v>94.792685909110418</v>
      </c>
      <c r="V139" s="122">
        <v>100.7263839550378</v>
      </c>
      <c r="W139" s="122">
        <v>96.252465753331364</v>
      </c>
      <c r="DA139" s="130" t="s">
        <v>1701</v>
      </c>
    </row>
    <row r="140" spans="1:105" ht="12" customHeight="1" x14ac:dyDescent="0.25">
      <c r="A140" s="97" t="s">
        <v>50</v>
      </c>
      <c r="B140" s="98">
        <v>99.554128562178136</v>
      </c>
      <c r="C140" s="98">
        <v>94.28617952020204</v>
      </c>
      <c r="D140" s="98">
        <v>96.026507058873676</v>
      </c>
      <c r="E140" s="98">
        <v>90.433601108572347</v>
      </c>
      <c r="F140" s="98">
        <v>89.100861379201987</v>
      </c>
      <c r="G140" s="98">
        <v>82.409706573803277</v>
      </c>
      <c r="H140" s="98">
        <v>72.515969155549485</v>
      </c>
      <c r="I140" s="98">
        <v>60.625883328423392</v>
      </c>
      <c r="J140" s="98">
        <v>48.224268458393958</v>
      </c>
      <c r="K140" s="98">
        <v>42.332143633981921</v>
      </c>
      <c r="L140" s="98">
        <v>40.618918057990371</v>
      </c>
      <c r="M140" s="98">
        <v>39.48117483665159</v>
      </c>
      <c r="N140" s="98">
        <v>36.246994519372095</v>
      </c>
      <c r="O140" s="98">
        <v>35.50100303168648</v>
      </c>
      <c r="P140" s="98">
        <v>36.238297329784459</v>
      </c>
      <c r="Q140" s="98">
        <v>36.083279375533088</v>
      </c>
      <c r="R140" s="98">
        <v>32.147547344951633</v>
      </c>
      <c r="S140" s="98">
        <v>33.421905656825679</v>
      </c>
      <c r="T140" s="98">
        <v>32.268976381839963</v>
      </c>
      <c r="U140" s="98">
        <v>30.526779629393474</v>
      </c>
      <c r="V140" s="98">
        <v>31.7446253461388</v>
      </c>
      <c r="W140" s="98">
        <v>28.820363534273433</v>
      </c>
      <c r="DA140" s="63" t="s">
        <v>1702</v>
      </c>
    </row>
    <row r="141" spans="1:105" ht="12" customHeight="1" x14ac:dyDescent="0.25">
      <c r="A141" s="109" t="s">
        <v>120</v>
      </c>
      <c r="B141" s="33">
        <v>91.554150528706373</v>
      </c>
      <c r="C141" s="33">
        <v>94.757940401123449</v>
      </c>
      <c r="D141" s="33">
        <v>93.873642209096033</v>
      </c>
      <c r="E141" s="33">
        <v>91.887406778480653</v>
      </c>
      <c r="F141" s="33">
        <v>74.199505416535246</v>
      </c>
      <c r="G141" s="33">
        <v>77.395052557180165</v>
      </c>
      <c r="H141" s="33">
        <v>73.174279050061116</v>
      </c>
      <c r="I141" s="33">
        <v>60.161538905062962</v>
      </c>
      <c r="J141" s="33">
        <v>53.839040949143758</v>
      </c>
      <c r="K141" s="33">
        <v>34.667914504686891</v>
      </c>
      <c r="L141" s="33">
        <v>49.801441276474357</v>
      </c>
      <c r="M141" s="33">
        <v>48.141207164677745</v>
      </c>
      <c r="N141" s="33">
        <v>53.757140549013755</v>
      </c>
      <c r="O141" s="33">
        <v>56.652473733891171</v>
      </c>
      <c r="P141" s="33">
        <v>48.171334150630379</v>
      </c>
      <c r="Q141" s="33">
        <v>54.102673972194658</v>
      </c>
      <c r="R141" s="33">
        <v>55.851067083983878</v>
      </c>
      <c r="S141" s="33">
        <v>60.961129903405251</v>
      </c>
      <c r="T141" s="33">
        <v>63.154565813052962</v>
      </c>
      <c r="U141" s="33">
        <v>64.265906279716944</v>
      </c>
      <c r="V141" s="33">
        <v>68.981758608899</v>
      </c>
      <c r="W141" s="33">
        <v>67.432102219057924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76.563787925214271</v>
      </c>
      <c r="C143" s="117">
        <f t="shared" si="49"/>
        <v>88.827646161345896</v>
      </c>
      <c r="D143" s="117">
        <f t="shared" si="49"/>
        <v>95.330473648973623</v>
      </c>
      <c r="E143" s="117">
        <f t="shared" si="49"/>
        <v>120.95232213478047</v>
      </c>
      <c r="F143" s="117">
        <f t="shared" si="49"/>
        <v>140.08939241672076</v>
      </c>
      <c r="G143" s="117">
        <f t="shared" si="49"/>
        <v>262.6164959387732</v>
      </c>
      <c r="H143" s="117">
        <f t="shared" si="49"/>
        <v>449.91902126104492</v>
      </c>
      <c r="I143" s="117">
        <f t="shared" si="49"/>
        <v>658.37306348836069</v>
      </c>
      <c r="J143" s="117">
        <f t="shared" si="49"/>
        <v>927.80157598572487</v>
      </c>
      <c r="K143" s="117">
        <f t="shared" si="49"/>
        <v>1111.7680174187635</v>
      </c>
      <c r="L143" s="117">
        <f t="shared" si="49"/>
        <v>1422.8554324897134</v>
      </c>
      <c r="M143" s="117">
        <f t="shared" si="49"/>
        <v>1331.8222539927533</v>
      </c>
      <c r="N143" s="117">
        <f t="shared" si="49"/>
        <v>1570.2808780644839</v>
      </c>
      <c r="O143" s="117">
        <f t="shared" si="49"/>
        <v>1763.584526313464</v>
      </c>
      <c r="P143" s="117">
        <f t="shared" si="49"/>
        <v>1590.0430696425638</v>
      </c>
      <c r="Q143" s="117">
        <f t="shared" si="49"/>
        <v>1778.4005988980341</v>
      </c>
      <c r="R143" s="117">
        <f t="shared" ref="R143:V143" si="50">R144+R146+R148+R157</f>
        <v>1961.299829418233</v>
      </c>
      <c r="S143" s="117">
        <f t="shared" si="50"/>
        <v>2075.8116586313067</v>
      </c>
      <c r="T143" s="117">
        <f t="shared" si="50"/>
        <v>2176.3173408581688</v>
      </c>
      <c r="U143" s="117">
        <f t="shared" si="50"/>
        <v>2354.7464350089112</v>
      </c>
      <c r="V143" s="117">
        <f t="shared" si="50"/>
        <v>2508.237319657951</v>
      </c>
      <c r="W143" s="117">
        <f t="shared" ref="W143" si="51">W144+W146+W148+W157</f>
        <v>2853.5909346889957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52.722185870097178</v>
      </c>
      <c r="C144" s="122">
        <f t="shared" si="52"/>
        <v>63.546768969094821</v>
      </c>
      <c r="D144" s="122">
        <f t="shared" si="52"/>
        <v>66.755198698561841</v>
      </c>
      <c r="E144" s="122">
        <f t="shared" si="52"/>
        <v>79.713345709357839</v>
      </c>
      <c r="F144" s="122">
        <f t="shared" si="52"/>
        <v>87.139992253835786</v>
      </c>
      <c r="G144" s="122">
        <f t="shared" si="52"/>
        <v>171.29149001996299</v>
      </c>
      <c r="H144" s="122">
        <f t="shared" si="52"/>
        <v>290.80481933732085</v>
      </c>
      <c r="I144" s="122">
        <f t="shared" si="52"/>
        <v>416.30283903642766</v>
      </c>
      <c r="J144" s="122">
        <f t="shared" si="52"/>
        <v>595.33886991498957</v>
      </c>
      <c r="K144" s="122">
        <f t="shared" si="52"/>
        <v>732.00146395925515</v>
      </c>
      <c r="L144" s="122">
        <f t="shared" si="52"/>
        <v>917.09760646789505</v>
      </c>
      <c r="M144" s="122">
        <f t="shared" si="52"/>
        <v>762.55159097273793</v>
      </c>
      <c r="N144" s="122">
        <f t="shared" si="52"/>
        <v>924.29038446757772</v>
      </c>
      <c r="O144" s="122">
        <f t="shared" si="52"/>
        <v>1038.7663740276712</v>
      </c>
      <c r="P144" s="122">
        <f t="shared" si="52"/>
        <v>877.86381478484066</v>
      </c>
      <c r="Q144" s="122">
        <f t="shared" si="52"/>
        <v>980.32015984746056</v>
      </c>
      <c r="R144" s="122">
        <f t="shared" si="52"/>
        <v>1106.0570046057856</v>
      </c>
      <c r="S144" s="122">
        <f t="shared" si="52"/>
        <v>1111.3166851365711</v>
      </c>
      <c r="T144" s="122">
        <f t="shared" si="52"/>
        <v>1126.5504624202226</v>
      </c>
      <c r="U144" s="122">
        <f t="shared" si="52"/>
        <v>1217.6918100920805</v>
      </c>
      <c r="V144" s="122">
        <f t="shared" si="52"/>
        <v>1202.7135836582072</v>
      </c>
      <c r="W144" s="122">
        <f t="shared" si="52"/>
        <v>1502.393216405876</v>
      </c>
      <c r="DA144" s="130" t="s">
        <v>1705</v>
      </c>
    </row>
    <row r="145" spans="1:105" ht="12" customHeight="1" x14ac:dyDescent="0.25">
      <c r="A145" s="97" t="s">
        <v>53</v>
      </c>
      <c r="B145" s="98">
        <v>52.722185870097178</v>
      </c>
      <c r="C145" s="98">
        <v>63.546768969094821</v>
      </c>
      <c r="D145" s="98">
        <v>66.755198698561841</v>
      </c>
      <c r="E145" s="98">
        <v>79.713345709357839</v>
      </c>
      <c r="F145" s="98">
        <v>87.139992253835786</v>
      </c>
      <c r="G145" s="98">
        <v>171.29149001996299</v>
      </c>
      <c r="H145" s="98">
        <v>290.80481933732085</v>
      </c>
      <c r="I145" s="98">
        <v>416.30283903642766</v>
      </c>
      <c r="J145" s="98">
        <v>595.33886991498957</v>
      </c>
      <c r="K145" s="98">
        <v>732.00146395925515</v>
      </c>
      <c r="L145" s="98">
        <v>917.09760646789505</v>
      </c>
      <c r="M145" s="98">
        <v>762.55159097273793</v>
      </c>
      <c r="N145" s="98">
        <v>924.29038446757772</v>
      </c>
      <c r="O145" s="98">
        <v>1038.7663740276712</v>
      </c>
      <c r="P145" s="98">
        <v>877.86381478484066</v>
      </c>
      <c r="Q145" s="98">
        <v>980.32015984746056</v>
      </c>
      <c r="R145" s="98">
        <v>1106.0570046057856</v>
      </c>
      <c r="S145" s="98">
        <v>1111.3166851365711</v>
      </c>
      <c r="T145" s="98">
        <v>1126.5504624202226</v>
      </c>
      <c r="U145" s="98">
        <v>1217.6918100920805</v>
      </c>
      <c r="V145" s="98">
        <v>1202.7135836582072</v>
      </c>
      <c r="W145" s="98">
        <v>1502.393216405876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2.0590988363339151</v>
      </c>
      <c r="C146" s="122">
        <f t="shared" si="53"/>
        <v>2.4076647982171431</v>
      </c>
      <c r="D146" s="122">
        <f t="shared" si="53"/>
        <v>1.888535609925122</v>
      </c>
      <c r="E146" s="122">
        <f t="shared" si="53"/>
        <v>6.4017546543081778</v>
      </c>
      <c r="F146" s="122">
        <f t="shared" si="53"/>
        <v>2.1084666527726652</v>
      </c>
      <c r="G146" s="122">
        <f t="shared" si="53"/>
        <v>3.905946620119598</v>
      </c>
      <c r="H146" s="122">
        <f t="shared" si="53"/>
        <v>8.8032766098792088</v>
      </c>
      <c r="I146" s="122">
        <f t="shared" si="53"/>
        <v>6.6644348186412019</v>
      </c>
      <c r="J146" s="122">
        <f t="shared" si="53"/>
        <v>10.923483932761071</v>
      </c>
      <c r="K146" s="122">
        <f t="shared" si="53"/>
        <v>21.0333584080953</v>
      </c>
      <c r="L146" s="122">
        <f t="shared" si="53"/>
        <v>26.282287679830546</v>
      </c>
      <c r="M146" s="122">
        <f t="shared" si="53"/>
        <v>27.186218491224491</v>
      </c>
      <c r="N146" s="122">
        <f t="shared" si="53"/>
        <v>28.534002678731529</v>
      </c>
      <c r="O146" s="122">
        <f t="shared" si="53"/>
        <v>31.449693256923947</v>
      </c>
      <c r="P146" s="122">
        <f t="shared" si="53"/>
        <v>32.688255186096562</v>
      </c>
      <c r="Q146" s="122">
        <f t="shared" si="53"/>
        <v>35.320842471151686</v>
      </c>
      <c r="R146" s="122">
        <f t="shared" si="53"/>
        <v>45.32795526064092</v>
      </c>
      <c r="S146" s="122">
        <f t="shared" si="53"/>
        <v>44.449315361380322</v>
      </c>
      <c r="T146" s="122">
        <f t="shared" si="53"/>
        <v>49.180836921214734</v>
      </c>
      <c r="U146" s="122">
        <f t="shared" si="53"/>
        <v>59.271194735341147</v>
      </c>
      <c r="V146" s="122">
        <f t="shared" si="53"/>
        <v>77.726569813146156</v>
      </c>
      <c r="W146" s="122">
        <f t="shared" si="53"/>
        <v>91.541262790980937</v>
      </c>
      <c r="DA146" s="130" t="s">
        <v>1707</v>
      </c>
    </row>
    <row r="147" spans="1:105" ht="12" customHeight="1" x14ac:dyDescent="0.25">
      <c r="A147" s="97" t="s">
        <v>53</v>
      </c>
      <c r="B147" s="98">
        <v>2.0590988363339151</v>
      </c>
      <c r="C147" s="98">
        <v>2.4076647982171431</v>
      </c>
      <c r="D147" s="98">
        <v>1.888535609925122</v>
      </c>
      <c r="E147" s="98">
        <v>6.4017546543081778</v>
      </c>
      <c r="F147" s="98">
        <v>2.1084666527726652</v>
      </c>
      <c r="G147" s="98">
        <v>3.905946620119598</v>
      </c>
      <c r="H147" s="98">
        <v>8.8032766098792088</v>
      </c>
      <c r="I147" s="98">
        <v>6.6644348186412019</v>
      </c>
      <c r="J147" s="98">
        <v>10.923483932761071</v>
      </c>
      <c r="K147" s="98">
        <v>21.0333584080953</v>
      </c>
      <c r="L147" s="98">
        <v>26.282287679830546</v>
      </c>
      <c r="M147" s="98">
        <v>27.186218491224491</v>
      </c>
      <c r="N147" s="98">
        <v>28.534002678731529</v>
      </c>
      <c r="O147" s="98">
        <v>31.449693256923947</v>
      </c>
      <c r="P147" s="98">
        <v>32.688255186096562</v>
      </c>
      <c r="Q147" s="98">
        <v>35.320842471151686</v>
      </c>
      <c r="R147" s="98">
        <v>45.32795526064092</v>
      </c>
      <c r="S147" s="98">
        <v>44.449315361380322</v>
      </c>
      <c r="T147" s="98">
        <v>49.180836921214734</v>
      </c>
      <c r="U147" s="98">
        <v>59.271194735341147</v>
      </c>
      <c r="V147" s="98">
        <v>77.726569813146156</v>
      </c>
      <c r="W147" s="98">
        <v>91.541262790980937</v>
      </c>
      <c r="DA147" s="63" t="s">
        <v>1708</v>
      </c>
    </row>
    <row r="148" spans="1:105" ht="12" customHeight="1" x14ac:dyDescent="0.25">
      <c r="A148" s="121" t="s">
        <v>55</v>
      </c>
      <c r="B148" s="122">
        <v>13.535296108702211</v>
      </c>
      <c r="C148" s="122">
        <v>13.937053103223739</v>
      </c>
      <c r="D148" s="122">
        <v>16.171568920254185</v>
      </c>
      <c r="E148" s="122">
        <v>21.774077164268569</v>
      </c>
      <c r="F148" s="122">
        <v>32.889554668082695</v>
      </c>
      <c r="G148" s="122">
        <v>54.712025096530866</v>
      </c>
      <c r="H148" s="122">
        <v>94.791232967957697</v>
      </c>
      <c r="I148" s="122">
        <v>146.49558289747401</v>
      </c>
      <c r="J148" s="122">
        <v>200.85874824586281</v>
      </c>
      <c r="K148" s="122">
        <v>232.72199106690664</v>
      </c>
      <c r="L148" s="122">
        <v>298.34854406485761</v>
      </c>
      <c r="M148" s="122">
        <v>345.92632974683471</v>
      </c>
      <c r="N148" s="122">
        <v>396.3129849097204</v>
      </c>
      <c r="O148" s="122">
        <v>450.25545853686936</v>
      </c>
      <c r="P148" s="122">
        <v>442.2170492090716</v>
      </c>
      <c r="Q148" s="122">
        <v>497.91098406143004</v>
      </c>
      <c r="R148" s="122">
        <v>537.41146546777406</v>
      </c>
      <c r="S148" s="122">
        <v>610.93733547665101</v>
      </c>
      <c r="T148" s="122">
        <v>667.72601290574869</v>
      </c>
      <c r="U148" s="122">
        <v>721.27578195857586</v>
      </c>
      <c r="V148" s="122">
        <v>822.29098947417765</v>
      </c>
      <c r="W148" s="122">
        <v>854.86108993954736</v>
      </c>
      <c r="DA148" s="130" t="s">
        <v>1709</v>
      </c>
    </row>
    <row r="149" spans="1:105" ht="12" customHeight="1" x14ac:dyDescent="0.25">
      <c r="A149" s="97" t="s">
        <v>124</v>
      </c>
      <c r="B149" s="98">
        <v>1.6698087120404281</v>
      </c>
      <c r="C149" s="98">
        <v>1.7449483765633134</v>
      </c>
      <c r="D149" s="98">
        <v>1.9428900525422721</v>
      </c>
      <c r="E149" s="98">
        <v>2.2395510509366825</v>
      </c>
      <c r="F149" s="98">
        <v>3.3213536222177016</v>
      </c>
      <c r="G149" s="98">
        <v>5.8323673758210717</v>
      </c>
      <c r="H149" s="98">
        <v>8.9048634035116958</v>
      </c>
      <c r="I149" s="98">
        <v>12.86947812924072</v>
      </c>
      <c r="J149" s="98">
        <v>14.265435522117476</v>
      </c>
      <c r="K149" s="98">
        <v>17.368007470367733</v>
      </c>
      <c r="L149" s="98">
        <v>19.712539836230427</v>
      </c>
      <c r="M149" s="98">
        <v>21.642693170713009</v>
      </c>
      <c r="N149" s="98">
        <v>21.14392262162032</v>
      </c>
      <c r="O149" s="98">
        <v>21.183270294398778</v>
      </c>
      <c r="P149" s="98">
        <v>21.401187749614007</v>
      </c>
      <c r="Q149" s="98">
        <v>21.300004375798501</v>
      </c>
      <c r="R149" s="98">
        <v>22.013167350443332</v>
      </c>
      <c r="S149" s="98">
        <v>23.930198177488986</v>
      </c>
      <c r="T149" s="98">
        <v>25.633243842360979</v>
      </c>
      <c r="U149" s="98">
        <v>25.595134755586727</v>
      </c>
      <c r="V149" s="98">
        <v>27.344101764025311</v>
      </c>
      <c r="W149" s="98">
        <v>30.359324791250536</v>
      </c>
      <c r="DA149" s="63" t="s">
        <v>1710</v>
      </c>
    </row>
    <row r="150" spans="1:105" ht="12" customHeight="1" x14ac:dyDescent="0.25">
      <c r="A150" s="97" t="s">
        <v>123</v>
      </c>
      <c r="B150" s="98">
        <v>4.468931743238285E-4</v>
      </c>
      <c r="C150" s="98">
        <v>3.433862271325267E-4</v>
      </c>
      <c r="D150" s="98">
        <v>3.5295905716681308E-4</v>
      </c>
      <c r="E150" s="98">
        <v>4.405527400222159E-4</v>
      </c>
      <c r="F150" s="98">
        <v>8.0867302221839833E-4</v>
      </c>
      <c r="G150" s="98">
        <v>2.0097907425299377E-3</v>
      </c>
      <c r="H150" s="98">
        <v>3.5169189580540505E-3</v>
      </c>
      <c r="I150" s="98">
        <v>7.4486461051189428E-3</v>
      </c>
      <c r="J150" s="98">
        <v>8.0761977157389822E-3</v>
      </c>
      <c r="K150" s="98">
        <v>1.2027210757499057E-2</v>
      </c>
      <c r="L150" s="98">
        <v>1.8847387023671454E-2</v>
      </c>
      <c r="M150" s="98">
        <v>2.0730594721912188E-2</v>
      </c>
      <c r="N150" s="98">
        <v>1.9201209556030826E-2</v>
      </c>
      <c r="O150" s="98">
        <v>1.7470738754798106E-2</v>
      </c>
      <c r="P150" s="98">
        <v>2.1413831889697726E-2</v>
      </c>
      <c r="Q150" s="98">
        <v>2.1780635456765368E-2</v>
      </c>
      <c r="R150" s="98">
        <v>2.3978747217350167E-2</v>
      </c>
      <c r="S150" s="98">
        <v>2.7320705733409827E-2</v>
      </c>
      <c r="T150" s="98">
        <v>3.2314999707862509E-2</v>
      </c>
      <c r="U150" s="98">
        <v>3.2513572671834606E-2</v>
      </c>
      <c r="V150" s="98">
        <v>3.2745089706322075E-2</v>
      </c>
      <c r="W150" s="98">
        <v>4.0866442611577174E-2</v>
      </c>
      <c r="DA150" s="63" t="s">
        <v>1711</v>
      </c>
    </row>
    <row r="151" spans="1:105" ht="12" customHeight="1" x14ac:dyDescent="0.25">
      <c r="A151" s="100" t="s">
        <v>50</v>
      </c>
      <c r="B151" s="101">
        <v>1.6615949890608537E-4</v>
      </c>
      <c r="C151" s="101">
        <v>1.1609878068910429E-4</v>
      </c>
      <c r="D151" s="101">
        <v>1.0955335395033109E-4</v>
      </c>
      <c r="E151" s="101">
        <v>1.4957202522039985E-4</v>
      </c>
      <c r="F151" s="101">
        <v>2.6498691574368356E-4</v>
      </c>
      <c r="G151" s="101">
        <v>6.0518393402437555E-4</v>
      </c>
      <c r="H151" s="101">
        <v>1.0140241060802874E-3</v>
      </c>
      <c r="I151" s="101">
        <v>2.5356281058379134E-3</v>
      </c>
      <c r="J151" s="101">
        <v>2.5677771156046268E-3</v>
      </c>
      <c r="K151" s="101">
        <v>3.5359541255026946E-3</v>
      </c>
      <c r="L151" s="101">
        <v>1.0567450777780457E-2</v>
      </c>
      <c r="M151" s="101">
        <v>5.7870604390705162E-3</v>
      </c>
      <c r="N151" s="101">
        <v>6.6055288815971601E-3</v>
      </c>
      <c r="O151" s="101">
        <v>6.2309492728662794E-3</v>
      </c>
      <c r="P151" s="101">
        <v>5.5502587438252425E-3</v>
      </c>
      <c r="Q151" s="101">
        <v>6.3031645009452558E-3</v>
      </c>
      <c r="R151" s="101">
        <v>6.3372027667280067E-3</v>
      </c>
      <c r="S151" s="101">
        <v>7.8416782709420148E-3</v>
      </c>
      <c r="T151" s="101">
        <v>9.0358292363904944E-3</v>
      </c>
      <c r="U151" s="101">
        <v>8.3436811148172516E-3</v>
      </c>
      <c r="V151" s="101">
        <v>8.678566381024955E-3</v>
      </c>
      <c r="W151" s="101">
        <v>1.0908759680106057E-2</v>
      </c>
      <c r="DA151" s="131" t="s">
        <v>1712</v>
      </c>
    </row>
    <row r="152" spans="1:105" ht="12" customHeight="1" x14ac:dyDescent="0.25">
      <c r="A152" s="103" t="s">
        <v>52</v>
      </c>
      <c r="B152" s="104">
        <v>2.8073367541774313E-4</v>
      </c>
      <c r="C152" s="104">
        <v>2.2728744644342241E-4</v>
      </c>
      <c r="D152" s="104">
        <v>2.4340570321648196E-4</v>
      </c>
      <c r="E152" s="104">
        <v>2.9098071480181608E-4</v>
      </c>
      <c r="F152" s="104">
        <v>5.4368610647471472E-4</v>
      </c>
      <c r="G152" s="104">
        <v>1.4046068085055621E-3</v>
      </c>
      <c r="H152" s="104">
        <v>2.5028948519737631E-3</v>
      </c>
      <c r="I152" s="104">
        <v>4.9130179992810299E-3</v>
      </c>
      <c r="J152" s="104">
        <v>5.5084206001343554E-3</v>
      </c>
      <c r="K152" s="104">
        <v>8.4912566319963623E-3</v>
      </c>
      <c r="L152" s="104">
        <v>8.279936245890995E-3</v>
      </c>
      <c r="M152" s="104">
        <v>1.4943534282841672E-2</v>
      </c>
      <c r="N152" s="104">
        <v>1.2595680674433665E-2</v>
      </c>
      <c r="O152" s="104">
        <v>1.1239789481931826E-2</v>
      </c>
      <c r="P152" s="104">
        <v>1.5863573145872483E-2</v>
      </c>
      <c r="Q152" s="104">
        <v>1.5477470955820111E-2</v>
      </c>
      <c r="R152" s="104">
        <v>1.764154445062216E-2</v>
      </c>
      <c r="S152" s="104">
        <v>1.9479027462467813E-2</v>
      </c>
      <c r="T152" s="104">
        <v>2.3279170471472016E-2</v>
      </c>
      <c r="U152" s="104">
        <v>2.4169891557017355E-2</v>
      </c>
      <c r="V152" s="104">
        <v>2.4066523325297122E-2</v>
      </c>
      <c r="W152" s="104">
        <v>2.9957682931471115E-2</v>
      </c>
      <c r="DA152" s="132" t="s">
        <v>1713</v>
      </c>
    </row>
    <row r="153" spans="1:105" ht="12" customHeight="1" x14ac:dyDescent="0.25">
      <c r="A153" s="106" t="s">
        <v>122</v>
      </c>
      <c r="B153" s="101">
        <v>11.534018237291864</v>
      </c>
      <c r="C153" s="101">
        <v>11.869885007717345</v>
      </c>
      <c r="D153" s="101">
        <v>13.876961649762414</v>
      </c>
      <c r="E153" s="101">
        <v>19.020625671190345</v>
      </c>
      <c r="F153" s="101">
        <v>28.727831517496803</v>
      </c>
      <c r="G153" s="101">
        <v>47.23511100346542</v>
      </c>
      <c r="H153" s="101">
        <v>82.205430767604796</v>
      </c>
      <c r="I153" s="101">
        <v>125.84113362470728</v>
      </c>
      <c r="J153" s="101">
        <v>175.28405543444984</v>
      </c>
      <c r="K153" s="101">
        <v>201.20931583107617</v>
      </c>
      <c r="L153" s="101">
        <v>253.21151310680722</v>
      </c>
      <c r="M153" s="101">
        <v>294.22752151548679</v>
      </c>
      <c r="N153" s="101">
        <v>339.34892158319224</v>
      </c>
      <c r="O153" s="101">
        <v>389.49764567990837</v>
      </c>
      <c r="P153" s="101">
        <v>381.03247016865242</v>
      </c>
      <c r="Q153" s="101">
        <v>429.78846819302578</v>
      </c>
      <c r="R153" s="101">
        <v>462.88451360600618</v>
      </c>
      <c r="S153" s="101">
        <v>526.19577433395443</v>
      </c>
      <c r="T153" s="101">
        <v>569.95008974717302</v>
      </c>
      <c r="U153" s="101">
        <v>614.64033993929399</v>
      </c>
      <c r="V153" s="101">
        <v>704.01756690495131</v>
      </c>
      <c r="W153" s="101">
        <v>725.07342631778238</v>
      </c>
      <c r="DA153" s="131" t="s">
        <v>1714</v>
      </c>
    </row>
    <row r="154" spans="1:105" ht="12" customHeight="1" x14ac:dyDescent="0.25">
      <c r="A154" s="107" t="s">
        <v>121</v>
      </c>
      <c r="B154" s="104">
        <v>0.33102226619559394</v>
      </c>
      <c r="C154" s="104">
        <v>0.3218763327159494</v>
      </c>
      <c r="D154" s="104">
        <v>0.35136425889233092</v>
      </c>
      <c r="E154" s="104">
        <v>0.51345988940151877</v>
      </c>
      <c r="F154" s="104">
        <v>0.83956085534597358</v>
      </c>
      <c r="G154" s="104">
        <v>1.6425369265018461</v>
      </c>
      <c r="H154" s="104">
        <v>3.677421877883142</v>
      </c>
      <c r="I154" s="104">
        <v>7.777522497420887</v>
      </c>
      <c r="J154" s="104">
        <v>11.301181091579773</v>
      </c>
      <c r="K154" s="104">
        <v>14.132640554705224</v>
      </c>
      <c r="L154" s="104">
        <v>25.405643734796314</v>
      </c>
      <c r="M154" s="104">
        <v>30.035384465913026</v>
      </c>
      <c r="N154" s="104">
        <v>35.800939495351855</v>
      </c>
      <c r="O154" s="104">
        <v>39.557071823807377</v>
      </c>
      <c r="P154" s="104">
        <v>39.761977458915432</v>
      </c>
      <c r="Q154" s="104">
        <v>46.800730857149013</v>
      </c>
      <c r="R154" s="104">
        <v>52.489805764107217</v>
      </c>
      <c r="S154" s="104">
        <v>60.784042259474198</v>
      </c>
      <c r="T154" s="104">
        <v>72.110364316506761</v>
      </c>
      <c r="U154" s="104">
        <v>81.007793691023323</v>
      </c>
      <c r="V154" s="104">
        <v>90.896575715494663</v>
      </c>
      <c r="W154" s="104">
        <v>99.387472387902932</v>
      </c>
      <c r="DA154" s="132" t="s">
        <v>1715</v>
      </c>
    </row>
    <row r="155" spans="1:105" ht="12" customHeight="1" x14ac:dyDescent="0.25">
      <c r="A155" s="108" t="s">
        <v>53</v>
      </c>
      <c r="B155" s="98">
        <v>0.1144831053843777</v>
      </c>
      <c r="C155" s="98">
        <v>0.10036648424106576</v>
      </c>
      <c r="D155" s="98">
        <v>0.1002784369700177</v>
      </c>
      <c r="E155" s="98">
        <v>0.16048276438535253</v>
      </c>
      <c r="F155" s="98">
        <v>0.25435619092976092</v>
      </c>
      <c r="G155" s="98">
        <v>0.45715177754864117</v>
      </c>
      <c r="H155" s="98">
        <v>0.97970222678162977</v>
      </c>
      <c r="I155" s="98">
        <v>2.4636675829626915</v>
      </c>
      <c r="J155" s="98">
        <v>3.3383176442745905</v>
      </c>
      <c r="K155" s="98">
        <v>3.8502804633326329</v>
      </c>
      <c r="L155" s="98">
        <v>13.604226833870845</v>
      </c>
      <c r="M155" s="98">
        <v>7.7853216316891052</v>
      </c>
      <c r="N155" s="98">
        <v>11.522841467183351</v>
      </c>
      <c r="O155" s="98">
        <v>13.195713316577182</v>
      </c>
      <c r="P155" s="98">
        <v>9.7557194935359259</v>
      </c>
      <c r="Q155" s="98">
        <v>12.989388099311078</v>
      </c>
      <c r="R155" s="98">
        <v>13.484502810021091</v>
      </c>
      <c r="S155" s="98">
        <v>17.294098425239234</v>
      </c>
      <c r="T155" s="98">
        <v>20.247173420742996</v>
      </c>
      <c r="U155" s="98">
        <v>20.957679348462037</v>
      </c>
      <c r="V155" s="98">
        <v>24.246127731907333</v>
      </c>
      <c r="W155" s="98">
        <v>26.95120223502192</v>
      </c>
      <c r="DA155" s="63" t="s">
        <v>1716</v>
      </c>
    </row>
    <row r="156" spans="1:105" ht="12" customHeight="1" x14ac:dyDescent="0.25">
      <c r="A156" s="108" t="s">
        <v>52</v>
      </c>
      <c r="B156" s="98">
        <v>0.21653916081121624</v>
      </c>
      <c r="C156" s="98">
        <v>0.22150984847488367</v>
      </c>
      <c r="D156" s="98">
        <v>0.25108582192231321</v>
      </c>
      <c r="E156" s="98">
        <v>0.35297712501616624</v>
      </c>
      <c r="F156" s="98">
        <v>0.58520466441621266</v>
      </c>
      <c r="G156" s="98">
        <v>1.185385148953205</v>
      </c>
      <c r="H156" s="98">
        <v>2.697719651101512</v>
      </c>
      <c r="I156" s="98">
        <v>5.3138549144581955</v>
      </c>
      <c r="J156" s="98">
        <v>7.9628634473051818</v>
      </c>
      <c r="K156" s="98">
        <v>10.282360091372592</v>
      </c>
      <c r="L156" s="98">
        <v>11.801416900925467</v>
      </c>
      <c r="M156" s="98">
        <v>22.250062834223922</v>
      </c>
      <c r="N156" s="98">
        <v>24.2780980281685</v>
      </c>
      <c r="O156" s="98">
        <v>26.361358507230197</v>
      </c>
      <c r="P156" s="98">
        <v>30.006257965379504</v>
      </c>
      <c r="Q156" s="98">
        <v>33.811342757837934</v>
      </c>
      <c r="R156" s="98">
        <v>39.005302954086126</v>
      </c>
      <c r="S156" s="98">
        <v>43.489943834234964</v>
      </c>
      <c r="T156" s="98">
        <v>51.863190895763765</v>
      </c>
      <c r="U156" s="98">
        <v>60.05011434256128</v>
      </c>
      <c r="V156" s="98">
        <v>66.650447983587327</v>
      </c>
      <c r="W156" s="98">
        <v>72.436270152881008</v>
      </c>
      <c r="DA156" s="63" t="s">
        <v>1717</v>
      </c>
    </row>
    <row r="157" spans="1:105" ht="12" customHeight="1" x14ac:dyDescent="0.25">
      <c r="A157" s="121" t="s">
        <v>54</v>
      </c>
      <c r="B157" s="122">
        <v>8.2472071100809607</v>
      </c>
      <c r="C157" s="122">
        <v>8.9361592908101777</v>
      </c>
      <c r="D157" s="122">
        <v>10.515170420232462</v>
      </c>
      <c r="E157" s="122">
        <v>13.063144606845897</v>
      </c>
      <c r="F157" s="122">
        <v>17.951378842029619</v>
      </c>
      <c r="G157" s="122">
        <v>32.707034202159733</v>
      </c>
      <c r="H157" s="122">
        <v>55.519692345887151</v>
      </c>
      <c r="I157" s="122">
        <v>88.910206735817809</v>
      </c>
      <c r="J157" s="122">
        <v>120.68047389211145</v>
      </c>
      <c r="K157" s="122">
        <v>126.01120398450652</v>
      </c>
      <c r="L157" s="122">
        <v>181.12699427713022</v>
      </c>
      <c r="M157" s="122">
        <v>196.15811478195616</v>
      </c>
      <c r="N157" s="122">
        <v>221.14350600845424</v>
      </c>
      <c r="O157" s="122">
        <v>243.11300049199968</v>
      </c>
      <c r="P157" s="122">
        <v>237.27395046255492</v>
      </c>
      <c r="Q157" s="122">
        <v>264.8486125179918</v>
      </c>
      <c r="R157" s="122">
        <v>272.5034040840323</v>
      </c>
      <c r="S157" s="122">
        <v>309.10832265670444</v>
      </c>
      <c r="T157" s="122">
        <v>332.86002861098257</v>
      </c>
      <c r="U157" s="122">
        <v>356.5076482229137</v>
      </c>
      <c r="V157" s="122">
        <v>405.50617671242003</v>
      </c>
      <c r="W157" s="122">
        <v>404.79536555259182</v>
      </c>
      <c r="DA157" s="130" t="s">
        <v>1718</v>
      </c>
    </row>
    <row r="158" spans="1:105" ht="12" customHeight="1" x14ac:dyDescent="0.25">
      <c r="A158" s="97" t="s">
        <v>50</v>
      </c>
      <c r="B158" s="98">
        <v>4.2962200558787487</v>
      </c>
      <c r="C158" s="98">
        <v>4.4397090153885816</v>
      </c>
      <c r="D158" s="98">
        <v>5.3133486571072712</v>
      </c>
      <c r="E158" s="98">
        <v>6.4885989890060092</v>
      </c>
      <c r="F158" s="98">
        <v>10.029284076576715</v>
      </c>
      <c r="G158" s="98">
        <v>16.697342448038722</v>
      </c>
      <c r="H158" s="98">
        <v>25.79420714602378</v>
      </c>
      <c r="I158" s="98">
        <v>40.251581339532642</v>
      </c>
      <c r="J158" s="98">
        <v>48.897738339014488</v>
      </c>
      <c r="K158" s="98">
        <v>60.673722390439764</v>
      </c>
      <c r="L158" s="98">
        <v>72.741526332777681</v>
      </c>
      <c r="M158" s="98">
        <v>83.16954050421279</v>
      </c>
      <c r="N158" s="98">
        <v>87.469547295997813</v>
      </c>
      <c r="O158" s="98">
        <v>93.108972063118784</v>
      </c>
      <c r="P158" s="98">
        <v>100.0228469166084</v>
      </c>
      <c r="Q158" s="98">
        <v>102.45569922814155</v>
      </c>
      <c r="R158" s="98">
        <v>94.824559992860316</v>
      </c>
      <c r="S158" s="98">
        <v>104.94886533791556</v>
      </c>
      <c r="T158" s="98">
        <v>109.85744033295475</v>
      </c>
      <c r="U158" s="98">
        <v>114.25828905394712</v>
      </c>
      <c r="V158" s="98">
        <v>128.25364096685288</v>
      </c>
      <c r="W158" s="98">
        <v>121.47026518470837</v>
      </c>
      <c r="DA158" s="63" t="s">
        <v>1719</v>
      </c>
    </row>
    <row r="159" spans="1:105" ht="12" customHeight="1" x14ac:dyDescent="0.25">
      <c r="A159" s="109" t="s">
        <v>120</v>
      </c>
      <c r="B159" s="33">
        <v>3.9509870542022116</v>
      </c>
      <c r="C159" s="33">
        <v>4.496450275421596</v>
      </c>
      <c r="D159" s="33">
        <v>5.2018217631251895</v>
      </c>
      <c r="E159" s="33">
        <v>6.5745456178398882</v>
      </c>
      <c r="F159" s="33">
        <v>7.9220947654529024</v>
      </c>
      <c r="G159" s="33">
        <v>16.009691754121008</v>
      </c>
      <c r="H159" s="33">
        <v>29.725485199863368</v>
      </c>
      <c r="I159" s="33">
        <v>48.65862539628516</v>
      </c>
      <c r="J159" s="33">
        <v>71.782735553096956</v>
      </c>
      <c r="K159" s="33">
        <v>65.337481594066759</v>
      </c>
      <c r="L159" s="33">
        <v>108.38546794435256</v>
      </c>
      <c r="M159" s="33">
        <v>112.98857427774337</v>
      </c>
      <c r="N159" s="33">
        <v>133.67395871245643</v>
      </c>
      <c r="O159" s="33">
        <v>150.0040284288809</v>
      </c>
      <c r="P159" s="33">
        <v>137.25110354594651</v>
      </c>
      <c r="Q159" s="33">
        <v>162.39291328985024</v>
      </c>
      <c r="R159" s="33">
        <v>177.67884409117198</v>
      </c>
      <c r="S159" s="33">
        <v>204.15945731878887</v>
      </c>
      <c r="T159" s="33">
        <v>223.00258827802784</v>
      </c>
      <c r="U159" s="33">
        <v>242.24935916896658</v>
      </c>
      <c r="V159" s="33">
        <v>277.25253574556712</v>
      </c>
      <c r="W159" s="33">
        <v>283.32510036788346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4008.7080222756517</v>
      </c>
      <c r="C161" s="117">
        <f t="shared" si="54"/>
        <v>4286.3789364992645</v>
      </c>
      <c r="D161" s="117">
        <f t="shared" si="54"/>
        <v>4142.5917357731751</v>
      </c>
      <c r="E161" s="117">
        <f t="shared" si="54"/>
        <v>4585.735554935769</v>
      </c>
      <c r="F161" s="117">
        <f t="shared" si="54"/>
        <v>4772.2538314554477</v>
      </c>
      <c r="G161" s="117">
        <f t="shared" si="54"/>
        <v>4181.7415723406621</v>
      </c>
      <c r="H161" s="117">
        <f t="shared" si="54"/>
        <v>4178.2071394641916</v>
      </c>
      <c r="I161" s="117">
        <f t="shared" si="54"/>
        <v>3797.0830145383093</v>
      </c>
      <c r="J161" s="117">
        <f t="shared" si="54"/>
        <v>4224.5492062249159</v>
      </c>
      <c r="K161" s="117">
        <f t="shared" si="54"/>
        <v>3821.2956064997798</v>
      </c>
      <c r="L161" s="117">
        <f t="shared" si="54"/>
        <v>4228.463090595661</v>
      </c>
      <c r="M161" s="117">
        <f t="shared" si="54"/>
        <v>3230.8195948504394</v>
      </c>
      <c r="N161" s="117">
        <f t="shared" si="54"/>
        <v>3767.5129354383735</v>
      </c>
      <c r="O161" s="117">
        <f t="shared" si="54"/>
        <v>4046.2306102972329</v>
      </c>
      <c r="P161" s="117">
        <f t="shared" si="54"/>
        <v>3042.8113481273476</v>
      </c>
      <c r="Q161" s="117">
        <f t="shared" si="54"/>
        <v>3291.6821507639256</v>
      </c>
      <c r="R161" s="117">
        <f t="shared" ref="R161:V161" si="55">R162+R164+R166+R175</f>
        <v>3667.1412572377603</v>
      </c>
      <c r="S161" s="117">
        <f t="shared" si="55"/>
        <v>3644.3663706623224</v>
      </c>
      <c r="T161" s="117">
        <f t="shared" si="55"/>
        <v>3427.0109769123683</v>
      </c>
      <c r="U161" s="117">
        <f t="shared" si="55"/>
        <v>3360.0477414614093</v>
      </c>
      <c r="V161" s="117">
        <f t="shared" si="55"/>
        <v>2999.0251201318006</v>
      </c>
      <c r="W161" s="117">
        <f t="shared" ref="W161" si="56">W162+W164+W166+W175</f>
        <v>3528.0743426407203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3297.8146053090964</v>
      </c>
      <c r="C162" s="122">
        <f t="shared" si="57"/>
        <v>3588.0911246199153</v>
      </c>
      <c r="D162" s="122">
        <f t="shared" si="57"/>
        <v>3432.6537791812952</v>
      </c>
      <c r="E162" s="122">
        <f t="shared" si="57"/>
        <v>3786.0899915016093</v>
      </c>
      <c r="F162" s="122">
        <f t="shared" si="57"/>
        <v>4066.0673784463784</v>
      </c>
      <c r="G162" s="122">
        <f t="shared" si="57"/>
        <v>3513.2887508090453</v>
      </c>
      <c r="H162" s="122">
        <f t="shared" si="57"/>
        <v>3491.3145572796043</v>
      </c>
      <c r="I162" s="122">
        <f t="shared" si="57"/>
        <v>3120.0162848661621</v>
      </c>
      <c r="J162" s="122">
        <f t="shared" si="57"/>
        <v>3541.2799302804824</v>
      </c>
      <c r="K162" s="122">
        <f t="shared" si="57"/>
        <v>3221.1521785757336</v>
      </c>
      <c r="L162" s="122">
        <f t="shared" si="57"/>
        <v>3561.6600964652748</v>
      </c>
      <c r="M162" s="122">
        <f t="shared" si="57"/>
        <v>2569.2478575946852</v>
      </c>
      <c r="N162" s="122">
        <f t="shared" si="57"/>
        <v>3078.4529646734104</v>
      </c>
      <c r="O162" s="122">
        <f t="shared" si="57"/>
        <v>3337.0892825152832</v>
      </c>
      <c r="P162" s="122">
        <f t="shared" si="57"/>
        <v>2408.0076901544007</v>
      </c>
      <c r="Q162" s="122">
        <f t="shared" si="57"/>
        <v>2625.5914470807384</v>
      </c>
      <c r="R162" s="122">
        <f t="shared" si="57"/>
        <v>2992.7010702651146</v>
      </c>
      <c r="S162" s="122">
        <f t="shared" si="57"/>
        <v>2927.6617970281154</v>
      </c>
      <c r="T162" s="122">
        <f t="shared" si="57"/>
        <v>2719.4701042980755</v>
      </c>
      <c r="U162" s="122">
        <f t="shared" si="57"/>
        <v>2677.737313664355</v>
      </c>
      <c r="V162" s="122">
        <f t="shared" si="57"/>
        <v>2298.6738219525218</v>
      </c>
      <c r="W162" s="122">
        <f t="shared" si="57"/>
        <v>2855.3196472083705</v>
      </c>
      <c r="DA162" s="130" t="s">
        <v>1722</v>
      </c>
    </row>
    <row r="163" spans="1:105" ht="12" customHeight="1" x14ac:dyDescent="0.25">
      <c r="A163" s="97" t="s">
        <v>53</v>
      </c>
      <c r="B163" s="33">
        <v>3297.8146053090964</v>
      </c>
      <c r="C163" s="33">
        <v>3588.0911246199153</v>
      </c>
      <c r="D163" s="33">
        <v>3432.6537791812952</v>
      </c>
      <c r="E163" s="33">
        <v>3786.0899915016093</v>
      </c>
      <c r="F163" s="33">
        <v>4066.0673784463784</v>
      </c>
      <c r="G163" s="33">
        <v>3513.2887508090453</v>
      </c>
      <c r="H163" s="33">
        <v>3491.3145572796043</v>
      </c>
      <c r="I163" s="33">
        <v>3120.0162848661621</v>
      </c>
      <c r="J163" s="33">
        <v>3541.2799302804824</v>
      </c>
      <c r="K163" s="33">
        <v>3221.1521785757336</v>
      </c>
      <c r="L163" s="33">
        <v>3561.6600964652748</v>
      </c>
      <c r="M163" s="33">
        <v>2569.2478575946852</v>
      </c>
      <c r="N163" s="33">
        <v>3078.4529646734104</v>
      </c>
      <c r="O163" s="33">
        <v>3337.0892825152832</v>
      </c>
      <c r="P163" s="33">
        <v>2408.0076901544007</v>
      </c>
      <c r="Q163" s="33">
        <v>2625.5914470807384</v>
      </c>
      <c r="R163" s="33">
        <v>2992.7010702651146</v>
      </c>
      <c r="S163" s="33">
        <v>2927.6617970281154</v>
      </c>
      <c r="T163" s="33">
        <v>2719.4701042980755</v>
      </c>
      <c r="U163" s="33">
        <v>2677.737313664355</v>
      </c>
      <c r="V163" s="33">
        <v>2298.6738219525218</v>
      </c>
      <c r="W163" s="33">
        <v>2855.3196472083705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32.083760640958353</v>
      </c>
      <c r="C164" s="122">
        <f t="shared" si="58"/>
        <v>38.695825210579883</v>
      </c>
      <c r="D164" s="122">
        <f t="shared" si="58"/>
        <v>29.876991802344264</v>
      </c>
      <c r="E164" s="122">
        <f t="shared" si="58"/>
        <v>98.464726421933037</v>
      </c>
      <c r="F164" s="122">
        <f t="shared" si="58"/>
        <v>28.608008699951132</v>
      </c>
      <c r="G164" s="122">
        <f t="shared" si="58"/>
        <v>37.038813544051735</v>
      </c>
      <c r="H164" s="122">
        <f t="shared" si="58"/>
        <v>45.304490421488175</v>
      </c>
      <c r="I164" s="122">
        <f t="shared" si="58"/>
        <v>20.160323966501149</v>
      </c>
      <c r="J164" s="122">
        <f t="shared" si="58"/>
        <v>20.986624045247471</v>
      </c>
      <c r="K164" s="122">
        <f t="shared" si="58"/>
        <v>24.545263519910062</v>
      </c>
      <c r="L164" s="122">
        <f t="shared" si="58"/>
        <v>22.650982183920515</v>
      </c>
      <c r="M164" s="122">
        <f t="shared" si="58"/>
        <v>20.944757459825361</v>
      </c>
      <c r="N164" s="122">
        <f t="shared" si="58"/>
        <v>19.622932861624236</v>
      </c>
      <c r="O164" s="122">
        <f t="shared" si="58"/>
        <v>19.234078421519975</v>
      </c>
      <c r="P164" s="122">
        <f t="shared" si="58"/>
        <v>19.957559635690441</v>
      </c>
      <c r="Q164" s="122">
        <f t="shared" si="58"/>
        <v>20.794722938215305</v>
      </c>
      <c r="R164" s="122">
        <f t="shared" si="58"/>
        <v>25.89615622366702</v>
      </c>
      <c r="S164" s="122">
        <f t="shared" si="58"/>
        <v>26.097974564153915</v>
      </c>
      <c r="T164" s="122">
        <f t="shared" si="58"/>
        <v>27.238282643664721</v>
      </c>
      <c r="U164" s="122">
        <f t="shared" si="58"/>
        <v>28.621197065914174</v>
      </c>
      <c r="V164" s="122">
        <f t="shared" si="58"/>
        <v>33.356788008554751</v>
      </c>
      <c r="W164" s="122">
        <f t="shared" si="58"/>
        <v>34.378478892400686</v>
      </c>
      <c r="DA164" s="130" t="s">
        <v>1724</v>
      </c>
    </row>
    <row r="165" spans="1:105" ht="12" customHeight="1" x14ac:dyDescent="0.25">
      <c r="A165" s="97" t="s">
        <v>53</v>
      </c>
      <c r="B165" s="98">
        <v>32.083760640958353</v>
      </c>
      <c r="C165" s="98">
        <v>38.695825210579883</v>
      </c>
      <c r="D165" s="98">
        <v>29.876991802344264</v>
      </c>
      <c r="E165" s="98">
        <v>98.464726421933037</v>
      </c>
      <c r="F165" s="98">
        <v>28.608008699951132</v>
      </c>
      <c r="G165" s="98">
        <v>37.038813544051735</v>
      </c>
      <c r="H165" s="98">
        <v>45.304490421488175</v>
      </c>
      <c r="I165" s="98">
        <v>20.160323966501149</v>
      </c>
      <c r="J165" s="98">
        <v>20.986624045247471</v>
      </c>
      <c r="K165" s="98">
        <v>24.545263519910062</v>
      </c>
      <c r="L165" s="98">
        <v>22.650982183920515</v>
      </c>
      <c r="M165" s="98">
        <v>20.944757459825361</v>
      </c>
      <c r="N165" s="98">
        <v>19.622932861624236</v>
      </c>
      <c r="O165" s="98">
        <v>19.234078421519975</v>
      </c>
      <c r="P165" s="98">
        <v>19.957559635690441</v>
      </c>
      <c r="Q165" s="98">
        <v>20.794722938215305</v>
      </c>
      <c r="R165" s="98">
        <v>25.89615622366702</v>
      </c>
      <c r="S165" s="98">
        <v>26.097974564153915</v>
      </c>
      <c r="T165" s="98">
        <v>27.238282643664721</v>
      </c>
      <c r="U165" s="98">
        <v>28.621197065914174</v>
      </c>
      <c r="V165" s="98">
        <v>33.356788008554751</v>
      </c>
      <c r="W165" s="98">
        <v>34.378478892400686</v>
      </c>
      <c r="DA165" s="63" t="s">
        <v>1725</v>
      </c>
    </row>
    <row r="166" spans="1:105" ht="12" customHeight="1" x14ac:dyDescent="0.25">
      <c r="A166" s="121" t="s">
        <v>55</v>
      </c>
      <c r="B166" s="122">
        <v>421.80153378765522</v>
      </c>
      <c r="C166" s="122">
        <v>402.04061813089743</v>
      </c>
      <c r="D166" s="122">
        <v>412.5490129832329</v>
      </c>
      <c r="E166" s="122">
        <v>439.04281561694495</v>
      </c>
      <c r="F166" s="122">
        <v>440.03899999106295</v>
      </c>
      <c r="G166" s="122">
        <v>396.12583291561316</v>
      </c>
      <c r="H166" s="122">
        <v>404.91283040075137</v>
      </c>
      <c r="I166" s="122">
        <v>409.03992843321396</v>
      </c>
      <c r="J166" s="122">
        <v>414.34998620871141</v>
      </c>
      <c r="K166" s="122">
        <v>372.5846110764428</v>
      </c>
      <c r="L166" s="122">
        <v>401.31549532631669</v>
      </c>
      <c r="M166" s="122">
        <v>409.18827742050166</v>
      </c>
      <c r="N166" s="122">
        <v>429.96866052858985</v>
      </c>
      <c r="O166" s="122">
        <v>448.11665234928398</v>
      </c>
      <c r="P166" s="122">
        <v>400.55729543774481</v>
      </c>
      <c r="Q166" s="122">
        <v>421.79162935396619</v>
      </c>
      <c r="R166" s="122">
        <v>430.84919731702792</v>
      </c>
      <c r="S166" s="122">
        <v>458.99803012352959</v>
      </c>
      <c r="T166" s="122">
        <v>454.46300359313625</v>
      </c>
      <c r="U166" s="122">
        <v>437.91309835002653</v>
      </c>
      <c r="V166" s="122">
        <v>447.08182416309199</v>
      </c>
      <c r="W166" s="122">
        <v>433.59883082261268</v>
      </c>
      <c r="DA166" s="130" t="s">
        <v>1726</v>
      </c>
    </row>
    <row r="167" spans="1:105" ht="12" customHeight="1" x14ac:dyDescent="0.25">
      <c r="A167" s="97" t="s">
        <v>124</v>
      </c>
      <c r="B167" s="98">
        <v>52.036871828441058</v>
      </c>
      <c r="C167" s="98">
        <v>50.482306141054693</v>
      </c>
      <c r="D167" s="98">
        <v>51.005354665485925</v>
      </c>
      <c r="E167" s="98">
        <v>48.244475940235326</v>
      </c>
      <c r="F167" s="98">
        <v>47.503284308703627</v>
      </c>
      <c r="G167" s="98">
        <v>43.622240387906146</v>
      </c>
      <c r="H167" s="98">
        <v>39.641580994334554</v>
      </c>
      <c r="I167" s="98">
        <v>38.917692746253699</v>
      </c>
      <c r="J167" s="98">
        <v>33.996466678969931</v>
      </c>
      <c r="K167" s="98">
        <v>31.25217920079081</v>
      </c>
      <c r="L167" s="98">
        <v>29.431201050320283</v>
      </c>
      <c r="M167" s="98">
        <v>27.467405873912455</v>
      </c>
      <c r="N167" s="98">
        <v>23.382307447654828</v>
      </c>
      <c r="O167" s="98">
        <v>20.810184779921915</v>
      </c>
      <c r="P167" s="98">
        <v>19.521144480104805</v>
      </c>
      <c r="Q167" s="98">
        <v>18.362120810163294</v>
      </c>
      <c r="R167" s="98">
        <v>17.989282990439751</v>
      </c>
      <c r="S167" s="98">
        <v>18.227563554832692</v>
      </c>
      <c r="T167" s="98">
        <v>17.708112118270083</v>
      </c>
      <c r="U167" s="98">
        <v>15.835225279104757</v>
      </c>
      <c r="V167" s="98">
        <v>15.14896508144904</v>
      </c>
      <c r="W167" s="98">
        <v>15.514874660075124</v>
      </c>
      <c r="DA167" s="63" t="s">
        <v>1727</v>
      </c>
    </row>
    <row r="168" spans="1:105" ht="12" customHeight="1" x14ac:dyDescent="0.25">
      <c r="A168" s="97" t="s">
        <v>123</v>
      </c>
      <c r="B168" s="98">
        <v>1.3228037959985324E-2</v>
      </c>
      <c r="C168" s="98">
        <v>1.2512929945975873E-2</v>
      </c>
      <c r="D168" s="98">
        <v>1.2699942938239773E-2</v>
      </c>
      <c r="E168" s="98">
        <v>1.1455168132682348E-2</v>
      </c>
      <c r="F168" s="98">
        <v>1.1647528250710006E-2</v>
      </c>
      <c r="G168" s="98">
        <v>1.1774652944425021E-2</v>
      </c>
      <c r="H168" s="98">
        <v>1.1979890589329117E-2</v>
      </c>
      <c r="I168" s="98">
        <v>1.5055083461885367E-2</v>
      </c>
      <c r="J168" s="98">
        <v>1.386506301062734E-2</v>
      </c>
      <c r="K168" s="98">
        <v>1.630910254160926E-2</v>
      </c>
      <c r="L168" s="98">
        <v>2.3126434919761549E-2</v>
      </c>
      <c r="M168" s="98">
        <v>2.4137298248699545E-2</v>
      </c>
      <c r="N168" s="98">
        <v>2.1629646419467609E-2</v>
      </c>
      <c r="O168" s="98">
        <v>1.8673323860939301E-2</v>
      </c>
      <c r="P168" s="98">
        <v>1.9114210189705806E-2</v>
      </c>
      <c r="Q168" s="98">
        <v>1.7101195173347919E-2</v>
      </c>
      <c r="R168" s="98">
        <v>1.7778632284355944E-2</v>
      </c>
      <c r="S168" s="98">
        <v>1.8625101653805275E-2</v>
      </c>
      <c r="T168" s="98">
        <v>1.9612641322001204E-2</v>
      </c>
      <c r="U168" s="98">
        <v>1.8227512567212067E-2</v>
      </c>
      <c r="V168" s="98">
        <v>1.8369251991705048E-2</v>
      </c>
      <c r="W168" s="98">
        <v>2.1258382815714381E-2</v>
      </c>
      <c r="DA168" s="63" t="s">
        <v>1728</v>
      </c>
    </row>
    <row r="169" spans="1:105" ht="12" customHeight="1" x14ac:dyDescent="0.25">
      <c r="A169" s="100" t="s">
        <v>50</v>
      </c>
      <c r="B169" s="101">
        <v>4.9183211676201277E-3</v>
      </c>
      <c r="C169" s="101">
        <v>4.2173927256838406E-3</v>
      </c>
      <c r="D169" s="101">
        <v>3.9388422591414259E-3</v>
      </c>
      <c r="E169" s="101">
        <v>3.8918709108199672E-3</v>
      </c>
      <c r="F169" s="101">
        <v>3.8433794241216632E-3</v>
      </c>
      <c r="G169" s="101">
        <v>3.574575380163471E-3</v>
      </c>
      <c r="H169" s="101">
        <v>3.4705093932544868E-3</v>
      </c>
      <c r="I169" s="101">
        <v>5.1392657721781206E-3</v>
      </c>
      <c r="J169" s="101">
        <v>4.4191842068195221E-3</v>
      </c>
      <c r="K169" s="101">
        <v>4.8055124713838543E-3</v>
      </c>
      <c r="L169" s="101">
        <v>1.2977235551295806E-2</v>
      </c>
      <c r="M169" s="101">
        <v>6.7436640613648029E-3</v>
      </c>
      <c r="N169" s="101">
        <v>7.4428237116530502E-3</v>
      </c>
      <c r="O169" s="101">
        <v>6.6570508091550185E-3</v>
      </c>
      <c r="P169" s="101">
        <v>5.0121685379313444E-3</v>
      </c>
      <c r="Q169" s="101">
        <v>5.0200617358818582E-3</v>
      </c>
      <c r="R169" s="101">
        <v>4.7679932607472544E-3</v>
      </c>
      <c r="S169" s="101">
        <v>5.3948419300822777E-3</v>
      </c>
      <c r="T169" s="101">
        <v>5.4972271715642198E-3</v>
      </c>
      <c r="U169" s="101">
        <v>4.6779072992793143E-3</v>
      </c>
      <c r="V169" s="101">
        <v>4.8750600640136178E-3</v>
      </c>
      <c r="W169" s="101">
        <v>5.6975282975348738E-3</v>
      </c>
      <c r="DA169" s="131" t="s">
        <v>1729</v>
      </c>
    </row>
    <row r="170" spans="1:105" ht="12" customHeight="1" x14ac:dyDescent="0.25">
      <c r="A170" s="103" t="s">
        <v>52</v>
      </c>
      <c r="B170" s="104">
        <v>8.309716792365196E-3</v>
      </c>
      <c r="C170" s="104">
        <v>8.2955372202920315E-3</v>
      </c>
      <c r="D170" s="104">
        <v>8.7611006790983478E-3</v>
      </c>
      <c r="E170" s="104">
        <v>7.5632972218623801E-3</v>
      </c>
      <c r="F170" s="104">
        <v>7.8041488265883424E-3</v>
      </c>
      <c r="G170" s="104">
        <v>8.200077564261549E-3</v>
      </c>
      <c r="H170" s="104">
        <v>8.5093811960746304E-3</v>
      </c>
      <c r="I170" s="104">
        <v>9.9158176897072466E-3</v>
      </c>
      <c r="J170" s="104">
        <v>9.4458788038078167E-3</v>
      </c>
      <c r="K170" s="104">
        <v>1.1503590070225406E-2</v>
      </c>
      <c r="L170" s="104">
        <v>1.0149199368465743E-2</v>
      </c>
      <c r="M170" s="104">
        <v>1.7393634187334743E-2</v>
      </c>
      <c r="N170" s="104">
        <v>1.4186822707814559E-2</v>
      </c>
      <c r="O170" s="104">
        <v>1.2016273051784283E-2</v>
      </c>
      <c r="P170" s="104">
        <v>1.4102041651774463E-2</v>
      </c>
      <c r="Q170" s="104">
        <v>1.2081133437466059E-2</v>
      </c>
      <c r="R170" s="104">
        <v>1.3010639023608689E-2</v>
      </c>
      <c r="S170" s="104">
        <v>1.3230259723722998E-2</v>
      </c>
      <c r="T170" s="104">
        <v>1.4115414150436984E-2</v>
      </c>
      <c r="U170" s="104">
        <v>1.3549605267932753E-2</v>
      </c>
      <c r="V170" s="104">
        <v>1.3494191927691431E-2</v>
      </c>
      <c r="W170" s="104">
        <v>1.5560854518179507E-2</v>
      </c>
      <c r="DA170" s="132" t="s">
        <v>1730</v>
      </c>
    </row>
    <row r="171" spans="1:105" ht="12" customHeight="1" x14ac:dyDescent="0.25">
      <c r="A171" s="106" t="s">
        <v>122</v>
      </c>
      <c r="B171" s="101">
        <v>359.43639894563654</v>
      </c>
      <c r="C171" s="101">
        <v>342.1483154545636</v>
      </c>
      <c r="D171" s="101">
        <v>352.34048088931303</v>
      </c>
      <c r="E171" s="101">
        <v>380.58568238552004</v>
      </c>
      <c r="F171" s="101">
        <v>382.03445045656127</v>
      </c>
      <c r="G171" s="101">
        <v>342.53326547662039</v>
      </c>
      <c r="H171" s="101">
        <v>353.04671526682887</v>
      </c>
      <c r="I171" s="101">
        <v>354.78020054774117</v>
      </c>
      <c r="J171" s="101">
        <v>362.7341383425852</v>
      </c>
      <c r="K171" s="101">
        <v>322.96825023642918</v>
      </c>
      <c r="L171" s="101">
        <v>341.86507933759867</v>
      </c>
      <c r="M171" s="101">
        <v>348.24435542720471</v>
      </c>
      <c r="N171" s="101">
        <v>368.02177160605021</v>
      </c>
      <c r="O171" s="101">
        <v>386.78239151834924</v>
      </c>
      <c r="P171" s="101">
        <v>344.51657111725581</v>
      </c>
      <c r="Q171" s="101">
        <v>363.50046627884745</v>
      </c>
      <c r="R171" s="101">
        <v>370.72122279635636</v>
      </c>
      <c r="S171" s="101">
        <v>395.32667615144902</v>
      </c>
      <c r="T171" s="101">
        <v>389.33543618322028</v>
      </c>
      <c r="U171" s="101">
        <v>374.57096779753795</v>
      </c>
      <c r="V171" s="101">
        <v>382.81464683687841</v>
      </c>
      <c r="W171" s="101">
        <v>367.64962333724418</v>
      </c>
      <c r="DA171" s="131" t="s">
        <v>1731</v>
      </c>
    </row>
    <row r="172" spans="1:105" ht="12" customHeight="1" x14ac:dyDescent="0.25">
      <c r="A172" s="107" t="s">
        <v>121</v>
      </c>
      <c r="B172" s="104">
        <v>10.315034975617667</v>
      </c>
      <c r="C172" s="104">
        <v>9.3974836053331376</v>
      </c>
      <c r="D172" s="104">
        <v>9.1904774854956859</v>
      </c>
      <c r="E172" s="104">
        <v>10.201202123056881</v>
      </c>
      <c r="F172" s="104">
        <v>10.489617697547326</v>
      </c>
      <c r="G172" s="104">
        <v>9.9585523981422313</v>
      </c>
      <c r="H172" s="104">
        <v>12.212554248998613</v>
      </c>
      <c r="I172" s="104">
        <v>15.326980055757211</v>
      </c>
      <c r="J172" s="104">
        <v>17.605516124145659</v>
      </c>
      <c r="K172" s="104">
        <v>18.347872536681145</v>
      </c>
      <c r="L172" s="104">
        <v>29.99608850347802</v>
      </c>
      <c r="M172" s="104">
        <v>33.452378821135795</v>
      </c>
      <c r="N172" s="104">
        <v>38.542951828465355</v>
      </c>
      <c r="O172" s="104">
        <v>40.505402727151875</v>
      </c>
      <c r="P172" s="104">
        <v>36.500465630194483</v>
      </c>
      <c r="Q172" s="104">
        <v>39.911941069782053</v>
      </c>
      <c r="R172" s="104">
        <v>42.120912897947477</v>
      </c>
      <c r="S172" s="104">
        <v>45.4251653155941</v>
      </c>
      <c r="T172" s="104">
        <v>47.399842650323862</v>
      </c>
      <c r="U172" s="104">
        <v>47.488677760816664</v>
      </c>
      <c r="V172" s="104">
        <v>49.099842992772857</v>
      </c>
      <c r="W172" s="104">
        <v>50.413074442477715</v>
      </c>
      <c r="DA172" s="132" t="s">
        <v>1732</v>
      </c>
    </row>
    <row r="173" spans="1:105" ht="12" customHeight="1" x14ac:dyDescent="0.25">
      <c r="A173" s="108" t="s">
        <v>53</v>
      </c>
      <c r="B173" s="98">
        <v>3.5674253872076762</v>
      </c>
      <c r="C173" s="98">
        <v>2.9341223916309476</v>
      </c>
      <c r="D173" s="98">
        <v>2.6306542514277358</v>
      </c>
      <c r="E173" s="98">
        <v>3.204414913246306</v>
      </c>
      <c r="F173" s="98">
        <v>3.1979331882735011</v>
      </c>
      <c r="G173" s="98">
        <v>2.787731252843558</v>
      </c>
      <c r="H173" s="98">
        <v>3.2619783496164452</v>
      </c>
      <c r="I173" s="98">
        <v>4.8616699607022946</v>
      </c>
      <c r="J173" s="98">
        <v>5.2071552054372265</v>
      </c>
      <c r="K173" s="98">
        <v>5.0040452383943688</v>
      </c>
      <c r="L173" s="98">
        <v>16.068257777955083</v>
      </c>
      <c r="M173" s="98">
        <v>8.6733157742885645</v>
      </c>
      <c r="N173" s="98">
        <v>12.404597926777823</v>
      </c>
      <c r="O173" s="98">
        <v>13.512781505441479</v>
      </c>
      <c r="P173" s="98">
        <v>8.9791743542066698</v>
      </c>
      <c r="Q173" s="98">
        <v>11.120603453303119</v>
      </c>
      <c r="R173" s="98">
        <v>10.864632641455065</v>
      </c>
      <c r="S173" s="98">
        <v>12.967846741764324</v>
      </c>
      <c r="T173" s="98">
        <v>13.344432955543436</v>
      </c>
      <c r="U173" s="98">
        <v>12.31427762875928</v>
      </c>
      <c r="V173" s="98">
        <v>13.122433236781132</v>
      </c>
      <c r="W173" s="98">
        <v>13.697689042280208</v>
      </c>
      <c r="DA173" s="63" t="s">
        <v>1733</v>
      </c>
    </row>
    <row r="174" spans="1:105" ht="12" customHeight="1" x14ac:dyDescent="0.25">
      <c r="A174" s="115" t="s">
        <v>52</v>
      </c>
      <c r="B174" s="33">
        <v>6.7476095884099907</v>
      </c>
      <c r="C174" s="33">
        <v>6.4633612137021901</v>
      </c>
      <c r="D174" s="33">
        <v>6.5598232340679496</v>
      </c>
      <c r="E174" s="33">
        <v>6.9967872098105746</v>
      </c>
      <c r="F174" s="33">
        <v>7.2916845092738241</v>
      </c>
      <c r="G174" s="33">
        <v>7.1708211452986736</v>
      </c>
      <c r="H174" s="33">
        <v>8.9505758993821676</v>
      </c>
      <c r="I174" s="33">
        <v>10.465310095054916</v>
      </c>
      <c r="J174" s="33">
        <v>12.39836091870843</v>
      </c>
      <c r="K174" s="33">
        <v>13.343827298286776</v>
      </c>
      <c r="L174" s="33">
        <v>13.92783072552294</v>
      </c>
      <c r="M174" s="33">
        <v>24.779063046847234</v>
      </c>
      <c r="N174" s="33">
        <v>26.13835390168753</v>
      </c>
      <c r="O174" s="33">
        <v>26.992621221710394</v>
      </c>
      <c r="P174" s="33">
        <v>27.521291275987817</v>
      </c>
      <c r="Q174" s="33">
        <v>28.791337616478934</v>
      </c>
      <c r="R174" s="33">
        <v>31.256280256492413</v>
      </c>
      <c r="S174" s="33">
        <v>32.457318573829774</v>
      </c>
      <c r="T174" s="33">
        <v>34.05540969478043</v>
      </c>
      <c r="U174" s="33">
        <v>35.174400132057386</v>
      </c>
      <c r="V174" s="33">
        <v>35.977409755991722</v>
      </c>
      <c r="W174" s="33">
        <v>36.715385400197505</v>
      </c>
      <c r="DA174" s="60" t="s">
        <v>1734</v>
      </c>
    </row>
    <row r="175" spans="1:105" ht="12" customHeight="1" x14ac:dyDescent="0.25">
      <c r="A175" s="121" t="s">
        <v>54</v>
      </c>
      <c r="B175" s="122">
        <v>257.00812253794226</v>
      </c>
      <c r="C175" s="122">
        <v>257.55136853787144</v>
      </c>
      <c r="D175" s="122">
        <v>267.51195180630282</v>
      </c>
      <c r="E175" s="122">
        <v>262.13802139528121</v>
      </c>
      <c r="F175" s="122">
        <v>237.53944431805598</v>
      </c>
      <c r="G175" s="122">
        <v>235.28817507195214</v>
      </c>
      <c r="H175" s="122">
        <v>236.67526136234838</v>
      </c>
      <c r="I175" s="122">
        <v>247.86647727243223</v>
      </c>
      <c r="J175" s="122">
        <v>247.93266569047501</v>
      </c>
      <c r="K175" s="122">
        <v>203.01355332769324</v>
      </c>
      <c r="L175" s="122">
        <v>242.83651662014967</v>
      </c>
      <c r="M175" s="122">
        <v>231.43870237542765</v>
      </c>
      <c r="N175" s="122">
        <v>239.46837737474905</v>
      </c>
      <c r="O175" s="122">
        <v>241.79059701114585</v>
      </c>
      <c r="P175" s="122">
        <v>214.28880289951178</v>
      </c>
      <c r="Q175" s="122">
        <v>223.50435139100577</v>
      </c>
      <c r="R175" s="122">
        <v>217.69483343195094</v>
      </c>
      <c r="S175" s="122">
        <v>231.60856894652358</v>
      </c>
      <c r="T175" s="122">
        <v>225.83958637749197</v>
      </c>
      <c r="U175" s="122">
        <v>215.77613238111323</v>
      </c>
      <c r="V175" s="122">
        <v>219.91268600763209</v>
      </c>
      <c r="W175" s="122">
        <v>204.77738571733605</v>
      </c>
      <c r="DA175" s="130" t="s">
        <v>1735</v>
      </c>
    </row>
    <row r="176" spans="1:105" ht="12" customHeight="1" x14ac:dyDescent="0.25">
      <c r="A176" s="97" t="s">
        <v>50</v>
      </c>
      <c r="B176" s="98">
        <v>133.88335558438382</v>
      </c>
      <c r="C176" s="98">
        <v>128.38076733005599</v>
      </c>
      <c r="D176" s="98">
        <v>135.27712151788623</v>
      </c>
      <c r="E176" s="98">
        <v>130.0488990938816</v>
      </c>
      <c r="F176" s="98">
        <v>129.63570832353062</v>
      </c>
      <c r="G176" s="98">
        <v>121.35817620322925</v>
      </c>
      <c r="H176" s="98">
        <v>116.29195151152543</v>
      </c>
      <c r="I176" s="98">
        <v>120.47092247177089</v>
      </c>
      <c r="J176" s="98">
        <v>109.86373010089652</v>
      </c>
      <c r="K176" s="98">
        <v>104.38797716114651</v>
      </c>
      <c r="L176" s="98">
        <v>102.34201759302519</v>
      </c>
      <c r="M176" s="98">
        <v>100.36416810722213</v>
      </c>
      <c r="N176" s="98">
        <v>95.107649500284879</v>
      </c>
      <c r="O176" s="98">
        <v>92.694764802167924</v>
      </c>
      <c r="P176" s="98">
        <v>91.133773102181379</v>
      </c>
      <c r="Q176" s="98">
        <v>87.962738683077362</v>
      </c>
      <c r="R176" s="98">
        <v>77.552276136420573</v>
      </c>
      <c r="S176" s="98">
        <v>80.31177034425609</v>
      </c>
      <c r="T176" s="98">
        <v>75.62699945317685</v>
      </c>
      <c r="U176" s="98">
        <v>69.670522111190706</v>
      </c>
      <c r="V176" s="98">
        <v>69.595166421772362</v>
      </c>
      <c r="W176" s="98">
        <v>61.28184632308615</v>
      </c>
      <c r="DA176" s="63" t="s">
        <v>1736</v>
      </c>
    </row>
    <row r="177" spans="1:105" ht="12" customHeight="1" x14ac:dyDescent="0.25">
      <c r="A177" s="109" t="s">
        <v>120</v>
      </c>
      <c r="B177" s="33">
        <v>123.12476695355845</v>
      </c>
      <c r="C177" s="33">
        <v>129.17060120781542</v>
      </c>
      <c r="D177" s="33">
        <v>132.23483028841656</v>
      </c>
      <c r="E177" s="33">
        <v>132.08912230139961</v>
      </c>
      <c r="F177" s="33">
        <v>107.90373599452535</v>
      </c>
      <c r="G177" s="33">
        <v>113.9299988687229</v>
      </c>
      <c r="H177" s="33">
        <v>120.38330985082295</v>
      </c>
      <c r="I177" s="33">
        <v>127.39555480066133</v>
      </c>
      <c r="J177" s="33">
        <v>138.0689355895785</v>
      </c>
      <c r="K177" s="33">
        <v>98.625576166546736</v>
      </c>
      <c r="L177" s="33">
        <v>140.49449902712448</v>
      </c>
      <c r="M177" s="33">
        <v>131.07453426820553</v>
      </c>
      <c r="N177" s="33">
        <v>144.36072787446417</v>
      </c>
      <c r="O177" s="33">
        <v>149.09583220897792</v>
      </c>
      <c r="P177" s="33">
        <v>123.1550297973304</v>
      </c>
      <c r="Q177" s="33">
        <v>135.54161270792841</v>
      </c>
      <c r="R177" s="33">
        <v>140.14255729553037</v>
      </c>
      <c r="S177" s="33">
        <v>151.29679860226747</v>
      </c>
      <c r="T177" s="33">
        <v>150.2125869243151</v>
      </c>
      <c r="U177" s="33">
        <v>146.10561026992252</v>
      </c>
      <c r="V177" s="33">
        <v>150.31751958585971</v>
      </c>
      <c r="W177" s="33">
        <v>143.4955393942499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281.75569970242128</v>
      </c>
      <c r="C3" s="117">
        <f t="shared" si="0"/>
        <v>270.45303672540302</v>
      </c>
      <c r="D3" s="117">
        <f t="shared" si="0"/>
        <v>192.61570933424127</v>
      </c>
      <c r="E3" s="117">
        <f t="shared" si="0"/>
        <v>188.10209020994898</v>
      </c>
      <c r="F3" s="117">
        <f t="shared" si="0"/>
        <v>177.12036823393788</v>
      </c>
      <c r="G3" s="117">
        <f t="shared" si="0"/>
        <v>159.61961265524693</v>
      </c>
      <c r="H3" s="117">
        <f t="shared" si="0"/>
        <v>156.45066215443822</v>
      </c>
      <c r="I3" s="117">
        <f t="shared" si="0"/>
        <v>154.92336304930453</v>
      </c>
      <c r="J3" s="117">
        <f t="shared" si="0"/>
        <v>171.3067379756383</v>
      </c>
      <c r="K3" s="117">
        <f t="shared" si="0"/>
        <v>152.30446703006155</v>
      </c>
      <c r="L3" s="117">
        <f t="shared" si="0"/>
        <v>169.0577874203874</v>
      </c>
      <c r="M3" s="117">
        <f t="shared" si="0"/>
        <v>37.065183414176069</v>
      </c>
      <c r="N3" s="117">
        <f t="shared" si="0"/>
        <v>37.876844558723811</v>
      </c>
      <c r="O3" s="117">
        <f t="shared" si="0"/>
        <v>38.764643599131382</v>
      </c>
      <c r="P3" s="117">
        <f t="shared" si="0"/>
        <v>29.412544253272191</v>
      </c>
      <c r="Q3" s="117">
        <f t="shared" si="0"/>
        <v>30.136492262000665</v>
      </c>
      <c r="R3" s="117">
        <f t="shared" ref="R3:V3" si="1">R4+R7+R9+R19</f>
        <v>30.661975799195599</v>
      </c>
      <c r="S3" s="117">
        <f t="shared" si="1"/>
        <v>28.812049959795342</v>
      </c>
      <c r="T3" s="117">
        <f t="shared" si="1"/>
        <v>21.915633704940678</v>
      </c>
      <c r="U3" s="117">
        <f t="shared" si="1"/>
        <v>20.426524445926873</v>
      </c>
      <c r="V3" s="117">
        <f t="shared" si="1"/>
        <v>17.800940280355448</v>
      </c>
      <c r="W3" s="117">
        <f t="shared" ref="W3" si="2">W4+W7+W9+W19</f>
        <v>21.877990003171668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236.7097211484506</v>
      </c>
      <c r="C4" s="122">
        <f t="shared" si="3"/>
        <v>230.5759052791206</v>
      </c>
      <c r="D4" s="122">
        <f t="shared" si="3"/>
        <v>159.56928958883157</v>
      </c>
      <c r="E4" s="122">
        <f t="shared" si="3"/>
        <v>156.24034848671999</v>
      </c>
      <c r="F4" s="122">
        <f t="shared" si="3"/>
        <v>151.35477858584932</v>
      </c>
      <c r="G4" s="122">
        <f t="shared" si="3"/>
        <v>135.81297706123351</v>
      </c>
      <c r="H4" s="122">
        <f t="shared" si="3"/>
        <v>131.62292710014722</v>
      </c>
      <c r="I4" s="122">
        <f t="shared" si="3"/>
        <v>129.28877625540807</v>
      </c>
      <c r="J4" s="122">
        <f t="shared" si="3"/>
        <v>145.02767820865571</v>
      </c>
      <c r="K4" s="122">
        <f t="shared" si="3"/>
        <v>129.55008911533383</v>
      </c>
      <c r="L4" s="122">
        <f t="shared" si="3"/>
        <v>145.74918310142255</v>
      </c>
      <c r="M4" s="122">
        <f t="shared" si="3"/>
        <v>26.233032496230358</v>
      </c>
      <c r="N4" s="122">
        <f t="shared" si="3"/>
        <v>29.659019121490584</v>
      </c>
      <c r="O4" s="122">
        <f t="shared" si="3"/>
        <v>32.247656936746978</v>
      </c>
      <c r="P4" s="122">
        <f t="shared" si="3"/>
        <v>23.482528881543118</v>
      </c>
      <c r="Q4" s="122">
        <f t="shared" si="3"/>
        <v>24.365227510482814</v>
      </c>
      <c r="R4" s="122">
        <f t="shared" ref="R4:V4" si="4">SUM(R5:R6)</f>
        <v>25.094439251221448</v>
      </c>
      <c r="S4" s="122">
        <f t="shared" si="4"/>
        <v>23.363209506836842</v>
      </c>
      <c r="T4" s="122">
        <f t="shared" si="4"/>
        <v>17.612854989353959</v>
      </c>
      <c r="U4" s="122">
        <f t="shared" si="4"/>
        <v>16.646689817810461</v>
      </c>
      <c r="V4" s="122">
        <f t="shared" si="4"/>
        <v>14.063062143632962</v>
      </c>
      <c r="W4" s="122">
        <f t="shared" ref="W4" si="5">SUM(W5:W6)</f>
        <v>17.875637339125859</v>
      </c>
      <c r="DA4" s="130" t="s">
        <v>1740</v>
      </c>
    </row>
    <row r="5" spans="1:105" ht="12" customHeight="1" x14ac:dyDescent="0.25">
      <c r="A5" s="97" t="s">
        <v>51</v>
      </c>
      <c r="B5" s="98">
        <v>234.35777925180238</v>
      </c>
      <c r="C5" s="98">
        <v>228.34304818162536</v>
      </c>
      <c r="D5" s="98">
        <v>158.04453254177224</v>
      </c>
      <c r="E5" s="98">
        <v>154.81577623149983</v>
      </c>
      <c r="F5" s="98">
        <v>149.96354407122274</v>
      </c>
      <c r="G5" s="98">
        <v>134.59245298090403</v>
      </c>
      <c r="H5" s="98">
        <v>130.46098481496713</v>
      </c>
      <c r="I5" s="98">
        <v>128.14760594156664</v>
      </c>
      <c r="J5" s="98">
        <v>143.76654599811826</v>
      </c>
      <c r="K5" s="98">
        <v>128.45570457956575</v>
      </c>
      <c r="L5" s="98">
        <v>144.52473254824227</v>
      </c>
      <c r="M5" s="98">
        <v>26.015107768867463</v>
      </c>
      <c r="N5" s="98">
        <v>29.415022675984289</v>
      </c>
      <c r="O5" s="98">
        <v>31.984708318220186</v>
      </c>
      <c r="P5" s="98">
        <v>23.292061005543104</v>
      </c>
      <c r="Q5" s="98">
        <v>24.168596162165201</v>
      </c>
      <c r="R5" s="98">
        <v>24.892867262094644</v>
      </c>
      <c r="S5" s="98">
        <v>23.176428409120355</v>
      </c>
      <c r="T5" s="98">
        <v>17.472595432843857</v>
      </c>
      <c r="U5" s="98">
        <v>16.514544062150172</v>
      </c>
      <c r="V5" s="98">
        <v>13.951749249126033</v>
      </c>
      <c r="W5" s="98">
        <v>17.734441204284796</v>
      </c>
      <c r="DA5" s="63" t="s">
        <v>1741</v>
      </c>
    </row>
    <row r="6" spans="1:105" ht="12" customHeight="1" x14ac:dyDescent="0.25">
      <c r="A6" s="97" t="s">
        <v>53</v>
      </c>
      <c r="B6" s="98">
        <v>2.3519418966482015</v>
      </c>
      <c r="C6" s="98">
        <v>2.2328570974952351</v>
      </c>
      <c r="D6" s="98">
        <v>1.5247570470593148</v>
      </c>
      <c r="E6" s="98">
        <v>1.4245722552201692</v>
      </c>
      <c r="F6" s="98">
        <v>1.391234514626587</v>
      </c>
      <c r="G6" s="98">
        <v>1.220524080329479</v>
      </c>
      <c r="H6" s="98">
        <v>1.1619422851800978</v>
      </c>
      <c r="I6" s="98">
        <v>1.1411703138414158</v>
      </c>
      <c r="J6" s="98">
        <v>1.2611322105374645</v>
      </c>
      <c r="K6" s="98">
        <v>1.0943845357680768</v>
      </c>
      <c r="L6" s="98">
        <v>1.224450553180265</v>
      </c>
      <c r="M6" s="98">
        <v>0.21792472736289473</v>
      </c>
      <c r="N6" s="98">
        <v>0.24399644550629429</v>
      </c>
      <c r="O6" s="98">
        <v>0.26294861852679352</v>
      </c>
      <c r="P6" s="98">
        <v>0.19046787600001319</v>
      </c>
      <c r="Q6" s="98">
        <v>0.19663134831761442</v>
      </c>
      <c r="R6" s="98">
        <v>0.20157198912680463</v>
      </c>
      <c r="S6" s="98">
        <v>0.18678109771648777</v>
      </c>
      <c r="T6" s="98">
        <v>0.14025955651010266</v>
      </c>
      <c r="U6" s="98">
        <v>0.13214575566028972</v>
      </c>
      <c r="V6" s="98">
        <v>0.1113128945069284</v>
      </c>
      <c r="W6" s="98">
        <v>0.1411961348410645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1.1154531238703789</v>
      </c>
      <c r="C7" s="122">
        <f t="shared" si="6"/>
        <v>1.4175457015009487</v>
      </c>
      <c r="D7" s="122">
        <f t="shared" si="6"/>
        <v>1.1070331453696223</v>
      </c>
      <c r="E7" s="122">
        <f t="shared" si="6"/>
        <v>3.3008985086435549</v>
      </c>
      <c r="F7" s="122">
        <f t="shared" si="6"/>
        <v>0.86207936341228864</v>
      </c>
      <c r="G7" s="122">
        <f t="shared" si="6"/>
        <v>0.96755452186269064</v>
      </c>
      <c r="H7" s="122">
        <f t="shared" si="6"/>
        <v>0.9926904107573481</v>
      </c>
      <c r="I7" s="122">
        <f t="shared" si="6"/>
        <v>0.39064764413724368</v>
      </c>
      <c r="J7" s="122">
        <f t="shared" si="6"/>
        <v>0.41507184112535839</v>
      </c>
      <c r="K7" s="122">
        <f t="shared" si="6"/>
        <v>0.55784733755707405</v>
      </c>
      <c r="L7" s="122">
        <f t="shared" si="6"/>
        <v>0.66680646655256293</v>
      </c>
      <c r="M7" s="122">
        <f t="shared" si="6"/>
        <v>0.68571486084640487</v>
      </c>
      <c r="N7" s="122">
        <f t="shared" si="6"/>
        <v>0.64983605248382348</v>
      </c>
      <c r="O7" s="122">
        <f t="shared" si="6"/>
        <v>0.56212152973131924</v>
      </c>
      <c r="P7" s="122">
        <f t="shared" si="6"/>
        <v>0.52584200110241019</v>
      </c>
      <c r="Q7" s="122">
        <f t="shared" si="6"/>
        <v>0.44873082496275551</v>
      </c>
      <c r="R7" s="122">
        <f t="shared" si="6"/>
        <v>0.36376466351508785</v>
      </c>
      <c r="S7" s="122">
        <f t="shared" si="6"/>
        <v>0.18127495335684163</v>
      </c>
      <c r="T7" s="122">
        <f t="shared" si="6"/>
        <v>7.7219841206672066E-2</v>
      </c>
      <c r="U7" s="122">
        <f t="shared" si="6"/>
        <v>5.9957437209894021E-2</v>
      </c>
      <c r="V7" s="122">
        <f t="shared" si="6"/>
        <v>6.9843241657960256E-2</v>
      </c>
      <c r="W7" s="122">
        <f t="shared" si="6"/>
        <v>9.841943364808256E-2</v>
      </c>
      <c r="DA7" s="130" t="s">
        <v>1743</v>
      </c>
    </row>
    <row r="8" spans="1:105" ht="12" customHeight="1" x14ac:dyDescent="0.25">
      <c r="A8" s="97" t="s">
        <v>53</v>
      </c>
      <c r="B8" s="98">
        <v>1.1154531238703789</v>
      </c>
      <c r="C8" s="98">
        <v>1.4175457015009487</v>
      </c>
      <c r="D8" s="98">
        <v>1.1070331453696223</v>
      </c>
      <c r="E8" s="98">
        <v>3.3008985086435549</v>
      </c>
      <c r="F8" s="98">
        <v>0.86207936341228864</v>
      </c>
      <c r="G8" s="98">
        <v>0.96755452186269064</v>
      </c>
      <c r="H8" s="98">
        <v>0.9926904107573481</v>
      </c>
      <c r="I8" s="98">
        <v>0.39064764413724368</v>
      </c>
      <c r="J8" s="98">
        <v>0.41507184112535839</v>
      </c>
      <c r="K8" s="98">
        <v>0.55784733755707405</v>
      </c>
      <c r="L8" s="98">
        <v>0.66680646655256293</v>
      </c>
      <c r="M8" s="98">
        <v>0.68571486084640487</v>
      </c>
      <c r="N8" s="98">
        <v>0.64983605248382348</v>
      </c>
      <c r="O8" s="98">
        <v>0.56212152973131924</v>
      </c>
      <c r="P8" s="98">
        <v>0.52584200110241019</v>
      </c>
      <c r="Q8" s="98">
        <v>0.44873082496275551</v>
      </c>
      <c r="R8" s="98">
        <v>0.36376466351508785</v>
      </c>
      <c r="S8" s="98">
        <v>0.18127495335684163</v>
      </c>
      <c r="T8" s="98">
        <v>7.7219841206672066E-2</v>
      </c>
      <c r="U8" s="98">
        <v>5.9957437209894021E-2</v>
      </c>
      <c r="V8" s="98">
        <v>6.9843241657960256E-2</v>
      </c>
      <c r="W8" s="98">
        <v>9.841943364808256E-2</v>
      </c>
      <c r="DA8" s="63" t="s">
        <v>1744</v>
      </c>
    </row>
    <row r="9" spans="1:105" ht="12" customHeight="1" x14ac:dyDescent="0.25">
      <c r="A9" s="121" t="s">
        <v>55</v>
      </c>
      <c r="B9" s="122">
        <v>27.092118931400758</v>
      </c>
      <c r="C9" s="122">
        <v>23.378479487762718</v>
      </c>
      <c r="D9" s="122">
        <v>19.203292694024245</v>
      </c>
      <c r="E9" s="122">
        <v>17.805785480906238</v>
      </c>
      <c r="F9" s="122">
        <v>16.200558171567398</v>
      </c>
      <c r="G9" s="122">
        <v>14.302943564909784</v>
      </c>
      <c r="H9" s="122">
        <v>15.174729099318144</v>
      </c>
      <c r="I9" s="122">
        <v>16.142616919239885</v>
      </c>
      <c r="J9" s="122">
        <v>16.870287529592741</v>
      </c>
      <c r="K9" s="122">
        <v>15.108864163027862</v>
      </c>
      <c r="L9" s="122">
        <v>15.323594086742718</v>
      </c>
      <c r="M9" s="122">
        <v>5.8888992852184074</v>
      </c>
      <c r="N9" s="122">
        <v>4.6337897992592412</v>
      </c>
      <c r="O9" s="122">
        <v>3.7984441684395396</v>
      </c>
      <c r="P9" s="122">
        <v>3.5615520781898891</v>
      </c>
      <c r="Q9" s="122">
        <v>3.475643129998959</v>
      </c>
      <c r="R9" s="122">
        <v>3.5267248525269661</v>
      </c>
      <c r="S9" s="122">
        <v>3.6351013195935082</v>
      </c>
      <c r="T9" s="122">
        <v>2.8033555848372482</v>
      </c>
      <c r="U9" s="122">
        <v>2.4519921991833797</v>
      </c>
      <c r="V9" s="122">
        <v>2.448739269952052</v>
      </c>
      <c r="W9" s="122">
        <v>2.7362891566765084</v>
      </c>
      <c r="DA9" s="130" t="s">
        <v>1745</v>
      </c>
    </row>
    <row r="10" spans="1:105" ht="12" customHeight="1" x14ac:dyDescent="0.25">
      <c r="A10" s="97" t="s">
        <v>143</v>
      </c>
      <c r="B10" s="98">
        <v>4.2469196309853228</v>
      </c>
      <c r="C10" s="98">
        <v>4.2012503430717913</v>
      </c>
      <c r="D10" s="98">
        <v>3.4751145446955345</v>
      </c>
      <c r="E10" s="98">
        <v>3.7543677731172234</v>
      </c>
      <c r="F10" s="98">
        <v>3.848333751723072</v>
      </c>
      <c r="G10" s="98">
        <v>3.7212496211377561</v>
      </c>
      <c r="H10" s="98">
        <v>4.3332066711559696</v>
      </c>
      <c r="I10" s="98">
        <v>5.1953194781235075</v>
      </c>
      <c r="J10" s="98">
        <v>6.0247014970792323</v>
      </c>
      <c r="K10" s="98">
        <v>5.5735353818170754</v>
      </c>
      <c r="L10" s="98">
        <v>7.0900776547160396</v>
      </c>
      <c r="M10" s="98">
        <v>1.4971103129911492</v>
      </c>
      <c r="N10" s="98">
        <v>1.6087567376335221</v>
      </c>
      <c r="O10" s="98">
        <v>1.7280489570511257</v>
      </c>
      <c r="P10" s="98">
        <v>1.6634437175372785</v>
      </c>
      <c r="Q10" s="98">
        <v>1.6684707653703938</v>
      </c>
      <c r="R10" s="98">
        <v>1.933469014152029</v>
      </c>
      <c r="S10" s="98">
        <v>2.0973829547023417</v>
      </c>
      <c r="T10" s="98">
        <v>1.2832140249296247</v>
      </c>
      <c r="U10" s="98">
        <v>0.91436863538003732</v>
      </c>
      <c r="V10" s="98">
        <v>0.858015228274013</v>
      </c>
      <c r="W10" s="98">
        <v>1.1367518943254613</v>
      </c>
      <c r="DA10" s="63" t="s">
        <v>1746</v>
      </c>
    </row>
    <row r="11" spans="1:105" ht="12" customHeight="1" x14ac:dyDescent="0.25">
      <c r="A11" s="97" t="s">
        <v>124</v>
      </c>
      <c r="B11" s="98">
        <v>2.5299976108504709</v>
      </c>
      <c r="C11" s="98">
        <v>2.1734204582025471</v>
      </c>
      <c r="D11" s="98">
        <v>1.8488548344533642</v>
      </c>
      <c r="E11" s="98">
        <v>1.5169327961090975</v>
      </c>
      <c r="F11" s="98">
        <v>1.3105565437646065</v>
      </c>
      <c r="G11" s="98">
        <v>1.1235438561283588</v>
      </c>
      <c r="H11" s="98">
        <v>0.96531052312712684</v>
      </c>
      <c r="I11" s="98">
        <v>0.92191474870410561</v>
      </c>
      <c r="J11" s="98">
        <v>0.79979300241532747</v>
      </c>
      <c r="K11" s="98">
        <v>0.73330052634588561</v>
      </c>
      <c r="L11" s="98">
        <v>0.59245527493546069</v>
      </c>
      <c r="M11" s="98">
        <v>0.27339054873116625</v>
      </c>
      <c r="N11" s="98">
        <v>0.15858129395717269</v>
      </c>
      <c r="O11" s="98">
        <v>9.5012068131648406E-2</v>
      </c>
      <c r="P11" s="98">
        <v>9.611023144461206E-2</v>
      </c>
      <c r="Q11" s="98">
        <v>7.9969939131807319E-2</v>
      </c>
      <c r="R11" s="98">
        <v>6.4856726645575694E-2</v>
      </c>
      <c r="S11" s="98">
        <v>5.5200387430593217E-2</v>
      </c>
      <c r="T11" s="98">
        <v>5.5920677817694699E-2</v>
      </c>
      <c r="U11" s="98">
        <v>5.4369521368560533E-2</v>
      </c>
      <c r="V11" s="98">
        <v>5.4538753955762215E-2</v>
      </c>
      <c r="W11" s="98">
        <v>5.9226740791361671E-2</v>
      </c>
      <c r="DA11" s="63" t="s">
        <v>1747</v>
      </c>
    </row>
    <row r="12" spans="1:105" ht="12" customHeight="1" x14ac:dyDescent="0.25">
      <c r="A12" s="97" t="s">
        <v>123</v>
      </c>
      <c r="B12" s="98">
        <v>9.1525643876294506E-4</v>
      </c>
      <c r="C12" s="98">
        <v>7.4398689741560133E-4</v>
      </c>
      <c r="D12" s="98">
        <v>6.2067813750880799E-4</v>
      </c>
      <c r="E12" s="98">
        <v>4.5948877785196451E-4</v>
      </c>
      <c r="F12" s="98">
        <v>4.7380834499354891E-4</v>
      </c>
      <c r="G12" s="98">
        <v>4.6744021550767058E-4</v>
      </c>
      <c r="H12" s="98">
        <v>4.6229724022364986E-4</v>
      </c>
      <c r="I12" s="98">
        <v>5.6538865337572982E-4</v>
      </c>
      <c r="J12" s="98">
        <v>5.3932707892420662E-4</v>
      </c>
      <c r="K12" s="98">
        <v>6.3055874690814474E-4</v>
      </c>
      <c r="L12" s="98">
        <v>6.7315522060946834E-4</v>
      </c>
      <c r="M12" s="98">
        <v>3.6553335059756782E-4</v>
      </c>
      <c r="N12" s="98">
        <v>2.7247692548167172E-4</v>
      </c>
      <c r="O12" s="98">
        <v>9.3297550113005467E-5</v>
      </c>
      <c r="P12" s="98">
        <v>9.4918723784129434E-5</v>
      </c>
      <c r="Q12" s="98">
        <v>9.5210186232694757E-5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2.4149561776036184E-4</v>
      </c>
      <c r="C13" s="101">
        <v>1.7576828130704539E-4</v>
      </c>
      <c r="D13" s="101">
        <v>1.3386673107584408E-4</v>
      </c>
      <c r="E13" s="101">
        <v>1.1031192008978517E-4</v>
      </c>
      <c r="F13" s="101">
        <v>1.106155699086427E-4</v>
      </c>
      <c r="G13" s="101">
        <v>9.9971220380830306E-5</v>
      </c>
      <c r="H13" s="101">
        <v>9.4498751399723382E-5</v>
      </c>
      <c r="I13" s="101">
        <v>1.3977794074285401E-4</v>
      </c>
      <c r="J13" s="101">
        <v>1.2349760778671061E-4</v>
      </c>
      <c r="K13" s="101">
        <v>1.3269735973777075E-4</v>
      </c>
      <c r="L13" s="101">
        <v>3.0341415008835419E-4</v>
      </c>
      <c r="M13" s="101">
        <v>7.3152970743229094E-5</v>
      </c>
      <c r="N13" s="101">
        <v>6.9030442074372058E-5</v>
      </c>
      <c r="O13" s="101">
        <v>2.4657875317711435E-5</v>
      </c>
      <c r="P13" s="101">
        <v>1.8105220946573314E-5</v>
      </c>
      <c r="Q13" s="101">
        <v>2.0863084788168562E-5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6.7376082100258322E-4</v>
      </c>
      <c r="C14" s="104">
        <v>5.6821861610855599E-4</v>
      </c>
      <c r="D14" s="104">
        <v>4.8681140643296392E-4</v>
      </c>
      <c r="E14" s="104">
        <v>3.4917685776217935E-4</v>
      </c>
      <c r="F14" s="104">
        <v>3.6319277508490623E-4</v>
      </c>
      <c r="G14" s="104">
        <v>3.6746899512684028E-4</v>
      </c>
      <c r="H14" s="104">
        <v>3.6779848882392645E-4</v>
      </c>
      <c r="I14" s="104">
        <v>4.2561071263287576E-4</v>
      </c>
      <c r="J14" s="104">
        <v>4.1582947113749603E-4</v>
      </c>
      <c r="K14" s="104">
        <v>4.9786138717037394E-4</v>
      </c>
      <c r="L14" s="104">
        <v>3.6974107052111421E-4</v>
      </c>
      <c r="M14" s="104">
        <v>2.9238037985433875E-4</v>
      </c>
      <c r="N14" s="104">
        <v>2.0344648340729968E-4</v>
      </c>
      <c r="O14" s="104">
        <v>6.8639674795294028E-5</v>
      </c>
      <c r="P14" s="104">
        <v>7.6813502837556124E-5</v>
      </c>
      <c r="Q14" s="104">
        <v>7.4347101444526199E-5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19.57824607597556</v>
      </c>
      <c r="C15" s="101">
        <v>16.392752713139934</v>
      </c>
      <c r="D15" s="101">
        <v>13.381599465977587</v>
      </c>
      <c r="E15" s="101">
        <v>12.084156111958935</v>
      </c>
      <c r="F15" s="101">
        <v>10.637935096275932</v>
      </c>
      <c r="G15" s="101">
        <v>9.0797700250887665</v>
      </c>
      <c r="H15" s="101">
        <v>9.3717621970818108</v>
      </c>
      <c r="I15" s="101">
        <v>9.4073492043596367</v>
      </c>
      <c r="J15" s="101">
        <v>9.3849879806789698</v>
      </c>
      <c r="K15" s="101">
        <v>8.1728818488657318</v>
      </c>
      <c r="L15" s="101">
        <v>7.0546966735560881</v>
      </c>
      <c r="M15" s="101">
        <v>3.7514424327794655</v>
      </c>
      <c r="N15" s="101">
        <v>2.5927165026506236</v>
      </c>
      <c r="O15" s="101">
        <v>1.794334574274056</v>
      </c>
      <c r="P15" s="101">
        <v>1.6276734561519666</v>
      </c>
      <c r="Q15" s="101">
        <v>1.5432891963919337</v>
      </c>
      <c r="R15" s="101">
        <v>1.3366002202382576</v>
      </c>
      <c r="S15" s="101">
        <v>1.2860727525348372</v>
      </c>
      <c r="T15" s="101">
        <v>1.2693302750413551</v>
      </c>
      <c r="U15" s="101">
        <v>1.2834755446839845</v>
      </c>
      <c r="V15" s="101">
        <v>1.3322375715176979</v>
      </c>
      <c r="W15" s="101">
        <v>1.3292675157253109</v>
      </c>
      <c r="DA15" s="131" t="s">
        <v>1751</v>
      </c>
    </row>
    <row r="16" spans="1:105" ht="12" customHeight="1" x14ac:dyDescent="0.25">
      <c r="A16" s="107" t="s">
        <v>121</v>
      </c>
      <c r="B16" s="104">
        <v>0.73604035715064098</v>
      </c>
      <c r="C16" s="104">
        <v>0.61031198645103102</v>
      </c>
      <c r="D16" s="104">
        <v>0.49710317076025284</v>
      </c>
      <c r="E16" s="104">
        <v>0.44986931094312688</v>
      </c>
      <c r="F16" s="104">
        <v>0.40325897145879364</v>
      </c>
      <c r="G16" s="104">
        <v>0.37791262233939504</v>
      </c>
      <c r="H16" s="104">
        <v>0.50398741071301434</v>
      </c>
      <c r="I16" s="104">
        <v>0.61746809939925817</v>
      </c>
      <c r="J16" s="104">
        <v>0.66026572234028769</v>
      </c>
      <c r="K16" s="104">
        <v>0.62851584725226117</v>
      </c>
      <c r="L16" s="104">
        <v>0.58569132831451953</v>
      </c>
      <c r="M16" s="104">
        <v>0.3665904573660288</v>
      </c>
      <c r="N16" s="104">
        <v>0.27346278809244179</v>
      </c>
      <c r="O16" s="104">
        <v>0.18095527143259654</v>
      </c>
      <c r="P16" s="104">
        <v>0.17422975433224774</v>
      </c>
      <c r="Q16" s="104">
        <v>0.18381801891859162</v>
      </c>
      <c r="R16" s="104">
        <v>0.19179889149110352</v>
      </c>
      <c r="S16" s="104">
        <v>0.19644522492573591</v>
      </c>
      <c r="T16" s="104">
        <v>0.19489060704857356</v>
      </c>
      <c r="U16" s="104">
        <v>0.19977849775079731</v>
      </c>
      <c r="V16" s="104">
        <v>0.20394771620457891</v>
      </c>
      <c r="W16" s="104">
        <v>0.21104300583437463</v>
      </c>
      <c r="DA16" s="132" t="s">
        <v>1752</v>
      </c>
    </row>
    <row r="17" spans="1:105" ht="12" customHeight="1" x14ac:dyDescent="0.25">
      <c r="A17" s="108" t="s">
        <v>53</v>
      </c>
      <c r="B17" s="98">
        <v>0.19431378830923673</v>
      </c>
      <c r="C17" s="98">
        <v>0.14421221167182555</v>
      </c>
      <c r="D17" s="98">
        <v>0.10716162664375577</v>
      </c>
      <c r="E17" s="98">
        <v>0.10803107315750796</v>
      </c>
      <c r="F17" s="98">
        <v>9.4160060939719945E-2</v>
      </c>
      <c r="G17" s="98">
        <v>8.0775805355480901E-2</v>
      </c>
      <c r="H17" s="98">
        <v>0.102970839288304</v>
      </c>
      <c r="I17" s="98">
        <v>0.15265992115750646</v>
      </c>
      <c r="J17" s="98">
        <v>0.15132563185200867</v>
      </c>
      <c r="K17" s="98">
        <v>0.13203909147943543</v>
      </c>
      <c r="L17" s="98">
        <v>0.26398502224978254</v>
      </c>
      <c r="M17" s="98">
        <v>7.3214104870205937E-2</v>
      </c>
      <c r="N17" s="98">
        <v>6.9281906452578049E-2</v>
      </c>
      <c r="O17" s="98">
        <v>4.7811977438204242E-2</v>
      </c>
      <c r="P17" s="98">
        <v>3.3189705639854121E-2</v>
      </c>
      <c r="Q17" s="98">
        <v>4.0316274041332402E-2</v>
      </c>
      <c r="R17" s="98">
        <v>3.905062001456578E-2</v>
      </c>
      <c r="S17" s="98">
        <v>4.5020250152319662E-2</v>
      </c>
      <c r="T17" s="98">
        <v>4.4500520105311601E-2</v>
      </c>
      <c r="U17" s="98">
        <v>4.2123678197921309E-2</v>
      </c>
      <c r="V17" s="98">
        <v>4.4685921910534228E-2</v>
      </c>
      <c r="W17" s="98">
        <v>4.7371200835453861E-2</v>
      </c>
      <c r="DA17" s="63" t="s">
        <v>1753</v>
      </c>
    </row>
    <row r="18" spans="1:105" ht="12" customHeight="1" x14ac:dyDescent="0.25">
      <c r="A18" s="108" t="s">
        <v>52</v>
      </c>
      <c r="B18" s="98">
        <v>0.54172656884140424</v>
      </c>
      <c r="C18" s="98">
        <v>0.4660997747792055</v>
      </c>
      <c r="D18" s="98">
        <v>0.38994154411649706</v>
      </c>
      <c r="E18" s="98">
        <v>0.34183823778561889</v>
      </c>
      <c r="F18" s="98">
        <v>0.30909891051907368</v>
      </c>
      <c r="G18" s="98">
        <v>0.29713681698391414</v>
      </c>
      <c r="H18" s="98">
        <v>0.40101657142471031</v>
      </c>
      <c r="I18" s="98">
        <v>0.46480817824175175</v>
      </c>
      <c r="J18" s="98">
        <v>0.50894009048827904</v>
      </c>
      <c r="K18" s="98">
        <v>0.4964767557728258</v>
      </c>
      <c r="L18" s="98">
        <v>0.32170630606473705</v>
      </c>
      <c r="M18" s="98">
        <v>0.29337635249582289</v>
      </c>
      <c r="N18" s="98">
        <v>0.20418088163986375</v>
      </c>
      <c r="O18" s="98">
        <v>0.13314329399439229</v>
      </c>
      <c r="P18" s="98">
        <v>0.14104004869239362</v>
      </c>
      <c r="Q18" s="98">
        <v>0.14350174487725922</v>
      </c>
      <c r="R18" s="98">
        <v>0.15274827147653774</v>
      </c>
      <c r="S18" s="98">
        <v>0.15142497477341624</v>
      </c>
      <c r="T18" s="98">
        <v>0.15039008694326195</v>
      </c>
      <c r="U18" s="98">
        <v>0.157654819552876</v>
      </c>
      <c r="V18" s="98">
        <v>0.15926179429404469</v>
      </c>
      <c r="W18" s="98">
        <v>0.16367180499892076</v>
      </c>
      <c r="DA18" s="63" t="s">
        <v>1754</v>
      </c>
    </row>
    <row r="19" spans="1:105" ht="12" customHeight="1" x14ac:dyDescent="0.25">
      <c r="A19" s="121" t="s">
        <v>54</v>
      </c>
      <c r="B19" s="122">
        <v>16.838406498699534</v>
      </c>
      <c r="C19" s="122">
        <v>15.081106257018742</v>
      </c>
      <c r="D19" s="122">
        <v>12.73609390601583</v>
      </c>
      <c r="E19" s="122">
        <v>10.755057733679234</v>
      </c>
      <c r="F19" s="122">
        <v>8.702952113108898</v>
      </c>
      <c r="G19" s="122">
        <v>8.5361375072409338</v>
      </c>
      <c r="H19" s="122">
        <v>8.6603155442155035</v>
      </c>
      <c r="I19" s="122">
        <v>9.1013222305193366</v>
      </c>
      <c r="J19" s="122">
        <v>8.9937003962645061</v>
      </c>
      <c r="K19" s="122">
        <v>7.087666414142773</v>
      </c>
      <c r="L19" s="122">
        <v>7.3182037656695584</v>
      </c>
      <c r="M19" s="122">
        <v>4.2575367718809032</v>
      </c>
      <c r="N19" s="122">
        <v>2.9341995854901608</v>
      </c>
      <c r="O19" s="122">
        <v>2.156420964213547</v>
      </c>
      <c r="P19" s="122">
        <v>1.8426212924367718</v>
      </c>
      <c r="Q19" s="122">
        <v>1.8468907965561394</v>
      </c>
      <c r="R19" s="122">
        <v>1.6770470319320931</v>
      </c>
      <c r="S19" s="122">
        <v>1.6324641800081487</v>
      </c>
      <c r="T19" s="122">
        <v>1.4222032895427956</v>
      </c>
      <c r="U19" s="122">
        <v>1.2678849917231356</v>
      </c>
      <c r="V19" s="122">
        <v>1.2192956251124716</v>
      </c>
      <c r="W19" s="122">
        <v>1.1676440737212173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7.8838446094572605</v>
      </c>
      <c r="C21" s="98">
        <v>6.7631689400772332</v>
      </c>
      <c r="D21" s="98">
        <v>5.78342385378751</v>
      </c>
      <c r="E21" s="98">
        <v>4.7739243582771769</v>
      </c>
      <c r="F21" s="98">
        <v>4.28842549670303</v>
      </c>
      <c r="G21" s="98">
        <v>3.9185760823852371</v>
      </c>
      <c r="H21" s="98">
        <v>3.6729568552715657</v>
      </c>
      <c r="I21" s="98">
        <v>3.7924753826223419</v>
      </c>
      <c r="J21" s="98">
        <v>3.3996901329377573</v>
      </c>
      <c r="K21" s="98">
        <v>3.2041861603887796</v>
      </c>
      <c r="L21" s="98">
        <v>2.7108315065581619</v>
      </c>
      <c r="M21" s="98">
        <v>1.6337796075886852</v>
      </c>
      <c r="N21" s="98">
        <v>1.0298054152968223</v>
      </c>
      <c r="O21" s="98">
        <v>0.71285502477415086</v>
      </c>
      <c r="P21" s="98">
        <v>0.67147891026684459</v>
      </c>
      <c r="Q21" s="98">
        <v>0.58742769070329726</v>
      </c>
      <c r="R21" s="98">
        <v>0.45879076358174581</v>
      </c>
      <c r="S21" s="98">
        <v>0.42839725267119833</v>
      </c>
      <c r="T21" s="98">
        <v>0.37380372720163912</v>
      </c>
      <c r="U21" s="98">
        <v>0.33217457875310324</v>
      </c>
      <c r="V21" s="98">
        <v>0.32021949326144467</v>
      </c>
      <c r="W21" s="98">
        <v>0.28501075998584796</v>
      </c>
      <c r="DA21" s="63" t="s">
        <v>1757</v>
      </c>
    </row>
    <row r="22" spans="1:105" ht="12" customHeight="1" x14ac:dyDescent="0.25">
      <c r="A22" s="109" t="s">
        <v>120</v>
      </c>
      <c r="B22" s="33">
        <v>8.9545618892422727</v>
      </c>
      <c r="C22" s="33">
        <v>8.3179373169415101</v>
      </c>
      <c r="D22" s="33">
        <v>6.9526700522283198</v>
      </c>
      <c r="E22" s="33">
        <v>5.9811333754020559</v>
      </c>
      <c r="F22" s="33">
        <v>4.4145266164058681</v>
      </c>
      <c r="G22" s="33">
        <v>4.6175614248556958</v>
      </c>
      <c r="H22" s="33">
        <v>4.987358688943937</v>
      </c>
      <c r="I22" s="33">
        <v>5.3088468478969943</v>
      </c>
      <c r="J22" s="33">
        <v>5.5940102633267488</v>
      </c>
      <c r="K22" s="33">
        <v>3.8834802537539934</v>
      </c>
      <c r="L22" s="33">
        <v>4.607372259111397</v>
      </c>
      <c r="M22" s="33">
        <v>2.6237571642922179</v>
      </c>
      <c r="N22" s="33">
        <v>1.9043941701933382</v>
      </c>
      <c r="O22" s="33">
        <v>1.443565939439396</v>
      </c>
      <c r="P22" s="33">
        <v>1.1711423821699272</v>
      </c>
      <c r="Q22" s="33">
        <v>1.259463105852842</v>
      </c>
      <c r="R22" s="33">
        <v>1.2182562683503473</v>
      </c>
      <c r="S22" s="33">
        <v>1.2040669273369504</v>
      </c>
      <c r="T22" s="33">
        <v>1.0483995623411566</v>
      </c>
      <c r="U22" s="33">
        <v>0.93571041297003232</v>
      </c>
      <c r="V22" s="33">
        <v>0.89907613185102686</v>
      </c>
      <c r="W22" s="33">
        <v>0.88263331373536935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564.43365869244781</v>
      </c>
      <c r="C24" s="117">
        <f t="shared" si="7"/>
        <v>569.2726694862863</v>
      </c>
      <c r="D24" s="117">
        <f t="shared" si="7"/>
        <v>541.53241288430013</v>
      </c>
      <c r="E24" s="117">
        <f t="shared" si="7"/>
        <v>527.12345978697499</v>
      </c>
      <c r="F24" s="117">
        <f t="shared" si="7"/>
        <v>529.21819228609706</v>
      </c>
      <c r="G24" s="117">
        <f t="shared" si="7"/>
        <v>505.98680877660865</v>
      </c>
      <c r="H24" s="117">
        <f t="shared" si="7"/>
        <v>467.4509715772972</v>
      </c>
      <c r="I24" s="117">
        <f t="shared" si="7"/>
        <v>439.19029678333015</v>
      </c>
      <c r="J24" s="117">
        <f t="shared" si="7"/>
        <v>436.93982725483818</v>
      </c>
      <c r="K24" s="117">
        <f t="shared" si="7"/>
        <v>419.25909063444476</v>
      </c>
      <c r="L24" s="117">
        <f t="shared" si="7"/>
        <v>430.59754214863506</v>
      </c>
      <c r="M24" s="117">
        <f t="shared" si="7"/>
        <v>323.0926956887206</v>
      </c>
      <c r="N24" s="117">
        <f t="shared" si="7"/>
        <v>338.56903041204868</v>
      </c>
      <c r="O24" s="117">
        <f t="shared" si="7"/>
        <v>341.04297918942694</v>
      </c>
      <c r="P24" s="117">
        <f t="shared" si="7"/>
        <v>234.79961084809554</v>
      </c>
      <c r="Q24" s="117">
        <f t="shared" si="7"/>
        <v>250.2880797464197</v>
      </c>
      <c r="R24" s="117">
        <f t="shared" ref="R24:V24" si="8">R25+R28+R30+R39</f>
        <v>296.63890918266054</v>
      </c>
      <c r="S24" s="117">
        <f t="shared" si="8"/>
        <v>291.53995622734192</v>
      </c>
      <c r="T24" s="117">
        <f t="shared" si="8"/>
        <v>288.72259744751676</v>
      </c>
      <c r="U24" s="117">
        <f t="shared" si="8"/>
        <v>258.18936755547861</v>
      </c>
      <c r="V24" s="117">
        <f t="shared" si="8"/>
        <v>235.34834215516995</v>
      </c>
      <c r="W24" s="117">
        <f t="shared" ref="W24" si="9">W25+W28+W30+W39</f>
        <v>351.45501288407149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472.78444222083152</v>
      </c>
      <c r="C25" s="122">
        <f t="shared" si="10"/>
        <v>481.78417293518754</v>
      </c>
      <c r="D25" s="122">
        <f t="shared" si="10"/>
        <v>457.03876014433968</v>
      </c>
      <c r="E25" s="122">
        <f t="shared" si="10"/>
        <v>439.45761060954521</v>
      </c>
      <c r="F25" s="122">
        <f t="shared" si="10"/>
        <v>452.68837958589245</v>
      </c>
      <c r="G25" s="122">
        <f t="shared" si="10"/>
        <v>433.18610918522654</v>
      </c>
      <c r="H25" s="122">
        <f t="shared" si="10"/>
        <v>393.66153153758557</v>
      </c>
      <c r="I25" s="122">
        <f t="shared" si="10"/>
        <v>366.84068879381903</v>
      </c>
      <c r="J25" s="122">
        <f t="shared" si="10"/>
        <v>367.04185053433361</v>
      </c>
      <c r="K25" s="122">
        <f t="shared" si="10"/>
        <v>358.94679854144755</v>
      </c>
      <c r="L25" s="122">
        <f t="shared" si="10"/>
        <v>366.12585240346789</v>
      </c>
      <c r="M25" s="122">
        <f t="shared" si="10"/>
        <v>261.45868084439013</v>
      </c>
      <c r="N25" s="122">
        <f t="shared" si="10"/>
        <v>279.07744072678349</v>
      </c>
      <c r="O25" s="122">
        <f t="shared" si="10"/>
        <v>284.03997492750511</v>
      </c>
      <c r="P25" s="122">
        <f t="shared" si="10"/>
        <v>186.67909374683811</v>
      </c>
      <c r="Q25" s="122">
        <f t="shared" si="10"/>
        <v>200.7918993147228</v>
      </c>
      <c r="R25" s="122">
        <f t="shared" ref="R25:V25" si="11">SUM(R26:R27)</f>
        <v>245.60608652934386</v>
      </c>
      <c r="S25" s="122">
        <f t="shared" si="11"/>
        <v>236.86637698114075</v>
      </c>
      <c r="T25" s="122">
        <f t="shared" si="11"/>
        <v>233.56231223607617</v>
      </c>
      <c r="U25" s="122">
        <f t="shared" si="11"/>
        <v>204.40272138898021</v>
      </c>
      <c r="V25" s="122">
        <f t="shared" si="11"/>
        <v>177.2357587231387</v>
      </c>
      <c r="W25" s="122">
        <f t="shared" ref="W25" si="12">SUM(W26:W27)</f>
        <v>293.12865627547558</v>
      </c>
      <c r="DA25" s="130" t="s">
        <v>1760</v>
      </c>
    </row>
    <row r="26" spans="1:105" ht="12" customHeight="1" x14ac:dyDescent="0.25">
      <c r="A26" s="97" t="s">
        <v>74</v>
      </c>
      <c r="B26" s="98">
        <v>461.21296693552017</v>
      </c>
      <c r="C26" s="98">
        <v>470.28738623017597</v>
      </c>
      <c r="D26" s="98">
        <v>446.27500656423081</v>
      </c>
      <c r="E26" s="98">
        <v>429.57552069594811</v>
      </c>
      <c r="F26" s="98">
        <v>442.42721876888106</v>
      </c>
      <c r="G26" s="98">
        <v>423.58316631837909</v>
      </c>
      <c r="H26" s="98">
        <v>385.0871473899723</v>
      </c>
      <c r="I26" s="98">
        <v>358.85164290132411</v>
      </c>
      <c r="J26" s="98">
        <v>359.16528055298988</v>
      </c>
      <c r="K26" s="98">
        <v>351.46107483454307</v>
      </c>
      <c r="L26" s="98">
        <v>358.53191681648815</v>
      </c>
      <c r="M26" s="98">
        <v>256.09549520366863</v>
      </c>
      <c r="N26" s="98">
        <v>273.40767617353833</v>
      </c>
      <c r="O26" s="98">
        <v>278.31975739514172</v>
      </c>
      <c r="P26" s="98">
        <v>182.93918868879828</v>
      </c>
      <c r="Q26" s="98">
        <v>196.78929363154529</v>
      </c>
      <c r="R26" s="98">
        <v>240.73270555285256</v>
      </c>
      <c r="S26" s="98">
        <v>232.18830644444415</v>
      </c>
      <c r="T26" s="98">
        <v>228.96728091967114</v>
      </c>
      <c r="U26" s="98">
        <v>200.39395040707552</v>
      </c>
      <c r="V26" s="98">
        <v>173.7697394571492</v>
      </c>
      <c r="W26" s="98">
        <v>287.40802186940374</v>
      </c>
      <c r="DA26" s="63" t="s">
        <v>1761</v>
      </c>
    </row>
    <row r="27" spans="1:105" ht="12" customHeight="1" x14ac:dyDescent="0.25">
      <c r="A27" s="97" t="s">
        <v>53</v>
      </c>
      <c r="B27" s="98">
        <v>11.571475285311326</v>
      </c>
      <c r="C27" s="98">
        <v>11.496786705011576</v>
      </c>
      <c r="D27" s="98">
        <v>10.763753580108862</v>
      </c>
      <c r="E27" s="98">
        <v>9.8820899135971203</v>
      </c>
      <c r="F27" s="98">
        <v>10.261160817011364</v>
      </c>
      <c r="G27" s="98">
        <v>9.602942866847437</v>
      </c>
      <c r="H27" s="98">
        <v>8.5743841476133014</v>
      </c>
      <c r="I27" s="98">
        <v>7.9890458924949135</v>
      </c>
      <c r="J27" s="98">
        <v>7.8765699813437413</v>
      </c>
      <c r="K27" s="98">
        <v>7.4857237069045022</v>
      </c>
      <c r="L27" s="98">
        <v>7.5939355869797236</v>
      </c>
      <c r="M27" s="98">
        <v>5.3631856407215039</v>
      </c>
      <c r="N27" s="98">
        <v>5.6697645532451606</v>
      </c>
      <c r="O27" s="98">
        <v>5.7202175323633826</v>
      </c>
      <c r="P27" s="98">
        <v>3.7399050580398181</v>
      </c>
      <c r="Q27" s="98">
        <v>4.0026056831774985</v>
      </c>
      <c r="R27" s="98">
        <v>4.8733809764912861</v>
      </c>
      <c r="S27" s="98">
        <v>4.6780705366965956</v>
      </c>
      <c r="T27" s="98">
        <v>4.5950313164050289</v>
      </c>
      <c r="U27" s="98">
        <v>4.0087709819046964</v>
      </c>
      <c r="V27" s="98">
        <v>3.4660192659894906</v>
      </c>
      <c r="W27" s="98">
        <v>5.7206344060718557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2.2598604154411692</v>
      </c>
      <c r="C28" s="122">
        <f t="shared" si="13"/>
        <v>2.9162156721488279</v>
      </c>
      <c r="D28" s="122">
        <f t="shared" si="13"/>
        <v>2.3781056754259762</v>
      </c>
      <c r="E28" s="122">
        <f t="shared" si="13"/>
        <v>7.9928496766332371</v>
      </c>
      <c r="F28" s="122">
        <f t="shared" si="13"/>
        <v>2.3982276354154277</v>
      </c>
      <c r="G28" s="122">
        <f t="shared" si="13"/>
        <v>3.2419286880512161</v>
      </c>
      <c r="H28" s="122">
        <f t="shared" si="13"/>
        <v>4.4393855448052717</v>
      </c>
      <c r="I28" s="122">
        <f t="shared" si="13"/>
        <v>2.0586385143833787</v>
      </c>
      <c r="J28" s="122">
        <f t="shared" si="13"/>
        <v>2.1426579746968919</v>
      </c>
      <c r="K28" s="122">
        <f t="shared" si="13"/>
        <v>2.468893152323056</v>
      </c>
      <c r="L28" s="122">
        <f t="shared" si="13"/>
        <v>2.379306561677816</v>
      </c>
      <c r="M28" s="122">
        <f t="shared" si="13"/>
        <v>2.3705231601577554</v>
      </c>
      <c r="N28" s="122">
        <f t="shared" si="13"/>
        <v>2.3254323260048344</v>
      </c>
      <c r="O28" s="122">
        <f t="shared" si="13"/>
        <v>2.2750472669767507</v>
      </c>
      <c r="P28" s="122">
        <f t="shared" si="13"/>
        <v>2.2982011375390972</v>
      </c>
      <c r="Q28" s="122">
        <f t="shared" si="13"/>
        <v>2.2441443230186282</v>
      </c>
      <c r="R28" s="122">
        <f t="shared" si="13"/>
        <v>2.5039473251633022</v>
      </c>
      <c r="S28" s="122">
        <f t="shared" si="13"/>
        <v>2.715238753772895</v>
      </c>
      <c r="T28" s="122">
        <f t="shared" si="13"/>
        <v>3.633022164211249</v>
      </c>
      <c r="U28" s="122">
        <f t="shared" si="13"/>
        <v>4.4309823858479636</v>
      </c>
      <c r="V28" s="122">
        <f t="shared" si="13"/>
        <v>5.7983170927342389</v>
      </c>
      <c r="W28" s="122">
        <f t="shared" si="13"/>
        <v>7.093982392587372</v>
      </c>
      <c r="DA28" s="130" t="s">
        <v>1763</v>
      </c>
    </row>
    <row r="29" spans="1:105" ht="12" customHeight="1" x14ac:dyDescent="0.25">
      <c r="A29" s="97" t="s">
        <v>53</v>
      </c>
      <c r="B29" s="98">
        <v>2.2598604154411692</v>
      </c>
      <c r="C29" s="98">
        <v>2.9162156721488279</v>
      </c>
      <c r="D29" s="98">
        <v>2.3781056754259762</v>
      </c>
      <c r="E29" s="98">
        <v>7.9928496766332371</v>
      </c>
      <c r="F29" s="98">
        <v>2.3982276354154277</v>
      </c>
      <c r="G29" s="98">
        <v>3.2419286880512161</v>
      </c>
      <c r="H29" s="98">
        <v>4.4393855448052717</v>
      </c>
      <c r="I29" s="98">
        <v>2.0586385143833787</v>
      </c>
      <c r="J29" s="98">
        <v>2.1426579746968919</v>
      </c>
      <c r="K29" s="98">
        <v>2.468893152323056</v>
      </c>
      <c r="L29" s="98">
        <v>2.379306561677816</v>
      </c>
      <c r="M29" s="98">
        <v>2.3705231601577554</v>
      </c>
      <c r="N29" s="98">
        <v>2.3254323260048344</v>
      </c>
      <c r="O29" s="98">
        <v>2.2750472669767507</v>
      </c>
      <c r="P29" s="98">
        <v>2.2982011375390972</v>
      </c>
      <c r="Q29" s="98">
        <v>2.2441443230186282</v>
      </c>
      <c r="R29" s="98">
        <v>2.5039473251633022</v>
      </c>
      <c r="S29" s="98">
        <v>2.715238753772895</v>
      </c>
      <c r="T29" s="98">
        <v>3.633022164211249</v>
      </c>
      <c r="U29" s="98">
        <v>4.4309823858479636</v>
      </c>
      <c r="V29" s="98">
        <v>5.7983170927342389</v>
      </c>
      <c r="W29" s="98">
        <v>7.093982392587372</v>
      </c>
      <c r="DA29" s="63" t="s">
        <v>1764</v>
      </c>
    </row>
    <row r="30" spans="1:105" ht="12" customHeight="1" x14ac:dyDescent="0.25">
      <c r="A30" s="121" t="s">
        <v>55</v>
      </c>
      <c r="B30" s="122">
        <v>55.27540439896228</v>
      </c>
      <c r="C30" s="122">
        <v>51.2523746863572</v>
      </c>
      <c r="D30" s="122">
        <v>49.625169121281367</v>
      </c>
      <c r="E30" s="122">
        <v>49.754963868662443</v>
      </c>
      <c r="F30" s="122">
        <v>48.268254306338299</v>
      </c>
      <c r="G30" s="122">
        <v>43.708731542802099</v>
      </c>
      <c r="H30" s="122">
        <v>43.850283369116944</v>
      </c>
      <c r="I30" s="122">
        <v>43.888148852108003</v>
      </c>
      <c r="J30" s="122">
        <v>42.413506708413628</v>
      </c>
      <c r="K30" s="122">
        <v>37.69569280676501</v>
      </c>
      <c r="L30" s="122">
        <v>38.699062140030129</v>
      </c>
      <c r="M30" s="122">
        <v>38.060823767915835</v>
      </c>
      <c r="N30" s="122">
        <v>36.852463876478808</v>
      </c>
      <c r="O30" s="122">
        <v>35.679378697524818</v>
      </c>
      <c r="P30" s="122">
        <v>30.138374092613393</v>
      </c>
      <c r="Q30" s="122">
        <v>31.162337941432551</v>
      </c>
      <c r="R30" s="122">
        <v>32.48505651031244</v>
      </c>
      <c r="S30" s="122">
        <v>34.804728809247379</v>
      </c>
      <c r="T30" s="122">
        <v>34.699082195674002</v>
      </c>
      <c r="U30" s="122">
        <v>33.327770560869418</v>
      </c>
      <c r="V30" s="122">
        <v>35.32067464692193</v>
      </c>
      <c r="W30" s="122">
        <v>34.980038468821526</v>
      </c>
      <c r="DA30" s="130" t="s">
        <v>1765</v>
      </c>
    </row>
    <row r="31" spans="1:105" ht="12" customHeight="1" x14ac:dyDescent="0.25">
      <c r="A31" s="97" t="s">
        <v>141</v>
      </c>
      <c r="B31" s="98">
        <v>6.1214638765562661</v>
      </c>
      <c r="C31" s="98">
        <v>5.7840269308471228</v>
      </c>
      <c r="D31" s="98">
        <v>5.5890667931871683</v>
      </c>
      <c r="E31" s="98">
        <v>5.0295727682996878</v>
      </c>
      <c r="F31" s="98">
        <v>4.7872225608722907</v>
      </c>
      <c r="G31" s="98">
        <v>4.3999731372037463</v>
      </c>
      <c r="H31" s="98">
        <v>3.8870627922676468</v>
      </c>
      <c r="I31" s="98">
        <v>3.7629234184830862</v>
      </c>
      <c r="J31" s="98">
        <v>3.2039897695847883</v>
      </c>
      <c r="K31" s="98">
        <v>2.9235875622787155</v>
      </c>
      <c r="L31" s="98">
        <v>2.694276384899986</v>
      </c>
      <c r="M31" s="98">
        <v>2.4322402227629989</v>
      </c>
      <c r="N31" s="98">
        <v>1.9033402067368215</v>
      </c>
      <c r="O31" s="98">
        <v>1.5270874467285183</v>
      </c>
      <c r="P31" s="98">
        <v>1.3590641689754759</v>
      </c>
      <c r="Q31" s="98">
        <v>1.2598096156142806</v>
      </c>
      <c r="R31" s="98">
        <v>1.2695631862703431</v>
      </c>
      <c r="S31" s="98">
        <v>1.3114115470987646</v>
      </c>
      <c r="T31" s="98">
        <v>1.302306347453015</v>
      </c>
      <c r="U31" s="98">
        <v>1.1778219345071583</v>
      </c>
      <c r="V31" s="98">
        <v>1.1812773414760018</v>
      </c>
      <c r="W31" s="98">
        <v>1.2521369982706987</v>
      </c>
      <c r="DA31" s="63" t="s">
        <v>1766</v>
      </c>
    </row>
    <row r="32" spans="1:105" ht="12" customHeight="1" x14ac:dyDescent="0.25">
      <c r="A32" s="97" t="s">
        <v>140</v>
      </c>
      <c r="B32" s="98">
        <v>2.211869727010451E-3</v>
      </c>
      <c r="C32" s="98">
        <v>2.008764623022124E-3</v>
      </c>
      <c r="D32" s="98">
        <v>2.0172039469036262E-3</v>
      </c>
      <c r="E32" s="98">
        <v>1.6847921854572033E-3</v>
      </c>
      <c r="F32" s="98">
        <v>1.6583292074774207E-3</v>
      </c>
      <c r="G32" s="98">
        <v>1.7909292824374937E-3</v>
      </c>
      <c r="H32" s="98">
        <v>1.8471310141270161E-3</v>
      </c>
      <c r="I32" s="98">
        <v>2.1018123080005962E-3</v>
      </c>
      <c r="J32" s="98">
        <v>1.8504382294322517E-3</v>
      </c>
      <c r="K32" s="98">
        <v>2.048429573963906E-3</v>
      </c>
      <c r="L32" s="98">
        <v>2.1843692384469864E-3</v>
      </c>
      <c r="M32" s="98">
        <v>2.1022668390136036E-3</v>
      </c>
      <c r="N32" s="98">
        <v>1.6368058976003873E-3</v>
      </c>
      <c r="O32" s="98">
        <v>1.1128543232796313E-3</v>
      </c>
      <c r="P32" s="98">
        <v>1.1339018912728909E-3</v>
      </c>
      <c r="Q32" s="98">
        <v>9.4696333786793111E-4</v>
      </c>
      <c r="R32" s="98">
        <v>8.7164207925698005E-4</v>
      </c>
      <c r="S32" s="98">
        <v>8.2642401410560912E-4</v>
      </c>
      <c r="T32" s="98">
        <v>8.5438021493407571E-4</v>
      </c>
      <c r="U32" s="98">
        <v>8.2690581751490577E-4</v>
      </c>
      <c r="V32" s="98">
        <v>8.5302820116324039E-4</v>
      </c>
      <c r="W32" s="98">
        <v>8.783384616186515E-4</v>
      </c>
      <c r="DA32" s="63" t="s">
        <v>1767</v>
      </c>
    </row>
    <row r="33" spans="1:105" ht="12" customHeight="1" x14ac:dyDescent="0.25">
      <c r="A33" s="100" t="s">
        <v>50</v>
      </c>
      <c r="B33" s="101">
        <v>5.8361440958754117E-4</v>
      </c>
      <c r="C33" s="101">
        <v>4.7457435952902251E-4</v>
      </c>
      <c r="D33" s="101">
        <v>4.3506687599649329E-4</v>
      </c>
      <c r="E33" s="101">
        <v>4.0447704032921223E-4</v>
      </c>
      <c r="F33" s="101">
        <v>3.8715449468024936E-4</v>
      </c>
      <c r="G33" s="101">
        <v>3.8302520844636851E-4</v>
      </c>
      <c r="H33" s="101">
        <v>3.7757433815149616E-4</v>
      </c>
      <c r="I33" s="101">
        <v>5.1961954752047701E-4</v>
      </c>
      <c r="J33" s="101">
        <v>4.2372190016454713E-4</v>
      </c>
      <c r="K33" s="101">
        <v>4.3107989129738286E-4</v>
      </c>
      <c r="L33" s="101">
        <v>9.8457014915887225E-4</v>
      </c>
      <c r="M33" s="101">
        <v>4.207196533980123E-4</v>
      </c>
      <c r="N33" s="101">
        <v>4.1467524085408969E-4</v>
      </c>
      <c r="O33" s="101">
        <v>2.9411943954549909E-4</v>
      </c>
      <c r="P33" s="101">
        <v>2.1628550674493595E-4</v>
      </c>
      <c r="Q33" s="101">
        <v>2.0750486046672008E-4</v>
      </c>
      <c r="R33" s="101">
        <v>1.7739210999788451E-4</v>
      </c>
      <c r="S33" s="101">
        <v>1.892915818411718E-4</v>
      </c>
      <c r="T33" s="101">
        <v>1.9500915866079037E-4</v>
      </c>
      <c r="U33" s="101">
        <v>1.7416921745224491E-4</v>
      </c>
      <c r="V33" s="101">
        <v>1.8676952860219857E-4</v>
      </c>
      <c r="W33" s="101">
        <v>1.971431421102401E-4</v>
      </c>
      <c r="DA33" s="131" t="s">
        <v>1768</v>
      </c>
    </row>
    <row r="34" spans="1:105" ht="12" customHeight="1" x14ac:dyDescent="0.25">
      <c r="A34" s="103" t="s">
        <v>52</v>
      </c>
      <c r="B34" s="104">
        <v>1.6282553174229099E-3</v>
      </c>
      <c r="C34" s="104">
        <v>1.5341902634931014E-3</v>
      </c>
      <c r="D34" s="104">
        <v>1.5821370709071328E-3</v>
      </c>
      <c r="E34" s="104">
        <v>1.280315145127991E-3</v>
      </c>
      <c r="F34" s="104">
        <v>1.2711747127971715E-3</v>
      </c>
      <c r="G34" s="104">
        <v>1.407904073991125E-3</v>
      </c>
      <c r="H34" s="104">
        <v>1.4695566759755198E-3</v>
      </c>
      <c r="I34" s="104">
        <v>1.582192760480119E-3</v>
      </c>
      <c r="J34" s="104">
        <v>1.4267163292677044E-3</v>
      </c>
      <c r="K34" s="104">
        <v>1.6173496826665233E-3</v>
      </c>
      <c r="L34" s="104">
        <v>1.1997990892881143E-3</v>
      </c>
      <c r="M34" s="104">
        <v>1.6815471856155913E-3</v>
      </c>
      <c r="N34" s="104">
        <v>1.2221306567462976E-3</v>
      </c>
      <c r="O34" s="104">
        <v>8.187348837341322E-4</v>
      </c>
      <c r="P34" s="104">
        <v>9.1761638452795484E-4</v>
      </c>
      <c r="Q34" s="104">
        <v>7.3945847740121103E-4</v>
      </c>
      <c r="R34" s="104">
        <v>6.9424996925909559E-4</v>
      </c>
      <c r="S34" s="104">
        <v>6.3713243226443735E-4</v>
      </c>
      <c r="T34" s="104">
        <v>6.5937105627328536E-4</v>
      </c>
      <c r="U34" s="104">
        <v>6.5273660006266092E-4</v>
      </c>
      <c r="V34" s="104">
        <v>6.6625867256104177E-4</v>
      </c>
      <c r="W34" s="104">
        <v>6.8119531950841137E-4</v>
      </c>
      <c r="DA34" s="132" t="s">
        <v>1769</v>
      </c>
    </row>
    <row r="35" spans="1:105" ht="12" customHeight="1" x14ac:dyDescent="0.25">
      <c r="A35" s="106" t="s">
        <v>122</v>
      </c>
      <c r="B35" s="101">
        <v>47.370794354809405</v>
      </c>
      <c r="C35" s="101">
        <v>43.865931648118128</v>
      </c>
      <c r="D35" s="101">
        <v>42.537199656683981</v>
      </c>
      <c r="E35" s="101">
        <v>43.195713434392331</v>
      </c>
      <c r="F35" s="101">
        <v>41.965839831907999</v>
      </c>
      <c r="G35" s="101">
        <v>37.837903902165699</v>
      </c>
      <c r="H35" s="101">
        <v>38.19155863499298</v>
      </c>
      <c r="I35" s="101">
        <v>37.975851214208781</v>
      </c>
      <c r="J35" s="101">
        <v>36.910099837346174</v>
      </c>
      <c r="K35" s="101">
        <v>32.418107242433123</v>
      </c>
      <c r="L35" s="101">
        <v>32.851088420522842</v>
      </c>
      <c r="M35" s="101">
        <v>31.961280565442909</v>
      </c>
      <c r="N35" s="101">
        <v>31.024121710052654</v>
      </c>
      <c r="O35" s="101">
        <v>30.223569326381035</v>
      </c>
      <c r="P35" s="101">
        <v>25.36223725578056</v>
      </c>
      <c r="Q35" s="101">
        <v>26.279082484081179</v>
      </c>
      <c r="R35" s="101">
        <v>27.308312511874846</v>
      </c>
      <c r="S35" s="101">
        <v>29.304696609045095</v>
      </c>
      <c r="T35" s="101">
        <v>29.032149981545665</v>
      </c>
      <c r="U35" s="101">
        <v>27.814148885949354</v>
      </c>
      <c r="V35" s="101">
        <v>29.556764945634974</v>
      </c>
      <c r="W35" s="101">
        <v>28.960065499683338</v>
      </c>
      <c r="DA35" s="131" t="s">
        <v>1770</v>
      </c>
    </row>
    <row r="36" spans="1:105" ht="12" customHeight="1" x14ac:dyDescent="0.25">
      <c r="A36" s="107" t="s">
        <v>121</v>
      </c>
      <c r="B36" s="104">
        <v>1.7809342978696012</v>
      </c>
      <c r="C36" s="104">
        <v>1.6004073427689263</v>
      </c>
      <c r="D36" s="104">
        <v>1.4968854674633143</v>
      </c>
      <c r="E36" s="104">
        <v>1.5279928737849704</v>
      </c>
      <c r="F36" s="104">
        <v>1.5135335843505349</v>
      </c>
      <c r="G36" s="104">
        <v>1.4690635741502147</v>
      </c>
      <c r="H36" s="104">
        <v>1.7698148108421923</v>
      </c>
      <c r="I36" s="104">
        <v>2.1472724071081344</v>
      </c>
      <c r="J36" s="104">
        <v>2.2975666632532379</v>
      </c>
      <c r="K36" s="104">
        <v>2.3519495724792039</v>
      </c>
      <c r="L36" s="104">
        <v>3.1515129653688527</v>
      </c>
      <c r="M36" s="104">
        <v>3.6652007128709139</v>
      </c>
      <c r="N36" s="104">
        <v>3.9233651537917349</v>
      </c>
      <c r="O36" s="104">
        <v>3.9276090700919837</v>
      </c>
      <c r="P36" s="104">
        <v>3.4159387659660858</v>
      </c>
      <c r="Q36" s="104">
        <v>3.6224988783992234</v>
      </c>
      <c r="R36" s="104">
        <v>3.9063091700879968</v>
      </c>
      <c r="S36" s="104">
        <v>4.1877942290894135</v>
      </c>
      <c r="T36" s="104">
        <v>4.3637714864603865</v>
      </c>
      <c r="U36" s="104">
        <v>4.3349728345953933</v>
      </c>
      <c r="V36" s="104">
        <v>4.5817793316097948</v>
      </c>
      <c r="W36" s="104">
        <v>4.7669576324058713</v>
      </c>
      <c r="DA36" s="132" t="s">
        <v>1771</v>
      </c>
    </row>
    <row r="37" spans="1:105" ht="12" customHeight="1" x14ac:dyDescent="0.25">
      <c r="A37" s="108" t="s">
        <v>53</v>
      </c>
      <c r="B37" s="98">
        <v>0.47016455930291723</v>
      </c>
      <c r="C37" s="98">
        <v>0.37816442671989803</v>
      </c>
      <c r="D37" s="98">
        <v>0.32268690088506952</v>
      </c>
      <c r="E37" s="98">
        <v>0.36693036381155469</v>
      </c>
      <c r="F37" s="98">
        <v>0.35340668062811287</v>
      </c>
      <c r="G37" s="98">
        <v>0.31400060835706778</v>
      </c>
      <c r="H37" s="98">
        <v>0.36159497754015135</v>
      </c>
      <c r="I37" s="98">
        <v>0.53088157378776279</v>
      </c>
      <c r="J37" s="98">
        <v>0.52657697541311954</v>
      </c>
      <c r="K37" s="98">
        <v>0.49409937094387757</v>
      </c>
      <c r="L37" s="98">
        <v>1.4204619055527692</v>
      </c>
      <c r="M37" s="98">
        <v>0.73200047620047959</v>
      </c>
      <c r="N37" s="98">
        <v>0.9939861268159752</v>
      </c>
      <c r="O37" s="98">
        <v>1.0377523393413419</v>
      </c>
      <c r="P37" s="98">
        <v>0.65071550241632303</v>
      </c>
      <c r="Q37" s="98">
        <v>0.79451219393590911</v>
      </c>
      <c r="R37" s="98">
        <v>0.7953319952717024</v>
      </c>
      <c r="S37" s="98">
        <v>0.95973594599369794</v>
      </c>
      <c r="T37" s="98">
        <v>0.99640564370461115</v>
      </c>
      <c r="U37" s="98">
        <v>0.91403731000624777</v>
      </c>
      <c r="V37" s="98">
        <v>1.0038898068279414</v>
      </c>
      <c r="W37" s="98">
        <v>1.0700023271845245</v>
      </c>
      <c r="DA37" s="63" t="s">
        <v>1772</v>
      </c>
    </row>
    <row r="38" spans="1:105" ht="12" customHeight="1" x14ac:dyDescent="0.25">
      <c r="A38" s="108" t="s">
        <v>52</v>
      </c>
      <c r="B38" s="98">
        <v>1.3107697385666841</v>
      </c>
      <c r="C38" s="98">
        <v>1.2222429160490282</v>
      </c>
      <c r="D38" s="98">
        <v>1.1741985665782448</v>
      </c>
      <c r="E38" s="98">
        <v>1.1610625099734158</v>
      </c>
      <c r="F38" s="98">
        <v>1.160126903722422</v>
      </c>
      <c r="G38" s="98">
        <v>1.1550629657931468</v>
      </c>
      <c r="H38" s="98">
        <v>1.4082198333020408</v>
      </c>
      <c r="I38" s="98">
        <v>1.6163908333203716</v>
      </c>
      <c r="J38" s="98">
        <v>1.7709896878401183</v>
      </c>
      <c r="K38" s="98">
        <v>1.8578502015353264</v>
      </c>
      <c r="L38" s="98">
        <v>1.7310510598160838</v>
      </c>
      <c r="M38" s="98">
        <v>2.9332002366704342</v>
      </c>
      <c r="N38" s="98">
        <v>2.9293790269757598</v>
      </c>
      <c r="O38" s="98">
        <v>2.8898567307506418</v>
      </c>
      <c r="P38" s="98">
        <v>2.7652232635497627</v>
      </c>
      <c r="Q38" s="98">
        <v>2.8279866844633141</v>
      </c>
      <c r="R38" s="98">
        <v>3.1109771748162944</v>
      </c>
      <c r="S38" s="98">
        <v>3.2280582830957152</v>
      </c>
      <c r="T38" s="98">
        <v>3.3673658427557749</v>
      </c>
      <c r="U38" s="98">
        <v>3.4209355245891455</v>
      </c>
      <c r="V38" s="98">
        <v>3.5778895247818538</v>
      </c>
      <c r="W38" s="98">
        <v>3.6969553052213469</v>
      </c>
      <c r="DA38" s="63" t="s">
        <v>1773</v>
      </c>
    </row>
    <row r="39" spans="1:105" ht="12" customHeight="1" x14ac:dyDescent="0.25">
      <c r="A39" s="121" t="s">
        <v>54</v>
      </c>
      <c r="B39" s="122">
        <v>34.113951657212873</v>
      </c>
      <c r="C39" s="122">
        <v>33.319906192592704</v>
      </c>
      <c r="D39" s="122">
        <v>32.490377943253165</v>
      </c>
      <c r="E39" s="122">
        <v>29.91803563213405</v>
      </c>
      <c r="F39" s="122">
        <v>25.86333075845085</v>
      </c>
      <c r="G39" s="122">
        <v>25.850039360528843</v>
      </c>
      <c r="H39" s="122">
        <v>25.49977112578944</v>
      </c>
      <c r="I39" s="122">
        <v>26.402820623019718</v>
      </c>
      <c r="J39" s="122">
        <v>25.341812037394071</v>
      </c>
      <c r="K39" s="122">
        <v>20.14770613390915</v>
      </c>
      <c r="L39" s="122">
        <v>23.39332104345922</v>
      </c>
      <c r="M39" s="122">
        <v>21.202667916256875</v>
      </c>
      <c r="N39" s="122">
        <v>20.313693482781559</v>
      </c>
      <c r="O39" s="122">
        <v>19.048578297420249</v>
      </c>
      <c r="P39" s="122">
        <v>15.683941871104937</v>
      </c>
      <c r="Q39" s="122">
        <v>16.089698167245729</v>
      </c>
      <c r="R39" s="122">
        <v>16.043818817840904</v>
      </c>
      <c r="S39" s="122">
        <v>17.153611683180891</v>
      </c>
      <c r="T39" s="122">
        <v>16.828180851555352</v>
      </c>
      <c r="U39" s="122">
        <v>16.027893219781024</v>
      </c>
      <c r="V39" s="122">
        <v>16.993591692375087</v>
      </c>
      <c r="W39" s="122">
        <v>16.252335747187022</v>
      </c>
      <c r="DA39" s="130" t="s">
        <v>1774</v>
      </c>
    </row>
    <row r="40" spans="1:105" ht="12" customHeight="1" x14ac:dyDescent="0.25">
      <c r="A40" s="97" t="s">
        <v>50</v>
      </c>
      <c r="B40" s="98">
        <v>15.972390986677766</v>
      </c>
      <c r="C40" s="98">
        <v>14.869994855399971</v>
      </c>
      <c r="D40" s="98">
        <v>14.703645688624293</v>
      </c>
      <c r="E40" s="98">
        <v>13.236683126009906</v>
      </c>
      <c r="F40" s="98">
        <v>12.70004970308853</v>
      </c>
      <c r="G40" s="98">
        <v>11.87565239500347</v>
      </c>
      <c r="H40" s="98">
        <v>11.058981416550841</v>
      </c>
      <c r="I40" s="98">
        <v>11.298806881558935</v>
      </c>
      <c r="J40" s="98">
        <v>9.8967855129631985</v>
      </c>
      <c r="K40" s="98">
        <v>9.2916004786538391</v>
      </c>
      <c r="L40" s="98">
        <v>8.7091643146543838</v>
      </c>
      <c r="M40" s="98">
        <v>8.1252387385125679</v>
      </c>
      <c r="N40" s="98">
        <v>7.0244831640419143</v>
      </c>
      <c r="O40" s="98">
        <v>6.2780590167026347</v>
      </c>
      <c r="P40" s="98">
        <v>5.7941736446303427</v>
      </c>
      <c r="Q40" s="98">
        <v>5.4430681413125335</v>
      </c>
      <c r="R40" s="98">
        <v>4.8103757544977528</v>
      </c>
      <c r="S40" s="98">
        <v>4.9423906189880267</v>
      </c>
      <c r="T40" s="98">
        <v>4.6340193602273985</v>
      </c>
      <c r="U40" s="98">
        <v>4.2073261393578401</v>
      </c>
      <c r="V40" s="98">
        <v>4.3178329859701527</v>
      </c>
      <c r="W40" s="98">
        <v>3.8528210000024141</v>
      </c>
      <c r="DA40" s="63" t="s">
        <v>1775</v>
      </c>
    </row>
    <row r="41" spans="1:105" ht="12" customHeight="1" x14ac:dyDescent="0.25">
      <c r="A41" s="109" t="s">
        <v>120</v>
      </c>
      <c r="B41" s="33">
        <v>18.141560670535107</v>
      </c>
      <c r="C41" s="33">
        <v>18.449911337192734</v>
      </c>
      <c r="D41" s="33">
        <v>17.78673225462887</v>
      </c>
      <c r="E41" s="33">
        <v>16.681352506124146</v>
      </c>
      <c r="F41" s="33">
        <v>13.163281055362319</v>
      </c>
      <c r="G41" s="33">
        <v>13.974386965525373</v>
      </c>
      <c r="H41" s="33">
        <v>14.440789709238599</v>
      </c>
      <c r="I41" s="33">
        <v>15.104013741460783</v>
      </c>
      <c r="J41" s="33">
        <v>15.445026524430874</v>
      </c>
      <c r="K41" s="33">
        <v>10.856105655255311</v>
      </c>
      <c r="L41" s="33">
        <v>14.684156728804837</v>
      </c>
      <c r="M41" s="33">
        <v>13.077429177744307</v>
      </c>
      <c r="N41" s="33">
        <v>13.289210318739643</v>
      </c>
      <c r="O41" s="33">
        <v>12.770519280717615</v>
      </c>
      <c r="P41" s="33">
        <v>9.8897682264745939</v>
      </c>
      <c r="Q41" s="33">
        <v>10.646630025933195</v>
      </c>
      <c r="R41" s="33">
        <v>11.233443063343152</v>
      </c>
      <c r="S41" s="33">
        <v>12.211221064192863</v>
      </c>
      <c r="T41" s="33">
        <v>12.194161491327954</v>
      </c>
      <c r="U41" s="33">
        <v>11.820567080423185</v>
      </c>
      <c r="V41" s="33">
        <v>12.675758706404935</v>
      </c>
      <c r="W41" s="33">
        <v>12.399514747184607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4274.1690115309721</v>
      </c>
      <c r="C43" s="117">
        <f t="shared" si="14"/>
        <v>4830.0042639462372</v>
      </c>
      <c r="D43" s="117">
        <f t="shared" si="14"/>
        <v>4271.5574481042768</v>
      </c>
      <c r="E43" s="117">
        <f t="shared" si="14"/>
        <v>4571.8762009619741</v>
      </c>
      <c r="F43" s="117">
        <f t="shared" si="14"/>
        <v>4449.1288117240629</v>
      </c>
      <c r="G43" s="117">
        <f t="shared" si="14"/>
        <v>4499.4411698170734</v>
      </c>
      <c r="H43" s="117">
        <f t="shared" si="14"/>
        <v>4199.5831352801342</v>
      </c>
      <c r="I43" s="117">
        <f t="shared" si="14"/>
        <v>3598.7214339464867</v>
      </c>
      <c r="J43" s="117">
        <f t="shared" si="14"/>
        <v>4190.4155263394332</v>
      </c>
      <c r="K43" s="117">
        <f t="shared" si="14"/>
        <v>4070.8906053811238</v>
      </c>
      <c r="L43" s="117">
        <f t="shared" si="14"/>
        <v>3852.6293478273492</v>
      </c>
      <c r="M43" s="117">
        <f t="shared" si="14"/>
        <v>3202.1540072264447</v>
      </c>
      <c r="N43" s="117">
        <f t="shared" si="14"/>
        <v>3445.9513005850008</v>
      </c>
      <c r="O43" s="117">
        <f t="shared" si="14"/>
        <v>3673.4357552685387</v>
      </c>
      <c r="P43" s="117">
        <f t="shared" si="14"/>
        <v>3030.9956137409999</v>
      </c>
      <c r="Q43" s="117">
        <f t="shared" si="14"/>
        <v>3116.08352936547</v>
      </c>
      <c r="R43" s="117">
        <f t="shared" ref="R43:V43" si="15">R44+R47+R49+R58</f>
        <v>2844.3100659147226</v>
      </c>
      <c r="S43" s="117">
        <f t="shared" si="15"/>
        <v>2863.5926756974768</v>
      </c>
      <c r="T43" s="117">
        <f t="shared" si="15"/>
        <v>2584.5208319434869</v>
      </c>
      <c r="U43" s="117">
        <f t="shared" si="15"/>
        <v>2476.8893521482546</v>
      </c>
      <c r="V43" s="117">
        <f t="shared" si="15"/>
        <v>2429.483415234753</v>
      </c>
      <c r="W43" s="117">
        <f t="shared" ref="W43" si="16">W44+W47+W49+W58</f>
        <v>2353.0089454400318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3575.3297504781699</v>
      </c>
      <c r="C44" s="122">
        <f t="shared" si="17"/>
        <v>4115.8583400303087</v>
      </c>
      <c r="D44" s="122">
        <f t="shared" si="17"/>
        <v>3585.1904678358055</v>
      </c>
      <c r="E44" s="122">
        <f t="shared" si="17"/>
        <v>3828.0613778097263</v>
      </c>
      <c r="F44" s="122">
        <f t="shared" si="17"/>
        <v>3802.5984601749578</v>
      </c>
      <c r="G44" s="122">
        <f t="shared" si="17"/>
        <v>3852.5575910154821</v>
      </c>
      <c r="H44" s="122">
        <f t="shared" si="17"/>
        <v>3540.4115957204608</v>
      </c>
      <c r="I44" s="122">
        <f t="shared" si="17"/>
        <v>2977.7117098322115</v>
      </c>
      <c r="J44" s="122">
        <f t="shared" si="17"/>
        <v>3536.5485617148288</v>
      </c>
      <c r="K44" s="122">
        <f t="shared" si="17"/>
        <v>3488.1916988511716</v>
      </c>
      <c r="L44" s="122">
        <f t="shared" si="17"/>
        <v>3246.9768746545165</v>
      </c>
      <c r="M44" s="122">
        <f t="shared" si="17"/>
        <v>2595.3751286337251</v>
      </c>
      <c r="N44" s="122">
        <f t="shared" si="17"/>
        <v>2841.153435265704</v>
      </c>
      <c r="O44" s="122">
        <f t="shared" si="17"/>
        <v>3066.5766850758914</v>
      </c>
      <c r="P44" s="122">
        <f t="shared" si="17"/>
        <v>2450.7919548254436</v>
      </c>
      <c r="Q44" s="122">
        <f t="shared" si="17"/>
        <v>2562.8348033566394</v>
      </c>
      <c r="R44" s="122">
        <f t="shared" ref="R44:V44" si="18">SUM(R45:R46)</f>
        <v>2298.5179582956625</v>
      </c>
      <c r="S44" s="122">
        <f t="shared" si="18"/>
        <v>2317.9899184789074</v>
      </c>
      <c r="T44" s="122">
        <f t="shared" si="18"/>
        <v>2075.0387606062613</v>
      </c>
      <c r="U44" s="122">
        <f t="shared" si="18"/>
        <v>1986.770623640605</v>
      </c>
      <c r="V44" s="122">
        <f t="shared" si="18"/>
        <v>1915.7861058153928</v>
      </c>
      <c r="W44" s="122">
        <f t="shared" ref="W44" si="19">SUM(W45:W46)</f>
        <v>1897.3944713185433</v>
      </c>
      <c r="DA44" s="130" t="s">
        <v>1778</v>
      </c>
    </row>
    <row r="45" spans="1:105" ht="12" customHeight="1" x14ac:dyDescent="0.25">
      <c r="A45" s="97" t="s">
        <v>216</v>
      </c>
      <c r="B45" s="98">
        <v>3487.8229796331761</v>
      </c>
      <c r="C45" s="98">
        <v>4017.6418603251172</v>
      </c>
      <c r="D45" s="98">
        <v>3500.7553824584679</v>
      </c>
      <c r="E45" s="98">
        <v>3741.9797039076325</v>
      </c>
      <c r="F45" s="98">
        <v>3716.4043450132904</v>
      </c>
      <c r="G45" s="98">
        <v>3767.1534433447591</v>
      </c>
      <c r="H45" s="98">
        <v>3463.2975100646886</v>
      </c>
      <c r="I45" s="98">
        <v>2912.863190485331</v>
      </c>
      <c r="J45" s="98">
        <v>3460.6556568642914</v>
      </c>
      <c r="K45" s="98">
        <v>3415.4465472007869</v>
      </c>
      <c r="L45" s="98">
        <v>3179.6302694457509</v>
      </c>
      <c r="M45" s="98">
        <v>2542.137352870378</v>
      </c>
      <c r="N45" s="98">
        <v>2783.4322844781327</v>
      </c>
      <c r="O45" s="98">
        <v>3004.8195830243758</v>
      </c>
      <c r="P45" s="98">
        <v>2401.693102650358</v>
      </c>
      <c r="Q45" s="98">
        <v>2511.7469995957822</v>
      </c>
      <c r="R45" s="98">
        <v>2252.9101565902133</v>
      </c>
      <c r="S45" s="98">
        <v>2272.2100130309541</v>
      </c>
      <c r="T45" s="98">
        <v>2034.2151020439906</v>
      </c>
      <c r="U45" s="98">
        <v>1947.8058370192243</v>
      </c>
      <c r="V45" s="98">
        <v>1878.3210276612504</v>
      </c>
      <c r="W45" s="98">
        <v>1860.3653379938412</v>
      </c>
      <c r="DA45" s="63" t="s">
        <v>1779</v>
      </c>
    </row>
    <row r="46" spans="1:105" ht="12" customHeight="1" x14ac:dyDescent="0.25">
      <c r="A46" s="97" t="s">
        <v>53</v>
      </c>
      <c r="B46" s="98">
        <v>87.506770844993696</v>
      </c>
      <c r="C46" s="98">
        <v>98.216479705191816</v>
      </c>
      <c r="D46" s="98">
        <v>84.435085377337501</v>
      </c>
      <c r="E46" s="98">
        <v>86.081673902093797</v>
      </c>
      <c r="F46" s="98">
        <v>86.194115161667355</v>
      </c>
      <c r="G46" s="98">
        <v>85.404147670723091</v>
      </c>
      <c r="H46" s="98">
        <v>77.114085655772115</v>
      </c>
      <c r="I46" s="98">
        <v>64.848519346880721</v>
      </c>
      <c r="J46" s="98">
        <v>75.892904850537562</v>
      </c>
      <c r="K46" s="98">
        <v>72.745151650384756</v>
      </c>
      <c r="L46" s="98">
        <v>67.346605208765666</v>
      </c>
      <c r="M46" s="98">
        <v>53.237775763346924</v>
      </c>
      <c r="N46" s="98">
        <v>57.721150787571453</v>
      </c>
      <c r="O46" s="98">
        <v>61.757102051515709</v>
      </c>
      <c r="P46" s="98">
        <v>49.098852175085675</v>
      </c>
      <c r="Q46" s="98">
        <v>51.087803760857298</v>
      </c>
      <c r="R46" s="98">
        <v>45.60780170544902</v>
      </c>
      <c r="S46" s="98">
        <v>45.779905447953411</v>
      </c>
      <c r="T46" s="98">
        <v>40.823658562270744</v>
      </c>
      <c r="U46" s="98">
        <v>38.964786621380711</v>
      </c>
      <c r="V46" s="98">
        <v>37.465078154142439</v>
      </c>
      <c r="W46" s="98">
        <v>37.029133324702151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17.962225249563765</v>
      </c>
      <c r="C47" s="122">
        <f t="shared" si="20"/>
        <v>23.229590894622657</v>
      </c>
      <c r="D47" s="122">
        <f t="shared" si="20"/>
        <v>19.07307620687018</v>
      </c>
      <c r="E47" s="122">
        <f t="shared" si="20"/>
        <v>65.986160965684235</v>
      </c>
      <c r="F47" s="122">
        <f t="shared" si="20"/>
        <v>20.969440283945968</v>
      </c>
      <c r="G47" s="122">
        <f t="shared" si="20"/>
        <v>29.742423193052336</v>
      </c>
      <c r="H47" s="122">
        <f t="shared" si="20"/>
        <v>42.146207141248013</v>
      </c>
      <c r="I47" s="122">
        <f t="shared" si="20"/>
        <v>19.861825361769661</v>
      </c>
      <c r="J47" s="122">
        <f t="shared" si="20"/>
        <v>20.768787822989793</v>
      </c>
      <c r="K47" s="122">
        <f t="shared" si="20"/>
        <v>24.617146029496915</v>
      </c>
      <c r="L47" s="122">
        <f t="shared" si="20"/>
        <v>24.545902999613869</v>
      </c>
      <c r="M47" s="122">
        <f t="shared" si="20"/>
        <v>23.973579547097358</v>
      </c>
      <c r="N47" s="122">
        <f t="shared" si="20"/>
        <v>23.359384996428211</v>
      </c>
      <c r="O47" s="122">
        <f t="shared" si="20"/>
        <v>24.384433656768554</v>
      </c>
      <c r="P47" s="122">
        <f t="shared" si="20"/>
        <v>26.567053124270963</v>
      </c>
      <c r="Q47" s="122">
        <f t="shared" si="20"/>
        <v>27.969511800567147</v>
      </c>
      <c r="R47" s="122">
        <f t="shared" si="20"/>
        <v>31.531519971069919</v>
      </c>
      <c r="S47" s="122">
        <f t="shared" si="20"/>
        <v>27.45378724665942</v>
      </c>
      <c r="T47" s="122">
        <f t="shared" si="20"/>
        <v>27.606122710512381</v>
      </c>
      <c r="U47" s="122">
        <f t="shared" si="20"/>
        <v>30.573437431893513</v>
      </c>
      <c r="V47" s="122">
        <f t="shared" si="20"/>
        <v>38.42957543241711</v>
      </c>
      <c r="W47" s="122">
        <f t="shared" si="20"/>
        <v>43.914253544394384</v>
      </c>
      <c r="DA47" s="130" t="s">
        <v>1781</v>
      </c>
    </row>
    <row r="48" spans="1:105" ht="12" customHeight="1" x14ac:dyDescent="0.25">
      <c r="A48" s="97" t="s">
        <v>53</v>
      </c>
      <c r="B48" s="98">
        <v>17.962225249563765</v>
      </c>
      <c r="C48" s="98">
        <v>23.229590894622657</v>
      </c>
      <c r="D48" s="98">
        <v>19.07307620687018</v>
      </c>
      <c r="E48" s="98">
        <v>65.986160965684235</v>
      </c>
      <c r="F48" s="98">
        <v>20.969440283945968</v>
      </c>
      <c r="G48" s="98">
        <v>29.742423193052336</v>
      </c>
      <c r="H48" s="98">
        <v>42.146207141248013</v>
      </c>
      <c r="I48" s="98">
        <v>19.861825361769661</v>
      </c>
      <c r="J48" s="98">
        <v>20.768787822989793</v>
      </c>
      <c r="K48" s="98">
        <v>24.617146029496915</v>
      </c>
      <c r="L48" s="98">
        <v>24.545902999613869</v>
      </c>
      <c r="M48" s="98">
        <v>23.973579547097358</v>
      </c>
      <c r="N48" s="98">
        <v>23.359384996428211</v>
      </c>
      <c r="O48" s="98">
        <v>24.384433656768554</v>
      </c>
      <c r="P48" s="98">
        <v>26.567053124270963</v>
      </c>
      <c r="Q48" s="98">
        <v>27.969511800567147</v>
      </c>
      <c r="R48" s="98">
        <v>31.531519971069919</v>
      </c>
      <c r="S48" s="98">
        <v>27.45378724665942</v>
      </c>
      <c r="T48" s="98">
        <v>27.606122710512381</v>
      </c>
      <c r="U48" s="98">
        <v>30.573437431893513</v>
      </c>
      <c r="V48" s="98">
        <v>38.42957543241711</v>
      </c>
      <c r="W48" s="98">
        <v>43.914253544394384</v>
      </c>
      <c r="DA48" s="63" t="s">
        <v>1782</v>
      </c>
    </row>
    <row r="49" spans="1:105" ht="12" customHeight="1" x14ac:dyDescent="0.25">
      <c r="A49" s="121" t="s">
        <v>55</v>
      </c>
      <c r="B49" s="122">
        <v>409.72891164930371</v>
      </c>
      <c r="C49" s="122">
        <v>422.9369536095279</v>
      </c>
      <c r="D49" s="122">
        <v>401.82167390642678</v>
      </c>
      <c r="E49" s="122">
        <v>424.56914788762219</v>
      </c>
      <c r="F49" s="122">
        <v>404.41103907216075</v>
      </c>
      <c r="G49" s="122">
        <v>391.92356561471371</v>
      </c>
      <c r="H49" s="122">
        <v>392.97855133422598</v>
      </c>
      <c r="I49" s="122">
        <v>368.8384051915732</v>
      </c>
      <c r="J49" s="122">
        <v>400.4748116287858</v>
      </c>
      <c r="K49" s="122">
        <v>369.53280344404402</v>
      </c>
      <c r="L49" s="122">
        <v>360.45015454675257</v>
      </c>
      <c r="M49" s="122">
        <v>375.47931219594551</v>
      </c>
      <c r="N49" s="122">
        <v>371.98955013482112</v>
      </c>
      <c r="O49" s="122">
        <v>370.29474686165639</v>
      </c>
      <c r="P49" s="122">
        <v>368.38416795237868</v>
      </c>
      <c r="Q49" s="122">
        <v>339.03841934982739</v>
      </c>
      <c r="R49" s="122">
        <v>347.87638982684211</v>
      </c>
      <c r="S49" s="122">
        <v>350.38139150833581</v>
      </c>
      <c r="T49" s="122">
        <v>323.08625148327138</v>
      </c>
      <c r="U49" s="122">
        <v>309.98841459581541</v>
      </c>
      <c r="V49" s="122">
        <v>324.28495480625986</v>
      </c>
      <c r="W49" s="122">
        <v>276.86780039696418</v>
      </c>
      <c r="DA49" s="130" t="s">
        <v>1783</v>
      </c>
    </row>
    <row r="50" spans="1:105" ht="12" customHeight="1" x14ac:dyDescent="0.25">
      <c r="A50" s="97" t="s">
        <v>138</v>
      </c>
      <c r="B50" s="98">
        <v>324.82899241485518</v>
      </c>
      <c r="C50" s="98">
        <v>342.37589567228423</v>
      </c>
      <c r="D50" s="98">
        <v>320.53058805374741</v>
      </c>
      <c r="E50" s="98">
        <v>340.20046732265985</v>
      </c>
      <c r="F50" s="98">
        <v>321.77827367318412</v>
      </c>
      <c r="G50" s="98">
        <v>316.10562744861824</v>
      </c>
      <c r="H50" s="98">
        <v>315.71897097493928</v>
      </c>
      <c r="I50" s="98">
        <v>291.35283156235391</v>
      </c>
      <c r="J50" s="98">
        <v>321.73442220977557</v>
      </c>
      <c r="K50" s="98">
        <v>296.77593468105476</v>
      </c>
      <c r="L50" s="98">
        <v>280.48819404478894</v>
      </c>
      <c r="M50" s="98">
        <v>281.70764059911113</v>
      </c>
      <c r="N50" s="98">
        <v>264.81755249803717</v>
      </c>
      <c r="O50" s="98">
        <v>245.12114035619791</v>
      </c>
      <c r="P50" s="98">
        <v>262.92894240204538</v>
      </c>
      <c r="Q50" s="98">
        <v>242.80297829105575</v>
      </c>
      <c r="R50" s="98">
        <v>291.44134336064684</v>
      </c>
      <c r="S50" s="98">
        <v>312.65060527231805</v>
      </c>
      <c r="T50" s="98">
        <v>301.32095071748677</v>
      </c>
      <c r="U50" s="98">
        <v>293.89469358711051</v>
      </c>
      <c r="V50" s="98">
        <v>311.62057977643019</v>
      </c>
      <c r="W50" s="98">
        <v>267.27258403027395</v>
      </c>
      <c r="DA50" s="63" t="s">
        <v>1784</v>
      </c>
    </row>
    <row r="51" spans="1:105" ht="12" customHeight="1" x14ac:dyDescent="0.25">
      <c r="A51" s="97" t="s">
        <v>137</v>
      </c>
      <c r="B51" s="98">
        <v>0.11027053396056491</v>
      </c>
      <c r="C51" s="98">
        <v>0.12636927025500527</v>
      </c>
      <c r="D51" s="98">
        <v>0.11280139060501065</v>
      </c>
      <c r="E51" s="98">
        <v>0.11872567985039287</v>
      </c>
      <c r="F51" s="98">
        <v>0.11136855591545163</v>
      </c>
      <c r="G51" s="98">
        <v>0.1265103104512641</v>
      </c>
      <c r="H51" s="98">
        <v>0.14987525796716314</v>
      </c>
      <c r="I51" s="98">
        <v>0.16061831975730115</v>
      </c>
      <c r="J51" s="98">
        <v>0.21858070295099638</v>
      </c>
      <c r="K51" s="98">
        <v>0.24489368594516575</v>
      </c>
      <c r="L51" s="98">
        <v>0.29378209471858391</v>
      </c>
      <c r="M51" s="98">
        <v>0.36629462416369574</v>
      </c>
      <c r="N51" s="98">
        <v>0.35001096662988973</v>
      </c>
      <c r="O51" s="98">
        <v>0.31882239001328672</v>
      </c>
      <c r="P51" s="98">
        <v>0.36778703060842283</v>
      </c>
      <c r="Q51" s="98">
        <v>0.31919695001273668</v>
      </c>
      <c r="R51" s="98">
        <v>0.41813856941296051</v>
      </c>
      <c r="S51" s="98">
        <v>0.44415457043919876</v>
      </c>
      <c r="T51" s="98">
        <v>0.43637602589539415</v>
      </c>
      <c r="U51" s="98">
        <v>0.4483319847055246</v>
      </c>
      <c r="V51" s="98">
        <v>0.48931548898317234</v>
      </c>
      <c r="W51" s="98">
        <v>0.40881114612697916</v>
      </c>
      <c r="DA51" s="63" t="s">
        <v>1785</v>
      </c>
    </row>
    <row r="52" spans="1:105" ht="12" customHeight="1" x14ac:dyDescent="0.25">
      <c r="A52" s="100" t="s">
        <v>216</v>
      </c>
      <c r="B52" s="101">
        <v>2.90895761728188E-2</v>
      </c>
      <c r="C52" s="101">
        <v>2.9861578665591207E-2</v>
      </c>
      <c r="D52" s="101">
        <v>2.4327338423677066E-2</v>
      </c>
      <c r="E52" s="101">
        <v>2.8507413470403024E-2</v>
      </c>
      <c r="F52" s="101">
        <v>2.6000095779128901E-2</v>
      </c>
      <c r="G52" s="101">
        <v>2.7058681595038846E-2</v>
      </c>
      <c r="H52" s="101">
        <v>3.0653336394045442E-2</v>
      </c>
      <c r="I52" s="101">
        <v>3.9665722129256419E-2</v>
      </c>
      <c r="J52" s="101">
        <v>5.0139384516984575E-2</v>
      </c>
      <c r="K52" s="101">
        <v>5.1593773315682295E-2</v>
      </c>
      <c r="L52" s="101">
        <v>0.1323881811794054</v>
      </c>
      <c r="M52" s="101">
        <v>7.3302341691582909E-2</v>
      </c>
      <c r="N52" s="101">
        <v>8.8723345186187269E-2</v>
      </c>
      <c r="O52" s="101">
        <v>8.4308902543049166E-2</v>
      </c>
      <c r="P52" s="101">
        <v>7.0224317537482442E-2</v>
      </c>
      <c r="Q52" s="101">
        <v>6.996868956391869E-2</v>
      </c>
      <c r="R52" s="101">
        <v>8.5228210816228986E-2</v>
      </c>
      <c r="S52" s="101">
        <v>0.10183933435560245</v>
      </c>
      <c r="T52" s="101">
        <v>9.9603972762638424E-2</v>
      </c>
      <c r="U52" s="101">
        <v>9.4541889853731811E-2</v>
      </c>
      <c r="V52" s="101">
        <v>0.10733541271472827</v>
      </c>
      <c r="W52" s="101">
        <v>9.1655569747278051E-2</v>
      </c>
      <c r="DA52" s="131" t="s">
        <v>1786</v>
      </c>
    </row>
    <row r="53" spans="1:105" ht="12" customHeight="1" x14ac:dyDescent="0.25">
      <c r="A53" s="103" t="s">
        <v>52</v>
      </c>
      <c r="B53" s="104">
        <v>8.1180957787746102E-2</v>
      </c>
      <c r="C53" s="104">
        <v>9.6507691589414066E-2</v>
      </c>
      <c r="D53" s="104">
        <v>8.8474052181333585E-2</v>
      </c>
      <c r="E53" s="104">
        <v>9.0218266379989837E-2</v>
      </c>
      <c r="F53" s="104">
        <v>8.5368460136322724E-2</v>
      </c>
      <c r="G53" s="104">
        <v>9.9451628856225244E-2</v>
      </c>
      <c r="H53" s="104">
        <v>0.1192219215731177</v>
      </c>
      <c r="I53" s="104">
        <v>0.12095259762804474</v>
      </c>
      <c r="J53" s="104">
        <v>0.16844131843401181</v>
      </c>
      <c r="K53" s="104">
        <v>0.19329991262948346</v>
      </c>
      <c r="L53" s="104">
        <v>0.16139391353917851</v>
      </c>
      <c r="M53" s="104">
        <v>0.29299228247211284</v>
      </c>
      <c r="N53" s="104">
        <v>0.26128762144370249</v>
      </c>
      <c r="O53" s="104">
        <v>0.23451348747023756</v>
      </c>
      <c r="P53" s="104">
        <v>0.2975627130709404</v>
      </c>
      <c r="Q53" s="104">
        <v>0.24922826044881799</v>
      </c>
      <c r="R53" s="104">
        <v>0.33291035859673151</v>
      </c>
      <c r="S53" s="104">
        <v>0.34231523608359632</v>
      </c>
      <c r="T53" s="104">
        <v>0.33677205313275571</v>
      </c>
      <c r="U53" s="104">
        <v>0.3537900948517928</v>
      </c>
      <c r="V53" s="104">
        <v>0.38198007626844405</v>
      </c>
      <c r="W53" s="104">
        <v>0.3171555763797011</v>
      </c>
      <c r="DA53" s="132" t="s">
        <v>1787</v>
      </c>
    </row>
    <row r="54" spans="1:105" ht="12" customHeight="1" x14ac:dyDescent="0.25">
      <c r="A54" s="106" t="s">
        <v>122</v>
      </c>
      <c r="B54" s="101">
        <v>81.717497460345228</v>
      </c>
      <c r="C54" s="101">
        <v>77.616705759122112</v>
      </c>
      <c r="D54" s="101">
        <v>78.450797156203052</v>
      </c>
      <c r="E54" s="101">
        <v>81.399794121528075</v>
      </c>
      <c r="F54" s="101">
        <v>79.678326165077664</v>
      </c>
      <c r="G54" s="101">
        <v>72.89051885766176</v>
      </c>
      <c r="H54" s="101">
        <v>73.75972204657171</v>
      </c>
      <c r="I54" s="101">
        <v>73.269949291162334</v>
      </c>
      <c r="J54" s="101">
        <v>73.984324481726418</v>
      </c>
      <c r="K54" s="101">
        <v>67.525243533986952</v>
      </c>
      <c r="L54" s="101">
        <v>72.169008278363918</v>
      </c>
      <c r="M54" s="101">
        <v>82.710750404753298</v>
      </c>
      <c r="N54" s="101">
        <v>94.130094445906323</v>
      </c>
      <c r="O54" s="101">
        <v>110.62188598503724</v>
      </c>
      <c r="P54" s="101">
        <v>92.783653740589017</v>
      </c>
      <c r="Q54" s="101">
        <v>84.647618402017756</v>
      </c>
      <c r="R54" s="101">
        <v>50.621131719552274</v>
      </c>
      <c r="S54" s="101">
        <v>34.010991560504934</v>
      </c>
      <c r="T54" s="101">
        <v>19.400239690298118</v>
      </c>
      <c r="U54" s="101">
        <v>14.187720841441433</v>
      </c>
      <c r="V54" s="101">
        <v>11.036941338644988</v>
      </c>
      <c r="W54" s="101">
        <v>7.809157248951788</v>
      </c>
      <c r="DA54" s="131" t="s">
        <v>1788</v>
      </c>
    </row>
    <row r="55" spans="1:105" ht="12" customHeight="1" x14ac:dyDescent="0.25">
      <c r="A55" s="107" t="s">
        <v>121</v>
      </c>
      <c r="B55" s="104">
        <v>3.0721512401427926</v>
      </c>
      <c r="C55" s="104">
        <v>2.8179829078665528</v>
      </c>
      <c r="D55" s="104">
        <v>2.7274873058712878</v>
      </c>
      <c r="E55" s="104">
        <v>2.8501607635838604</v>
      </c>
      <c r="F55" s="104">
        <v>2.8430706779835413</v>
      </c>
      <c r="G55" s="104">
        <v>2.8009089979824902</v>
      </c>
      <c r="H55" s="104">
        <v>3.3499830547478564</v>
      </c>
      <c r="I55" s="104">
        <v>4.055006018299677</v>
      </c>
      <c r="J55" s="104">
        <v>4.5374842343328741</v>
      </c>
      <c r="K55" s="104">
        <v>4.9867315430571484</v>
      </c>
      <c r="L55" s="104">
        <v>7.4991701288810901</v>
      </c>
      <c r="M55" s="104">
        <v>10.694626567917405</v>
      </c>
      <c r="N55" s="104">
        <v>12.691892224247713</v>
      </c>
      <c r="O55" s="104">
        <v>14.232898130407913</v>
      </c>
      <c r="P55" s="104">
        <v>12.303784779135881</v>
      </c>
      <c r="Q55" s="104">
        <v>11.268625706741137</v>
      </c>
      <c r="R55" s="104">
        <v>5.3957761772299824</v>
      </c>
      <c r="S55" s="104">
        <v>3.2756401050736352</v>
      </c>
      <c r="T55" s="104">
        <v>1.9286850495911021</v>
      </c>
      <c r="U55" s="104">
        <v>1.4576681825579461</v>
      </c>
      <c r="V55" s="104">
        <v>1.1381182022015812</v>
      </c>
      <c r="W55" s="104">
        <v>1.3772479716114332</v>
      </c>
      <c r="DA55" s="132" t="s">
        <v>1789</v>
      </c>
    </row>
    <row r="56" spans="1:105" ht="12" customHeight="1" x14ac:dyDescent="0.25">
      <c r="A56" s="108" t="s">
        <v>53</v>
      </c>
      <c r="B56" s="98">
        <v>0.81104431289884993</v>
      </c>
      <c r="C56" s="98">
        <v>0.66586853382969691</v>
      </c>
      <c r="D56" s="98">
        <v>0.58797045269366521</v>
      </c>
      <c r="E56" s="98">
        <v>0.68443416448185468</v>
      </c>
      <c r="F56" s="98">
        <v>0.66385059537904445</v>
      </c>
      <c r="G56" s="98">
        <v>0.59867193278414077</v>
      </c>
      <c r="H56" s="98">
        <v>0.68444282419865532</v>
      </c>
      <c r="I56" s="98">
        <v>1.0025406974856044</v>
      </c>
      <c r="J56" s="98">
        <v>1.0399414138071372</v>
      </c>
      <c r="K56" s="98">
        <v>1.0476163891104493</v>
      </c>
      <c r="L56" s="98">
        <v>3.3800544717378607</v>
      </c>
      <c r="M56" s="98">
        <v>2.1358916888264701</v>
      </c>
      <c r="N56" s="98">
        <v>3.215495958043431</v>
      </c>
      <c r="O56" s="98">
        <v>3.7606144264484791</v>
      </c>
      <c r="P56" s="98">
        <v>2.3437959643616124</v>
      </c>
      <c r="Q56" s="98">
        <v>2.4715150600300011</v>
      </c>
      <c r="R56" s="98">
        <v>1.0985903179238556</v>
      </c>
      <c r="S56" s="98">
        <v>0.75069341591344485</v>
      </c>
      <c r="T56" s="98">
        <v>0.44038801626161261</v>
      </c>
      <c r="U56" s="98">
        <v>0.30735212313996241</v>
      </c>
      <c r="V56" s="98">
        <v>0.24936715181219388</v>
      </c>
      <c r="W56" s="98">
        <v>0.30914026269426842</v>
      </c>
      <c r="DA56" s="63" t="s">
        <v>1790</v>
      </c>
    </row>
    <row r="57" spans="1:105" ht="12" customHeight="1" x14ac:dyDescent="0.25">
      <c r="A57" s="108" t="s">
        <v>52</v>
      </c>
      <c r="B57" s="98">
        <v>2.2611069272439428</v>
      </c>
      <c r="C57" s="98">
        <v>2.1521143740368558</v>
      </c>
      <c r="D57" s="98">
        <v>2.1395168531776227</v>
      </c>
      <c r="E57" s="98">
        <v>2.1657265991020056</v>
      </c>
      <c r="F57" s="98">
        <v>2.179220082604497</v>
      </c>
      <c r="G57" s="98">
        <v>2.2022370651983496</v>
      </c>
      <c r="H57" s="98">
        <v>2.6655402305492011</v>
      </c>
      <c r="I57" s="98">
        <v>3.0524653208140724</v>
      </c>
      <c r="J57" s="98">
        <v>3.4975428205257364</v>
      </c>
      <c r="K57" s="98">
        <v>3.9391151539466986</v>
      </c>
      <c r="L57" s="98">
        <v>4.1191156571432295</v>
      </c>
      <c r="M57" s="98">
        <v>8.5587348790909346</v>
      </c>
      <c r="N57" s="98">
        <v>9.4763962662042829</v>
      </c>
      <c r="O57" s="98">
        <v>10.472283703959434</v>
      </c>
      <c r="P57" s="98">
        <v>9.9599888147742686</v>
      </c>
      <c r="Q57" s="98">
        <v>8.7971106467111362</v>
      </c>
      <c r="R57" s="98">
        <v>4.2971858593061265</v>
      </c>
      <c r="S57" s="98">
        <v>2.5249466891601906</v>
      </c>
      <c r="T57" s="98">
        <v>1.4882970333294896</v>
      </c>
      <c r="U57" s="98">
        <v>1.1503160594179838</v>
      </c>
      <c r="V57" s="98">
        <v>0.8887510503893874</v>
      </c>
      <c r="W57" s="98">
        <v>1.0681077089171649</v>
      </c>
      <c r="DA57" s="63" t="s">
        <v>1791</v>
      </c>
    </row>
    <row r="58" spans="1:105" ht="12" customHeight="1" x14ac:dyDescent="0.25">
      <c r="A58" s="121" t="s">
        <v>54</v>
      </c>
      <c r="B58" s="122">
        <v>271.14812415393453</v>
      </c>
      <c r="C58" s="122">
        <v>267.97937941177787</v>
      </c>
      <c r="D58" s="122">
        <v>265.47223015517386</v>
      </c>
      <c r="E58" s="122">
        <v>253.25951429894121</v>
      </c>
      <c r="F58" s="122">
        <v>221.14987219299826</v>
      </c>
      <c r="G58" s="122">
        <v>225.21758999382592</v>
      </c>
      <c r="H58" s="122">
        <v>224.04678108419958</v>
      </c>
      <c r="I58" s="122">
        <v>232.30949356093248</v>
      </c>
      <c r="J58" s="122">
        <v>232.62336517282915</v>
      </c>
      <c r="K58" s="122">
        <v>188.54895705641118</v>
      </c>
      <c r="L58" s="122">
        <v>220.6564156264667</v>
      </c>
      <c r="M58" s="122">
        <v>207.32598684967661</v>
      </c>
      <c r="N58" s="122">
        <v>209.44893018804777</v>
      </c>
      <c r="O58" s="122">
        <v>212.17988967422247</v>
      </c>
      <c r="P58" s="122">
        <v>185.25243783890716</v>
      </c>
      <c r="Q58" s="122">
        <v>186.24079485843617</v>
      </c>
      <c r="R58" s="122">
        <v>166.38419782114806</v>
      </c>
      <c r="S58" s="122">
        <v>167.7675784635739</v>
      </c>
      <c r="T58" s="122">
        <v>158.78969714344166</v>
      </c>
      <c r="U58" s="122">
        <v>149.55687647994057</v>
      </c>
      <c r="V58" s="122">
        <v>150.98277918068351</v>
      </c>
      <c r="W58" s="122">
        <v>134.8324201801301</v>
      </c>
      <c r="DA58" s="130" t="s">
        <v>1792</v>
      </c>
    </row>
    <row r="59" spans="1:105" ht="12" customHeight="1" x14ac:dyDescent="0.25">
      <c r="A59" s="97" t="s">
        <v>50</v>
      </c>
      <c r="B59" s="98">
        <v>126.95332882884816</v>
      </c>
      <c r="C59" s="98">
        <v>119.51843119509994</v>
      </c>
      <c r="D59" s="98">
        <v>120.09290083977214</v>
      </c>
      <c r="E59" s="98">
        <v>112.02774959949453</v>
      </c>
      <c r="F59" s="98">
        <v>108.56219891305768</v>
      </c>
      <c r="G59" s="98">
        <v>103.39861808705832</v>
      </c>
      <c r="H59" s="98">
        <v>97.295032488826166</v>
      </c>
      <c r="I59" s="98">
        <v>99.661436911398482</v>
      </c>
      <c r="J59" s="98">
        <v>90.279261982718822</v>
      </c>
      <c r="K59" s="98">
        <v>86.302942214230455</v>
      </c>
      <c r="L59" s="98">
        <v>81.445046841602945</v>
      </c>
      <c r="M59" s="98">
        <v>78.780369488000076</v>
      </c>
      <c r="N59" s="98">
        <v>72.015992155313668</v>
      </c>
      <c r="O59" s="98">
        <v>69.608838622051209</v>
      </c>
      <c r="P59" s="98">
        <v>68.007996788246146</v>
      </c>
      <c r="Q59" s="98">
        <v>63.083600604887394</v>
      </c>
      <c r="R59" s="98">
        <v>51.797861016200216</v>
      </c>
      <c r="S59" s="98">
        <v>50.764845134098088</v>
      </c>
      <c r="T59" s="98">
        <v>45.95343653402589</v>
      </c>
      <c r="U59" s="98">
        <v>40.854951746076644</v>
      </c>
      <c r="V59" s="98">
        <v>39.501741646599044</v>
      </c>
      <c r="W59" s="98">
        <v>32.510598694539311</v>
      </c>
      <c r="DA59" s="63" t="s">
        <v>1793</v>
      </c>
    </row>
    <row r="60" spans="1:105" ht="12" customHeight="1" x14ac:dyDescent="0.25">
      <c r="A60" s="109" t="s">
        <v>120</v>
      </c>
      <c r="B60" s="33">
        <v>144.19479532508637</v>
      </c>
      <c r="C60" s="33">
        <v>148.46094821667793</v>
      </c>
      <c r="D60" s="33">
        <v>145.37932931540172</v>
      </c>
      <c r="E60" s="33">
        <v>141.2317646994467</v>
      </c>
      <c r="F60" s="33">
        <v>112.58767327994056</v>
      </c>
      <c r="G60" s="33">
        <v>121.81897190676759</v>
      </c>
      <c r="H60" s="33">
        <v>126.75174859537341</v>
      </c>
      <c r="I60" s="33">
        <v>132.648056649534</v>
      </c>
      <c r="J60" s="33">
        <v>142.34410319011033</v>
      </c>
      <c r="K60" s="33">
        <v>102.24601484218073</v>
      </c>
      <c r="L60" s="33">
        <v>139.21136878486374</v>
      </c>
      <c r="M60" s="33">
        <v>128.54561736167653</v>
      </c>
      <c r="N60" s="33">
        <v>137.43293803273409</v>
      </c>
      <c r="O60" s="33">
        <v>142.57105105217127</v>
      </c>
      <c r="P60" s="33">
        <v>117.24444105066101</v>
      </c>
      <c r="Q60" s="33">
        <v>123.15719425354879</v>
      </c>
      <c r="R60" s="33">
        <v>114.58633680494785</v>
      </c>
      <c r="S60" s="33">
        <v>117.00273332947582</v>
      </c>
      <c r="T60" s="33">
        <v>112.83626060941576</v>
      </c>
      <c r="U60" s="33">
        <v>108.70192473386392</v>
      </c>
      <c r="V60" s="33">
        <v>111.48103753408446</v>
      </c>
      <c r="W60" s="33">
        <v>102.3218214855908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6987.1284688467531</v>
      </c>
      <c r="C62" s="117">
        <f t="shared" si="21"/>
        <v>7315.5332558724103</v>
      </c>
      <c r="D62" s="117">
        <f t="shared" si="21"/>
        <v>7622.1216340260899</v>
      </c>
      <c r="E62" s="117">
        <f t="shared" si="21"/>
        <v>7777.8982947777095</v>
      </c>
      <c r="F62" s="117">
        <f t="shared" si="21"/>
        <v>8786.4243639227916</v>
      </c>
      <c r="G62" s="117">
        <f t="shared" si="21"/>
        <v>8741.8988037372965</v>
      </c>
      <c r="H62" s="117">
        <f t="shared" si="21"/>
        <v>9050.2475119989394</v>
      </c>
      <c r="I62" s="117">
        <f t="shared" si="21"/>
        <v>8106.4969312334888</v>
      </c>
      <c r="J62" s="117">
        <f t="shared" si="21"/>
        <v>8931.7746658903161</v>
      </c>
      <c r="K62" s="117">
        <f t="shared" si="21"/>
        <v>9180.0958290469462</v>
      </c>
      <c r="L62" s="117">
        <f t="shared" si="21"/>
        <v>9161.7482469683491</v>
      </c>
      <c r="M62" s="117">
        <f t="shared" si="21"/>
        <v>8566.0214563921654</v>
      </c>
      <c r="N62" s="117">
        <f t="shared" si="21"/>
        <v>9739.8916526414014</v>
      </c>
      <c r="O62" s="117">
        <f t="shared" si="21"/>
        <v>10299.907485193768</v>
      </c>
      <c r="P62" s="117">
        <f t="shared" si="21"/>
        <v>7775.6647955815224</v>
      </c>
      <c r="Q62" s="117">
        <f t="shared" si="21"/>
        <v>8480.2092133093538</v>
      </c>
      <c r="R62" s="117">
        <f t="shared" ref="R62:V62" si="22">R63+R66+R68+R77</f>
        <v>9318.6371093094276</v>
      </c>
      <c r="S62" s="117">
        <f t="shared" si="22"/>
        <v>9240.8877629208164</v>
      </c>
      <c r="T62" s="117">
        <f t="shared" si="22"/>
        <v>8943.6132232529435</v>
      </c>
      <c r="U62" s="117">
        <f t="shared" si="22"/>
        <v>8907.6473644496054</v>
      </c>
      <c r="V62" s="117">
        <f t="shared" si="22"/>
        <v>8887.1898053283076</v>
      </c>
      <c r="W62" s="117">
        <f t="shared" ref="W62" si="23">W63+W66+W68+W77</f>
        <v>9468.1263504094804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5902.9574485762405</v>
      </c>
      <c r="C63" s="122">
        <f t="shared" si="24"/>
        <v>6217.330562097678</v>
      </c>
      <c r="D63" s="122">
        <f t="shared" si="24"/>
        <v>6412.3258703959345</v>
      </c>
      <c r="E63" s="122">
        <f t="shared" si="24"/>
        <v>6499.4865138715013</v>
      </c>
      <c r="F63" s="122">
        <f t="shared" si="24"/>
        <v>7517.6579379988325</v>
      </c>
      <c r="G63" s="122">
        <f t="shared" si="24"/>
        <v>7475.5687494278327</v>
      </c>
      <c r="H63" s="122">
        <f t="shared" si="24"/>
        <v>7618.8723749321707</v>
      </c>
      <c r="I63" s="122">
        <f t="shared" si="24"/>
        <v>6726.8815000111244</v>
      </c>
      <c r="J63" s="122">
        <f t="shared" si="24"/>
        <v>7500.2604345649243</v>
      </c>
      <c r="K63" s="122">
        <f t="shared" si="24"/>
        <v>7846.4161201566467</v>
      </c>
      <c r="L63" s="122">
        <f t="shared" si="24"/>
        <v>7734.1772167953868</v>
      </c>
      <c r="M63" s="122">
        <f t="shared" si="24"/>
        <v>6882.8335027698085</v>
      </c>
      <c r="N63" s="122">
        <f t="shared" si="24"/>
        <v>8081.4060390294799</v>
      </c>
      <c r="O63" s="122">
        <f t="shared" si="24"/>
        <v>8667.1080889203076</v>
      </c>
      <c r="P63" s="122">
        <f t="shared" si="24"/>
        <v>6207.6724585268103</v>
      </c>
      <c r="Q63" s="122">
        <f t="shared" si="24"/>
        <v>6875.0723794682699</v>
      </c>
      <c r="R63" s="122">
        <f t="shared" ref="R63:V63" si="25">SUM(R64:R65)</f>
        <v>7649.3489238217062</v>
      </c>
      <c r="S63" s="122">
        <f t="shared" si="25"/>
        <v>7497.6248801098182</v>
      </c>
      <c r="T63" s="122">
        <f t="shared" si="25"/>
        <v>7168.2194954629158</v>
      </c>
      <c r="U63" s="122">
        <f t="shared" si="25"/>
        <v>7097.3307657909008</v>
      </c>
      <c r="V63" s="122">
        <f t="shared" si="25"/>
        <v>6980.5862363988044</v>
      </c>
      <c r="W63" s="122">
        <f t="shared" ref="W63" si="26">SUM(W64:W65)</f>
        <v>7580.0734590890634</v>
      </c>
      <c r="DA63" s="130" t="s">
        <v>1796</v>
      </c>
    </row>
    <row r="64" spans="1:105" ht="12" customHeight="1" x14ac:dyDescent="0.25">
      <c r="A64" s="97" t="s">
        <v>217</v>
      </c>
      <c r="B64" s="98">
        <v>5758.4816153496058</v>
      </c>
      <c r="C64" s="98">
        <v>6068.9667773109941</v>
      </c>
      <c r="D64" s="98">
        <v>6261.308710445428</v>
      </c>
      <c r="E64" s="98">
        <v>6353.332462669151</v>
      </c>
      <c r="F64" s="98">
        <v>7347.2539679661722</v>
      </c>
      <c r="G64" s="98">
        <v>7309.8490781923683</v>
      </c>
      <c r="H64" s="98">
        <v>7452.924896500258</v>
      </c>
      <c r="I64" s="98">
        <v>6580.3836695941472</v>
      </c>
      <c r="J64" s="98">
        <v>7339.3078726018894</v>
      </c>
      <c r="K64" s="98">
        <v>7682.7815553588443</v>
      </c>
      <c r="L64" s="98">
        <v>7573.7601273790751</v>
      </c>
      <c r="M64" s="98">
        <v>6741.6490001542625</v>
      </c>
      <c r="N64" s="98">
        <v>7917.223404341612</v>
      </c>
      <c r="O64" s="98">
        <v>8492.5631374296445</v>
      </c>
      <c r="P64" s="98">
        <v>6083.3087434458757</v>
      </c>
      <c r="Q64" s="98">
        <v>6738.0240031531275</v>
      </c>
      <c r="R64" s="98">
        <v>7497.5685178282129</v>
      </c>
      <c r="S64" s="98">
        <v>7349.5480677995693</v>
      </c>
      <c r="T64" s="98">
        <v>7027.194204399585</v>
      </c>
      <c r="U64" s="98">
        <v>6958.1370533513373</v>
      </c>
      <c r="V64" s="98">
        <v>6844.0740192392059</v>
      </c>
      <c r="W64" s="98">
        <v>7432.1424120819584</v>
      </c>
      <c r="DA64" s="63" t="s">
        <v>1797</v>
      </c>
    </row>
    <row r="65" spans="1:105" ht="12" customHeight="1" x14ac:dyDescent="0.25">
      <c r="A65" s="97" t="s">
        <v>53</v>
      </c>
      <c r="B65" s="98">
        <v>144.47583322663476</v>
      </c>
      <c r="C65" s="98">
        <v>148.36378478668405</v>
      </c>
      <c r="D65" s="98">
        <v>151.01715995050645</v>
      </c>
      <c r="E65" s="98">
        <v>146.15405120235047</v>
      </c>
      <c r="F65" s="98">
        <v>170.40397003266057</v>
      </c>
      <c r="G65" s="98">
        <v>165.71967123546418</v>
      </c>
      <c r="H65" s="98">
        <v>165.947478431913</v>
      </c>
      <c r="I65" s="98">
        <v>146.49783041697677</v>
      </c>
      <c r="J65" s="98">
        <v>160.95256196303481</v>
      </c>
      <c r="K65" s="98">
        <v>163.63456479780257</v>
      </c>
      <c r="L65" s="98">
        <v>160.41708941631137</v>
      </c>
      <c r="M65" s="98">
        <v>141.18450261554571</v>
      </c>
      <c r="N65" s="98">
        <v>164.18263468786824</v>
      </c>
      <c r="O65" s="98">
        <v>174.5449514906627</v>
      </c>
      <c r="P65" s="98">
        <v>124.36371508093472</v>
      </c>
      <c r="Q65" s="98">
        <v>137.04837631514246</v>
      </c>
      <c r="R65" s="98">
        <v>151.78040599349305</v>
      </c>
      <c r="S65" s="98">
        <v>148.07681231024895</v>
      </c>
      <c r="T65" s="98">
        <v>141.02529106333057</v>
      </c>
      <c r="U65" s="98">
        <v>139.19371243956377</v>
      </c>
      <c r="V65" s="98">
        <v>136.51221715959832</v>
      </c>
      <c r="W65" s="98">
        <v>147.93104700710521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27.1373307979384</v>
      </c>
      <c r="C66" s="122">
        <f t="shared" si="27"/>
        <v>35.543591597483911</v>
      </c>
      <c r="D66" s="122">
        <f t="shared" si="27"/>
        <v>30.110436012926197</v>
      </c>
      <c r="E66" s="122">
        <f t="shared" si="27"/>
        <v>117.36365139566217</v>
      </c>
      <c r="F66" s="122">
        <f t="shared" si="27"/>
        <v>40.802176979310367</v>
      </c>
      <c r="G66" s="122">
        <f t="shared" si="27"/>
        <v>64.38335585496138</v>
      </c>
      <c r="H66" s="122">
        <f t="shared" si="27"/>
        <v>100.52585395256141</v>
      </c>
      <c r="I66" s="122">
        <f t="shared" si="27"/>
        <v>49.85145187531144</v>
      </c>
      <c r="J66" s="122">
        <f t="shared" si="27"/>
        <v>53.507437148153834</v>
      </c>
      <c r="K66" s="122">
        <f t="shared" si="27"/>
        <v>64.236753967190097</v>
      </c>
      <c r="L66" s="122">
        <f t="shared" si="27"/>
        <v>63.731812015976296</v>
      </c>
      <c r="M66" s="122">
        <f t="shared" si="27"/>
        <v>63.035876486884334</v>
      </c>
      <c r="N66" s="122">
        <f t="shared" si="27"/>
        <v>64.106971328907392</v>
      </c>
      <c r="O66" s="122">
        <f t="shared" si="27"/>
        <v>68.568417120499802</v>
      </c>
      <c r="P66" s="122">
        <f t="shared" si="27"/>
        <v>72.264659210891296</v>
      </c>
      <c r="Q66" s="122">
        <f t="shared" si="27"/>
        <v>76.274413734135791</v>
      </c>
      <c r="R66" s="122">
        <f t="shared" si="27"/>
        <v>94.007963180909698</v>
      </c>
      <c r="S66" s="122">
        <f t="shared" si="27"/>
        <v>103.5389716296452</v>
      </c>
      <c r="T66" s="122">
        <f t="shared" si="27"/>
        <v>129.06916472751735</v>
      </c>
      <c r="U66" s="122">
        <f t="shared" si="27"/>
        <v>156.3620077654578</v>
      </c>
      <c r="V66" s="122">
        <f t="shared" si="27"/>
        <v>204.12755345038104</v>
      </c>
      <c r="W66" s="122">
        <f t="shared" si="27"/>
        <v>232.54730585035082</v>
      </c>
      <c r="DA66" s="130" t="s">
        <v>1799</v>
      </c>
    </row>
    <row r="67" spans="1:105" ht="12" customHeight="1" x14ac:dyDescent="0.25">
      <c r="A67" s="97" t="s">
        <v>53</v>
      </c>
      <c r="B67" s="98">
        <v>27.1373307979384</v>
      </c>
      <c r="C67" s="98">
        <v>35.543591597483911</v>
      </c>
      <c r="D67" s="98">
        <v>30.110436012926197</v>
      </c>
      <c r="E67" s="98">
        <v>117.36365139566217</v>
      </c>
      <c r="F67" s="98">
        <v>40.802176979310367</v>
      </c>
      <c r="G67" s="98">
        <v>64.38335585496138</v>
      </c>
      <c r="H67" s="98">
        <v>100.52585395256141</v>
      </c>
      <c r="I67" s="98">
        <v>49.85145187531144</v>
      </c>
      <c r="J67" s="98">
        <v>53.507437148153834</v>
      </c>
      <c r="K67" s="98">
        <v>64.236753967190097</v>
      </c>
      <c r="L67" s="98">
        <v>63.731812015976296</v>
      </c>
      <c r="M67" s="98">
        <v>63.035876486884334</v>
      </c>
      <c r="N67" s="98">
        <v>64.106971328907392</v>
      </c>
      <c r="O67" s="98">
        <v>68.568417120499802</v>
      </c>
      <c r="P67" s="98">
        <v>72.264659210891296</v>
      </c>
      <c r="Q67" s="98">
        <v>76.274413734135791</v>
      </c>
      <c r="R67" s="98">
        <v>94.007963180909698</v>
      </c>
      <c r="S67" s="98">
        <v>103.5389716296452</v>
      </c>
      <c r="T67" s="98">
        <v>129.06916472751735</v>
      </c>
      <c r="U67" s="98">
        <v>156.3620077654578</v>
      </c>
      <c r="V67" s="98">
        <v>204.12755345038104</v>
      </c>
      <c r="W67" s="98">
        <v>232.54730585035082</v>
      </c>
      <c r="DA67" s="63" t="s">
        <v>1800</v>
      </c>
    </row>
    <row r="68" spans="1:105" ht="12" customHeight="1" x14ac:dyDescent="0.25">
      <c r="A68" s="121" t="s">
        <v>55</v>
      </c>
      <c r="B68" s="122">
        <v>642.09862220620153</v>
      </c>
      <c r="C68" s="122">
        <v>644.43717689703146</v>
      </c>
      <c r="D68" s="122">
        <v>715.65447901628124</v>
      </c>
      <c r="E68" s="122">
        <v>724.31103126572611</v>
      </c>
      <c r="F68" s="122">
        <v>797.54409551108927</v>
      </c>
      <c r="G68" s="122">
        <v>759.92756204767238</v>
      </c>
      <c r="H68" s="122">
        <v>848.49437416761543</v>
      </c>
      <c r="I68" s="122">
        <v>821.65130924888297</v>
      </c>
      <c r="J68" s="122">
        <v>862.49779970423924</v>
      </c>
      <c r="K68" s="122">
        <v>835.14115725488068</v>
      </c>
      <c r="L68" s="122">
        <v>853.44701843680775</v>
      </c>
      <c r="M68" s="122">
        <v>1030.841964272736</v>
      </c>
      <c r="N68" s="122">
        <v>1023.6295849376359</v>
      </c>
      <c r="O68" s="122">
        <v>1018.4273678240233</v>
      </c>
      <c r="P68" s="122">
        <v>983.60403858839027</v>
      </c>
      <c r="Q68" s="122">
        <v>1008.7207003507067</v>
      </c>
      <c r="R68" s="122">
        <v>1047.8413168832203</v>
      </c>
      <c r="S68" s="122">
        <v>1096.8602913288089</v>
      </c>
      <c r="T68" s="122">
        <v>1107.0293995688346</v>
      </c>
      <c r="U68" s="122">
        <v>1117.4694984184011</v>
      </c>
      <c r="V68" s="122">
        <v>1151.3095200476801</v>
      </c>
      <c r="W68" s="122">
        <v>1128.8618520378418</v>
      </c>
      <c r="DA68" s="130" t="s">
        <v>1801</v>
      </c>
    </row>
    <row r="69" spans="1:105" ht="12" customHeight="1" x14ac:dyDescent="0.25">
      <c r="A69" s="97" t="s">
        <v>134</v>
      </c>
      <c r="B69" s="98">
        <v>638.93708275608992</v>
      </c>
      <c r="C69" s="98">
        <v>611.88614654537957</v>
      </c>
      <c r="D69" s="98">
        <v>678.69478919877656</v>
      </c>
      <c r="E69" s="98">
        <v>684.14960342023664</v>
      </c>
      <c r="F69" s="98">
        <v>754.04419303900295</v>
      </c>
      <c r="G69" s="98">
        <v>727.76416779749479</v>
      </c>
      <c r="H69" s="98">
        <v>806.85398505425439</v>
      </c>
      <c r="I69" s="98">
        <v>782.08850692974102</v>
      </c>
      <c r="J69" s="98">
        <v>810.96045750448707</v>
      </c>
      <c r="K69" s="98">
        <v>793.73191020147556</v>
      </c>
      <c r="L69" s="98">
        <v>794.71977096019964</v>
      </c>
      <c r="M69" s="98">
        <v>955.7475858261605</v>
      </c>
      <c r="N69" s="98">
        <v>911.53013000091892</v>
      </c>
      <c r="O69" s="98">
        <v>881.18727760058891</v>
      </c>
      <c r="P69" s="98">
        <v>857.717003406863</v>
      </c>
      <c r="Q69" s="98">
        <v>864.88229848944786</v>
      </c>
      <c r="R69" s="98">
        <v>892.10782437220109</v>
      </c>
      <c r="S69" s="98">
        <v>930.03490951876915</v>
      </c>
      <c r="T69" s="98">
        <v>944.68779405282464</v>
      </c>
      <c r="U69" s="98">
        <v>977.99594882488702</v>
      </c>
      <c r="V69" s="98">
        <v>1020.0970553130235</v>
      </c>
      <c r="W69" s="98">
        <v>994.04909455253778</v>
      </c>
      <c r="DA69" s="63" t="s">
        <v>1802</v>
      </c>
    </row>
    <row r="70" spans="1:105" ht="12" customHeight="1" x14ac:dyDescent="0.25">
      <c r="A70" s="97" t="s">
        <v>133</v>
      </c>
      <c r="B70" s="98">
        <v>0.22909261155726299</v>
      </c>
      <c r="C70" s="98">
        <v>0.21161365234270593</v>
      </c>
      <c r="D70" s="98">
        <v>0.24155769529643029</v>
      </c>
      <c r="E70" s="98">
        <v>0.22873988359027364</v>
      </c>
      <c r="F70" s="98">
        <v>0.27016173963201173</v>
      </c>
      <c r="G70" s="98">
        <v>0.283763879965304</v>
      </c>
      <c r="H70" s="98">
        <v>0.39109214367343936</v>
      </c>
      <c r="I70" s="98">
        <v>0.44798074820730904</v>
      </c>
      <c r="J70" s="98">
        <v>0.53157981096252493</v>
      </c>
      <c r="K70" s="98">
        <v>0.64168114350662409</v>
      </c>
      <c r="L70" s="98">
        <v>0.80989138326910037</v>
      </c>
      <c r="M70" s="98">
        <v>1.3166267198055466</v>
      </c>
      <c r="N70" s="98">
        <v>1.2580253700728612</v>
      </c>
      <c r="O70" s="98">
        <v>1.2122928203485579</v>
      </c>
      <c r="P70" s="98">
        <v>1.1643802250774951</v>
      </c>
      <c r="Q70" s="98">
        <v>1.1472703807140119</v>
      </c>
      <c r="R70" s="98">
        <v>1.2420269468828782</v>
      </c>
      <c r="S70" s="98">
        <v>1.2648752094697542</v>
      </c>
      <c r="T70" s="98">
        <v>1.3659909522593687</v>
      </c>
      <c r="U70" s="98">
        <v>1.5169950954311615</v>
      </c>
      <c r="V70" s="98">
        <v>1.5480167037913244</v>
      </c>
      <c r="W70" s="98">
        <v>1.5933160651586933</v>
      </c>
      <c r="DA70" s="63" t="s">
        <v>1803</v>
      </c>
    </row>
    <row r="71" spans="1:105" ht="12" customHeight="1" x14ac:dyDescent="0.25">
      <c r="A71" s="100" t="s">
        <v>217</v>
      </c>
      <c r="B71" s="101">
        <v>6.0446888516991766E-2</v>
      </c>
      <c r="C71" s="101">
        <v>4.9990697484486125E-2</v>
      </c>
      <c r="D71" s="101">
        <v>5.2099104388062395E-2</v>
      </c>
      <c r="E71" s="101">
        <v>5.4916027392328925E-2</v>
      </c>
      <c r="F71" s="101">
        <v>6.3081161107610362E-2</v>
      </c>
      <c r="G71" s="101">
        <v>6.0679860583875936E-2</v>
      </c>
      <c r="H71" s="101">
        <v>8.003754373421533E-2</v>
      </c>
      <c r="I71" s="101">
        <v>0.11069622201642071</v>
      </c>
      <c r="J71" s="101">
        <v>0.12181759699166463</v>
      </c>
      <c r="K71" s="101">
        <v>0.13511095904262072</v>
      </c>
      <c r="L71" s="101">
        <v>0.36484029153517178</v>
      </c>
      <c r="M71" s="101">
        <v>0.26445069079674793</v>
      </c>
      <c r="N71" s="101">
        <v>0.31940046483100415</v>
      </c>
      <c r="O71" s="101">
        <v>0.32112264668623786</v>
      </c>
      <c r="P71" s="101">
        <v>0.2220790386257919</v>
      </c>
      <c r="Q71" s="101">
        <v>0.25155128862792614</v>
      </c>
      <c r="R71" s="101">
        <v>0.25298216283969827</v>
      </c>
      <c r="S71" s="101">
        <v>0.28988927409006332</v>
      </c>
      <c r="T71" s="101">
        <v>0.31185275879484275</v>
      </c>
      <c r="U71" s="101">
        <v>0.31993355864315659</v>
      </c>
      <c r="V71" s="101">
        <v>0.3391928265653848</v>
      </c>
      <c r="W71" s="101">
        <v>0.35760785826381425</v>
      </c>
      <c r="DA71" s="131" t="s">
        <v>1804</v>
      </c>
    </row>
    <row r="72" spans="1:105" ht="12" customHeight="1" x14ac:dyDescent="0.25">
      <c r="A72" s="103" t="s">
        <v>52</v>
      </c>
      <c r="B72" s="104">
        <v>0.16864572304027123</v>
      </c>
      <c r="C72" s="104">
        <v>0.16162295485821981</v>
      </c>
      <c r="D72" s="104">
        <v>0.18945859090836789</v>
      </c>
      <c r="E72" s="104">
        <v>0.17382385619794471</v>
      </c>
      <c r="F72" s="104">
        <v>0.2070805785244014</v>
      </c>
      <c r="G72" s="104">
        <v>0.22308401938142808</v>
      </c>
      <c r="H72" s="104">
        <v>0.31105459993922402</v>
      </c>
      <c r="I72" s="104">
        <v>0.33728452619088833</v>
      </c>
      <c r="J72" s="104">
        <v>0.40976221397086027</v>
      </c>
      <c r="K72" s="104">
        <v>0.50657018446400337</v>
      </c>
      <c r="L72" s="104">
        <v>0.44505109173392854</v>
      </c>
      <c r="M72" s="104">
        <v>1.0521760290087987</v>
      </c>
      <c r="N72" s="104">
        <v>0.93862490524185693</v>
      </c>
      <c r="O72" s="104">
        <v>0.89117017366231999</v>
      </c>
      <c r="P72" s="104">
        <v>0.94230118645170313</v>
      </c>
      <c r="Q72" s="104">
        <v>0.8957190920860858</v>
      </c>
      <c r="R72" s="104">
        <v>0.98904478404317986</v>
      </c>
      <c r="S72" s="104">
        <v>0.97498593537969092</v>
      </c>
      <c r="T72" s="104">
        <v>1.054138193464526</v>
      </c>
      <c r="U72" s="104">
        <v>1.1970615367880049</v>
      </c>
      <c r="V72" s="104">
        <v>1.2088238772259396</v>
      </c>
      <c r="W72" s="104">
        <v>1.235708206894879</v>
      </c>
      <c r="DA72" s="132" t="s">
        <v>1805</v>
      </c>
    </row>
    <row r="73" spans="1:105" ht="12" customHeight="1" x14ac:dyDescent="0.25">
      <c r="A73" s="106" t="s">
        <v>122</v>
      </c>
      <c r="B73" s="101">
        <v>2.8262240017658655</v>
      </c>
      <c r="C73" s="101">
        <v>31.396912018713941</v>
      </c>
      <c r="D73" s="101">
        <v>35.659546894611843</v>
      </c>
      <c r="E73" s="101">
        <v>38.766467375576184</v>
      </c>
      <c r="F73" s="101">
        <v>41.916016300334626</v>
      </c>
      <c r="G73" s="101">
        <v>30.903879761148847</v>
      </c>
      <c r="H73" s="101">
        <v>39.652161102551268</v>
      </c>
      <c r="I73" s="101">
        <v>37.409356004384769</v>
      </c>
      <c r="J73" s="101">
        <v>47.854254228138593</v>
      </c>
      <c r="K73" s="101">
        <v>37.638801527803935</v>
      </c>
      <c r="L73" s="101">
        <v>51.317691458390136</v>
      </c>
      <c r="M73" s="101">
        <v>64.468376421237181</v>
      </c>
      <c r="N73" s="101">
        <v>97.478205501547947</v>
      </c>
      <c r="O73" s="101">
        <v>120.64274999086345</v>
      </c>
      <c r="P73" s="101">
        <v>110.26103587928284</v>
      </c>
      <c r="Q73" s="101">
        <v>125.84365815001563</v>
      </c>
      <c r="R73" s="101">
        <v>135.5689831302179</v>
      </c>
      <c r="S73" s="101">
        <v>145.36112089286891</v>
      </c>
      <c r="T73" s="101">
        <v>140.57557907979003</v>
      </c>
      <c r="U73" s="101">
        <v>120.04769667695125</v>
      </c>
      <c r="V73" s="101">
        <v>112.43578271359374</v>
      </c>
      <c r="W73" s="101">
        <v>114.20065459905796</v>
      </c>
      <c r="DA73" s="131" t="s">
        <v>1806</v>
      </c>
    </row>
    <row r="74" spans="1:105" ht="12" customHeight="1" x14ac:dyDescent="0.25">
      <c r="A74" s="107" t="s">
        <v>121</v>
      </c>
      <c r="B74" s="104">
        <v>0.10622283678848912</v>
      </c>
      <c r="C74" s="104">
        <v>0.94250468059526749</v>
      </c>
      <c r="D74" s="104">
        <v>1.0585852275963252</v>
      </c>
      <c r="E74" s="104">
        <v>1.1662205863229602</v>
      </c>
      <c r="F74" s="104">
        <v>1.3137244321196901</v>
      </c>
      <c r="G74" s="104">
        <v>0.97575060906349032</v>
      </c>
      <c r="H74" s="104">
        <v>1.5971358671363762</v>
      </c>
      <c r="I74" s="104">
        <v>1.7054655665498109</v>
      </c>
      <c r="J74" s="104">
        <v>3.1515081606510083</v>
      </c>
      <c r="K74" s="104">
        <v>3.1287643820945314</v>
      </c>
      <c r="L74" s="104">
        <v>6.5996646349488399</v>
      </c>
      <c r="M74" s="104">
        <v>9.309375305532912</v>
      </c>
      <c r="N74" s="104">
        <v>13.363224065096125</v>
      </c>
      <c r="O74" s="104">
        <v>15.385047412222415</v>
      </c>
      <c r="P74" s="104">
        <v>14.46161907716696</v>
      </c>
      <c r="Q74" s="104">
        <v>16.847473330529315</v>
      </c>
      <c r="R74" s="104">
        <v>18.922482433918493</v>
      </c>
      <c r="S74" s="104">
        <v>20.199385707701225</v>
      </c>
      <c r="T74" s="104">
        <v>20.400035483960561</v>
      </c>
      <c r="U74" s="104">
        <v>17.908857821131747</v>
      </c>
      <c r="V74" s="104">
        <v>17.228665317271602</v>
      </c>
      <c r="W74" s="104">
        <v>19.018786821087247</v>
      </c>
      <c r="DA74" s="132" t="s">
        <v>1807</v>
      </c>
    </row>
    <row r="75" spans="1:105" ht="12" customHeight="1" x14ac:dyDescent="0.25">
      <c r="A75" s="108" t="s">
        <v>53</v>
      </c>
      <c r="B75" s="98">
        <v>2.8042703937089554E-2</v>
      </c>
      <c r="C75" s="98">
        <v>0.2227068901105333</v>
      </c>
      <c r="D75" s="98">
        <v>0.22820155171567655</v>
      </c>
      <c r="E75" s="98">
        <v>0.28005480350442297</v>
      </c>
      <c r="F75" s="98">
        <v>0.30675169392735785</v>
      </c>
      <c r="G75" s="98">
        <v>0.20855890122246457</v>
      </c>
      <c r="H75" s="98">
        <v>0.32631454119819958</v>
      </c>
      <c r="I75" s="98">
        <v>0.42165131960604896</v>
      </c>
      <c r="J75" s="98">
        <v>0.72229096189774422</v>
      </c>
      <c r="K75" s="98">
        <v>0.65729322223305764</v>
      </c>
      <c r="L75" s="98">
        <v>2.9746259356643474</v>
      </c>
      <c r="M75" s="98">
        <v>1.859234375036823</v>
      </c>
      <c r="N75" s="98">
        <v>3.3855781477290452</v>
      </c>
      <c r="O75" s="98">
        <v>4.0650351544628993</v>
      </c>
      <c r="P75" s="98">
        <v>2.7548502383328723</v>
      </c>
      <c r="Q75" s="98">
        <v>3.6951075617808273</v>
      </c>
      <c r="R75" s="98">
        <v>3.8526535034407225</v>
      </c>
      <c r="S75" s="98">
        <v>4.6291855545365461</v>
      </c>
      <c r="T75" s="98">
        <v>4.6580602469815195</v>
      </c>
      <c r="U75" s="98">
        <v>3.7761169106932546</v>
      </c>
      <c r="V75" s="98">
        <v>3.7748831284684115</v>
      </c>
      <c r="W75" s="98">
        <v>4.2690008445741228</v>
      </c>
      <c r="DA75" s="63" t="s">
        <v>1808</v>
      </c>
    </row>
    <row r="76" spans="1:105" ht="12" customHeight="1" x14ac:dyDescent="0.25">
      <c r="A76" s="108" t="s">
        <v>52</v>
      </c>
      <c r="B76" s="98">
        <v>7.8180132851399561E-2</v>
      </c>
      <c r="C76" s="98">
        <v>0.71979779048473413</v>
      </c>
      <c r="D76" s="98">
        <v>0.83038367588064865</v>
      </c>
      <c r="E76" s="98">
        <v>0.88616578281853731</v>
      </c>
      <c r="F76" s="98">
        <v>1.0069727381923324</v>
      </c>
      <c r="G76" s="98">
        <v>0.76719170784102575</v>
      </c>
      <c r="H76" s="98">
        <v>1.2708213259381766</v>
      </c>
      <c r="I76" s="98">
        <v>1.2838142469437619</v>
      </c>
      <c r="J76" s="98">
        <v>2.429217198753264</v>
      </c>
      <c r="K76" s="98">
        <v>2.471471159861474</v>
      </c>
      <c r="L76" s="98">
        <v>3.6250386992844925</v>
      </c>
      <c r="M76" s="98">
        <v>7.4501409304960893</v>
      </c>
      <c r="N76" s="98">
        <v>9.9776459173670791</v>
      </c>
      <c r="O76" s="98">
        <v>11.320012257759515</v>
      </c>
      <c r="P76" s="98">
        <v>11.706768838834087</v>
      </c>
      <c r="Q76" s="98">
        <v>13.152365768748487</v>
      </c>
      <c r="R76" s="98">
        <v>15.069828930477769</v>
      </c>
      <c r="S76" s="98">
        <v>15.570200153164677</v>
      </c>
      <c r="T76" s="98">
        <v>15.741975236979041</v>
      </c>
      <c r="U76" s="98">
        <v>14.132740910438491</v>
      </c>
      <c r="V76" s="98">
        <v>13.453782188803192</v>
      </c>
      <c r="W76" s="98">
        <v>14.749785976513124</v>
      </c>
      <c r="DA76" s="63" t="s">
        <v>1809</v>
      </c>
    </row>
    <row r="77" spans="1:105" ht="12" customHeight="1" x14ac:dyDescent="0.25">
      <c r="A77" s="121" t="s">
        <v>54</v>
      </c>
      <c r="B77" s="122">
        <v>414.93506726637321</v>
      </c>
      <c r="C77" s="122">
        <v>418.22192528021691</v>
      </c>
      <c r="D77" s="122">
        <v>464.03084860094737</v>
      </c>
      <c r="E77" s="122">
        <v>436.73709824481875</v>
      </c>
      <c r="F77" s="122">
        <v>430.42015343355962</v>
      </c>
      <c r="G77" s="122">
        <v>442.01913640683085</v>
      </c>
      <c r="H77" s="122">
        <v>482.35490894659273</v>
      </c>
      <c r="I77" s="122">
        <v>508.1126700981693</v>
      </c>
      <c r="J77" s="122">
        <v>515.50899447299946</v>
      </c>
      <c r="K77" s="122">
        <v>434.30179766822806</v>
      </c>
      <c r="L77" s="122">
        <v>510.39219972017793</v>
      </c>
      <c r="M77" s="122">
        <v>589.31011286273701</v>
      </c>
      <c r="N77" s="122">
        <v>570.74905734537776</v>
      </c>
      <c r="O77" s="122">
        <v>545.80361132893643</v>
      </c>
      <c r="P77" s="122">
        <v>512.12363925543082</v>
      </c>
      <c r="Q77" s="122">
        <v>520.14171975624174</v>
      </c>
      <c r="R77" s="122">
        <v>527.43890542359088</v>
      </c>
      <c r="S77" s="122">
        <v>542.86361985254348</v>
      </c>
      <c r="T77" s="122">
        <v>539.29516349367566</v>
      </c>
      <c r="U77" s="122">
        <v>536.48509247484594</v>
      </c>
      <c r="V77" s="122">
        <v>551.1664954314424</v>
      </c>
      <c r="W77" s="122">
        <v>526.64373343222348</v>
      </c>
      <c r="DA77" s="130" t="s">
        <v>1810</v>
      </c>
    </row>
    <row r="78" spans="1:105" ht="12" customHeight="1" x14ac:dyDescent="0.25">
      <c r="A78" s="97" t="s">
        <v>192</v>
      </c>
      <c r="B78" s="98">
        <v>405.61041493661816</v>
      </c>
      <c r="C78" s="98">
        <v>388.96180872092611</v>
      </c>
      <c r="D78" s="98">
        <v>432.77718283754047</v>
      </c>
      <c r="E78" s="98">
        <v>406.81387651508913</v>
      </c>
      <c r="F78" s="98">
        <v>404.9364649179617</v>
      </c>
      <c r="G78" s="98">
        <v>419.55355137076941</v>
      </c>
      <c r="H78" s="98">
        <v>453.87411569953315</v>
      </c>
      <c r="I78" s="98">
        <v>478.90248301543829</v>
      </c>
      <c r="J78" s="98">
        <v>477.12985947674008</v>
      </c>
      <c r="K78" s="98">
        <v>410.86752214412729</v>
      </c>
      <c r="L78" s="98">
        <v>472.17021627883116</v>
      </c>
      <c r="M78" s="98">
        <v>551.1074496952458</v>
      </c>
      <c r="N78" s="98">
        <v>509.56286987205505</v>
      </c>
      <c r="O78" s="98">
        <v>468.63016953716891</v>
      </c>
      <c r="P78" s="98">
        <v>447.26514019471324</v>
      </c>
      <c r="Q78" s="98">
        <v>442.40268913626073</v>
      </c>
      <c r="R78" s="98">
        <v>445.62952591839331</v>
      </c>
      <c r="S78" s="98">
        <v>449.55876557137731</v>
      </c>
      <c r="T78" s="98">
        <v>441.38043232474269</v>
      </c>
      <c r="U78" s="98">
        <v>441.44590836087292</v>
      </c>
      <c r="V78" s="98">
        <v>450.92276905715829</v>
      </c>
      <c r="W78" s="98">
        <v>425.26859385992299</v>
      </c>
      <c r="DA78" s="63" t="s">
        <v>1811</v>
      </c>
    </row>
    <row r="79" spans="1:105" ht="12" customHeight="1" x14ac:dyDescent="0.25">
      <c r="A79" s="109" t="s">
        <v>120</v>
      </c>
      <c r="B79" s="33">
        <v>9.3246523297550574</v>
      </c>
      <c r="C79" s="33">
        <v>29.260116559290818</v>
      </c>
      <c r="D79" s="33">
        <v>31.253665763406872</v>
      </c>
      <c r="E79" s="33">
        <v>29.923221729729629</v>
      </c>
      <c r="F79" s="33">
        <v>25.483688515597901</v>
      </c>
      <c r="G79" s="33">
        <v>22.465585036061452</v>
      </c>
      <c r="H79" s="33">
        <v>28.480793247059573</v>
      </c>
      <c r="I79" s="33">
        <v>29.210187082731011</v>
      </c>
      <c r="J79" s="33">
        <v>38.379134996259346</v>
      </c>
      <c r="K79" s="33">
        <v>23.43427552410078</v>
      </c>
      <c r="L79" s="33">
        <v>38.221983441346744</v>
      </c>
      <c r="M79" s="33">
        <v>38.202663167491238</v>
      </c>
      <c r="N79" s="33">
        <v>61.186187473322747</v>
      </c>
      <c r="O79" s="33">
        <v>77.17344179176753</v>
      </c>
      <c r="P79" s="33">
        <v>64.858499060717634</v>
      </c>
      <c r="Q79" s="33">
        <v>77.739030619981008</v>
      </c>
      <c r="R79" s="33">
        <v>81.809379505197541</v>
      </c>
      <c r="S79" s="33">
        <v>93.304854281166158</v>
      </c>
      <c r="T79" s="33">
        <v>97.91473116893296</v>
      </c>
      <c r="U79" s="33">
        <v>95.039184113973064</v>
      </c>
      <c r="V79" s="33">
        <v>100.24372637428407</v>
      </c>
      <c r="W79" s="33">
        <v>101.37513957230045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3802.5239898507484</v>
      </c>
      <c r="C81" s="117">
        <f t="shared" si="28"/>
        <v>3886.7382106684217</v>
      </c>
      <c r="D81" s="117">
        <f t="shared" si="28"/>
        <v>3688.4226127213756</v>
      </c>
      <c r="E81" s="117">
        <f t="shared" si="28"/>
        <v>4057.3092728109755</v>
      </c>
      <c r="F81" s="117">
        <f t="shared" si="28"/>
        <v>4086.1450376464195</v>
      </c>
      <c r="G81" s="117">
        <f t="shared" si="28"/>
        <v>4076.0436534164205</v>
      </c>
      <c r="H81" s="117">
        <f t="shared" si="28"/>
        <v>3930.0796647508923</v>
      </c>
      <c r="I81" s="117">
        <f t="shared" si="28"/>
        <v>3908.0732580863119</v>
      </c>
      <c r="J81" s="117">
        <f t="shared" si="28"/>
        <v>4285.5074201672642</v>
      </c>
      <c r="K81" s="117">
        <f t="shared" si="28"/>
        <v>4497.3311921802306</v>
      </c>
      <c r="L81" s="117">
        <f t="shared" si="28"/>
        <v>5301.9845326526329</v>
      </c>
      <c r="M81" s="117">
        <f t="shared" si="28"/>
        <v>4706.9152497703399</v>
      </c>
      <c r="N81" s="117">
        <f t="shared" si="28"/>
        <v>5570.0794888809787</v>
      </c>
      <c r="O81" s="117">
        <f t="shared" si="28"/>
        <v>6262.1970669949242</v>
      </c>
      <c r="P81" s="117">
        <f t="shared" si="28"/>
        <v>5289.1747423710131</v>
      </c>
      <c r="Q81" s="117">
        <f t="shared" si="28"/>
        <v>5666.4453169304779</v>
      </c>
      <c r="R81" s="117">
        <f t="shared" ref="R81:V81" si="29">R82+R85+R87+R100</f>
        <v>6065.3514267396404</v>
      </c>
      <c r="S81" s="117">
        <f t="shared" si="29"/>
        <v>6000.1058951461791</v>
      </c>
      <c r="T81" s="117">
        <f t="shared" si="29"/>
        <v>5962.538567358336</v>
      </c>
      <c r="U81" s="117">
        <f t="shared" si="29"/>
        <v>6060.5361915778394</v>
      </c>
      <c r="V81" s="117">
        <f t="shared" si="29"/>
        <v>5610.6839904788221</v>
      </c>
      <c r="W81" s="117">
        <f t="shared" ref="W81" si="30">W82+W85+W87+W100</f>
        <v>6255.3528165743037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3183.1795122460862</v>
      </c>
      <c r="C82" s="122">
        <f t="shared" si="31"/>
        <v>3292.8383813841988</v>
      </c>
      <c r="D82" s="122">
        <f t="shared" si="31"/>
        <v>3093.5826491374314</v>
      </c>
      <c r="E82" s="122">
        <f t="shared" si="31"/>
        <v>3405.4763058292492</v>
      </c>
      <c r="F82" s="122">
        <f t="shared" si="31"/>
        <v>3493.7165905806446</v>
      </c>
      <c r="G82" s="122">
        <f t="shared" si="31"/>
        <v>3485.0814539374087</v>
      </c>
      <c r="H82" s="122">
        <f t="shared" si="31"/>
        <v>3300.7072184850272</v>
      </c>
      <c r="I82" s="122">
        <f t="shared" si="31"/>
        <v>3253.4247632347319</v>
      </c>
      <c r="J82" s="122">
        <f t="shared" si="31"/>
        <v>3596.8003608912345</v>
      </c>
      <c r="K82" s="122">
        <f t="shared" si="31"/>
        <v>3836.1390094772105</v>
      </c>
      <c r="L82" s="122">
        <f t="shared" si="31"/>
        <v>4494.2007332027306</v>
      </c>
      <c r="M82" s="122">
        <f t="shared" si="31"/>
        <v>3823.4460761041878</v>
      </c>
      <c r="N82" s="122">
        <f t="shared" si="31"/>
        <v>4593.0856206592698</v>
      </c>
      <c r="O82" s="122">
        <f t="shared" si="31"/>
        <v>5194.8968925076551</v>
      </c>
      <c r="P82" s="122">
        <f t="shared" si="31"/>
        <v>4279.1542735866742</v>
      </c>
      <c r="Q82" s="122">
        <f t="shared" si="31"/>
        <v>4590.7382718901281</v>
      </c>
      <c r="R82" s="122">
        <f t="shared" ref="R82:V82" si="32">SUM(R83:R84)</f>
        <v>4972.5929452574346</v>
      </c>
      <c r="S82" s="122">
        <f t="shared" si="32"/>
        <v>4839.7590683992275</v>
      </c>
      <c r="T82" s="122">
        <f t="shared" si="32"/>
        <v>4776.7780142886686</v>
      </c>
      <c r="U82" s="122">
        <f t="shared" si="32"/>
        <v>4877.112877976796</v>
      </c>
      <c r="V82" s="122">
        <f t="shared" si="32"/>
        <v>4371.8053664595636</v>
      </c>
      <c r="W82" s="122">
        <f t="shared" ref="W82" si="33">SUM(W83:W84)</f>
        <v>5046.4324492137221</v>
      </c>
      <c r="DA82" s="130" t="s">
        <v>1814</v>
      </c>
    </row>
    <row r="83" spans="1:105" ht="12" customHeight="1" x14ac:dyDescent="0.25">
      <c r="A83" s="97" t="s">
        <v>204</v>
      </c>
      <c r="B83" s="98">
        <v>3151.5515198548969</v>
      </c>
      <c r="C83" s="98">
        <v>3260.9511052966213</v>
      </c>
      <c r="D83" s="98">
        <v>3064.0220616516622</v>
      </c>
      <c r="E83" s="98">
        <v>3374.4257666562239</v>
      </c>
      <c r="F83" s="98">
        <v>3461.6027772570542</v>
      </c>
      <c r="G83" s="98">
        <v>3453.7617234633285</v>
      </c>
      <c r="H83" s="98">
        <v>3271.5691999600413</v>
      </c>
      <c r="I83" s="98">
        <v>3224.7083358258624</v>
      </c>
      <c r="J83" s="98">
        <v>3565.5232912585911</v>
      </c>
      <c r="K83" s="98">
        <v>3803.7329244046559</v>
      </c>
      <c r="L83" s="98">
        <v>4456.4445931216987</v>
      </c>
      <c r="M83" s="98">
        <v>3791.6837000296159</v>
      </c>
      <c r="N83" s="98">
        <v>4555.2995913655741</v>
      </c>
      <c r="O83" s="98">
        <v>5152.537506089182</v>
      </c>
      <c r="P83" s="98">
        <v>4244.4458556953186</v>
      </c>
      <c r="Q83" s="98">
        <v>4553.6902674835756</v>
      </c>
      <c r="R83" s="98">
        <v>4932.6504129275017</v>
      </c>
      <c r="S83" s="98">
        <v>4801.0668026292187</v>
      </c>
      <c r="T83" s="98">
        <v>4738.7382549063132</v>
      </c>
      <c r="U83" s="98">
        <v>4838.3970868042334</v>
      </c>
      <c r="V83" s="98">
        <v>4337.2013588407917</v>
      </c>
      <c r="W83" s="98">
        <v>5006.5716742915365</v>
      </c>
      <c r="DA83" s="63" t="s">
        <v>1815</v>
      </c>
    </row>
    <row r="84" spans="1:105" ht="12" customHeight="1" x14ac:dyDescent="0.25">
      <c r="A84" s="97" t="s">
        <v>53</v>
      </c>
      <c r="B84" s="98">
        <v>31.627992391189391</v>
      </c>
      <c r="C84" s="98">
        <v>31.887276087577469</v>
      </c>
      <c r="D84" s="98">
        <v>29.560587485769378</v>
      </c>
      <c r="E84" s="98">
        <v>31.050539173025307</v>
      </c>
      <c r="F84" s="98">
        <v>32.113813323590357</v>
      </c>
      <c r="G84" s="98">
        <v>31.319730474080266</v>
      </c>
      <c r="H84" s="98">
        <v>29.138018524985725</v>
      </c>
      <c r="I84" s="98">
        <v>28.71642740886962</v>
      </c>
      <c r="J84" s="98">
        <v>31.277069632643325</v>
      </c>
      <c r="K84" s="98">
        <v>32.406085072554504</v>
      </c>
      <c r="L84" s="98">
        <v>37.756140081031617</v>
      </c>
      <c r="M84" s="98">
        <v>31.762376074571939</v>
      </c>
      <c r="N84" s="98">
        <v>37.786029293696004</v>
      </c>
      <c r="O84" s="98">
        <v>42.359386418473107</v>
      </c>
      <c r="P84" s="98">
        <v>34.708417891355914</v>
      </c>
      <c r="Q84" s="98">
        <v>37.048004406552913</v>
      </c>
      <c r="R84" s="98">
        <v>39.942532329933186</v>
      </c>
      <c r="S84" s="98">
        <v>38.692265770009087</v>
      </c>
      <c r="T84" s="98">
        <v>38.039759382355165</v>
      </c>
      <c r="U84" s="98">
        <v>38.715791172562625</v>
      </c>
      <c r="V84" s="98">
        <v>34.604007618771817</v>
      </c>
      <c r="W84" s="98">
        <v>39.860774922185144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15.289037903411252</v>
      </c>
      <c r="C85" s="122">
        <f t="shared" si="34"/>
        <v>19.743463456653782</v>
      </c>
      <c r="D85" s="122">
        <f t="shared" si="34"/>
        <v>16.294672703303945</v>
      </c>
      <c r="E85" s="122">
        <f t="shared" si="34"/>
        <v>57.165587218731538</v>
      </c>
      <c r="F85" s="122">
        <f t="shared" si="34"/>
        <v>19.004133853698413</v>
      </c>
      <c r="G85" s="122">
        <f t="shared" si="34"/>
        <v>28.326771765841936</v>
      </c>
      <c r="H85" s="122">
        <f t="shared" si="34"/>
        <v>42.419314899846732</v>
      </c>
      <c r="I85" s="122">
        <f t="shared" si="34"/>
        <v>20.788568103874102</v>
      </c>
      <c r="J85" s="122">
        <f t="shared" si="34"/>
        <v>22.75017144476848</v>
      </c>
      <c r="K85" s="122">
        <f t="shared" si="34"/>
        <v>29.319392833155369</v>
      </c>
      <c r="L85" s="122">
        <f t="shared" si="34"/>
        <v>32.574525755862695</v>
      </c>
      <c r="M85" s="122">
        <f t="shared" si="34"/>
        <v>37.24212745114</v>
      </c>
      <c r="N85" s="122">
        <f t="shared" si="34"/>
        <v>41.914936294407916</v>
      </c>
      <c r="O85" s="122">
        <f t="shared" si="34"/>
        <v>48.524610812929872</v>
      </c>
      <c r="P85" s="122">
        <f t="shared" si="34"/>
        <v>54.347761971393254</v>
      </c>
      <c r="Q85" s="122">
        <f t="shared" si="34"/>
        <v>59.877820069409331</v>
      </c>
      <c r="R85" s="122">
        <f t="shared" si="34"/>
        <v>73.789614973129389</v>
      </c>
      <c r="S85" s="122">
        <f t="shared" si="34"/>
        <v>74.639172008730128</v>
      </c>
      <c r="T85" s="122">
        <f t="shared" si="34"/>
        <v>84.281068417552873</v>
      </c>
      <c r="U85" s="122">
        <f t="shared" si="34"/>
        <v>95.591392097079037</v>
      </c>
      <c r="V85" s="122">
        <f t="shared" si="34"/>
        <v>120.7246148702866</v>
      </c>
      <c r="W85" s="122">
        <f t="shared" si="34"/>
        <v>131.45098993011922</v>
      </c>
      <c r="DA85" s="130" t="s">
        <v>1817</v>
      </c>
    </row>
    <row r="86" spans="1:105" ht="12" customHeight="1" x14ac:dyDescent="0.25">
      <c r="A86" s="97" t="s">
        <v>53</v>
      </c>
      <c r="B86" s="98">
        <v>15.289037903411252</v>
      </c>
      <c r="C86" s="98">
        <v>19.743463456653782</v>
      </c>
      <c r="D86" s="98">
        <v>16.294672703303945</v>
      </c>
      <c r="E86" s="98">
        <v>57.165587218731538</v>
      </c>
      <c r="F86" s="98">
        <v>19.004133853698413</v>
      </c>
      <c r="G86" s="98">
        <v>28.326771765841936</v>
      </c>
      <c r="H86" s="98">
        <v>42.419314899846732</v>
      </c>
      <c r="I86" s="98">
        <v>20.788568103874102</v>
      </c>
      <c r="J86" s="98">
        <v>22.75017144476848</v>
      </c>
      <c r="K86" s="98">
        <v>29.319392833155369</v>
      </c>
      <c r="L86" s="98">
        <v>32.574525755862695</v>
      </c>
      <c r="M86" s="98">
        <v>37.24212745114</v>
      </c>
      <c r="N86" s="98">
        <v>41.914936294407916</v>
      </c>
      <c r="O86" s="98">
        <v>48.524610812929872</v>
      </c>
      <c r="P86" s="98">
        <v>54.347761971393254</v>
      </c>
      <c r="Q86" s="98">
        <v>59.877820069409331</v>
      </c>
      <c r="R86" s="98">
        <v>73.789614973129389</v>
      </c>
      <c r="S86" s="98">
        <v>74.639172008730128</v>
      </c>
      <c r="T86" s="98">
        <v>84.281068417552873</v>
      </c>
      <c r="U86" s="98">
        <v>95.591392097079037</v>
      </c>
      <c r="V86" s="98">
        <v>120.7246148702866</v>
      </c>
      <c r="W86" s="98">
        <v>131.45098993011922</v>
      </c>
      <c r="DA86" s="63" t="s">
        <v>1818</v>
      </c>
    </row>
    <row r="87" spans="1:105" ht="12" customHeight="1" x14ac:dyDescent="0.25">
      <c r="A87" s="121" t="s">
        <v>55</v>
      </c>
      <c r="B87" s="122">
        <v>373.26008560995882</v>
      </c>
      <c r="C87" s="122">
        <v>347.8669872755703</v>
      </c>
      <c r="D87" s="122">
        <v>349.55112088918384</v>
      </c>
      <c r="E87" s="122">
        <v>371.46543083477792</v>
      </c>
      <c r="F87" s="122">
        <v>373.24335652118981</v>
      </c>
      <c r="G87" s="122">
        <v>353.55314966947196</v>
      </c>
      <c r="H87" s="122">
        <v>370.97474264809347</v>
      </c>
      <c r="I87" s="122">
        <v>395.69520723816026</v>
      </c>
      <c r="J87" s="122">
        <v>416.41583687249721</v>
      </c>
      <c r="K87" s="122">
        <v>412.32147646492371</v>
      </c>
      <c r="L87" s="122">
        <v>484.41387902864051</v>
      </c>
      <c r="M87" s="122">
        <v>543.87848213542543</v>
      </c>
      <c r="N87" s="122">
        <v>602.0828660180099</v>
      </c>
      <c r="O87" s="122">
        <v>663.24408396924957</v>
      </c>
      <c r="P87" s="122">
        <v>628.40554900400173</v>
      </c>
      <c r="Q87" s="122">
        <v>669.05487120430803</v>
      </c>
      <c r="R87" s="122">
        <v>681.48473324960196</v>
      </c>
      <c r="S87" s="122">
        <v>726.67443458408593</v>
      </c>
      <c r="T87" s="122">
        <v>741.29454112160636</v>
      </c>
      <c r="U87" s="122">
        <v>734.10758772091708</v>
      </c>
      <c r="V87" s="122">
        <v>754.1047434406031</v>
      </c>
      <c r="W87" s="122">
        <v>737.47162063957103</v>
      </c>
      <c r="DA87" s="130" t="s">
        <v>1819</v>
      </c>
    </row>
    <row r="88" spans="1:105" ht="12" customHeight="1" x14ac:dyDescent="0.25">
      <c r="A88" s="97" t="s">
        <v>132</v>
      </c>
      <c r="B88" s="98">
        <v>14.870351291926934</v>
      </c>
      <c r="C88" s="98">
        <v>14.798199983827683</v>
      </c>
      <c r="D88" s="98">
        <v>15.741607972443136</v>
      </c>
      <c r="E88" s="98">
        <v>18.120484492641719</v>
      </c>
      <c r="F88" s="98">
        <v>18.631662251120858</v>
      </c>
      <c r="G88" s="98">
        <v>18.964981752279623</v>
      </c>
      <c r="H88" s="98">
        <v>20.538295441610746</v>
      </c>
      <c r="I88" s="98">
        <v>23.375612817417466</v>
      </c>
      <c r="J88" s="98">
        <v>25.290420966791515</v>
      </c>
      <c r="K88" s="98">
        <v>26.54847494471219</v>
      </c>
      <c r="L88" s="98">
        <v>33.246283437203779</v>
      </c>
      <c r="M88" s="98">
        <v>32.794174073142237</v>
      </c>
      <c r="N88" s="98">
        <v>30.87782198561268</v>
      </c>
      <c r="O88" s="98">
        <v>30.030043939070854</v>
      </c>
      <c r="P88" s="98">
        <v>29.070751385262614</v>
      </c>
      <c r="Q88" s="98">
        <v>27.128074894952917</v>
      </c>
      <c r="R88" s="98">
        <v>25.606105448792128</v>
      </c>
      <c r="S88" s="98">
        <v>25.409778968493665</v>
      </c>
      <c r="T88" s="98">
        <v>25.153218559954457</v>
      </c>
      <c r="U88" s="98">
        <v>25.190125250373345</v>
      </c>
      <c r="V88" s="98">
        <v>25.330684351994996</v>
      </c>
      <c r="W88" s="98">
        <v>33.364210776095867</v>
      </c>
      <c r="DA88" s="63" t="s">
        <v>1820</v>
      </c>
    </row>
    <row r="89" spans="1:105" ht="12" customHeight="1" x14ac:dyDescent="0.25">
      <c r="A89" s="97" t="s">
        <v>131</v>
      </c>
      <c r="B89" s="98">
        <v>5.2691169435636464E-3</v>
      </c>
      <c r="C89" s="98">
        <v>5.2499778794520488E-3</v>
      </c>
      <c r="D89" s="98">
        <v>5.2875822040594923E-3</v>
      </c>
      <c r="E89" s="98">
        <v>6.2779960668627628E-3</v>
      </c>
      <c r="F89" s="98">
        <v>6.4835297330059372E-3</v>
      </c>
      <c r="G89" s="98">
        <v>7.4044360897666354E-3</v>
      </c>
      <c r="H89" s="98">
        <v>9.3602943464538412E-3</v>
      </c>
      <c r="I89" s="98">
        <v>1.3619071168174684E-2</v>
      </c>
      <c r="J89" s="98">
        <v>1.6234100671912746E-2</v>
      </c>
      <c r="K89" s="98">
        <v>2.155663522876388E-2</v>
      </c>
      <c r="L89" s="98">
        <v>4.070361793405973E-2</v>
      </c>
      <c r="M89" s="98">
        <v>4.4675025003015484E-2</v>
      </c>
      <c r="N89" s="98">
        <v>4.0929096330425935E-2</v>
      </c>
      <c r="O89" s="98">
        <v>3.9074480528417228E-2</v>
      </c>
      <c r="P89" s="98">
        <v>4.0531088660294388E-2</v>
      </c>
      <c r="Q89" s="98">
        <v>3.9019234642086308E-2</v>
      </c>
      <c r="R89" s="98">
        <v>3.7142222524101633E-2</v>
      </c>
      <c r="S89" s="98">
        <v>3.5225760517813745E-2</v>
      </c>
      <c r="T89" s="98">
        <v>3.5774398041282802E-2</v>
      </c>
      <c r="U89" s="98">
        <v>3.6528040294126853E-2</v>
      </c>
      <c r="V89" s="98">
        <v>3.4138461321850749E-2</v>
      </c>
      <c r="W89" s="98">
        <v>6.1394524326115876E-2</v>
      </c>
      <c r="DA89" s="63" t="s">
        <v>1821</v>
      </c>
    </row>
    <row r="90" spans="1:105" ht="12" customHeight="1" x14ac:dyDescent="0.25">
      <c r="A90" s="100" t="s">
        <v>204</v>
      </c>
      <c r="B90" s="101">
        <v>1.3902148986076309E-3</v>
      </c>
      <c r="C90" s="101">
        <v>1.2403566276036056E-3</v>
      </c>
      <c r="D90" s="101">
        <v>1.1400997699946981E-3</v>
      </c>
      <c r="E90" s="101">
        <v>1.5073761535599553E-3</v>
      </c>
      <c r="F90" s="101">
        <v>1.5136744384960567E-3</v>
      </c>
      <c r="G90" s="101">
        <v>1.5833214191642007E-3</v>
      </c>
      <c r="H90" s="101">
        <v>1.9134027934029833E-3</v>
      </c>
      <c r="I90" s="101">
        <v>3.3664229760289595E-3</v>
      </c>
      <c r="J90" s="101">
        <v>3.7192316165556858E-3</v>
      </c>
      <c r="K90" s="101">
        <v>4.5373176665623478E-3</v>
      </c>
      <c r="L90" s="101">
        <v>1.8369147993802418E-2</v>
      </c>
      <c r="M90" s="101">
        <v>8.9585422961311369E-3</v>
      </c>
      <c r="N90" s="101">
        <v>1.0375536371687664E-2</v>
      </c>
      <c r="O90" s="101">
        <v>1.0331539609829E-2</v>
      </c>
      <c r="P90" s="101">
        <v>7.7313378807811247E-3</v>
      </c>
      <c r="Q90" s="101">
        <v>8.560506055159952E-3</v>
      </c>
      <c r="R90" s="101">
        <v>7.5653588401700406E-3</v>
      </c>
      <c r="S90" s="101">
        <v>8.0724539723037031E-3</v>
      </c>
      <c r="T90" s="101">
        <v>8.167133814565946E-3</v>
      </c>
      <c r="U90" s="101">
        <v>7.6954789824927082E-3</v>
      </c>
      <c r="V90" s="101">
        <v>7.4592638597135918E-3</v>
      </c>
      <c r="W90" s="101">
        <v>1.3915374167842401E-2</v>
      </c>
      <c r="DA90" s="131" t="s">
        <v>1822</v>
      </c>
    </row>
    <row r="91" spans="1:105" ht="12" customHeight="1" x14ac:dyDescent="0.25">
      <c r="A91" s="103" t="s">
        <v>52</v>
      </c>
      <c r="B91" s="104">
        <v>3.878902044956016E-3</v>
      </c>
      <c r="C91" s="104">
        <v>4.0096212518484437E-3</v>
      </c>
      <c r="D91" s="104">
        <v>4.1474824340647937E-3</v>
      </c>
      <c r="E91" s="104">
        <v>4.7706199133028078E-3</v>
      </c>
      <c r="F91" s="104">
        <v>4.9698552945098805E-3</v>
      </c>
      <c r="G91" s="104">
        <v>5.8211146706024352E-3</v>
      </c>
      <c r="H91" s="104">
        <v>7.4468915530508575E-3</v>
      </c>
      <c r="I91" s="104">
        <v>1.0252648192145724E-2</v>
      </c>
      <c r="J91" s="104">
        <v>1.2514869055357061E-2</v>
      </c>
      <c r="K91" s="104">
        <v>1.7019317562201531E-2</v>
      </c>
      <c r="L91" s="104">
        <v>2.2334469940257312E-2</v>
      </c>
      <c r="M91" s="104">
        <v>3.571648270688435E-2</v>
      </c>
      <c r="N91" s="104">
        <v>3.055355995873827E-2</v>
      </c>
      <c r="O91" s="104">
        <v>2.8742940918588228E-2</v>
      </c>
      <c r="P91" s="104">
        <v>3.2799750779513262E-2</v>
      </c>
      <c r="Q91" s="104">
        <v>3.0458728586926356E-2</v>
      </c>
      <c r="R91" s="104">
        <v>2.957686368393159E-2</v>
      </c>
      <c r="S91" s="104">
        <v>2.7153306545510042E-2</v>
      </c>
      <c r="T91" s="104">
        <v>2.7607264226716857E-2</v>
      </c>
      <c r="U91" s="104">
        <v>2.8832561311634145E-2</v>
      </c>
      <c r="V91" s="104">
        <v>2.667919746213716E-2</v>
      </c>
      <c r="W91" s="104">
        <v>4.7479150158273475E-2</v>
      </c>
      <c r="DA91" s="132" t="s">
        <v>1823</v>
      </c>
    </row>
    <row r="92" spans="1:105" ht="12" customHeight="1" x14ac:dyDescent="0.25">
      <c r="A92" s="106" t="s">
        <v>124</v>
      </c>
      <c r="B92" s="101">
        <v>39.689027667776557</v>
      </c>
      <c r="C92" s="101">
        <v>37.583678608262716</v>
      </c>
      <c r="D92" s="101">
        <v>37.263847495102226</v>
      </c>
      <c r="E92" s="101">
        <v>34.990175033682817</v>
      </c>
      <c r="F92" s="101">
        <v>34.430108662715512</v>
      </c>
      <c r="G92" s="101">
        <v>33.076880021962282</v>
      </c>
      <c r="H92" s="101">
        <v>30.677631401696988</v>
      </c>
      <c r="I92" s="101">
        <v>31.403840575418446</v>
      </c>
      <c r="J92" s="101">
        <v>28.25839062290601</v>
      </c>
      <c r="K92" s="101">
        <v>28.345824984358117</v>
      </c>
      <c r="L92" s="101">
        <v>28.635080662616009</v>
      </c>
      <c r="M92" s="101">
        <v>29.203944511306716</v>
      </c>
      <c r="N92" s="101">
        <v>26.933635907807517</v>
      </c>
      <c r="O92" s="101">
        <v>26.168449745821889</v>
      </c>
      <c r="P92" s="101">
        <v>26.286382605369035</v>
      </c>
      <c r="Q92" s="101">
        <v>25.602501980809905</v>
      </c>
      <c r="R92" s="101">
        <v>25.548809859085569</v>
      </c>
      <c r="S92" s="101">
        <v>26.512578720398594</v>
      </c>
      <c r="T92" s="101">
        <v>26.881457797379614</v>
      </c>
      <c r="U92" s="101">
        <v>24.916277293597087</v>
      </c>
      <c r="V92" s="101">
        <v>24.339604515624121</v>
      </c>
      <c r="W92" s="101">
        <v>25.049426165793804</v>
      </c>
      <c r="DA92" s="131" t="s">
        <v>1824</v>
      </c>
    </row>
    <row r="93" spans="1:105" ht="12" customHeight="1" x14ac:dyDescent="0.25">
      <c r="A93" s="107" t="s">
        <v>123</v>
      </c>
      <c r="B93" s="104">
        <v>1.4262746170722563E-2</v>
      </c>
      <c r="C93" s="104">
        <v>1.3316919071600816E-2</v>
      </c>
      <c r="D93" s="104">
        <v>1.3342816733986337E-2</v>
      </c>
      <c r="E93" s="104">
        <v>1.1714220180778912E-2</v>
      </c>
      <c r="F93" s="104">
        <v>1.1996718062471592E-2</v>
      </c>
      <c r="G93" s="104">
        <v>1.3231324999473996E-2</v>
      </c>
      <c r="H93" s="104">
        <v>1.3924301430632157E-2</v>
      </c>
      <c r="I93" s="104">
        <v>1.8171838018477129E-2</v>
      </c>
      <c r="J93" s="104">
        <v>1.740255312337256E-2</v>
      </c>
      <c r="K93" s="104">
        <v>2.3045380524534424E-2</v>
      </c>
      <c r="L93" s="104">
        <v>3.1784520344987306E-2</v>
      </c>
      <c r="M93" s="104">
        <v>4.0142375989998098E-2</v>
      </c>
      <c r="N93" s="104">
        <v>3.6041289362903794E-2</v>
      </c>
      <c r="O93" s="104">
        <v>3.1965766853103428E-2</v>
      </c>
      <c r="P93" s="104">
        <v>3.6844640901707228E-2</v>
      </c>
      <c r="Q93" s="104">
        <v>3.4180024168027553E-2</v>
      </c>
      <c r="R93" s="104">
        <v>3.4952702186306139E-2</v>
      </c>
      <c r="S93" s="104">
        <v>3.5767569972800659E-2</v>
      </c>
      <c r="T93" s="104">
        <v>3.8953996299072841E-2</v>
      </c>
      <c r="U93" s="104">
        <v>3.6942920178646019E-2</v>
      </c>
      <c r="V93" s="104">
        <v>3.6262845680056874E-2</v>
      </c>
      <c r="W93" s="104">
        <v>4.1467400888050746E-2</v>
      </c>
      <c r="DA93" s="132" t="s">
        <v>1825</v>
      </c>
    </row>
    <row r="94" spans="1:105" ht="12" customHeight="1" x14ac:dyDescent="0.25">
      <c r="A94" s="108" t="s">
        <v>50</v>
      </c>
      <c r="B94" s="98">
        <v>3.7633067100989719E-3</v>
      </c>
      <c r="C94" s="98">
        <v>3.1461467744273277E-3</v>
      </c>
      <c r="D94" s="98">
        <v>2.8777544295210075E-3</v>
      </c>
      <c r="E94" s="98">
        <v>2.8122952785422576E-3</v>
      </c>
      <c r="F94" s="98">
        <v>2.8007607285424042E-3</v>
      </c>
      <c r="G94" s="98">
        <v>2.8297772925168821E-3</v>
      </c>
      <c r="H94" s="98">
        <v>2.8462836997935567E-3</v>
      </c>
      <c r="I94" s="98">
        <v>4.4925240055135379E-3</v>
      </c>
      <c r="J94" s="98">
        <v>3.9849170644363123E-3</v>
      </c>
      <c r="K94" s="98">
        <v>4.849764062036614E-3</v>
      </c>
      <c r="L94" s="98">
        <v>1.4326373667144491E-2</v>
      </c>
      <c r="M94" s="98">
        <v>8.0335598695972232E-3</v>
      </c>
      <c r="N94" s="98">
        <v>9.1308507436126569E-3</v>
      </c>
      <c r="O94" s="98">
        <v>8.4483235898922347E-3</v>
      </c>
      <c r="P94" s="98">
        <v>7.0279112237084133E-3</v>
      </c>
      <c r="Q94" s="98">
        <v>7.4897526251695764E-3</v>
      </c>
      <c r="R94" s="98">
        <v>7.1133940622071807E-3</v>
      </c>
      <c r="S94" s="98">
        <v>8.1925256081692606E-3</v>
      </c>
      <c r="T94" s="98">
        <v>8.8911071581214869E-3</v>
      </c>
      <c r="U94" s="98">
        <v>7.7811999403421088E-3</v>
      </c>
      <c r="V94" s="98">
        <v>7.9397077191618089E-3</v>
      </c>
      <c r="W94" s="98">
        <v>9.307361641832131E-3</v>
      </c>
      <c r="DA94" s="63" t="s">
        <v>1826</v>
      </c>
    </row>
    <row r="95" spans="1:105" ht="12" customHeight="1" x14ac:dyDescent="0.25">
      <c r="A95" s="108" t="s">
        <v>52</v>
      </c>
      <c r="B95" s="98">
        <v>1.0499439460623591E-2</v>
      </c>
      <c r="C95" s="98">
        <v>1.0170772297173489E-2</v>
      </c>
      <c r="D95" s="98">
        <v>1.046506230446533E-2</v>
      </c>
      <c r="E95" s="98">
        <v>8.9019249022366537E-3</v>
      </c>
      <c r="F95" s="98">
        <v>9.1959573339291875E-3</v>
      </c>
      <c r="G95" s="98">
        <v>1.0401547706957113E-2</v>
      </c>
      <c r="H95" s="98">
        <v>1.10780177308386E-2</v>
      </c>
      <c r="I95" s="98">
        <v>1.367931401296359E-2</v>
      </c>
      <c r="J95" s="98">
        <v>1.3417636058936248E-2</v>
      </c>
      <c r="K95" s="98">
        <v>1.8195616462497809E-2</v>
      </c>
      <c r="L95" s="98">
        <v>1.7458146677842814E-2</v>
      </c>
      <c r="M95" s="98">
        <v>3.2108816120400875E-2</v>
      </c>
      <c r="N95" s="98">
        <v>2.6910438619291134E-2</v>
      </c>
      <c r="O95" s="98">
        <v>2.3517443263211191E-2</v>
      </c>
      <c r="P95" s="98">
        <v>2.9816729677998817E-2</v>
      </c>
      <c r="Q95" s="98">
        <v>2.6690271542857975E-2</v>
      </c>
      <c r="R95" s="98">
        <v>2.783930812409896E-2</v>
      </c>
      <c r="S95" s="98">
        <v>2.7575044364631398E-2</v>
      </c>
      <c r="T95" s="98">
        <v>3.0062889140951354E-2</v>
      </c>
      <c r="U95" s="98">
        <v>2.9161720238303913E-2</v>
      </c>
      <c r="V95" s="98">
        <v>2.8323137960895067E-2</v>
      </c>
      <c r="W95" s="98">
        <v>3.2160039246218616E-2</v>
      </c>
      <c r="DA95" s="63" t="s">
        <v>1827</v>
      </c>
    </row>
    <row r="96" spans="1:105" ht="12" customHeight="1" x14ac:dyDescent="0.25">
      <c r="A96" s="106" t="s">
        <v>122</v>
      </c>
      <c r="B96" s="101">
        <v>307.13446747874463</v>
      </c>
      <c r="C96" s="101">
        <v>285.07079616774701</v>
      </c>
      <c r="D96" s="101">
        <v>286.51898159952015</v>
      </c>
      <c r="E96" s="101">
        <v>307.47207724578266</v>
      </c>
      <c r="F96" s="101">
        <v>308.98938274680017</v>
      </c>
      <c r="G96" s="101">
        <v>290.13098270076699</v>
      </c>
      <c r="H96" s="101">
        <v>305.45574848164966</v>
      </c>
      <c r="I96" s="101">
        <v>321.91770600533687</v>
      </c>
      <c r="J96" s="101">
        <v>340.3864145403852</v>
      </c>
      <c r="K96" s="101">
        <v>331.4189399362549</v>
      </c>
      <c r="L96" s="101">
        <v>379.5863240822024</v>
      </c>
      <c r="M96" s="101">
        <v>424.74342145290996</v>
      </c>
      <c r="N96" s="101">
        <v>477.77745123238157</v>
      </c>
      <c r="O96" s="101">
        <v>534.99883104313801</v>
      </c>
      <c r="P96" s="101">
        <v>503.34263452782454</v>
      </c>
      <c r="Q96" s="101">
        <v>540.46695028155341</v>
      </c>
      <c r="R96" s="101">
        <v>551.17810533852492</v>
      </c>
      <c r="S96" s="101">
        <v>590.43552365765015</v>
      </c>
      <c r="T96" s="101">
        <v>598.37106024888726</v>
      </c>
      <c r="U96" s="101">
        <v>590.70575387889903</v>
      </c>
      <c r="V96" s="101">
        <v>608.20767456543592</v>
      </c>
      <c r="W96" s="101">
        <v>581.63072149641982</v>
      </c>
      <c r="DA96" s="131" t="s">
        <v>1828</v>
      </c>
    </row>
    <row r="97" spans="1:105" ht="12" customHeight="1" x14ac:dyDescent="0.25">
      <c r="A97" s="107" t="s">
        <v>121</v>
      </c>
      <c r="B97" s="104">
        <v>11.546707308396424</v>
      </c>
      <c r="C97" s="104">
        <v>10.395745618781842</v>
      </c>
      <c r="D97" s="104">
        <v>10.008053423180314</v>
      </c>
      <c r="E97" s="104">
        <v>10.864701846423065</v>
      </c>
      <c r="F97" s="104">
        <v>11.173722612757778</v>
      </c>
      <c r="G97" s="104">
        <v>11.359669433373821</v>
      </c>
      <c r="H97" s="104">
        <v>14.27978272735896</v>
      </c>
      <c r="I97" s="104">
        <v>18.966256930800856</v>
      </c>
      <c r="J97" s="104">
        <v>22.446974088619193</v>
      </c>
      <c r="K97" s="104">
        <v>25.963634583845192</v>
      </c>
      <c r="L97" s="104">
        <v>42.873702708339295</v>
      </c>
      <c r="M97" s="104">
        <v>57.052124697073566</v>
      </c>
      <c r="N97" s="104">
        <v>66.416986506514817</v>
      </c>
      <c r="O97" s="104">
        <v>71.975718993837276</v>
      </c>
      <c r="P97" s="104">
        <v>69.628404755983524</v>
      </c>
      <c r="Q97" s="104">
        <v>75.78414478818172</v>
      </c>
      <c r="R97" s="104">
        <v>79.079617678488958</v>
      </c>
      <c r="S97" s="104">
        <v>84.245559907052865</v>
      </c>
      <c r="T97" s="104">
        <v>90.81407612104465</v>
      </c>
      <c r="U97" s="104">
        <v>93.221960337574785</v>
      </c>
      <c r="V97" s="104">
        <v>96.156378700546128</v>
      </c>
      <c r="W97" s="104">
        <v>97.324400276047371</v>
      </c>
      <c r="DA97" s="132" t="s">
        <v>1829</v>
      </c>
    </row>
    <row r="98" spans="1:105" ht="12" customHeight="1" x14ac:dyDescent="0.25">
      <c r="A98" s="108" t="s">
        <v>53</v>
      </c>
      <c r="B98" s="98">
        <v>3.0483171442911225</v>
      </c>
      <c r="C98" s="98">
        <v>2.4564378562840328</v>
      </c>
      <c r="D98" s="98">
        <v>2.1574581444037002</v>
      </c>
      <c r="E98" s="98">
        <v>2.6090363833549559</v>
      </c>
      <c r="F98" s="98">
        <v>2.6090390458884274</v>
      </c>
      <c r="G98" s="98">
        <v>2.4280386333027684</v>
      </c>
      <c r="H98" s="98">
        <v>2.9175355991740624</v>
      </c>
      <c r="I98" s="98">
        <v>4.6891285404477161</v>
      </c>
      <c r="J98" s="98">
        <v>5.1445992457190179</v>
      </c>
      <c r="K98" s="98">
        <v>5.4544602764471248</v>
      </c>
      <c r="L98" s="98">
        <v>19.324198287111518</v>
      </c>
      <c r="M98" s="98">
        <v>11.394241603154946</v>
      </c>
      <c r="N98" s="98">
        <v>16.826770026388385</v>
      </c>
      <c r="O98" s="98">
        <v>19.017414775417109</v>
      </c>
      <c r="P98" s="98">
        <v>13.263786469082969</v>
      </c>
      <c r="Q98" s="98">
        <v>16.621517124615927</v>
      </c>
      <c r="R98" s="98">
        <v>16.100760942109257</v>
      </c>
      <c r="S98" s="98">
        <v>19.306940052483146</v>
      </c>
      <c r="T98" s="98">
        <v>20.736112845410808</v>
      </c>
      <c r="U98" s="98">
        <v>19.656028563883343</v>
      </c>
      <c r="V98" s="98">
        <v>21.068323341763893</v>
      </c>
      <c r="W98" s="98">
        <v>21.845659814402623</v>
      </c>
      <c r="DA98" s="63" t="s">
        <v>1830</v>
      </c>
    </row>
    <row r="99" spans="1:105" ht="12" customHeight="1" x14ac:dyDescent="0.25">
      <c r="A99" s="108" t="s">
        <v>52</v>
      </c>
      <c r="B99" s="98">
        <v>8.4983901641053023</v>
      </c>
      <c r="C99" s="98">
        <v>7.9393077624978083</v>
      </c>
      <c r="D99" s="98">
        <v>7.8505952787766136</v>
      </c>
      <c r="E99" s="98">
        <v>8.2556654630681088</v>
      </c>
      <c r="F99" s="98">
        <v>8.5646835668693502</v>
      </c>
      <c r="G99" s="98">
        <v>8.9316308000710531</v>
      </c>
      <c r="H99" s="98">
        <v>11.362247128184897</v>
      </c>
      <c r="I99" s="98">
        <v>14.277128390353139</v>
      </c>
      <c r="J99" s="98">
        <v>17.302374842900175</v>
      </c>
      <c r="K99" s="98">
        <v>20.509174307398066</v>
      </c>
      <c r="L99" s="98">
        <v>23.549504421227773</v>
      </c>
      <c r="M99" s="98">
        <v>45.65788309391862</v>
      </c>
      <c r="N99" s="98">
        <v>49.590216480126429</v>
      </c>
      <c r="O99" s="98">
        <v>52.958304218420167</v>
      </c>
      <c r="P99" s="98">
        <v>56.364618286900559</v>
      </c>
      <c r="Q99" s="98">
        <v>59.1626276635658</v>
      </c>
      <c r="R99" s="98">
        <v>62.978856736379697</v>
      </c>
      <c r="S99" s="98">
        <v>64.938619854569723</v>
      </c>
      <c r="T99" s="98">
        <v>70.077963275633834</v>
      </c>
      <c r="U99" s="98">
        <v>73.565931773691446</v>
      </c>
      <c r="V99" s="98">
        <v>75.088055358782228</v>
      </c>
      <c r="W99" s="98">
        <v>75.478740461644747</v>
      </c>
      <c r="DA99" s="63" t="s">
        <v>1831</v>
      </c>
    </row>
    <row r="100" spans="1:105" ht="12" customHeight="1" x14ac:dyDescent="0.25">
      <c r="A100" s="121" t="s">
        <v>54</v>
      </c>
      <c r="B100" s="122">
        <v>230.79535409129227</v>
      </c>
      <c r="C100" s="122">
        <v>226.28937855199879</v>
      </c>
      <c r="D100" s="122">
        <v>228.99416999145618</v>
      </c>
      <c r="E100" s="122">
        <v>223.20194892821638</v>
      </c>
      <c r="F100" s="122">
        <v>200.18095669088643</v>
      </c>
      <c r="G100" s="122">
        <v>209.08227804369801</v>
      </c>
      <c r="H100" s="122">
        <v>215.97838871792516</v>
      </c>
      <c r="I100" s="122">
        <v>238.16471950954499</v>
      </c>
      <c r="J100" s="122">
        <v>249.54105095876369</v>
      </c>
      <c r="K100" s="122">
        <v>219.5513134049412</v>
      </c>
      <c r="L100" s="122">
        <v>290.79539466539921</v>
      </c>
      <c r="M100" s="122">
        <v>302.34856407958659</v>
      </c>
      <c r="N100" s="122">
        <v>332.99606590929147</v>
      </c>
      <c r="O100" s="122">
        <v>355.53147970508957</v>
      </c>
      <c r="P100" s="122">
        <v>327.26715780894381</v>
      </c>
      <c r="Q100" s="122">
        <v>346.77435376663163</v>
      </c>
      <c r="R100" s="122">
        <v>337.48413325947456</v>
      </c>
      <c r="S100" s="122">
        <v>359.03322015413528</v>
      </c>
      <c r="T100" s="122">
        <v>360.18494353050806</v>
      </c>
      <c r="U100" s="122">
        <v>353.72433378304777</v>
      </c>
      <c r="V100" s="122">
        <v>364.04926570836858</v>
      </c>
      <c r="W100" s="122">
        <v>339.99775679089078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108.05987138580855</v>
      </c>
      <c r="C102" s="98">
        <v>100.96756111199117</v>
      </c>
      <c r="D102" s="98">
        <v>103.67171910599727</v>
      </c>
      <c r="E102" s="98">
        <v>98.821477461913105</v>
      </c>
      <c r="F102" s="98">
        <v>98.512702112093365</v>
      </c>
      <c r="G102" s="98">
        <v>96.148484161028691</v>
      </c>
      <c r="H102" s="98">
        <v>93.660399809425002</v>
      </c>
      <c r="I102" s="98">
        <v>101.41176257456161</v>
      </c>
      <c r="J102" s="98">
        <v>95.58981476470521</v>
      </c>
      <c r="K102" s="98">
        <v>98.86797316809249</v>
      </c>
      <c r="L102" s="98">
        <v>105.21746572204665</v>
      </c>
      <c r="M102" s="98">
        <v>113.55621705682694</v>
      </c>
      <c r="N102" s="98">
        <v>114.1455085441208</v>
      </c>
      <c r="O102" s="98">
        <v>117.06901117666027</v>
      </c>
      <c r="P102" s="98">
        <v>120.20075037589552</v>
      </c>
      <c r="Q102" s="98">
        <v>116.87128957848262</v>
      </c>
      <c r="R102" s="98">
        <v>102.47551805925183</v>
      </c>
      <c r="S102" s="98">
        <v>105.40019600435613</v>
      </c>
      <c r="T102" s="98">
        <v>100.81339581565724</v>
      </c>
      <c r="U102" s="98">
        <v>94.057952608300909</v>
      </c>
      <c r="V102" s="98">
        <v>93.89903477927318</v>
      </c>
      <c r="W102" s="98">
        <v>81.664652604475023</v>
      </c>
      <c r="DA102" s="63" t="s">
        <v>1834</v>
      </c>
    </row>
    <row r="103" spans="1:105" ht="12" customHeight="1" x14ac:dyDescent="0.25">
      <c r="A103" s="109" t="s">
        <v>120</v>
      </c>
      <c r="B103" s="33">
        <v>122.73548270548372</v>
      </c>
      <c r="C103" s="33">
        <v>125.32181744000762</v>
      </c>
      <c r="D103" s="33">
        <v>125.32245088545891</v>
      </c>
      <c r="E103" s="33">
        <v>124.38047146630329</v>
      </c>
      <c r="F103" s="33">
        <v>101.66825457879307</v>
      </c>
      <c r="G103" s="33">
        <v>112.93379388266933</v>
      </c>
      <c r="H103" s="33">
        <v>122.31798890850015</v>
      </c>
      <c r="I103" s="33">
        <v>136.75295693498339</v>
      </c>
      <c r="J103" s="33">
        <v>153.95123619405848</v>
      </c>
      <c r="K103" s="33">
        <v>120.68334023684871</v>
      </c>
      <c r="L103" s="33">
        <v>185.57792894335256</v>
      </c>
      <c r="M103" s="33">
        <v>188.79234702275969</v>
      </c>
      <c r="N103" s="33">
        <v>218.85055736517066</v>
      </c>
      <c r="O103" s="33">
        <v>238.4624685284293</v>
      </c>
      <c r="P103" s="33">
        <v>207.06640743304831</v>
      </c>
      <c r="Q103" s="33">
        <v>229.90306418814899</v>
      </c>
      <c r="R103" s="33">
        <v>235.00861520022275</v>
      </c>
      <c r="S103" s="33">
        <v>253.63302414977917</v>
      </c>
      <c r="T103" s="33">
        <v>259.37154771485081</v>
      </c>
      <c r="U103" s="33">
        <v>259.66638117474685</v>
      </c>
      <c r="V103" s="33">
        <v>270.15023092909541</v>
      </c>
      <c r="W103" s="33">
        <v>258.33310418641577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110.76489735504759</v>
      </c>
      <c r="C105" s="117">
        <f t="shared" si="35"/>
        <v>106.93574947572056</v>
      </c>
      <c r="D105" s="117">
        <f t="shared" si="35"/>
        <v>72.216033941854334</v>
      </c>
      <c r="E105" s="117">
        <f t="shared" si="35"/>
        <v>71.328838276071252</v>
      </c>
      <c r="F105" s="117">
        <f t="shared" si="35"/>
        <v>67.772114459281596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92.908754888573355</v>
      </c>
      <c r="C106" s="122">
        <f t="shared" si="38"/>
        <v>91.410958630413887</v>
      </c>
      <c r="D106" s="122">
        <f t="shared" si="38"/>
        <v>59.414142007561423</v>
      </c>
      <c r="E106" s="122">
        <f t="shared" si="38"/>
        <v>59.859477758171394</v>
      </c>
      <c r="F106" s="122">
        <f t="shared" si="38"/>
        <v>60.338549776355144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92.444880830180054</v>
      </c>
      <c r="C107" s="98">
        <v>90.966201214692504</v>
      </c>
      <c r="D107" s="98">
        <v>59.128914711364722</v>
      </c>
      <c r="E107" s="98">
        <v>59.585333819345216</v>
      </c>
      <c r="F107" s="98">
        <v>60.059957116369723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0.4638740583933027</v>
      </c>
      <c r="C108" s="98">
        <v>0.44475741572138289</v>
      </c>
      <c r="D108" s="98">
        <v>0.28522729619670134</v>
      </c>
      <c r="E108" s="98">
        <v>0.27414393882617838</v>
      </c>
      <c r="F108" s="98">
        <v>0.27859265998542287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0.43916295727478688</v>
      </c>
      <c r="C109" s="122">
        <f t="shared" si="41"/>
        <v>0.55737749432721562</v>
      </c>
      <c r="D109" s="122">
        <f t="shared" si="41"/>
        <v>0.43380763137004053</v>
      </c>
      <c r="E109" s="122">
        <f t="shared" si="41"/>
        <v>1.2900663475236678</v>
      </c>
      <c r="F109" s="122">
        <f t="shared" si="41"/>
        <v>0.33367445427325493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0.43916295727478688</v>
      </c>
      <c r="C110" s="98">
        <v>0.55737749432721562</v>
      </c>
      <c r="D110" s="98">
        <v>0.43380763137004053</v>
      </c>
      <c r="E110" s="98">
        <v>1.2900663475236678</v>
      </c>
      <c r="F110" s="98">
        <v>0.33367445427325493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10.787237771149366</v>
      </c>
      <c r="C111" s="122">
        <v>9.0745255935399491</v>
      </c>
      <c r="D111" s="122">
        <v>7.4639611341526786</v>
      </c>
      <c r="E111" s="122">
        <v>6.3666468505471689</v>
      </c>
      <c r="F111" s="122">
        <v>4.6269066534879775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10.396382057243583</v>
      </c>
      <c r="C116" s="101">
        <v>8.7491809721349796</v>
      </c>
      <c r="D116" s="101">
        <v>7.1969079737170789</v>
      </c>
      <c r="E116" s="101">
        <v>6.1393277287631864</v>
      </c>
      <c r="F116" s="101">
        <v>4.4623160633478376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0.39085571390578183</v>
      </c>
      <c r="C117" s="104">
        <v>0.32534462140497045</v>
      </c>
      <c r="D117" s="104">
        <v>0.26705316043560007</v>
      </c>
      <c r="E117" s="104">
        <v>0.22731912178398278</v>
      </c>
      <c r="F117" s="104">
        <v>0.16459059014013983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0.10318544861501354</v>
      </c>
      <c r="C118" s="98">
        <v>7.6876529463522358E-2</v>
      </c>
      <c r="D118" s="98">
        <v>5.7569238652949266E-2</v>
      </c>
      <c r="E118" s="98">
        <v>5.4588139440012833E-2</v>
      </c>
      <c r="F118" s="98">
        <v>3.8431531830863827E-2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0.28767026529076828</v>
      </c>
      <c r="C119" s="98">
        <v>0.24846809194144806</v>
      </c>
      <c r="D119" s="98">
        <v>0.20948392178265079</v>
      </c>
      <c r="E119" s="98">
        <v>0.17273098234396994</v>
      </c>
      <c r="F119" s="98">
        <v>0.12615905830927601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6.6297417380500825</v>
      </c>
      <c r="C120" s="122">
        <v>5.8928877574395058</v>
      </c>
      <c r="D120" s="122">
        <v>4.9041231687701794</v>
      </c>
      <c r="E120" s="122">
        <v>3.8126473198290234</v>
      </c>
      <c r="F120" s="122">
        <v>2.4729835751652178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3.1040980030707055</v>
      </c>
      <c r="C121" s="98">
        <v>2.6438623567641653</v>
      </c>
      <c r="D121" s="98">
        <v>2.2278280712201162</v>
      </c>
      <c r="E121" s="98">
        <v>1.6928013270078144</v>
      </c>
      <c r="F121" s="98">
        <v>1.2004566560700063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3.525643734979377</v>
      </c>
      <c r="C122" s="33">
        <v>3.2490254006753405</v>
      </c>
      <c r="D122" s="33">
        <v>2.6762950975500632</v>
      </c>
      <c r="E122" s="33">
        <v>2.119845992821209</v>
      </c>
      <c r="F122" s="33">
        <v>1.2725269190952113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1826.2395730743165</v>
      </c>
      <c r="C124" s="117">
        <f t="shared" si="42"/>
        <v>2185.287204466832</v>
      </c>
      <c r="D124" s="117">
        <f t="shared" si="42"/>
        <v>2271.8305549279066</v>
      </c>
      <c r="E124" s="117">
        <f t="shared" si="42"/>
        <v>2232.7210012284486</v>
      </c>
      <c r="F124" s="117">
        <f t="shared" si="42"/>
        <v>2231.3311697831273</v>
      </c>
      <c r="G124" s="117">
        <f t="shared" si="42"/>
        <v>2313.6310123081885</v>
      </c>
      <c r="H124" s="117">
        <f t="shared" si="42"/>
        <v>2180.6357198814917</v>
      </c>
      <c r="I124" s="117">
        <f t="shared" si="42"/>
        <v>1120.4051424455595</v>
      </c>
      <c r="J124" s="117">
        <f t="shared" si="42"/>
        <v>1207.7825317175884</v>
      </c>
      <c r="K124" s="117">
        <f t="shared" si="42"/>
        <v>1050.7221519594525</v>
      </c>
      <c r="L124" s="117">
        <f t="shared" si="42"/>
        <v>1155.5640847682832</v>
      </c>
      <c r="M124" s="117">
        <f t="shared" si="42"/>
        <v>969.83720016352913</v>
      </c>
      <c r="N124" s="117">
        <f t="shared" si="42"/>
        <v>1073.9252048894023</v>
      </c>
      <c r="O124" s="117">
        <f t="shared" si="42"/>
        <v>1156.9352163516151</v>
      </c>
      <c r="P124" s="117">
        <f t="shared" si="42"/>
        <v>949.84304049524508</v>
      </c>
      <c r="Q124" s="117">
        <f t="shared" si="42"/>
        <v>1081.34540304448</v>
      </c>
      <c r="R124" s="117">
        <f t="shared" ref="R124:V124" si="43">R125+R128+R130+R139</f>
        <v>1163.6806565799484</v>
      </c>
      <c r="S124" s="117">
        <f t="shared" si="43"/>
        <v>1166.5340646026978</v>
      </c>
      <c r="T124" s="117">
        <f t="shared" si="43"/>
        <v>1195.0333096898592</v>
      </c>
      <c r="U124" s="117">
        <f t="shared" si="43"/>
        <v>1223.808803705477</v>
      </c>
      <c r="V124" s="117">
        <f t="shared" si="43"/>
        <v>1218.3377776039395</v>
      </c>
      <c r="W124" s="117">
        <f t="shared" ref="W124" si="44">W125+W128+W130+W139</f>
        <v>1413.0598983147247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1509.7304223392587</v>
      </c>
      <c r="C125" s="122">
        <f t="shared" si="45"/>
        <v>1849.01925435982</v>
      </c>
      <c r="D125" s="122">
        <f t="shared" si="45"/>
        <v>1917.9693769216551</v>
      </c>
      <c r="E125" s="122">
        <f t="shared" si="45"/>
        <v>1866.352429541437</v>
      </c>
      <c r="F125" s="122">
        <f t="shared" si="45"/>
        <v>1906.3294343886403</v>
      </c>
      <c r="G125" s="122">
        <f t="shared" si="45"/>
        <v>1984.7032107231007</v>
      </c>
      <c r="H125" s="122">
        <f t="shared" si="45"/>
        <v>1852.618290824807</v>
      </c>
      <c r="I125" s="122">
        <f t="shared" si="45"/>
        <v>912.86578889495172</v>
      </c>
      <c r="J125" s="122">
        <f t="shared" si="45"/>
        <v>1011.2037034728912</v>
      </c>
      <c r="K125" s="122">
        <f t="shared" si="45"/>
        <v>892.76730692056424</v>
      </c>
      <c r="L125" s="122">
        <f t="shared" si="45"/>
        <v>977.92862173069182</v>
      </c>
      <c r="M125" s="122">
        <f t="shared" si="45"/>
        <v>787.81240352475209</v>
      </c>
      <c r="N125" s="122">
        <f t="shared" si="45"/>
        <v>887.83091092541451</v>
      </c>
      <c r="O125" s="122">
        <f t="shared" si="45"/>
        <v>963.63829731018029</v>
      </c>
      <c r="P125" s="122">
        <f t="shared" si="45"/>
        <v>765.96566366583659</v>
      </c>
      <c r="Q125" s="122">
        <f t="shared" si="45"/>
        <v>879.17890565069195</v>
      </c>
      <c r="R125" s="122">
        <f t="shared" ref="R125:V125" si="46">SUM(R126:R127)</f>
        <v>953.23055714373834</v>
      </c>
      <c r="S125" s="122">
        <f t="shared" si="46"/>
        <v>940.22280450393839</v>
      </c>
      <c r="T125" s="122">
        <f t="shared" si="46"/>
        <v>953.70645523313738</v>
      </c>
      <c r="U125" s="122">
        <f t="shared" si="46"/>
        <v>975.56510533522464</v>
      </c>
      <c r="V125" s="122">
        <f t="shared" si="46"/>
        <v>946.5357757569883</v>
      </c>
      <c r="W125" s="122">
        <f t="shared" ref="W125" si="47">SUM(W126:W127)</f>
        <v>1135.272940568683</v>
      </c>
      <c r="DA125" s="130" t="s">
        <v>1855</v>
      </c>
    </row>
    <row r="126" spans="1:105" ht="12" customHeight="1" x14ac:dyDescent="0.25">
      <c r="A126" s="97" t="s">
        <v>203</v>
      </c>
      <c r="B126" s="98">
        <v>1502.1926528477802</v>
      </c>
      <c r="C126" s="98">
        <v>1840.0229038400419</v>
      </c>
      <c r="D126" s="98">
        <v>1908.7618515567713</v>
      </c>
      <c r="E126" s="98">
        <v>1857.8049241933395</v>
      </c>
      <c r="F126" s="98">
        <v>1897.5276088574778</v>
      </c>
      <c r="G126" s="98">
        <v>1975.7448918734485</v>
      </c>
      <c r="H126" s="98">
        <v>1844.4047552640868</v>
      </c>
      <c r="I126" s="98">
        <v>908.8192150194252</v>
      </c>
      <c r="J126" s="98">
        <v>1006.7878895300495</v>
      </c>
      <c r="K126" s="98">
        <v>888.98045112658724</v>
      </c>
      <c r="L126" s="98">
        <v>973.80346553410766</v>
      </c>
      <c r="M126" s="98">
        <v>784.52647215226409</v>
      </c>
      <c r="N126" s="98">
        <v>884.16385886862304</v>
      </c>
      <c r="O126" s="98">
        <v>959.69344243785201</v>
      </c>
      <c r="P126" s="98">
        <v>762.84662289178482</v>
      </c>
      <c r="Q126" s="98">
        <v>875.61697459830862</v>
      </c>
      <c r="R126" s="98">
        <v>949.38668971213883</v>
      </c>
      <c r="S126" s="98">
        <v>936.44933622211693</v>
      </c>
      <c r="T126" s="98">
        <v>949.89386503286471</v>
      </c>
      <c r="U126" s="98">
        <v>971.67753020738121</v>
      </c>
      <c r="V126" s="98">
        <v>942.77484959986612</v>
      </c>
      <c r="W126" s="98">
        <v>1130.7715140693695</v>
      </c>
      <c r="DA126" s="63" t="s">
        <v>1856</v>
      </c>
    </row>
    <row r="127" spans="1:105" ht="12" customHeight="1" x14ac:dyDescent="0.25">
      <c r="A127" s="97" t="s">
        <v>53</v>
      </c>
      <c r="B127" s="98">
        <v>7.5377694914785494</v>
      </c>
      <c r="C127" s="98">
        <v>8.9963505197782503</v>
      </c>
      <c r="D127" s="98">
        <v>9.2075253648838959</v>
      </c>
      <c r="E127" s="98">
        <v>8.5475053480975607</v>
      </c>
      <c r="F127" s="98">
        <v>8.8018255311624287</v>
      </c>
      <c r="G127" s="98">
        <v>8.9583188496521498</v>
      </c>
      <c r="H127" s="98">
        <v>8.2135355607200875</v>
      </c>
      <c r="I127" s="98">
        <v>4.0465738755265406</v>
      </c>
      <c r="J127" s="98">
        <v>4.4158139428417504</v>
      </c>
      <c r="K127" s="98">
        <v>3.78685579397705</v>
      </c>
      <c r="L127" s="98">
        <v>4.1251561965841494</v>
      </c>
      <c r="M127" s="98">
        <v>3.2859313724880002</v>
      </c>
      <c r="N127" s="98">
        <v>3.6670520567914848</v>
      </c>
      <c r="O127" s="98">
        <v>3.9448548723282229</v>
      </c>
      <c r="P127" s="98">
        <v>3.1190407740517885</v>
      </c>
      <c r="Q127" s="98">
        <v>3.5619310523832901</v>
      </c>
      <c r="R127" s="98">
        <v>3.8438674315994668</v>
      </c>
      <c r="S127" s="98">
        <v>3.7734682818214704</v>
      </c>
      <c r="T127" s="98">
        <v>3.8125902002726129</v>
      </c>
      <c r="U127" s="98">
        <v>3.8875751278434163</v>
      </c>
      <c r="V127" s="98">
        <v>3.7609261571221619</v>
      </c>
      <c r="W127" s="98">
        <v>4.5014264993136077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8.650614411415221</v>
      </c>
      <c r="C128" s="122">
        <f t="shared" si="48"/>
        <v>11.203720285732926</v>
      </c>
      <c r="D128" s="122">
        <f t="shared" si="48"/>
        <v>9.2544967630137283</v>
      </c>
      <c r="E128" s="122">
        <f t="shared" si="48"/>
        <v>32.744356999347204</v>
      </c>
      <c r="F128" s="122">
        <f t="shared" si="48"/>
        <v>10.689109353998218</v>
      </c>
      <c r="G128" s="122">
        <f t="shared" si="48"/>
        <v>15.581038409577499</v>
      </c>
      <c r="H128" s="122">
        <f t="shared" si="48"/>
        <v>21.569121897927811</v>
      </c>
      <c r="I128" s="122">
        <f t="shared" si="48"/>
        <v>9.5034165657244394</v>
      </c>
      <c r="J128" s="122">
        <f t="shared" si="48"/>
        <v>9.0826680899935539</v>
      </c>
      <c r="K128" s="122">
        <f t="shared" si="48"/>
        <v>8.9470527670015105</v>
      </c>
      <c r="L128" s="122">
        <f t="shared" si="48"/>
        <v>6.8663116855153001</v>
      </c>
      <c r="M128" s="122">
        <f t="shared" si="48"/>
        <v>5.7479764023576472</v>
      </c>
      <c r="N128" s="122">
        <f t="shared" si="48"/>
        <v>5.6568288210506577</v>
      </c>
      <c r="O128" s="122">
        <f t="shared" si="48"/>
        <v>6.4363352218751153</v>
      </c>
      <c r="P128" s="122">
        <f t="shared" si="48"/>
        <v>8.0194726379447658</v>
      </c>
      <c r="Q128" s="122">
        <f t="shared" si="48"/>
        <v>9.7038853296384442</v>
      </c>
      <c r="R128" s="122">
        <f t="shared" si="48"/>
        <v>13.417176354051827</v>
      </c>
      <c r="S128" s="122">
        <f t="shared" si="48"/>
        <v>16.18094983069431</v>
      </c>
      <c r="T128" s="122">
        <f t="shared" si="48"/>
        <v>21.143638973153273</v>
      </c>
      <c r="U128" s="122">
        <f t="shared" si="48"/>
        <v>25.937732027717487</v>
      </c>
      <c r="V128" s="122">
        <f t="shared" si="48"/>
        <v>33.739315663923591</v>
      </c>
      <c r="W128" s="122">
        <f t="shared" si="48"/>
        <v>36.735839514352257</v>
      </c>
      <c r="DA128" s="130" t="s">
        <v>1858</v>
      </c>
    </row>
    <row r="129" spans="1:105" ht="12" customHeight="1" x14ac:dyDescent="0.25">
      <c r="A129" s="97" t="s">
        <v>53</v>
      </c>
      <c r="B129" s="98">
        <v>8.650614411415221</v>
      </c>
      <c r="C129" s="98">
        <v>11.203720285732926</v>
      </c>
      <c r="D129" s="98">
        <v>9.2544967630137283</v>
      </c>
      <c r="E129" s="98">
        <v>32.744356999347204</v>
      </c>
      <c r="F129" s="98">
        <v>10.689109353998218</v>
      </c>
      <c r="G129" s="98">
        <v>15.581038409577499</v>
      </c>
      <c r="H129" s="98">
        <v>21.569121897927811</v>
      </c>
      <c r="I129" s="98">
        <v>9.5034165657244394</v>
      </c>
      <c r="J129" s="98">
        <v>9.0826680899935539</v>
      </c>
      <c r="K129" s="98">
        <v>8.9470527670015105</v>
      </c>
      <c r="L129" s="98">
        <v>6.8663116855153001</v>
      </c>
      <c r="M129" s="98">
        <v>5.7479764023576472</v>
      </c>
      <c r="N129" s="98">
        <v>5.6568288210506577</v>
      </c>
      <c r="O129" s="98">
        <v>6.4363352218751153</v>
      </c>
      <c r="P129" s="98">
        <v>8.0194726379447658</v>
      </c>
      <c r="Q129" s="98">
        <v>9.7038853296384442</v>
      </c>
      <c r="R129" s="98">
        <v>13.417176354051827</v>
      </c>
      <c r="S129" s="98">
        <v>16.18094983069431</v>
      </c>
      <c r="T129" s="98">
        <v>21.143638973153273</v>
      </c>
      <c r="U129" s="98">
        <v>25.937732027717487</v>
      </c>
      <c r="V129" s="98">
        <v>33.739315663923591</v>
      </c>
      <c r="W129" s="98">
        <v>36.735839514352257</v>
      </c>
      <c r="DA129" s="63" t="s">
        <v>1859</v>
      </c>
    </row>
    <row r="130" spans="1:105" ht="12" customHeight="1" x14ac:dyDescent="0.25">
      <c r="A130" s="121" t="s">
        <v>55</v>
      </c>
      <c r="B130" s="122">
        <v>177.27329571691419</v>
      </c>
      <c r="C130" s="122">
        <v>194.9853209063383</v>
      </c>
      <c r="D130" s="122">
        <v>213.81139255758399</v>
      </c>
      <c r="E130" s="122">
        <v>207.44628387619659</v>
      </c>
      <c r="F130" s="122">
        <v>202.20160278430771</v>
      </c>
      <c r="G130" s="122">
        <v>202.59032447822551</v>
      </c>
      <c r="H130" s="122">
        <v>204.73734665302433</v>
      </c>
      <c r="I130" s="122">
        <v>113.66427581825081</v>
      </c>
      <c r="J130" s="122">
        <v>115.7086641581932</v>
      </c>
      <c r="K130" s="122">
        <v>95.726214270963212</v>
      </c>
      <c r="L130" s="122">
        <v>106.63014048248215</v>
      </c>
      <c r="M130" s="122">
        <v>113.98181309666593</v>
      </c>
      <c r="N130" s="122">
        <v>115.55696264400618</v>
      </c>
      <c r="O130" s="122">
        <v>119.96980303060828</v>
      </c>
      <c r="P130" s="122">
        <v>115.15179004021546</v>
      </c>
      <c r="Q130" s="122">
        <v>127.00104966955115</v>
      </c>
      <c r="R130" s="122">
        <v>132.34183458362895</v>
      </c>
      <c r="S130" s="122">
        <v>140.04765858184331</v>
      </c>
      <c r="T130" s="122">
        <v>148.31066471390452</v>
      </c>
      <c r="U130" s="122">
        <v>149.78065063289554</v>
      </c>
      <c r="V130" s="122">
        <v>160.02974275120457</v>
      </c>
      <c r="W130" s="122">
        <v>165.49445035221251</v>
      </c>
      <c r="DA130" s="130" t="s">
        <v>1860</v>
      </c>
    </row>
    <row r="131" spans="1:105" ht="12" customHeight="1" x14ac:dyDescent="0.25">
      <c r="A131" s="97" t="s">
        <v>128</v>
      </c>
      <c r="B131" s="98">
        <v>161.0721691007287</v>
      </c>
      <c r="C131" s="98">
        <v>180.29794515551686</v>
      </c>
      <c r="D131" s="98">
        <v>201.21296596399438</v>
      </c>
      <c r="E131" s="98">
        <v>194.43911393618043</v>
      </c>
      <c r="F131" s="98">
        <v>189.14616281554203</v>
      </c>
      <c r="G131" s="98">
        <v>190.93747777851058</v>
      </c>
      <c r="H131" s="98">
        <v>193.6819229024575</v>
      </c>
      <c r="I131" s="98">
        <v>104.7394023559811</v>
      </c>
      <c r="J131" s="98">
        <v>107.89611684352299</v>
      </c>
      <c r="K131" s="98">
        <v>89.064660865764054</v>
      </c>
      <c r="L131" s="98">
        <v>99.021133046967066</v>
      </c>
      <c r="M131" s="98">
        <v>105.12144208174838</v>
      </c>
      <c r="N131" s="98">
        <v>105.73156418006621</v>
      </c>
      <c r="O131" s="98">
        <v>108.81256598689126</v>
      </c>
      <c r="P131" s="98">
        <v>103.95940732346834</v>
      </c>
      <c r="Q131" s="98">
        <v>114.97060572499184</v>
      </c>
      <c r="R131" s="98">
        <v>120.30488330489376</v>
      </c>
      <c r="S131" s="98">
        <v>127.16223732452787</v>
      </c>
      <c r="T131" s="98">
        <v>134.56152128015617</v>
      </c>
      <c r="U131" s="98">
        <v>135.62058824878488</v>
      </c>
      <c r="V131" s="98">
        <v>144.94147898971178</v>
      </c>
      <c r="W131" s="98">
        <v>152.05712492131576</v>
      </c>
      <c r="DA131" s="63" t="s">
        <v>1861</v>
      </c>
    </row>
    <row r="132" spans="1:105" ht="12" customHeight="1" x14ac:dyDescent="0.25">
      <c r="A132" s="97" t="s">
        <v>127</v>
      </c>
      <c r="B132" s="98">
        <v>4.923982404012997E-2</v>
      </c>
      <c r="C132" s="98">
        <v>6.2774342223611071E-2</v>
      </c>
      <c r="D132" s="98">
        <v>7.4516279618813019E-2</v>
      </c>
      <c r="E132" s="98">
        <v>6.7240916542073495E-2</v>
      </c>
      <c r="F132" s="98">
        <v>6.4732329345063497E-2</v>
      </c>
      <c r="G132" s="98">
        <v>8.0050154137787349E-2</v>
      </c>
      <c r="H132" s="98">
        <v>0.10603080423141915</v>
      </c>
      <c r="I132" s="98">
        <v>5.9035059719335377E-2</v>
      </c>
      <c r="J132" s="98">
        <v>6.7906386757731252E-2</v>
      </c>
      <c r="K132" s="98">
        <v>6.6823779466720273E-2</v>
      </c>
      <c r="L132" s="98">
        <v>0.10551160157274353</v>
      </c>
      <c r="M132" s="98">
        <v>0.13768857473281529</v>
      </c>
      <c r="N132" s="98">
        <v>0.13609473770913608</v>
      </c>
      <c r="O132" s="98">
        <v>0.13162370502791337</v>
      </c>
      <c r="P132" s="98">
        <v>0.13660858249684474</v>
      </c>
      <c r="Q132" s="98">
        <v>0.15523013825613299</v>
      </c>
      <c r="R132" s="98">
        <v>0.16798501666591409</v>
      </c>
      <c r="S132" s="98">
        <v>0.17203081120184349</v>
      </c>
      <c r="T132" s="98">
        <v>0.19736073111983193</v>
      </c>
      <c r="U132" s="98">
        <v>0.20561480404553892</v>
      </c>
      <c r="V132" s="98">
        <v>0.21656284845298435</v>
      </c>
      <c r="W132" s="98">
        <v>0.24831196675064063</v>
      </c>
      <c r="DA132" s="63" t="s">
        <v>1862</v>
      </c>
    </row>
    <row r="133" spans="1:105" ht="12" customHeight="1" x14ac:dyDescent="0.25">
      <c r="A133" s="100" t="s">
        <v>203</v>
      </c>
      <c r="B133" s="101">
        <v>1.2985060125457065E-2</v>
      </c>
      <c r="C133" s="101">
        <v>1.4829451667639673E-2</v>
      </c>
      <c r="D133" s="101">
        <v>1.6076827529257827E-2</v>
      </c>
      <c r="E133" s="101">
        <v>1.6144752003487372E-2</v>
      </c>
      <c r="F133" s="101">
        <v>1.5111956653540226E-2</v>
      </c>
      <c r="G133" s="101">
        <v>1.713058719298852E-2</v>
      </c>
      <c r="H133" s="101">
        <v>2.1718704266130526E-2</v>
      </c>
      <c r="I133" s="101">
        <v>1.4588025514704381E-2</v>
      </c>
      <c r="J133" s="101">
        <v>1.5555526544580875E-2</v>
      </c>
      <c r="K133" s="101">
        <v>1.4041263465230897E-2</v>
      </c>
      <c r="L133" s="101">
        <v>4.7554924652135303E-2</v>
      </c>
      <c r="M133" s="101">
        <v>2.7566348313631011E-2</v>
      </c>
      <c r="N133" s="101">
        <v>3.4477317181672275E-2</v>
      </c>
      <c r="O133" s="101">
        <v>3.4784781714910257E-2</v>
      </c>
      <c r="P133" s="101">
        <v>2.6025373985375359E-2</v>
      </c>
      <c r="Q133" s="101">
        <v>3.4046844220015707E-2</v>
      </c>
      <c r="R133" s="101">
        <v>3.4235441022597013E-2</v>
      </c>
      <c r="S133" s="101">
        <v>3.9405863693193585E-2</v>
      </c>
      <c r="T133" s="101">
        <v>4.5058957858205406E-2</v>
      </c>
      <c r="U133" s="101">
        <v>4.3345965309812017E-2</v>
      </c>
      <c r="V133" s="101">
        <v>4.7424504804235955E-2</v>
      </c>
      <c r="W133" s="101">
        <v>5.5783884158448517E-2</v>
      </c>
      <c r="DA133" s="131" t="s">
        <v>1863</v>
      </c>
    </row>
    <row r="134" spans="1:105" ht="12" customHeight="1" x14ac:dyDescent="0.25">
      <c r="A134" s="103" t="s">
        <v>52</v>
      </c>
      <c r="B134" s="104">
        <v>3.6254763914672909E-2</v>
      </c>
      <c r="C134" s="104">
        <v>4.7944890555971398E-2</v>
      </c>
      <c r="D134" s="104">
        <v>5.8439452089555199E-2</v>
      </c>
      <c r="E134" s="104">
        <v>5.109616453858612E-2</v>
      </c>
      <c r="F134" s="104">
        <v>4.9620372691523265E-2</v>
      </c>
      <c r="G134" s="104">
        <v>6.2919566944798833E-2</v>
      </c>
      <c r="H134" s="104">
        <v>8.4312099965288628E-2</v>
      </c>
      <c r="I134" s="104">
        <v>4.4447034204630996E-2</v>
      </c>
      <c r="J134" s="104">
        <v>5.2350860213150371E-2</v>
      </c>
      <c r="K134" s="104">
        <v>5.2782516001489373E-2</v>
      </c>
      <c r="L134" s="104">
        <v>5.7956676920608227E-2</v>
      </c>
      <c r="M134" s="104">
        <v>0.11012222641918429</v>
      </c>
      <c r="N134" s="104">
        <v>0.10161742052746381</v>
      </c>
      <c r="O134" s="104">
        <v>9.6838923313003131E-2</v>
      </c>
      <c r="P134" s="104">
        <v>0.11058320851146938</v>
      </c>
      <c r="Q134" s="104">
        <v>0.12118329403611729</v>
      </c>
      <c r="R134" s="104">
        <v>0.13374957564331708</v>
      </c>
      <c r="S134" s="104">
        <v>0.13262494750864989</v>
      </c>
      <c r="T134" s="104">
        <v>0.15230177326162653</v>
      </c>
      <c r="U134" s="104">
        <v>0.16226883873572689</v>
      </c>
      <c r="V134" s="104">
        <v>0.16913834364874838</v>
      </c>
      <c r="W134" s="104">
        <v>0.19252808259219212</v>
      </c>
      <c r="DA134" s="132" t="s">
        <v>1864</v>
      </c>
    </row>
    <row r="135" spans="1:105" ht="12" customHeight="1" x14ac:dyDescent="0.25">
      <c r="A135" s="106" t="s">
        <v>122</v>
      </c>
      <c r="B135" s="101">
        <v>15.566632205547689</v>
      </c>
      <c r="C135" s="101">
        <v>14.107685468435458</v>
      </c>
      <c r="D135" s="101">
        <v>12.085696547208126</v>
      </c>
      <c r="E135" s="101">
        <v>12.483066411321744</v>
      </c>
      <c r="F135" s="101">
        <v>12.520273083479857</v>
      </c>
      <c r="G135" s="101">
        <v>11.123980955745392</v>
      </c>
      <c r="H135" s="101">
        <v>10.463699541243443</v>
      </c>
      <c r="I135" s="101">
        <v>8.4481546657630648</v>
      </c>
      <c r="J135" s="101">
        <v>7.3631097011321334</v>
      </c>
      <c r="K135" s="101">
        <v>6.2542654854726081</v>
      </c>
      <c r="L135" s="101">
        <v>6.838246712459684</v>
      </c>
      <c r="M135" s="101">
        <v>7.6434328052986791</v>
      </c>
      <c r="N135" s="101">
        <v>8.3938088990242061</v>
      </c>
      <c r="O135" s="101">
        <v>9.5861422315465656</v>
      </c>
      <c r="P135" s="101">
        <v>9.6215202974914735</v>
      </c>
      <c r="Q135" s="101">
        <v>10.354717090298497</v>
      </c>
      <c r="R135" s="101">
        <v>10.364447339044377</v>
      </c>
      <c r="S135" s="101">
        <v>11.133160066080737</v>
      </c>
      <c r="T135" s="101">
        <v>11.722415945347786</v>
      </c>
      <c r="U135" s="101">
        <v>11.997351830695182</v>
      </c>
      <c r="V135" s="101">
        <v>12.787665811894508</v>
      </c>
      <c r="W135" s="101">
        <v>11.269962845374232</v>
      </c>
      <c r="DA135" s="131" t="s">
        <v>1865</v>
      </c>
    </row>
    <row r="136" spans="1:105" ht="12" customHeight="1" x14ac:dyDescent="0.25">
      <c r="A136" s="107" t="s">
        <v>121</v>
      </c>
      <c r="B136" s="104">
        <v>0.58525458659768148</v>
      </c>
      <c r="C136" s="104">
        <v>0.51691594016240328</v>
      </c>
      <c r="D136" s="104">
        <v>0.438213766762658</v>
      </c>
      <c r="E136" s="104">
        <v>0.45686261215234969</v>
      </c>
      <c r="F136" s="104">
        <v>0.47043455594075695</v>
      </c>
      <c r="G136" s="104">
        <v>0.4488155898317629</v>
      </c>
      <c r="H136" s="104">
        <v>0.48569340509197445</v>
      </c>
      <c r="I136" s="104">
        <v>0.41768373678731163</v>
      </c>
      <c r="J136" s="104">
        <v>0.38153122678035034</v>
      </c>
      <c r="K136" s="104">
        <v>0.34046414025984184</v>
      </c>
      <c r="L136" s="104">
        <v>0.66524912148266613</v>
      </c>
      <c r="M136" s="104">
        <v>1.0792496348860516</v>
      </c>
      <c r="N136" s="104">
        <v>1.295494827206618</v>
      </c>
      <c r="O136" s="104">
        <v>1.4394711071425419</v>
      </c>
      <c r="P136" s="104">
        <v>1.4342538367588049</v>
      </c>
      <c r="Q136" s="104">
        <v>1.5204967160046796</v>
      </c>
      <c r="R136" s="104">
        <v>1.5045189230249107</v>
      </c>
      <c r="S136" s="104">
        <v>1.5802303800328352</v>
      </c>
      <c r="T136" s="104">
        <v>1.8293667572807304</v>
      </c>
      <c r="U136" s="104">
        <v>1.9570957493699297</v>
      </c>
      <c r="V136" s="104">
        <v>2.0840351011453033</v>
      </c>
      <c r="W136" s="104">
        <v>1.9190506187718896</v>
      </c>
      <c r="DA136" s="132" t="s">
        <v>1866</v>
      </c>
    </row>
    <row r="137" spans="1:105" ht="12" customHeight="1" x14ac:dyDescent="0.25">
      <c r="A137" s="108" t="s">
        <v>53</v>
      </c>
      <c r="B137" s="98">
        <v>0.15450652228825643</v>
      </c>
      <c r="C137" s="98">
        <v>0.12214341621032943</v>
      </c>
      <c r="D137" s="98">
        <v>9.4466707971617353E-2</v>
      </c>
      <c r="E137" s="98">
        <v>0.10971043606617623</v>
      </c>
      <c r="F137" s="98">
        <v>0.10984540851078893</v>
      </c>
      <c r="G137" s="98">
        <v>9.5930748489785597E-2</v>
      </c>
      <c r="H137" s="98">
        <v>9.9233148479562577E-2</v>
      </c>
      <c r="I137" s="98">
        <v>0.10326617097913229</v>
      </c>
      <c r="J137" s="98">
        <v>8.7442755257939625E-2</v>
      </c>
      <c r="K137" s="98">
        <v>7.152496783934488E-2</v>
      </c>
      <c r="L137" s="98">
        <v>0.29984361325893355</v>
      </c>
      <c r="M137" s="98">
        <v>0.21554378833921373</v>
      </c>
      <c r="N137" s="98">
        <v>0.32821413126961529</v>
      </c>
      <c r="O137" s="98">
        <v>0.38033686199234107</v>
      </c>
      <c r="P137" s="98">
        <v>0.27321660893856581</v>
      </c>
      <c r="Q137" s="98">
        <v>0.33348614375252955</v>
      </c>
      <c r="R137" s="98">
        <v>0.30632292142572021</v>
      </c>
      <c r="S137" s="98">
        <v>0.36214861946513571</v>
      </c>
      <c r="T137" s="98">
        <v>0.41771008564856144</v>
      </c>
      <c r="U137" s="98">
        <v>0.4126573804344747</v>
      </c>
      <c r="V137" s="98">
        <v>0.45662207707771557</v>
      </c>
      <c r="W137" s="98">
        <v>0.43075453704724576</v>
      </c>
      <c r="DA137" s="63" t="s">
        <v>1867</v>
      </c>
    </row>
    <row r="138" spans="1:105" ht="12" customHeight="1" x14ac:dyDescent="0.25">
      <c r="A138" s="108" t="s">
        <v>52</v>
      </c>
      <c r="B138" s="98">
        <v>0.43074806430942508</v>
      </c>
      <c r="C138" s="98">
        <v>0.39477252395207385</v>
      </c>
      <c r="D138" s="98">
        <v>0.34374705879104067</v>
      </c>
      <c r="E138" s="98">
        <v>0.34715217608617344</v>
      </c>
      <c r="F138" s="98">
        <v>0.360589147429968</v>
      </c>
      <c r="G138" s="98">
        <v>0.35288484134197728</v>
      </c>
      <c r="H138" s="98">
        <v>0.38646025661241185</v>
      </c>
      <c r="I138" s="98">
        <v>0.31441756580817937</v>
      </c>
      <c r="J138" s="98">
        <v>0.29408847152241069</v>
      </c>
      <c r="K138" s="98">
        <v>0.26893917242049697</v>
      </c>
      <c r="L138" s="98">
        <v>0.36540550822373252</v>
      </c>
      <c r="M138" s="98">
        <v>0.86370584654683802</v>
      </c>
      <c r="N138" s="98">
        <v>0.96728069593700261</v>
      </c>
      <c r="O138" s="98">
        <v>1.0591342451502008</v>
      </c>
      <c r="P138" s="98">
        <v>1.1610372278202392</v>
      </c>
      <c r="Q138" s="98">
        <v>1.18701057225215</v>
      </c>
      <c r="R138" s="98">
        <v>1.1981960015991906</v>
      </c>
      <c r="S138" s="98">
        <v>1.2180817605676995</v>
      </c>
      <c r="T138" s="98">
        <v>1.411656671632169</v>
      </c>
      <c r="U138" s="98">
        <v>1.5444383689354551</v>
      </c>
      <c r="V138" s="98">
        <v>1.6274130240675879</v>
      </c>
      <c r="W138" s="98">
        <v>1.488296081724644</v>
      </c>
      <c r="DA138" s="63" t="s">
        <v>1868</v>
      </c>
    </row>
    <row r="139" spans="1:105" ht="12" customHeight="1" x14ac:dyDescent="0.25">
      <c r="A139" s="121" t="s">
        <v>54</v>
      </c>
      <c r="B139" s="122">
        <v>130.58524060672846</v>
      </c>
      <c r="C139" s="122">
        <v>130.07890891494077</v>
      </c>
      <c r="D139" s="122">
        <v>130.79528868565387</v>
      </c>
      <c r="E139" s="122">
        <v>126.17793081146802</v>
      </c>
      <c r="F139" s="122">
        <v>112.1110232561808</v>
      </c>
      <c r="G139" s="122">
        <v>110.75643869728447</v>
      </c>
      <c r="H139" s="122">
        <v>101.71096050573249</v>
      </c>
      <c r="I139" s="122">
        <v>84.371661166632464</v>
      </c>
      <c r="J139" s="122">
        <v>71.787495996510415</v>
      </c>
      <c r="K139" s="122">
        <v>53.281578000923616</v>
      </c>
      <c r="L139" s="122">
        <v>64.139010869593932</v>
      </c>
      <c r="M139" s="122">
        <v>62.295007139753466</v>
      </c>
      <c r="N139" s="122">
        <v>64.880502498930809</v>
      </c>
      <c r="O139" s="122">
        <v>66.890780788951417</v>
      </c>
      <c r="P139" s="122">
        <v>60.706114151248244</v>
      </c>
      <c r="Q139" s="122">
        <v>65.461562394598644</v>
      </c>
      <c r="R139" s="122">
        <v>64.691088498529325</v>
      </c>
      <c r="S139" s="122">
        <v>70.082651686221709</v>
      </c>
      <c r="T139" s="122">
        <v>71.872550769664045</v>
      </c>
      <c r="U139" s="122">
        <v>72.525315709639173</v>
      </c>
      <c r="V139" s="122">
        <v>78.032943431822943</v>
      </c>
      <c r="W139" s="122">
        <v>75.556667879477175</v>
      </c>
      <c r="DA139" s="130" t="s">
        <v>1869</v>
      </c>
    </row>
    <row r="140" spans="1:105" ht="12" customHeight="1" x14ac:dyDescent="0.25">
      <c r="A140" s="97" t="s">
        <v>50</v>
      </c>
      <c r="B140" s="98">
        <v>61.140867486653725</v>
      </c>
      <c r="C140" s="98">
        <v>57.990878979879682</v>
      </c>
      <c r="D140" s="98">
        <v>59.15789414924253</v>
      </c>
      <c r="E140" s="98">
        <v>55.80823088939367</v>
      </c>
      <c r="F140" s="98">
        <v>55.083704404728969</v>
      </c>
      <c r="G140" s="98">
        <v>51.032022228295311</v>
      </c>
      <c r="H140" s="98">
        <v>44.986865112279382</v>
      </c>
      <c r="I140" s="98">
        <v>37.643256876942317</v>
      </c>
      <c r="J140" s="98">
        <v>29.944876624065973</v>
      </c>
      <c r="K140" s="98">
        <v>26.291079766856065</v>
      </c>
      <c r="L140" s="98">
        <v>25.236136734755831</v>
      </c>
      <c r="M140" s="98">
        <v>24.539463912823052</v>
      </c>
      <c r="N140" s="98">
        <v>22.537366334507897</v>
      </c>
      <c r="O140" s="98">
        <v>22.078299493526789</v>
      </c>
      <c r="P140" s="98">
        <v>22.537283254235394</v>
      </c>
      <c r="Q140" s="98">
        <v>22.441225584151482</v>
      </c>
      <c r="R140" s="98">
        <v>19.995264133755128</v>
      </c>
      <c r="S140" s="98">
        <v>20.794260983620124</v>
      </c>
      <c r="T140" s="98">
        <v>20.09017117265585</v>
      </c>
      <c r="U140" s="98">
        <v>19.02341169982834</v>
      </c>
      <c r="V140" s="98">
        <v>19.802897761602498</v>
      </c>
      <c r="W140" s="98">
        <v>17.996196530908499</v>
      </c>
      <c r="DA140" s="63" t="s">
        <v>1870</v>
      </c>
    </row>
    <row r="141" spans="1:105" ht="12" customHeight="1" x14ac:dyDescent="0.25">
      <c r="A141" s="109" t="s">
        <v>120</v>
      </c>
      <c r="B141" s="33">
        <v>69.444373120074744</v>
      </c>
      <c r="C141" s="33">
        <v>72.088029935061087</v>
      </c>
      <c r="D141" s="33">
        <v>71.637394536411335</v>
      </c>
      <c r="E141" s="33">
        <v>70.369699922074346</v>
      </c>
      <c r="F141" s="33">
        <v>57.027318851451838</v>
      </c>
      <c r="G141" s="33">
        <v>59.724416468989162</v>
      </c>
      <c r="H141" s="33">
        <v>56.724095393453098</v>
      </c>
      <c r="I141" s="33">
        <v>46.72840428969014</v>
      </c>
      <c r="J141" s="33">
        <v>41.842619372444439</v>
      </c>
      <c r="K141" s="33">
        <v>26.990498234067548</v>
      </c>
      <c r="L141" s="33">
        <v>38.902874134838093</v>
      </c>
      <c r="M141" s="33">
        <v>37.755543226930413</v>
      </c>
      <c r="N141" s="33">
        <v>42.343136164422916</v>
      </c>
      <c r="O141" s="33">
        <v>44.812481295424625</v>
      </c>
      <c r="P141" s="33">
        <v>38.168830897012853</v>
      </c>
      <c r="Q141" s="33">
        <v>43.020336810447169</v>
      </c>
      <c r="R141" s="33">
        <v>44.695824364774204</v>
      </c>
      <c r="S141" s="33">
        <v>49.288390702601582</v>
      </c>
      <c r="T141" s="33">
        <v>51.782379597008195</v>
      </c>
      <c r="U141" s="33">
        <v>53.501904009810829</v>
      </c>
      <c r="V141" s="33">
        <v>58.230045670220449</v>
      </c>
      <c r="W141" s="33">
        <v>57.560471348568683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91.851691030262472</v>
      </c>
      <c r="C143" s="117">
        <f t="shared" si="49"/>
        <v>109.942717457399</v>
      </c>
      <c r="D143" s="117">
        <f t="shared" si="49"/>
        <v>119.45756217576877</v>
      </c>
      <c r="E143" s="117">
        <f t="shared" si="49"/>
        <v>159.88392283958237</v>
      </c>
      <c r="F143" s="117">
        <f t="shared" si="49"/>
        <v>184.33010818599433</v>
      </c>
      <c r="G143" s="117">
        <f t="shared" si="49"/>
        <v>380.11239042292902</v>
      </c>
      <c r="H143" s="117">
        <f t="shared" si="49"/>
        <v>691.65002856620606</v>
      </c>
      <c r="I143" s="117">
        <f t="shared" si="49"/>
        <v>1035.1942670853293</v>
      </c>
      <c r="J143" s="117">
        <f t="shared" si="49"/>
        <v>1527.6571181556048</v>
      </c>
      <c r="K143" s="117">
        <f t="shared" si="49"/>
        <v>1927.7359857177426</v>
      </c>
      <c r="L143" s="117">
        <f t="shared" si="49"/>
        <v>2499.1970836131309</v>
      </c>
      <c r="M143" s="117">
        <f t="shared" si="49"/>
        <v>2236.1752339973323</v>
      </c>
      <c r="N143" s="117">
        <f t="shared" si="49"/>
        <v>2721.5687310541325</v>
      </c>
      <c r="O143" s="117">
        <f t="shared" si="49"/>
        <v>3126.277809677676</v>
      </c>
      <c r="P143" s="117">
        <f t="shared" si="49"/>
        <v>2806.2535099783504</v>
      </c>
      <c r="Q143" s="117">
        <f t="shared" si="49"/>
        <v>3226.4206090361627</v>
      </c>
      <c r="R143" s="117">
        <f t="shared" ref="R143:V143" si="50">R144+R146+R148+R157</f>
        <v>3737.4709546970012</v>
      </c>
      <c r="S143" s="117">
        <f t="shared" si="50"/>
        <v>3953.6052876952772</v>
      </c>
      <c r="T143" s="117">
        <f t="shared" si="50"/>
        <v>4213.0458979350378</v>
      </c>
      <c r="U143" s="117">
        <f t="shared" si="50"/>
        <v>4736.5257518481912</v>
      </c>
      <c r="V143" s="117">
        <f t="shared" si="50"/>
        <v>5039.4160420600556</v>
      </c>
      <c r="W143" s="117">
        <f t="shared" ref="W143" si="51">W144+W146+W148+W157</f>
        <v>6248.7023050580965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73.352111160639694</v>
      </c>
      <c r="C144" s="122">
        <f t="shared" si="52"/>
        <v>89.841799080214571</v>
      </c>
      <c r="D144" s="122">
        <f t="shared" si="52"/>
        <v>97.436103183848672</v>
      </c>
      <c r="E144" s="122">
        <f t="shared" si="52"/>
        <v>122.6241828737808</v>
      </c>
      <c r="F144" s="122">
        <f t="shared" si="52"/>
        <v>144.39588219364666</v>
      </c>
      <c r="G144" s="122">
        <f t="shared" si="52"/>
        <v>309.48787867000595</v>
      </c>
      <c r="H144" s="122">
        <f t="shared" si="52"/>
        <v>562.56956568297869</v>
      </c>
      <c r="I144" s="122">
        <f t="shared" si="52"/>
        <v>850.01608065293658</v>
      </c>
      <c r="J144" s="122">
        <f t="shared" si="52"/>
        <v>1267.4477263208369</v>
      </c>
      <c r="K144" s="122">
        <f t="shared" si="52"/>
        <v>1612.397078748593</v>
      </c>
      <c r="L144" s="122">
        <f t="shared" si="52"/>
        <v>2079.151088841068</v>
      </c>
      <c r="M144" s="122">
        <f t="shared" si="52"/>
        <v>1765.0862427354209</v>
      </c>
      <c r="N144" s="122">
        <f t="shared" si="52"/>
        <v>2188.713772257775</v>
      </c>
      <c r="O144" s="122">
        <f t="shared" si="52"/>
        <v>2524.6659441050579</v>
      </c>
      <c r="P144" s="122">
        <f t="shared" si="52"/>
        <v>2205.3294209757264</v>
      </c>
      <c r="Q144" s="122">
        <f t="shared" si="52"/>
        <v>2544.9482767864115</v>
      </c>
      <c r="R144" s="122">
        <f t="shared" si="52"/>
        <v>2972.4020604957245</v>
      </c>
      <c r="S144" s="122">
        <f t="shared" si="52"/>
        <v>3095.8032715510171</v>
      </c>
      <c r="T144" s="122">
        <f t="shared" si="52"/>
        <v>3263.1044607005297</v>
      </c>
      <c r="U144" s="122">
        <f t="shared" si="52"/>
        <v>3674.5197550619869</v>
      </c>
      <c r="V144" s="122">
        <f t="shared" si="52"/>
        <v>3776.3560600124601</v>
      </c>
      <c r="W144" s="122">
        <f t="shared" si="52"/>
        <v>4888.5313935339864</v>
      </c>
      <c r="DA144" s="130" t="s">
        <v>1873</v>
      </c>
    </row>
    <row r="145" spans="1:105" ht="12" customHeight="1" x14ac:dyDescent="0.25">
      <c r="A145" s="97" t="s">
        <v>53</v>
      </c>
      <c r="B145" s="98">
        <v>73.352111160639694</v>
      </c>
      <c r="C145" s="98">
        <v>89.841799080214571</v>
      </c>
      <c r="D145" s="98">
        <v>97.436103183848672</v>
      </c>
      <c r="E145" s="98">
        <v>122.6241828737808</v>
      </c>
      <c r="F145" s="98">
        <v>144.39588219364666</v>
      </c>
      <c r="G145" s="98">
        <v>309.48787867000595</v>
      </c>
      <c r="H145" s="98">
        <v>562.56956568297869</v>
      </c>
      <c r="I145" s="98">
        <v>850.01608065293658</v>
      </c>
      <c r="J145" s="98">
        <v>1267.4477263208369</v>
      </c>
      <c r="K145" s="98">
        <v>1612.397078748593</v>
      </c>
      <c r="L145" s="98">
        <v>2079.151088841068</v>
      </c>
      <c r="M145" s="98">
        <v>1765.0862427354209</v>
      </c>
      <c r="N145" s="98">
        <v>2188.713772257775</v>
      </c>
      <c r="O145" s="98">
        <v>2524.6659441050579</v>
      </c>
      <c r="P145" s="98">
        <v>2205.3294209757264</v>
      </c>
      <c r="Q145" s="98">
        <v>2544.9482767864115</v>
      </c>
      <c r="R145" s="98">
        <v>2972.4020604957245</v>
      </c>
      <c r="S145" s="98">
        <v>3095.8032715510171</v>
      </c>
      <c r="T145" s="98">
        <v>3263.1044607005297</v>
      </c>
      <c r="U145" s="98">
        <v>3674.5197550619869</v>
      </c>
      <c r="V145" s="98">
        <v>3776.3560600124601</v>
      </c>
      <c r="W145" s="98">
        <v>4888.5313935339864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3.7331573555063757</v>
      </c>
      <c r="C146" s="122">
        <f t="shared" si="53"/>
        <v>4.4712728337793974</v>
      </c>
      <c r="D146" s="122">
        <f t="shared" si="53"/>
        <v>3.6759235437742186</v>
      </c>
      <c r="E146" s="122">
        <f t="shared" si="53"/>
        <v>13.105127902902872</v>
      </c>
      <c r="F146" s="122">
        <f t="shared" si="53"/>
        <v>4.6231387157540844</v>
      </c>
      <c r="G146" s="122">
        <f t="shared" si="53"/>
        <v>9.372438228254758</v>
      </c>
      <c r="H146" s="122">
        <f t="shared" si="53"/>
        <v>22.79903454642017</v>
      </c>
      <c r="I146" s="122">
        <f t="shared" si="53"/>
        <v>17.909254106129868</v>
      </c>
      <c r="J146" s="122">
        <f t="shared" si="53"/>
        <v>30.10140390293267</v>
      </c>
      <c r="K146" s="122">
        <f t="shared" si="53"/>
        <v>59.596300159084578</v>
      </c>
      <c r="L146" s="122">
        <f t="shared" si="53"/>
        <v>75.839403347306245</v>
      </c>
      <c r="M146" s="122">
        <f t="shared" si="53"/>
        <v>79.514868309760132</v>
      </c>
      <c r="N146" s="122">
        <f t="shared" si="53"/>
        <v>84.73282742504631</v>
      </c>
      <c r="O146" s="122">
        <f t="shared" si="53"/>
        <v>95.800236211041238</v>
      </c>
      <c r="P146" s="122">
        <f t="shared" si="53"/>
        <v>102.35413638282462</v>
      </c>
      <c r="Q146" s="122">
        <f t="shared" si="53"/>
        <v>115.5826744541999</v>
      </c>
      <c r="R146" s="122">
        <f t="shared" si="53"/>
        <v>156.22518415169176</v>
      </c>
      <c r="S146" s="122">
        <f t="shared" si="53"/>
        <v>159.66955978978498</v>
      </c>
      <c r="T146" s="122">
        <f t="shared" si="53"/>
        <v>181.95814822079603</v>
      </c>
      <c r="U146" s="122">
        <f t="shared" si="53"/>
        <v>225.05508496701731</v>
      </c>
      <c r="V146" s="122">
        <f t="shared" si="53"/>
        <v>300.14480258570291</v>
      </c>
      <c r="W146" s="122">
        <f t="shared" si="53"/>
        <v>360.94549569284754</v>
      </c>
      <c r="DA146" s="130" t="s">
        <v>1875</v>
      </c>
    </row>
    <row r="147" spans="1:105" ht="12" customHeight="1" x14ac:dyDescent="0.25">
      <c r="A147" s="97" t="s">
        <v>53</v>
      </c>
      <c r="B147" s="98">
        <v>3.7331573555063757</v>
      </c>
      <c r="C147" s="98">
        <v>4.4712728337793974</v>
      </c>
      <c r="D147" s="98">
        <v>3.6759235437742186</v>
      </c>
      <c r="E147" s="98">
        <v>13.105127902902872</v>
      </c>
      <c r="F147" s="98">
        <v>4.6231387157540844</v>
      </c>
      <c r="G147" s="98">
        <v>9.372438228254758</v>
      </c>
      <c r="H147" s="98">
        <v>22.79903454642017</v>
      </c>
      <c r="I147" s="98">
        <v>17.909254106129868</v>
      </c>
      <c r="J147" s="98">
        <v>30.10140390293267</v>
      </c>
      <c r="K147" s="98">
        <v>59.596300159084578</v>
      </c>
      <c r="L147" s="98">
        <v>75.839403347306245</v>
      </c>
      <c r="M147" s="98">
        <v>79.514868309760132</v>
      </c>
      <c r="N147" s="98">
        <v>84.73282742504631</v>
      </c>
      <c r="O147" s="98">
        <v>95.800236211041238</v>
      </c>
      <c r="P147" s="98">
        <v>102.35413638282462</v>
      </c>
      <c r="Q147" s="98">
        <v>115.5826744541999</v>
      </c>
      <c r="R147" s="98">
        <v>156.22518415169176</v>
      </c>
      <c r="S147" s="98">
        <v>159.66955978978498</v>
      </c>
      <c r="T147" s="98">
        <v>181.95814822079603</v>
      </c>
      <c r="U147" s="98">
        <v>225.05508496701731</v>
      </c>
      <c r="V147" s="98">
        <v>300.14480258570291</v>
      </c>
      <c r="W147" s="98">
        <v>360.94549569284754</v>
      </c>
      <c r="DA147" s="63" t="s">
        <v>1876</v>
      </c>
    </row>
    <row r="148" spans="1:105" ht="12" customHeight="1" x14ac:dyDescent="0.25">
      <c r="A148" s="121" t="s">
        <v>55</v>
      </c>
      <c r="B148" s="122">
        <v>9.1310645245189086</v>
      </c>
      <c r="C148" s="122">
        <v>9.4712604775862097</v>
      </c>
      <c r="D148" s="122">
        <v>11.084833926479311</v>
      </c>
      <c r="E148" s="122">
        <v>15.082187713722725</v>
      </c>
      <c r="F148" s="122">
        <v>22.969627411081127</v>
      </c>
      <c r="G148" s="122">
        <v>38.458342049948442</v>
      </c>
      <c r="H148" s="122">
        <v>67.118141150754695</v>
      </c>
      <c r="I148" s="122">
        <v>104.31243062504247</v>
      </c>
      <c r="J148" s="122">
        <v>143.6578119997809</v>
      </c>
      <c r="K148" s="122">
        <v>166.9321682188928</v>
      </c>
      <c r="L148" s="122">
        <v>214.09877692055963</v>
      </c>
      <c r="M148" s="122">
        <v>251.23927270751858</v>
      </c>
      <c r="N148" s="122">
        <v>288.64088405699408</v>
      </c>
      <c r="O148" s="122">
        <v>329.57032982381651</v>
      </c>
      <c r="P148" s="122">
        <v>327.52845113082765</v>
      </c>
      <c r="Q148" s="122">
        <v>372.56952840409417</v>
      </c>
      <c r="R148" s="122">
        <v>406.90280408155854</v>
      </c>
      <c r="S148" s="122">
        <v>467.03577661966028</v>
      </c>
      <c r="T148" s="122">
        <v>516.50302400383248</v>
      </c>
      <c r="U148" s="122">
        <v>564.36649703610817</v>
      </c>
      <c r="V148" s="122">
        <v>649.28398354544277</v>
      </c>
      <c r="W148" s="122">
        <v>681.49815844788827</v>
      </c>
      <c r="DA148" s="130" t="s">
        <v>1877</v>
      </c>
    </row>
    <row r="149" spans="1:105" ht="12" customHeight="1" x14ac:dyDescent="0.25">
      <c r="A149" s="97" t="s">
        <v>124</v>
      </c>
      <c r="B149" s="98">
        <v>1.0112058220932603</v>
      </c>
      <c r="C149" s="98">
        <v>1.06432012218948</v>
      </c>
      <c r="D149" s="98">
        <v>1.1931142753926138</v>
      </c>
      <c r="E149" s="98">
        <v>1.3865732794177144</v>
      </c>
      <c r="F149" s="98">
        <v>2.075918889616708</v>
      </c>
      <c r="G149" s="98">
        <v>3.6750758078052632</v>
      </c>
      <c r="H149" s="98">
        <v>5.6383272808551768</v>
      </c>
      <c r="I149" s="98">
        <v>8.1736521411002379</v>
      </c>
      <c r="J149" s="98">
        <v>9.0789733370881809</v>
      </c>
      <c r="K149" s="98">
        <v>11.090786459923077</v>
      </c>
      <c r="L149" s="98">
        <v>12.6240839182526</v>
      </c>
      <c r="M149" s="98">
        <v>13.917710873758207</v>
      </c>
      <c r="N149" s="98">
        <v>13.701320384287939</v>
      </c>
      <c r="O149" s="98">
        <v>13.935563369728133</v>
      </c>
      <c r="P149" s="98">
        <v>14.406914812827832</v>
      </c>
      <c r="Q149" s="98">
        <v>14.726216883775972</v>
      </c>
      <c r="R149" s="98">
        <v>15.629876693404427</v>
      </c>
      <c r="S149" s="98">
        <v>17.482592098383474</v>
      </c>
      <c r="T149" s="98">
        <v>19.187741082878258</v>
      </c>
      <c r="U149" s="98">
        <v>19.597888965854189</v>
      </c>
      <c r="V149" s="98">
        <v>21.392007268788657</v>
      </c>
      <c r="W149" s="98">
        <v>24.224484632774708</v>
      </c>
      <c r="DA149" s="63" t="s">
        <v>1878</v>
      </c>
    </row>
    <row r="150" spans="1:105" ht="12" customHeight="1" x14ac:dyDescent="0.25">
      <c r="A150" s="97" t="s">
        <v>123</v>
      </c>
      <c r="B150" s="98">
        <v>3.8135684948456056E-4</v>
      </c>
      <c r="C150" s="98">
        <v>2.9759475896624053E-4</v>
      </c>
      <c r="D150" s="98">
        <v>3.10339068754404E-4</v>
      </c>
      <c r="E150" s="98">
        <v>3.8290731487663706E-4</v>
      </c>
      <c r="F150" s="98">
        <v>7.0927350976227228E-4</v>
      </c>
      <c r="G150" s="98">
        <v>1.7867349843889587E-3</v>
      </c>
      <c r="H150" s="98">
        <v>3.1459655702701173E-3</v>
      </c>
      <c r="I150" s="98">
        <v>6.5265383322723703E-3</v>
      </c>
      <c r="J150" s="98">
        <v>7.1443719071418686E-3</v>
      </c>
      <c r="K150" s="98">
        <v>1.0754471584908869E-2</v>
      </c>
      <c r="L150" s="98">
        <v>1.507455555959613E-2</v>
      </c>
      <c r="M150" s="98">
        <v>1.8682375879318706E-2</v>
      </c>
      <c r="N150" s="98">
        <v>1.686946015010576E-2</v>
      </c>
      <c r="O150" s="98">
        <v>1.5277531916891626E-2</v>
      </c>
      <c r="P150" s="98">
        <v>1.960267481677978E-2</v>
      </c>
      <c r="Q150" s="98">
        <v>1.9820717465552945E-2</v>
      </c>
      <c r="R150" s="98">
        <v>2.2149244749200651E-2</v>
      </c>
      <c r="S150" s="98">
        <v>2.526623234229694E-2</v>
      </c>
      <c r="T150" s="98">
        <v>3.0163991096782194E-2</v>
      </c>
      <c r="U150" s="98">
        <v>3.0619125594127002E-2</v>
      </c>
      <c r="V150" s="98">
        <v>3.0812991929272768E-2</v>
      </c>
      <c r="W150" s="98">
        <v>3.8627665790006586E-2</v>
      </c>
      <c r="DA150" s="63" t="s">
        <v>1879</v>
      </c>
    </row>
    <row r="151" spans="1:105" ht="12" customHeight="1" x14ac:dyDescent="0.25">
      <c r="A151" s="100" t="s">
        <v>50</v>
      </c>
      <c r="B151" s="101">
        <v>1.0062317406681744E-4</v>
      </c>
      <c r="C151" s="101">
        <v>7.0307312522818147E-5</v>
      </c>
      <c r="D151" s="101">
        <v>6.6933365537922039E-5</v>
      </c>
      <c r="E151" s="101">
        <v>9.192660007482097E-5</v>
      </c>
      <c r="F151" s="101">
        <v>1.6558740328755756E-4</v>
      </c>
      <c r="G151" s="101">
        <v>3.8212817588339658E-4</v>
      </c>
      <c r="H151" s="101">
        <v>6.430707182963544E-4</v>
      </c>
      <c r="I151" s="101">
        <v>1.6135203329913405E-3</v>
      </c>
      <c r="J151" s="101">
        <v>1.6359513070075135E-3</v>
      </c>
      <c r="K151" s="101">
        <v>2.2632149529125067E-3</v>
      </c>
      <c r="L151" s="101">
        <v>6.7946193137051339E-3</v>
      </c>
      <c r="M151" s="101">
        <v>3.7388415964770346E-3</v>
      </c>
      <c r="N151" s="101">
        <v>4.2737794756720956E-3</v>
      </c>
      <c r="O151" s="101">
        <v>4.0377424349598004E-3</v>
      </c>
      <c r="P151" s="101">
        <v>3.7391016709072953E-3</v>
      </c>
      <c r="Q151" s="101">
        <v>4.3432465097328335E-3</v>
      </c>
      <c r="R151" s="101">
        <v>4.5077002985784917E-3</v>
      </c>
      <c r="S151" s="101">
        <v>5.787204879829126E-3</v>
      </c>
      <c r="T151" s="101">
        <v>6.8848206253101793E-3</v>
      </c>
      <c r="U151" s="101">
        <v>6.4492340371096477E-3</v>
      </c>
      <c r="V151" s="101">
        <v>6.7464686039756449E-3</v>
      </c>
      <c r="W151" s="101">
        <v>8.6699828585354716E-3</v>
      </c>
      <c r="DA151" s="131" t="s">
        <v>1880</v>
      </c>
    </row>
    <row r="152" spans="1:105" ht="12" customHeight="1" x14ac:dyDescent="0.25">
      <c r="A152" s="103" t="s">
        <v>52</v>
      </c>
      <c r="B152" s="104">
        <v>2.8073367541774313E-4</v>
      </c>
      <c r="C152" s="104">
        <v>2.2728744644342241E-4</v>
      </c>
      <c r="D152" s="104">
        <v>2.4340570321648196E-4</v>
      </c>
      <c r="E152" s="104">
        <v>2.9098071480181608E-4</v>
      </c>
      <c r="F152" s="104">
        <v>5.4368610647471472E-4</v>
      </c>
      <c r="G152" s="104">
        <v>1.4046068085055621E-3</v>
      </c>
      <c r="H152" s="104">
        <v>2.5028948519737631E-3</v>
      </c>
      <c r="I152" s="104">
        <v>4.9130179992810299E-3</v>
      </c>
      <c r="J152" s="104">
        <v>5.5084206001343554E-3</v>
      </c>
      <c r="K152" s="104">
        <v>8.4912566319963623E-3</v>
      </c>
      <c r="L152" s="104">
        <v>8.279936245890995E-3</v>
      </c>
      <c r="M152" s="104">
        <v>1.4943534282841672E-2</v>
      </c>
      <c r="N152" s="104">
        <v>1.2595680674433665E-2</v>
      </c>
      <c r="O152" s="104">
        <v>1.1239789481931826E-2</v>
      </c>
      <c r="P152" s="104">
        <v>1.5863573145872483E-2</v>
      </c>
      <c r="Q152" s="104">
        <v>1.5477470955820111E-2</v>
      </c>
      <c r="R152" s="104">
        <v>1.764154445062216E-2</v>
      </c>
      <c r="S152" s="104">
        <v>1.9479027462467813E-2</v>
      </c>
      <c r="T152" s="104">
        <v>2.3279170471472016E-2</v>
      </c>
      <c r="U152" s="104">
        <v>2.4169891557017355E-2</v>
      </c>
      <c r="V152" s="104">
        <v>2.4066523325297122E-2</v>
      </c>
      <c r="W152" s="104">
        <v>2.9957682931471115E-2</v>
      </c>
      <c r="DA152" s="132" t="s">
        <v>1881</v>
      </c>
    </row>
    <row r="153" spans="1:105" ht="12" customHeight="1" x14ac:dyDescent="0.25">
      <c r="A153" s="106" t="s">
        <v>122</v>
      </c>
      <c r="B153" s="101">
        <v>7.8252669995681066</v>
      </c>
      <c r="C153" s="101">
        <v>8.116597317673941</v>
      </c>
      <c r="D153" s="101">
        <v>9.571321442198057</v>
      </c>
      <c r="E153" s="101">
        <v>13.230703108407264</v>
      </c>
      <c r="F153" s="101">
        <v>20.12952508795496</v>
      </c>
      <c r="G153" s="101">
        <v>33.273850749907446</v>
      </c>
      <c r="H153" s="101">
        <v>58.086242573630578</v>
      </c>
      <c r="I153" s="101">
        <v>89.073133694021536</v>
      </c>
      <c r="J153" s="101">
        <v>124.24119393486382</v>
      </c>
      <c r="K153" s="101">
        <v>142.81365078357643</v>
      </c>
      <c r="L153" s="101">
        <v>179.97422195189117</v>
      </c>
      <c r="M153" s="101">
        <v>209.50015902240506</v>
      </c>
      <c r="N153" s="101">
        <v>242.40664117643101</v>
      </c>
      <c r="O153" s="101">
        <v>279.79172290484024</v>
      </c>
      <c r="P153" s="101">
        <v>276.0345687194777</v>
      </c>
      <c r="Q153" s="101">
        <v>314.51297880845698</v>
      </c>
      <c r="R153" s="101">
        <v>342.27363557706502</v>
      </c>
      <c r="S153" s="101">
        <v>393.10795314574892</v>
      </c>
      <c r="T153" s="101">
        <v>430.07557764563177</v>
      </c>
      <c r="U153" s="101">
        <v>468.64312760680582</v>
      </c>
      <c r="V153" s="101">
        <v>542.50982895800234</v>
      </c>
      <c r="W153" s="101">
        <v>563.83369223503394</v>
      </c>
      <c r="DA153" s="131" t="s">
        <v>1882</v>
      </c>
    </row>
    <row r="154" spans="1:105" ht="12" customHeight="1" x14ac:dyDescent="0.25">
      <c r="A154" s="107" t="s">
        <v>121</v>
      </c>
      <c r="B154" s="104">
        <v>0.29421034600805818</v>
      </c>
      <c r="C154" s="104">
        <v>0.29004544296382373</v>
      </c>
      <c r="D154" s="104">
        <v>0.32008786981988457</v>
      </c>
      <c r="E154" s="104">
        <v>0.46452841858287003</v>
      </c>
      <c r="F154" s="104">
        <v>0.76347415999969415</v>
      </c>
      <c r="G154" s="104">
        <v>1.5076287572513494</v>
      </c>
      <c r="H154" s="104">
        <v>3.3904253306986627</v>
      </c>
      <c r="I154" s="104">
        <v>7.0591182515884112</v>
      </c>
      <c r="J154" s="104">
        <v>10.33050035592178</v>
      </c>
      <c r="K154" s="104">
        <v>13.016976503808376</v>
      </c>
      <c r="L154" s="104">
        <v>21.485396494856264</v>
      </c>
      <c r="M154" s="104">
        <v>27.802720435476004</v>
      </c>
      <c r="N154" s="104">
        <v>32.516053036125015</v>
      </c>
      <c r="O154" s="104">
        <v>35.8277660173312</v>
      </c>
      <c r="P154" s="104">
        <v>37.067364923705327</v>
      </c>
      <c r="Q154" s="104">
        <v>43.310511994395647</v>
      </c>
      <c r="R154" s="104">
        <v>48.97714256633995</v>
      </c>
      <c r="S154" s="104">
        <v>56.419965143185621</v>
      </c>
      <c r="T154" s="104">
        <v>67.209541284225679</v>
      </c>
      <c r="U154" s="104">
        <v>76.094861337854041</v>
      </c>
      <c r="V154" s="104">
        <v>85.351334326722522</v>
      </c>
      <c r="W154" s="104">
        <v>93.401353914289629</v>
      </c>
      <c r="DA154" s="132" t="s">
        <v>1883</v>
      </c>
    </row>
    <row r="155" spans="1:105" ht="12" customHeight="1" x14ac:dyDescent="0.25">
      <c r="A155" s="108" t="s">
        <v>53</v>
      </c>
      <c r="B155" s="98">
        <v>7.7671185196841921E-2</v>
      </c>
      <c r="C155" s="98">
        <v>6.8535594488940074E-2</v>
      </c>
      <c r="D155" s="98">
        <v>6.9002047897571375E-2</v>
      </c>
      <c r="E155" s="98">
        <v>0.1115512935667038</v>
      </c>
      <c r="F155" s="98">
        <v>0.17826949558348154</v>
      </c>
      <c r="G155" s="98">
        <v>0.32224360829814436</v>
      </c>
      <c r="H155" s="98">
        <v>0.69270567959715046</v>
      </c>
      <c r="I155" s="98">
        <v>1.7452633371302158</v>
      </c>
      <c r="J155" s="98">
        <v>2.3676369086165985</v>
      </c>
      <c r="K155" s="98">
        <v>2.7346164124357846</v>
      </c>
      <c r="L155" s="98">
        <v>9.6839795939307969</v>
      </c>
      <c r="M155" s="98">
        <v>5.5526576012520827</v>
      </c>
      <c r="N155" s="98">
        <v>8.2379550079565131</v>
      </c>
      <c r="O155" s="98">
        <v>9.4664075101010052</v>
      </c>
      <c r="P155" s="98">
        <v>7.061106958325821</v>
      </c>
      <c r="Q155" s="98">
        <v>9.4991692365577141</v>
      </c>
      <c r="R155" s="98">
        <v>9.9718396122538255</v>
      </c>
      <c r="S155" s="98">
        <v>12.930021308950661</v>
      </c>
      <c r="T155" s="98">
        <v>15.346350388461914</v>
      </c>
      <c r="U155" s="98">
        <v>16.044746995292758</v>
      </c>
      <c r="V155" s="98">
        <v>18.700886343135199</v>
      </c>
      <c r="W155" s="98">
        <v>20.965083761408621</v>
      </c>
      <c r="DA155" s="63" t="s">
        <v>1884</v>
      </c>
    </row>
    <row r="156" spans="1:105" ht="12" customHeight="1" x14ac:dyDescent="0.25">
      <c r="A156" s="108" t="s">
        <v>52</v>
      </c>
      <c r="B156" s="98">
        <v>0.21653916081121624</v>
      </c>
      <c r="C156" s="98">
        <v>0.22150984847488367</v>
      </c>
      <c r="D156" s="98">
        <v>0.25108582192231321</v>
      </c>
      <c r="E156" s="98">
        <v>0.35297712501616624</v>
      </c>
      <c r="F156" s="98">
        <v>0.58520466441621266</v>
      </c>
      <c r="G156" s="98">
        <v>1.185385148953205</v>
      </c>
      <c r="H156" s="98">
        <v>2.697719651101512</v>
      </c>
      <c r="I156" s="98">
        <v>5.3138549144581955</v>
      </c>
      <c r="J156" s="98">
        <v>7.9628634473051818</v>
      </c>
      <c r="K156" s="98">
        <v>10.282360091372592</v>
      </c>
      <c r="L156" s="98">
        <v>11.801416900925467</v>
      </c>
      <c r="M156" s="98">
        <v>22.250062834223922</v>
      </c>
      <c r="N156" s="98">
        <v>24.2780980281685</v>
      </c>
      <c r="O156" s="98">
        <v>26.361358507230197</v>
      </c>
      <c r="P156" s="98">
        <v>30.006257965379504</v>
      </c>
      <c r="Q156" s="98">
        <v>33.811342757837934</v>
      </c>
      <c r="R156" s="98">
        <v>39.005302954086126</v>
      </c>
      <c r="S156" s="98">
        <v>43.489943834234964</v>
      </c>
      <c r="T156" s="98">
        <v>51.863190895763765</v>
      </c>
      <c r="U156" s="98">
        <v>60.05011434256128</v>
      </c>
      <c r="V156" s="98">
        <v>66.650447983587327</v>
      </c>
      <c r="W156" s="98">
        <v>72.436270152881008</v>
      </c>
      <c r="DA156" s="63" t="s">
        <v>1885</v>
      </c>
    </row>
    <row r="157" spans="1:105" ht="12" customHeight="1" x14ac:dyDescent="0.25">
      <c r="A157" s="121" t="s">
        <v>54</v>
      </c>
      <c r="B157" s="122">
        <v>5.6353579895974999</v>
      </c>
      <c r="C157" s="122">
        <v>6.1583850658188144</v>
      </c>
      <c r="D157" s="122">
        <v>7.2607015216665696</v>
      </c>
      <c r="E157" s="122">
        <v>9.072424349175968</v>
      </c>
      <c r="F157" s="122">
        <v>12.341459865512469</v>
      </c>
      <c r="G157" s="122">
        <v>22.793731474719884</v>
      </c>
      <c r="H157" s="122">
        <v>39.163287186052465</v>
      </c>
      <c r="I157" s="122">
        <v>62.956501701220482</v>
      </c>
      <c r="J157" s="122">
        <v>86.450175932054464</v>
      </c>
      <c r="K157" s="122">
        <v>88.810438591172101</v>
      </c>
      <c r="L157" s="122">
        <v>130.10781450419711</v>
      </c>
      <c r="M157" s="122">
        <v>140.33485024463235</v>
      </c>
      <c r="N157" s="122">
        <v>159.4812473143175</v>
      </c>
      <c r="O157" s="122">
        <v>176.24129953776082</v>
      </c>
      <c r="P157" s="122">
        <v>171.04150148897168</v>
      </c>
      <c r="Q157" s="122">
        <v>193.32012939145667</v>
      </c>
      <c r="R157" s="122">
        <v>201.94090596802602</v>
      </c>
      <c r="S157" s="122">
        <v>231.09667973481444</v>
      </c>
      <c r="T157" s="122">
        <v>251.48026500988004</v>
      </c>
      <c r="U157" s="122">
        <v>272.58441478307964</v>
      </c>
      <c r="V157" s="122">
        <v>313.63119591644988</v>
      </c>
      <c r="W157" s="122">
        <v>317.72725738337459</v>
      </c>
      <c r="DA157" s="130" t="s">
        <v>1886</v>
      </c>
    </row>
    <row r="158" spans="1:105" ht="12" customHeight="1" x14ac:dyDescent="0.25">
      <c r="A158" s="97" t="s">
        <v>50</v>
      </c>
      <c r="B158" s="98">
        <v>2.638510576343692</v>
      </c>
      <c r="C158" s="98">
        <v>2.7326755043816724</v>
      </c>
      <c r="D158" s="98">
        <v>3.2786654303537168</v>
      </c>
      <c r="E158" s="98">
        <v>4.0136034302567127</v>
      </c>
      <c r="F158" s="98">
        <v>6.2168002199915611</v>
      </c>
      <c r="G158" s="98">
        <v>10.363218739840681</v>
      </c>
      <c r="H158" s="98">
        <v>16.019594847570541</v>
      </c>
      <c r="I158" s="98">
        <v>25.005876082884718</v>
      </c>
      <c r="J158" s="98">
        <v>30.382156834199712</v>
      </c>
      <c r="K158" s="98">
        <v>37.705373475571086</v>
      </c>
      <c r="L158" s="98">
        <v>45.212357550048246</v>
      </c>
      <c r="M158" s="98">
        <v>51.701271477656697</v>
      </c>
      <c r="N158" s="98">
        <v>54.381726960009992</v>
      </c>
      <c r="O158" s="98">
        <v>57.895342541938135</v>
      </c>
      <c r="P158" s="98">
        <v>62.200904195760444</v>
      </c>
      <c r="Q158" s="98">
        <v>63.718394966722656</v>
      </c>
      <c r="R158" s="98">
        <v>58.981105221069349</v>
      </c>
      <c r="S158" s="98">
        <v>65.299930271386557</v>
      </c>
      <c r="T158" s="98">
        <v>68.394152716382735</v>
      </c>
      <c r="U158" s="98">
        <v>71.193327937741614</v>
      </c>
      <c r="V158" s="98">
        <v>79.996749260385499</v>
      </c>
      <c r="W158" s="98">
        <v>75.851803439595884</v>
      </c>
      <c r="DA158" s="63" t="s">
        <v>1887</v>
      </c>
    </row>
    <row r="159" spans="1:105" ht="12" customHeight="1" x14ac:dyDescent="0.25">
      <c r="A159" s="109" t="s">
        <v>120</v>
      </c>
      <c r="B159" s="33">
        <v>2.9968474132538074</v>
      </c>
      <c r="C159" s="33">
        <v>3.425709561437142</v>
      </c>
      <c r="D159" s="33">
        <v>3.9820360913128527</v>
      </c>
      <c r="E159" s="33">
        <v>5.0588209189192552</v>
      </c>
      <c r="F159" s="33">
        <v>6.1246596455209072</v>
      </c>
      <c r="G159" s="33">
        <v>12.430512734879205</v>
      </c>
      <c r="H159" s="33">
        <v>23.143692338481923</v>
      </c>
      <c r="I159" s="33">
        <v>37.950625618335764</v>
      </c>
      <c r="J159" s="33">
        <v>56.068019097854759</v>
      </c>
      <c r="K159" s="33">
        <v>51.105065115601022</v>
      </c>
      <c r="L159" s="33">
        <v>84.895456954148869</v>
      </c>
      <c r="M159" s="33">
        <v>88.633578766975646</v>
      </c>
      <c r="N159" s="33">
        <v>105.0995203543075</v>
      </c>
      <c r="O159" s="33">
        <v>118.34595699582269</v>
      </c>
      <c r="P159" s="33">
        <v>108.84059729321125</v>
      </c>
      <c r="Q159" s="33">
        <v>129.60173442473402</v>
      </c>
      <c r="R159" s="33">
        <v>142.95980074695666</v>
      </c>
      <c r="S159" s="33">
        <v>165.79674946342789</v>
      </c>
      <c r="T159" s="33">
        <v>183.08611229349731</v>
      </c>
      <c r="U159" s="33">
        <v>201.39108684533801</v>
      </c>
      <c r="V159" s="33">
        <v>233.63444665606437</v>
      </c>
      <c r="W159" s="33">
        <v>241.87545394377869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2896.8387767743152</v>
      </c>
      <c r="C161" s="117">
        <f t="shared" si="54"/>
        <v>3121.8801630751859</v>
      </c>
      <c r="D161" s="117">
        <f t="shared" si="54"/>
        <v>3025.7159191917185</v>
      </c>
      <c r="E161" s="117">
        <f t="shared" si="54"/>
        <v>3459.0690819107622</v>
      </c>
      <c r="F161" s="117">
        <f t="shared" si="54"/>
        <v>3523.8768254804072</v>
      </c>
      <c r="G161" s="117">
        <f t="shared" si="54"/>
        <v>3120.8856503971206</v>
      </c>
      <c r="H161" s="117">
        <f t="shared" si="54"/>
        <v>3157.3830582209548</v>
      </c>
      <c r="I161" s="117">
        <f t="shared" si="54"/>
        <v>2850.2919381227453</v>
      </c>
      <c r="J161" s="117">
        <f t="shared" si="54"/>
        <v>3195.2275214073165</v>
      </c>
      <c r="K161" s="117">
        <f t="shared" si="54"/>
        <v>2917.8672524181438</v>
      </c>
      <c r="L161" s="117">
        <f t="shared" si="54"/>
        <v>3248.3868902484496</v>
      </c>
      <c r="M161" s="117">
        <f t="shared" si="54"/>
        <v>2503.6598739149317</v>
      </c>
      <c r="N161" s="117">
        <f t="shared" si="54"/>
        <v>2946.7601940065219</v>
      </c>
      <c r="O161" s="117">
        <f t="shared" si="54"/>
        <v>3198.0578383208422</v>
      </c>
      <c r="P161" s="117">
        <f t="shared" si="54"/>
        <v>2422.6927949652891</v>
      </c>
      <c r="Q161" s="117">
        <f t="shared" si="54"/>
        <v>2640.9573054219168</v>
      </c>
      <c r="R161" s="117">
        <f t="shared" ref="R161:V161" si="55">R162+R164+R166+R175</f>
        <v>2987.5691736157532</v>
      </c>
      <c r="S161" s="117">
        <f t="shared" si="55"/>
        <v>3006.2810374876917</v>
      </c>
      <c r="T161" s="117">
        <f t="shared" si="55"/>
        <v>2866.9693893843778</v>
      </c>
      <c r="U161" s="117">
        <f t="shared" si="55"/>
        <v>2850.7332971800915</v>
      </c>
      <c r="V161" s="117">
        <f t="shared" si="55"/>
        <v>2591.1114702889845</v>
      </c>
      <c r="W161" s="117">
        <f t="shared" ref="W161" si="56">W162+W164+W166+W175</f>
        <v>3082.7055335985306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2378.5039962428891</v>
      </c>
      <c r="C162" s="122">
        <f t="shared" si="57"/>
        <v>2599.5788376881083</v>
      </c>
      <c r="D162" s="122">
        <f t="shared" si="57"/>
        <v>2501.5749178265328</v>
      </c>
      <c r="E162" s="122">
        <f t="shared" si="57"/>
        <v>2775.0527394528108</v>
      </c>
      <c r="F162" s="122">
        <f t="shared" si="57"/>
        <v>2995.1650861089274</v>
      </c>
      <c r="G162" s="122">
        <f t="shared" si="57"/>
        <v>2598.1555061691652</v>
      </c>
      <c r="H162" s="122">
        <f t="shared" si="57"/>
        <v>2597.1744972090901</v>
      </c>
      <c r="I162" s="122">
        <f t="shared" si="57"/>
        <v>2336.3171316486787</v>
      </c>
      <c r="J162" s="122">
        <f t="shared" si="57"/>
        <v>2671.1918438222046</v>
      </c>
      <c r="K162" s="122">
        <f t="shared" si="57"/>
        <v>2444.9368430768895</v>
      </c>
      <c r="L162" s="122">
        <f t="shared" si="57"/>
        <v>2725.5965406170731</v>
      </c>
      <c r="M162" s="122">
        <f t="shared" si="57"/>
        <v>1982.4503680680293</v>
      </c>
      <c r="N162" s="122">
        <f t="shared" si="57"/>
        <v>2403.3302693807177</v>
      </c>
      <c r="O162" s="122">
        <f t="shared" si="57"/>
        <v>2635.4989962198874</v>
      </c>
      <c r="P162" s="122">
        <f t="shared" si="57"/>
        <v>1909.2158284471352</v>
      </c>
      <c r="Q162" s="122">
        <f t="shared" si="57"/>
        <v>2095.885170855001</v>
      </c>
      <c r="R162" s="122">
        <f t="shared" si="57"/>
        <v>2413.6040437288862</v>
      </c>
      <c r="S162" s="122">
        <f t="shared" si="57"/>
        <v>2391.3818670580258</v>
      </c>
      <c r="T162" s="122">
        <f t="shared" si="57"/>
        <v>2247.3268559857238</v>
      </c>
      <c r="U162" s="122">
        <f t="shared" si="57"/>
        <v>2237.8273155919601</v>
      </c>
      <c r="V162" s="122">
        <f t="shared" si="57"/>
        <v>1942.3880881147338</v>
      </c>
      <c r="W162" s="122">
        <f t="shared" si="57"/>
        <v>2443.4927103907153</v>
      </c>
      <c r="DA162" s="130" t="s">
        <v>1890</v>
      </c>
    </row>
    <row r="163" spans="1:105" ht="12" customHeight="1" x14ac:dyDescent="0.25">
      <c r="A163" s="97" t="s">
        <v>53</v>
      </c>
      <c r="B163" s="33">
        <v>2378.5039962428891</v>
      </c>
      <c r="C163" s="33">
        <v>2599.5788376881083</v>
      </c>
      <c r="D163" s="33">
        <v>2501.5749178265328</v>
      </c>
      <c r="E163" s="33">
        <v>2775.0527394528108</v>
      </c>
      <c r="F163" s="33">
        <v>2995.1650861089274</v>
      </c>
      <c r="G163" s="33">
        <v>2598.1555061691652</v>
      </c>
      <c r="H163" s="33">
        <v>2597.1744972090901</v>
      </c>
      <c r="I163" s="33">
        <v>2336.3171316486787</v>
      </c>
      <c r="J163" s="33">
        <v>2671.1918438222046</v>
      </c>
      <c r="K163" s="33">
        <v>2444.9368430768895</v>
      </c>
      <c r="L163" s="33">
        <v>2725.5965406170731</v>
      </c>
      <c r="M163" s="33">
        <v>1982.4503680680293</v>
      </c>
      <c r="N163" s="33">
        <v>2403.3302693807177</v>
      </c>
      <c r="O163" s="33">
        <v>2635.4989962198874</v>
      </c>
      <c r="P163" s="33">
        <v>1909.2158284471352</v>
      </c>
      <c r="Q163" s="33">
        <v>2095.885170855001</v>
      </c>
      <c r="R163" s="33">
        <v>2413.6040437288862</v>
      </c>
      <c r="S163" s="33">
        <v>2391.3818670580258</v>
      </c>
      <c r="T163" s="33">
        <v>2247.3268559857238</v>
      </c>
      <c r="U163" s="33">
        <v>2237.8273155919601</v>
      </c>
      <c r="V163" s="33">
        <v>1942.3880881147338</v>
      </c>
      <c r="W163" s="33">
        <v>2443.4927103907153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58.168032012658784</v>
      </c>
      <c r="C164" s="122">
        <f t="shared" si="58"/>
        <v>72.398553539216707</v>
      </c>
      <c r="D164" s="122">
        <f t="shared" si="58"/>
        <v>58.280569157018014</v>
      </c>
      <c r="E164" s="122">
        <f t="shared" si="58"/>
        <v>200.66307050465934</v>
      </c>
      <c r="F164" s="122">
        <f t="shared" si="58"/>
        <v>61.160098294740123</v>
      </c>
      <c r="G164" s="122">
        <f t="shared" si="58"/>
        <v>83.884179359583314</v>
      </c>
      <c r="H164" s="122">
        <f t="shared" si="58"/>
        <v>110.05763497442486</v>
      </c>
      <c r="I164" s="122">
        <f t="shared" si="58"/>
        <v>51.106878418701719</v>
      </c>
      <c r="J164" s="122">
        <f t="shared" si="58"/>
        <v>54.208242079565835</v>
      </c>
      <c r="K164" s="122">
        <f t="shared" si="58"/>
        <v>65.629389541596055</v>
      </c>
      <c r="L164" s="122">
        <f t="shared" si="58"/>
        <v>62.54093337586481</v>
      </c>
      <c r="M164" s="122">
        <f t="shared" si="58"/>
        <v>59.731013479025137</v>
      </c>
      <c r="N164" s="122">
        <f t="shared" si="58"/>
        <v>57.763799874307757</v>
      </c>
      <c r="O164" s="122">
        <f t="shared" si="58"/>
        <v>59.105887077518844</v>
      </c>
      <c r="P164" s="122">
        <f t="shared" si="58"/>
        <v>63.446234058304988</v>
      </c>
      <c r="Q164" s="122">
        <f t="shared" si="58"/>
        <v>68.325642633993951</v>
      </c>
      <c r="R164" s="122">
        <f t="shared" si="58"/>
        <v>88.611505354532355</v>
      </c>
      <c r="S164" s="122">
        <f t="shared" si="58"/>
        <v>93.034128351650807</v>
      </c>
      <c r="T164" s="122">
        <f t="shared" si="58"/>
        <v>99.717399204429654</v>
      </c>
      <c r="U164" s="122">
        <f t="shared" si="58"/>
        <v>107.4782490605386</v>
      </c>
      <c r="V164" s="122">
        <f t="shared" si="58"/>
        <v>127.45069351120848</v>
      </c>
      <c r="W164" s="122">
        <f t="shared" si="58"/>
        <v>134.32470410529476</v>
      </c>
      <c r="DA164" s="130" t="s">
        <v>1892</v>
      </c>
    </row>
    <row r="165" spans="1:105" ht="12" customHeight="1" x14ac:dyDescent="0.25">
      <c r="A165" s="97" t="s">
        <v>53</v>
      </c>
      <c r="B165" s="98">
        <v>58.168032012658784</v>
      </c>
      <c r="C165" s="98">
        <v>72.398553539216707</v>
      </c>
      <c r="D165" s="98">
        <v>58.280569157018014</v>
      </c>
      <c r="E165" s="98">
        <v>200.66307050465934</v>
      </c>
      <c r="F165" s="98">
        <v>61.160098294740123</v>
      </c>
      <c r="G165" s="98">
        <v>83.884179359583314</v>
      </c>
      <c r="H165" s="98">
        <v>110.05763497442486</v>
      </c>
      <c r="I165" s="98">
        <v>51.106878418701719</v>
      </c>
      <c r="J165" s="98">
        <v>54.208242079565835</v>
      </c>
      <c r="K165" s="98">
        <v>65.629389541596055</v>
      </c>
      <c r="L165" s="98">
        <v>62.54093337586481</v>
      </c>
      <c r="M165" s="98">
        <v>59.731013479025137</v>
      </c>
      <c r="N165" s="98">
        <v>57.763799874307757</v>
      </c>
      <c r="O165" s="98">
        <v>59.105887077518844</v>
      </c>
      <c r="P165" s="98">
        <v>63.446234058304988</v>
      </c>
      <c r="Q165" s="98">
        <v>68.325642633993951</v>
      </c>
      <c r="R165" s="98">
        <v>88.611505354532355</v>
      </c>
      <c r="S165" s="98">
        <v>93.034128351650807</v>
      </c>
      <c r="T165" s="98">
        <v>99.717399204429654</v>
      </c>
      <c r="U165" s="98">
        <v>107.4782490605386</v>
      </c>
      <c r="V165" s="98">
        <v>127.45069351120848</v>
      </c>
      <c r="W165" s="98">
        <v>134.32470410529476</v>
      </c>
      <c r="DA165" s="63" t="s">
        <v>1893</v>
      </c>
    </row>
    <row r="166" spans="1:105" ht="12" customHeight="1" x14ac:dyDescent="0.25">
      <c r="A166" s="121" t="s">
        <v>55</v>
      </c>
      <c r="B166" s="122">
        <v>284.55181458631853</v>
      </c>
      <c r="C166" s="122">
        <v>272.64422890087639</v>
      </c>
      <c r="D166" s="122">
        <v>281.51698188992424</v>
      </c>
      <c r="E166" s="122">
        <v>301.83609689535155</v>
      </c>
      <c r="F166" s="122">
        <v>304.40086415641332</v>
      </c>
      <c r="G166" s="122">
        <v>275.72396260385682</v>
      </c>
      <c r="H166" s="122">
        <v>284.6093660285581</v>
      </c>
      <c r="I166" s="122">
        <v>288.97775452572375</v>
      </c>
      <c r="J166" s="122">
        <v>294.04549129071495</v>
      </c>
      <c r="K166" s="122">
        <v>265.48030739840749</v>
      </c>
      <c r="L166" s="122">
        <v>286.76321898986242</v>
      </c>
      <c r="M166" s="122">
        <v>296.35075491079829</v>
      </c>
      <c r="N166" s="122">
        <v>313.04321569810742</v>
      </c>
      <c r="O166" s="122">
        <v>328.18635457766629</v>
      </c>
      <c r="P166" s="122">
        <v>295.86477769553454</v>
      </c>
      <c r="Q166" s="122">
        <v>314.16565727846898</v>
      </c>
      <c r="R166" s="122">
        <v>324.67514639078212</v>
      </c>
      <c r="S166" s="122">
        <v>349.35032400107889</v>
      </c>
      <c r="T166" s="122">
        <v>349.90168500854236</v>
      </c>
      <c r="U166" s="122">
        <v>341.08706079600779</v>
      </c>
      <c r="V166" s="122">
        <v>351.84545922858786</v>
      </c>
      <c r="W166" s="122">
        <v>344.7429072117701</v>
      </c>
      <c r="DA166" s="130" t="s">
        <v>1894</v>
      </c>
    </row>
    <row r="167" spans="1:105" ht="12" customHeight="1" x14ac:dyDescent="0.25">
      <c r="A167" s="97" t="s">
        <v>124</v>
      </c>
      <c r="B167" s="98">
        <v>31.512584272087786</v>
      </c>
      <c r="C167" s="98">
        <v>30.728322715062976</v>
      </c>
      <c r="D167" s="98">
        <v>31.198569307546698</v>
      </c>
      <c r="E167" s="98">
        <v>29.668383136220363</v>
      </c>
      <c r="F167" s="98">
        <v>29.395414014138037</v>
      </c>
      <c r="G167" s="98">
        <v>27.184720828000376</v>
      </c>
      <c r="H167" s="98">
        <v>24.923908335393687</v>
      </c>
      <c r="I167" s="98">
        <v>24.589674605550581</v>
      </c>
      <c r="J167" s="98">
        <v>21.521552602976154</v>
      </c>
      <c r="K167" s="98">
        <v>19.856967887227583</v>
      </c>
      <c r="L167" s="98">
        <v>18.774480695924943</v>
      </c>
      <c r="M167" s="98">
        <v>17.615956793458764</v>
      </c>
      <c r="N167" s="98">
        <v>15.142333720590353</v>
      </c>
      <c r="O167" s="98">
        <v>13.688033563996196</v>
      </c>
      <c r="P167" s="98">
        <v>13.038970293254135</v>
      </c>
      <c r="Q167" s="98">
        <v>12.535566615293741</v>
      </c>
      <c r="R167" s="98">
        <v>12.60467722128071</v>
      </c>
      <c r="S167" s="98">
        <v>13.157248752904461</v>
      </c>
      <c r="T167" s="98">
        <v>13.119207453936948</v>
      </c>
      <c r="U167" s="98">
        <v>12.016487379956251</v>
      </c>
      <c r="V167" s="98">
        <v>11.771758788162094</v>
      </c>
      <c r="W167" s="98">
        <v>12.315929943252335</v>
      </c>
      <c r="DA167" s="63" t="s">
        <v>1895</v>
      </c>
    </row>
    <row r="168" spans="1:105" ht="12" customHeight="1" x14ac:dyDescent="0.25">
      <c r="A168" s="97" t="s">
        <v>123</v>
      </c>
      <c r="B168" s="98">
        <v>1.1288162744742992E-2</v>
      </c>
      <c r="C168" s="98">
        <v>1.0861613512749849E-2</v>
      </c>
      <c r="D168" s="98">
        <v>1.1170288083171132E-2</v>
      </c>
      <c r="E168" s="98">
        <v>9.952693369420432E-3</v>
      </c>
      <c r="F168" s="98">
        <v>1.018101430774535E-2</v>
      </c>
      <c r="G168" s="98">
        <v>1.0430937234568512E-2</v>
      </c>
      <c r="H168" s="98">
        <v>1.0695703115951496E-2</v>
      </c>
      <c r="I168" s="98">
        <v>1.3172344220430156E-2</v>
      </c>
      <c r="J168" s="98">
        <v>1.2251219734844757E-2</v>
      </c>
      <c r="K168" s="98">
        <v>1.4569696559223246E-2</v>
      </c>
      <c r="L168" s="98">
        <v>1.8477759395947035E-2</v>
      </c>
      <c r="M168" s="98">
        <v>2.174548574953062E-2</v>
      </c>
      <c r="N168" s="98">
        <v>1.9000484889384814E-2</v>
      </c>
      <c r="O168" s="98">
        <v>1.6332956712919389E-2</v>
      </c>
      <c r="P168" s="98">
        <v>1.7425943966750304E-2</v>
      </c>
      <c r="Q168" s="98">
        <v>1.5471308795292195E-2</v>
      </c>
      <c r="R168" s="98">
        <v>1.6335067991580909E-2</v>
      </c>
      <c r="S168" s="98">
        <v>1.7160960257004976E-2</v>
      </c>
      <c r="T168" s="98">
        <v>1.8290051498310599E-2</v>
      </c>
      <c r="U168" s="98">
        <v>1.7165036279578366E-2</v>
      </c>
      <c r="V168" s="98">
        <v>1.7276962747791513E-2</v>
      </c>
      <c r="W168" s="98">
        <v>2.0064284981923843E-2</v>
      </c>
      <c r="DA168" s="63" t="s">
        <v>1896</v>
      </c>
    </row>
    <row r="169" spans="1:105" ht="12" customHeight="1" x14ac:dyDescent="0.25">
      <c r="A169" s="100" t="s">
        <v>50</v>
      </c>
      <c r="B169" s="101">
        <v>2.9784459523777966E-3</v>
      </c>
      <c r="C169" s="101">
        <v>2.5660762924578175E-3</v>
      </c>
      <c r="D169" s="101">
        <v>2.409187404072784E-3</v>
      </c>
      <c r="E169" s="101">
        <v>2.3893961475580515E-3</v>
      </c>
      <c r="F169" s="101">
        <v>2.3768654811570076E-3</v>
      </c>
      <c r="G169" s="101">
        <v>2.2308596703069622E-3</v>
      </c>
      <c r="H169" s="101">
        <v>2.1863219198768663E-3</v>
      </c>
      <c r="I169" s="101">
        <v>3.2565265307229088E-3</v>
      </c>
      <c r="J169" s="101">
        <v>2.8053409310369397E-3</v>
      </c>
      <c r="K169" s="101">
        <v>3.066106488997839E-3</v>
      </c>
      <c r="L169" s="101">
        <v>8.3285600274812938E-3</v>
      </c>
      <c r="M169" s="101">
        <v>4.3518515621958761E-3</v>
      </c>
      <c r="N169" s="101">
        <v>4.8136621815702534E-3</v>
      </c>
      <c r="O169" s="101">
        <v>4.3166836611351058E-3</v>
      </c>
      <c r="P169" s="101">
        <v>3.323902314975842E-3</v>
      </c>
      <c r="Q169" s="101">
        <v>3.390175357826136E-3</v>
      </c>
      <c r="R169" s="101">
        <v>3.3244289679722192E-3</v>
      </c>
      <c r="S169" s="101">
        <v>3.9307005332819781E-3</v>
      </c>
      <c r="T169" s="101">
        <v>4.1746373478736146E-3</v>
      </c>
      <c r="U169" s="101">
        <v>3.6154310116456125E-3</v>
      </c>
      <c r="V169" s="101">
        <v>3.7827708201000798E-3</v>
      </c>
      <c r="W169" s="101">
        <v>4.5034304637443347E-3</v>
      </c>
      <c r="DA169" s="131" t="s">
        <v>1897</v>
      </c>
    </row>
    <row r="170" spans="1:105" ht="12" customHeight="1" x14ac:dyDescent="0.25">
      <c r="A170" s="103" t="s">
        <v>52</v>
      </c>
      <c r="B170" s="104">
        <v>8.309716792365196E-3</v>
      </c>
      <c r="C170" s="104">
        <v>8.2955372202920315E-3</v>
      </c>
      <c r="D170" s="104">
        <v>8.7611006790983478E-3</v>
      </c>
      <c r="E170" s="104">
        <v>7.5632972218623801E-3</v>
      </c>
      <c r="F170" s="104">
        <v>7.8041488265883424E-3</v>
      </c>
      <c r="G170" s="104">
        <v>8.200077564261549E-3</v>
      </c>
      <c r="H170" s="104">
        <v>8.5093811960746304E-3</v>
      </c>
      <c r="I170" s="104">
        <v>9.9158176897072466E-3</v>
      </c>
      <c r="J170" s="104">
        <v>9.4458788038078167E-3</v>
      </c>
      <c r="K170" s="104">
        <v>1.1503590070225406E-2</v>
      </c>
      <c r="L170" s="104">
        <v>1.0149199368465743E-2</v>
      </c>
      <c r="M170" s="104">
        <v>1.7393634187334743E-2</v>
      </c>
      <c r="N170" s="104">
        <v>1.4186822707814559E-2</v>
      </c>
      <c r="O170" s="104">
        <v>1.2016273051784283E-2</v>
      </c>
      <c r="P170" s="104">
        <v>1.4102041651774463E-2</v>
      </c>
      <c r="Q170" s="104">
        <v>1.2081133437466059E-2</v>
      </c>
      <c r="R170" s="104">
        <v>1.3010639023608689E-2</v>
      </c>
      <c r="S170" s="104">
        <v>1.3230259723722998E-2</v>
      </c>
      <c r="T170" s="104">
        <v>1.4115414150436984E-2</v>
      </c>
      <c r="U170" s="104">
        <v>1.3549605267932753E-2</v>
      </c>
      <c r="V170" s="104">
        <v>1.3494191927691431E-2</v>
      </c>
      <c r="W170" s="104">
        <v>1.5560854518179507E-2</v>
      </c>
      <c r="DA170" s="132" t="s">
        <v>1898</v>
      </c>
    </row>
    <row r="171" spans="1:105" ht="12" customHeight="1" x14ac:dyDescent="0.25">
      <c r="A171" s="106" t="s">
        <v>122</v>
      </c>
      <c r="B171" s="101">
        <v>243.86000899659513</v>
      </c>
      <c r="C171" s="101">
        <v>233.44190634539692</v>
      </c>
      <c r="D171" s="101">
        <v>241.94468390962601</v>
      </c>
      <c r="E171" s="101">
        <v>262.94978052712116</v>
      </c>
      <c r="F171" s="101">
        <v>265.48233622738286</v>
      </c>
      <c r="G171" s="101">
        <v>239.40862219672329</v>
      </c>
      <c r="H171" s="101">
        <v>248.42590622358085</v>
      </c>
      <c r="I171" s="101">
        <v>250.47240878933184</v>
      </c>
      <c r="J171" s="101">
        <v>256.42686160967412</v>
      </c>
      <c r="K171" s="101">
        <v>228.71612212779095</v>
      </c>
      <c r="L171" s="101">
        <v>242.61356243944797</v>
      </c>
      <c r="M171" s="101">
        <v>247.75020242853989</v>
      </c>
      <c r="N171" s="101">
        <v>262.87435739588136</v>
      </c>
      <c r="O171" s="101">
        <v>277.79627183862783</v>
      </c>
      <c r="P171" s="101">
        <v>248.81074842870885</v>
      </c>
      <c r="Q171" s="101">
        <v>264.73446401407949</v>
      </c>
      <c r="R171" s="101">
        <v>272.80707848915654</v>
      </c>
      <c r="S171" s="101">
        <v>294.06869084434038</v>
      </c>
      <c r="T171" s="101">
        <v>292.63176093427597</v>
      </c>
      <c r="U171" s="101">
        <v>284.48078549645408</v>
      </c>
      <c r="V171" s="101">
        <v>293.98441614399428</v>
      </c>
      <c r="W171" s="101">
        <v>285.06506754304422</v>
      </c>
      <c r="DA171" s="131" t="s">
        <v>1899</v>
      </c>
    </row>
    <row r="172" spans="1:105" ht="12" customHeight="1" x14ac:dyDescent="0.25">
      <c r="A172" s="107" t="s">
        <v>121</v>
      </c>
      <c r="B172" s="104">
        <v>9.167933154890866</v>
      </c>
      <c r="C172" s="104">
        <v>8.4631382269037676</v>
      </c>
      <c r="D172" s="104">
        <v>8.3625583846683966</v>
      </c>
      <c r="E172" s="104">
        <v>9.2079805386405695</v>
      </c>
      <c r="F172" s="104">
        <v>9.5129329005846941</v>
      </c>
      <c r="G172" s="104">
        <v>9.1201886418986309</v>
      </c>
      <c r="H172" s="104">
        <v>11.248855766467624</v>
      </c>
      <c r="I172" s="104">
        <v>13.902498786620908</v>
      </c>
      <c r="J172" s="104">
        <v>16.084825858329868</v>
      </c>
      <c r="K172" s="104">
        <v>16.892647686829747</v>
      </c>
      <c r="L172" s="104">
        <v>25.356698095093591</v>
      </c>
      <c r="M172" s="104">
        <v>30.96285020305011</v>
      </c>
      <c r="N172" s="104">
        <v>35.007524096746273</v>
      </c>
      <c r="O172" s="104">
        <v>36.685716218329325</v>
      </c>
      <c r="P172" s="104">
        <v>33.997633029604799</v>
      </c>
      <c r="Q172" s="104">
        <v>36.880155340300433</v>
      </c>
      <c r="R172" s="104">
        <v>39.247055612353286</v>
      </c>
      <c r="S172" s="104">
        <v>42.107223443577055</v>
      </c>
      <c r="T172" s="104">
        <v>44.132426568831121</v>
      </c>
      <c r="U172" s="104">
        <v>44.572622883317862</v>
      </c>
      <c r="V172" s="104">
        <v>46.072007333683672</v>
      </c>
      <c r="W172" s="104">
        <v>47.341845440491632</v>
      </c>
      <c r="DA172" s="132" t="s">
        <v>1900</v>
      </c>
    </row>
    <row r="173" spans="1:105" ht="12" customHeight="1" x14ac:dyDescent="0.25">
      <c r="A173" s="108" t="s">
        <v>53</v>
      </c>
      <c r="B173" s="98">
        <v>2.4203235664808753</v>
      </c>
      <c r="C173" s="98">
        <v>1.9997770132015775</v>
      </c>
      <c r="D173" s="98">
        <v>1.8027351506004468</v>
      </c>
      <c r="E173" s="98">
        <v>2.2111933288299959</v>
      </c>
      <c r="F173" s="98">
        <v>2.22124839131087</v>
      </c>
      <c r="G173" s="98">
        <v>1.9493674965999572</v>
      </c>
      <c r="H173" s="98">
        <v>2.2982798670854558</v>
      </c>
      <c r="I173" s="98">
        <v>3.4371886915659933</v>
      </c>
      <c r="J173" s="98">
        <v>3.6864649396214384</v>
      </c>
      <c r="K173" s="98">
        <v>3.5488203885429699</v>
      </c>
      <c r="L173" s="98">
        <v>11.428867369570652</v>
      </c>
      <c r="M173" s="98">
        <v>6.1837871562028734</v>
      </c>
      <c r="N173" s="98">
        <v>8.8691701950587447</v>
      </c>
      <c r="O173" s="98">
        <v>9.6930949966189335</v>
      </c>
      <c r="P173" s="98">
        <v>6.4763417536169836</v>
      </c>
      <c r="Q173" s="98">
        <v>8.0888177238215011</v>
      </c>
      <c r="R173" s="98">
        <v>7.9907753558608743</v>
      </c>
      <c r="S173" s="98">
        <v>9.649904869747278</v>
      </c>
      <c r="T173" s="98">
        <v>10.077016874050694</v>
      </c>
      <c r="U173" s="98">
        <v>9.3982227512604748</v>
      </c>
      <c r="V173" s="98">
        <v>10.094597577691948</v>
      </c>
      <c r="W173" s="98">
        <v>10.626460040294125</v>
      </c>
      <c r="DA173" s="63" t="s">
        <v>1901</v>
      </c>
    </row>
    <row r="174" spans="1:105" ht="12" customHeight="1" x14ac:dyDescent="0.25">
      <c r="A174" s="115" t="s">
        <v>52</v>
      </c>
      <c r="B174" s="33">
        <v>6.7476095884099907</v>
      </c>
      <c r="C174" s="33">
        <v>6.4633612137021901</v>
      </c>
      <c r="D174" s="33">
        <v>6.5598232340679496</v>
      </c>
      <c r="E174" s="33">
        <v>6.9967872098105746</v>
      </c>
      <c r="F174" s="33">
        <v>7.2916845092738241</v>
      </c>
      <c r="G174" s="33">
        <v>7.1708211452986736</v>
      </c>
      <c r="H174" s="33">
        <v>8.9505758993821676</v>
      </c>
      <c r="I174" s="33">
        <v>10.465310095054916</v>
      </c>
      <c r="J174" s="33">
        <v>12.39836091870843</v>
      </c>
      <c r="K174" s="33">
        <v>13.343827298286776</v>
      </c>
      <c r="L174" s="33">
        <v>13.92783072552294</v>
      </c>
      <c r="M174" s="33">
        <v>24.779063046847234</v>
      </c>
      <c r="N174" s="33">
        <v>26.13835390168753</v>
      </c>
      <c r="O174" s="33">
        <v>26.992621221710394</v>
      </c>
      <c r="P174" s="33">
        <v>27.521291275987817</v>
      </c>
      <c r="Q174" s="33">
        <v>28.791337616478934</v>
      </c>
      <c r="R174" s="33">
        <v>31.256280256492413</v>
      </c>
      <c r="S174" s="33">
        <v>32.457318573829774</v>
      </c>
      <c r="T174" s="33">
        <v>34.05540969478043</v>
      </c>
      <c r="U174" s="33">
        <v>35.174400132057386</v>
      </c>
      <c r="V174" s="33">
        <v>35.977409755991722</v>
      </c>
      <c r="W174" s="33">
        <v>36.715385400197505</v>
      </c>
      <c r="DA174" s="60" t="s">
        <v>1902</v>
      </c>
    </row>
    <row r="175" spans="1:105" ht="12" customHeight="1" x14ac:dyDescent="0.25">
      <c r="A175" s="121" t="s">
        <v>54</v>
      </c>
      <c r="B175" s="122">
        <v>175.61493393244862</v>
      </c>
      <c r="C175" s="122">
        <v>177.25854294698433</v>
      </c>
      <c r="D175" s="122">
        <v>184.34345031824324</v>
      </c>
      <c r="E175" s="122">
        <v>181.5171750579409</v>
      </c>
      <c r="F175" s="122">
        <v>163.15077692032645</v>
      </c>
      <c r="G175" s="122">
        <v>163.12200226451512</v>
      </c>
      <c r="H175" s="122">
        <v>165.54156000888179</v>
      </c>
      <c r="I175" s="122">
        <v>173.89017352964075</v>
      </c>
      <c r="J175" s="122">
        <v>175.78194421483113</v>
      </c>
      <c r="K175" s="122">
        <v>141.82071240125057</v>
      </c>
      <c r="L175" s="122">
        <v>173.48619726564962</v>
      </c>
      <c r="M175" s="122">
        <v>165.12773745707847</v>
      </c>
      <c r="N175" s="122">
        <v>172.62290905338926</v>
      </c>
      <c r="O175" s="122">
        <v>175.26660044576965</v>
      </c>
      <c r="P175" s="122">
        <v>154.16595476431442</v>
      </c>
      <c r="Q175" s="122">
        <v>162.58083465445287</v>
      </c>
      <c r="R175" s="122">
        <v>160.67847814155252</v>
      </c>
      <c r="S175" s="122">
        <v>172.51471807693619</v>
      </c>
      <c r="T175" s="122">
        <v>170.02344918568201</v>
      </c>
      <c r="U175" s="122">
        <v>164.34067173158539</v>
      </c>
      <c r="V175" s="122">
        <v>169.42722943445392</v>
      </c>
      <c r="W175" s="122">
        <v>160.14521189075072</v>
      </c>
      <c r="DA175" s="130" t="s">
        <v>1903</v>
      </c>
    </row>
    <row r="176" spans="1:105" ht="12" customHeight="1" x14ac:dyDescent="0.25">
      <c r="A176" s="97" t="s">
        <v>50</v>
      </c>
      <c r="B176" s="98">
        <v>82.224058616924296</v>
      </c>
      <c r="C176" s="98">
        <v>78.969451678212593</v>
      </c>
      <c r="D176" s="98">
        <v>83.366609987693323</v>
      </c>
      <c r="E176" s="98">
        <v>80.285702710888714</v>
      </c>
      <c r="F176" s="98">
        <v>80.167836621831128</v>
      </c>
      <c r="G176" s="98">
        <v>75.167057572332737</v>
      </c>
      <c r="H176" s="98">
        <v>72.156695795169128</v>
      </c>
      <c r="I176" s="98">
        <v>74.811942734741592</v>
      </c>
      <c r="J176" s="98">
        <v>68.235964334692014</v>
      </c>
      <c r="K176" s="98">
        <v>64.849882507367028</v>
      </c>
      <c r="L176" s="98">
        <v>63.596477644743764</v>
      </c>
      <c r="M176" s="98">
        <v>62.382959728319548</v>
      </c>
      <c r="N176" s="98">
        <v>59.129241273907887</v>
      </c>
      <c r="O176" s="98">
        <v>57.638651778797438</v>
      </c>
      <c r="P176" s="98">
        <v>56.672768963486824</v>
      </c>
      <c r="Q176" s="98">
        <v>54.704507329251712</v>
      </c>
      <c r="R176" s="98">
        <v>48.236732913201813</v>
      </c>
      <c r="S176" s="98">
        <v>49.968231092108283</v>
      </c>
      <c r="T176" s="98">
        <v>47.076895674689716</v>
      </c>
      <c r="U176" s="98">
        <v>43.398732264680355</v>
      </c>
      <c r="V176" s="98">
        <v>43.391863240965925</v>
      </c>
      <c r="W176" s="98">
        <v>38.250888911182685</v>
      </c>
      <c r="DA176" s="63" t="s">
        <v>1904</v>
      </c>
    </row>
    <row r="177" spans="1:105" ht="12" customHeight="1" x14ac:dyDescent="0.25">
      <c r="A177" s="109" t="s">
        <v>120</v>
      </c>
      <c r="B177" s="33">
        <v>93.390875315524326</v>
      </c>
      <c r="C177" s="33">
        <v>98.289091268771756</v>
      </c>
      <c r="D177" s="33">
        <v>100.9768403305499</v>
      </c>
      <c r="E177" s="33">
        <v>101.23147234705218</v>
      </c>
      <c r="F177" s="33">
        <v>82.982940298495308</v>
      </c>
      <c r="G177" s="33">
        <v>87.954944692182394</v>
      </c>
      <c r="H177" s="33">
        <v>93.38486421371266</v>
      </c>
      <c r="I177" s="33">
        <v>99.078230794899156</v>
      </c>
      <c r="J177" s="33">
        <v>107.54597988013911</v>
      </c>
      <c r="K177" s="33">
        <v>76.970829893883547</v>
      </c>
      <c r="L177" s="33">
        <v>109.88971962090585</v>
      </c>
      <c r="M177" s="33">
        <v>102.74477772875893</v>
      </c>
      <c r="N177" s="33">
        <v>113.49366777948137</v>
      </c>
      <c r="O177" s="33">
        <v>117.62794866697222</v>
      </c>
      <c r="P177" s="33">
        <v>97.493185800827604</v>
      </c>
      <c r="Q177" s="33">
        <v>107.87632732520115</v>
      </c>
      <c r="R177" s="33">
        <v>112.44174522835071</v>
      </c>
      <c r="S177" s="33">
        <v>122.54648698482791</v>
      </c>
      <c r="T177" s="33">
        <v>122.9465535109923</v>
      </c>
      <c r="U177" s="33">
        <v>120.94193946690504</v>
      </c>
      <c r="V177" s="33">
        <v>126.035366193488</v>
      </c>
      <c r="W177" s="33">
        <v>121.89432297956805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0.64536787609888591</v>
      </c>
      <c r="C3" s="119">
        <f>IF(RES_hhdet_tes!C3=0,"",RES_hhdet_tes!C3/RES_hhdet_fec!C3)</f>
        <v>0.64560513189078805</v>
      </c>
      <c r="D3" s="119">
        <f>IF(RES_hhdet_tes!D3=0,"",RES_hhdet_tes!D3/RES_hhdet_fec!D3)</f>
        <v>0.64646646675258834</v>
      </c>
      <c r="E3" s="119">
        <f>IF(RES_hhdet_tes!E3=0,"",RES_hhdet_tes!E3/RES_hhdet_fec!E3)</f>
        <v>0.65125906641309839</v>
      </c>
      <c r="F3" s="119">
        <f>IF(RES_hhdet_tes!F3=0,"",RES_hhdet_tes!F3/RES_hhdet_fec!F3)</f>
        <v>0.64514602806693067</v>
      </c>
      <c r="G3" s="119">
        <f>IF(RES_hhdet_tes!G3=0,"",RES_hhdet_tes!G3/RES_hhdet_fec!G3)</f>
        <v>0.6466567864548548</v>
      </c>
      <c r="H3" s="119">
        <f>IF(RES_hhdet_tes!H3=0,"",RES_hhdet_tes!H3/RES_hhdet_fec!H3)</f>
        <v>0.65038559320411793</v>
      </c>
      <c r="I3" s="119">
        <f>IF(RES_hhdet_tes!I3=0,"",RES_hhdet_tes!I3/RES_hhdet_fec!I3)</f>
        <v>0.65731492340297804</v>
      </c>
      <c r="J3" s="119">
        <f>IF(RES_hhdet_tes!J3=0,"",RES_hhdet_tes!J3/RES_hhdet_fec!J3)</f>
        <v>0.6652433308121205</v>
      </c>
      <c r="K3" s="119">
        <f>IF(RES_hhdet_tes!K3=0,"",RES_hhdet_tes!K3/RES_hhdet_fec!K3)</f>
        <v>0.6730380988005159</v>
      </c>
      <c r="L3" s="119">
        <f>IF(RES_hhdet_tes!L3=0,"",RES_hhdet_tes!L3/RES_hhdet_fec!L3)</f>
        <v>0.67802764178719266</v>
      </c>
      <c r="M3" s="119">
        <f>IF(RES_hhdet_tes!M3=0,"",RES_hhdet_tes!M3/RES_hhdet_fec!M3)</f>
        <v>0.69846059031851648</v>
      </c>
      <c r="N3" s="119">
        <f>IF(RES_hhdet_tes!N3=0,"",RES_hhdet_tes!N3/RES_hhdet_fec!N3)</f>
        <v>0.70284029693517813</v>
      </c>
      <c r="O3" s="119">
        <f>IF(RES_hhdet_tes!O3=0,"",RES_hhdet_tes!O3/RES_hhdet_fec!O3)</f>
        <v>0.72135023395263731</v>
      </c>
      <c r="P3" s="119">
        <f>IF(RES_hhdet_tes!P3=0,"",RES_hhdet_tes!P3/RES_hhdet_fec!P3)</f>
        <v>0.72293787712340762</v>
      </c>
      <c r="Q3" s="119">
        <f>IF(RES_hhdet_tes!Q3=0,"",RES_hhdet_tes!Q3/RES_hhdet_fec!Q3)</f>
        <v>0.72294156164407775</v>
      </c>
      <c r="R3" s="119">
        <f>IF(RES_hhdet_tes!R3=0,"",RES_hhdet_tes!R3/RES_hhdet_fec!R3)</f>
        <v>0.72261688551043801</v>
      </c>
      <c r="S3" s="119">
        <f>IF(RES_hhdet_tes!S3=0,"",RES_hhdet_tes!S3/RES_hhdet_fec!S3)</f>
        <v>0.72059151219888773</v>
      </c>
      <c r="T3" s="119">
        <f>IF(RES_hhdet_tes!T3=0,"",RES_hhdet_tes!T3/RES_hhdet_fec!T3)</f>
        <v>0.72181530922489234</v>
      </c>
      <c r="U3" s="119">
        <f>IF(RES_hhdet_tes!U3=0,"",RES_hhdet_tes!U3/RES_hhdet_fec!U3)</f>
        <v>0.72295458416714042</v>
      </c>
      <c r="V3" s="119">
        <f>IF(RES_hhdet_tes!V3=0,"",RES_hhdet_tes!V3/RES_hhdet_fec!V3)</f>
        <v>0.72544115725093306</v>
      </c>
      <c r="W3" s="119">
        <f>IF(RES_hhdet_tes!W3=0,"",RES_hhdet_tes!W3/RES_hhdet_fec!W3)</f>
        <v>0.73116812961622624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0.63967330869967709</v>
      </c>
      <c r="C4" s="124">
        <f>IF(RES_hhdet_tes!C4=0,"",RES_hhdet_tes!C4/RES_hhdet_fec!C4)</f>
        <v>0.63961461279031351</v>
      </c>
      <c r="D4" s="124">
        <f>IF(RES_hhdet_tes!D4=0,"",RES_hhdet_tes!D4/RES_hhdet_fec!D4)</f>
        <v>0.63958473399709082</v>
      </c>
      <c r="E4" s="124">
        <f>IF(RES_hhdet_tes!E4=0,"",RES_hhdet_tes!E4/RES_hhdet_fec!E4)</f>
        <v>0.63948289651367562</v>
      </c>
      <c r="F4" s="124">
        <f>IF(RES_hhdet_tes!F4=0,"",RES_hhdet_tes!F4/RES_hhdet_fec!F4)</f>
        <v>0.63950012621666708</v>
      </c>
      <c r="G4" s="124">
        <f>IF(RES_hhdet_tes!G4=0,"",RES_hhdet_tes!G4/RES_hhdet_fec!G4)</f>
        <v>0.63945241279592135</v>
      </c>
      <c r="H4" s="124">
        <f>IF(RES_hhdet_tes!H4=0,"",RES_hhdet_tes!H4/RES_hhdet_fec!H4)</f>
        <v>0.64189840465711667</v>
      </c>
      <c r="I4" s="124">
        <f>IF(RES_hhdet_tes!I4=0,"",RES_hhdet_tes!I4/RES_hhdet_fec!I4)</f>
        <v>0.65130074584803599</v>
      </c>
      <c r="J4" s="124">
        <f>IF(RES_hhdet_tes!J4=0,"",RES_hhdet_tes!J4/RES_hhdet_fec!J4)</f>
        <v>0.66053515940537189</v>
      </c>
      <c r="K4" s="124">
        <f>IF(RES_hhdet_tes!K4=0,"",RES_hhdet_tes!K4/RES_hhdet_fec!K4)</f>
        <v>0.66936253336926932</v>
      </c>
      <c r="L4" s="124">
        <f>IF(RES_hhdet_tes!L4=0,"",RES_hhdet_tes!L4/RES_hhdet_fec!L4)</f>
        <v>0.67492902320547876</v>
      </c>
      <c r="M4" s="124">
        <f>IF(RES_hhdet_tes!M4=0,"",RES_hhdet_tes!M4/RES_hhdet_fec!M4)</f>
        <v>0.682792930062607</v>
      </c>
      <c r="N4" s="124">
        <f>IF(RES_hhdet_tes!N4=0,"",RES_hhdet_tes!N4/RES_hhdet_fec!N4)</f>
        <v>0.69087931829769389</v>
      </c>
      <c r="O4" s="124">
        <f>IF(RES_hhdet_tes!O4=0,"",RES_hhdet_tes!O4/RES_hhdet_fec!O4)</f>
        <v>0.71482651036463274</v>
      </c>
      <c r="P4" s="124">
        <f>IF(RES_hhdet_tes!P4=0,"",RES_hhdet_tes!P4/RES_hhdet_fec!P4)</f>
        <v>0.7148190947610068</v>
      </c>
      <c r="Q4" s="124">
        <f>IF(RES_hhdet_tes!Q4=0,"",RES_hhdet_tes!Q4/RES_hhdet_fec!Q4)</f>
        <v>0.71481136217154428</v>
      </c>
      <c r="R4" s="124">
        <f>IF(RES_hhdet_tes!R4=0,"",RES_hhdet_tes!R4/RES_hhdet_fec!R4)</f>
        <v>0.7148039941375699</v>
      </c>
      <c r="S4" s="124">
        <f>IF(RES_hhdet_tes!S4=0,"",RES_hhdet_tes!S4/RES_hhdet_fec!S4)</f>
        <v>0.71479705404374105</v>
      </c>
      <c r="T4" s="124">
        <f>IF(RES_hhdet_tes!T4=0,"",RES_hhdet_tes!T4/RES_hhdet_fec!T4)</f>
        <v>0.71479601675247284</v>
      </c>
      <c r="U4" s="124">
        <f>IF(RES_hhdet_tes!U4=0,"",RES_hhdet_tes!U4/RES_hhdet_fec!U4)</f>
        <v>0.71479365195402944</v>
      </c>
      <c r="V4" s="124">
        <f>IF(RES_hhdet_tes!V4=0,"",RES_hhdet_tes!V4/RES_hhdet_fec!V4)</f>
        <v>0.7147919090531496</v>
      </c>
      <c r="W4" s="124">
        <f>IF(RES_hhdet_tes!W4=0,"",RES_hhdet_tes!W4/RES_hhdet_fec!W4)</f>
        <v>0.72153300868107484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0.63736850338559459</v>
      </c>
      <c r="C5" s="111">
        <f>IF(RES_hhdet_tes!C5=0,"",RES_hhdet_tes!C5/RES_hhdet_fec!C5)</f>
        <v>0.63736850338559459</v>
      </c>
      <c r="D5" s="111">
        <f>IF(RES_hhdet_tes!D5=0,"",RES_hhdet_tes!D5/RES_hhdet_fec!D5)</f>
        <v>0.63736850338559459</v>
      </c>
      <c r="E5" s="111">
        <f>IF(RES_hhdet_tes!E5=0,"",RES_hhdet_tes!E5/RES_hhdet_fec!E5)</f>
        <v>0.63736850338559459</v>
      </c>
      <c r="F5" s="111">
        <f>IF(RES_hhdet_tes!F5=0,"",RES_hhdet_tes!F5/RES_hhdet_fec!F5)</f>
        <v>0.63736850338559459</v>
      </c>
      <c r="G5" s="111">
        <f>IF(RES_hhdet_tes!G5=0,"",RES_hhdet_tes!G5/RES_hhdet_fec!G5)</f>
        <v>0.63736850338559459</v>
      </c>
      <c r="H5" s="111">
        <f>IF(RES_hhdet_tes!H5=0,"",RES_hhdet_tes!H5/RES_hhdet_fec!H5)</f>
        <v>0.63985763721070388</v>
      </c>
      <c r="I5" s="111">
        <f>IF(RES_hhdet_tes!I5=0,"",RES_hhdet_tes!I5/RES_hhdet_fec!I5)</f>
        <v>0.64928458082490037</v>
      </c>
      <c r="J5" s="111">
        <f>IF(RES_hhdet_tes!J5=0,"",RES_hhdet_tes!J5/RES_hhdet_fec!J5)</f>
        <v>0.65857404833192645</v>
      </c>
      <c r="K5" s="111">
        <f>IF(RES_hhdet_tes!K5=0,"",RES_hhdet_tes!K5/RES_hhdet_fec!K5)</f>
        <v>0.66748231461611562</v>
      </c>
      <c r="L5" s="111">
        <f>IF(RES_hhdet_tes!L5=0,"",RES_hhdet_tes!L5/RES_hhdet_fec!L5)</f>
        <v>0.67307531685406308</v>
      </c>
      <c r="M5" s="111">
        <f>IF(RES_hhdet_tes!M5=0,"",RES_hhdet_tes!M5/RES_hhdet_fec!M5)</f>
        <v>0.68098342300850179</v>
      </c>
      <c r="N5" s="111">
        <f>IF(RES_hhdet_tes!N5=0,"",RES_hhdet_tes!N5/RES_hhdet_fec!N5)</f>
        <v>0.68911233518654935</v>
      </c>
      <c r="O5" s="111">
        <f>IF(RES_hhdet_tes!O5=0,"",RES_hhdet_tes!O5/RES_hhdet_fec!O5)</f>
        <v>0.71315456794231291</v>
      </c>
      <c r="P5" s="111">
        <f>IF(RES_hhdet_tes!P5=0,"",RES_hhdet_tes!P5/RES_hhdet_fec!P5)</f>
        <v>0.71315599309228506</v>
      </c>
      <c r="Q5" s="111">
        <f>IF(RES_hhdet_tes!Q5=0,"",RES_hhdet_tes!Q5/RES_hhdet_fec!Q5)</f>
        <v>0.7131566651070268</v>
      </c>
      <c r="R5" s="111">
        <f>IF(RES_hhdet_tes!R5=0,"",RES_hhdet_tes!R5/RES_hhdet_fec!R5)</f>
        <v>0.71315703105089956</v>
      </c>
      <c r="S5" s="111">
        <f>IF(RES_hhdet_tes!S5=0,"",RES_hhdet_tes!S5/RES_hhdet_fec!S5)</f>
        <v>0.71315787609343861</v>
      </c>
      <c r="T5" s="111">
        <f>IF(RES_hhdet_tes!T5=0,"",RES_hhdet_tes!T5/RES_hhdet_fec!T5)</f>
        <v>0.71316326712721134</v>
      </c>
      <c r="U5" s="111">
        <f>IF(RES_hhdet_tes!U5=0,"",RES_hhdet_tes!U5/RES_hhdet_fec!U5)</f>
        <v>0.71316609383594176</v>
      </c>
      <c r="V5" s="111">
        <f>IF(RES_hhdet_tes!V5=0,"",RES_hhdet_tes!V5/RES_hhdet_fec!V5)</f>
        <v>0.71316908601351181</v>
      </c>
      <c r="W5" s="111">
        <f>IF(RES_hhdet_tes!W5=0,"",RES_hhdet_tes!W5/RES_hhdet_fec!W5)</f>
        <v>0.71993685967648513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1.8130054223880812</v>
      </c>
      <c r="C7" s="124">
        <f>IF(RES_hhdet_tes!C7=0,"",RES_hhdet_tes!C7/RES_hhdet_fec!C7)</f>
        <v>1.8783313999113858</v>
      </c>
      <c r="D7" s="124">
        <f>IF(RES_hhdet_tes!D7=0,"",RES_hhdet_tes!D7/RES_hhdet_fec!D7)</f>
        <v>1.946169817752964</v>
      </c>
      <c r="E7" s="124">
        <f>IF(RES_hhdet_tes!E7=0,"",RES_hhdet_tes!E7/RES_hhdet_fec!E7)</f>
        <v>1.9801861638632874</v>
      </c>
      <c r="F7" s="124">
        <f>IF(RES_hhdet_tes!F7=0,"",RES_hhdet_tes!F7/RES_hhdet_fec!F7)</f>
        <v>2.0309755082895991</v>
      </c>
      <c r="G7" s="124">
        <f>IF(RES_hhdet_tes!G7=0,"",RES_hhdet_tes!G7/RES_hhdet_fec!G7)</f>
        <v>2.1134649233310281</v>
      </c>
      <c r="H7" s="124">
        <f>IF(RES_hhdet_tes!H7=0,"",RES_hhdet_tes!H7/RES_hhdet_fec!H7)</f>
        <v>2.2889746176076629</v>
      </c>
      <c r="I7" s="124">
        <f>IF(RES_hhdet_tes!I7=0,"",RES_hhdet_tes!I7/RES_hhdet_fec!I7)</f>
        <v>2.4544009975933836</v>
      </c>
      <c r="J7" s="124">
        <f>IF(RES_hhdet_tes!J7=0,"",RES_hhdet_tes!J7/RES_hhdet_fec!J7)</f>
        <v>2.5536141980889675</v>
      </c>
      <c r="K7" s="124">
        <f>IF(RES_hhdet_tes!K7=0,"",RES_hhdet_tes!K7/RES_hhdet_fec!K7)</f>
        <v>2.7547354676006517</v>
      </c>
      <c r="L7" s="124">
        <f>IF(RES_hhdet_tes!L7=0,"",RES_hhdet_tes!L7/RES_hhdet_fec!L7)</f>
        <v>2.8919247025649435</v>
      </c>
      <c r="M7" s="124">
        <f>IF(RES_hhdet_tes!M7=0,"",RES_hhdet_tes!M7/RES_hhdet_fec!M7)</f>
        <v>2.9281368213089145</v>
      </c>
      <c r="N7" s="124">
        <f>IF(RES_hhdet_tes!N7=0,"",RES_hhdet_tes!N7/RES_hhdet_fec!N7)</f>
        <v>2.9487535130890645</v>
      </c>
      <c r="O7" s="124">
        <f>IF(RES_hhdet_tes!O7=0,"",RES_hhdet_tes!O7/RES_hhdet_fec!O7)</f>
        <v>2.9833827879359904</v>
      </c>
      <c r="P7" s="124">
        <f>IF(RES_hhdet_tes!P7=0,"",RES_hhdet_tes!P7/RES_hhdet_fec!P7)</f>
        <v>2.9990698134071856</v>
      </c>
      <c r="Q7" s="124">
        <f>IF(RES_hhdet_tes!Q7=0,"",RES_hhdet_tes!Q7/RES_hhdet_fec!Q7)</f>
        <v>3.0269171735630445</v>
      </c>
      <c r="R7" s="124">
        <f>IF(RES_hhdet_tes!R7=0,"",RES_hhdet_tes!R7/RES_hhdet_fec!R7)</f>
        <v>3.0709640079499101</v>
      </c>
      <c r="S7" s="124">
        <f>IF(RES_hhdet_tes!S7=0,"",RES_hhdet_tes!S7/RES_hhdet_fec!S7)</f>
        <v>3.1677851693550756</v>
      </c>
      <c r="T7" s="124">
        <f>IF(RES_hhdet_tes!T7=0,"",RES_hhdet_tes!T7/RES_hhdet_fec!T7)</f>
        <v>3.4350832702694265</v>
      </c>
      <c r="U7" s="124">
        <f>IF(RES_hhdet_tes!U7=0,"",RES_hhdet_tes!U7/RES_hhdet_fec!U7)</f>
        <v>3.7304002855051661</v>
      </c>
      <c r="V7" s="124">
        <f>IF(RES_hhdet_tes!V7=0,"",RES_hhdet_tes!V7/RES_hhdet_fec!V7)</f>
        <v>3.8096046061826674</v>
      </c>
      <c r="W7" s="124">
        <f>IF(RES_hhdet_tes!W7=0,"",RES_hhdet_tes!W7/RES_hhdet_fec!W7)</f>
        <v>3.9541798546788809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1.8130054223880812</v>
      </c>
      <c r="C8" s="111">
        <f>IF(RES_hhdet_tes!C8=0,"",RES_hhdet_tes!C8/RES_hhdet_fec!C8)</f>
        <v>1.8783313999113858</v>
      </c>
      <c r="D8" s="111">
        <f>IF(RES_hhdet_tes!D8=0,"",RES_hhdet_tes!D8/RES_hhdet_fec!D8)</f>
        <v>1.946169817752964</v>
      </c>
      <c r="E8" s="111">
        <f>IF(RES_hhdet_tes!E8=0,"",RES_hhdet_tes!E8/RES_hhdet_fec!E8)</f>
        <v>1.9801861638632874</v>
      </c>
      <c r="F8" s="111">
        <f>IF(RES_hhdet_tes!F8=0,"",RES_hhdet_tes!F8/RES_hhdet_fec!F8)</f>
        <v>2.0309755082895991</v>
      </c>
      <c r="G8" s="111">
        <f>IF(RES_hhdet_tes!G8=0,"",RES_hhdet_tes!G8/RES_hhdet_fec!G8)</f>
        <v>2.1134649233310281</v>
      </c>
      <c r="H8" s="111">
        <f>IF(RES_hhdet_tes!H8=0,"",RES_hhdet_tes!H8/RES_hhdet_fec!H8)</f>
        <v>2.2889746176076629</v>
      </c>
      <c r="I8" s="111">
        <f>IF(RES_hhdet_tes!I8=0,"",RES_hhdet_tes!I8/RES_hhdet_fec!I8)</f>
        <v>2.4544009975933836</v>
      </c>
      <c r="J8" s="111">
        <f>IF(RES_hhdet_tes!J8=0,"",RES_hhdet_tes!J8/RES_hhdet_fec!J8)</f>
        <v>2.5536141980889675</v>
      </c>
      <c r="K8" s="111">
        <f>IF(RES_hhdet_tes!K8=0,"",RES_hhdet_tes!K8/RES_hhdet_fec!K8)</f>
        <v>2.7547354676006517</v>
      </c>
      <c r="L8" s="111">
        <f>IF(RES_hhdet_tes!L8=0,"",RES_hhdet_tes!L8/RES_hhdet_fec!L8)</f>
        <v>2.8919247025649435</v>
      </c>
      <c r="M8" s="111">
        <f>IF(RES_hhdet_tes!M8=0,"",RES_hhdet_tes!M8/RES_hhdet_fec!M8)</f>
        <v>2.9281368213089145</v>
      </c>
      <c r="N8" s="111">
        <f>IF(RES_hhdet_tes!N8=0,"",RES_hhdet_tes!N8/RES_hhdet_fec!N8)</f>
        <v>2.9487535130890645</v>
      </c>
      <c r="O8" s="111">
        <f>IF(RES_hhdet_tes!O8=0,"",RES_hhdet_tes!O8/RES_hhdet_fec!O8)</f>
        <v>2.9833827879359904</v>
      </c>
      <c r="P8" s="111">
        <f>IF(RES_hhdet_tes!P8=0,"",RES_hhdet_tes!P8/RES_hhdet_fec!P8)</f>
        <v>2.9990698134071856</v>
      </c>
      <c r="Q8" s="111">
        <f>IF(RES_hhdet_tes!Q8=0,"",RES_hhdet_tes!Q8/RES_hhdet_fec!Q8)</f>
        <v>3.0269171735630445</v>
      </c>
      <c r="R8" s="111">
        <f>IF(RES_hhdet_tes!R8=0,"",RES_hhdet_tes!R8/RES_hhdet_fec!R8)</f>
        <v>3.0709640079499101</v>
      </c>
      <c r="S8" s="111">
        <f>IF(RES_hhdet_tes!S8=0,"",RES_hhdet_tes!S8/RES_hhdet_fec!S8)</f>
        <v>3.1677851693550756</v>
      </c>
      <c r="T8" s="111">
        <f>IF(RES_hhdet_tes!T8=0,"",RES_hhdet_tes!T8/RES_hhdet_fec!T8)</f>
        <v>3.4350832702694265</v>
      </c>
      <c r="U8" s="111">
        <f>IF(RES_hhdet_tes!U8=0,"",RES_hhdet_tes!U8/RES_hhdet_fec!U8)</f>
        <v>3.7304002855051661</v>
      </c>
      <c r="V8" s="111">
        <f>IF(RES_hhdet_tes!V8=0,"",RES_hhdet_tes!V8/RES_hhdet_fec!V8)</f>
        <v>3.8096046061826674</v>
      </c>
      <c r="W8" s="111">
        <f>IF(RES_hhdet_tes!W8=0,"",RES_hhdet_tes!W8/RES_hhdet_fec!W8)</f>
        <v>3.9541798546788809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0.65636708647981779</v>
      </c>
      <c r="C9" s="124">
        <f>IF(RES_hhdet_tes!C9=0,"",RES_hhdet_tes!C9/RES_hhdet_fec!C9)</f>
        <v>0.65473124143451067</v>
      </c>
      <c r="D9" s="124">
        <f>IF(RES_hhdet_tes!D9=0,"",RES_hhdet_tes!D9/RES_hhdet_fec!D9)</f>
        <v>0.65468611743475913</v>
      </c>
      <c r="E9" s="124">
        <f>IF(RES_hhdet_tes!E9=0,"",RES_hhdet_tes!E9/RES_hhdet_fec!E9)</f>
        <v>0.65400843393386054</v>
      </c>
      <c r="F9" s="124">
        <f>IF(RES_hhdet_tes!F9=0,"",RES_hhdet_tes!F9/RES_hhdet_fec!F9)</f>
        <v>0.65556583784724132</v>
      </c>
      <c r="G9" s="124">
        <f>IF(RES_hhdet_tes!G9=0,"",RES_hhdet_tes!G9/RES_hhdet_fec!G9)</f>
        <v>0.66055868992841915</v>
      </c>
      <c r="H9" s="124">
        <f>IF(RES_hhdet_tes!H9=0,"",RES_hhdet_tes!H9/RES_hhdet_fec!H9)</f>
        <v>0.66803951395172956</v>
      </c>
      <c r="I9" s="124">
        <f>IF(RES_hhdet_tes!I9=0,"",RES_hhdet_tes!I9/RES_hhdet_fec!I9)</f>
        <v>0.66978343181915978</v>
      </c>
      <c r="J9" s="124">
        <f>IF(RES_hhdet_tes!J9=0,"",RES_hhdet_tes!J9/RES_hhdet_fec!J9)</f>
        <v>0.67108320614007066</v>
      </c>
      <c r="K9" s="124">
        <f>IF(RES_hhdet_tes!K9=0,"",RES_hhdet_tes!K9/RES_hhdet_fec!K9)</f>
        <v>0.67400453512525182</v>
      </c>
      <c r="L9" s="124">
        <f>IF(RES_hhdet_tes!L9=0,"",RES_hhdet_tes!L9/RES_hhdet_fec!L9)</f>
        <v>0.66922808076118079</v>
      </c>
      <c r="M9" s="124">
        <f>IF(RES_hhdet_tes!M9=0,"",RES_hhdet_tes!M9/RES_hhdet_fec!M9)</f>
        <v>0.69887472456561273</v>
      </c>
      <c r="N9" s="124">
        <f>IF(RES_hhdet_tes!N9=0,"",RES_hhdet_tes!N9/RES_hhdet_fec!N9)</f>
        <v>0.69691499029132531</v>
      </c>
      <c r="O9" s="124">
        <f>IF(RES_hhdet_tes!O9=0,"",RES_hhdet_tes!O9/RES_hhdet_fec!O9)</f>
        <v>0.69707325625163163</v>
      </c>
      <c r="P9" s="124">
        <f>IF(RES_hhdet_tes!P9=0,"",RES_hhdet_tes!P9/RES_hhdet_fec!P9)</f>
        <v>0.69948132315148526</v>
      </c>
      <c r="Q9" s="124">
        <f>IF(RES_hhdet_tes!Q9=0,"",RES_hhdet_tes!Q9/RES_hhdet_fec!Q9)</f>
        <v>0.70530915516484161</v>
      </c>
      <c r="R9" s="124">
        <f>IF(RES_hhdet_tes!R9=0,"",RES_hhdet_tes!R9/RES_hhdet_fec!R9)</f>
        <v>0.71076044782420811</v>
      </c>
      <c r="S9" s="124">
        <f>IF(RES_hhdet_tes!S9=0,"",RES_hhdet_tes!S9/RES_hhdet_fec!S9)</f>
        <v>0.71586332248642437</v>
      </c>
      <c r="T9" s="124">
        <f>IF(RES_hhdet_tes!T9=0,"",RES_hhdet_tes!T9/RES_hhdet_fec!T9)</f>
        <v>0.73502017089576488</v>
      </c>
      <c r="U9" s="124">
        <f>IF(RES_hhdet_tes!U9=0,"",RES_hhdet_tes!U9/RES_hhdet_fec!U9)</f>
        <v>0.74990014741279221</v>
      </c>
      <c r="V9" s="124">
        <f>IF(RES_hhdet_tes!V9=0,"",RES_hhdet_tes!V9/RES_hhdet_fec!V9)</f>
        <v>0.7574982804173489</v>
      </c>
      <c r="W9" s="124">
        <f>IF(RES_hhdet_tes!W9=0,"",RES_hhdet_tes!W9/RES_hhdet_fec!W9)</f>
        <v>0.75970783217015436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0.57301056638542658</v>
      </c>
      <c r="C10" s="111">
        <f>IF(RES_hhdet_tes!C10=0,"",RES_hhdet_tes!C10/RES_hhdet_fec!C10)</f>
        <v>0.57406673374493311</v>
      </c>
      <c r="D10" s="111">
        <f>IF(RES_hhdet_tes!D10=0,"",RES_hhdet_tes!D10/RES_hhdet_fec!D10)</f>
        <v>0.57454153350641102</v>
      </c>
      <c r="E10" s="111">
        <f>IF(RES_hhdet_tes!E10=0,"",RES_hhdet_tes!E10/RES_hhdet_fec!E10)</f>
        <v>0.57719148942978715</v>
      </c>
      <c r="F10" s="111">
        <f>IF(RES_hhdet_tes!F10=0,"",RES_hhdet_tes!F10/RES_hhdet_fec!F10)</f>
        <v>0.58152736322345278</v>
      </c>
      <c r="G10" s="111">
        <f>IF(RES_hhdet_tes!G10=0,"",RES_hhdet_tes!G10/RES_hhdet_fec!G10)</f>
        <v>0.58842720338167198</v>
      </c>
      <c r="H10" s="111">
        <f>IF(RES_hhdet_tes!H10=0,"",RES_hhdet_tes!H10/RES_hhdet_fec!H10)</f>
        <v>0.59384297620132809</v>
      </c>
      <c r="I10" s="111">
        <f>IF(RES_hhdet_tes!I10=0,"",RES_hhdet_tes!I10/RES_hhdet_fec!I10)</f>
        <v>0.59984754671379037</v>
      </c>
      <c r="J10" s="111">
        <f>IF(RES_hhdet_tes!J10=0,"",RES_hhdet_tes!J10/RES_hhdet_fec!J10)</f>
        <v>0.60894719023102428</v>
      </c>
      <c r="K10" s="111">
        <f>IF(RES_hhdet_tes!K10=0,"",RES_hhdet_tes!K10/RES_hhdet_fec!K10)</f>
        <v>0.61638690185236544</v>
      </c>
      <c r="L10" s="111">
        <f>IF(RES_hhdet_tes!L10=0,"",RES_hhdet_tes!L10/RES_hhdet_fec!L10)</f>
        <v>0.62628802383154314</v>
      </c>
      <c r="M10" s="111">
        <f>IF(RES_hhdet_tes!M10=0,"",RES_hhdet_tes!M10/RES_hhdet_fec!M10)</f>
        <v>0.6458068372710386</v>
      </c>
      <c r="N10" s="111">
        <f>IF(RES_hhdet_tes!N10=0,"",RES_hhdet_tes!N10/RES_hhdet_fec!N10)</f>
        <v>0.65620894647288464</v>
      </c>
      <c r="O10" s="111">
        <f>IF(RES_hhdet_tes!O10=0,"",RES_hhdet_tes!O10/RES_hhdet_fec!O10)</f>
        <v>0.67013104348317598</v>
      </c>
      <c r="P10" s="111">
        <f>IF(RES_hhdet_tes!P10=0,"",RES_hhdet_tes!P10/RES_hhdet_fec!P10)</f>
        <v>0.6710342359185838</v>
      </c>
      <c r="Q10" s="111">
        <f>IF(RES_hhdet_tes!Q10=0,"",RES_hhdet_tes!Q10/RES_hhdet_fec!Q10)</f>
        <v>0.67164063659093931</v>
      </c>
      <c r="R10" s="111">
        <f>IF(RES_hhdet_tes!R10=0,"",RES_hhdet_tes!R10/RES_hhdet_fec!R10)</f>
        <v>0.67344500312127586</v>
      </c>
      <c r="S10" s="111">
        <f>IF(RES_hhdet_tes!S10=0,"",RES_hhdet_tes!S10/RES_hhdet_fec!S10)</f>
        <v>0.67731513199081872</v>
      </c>
      <c r="T10" s="111">
        <f>IF(RES_hhdet_tes!T10=0,"",RES_hhdet_tes!T10/RES_hhdet_fec!T10)</f>
        <v>0.69141363116124732</v>
      </c>
      <c r="U10" s="111">
        <f>IF(RES_hhdet_tes!U10=0,"",RES_hhdet_tes!U10/RES_hhdet_fec!U10)</f>
        <v>0.70597278156806376</v>
      </c>
      <c r="V10" s="111">
        <f>IF(RES_hhdet_tes!V10=0,"",RES_hhdet_tes!V10/RES_hhdet_fec!V10)</f>
        <v>0.71753483880762736</v>
      </c>
      <c r="W10" s="111">
        <f>IF(RES_hhdet_tes!W10=0,"",RES_hhdet_tes!W10/RES_hhdet_fec!W10)</f>
        <v>0.72296529464262116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0.6055818338961797</v>
      </c>
      <c r="C11" s="111">
        <f>IF(RES_hhdet_tes!C11=0,"",RES_hhdet_tes!C11/RES_hhdet_fec!C11)</f>
        <v>0.60641573937022553</v>
      </c>
      <c r="D11" s="111">
        <f>IF(RES_hhdet_tes!D11=0,"",RES_hhdet_tes!D11/RES_hhdet_fec!D11)</f>
        <v>0.60659690426908985</v>
      </c>
      <c r="E11" s="111">
        <f>IF(RES_hhdet_tes!E11=0,"",RES_hhdet_tes!E11/RES_hhdet_fec!E11)</f>
        <v>0.60794047354447589</v>
      </c>
      <c r="F11" s="111">
        <f>IF(RES_hhdet_tes!F11=0,"",RES_hhdet_tes!F11/RES_hhdet_fec!F11)</f>
        <v>0.6114042628318016</v>
      </c>
      <c r="G11" s="111">
        <f>IF(RES_hhdet_tes!G11=0,"",RES_hhdet_tes!G11/RES_hhdet_fec!G11)</f>
        <v>0.61810567444639297</v>
      </c>
      <c r="H11" s="111">
        <f>IF(RES_hhdet_tes!H11=0,"",RES_hhdet_tes!H11/RES_hhdet_fec!H11)</f>
        <v>0.62825047061337691</v>
      </c>
      <c r="I11" s="111">
        <f>IF(RES_hhdet_tes!I11=0,"",RES_hhdet_tes!I11/RES_hhdet_fec!I11)</f>
        <v>0.63377111427088684</v>
      </c>
      <c r="J11" s="111">
        <f>IF(RES_hhdet_tes!J11=0,"",RES_hhdet_tes!J11/RES_hhdet_fec!J11)</f>
        <v>0.63456248541339011</v>
      </c>
      <c r="K11" s="111">
        <f>IF(RES_hhdet_tes!K11=0,"",RES_hhdet_tes!K11/RES_hhdet_fec!K11)</f>
        <v>0.63583675814338836</v>
      </c>
      <c r="L11" s="111">
        <f>IF(RES_hhdet_tes!L11=0,"",RES_hhdet_tes!L11/RES_hhdet_fec!L11)</f>
        <v>0.63681506398629784</v>
      </c>
      <c r="M11" s="111">
        <f>IF(RES_hhdet_tes!M11=0,"",RES_hhdet_tes!M11/RES_hhdet_fec!M11)</f>
        <v>0.63937834205544564</v>
      </c>
      <c r="N11" s="111">
        <f>IF(RES_hhdet_tes!N11=0,"",RES_hhdet_tes!N11/RES_hhdet_fec!N11)</f>
        <v>0.64111645297923547</v>
      </c>
      <c r="O11" s="111">
        <f>IF(RES_hhdet_tes!O11=0,"",RES_hhdet_tes!O11/RES_hhdet_fec!O11)</f>
        <v>0.64297300610201147</v>
      </c>
      <c r="P11" s="111">
        <f>IF(RES_hhdet_tes!P11=0,"",RES_hhdet_tes!P11/RES_hhdet_fec!P11)</f>
        <v>0.64924272083696655</v>
      </c>
      <c r="Q11" s="111">
        <f>IF(RES_hhdet_tes!Q11=0,"",RES_hhdet_tes!Q11/RES_hhdet_fec!Q11)</f>
        <v>0.67192421372017697</v>
      </c>
      <c r="R11" s="111">
        <f>IF(RES_hhdet_tes!R11=0,"",RES_hhdet_tes!R11/RES_hhdet_fec!R11)</f>
        <v>0.71411409707803764</v>
      </c>
      <c r="S11" s="111">
        <f>IF(RES_hhdet_tes!S11=0,"",RES_hhdet_tes!S11/RES_hhdet_fec!S11)</f>
        <v>0.75938776998229651</v>
      </c>
      <c r="T11" s="111">
        <f>IF(RES_hhdet_tes!T11=0,"",RES_hhdet_tes!T11/RES_hhdet_fec!T11)</f>
        <v>0.7597382449830643</v>
      </c>
      <c r="U11" s="111">
        <f>IF(RES_hhdet_tes!U11=0,"",RES_hhdet_tes!U11/RES_hhdet_fec!U11)</f>
        <v>0.76287609213237095</v>
      </c>
      <c r="V11" s="111">
        <f>IF(RES_hhdet_tes!V11=0,"",RES_hhdet_tes!V11/RES_hhdet_fec!V11)</f>
        <v>0.76784466784611416</v>
      </c>
      <c r="W11" s="111">
        <f>IF(RES_hhdet_tes!W11=0,"",RES_hhdet_tes!W11/RES_hhdet_fec!W11)</f>
        <v>0.78138221619163184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0.85335125125053068</v>
      </c>
      <c r="C12" s="111">
        <f>IF(RES_hhdet_tes!C12=0,"",RES_hhdet_tes!C12/RES_hhdet_fec!C12)</f>
        <v>0.86664733600799493</v>
      </c>
      <c r="D12" s="111">
        <f>IF(RES_hhdet_tes!D12=0,"",RES_hhdet_tes!D12/RES_hhdet_fec!D12)</f>
        <v>0.87682981604303756</v>
      </c>
      <c r="E12" s="111">
        <f>IF(RES_hhdet_tes!E12=0,"",RES_hhdet_tes!E12/RES_hhdet_fec!E12)</f>
        <v>0.86478099327265145</v>
      </c>
      <c r="F12" s="111">
        <f>IF(RES_hhdet_tes!F12=0,"",RES_hhdet_tes!F12/RES_hhdet_fec!F12)</f>
        <v>0.8700034457637017</v>
      </c>
      <c r="G12" s="111">
        <f>IF(RES_hhdet_tes!G12=0,"",RES_hhdet_tes!G12/RES_hhdet_fec!G12)</f>
        <v>0.88364455996747515</v>
      </c>
      <c r="H12" s="111">
        <f>IF(RES_hhdet_tes!H12=0,"",RES_hhdet_tes!H12/RES_hhdet_fec!H12)</f>
        <v>0.89247449894382913</v>
      </c>
      <c r="I12" s="111">
        <f>IF(RES_hhdet_tes!I12=0,"",RES_hhdet_tes!I12/RES_hhdet_fec!I12)</f>
        <v>0.87574939200709256</v>
      </c>
      <c r="J12" s="111">
        <f>IF(RES_hhdet_tes!J12=0,"",RES_hhdet_tes!J12/RES_hhdet_fec!J12)</f>
        <v>0.88385170202190799</v>
      </c>
      <c r="K12" s="111">
        <f>IF(RES_hhdet_tes!K12=0,"",RES_hhdet_tes!K12/RES_hhdet_fec!K12)</f>
        <v>0.89275803918091179</v>
      </c>
      <c r="L12" s="111">
        <f>IF(RES_hhdet_tes!L12=0,"",RES_hhdet_tes!L12/RES_hhdet_fec!L12)</f>
        <v>0.79536446721365039</v>
      </c>
      <c r="M12" s="111">
        <f>IF(RES_hhdet_tes!M12=0,"",RES_hhdet_tes!M12/RES_hhdet_fec!M12)</f>
        <v>0.89866853664039292</v>
      </c>
      <c r="N12" s="111">
        <f>IF(RES_hhdet_tes!N12=0,"",RES_hhdet_tes!N12/RES_hhdet_fec!N12)</f>
        <v>0.87567539435331299</v>
      </c>
      <c r="O12" s="111">
        <f>IF(RES_hhdet_tes!O12=0,"",RES_hhdet_tes!O12/RES_hhdet_fec!O12)</f>
        <v>0.87321856528225095</v>
      </c>
      <c r="P12" s="111">
        <f>IF(RES_hhdet_tes!P12=0,"",RES_hhdet_tes!P12/RES_hhdet_fec!P12)</f>
        <v>0.90515346962501053</v>
      </c>
      <c r="Q12" s="111">
        <f>IF(RES_hhdet_tes!Q12=0,"",RES_hhdet_tes!Q12/RES_hhdet_fec!Q12)</f>
        <v>0.89255694881414427</v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0.6055818338961797</v>
      </c>
      <c r="C13" s="112">
        <f>IF(RES_hhdet_tes!C13=0,"",RES_hhdet_tes!C13/RES_hhdet_fec!C13)</f>
        <v>0.6055818338961797</v>
      </c>
      <c r="D13" s="112">
        <f>IF(RES_hhdet_tes!D13=0,"",RES_hhdet_tes!D13/RES_hhdet_fec!D13)</f>
        <v>0.6055818338961797</v>
      </c>
      <c r="E13" s="112">
        <f>IF(RES_hhdet_tes!E13=0,"",RES_hhdet_tes!E13/RES_hhdet_fec!E13)</f>
        <v>0.6055818338961797</v>
      </c>
      <c r="F13" s="112">
        <f>IF(RES_hhdet_tes!F13=0,"",RES_hhdet_tes!F13/RES_hhdet_fec!F13)</f>
        <v>0.60974659767135042</v>
      </c>
      <c r="G13" s="112">
        <f>IF(RES_hhdet_tes!G13=0,"",RES_hhdet_tes!G13/RES_hhdet_fec!G13)</f>
        <v>0.61893166268438771</v>
      </c>
      <c r="H13" s="112">
        <f>IF(RES_hhdet_tes!H13=0,"",RES_hhdet_tes!H13/RES_hhdet_fec!H13)</f>
        <v>0.62916783216975813</v>
      </c>
      <c r="I13" s="112">
        <f>IF(RES_hhdet_tes!I13=0,"",RES_hhdet_tes!I13/RES_hhdet_fec!I13)</f>
        <v>0.63536923386578903</v>
      </c>
      <c r="J13" s="112">
        <f>IF(RES_hhdet_tes!J13=0,"",RES_hhdet_tes!J13/RES_hhdet_fec!J13)</f>
        <v>0.63536923386578903</v>
      </c>
      <c r="K13" s="112">
        <f>IF(RES_hhdet_tes!K13=0,"",RES_hhdet_tes!K13/RES_hhdet_fec!K13)</f>
        <v>0.63661280538289033</v>
      </c>
      <c r="L13" s="112">
        <f>IF(RES_hhdet_tes!L13=0,"",RES_hhdet_tes!L13/RES_hhdet_fec!L13)</f>
        <v>0.63661280538289033</v>
      </c>
      <c r="M13" s="112">
        <f>IF(RES_hhdet_tes!M13=0,"",RES_hhdet_tes!M13/RES_hhdet_fec!M13)</f>
        <v>0.63961937817946668</v>
      </c>
      <c r="N13" s="112">
        <f>IF(RES_hhdet_tes!N13=0,"",RES_hhdet_tes!N13/RES_hhdet_fec!N13)</f>
        <v>0.64085872467147553</v>
      </c>
      <c r="O13" s="112">
        <f>IF(RES_hhdet_tes!O13=0,"",RES_hhdet_tes!O13/RES_hhdet_fec!O13)</f>
        <v>0.6454329247558761</v>
      </c>
      <c r="P13" s="112">
        <f>IF(RES_hhdet_tes!P13=0,"",RES_hhdet_tes!P13/RES_hhdet_fec!P13)</f>
        <v>0.6454329247558761</v>
      </c>
      <c r="Q13" s="112">
        <f>IF(RES_hhdet_tes!Q13=0,"",RES_hhdet_tes!Q13/RES_hhdet_fec!Q13)</f>
        <v>0.6454329247558761</v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0.67845106870625549</v>
      </c>
      <c r="C15" s="112">
        <f>IF(RES_hhdet_tes!C15=0,"",RES_hhdet_tes!C15/RES_hhdet_fec!C15)</f>
        <v>0.67948449623963603</v>
      </c>
      <c r="D15" s="112">
        <f>IF(RES_hhdet_tes!D15=0,"",RES_hhdet_tes!D15/RES_hhdet_fec!D15)</f>
        <v>0.67970796371184528</v>
      </c>
      <c r="E15" s="112">
        <f>IF(RES_hhdet_tes!E15=0,"",RES_hhdet_tes!E15/RES_hhdet_fec!E15)</f>
        <v>0.6817576243420771</v>
      </c>
      <c r="F15" s="112">
        <f>IF(RES_hhdet_tes!F15=0,"",RES_hhdet_tes!F15/RES_hhdet_fec!F15)</f>
        <v>0.6861262830038275</v>
      </c>
      <c r="G15" s="112">
        <f>IF(RES_hhdet_tes!G15=0,"",RES_hhdet_tes!G15/RES_hhdet_fec!G15)</f>
        <v>0.69326800256939203</v>
      </c>
      <c r="H15" s="112">
        <f>IF(RES_hhdet_tes!H15=0,"",RES_hhdet_tes!H15/RES_hhdet_fec!H15)</f>
        <v>0.70283693154783389</v>
      </c>
      <c r="I15" s="112">
        <f>IF(RES_hhdet_tes!I15=0,"",RES_hhdet_tes!I15/RES_hhdet_fec!I15)</f>
        <v>0.70708755266397649</v>
      </c>
      <c r="J15" s="112">
        <f>IF(RES_hhdet_tes!J15=0,"",RES_hhdet_tes!J15/RES_hhdet_fec!J15)</f>
        <v>0.70767803041674426</v>
      </c>
      <c r="K15" s="112">
        <f>IF(RES_hhdet_tes!K15=0,"",RES_hhdet_tes!K15/RES_hhdet_fec!K15)</f>
        <v>0.70836972289250932</v>
      </c>
      <c r="L15" s="112">
        <f>IF(RES_hhdet_tes!L15=0,"",RES_hhdet_tes!L15/RES_hhdet_fec!L15)</f>
        <v>0.70890108442958066</v>
      </c>
      <c r="M15" s="112">
        <f>IF(RES_hhdet_tes!M15=0,"",RES_hhdet_tes!M15/RES_hhdet_fec!M15)</f>
        <v>0.71001753757017561</v>
      </c>
      <c r="N15" s="112">
        <f>IF(RES_hhdet_tes!N15=0,"",RES_hhdet_tes!N15/RES_hhdet_fec!N15)</f>
        <v>0.71070682644546068</v>
      </c>
      <c r="O15" s="112">
        <f>IF(RES_hhdet_tes!O15=0,"",RES_hhdet_tes!O15/RES_hhdet_fec!O15)</f>
        <v>0.71140614466826846</v>
      </c>
      <c r="P15" s="112">
        <f>IF(RES_hhdet_tes!P15=0,"",RES_hhdet_tes!P15/RES_hhdet_fec!P15)</f>
        <v>0.71475488718880942</v>
      </c>
      <c r="Q15" s="112">
        <f>IF(RES_hhdet_tes!Q15=0,"",RES_hhdet_tes!Q15/RES_hhdet_fec!Q15)</f>
        <v>0.72599734347686573</v>
      </c>
      <c r="R15" s="112">
        <f>IF(RES_hhdet_tes!R15=0,"",RES_hhdet_tes!R15/RES_hhdet_fec!R15)</f>
        <v>0.7446056607209085</v>
      </c>
      <c r="S15" s="112">
        <f>IF(RES_hhdet_tes!S15=0,"",RES_hhdet_tes!S15/RES_hhdet_fec!S15)</f>
        <v>0.75750273103102195</v>
      </c>
      <c r="T15" s="112">
        <f>IF(RES_hhdet_tes!T15=0,"",RES_hhdet_tes!T15/RES_hhdet_fec!T15)</f>
        <v>0.75765309821333793</v>
      </c>
      <c r="U15" s="112">
        <f>IF(RES_hhdet_tes!U15=0,"",RES_hhdet_tes!U15/RES_hhdet_fec!U15)</f>
        <v>0.75936310191252276</v>
      </c>
      <c r="V15" s="112">
        <f>IF(RES_hhdet_tes!V15=0,"",RES_hhdet_tes!V15/RES_hhdet_fec!V15)</f>
        <v>0.76217064460955042</v>
      </c>
      <c r="W15" s="112">
        <f>IF(RES_hhdet_tes!W15=0,"",RES_hhdet_tes!W15/RES_hhdet_fec!W15)</f>
        <v>0.76906463173093242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0.88879322043616127</v>
      </c>
      <c r="C16" s="113">
        <f>IF(RES_hhdet_tes!C16=0,"",RES_hhdet_tes!C16/RES_hhdet_fec!C16)</f>
        <v>0.89962762696251242</v>
      </c>
      <c r="D16" s="113">
        <f>IF(RES_hhdet_tes!D16=0,"",RES_hhdet_tes!D16/RES_hhdet_fec!D16)</f>
        <v>0.90768378085940171</v>
      </c>
      <c r="E16" s="113">
        <f>IF(RES_hhdet_tes!E16=0,"",RES_hhdet_tes!E16/RES_hhdet_fec!E16)</f>
        <v>0.89912386735401184</v>
      </c>
      <c r="F16" s="113">
        <f>IF(RES_hhdet_tes!F16=0,"",RES_hhdet_tes!F16/RES_hhdet_fec!F16)</f>
        <v>0.90357345492228558</v>
      </c>
      <c r="G16" s="113">
        <f>IF(RES_hhdet_tes!G16=0,"",RES_hhdet_tes!G16/RES_hhdet_fec!G16)</f>
        <v>0.91409136078477349</v>
      </c>
      <c r="H16" s="113">
        <f>IF(RES_hhdet_tes!H16=0,"",RES_hhdet_tes!H16/RES_hhdet_fec!H16)</f>
        <v>0.92100990722973708</v>
      </c>
      <c r="I16" s="113">
        <f>IF(RES_hhdet_tes!I16=0,"",RES_hhdet_tes!I16/RES_hhdet_fec!I16)</f>
        <v>0.90734158194366354</v>
      </c>
      <c r="J16" s="113">
        <f>IF(RES_hhdet_tes!J16=0,"",RES_hhdet_tes!J16/RES_hhdet_fec!J16)</f>
        <v>0.91374022437498603</v>
      </c>
      <c r="K16" s="113">
        <f>IF(RES_hhdet_tes!K16=0,"",RES_hhdet_tes!K16/RES_hhdet_fec!K16)</f>
        <v>0.9206192329020052</v>
      </c>
      <c r="L16" s="113">
        <f>IF(RES_hhdet_tes!L16=0,"",RES_hhdet_tes!L16/RES_hhdet_fec!L16)</f>
        <v>0.844130520555606</v>
      </c>
      <c r="M16" s="113">
        <f>IF(RES_hhdet_tes!M16=0,"",RES_hhdet_tes!M16/RES_hhdet_fec!M16)</f>
        <v>0.92463293040229422</v>
      </c>
      <c r="N16" s="113">
        <f>IF(RES_hhdet_tes!N16=0,"",RES_hhdet_tes!N16/RES_hhdet_fec!N16)</f>
        <v>0.90650800525990727</v>
      </c>
      <c r="O16" s="113">
        <f>IF(RES_hhdet_tes!O16=0,"",RES_hhdet_tes!O16/RES_hhdet_fec!O16)</f>
        <v>0.90321614893396629</v>
      </c>
      <c r="P16" s="113">
        <f>IF(RES_hhdet_tes!P16=0,"",RES_hhdet_tes!P16/RES_hhdet_fec!P16)</f>
        <v>0.92975696849757539</v>
      </c>
      <c r="Q16" s="113">
        <f>IF(RES_hhdet_tes!Q16=0,"",RES_hhdet_tes!Q16/RES_hhdet_fec!Q16)</f>
        <v>0.92471231138834864</v>
      </c>
      <c r="R16" s="113">
        <f>IF(RES_hhdet_tes!R16=0,"",RES_hhdet_tes!R16/RES_hhdet_fec!R16)</f>
        <v>0.93548791931332942</v>
      </c>
      <c r="S16" s="113">
        <f>IF(RES_hhdet_tes!S16=0,"",RES_hhdet_tes!S16/RES_hhdet_fec!S16)</f>
        <v>0.93171339606099912</v>
      </c>
      <c r="T16" s="113">
        <f>IF(RES_hhdet_tes!T16=0,"",RES_hhdet_tes!T16/RES_hhdet_fec!T16)</f>
        <v>0.93201695373189486</v>
      </c>
      <c r="U16" s="113">
        <f>IF(RES_hhdet_tes!U16=0,"",RES_hhdet_tes!U16/RES_hhdet_fec!U16)</f>
        <v>0.93748956340653289</v>
      </c>
      <c r="V16" s="113">
        <f>IF(RES_hhdet_tes!V16=0,"",RES_hhdet_tes!V16/RES_hhdet_fec!V16)</f>
        <v>0.9359509982800116</v>
      </c>
      <c r="W16" s="113">
        <f>IF(RES_hhdet_tes!W16=0,"",RES_hhdet_tes!W16/RES_hhdet_fec!W16)</f>
        <v>0.93713505002507491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0.67845106870625549</v>
      </c>
      <c r="C17" s="111">
        <f>IF(RES_hhdet_tes!C17=0,"",RES_hhdet_tes!C17/RES_hhdet_fec!C17)</f>
        <v>0.67926793299129251</v>
      </c>
      <c r="D17" s="111">
        <f>IF(RES_hhdet_tes!D17=0,"",RES_hhdet_tes!D17/RES_hhdet_fec!D17)</f>
        <v>0.67944378544184392</v>
      </c>
      <c r="E17" s="111">
        <f>IF(RES_hhdet_tes!E17=0,"",RES_hhdet_tes!E17/RES_hhdet_fec!E17)</f>
        <v>0.68156846853269215</v>
      </c>
      <c r="F17" s="111">
        <f>IF(RES_hhdet_tes!F17=0,"",RES_hhdet_tes!F17/RES_hhdet_fec!F17)</f>
        <v>0.68632482059015099</v>
      </c>
      <c r="G17" s="111">
        <f>IF(RES_hhdet_tes!G17=0,"",RES_hhdet_tes!G17/RES_hhdet_fec!G17)</f>
        <v>0.69458872515241366</v>
      </c>
      <c r="H17" s="111">
        <f>IF(RES_hhdet_tes!H17=0,"",RES_hhdet_tes!H17/RES_hhdet_fec!H17)</f>
        <v>0.70433830350300586</v>
      </c>
      <c r="I17" s="111">
        <f>IF(RES_hhdet_tes!I17=0,"",RES_hhdet_tes!I17/RES_hhdet_fec!I17)</f>
        <v>0.7076885974880841</v>
      </c>
      <c r="J17" s="111">
        <f>IF(RES_hhdet_tes!J17=0,"",RES_hhdet_tes!J17/RES_hhdet_fec!J17)</f>
        <v>0.70826543695635513</v>
      </c>
      <c r="K17" s="111">
        <f>IF(RES_hhdet_tes!K17=0,"",RES_hhdet_tes!K17/RES_hhdet_fec!K17)</f>
        <v>0.70899895536056212</v>
      </c>
      <c r="L17" s="111">
        <f>IF(RES_hhdet_tes!L17=0,"",RES_hhdet_tes!L17/RES_hhdet_fec!L17)</f>
        <v>0.70938264381903116</v>
      </c>
      <c r="M17" s="111">
        <f>IF(RES_hhdet_tes!M17=0,"",RES_hhdet_tes!M17/RES_hhdet_fec!M17)</f>
        <v>0.71016163155649925</v>
      </c>
      <c r="N17" s="111">
        <f>IF(RES_hhdet_tes!N17=0,"",RES_hhdet_tes!N17/RES_hhdet_fec!N17)</f>
        <v>0.71069097093474887</v>
      </c>
      <c r="O17" s="111">
        <f>IF(RES_hhdet_tes!O17=0,"",RES_hhdet_tes!O17/RES_hhdet_fec!O17)</f>
        <v>0.71146463288572503</v>
      </c>
      <c r="P17" s="111">
        <f>IF(RES_hhdet_tes!P17=0,"",RES_hhdet_tes!P17/RES_hhdet_fec!P17)</f>
        <v>0.71602462283799606</v>
      </c>
      <c r="Q17" s="111">
        <f>IF(RES_hhdet_tes!Q17=0,"",RES_hhdet_tes!Q17/RES_hhdet_fec!Q17)</f>
        <v>0.72928046404456992</v>
      </c>
      <c r="R17" s="111">
        <f>IF(RES_hhdet_tes!R17=0,"",RES_hhdet_tes!R17/RES_hhdet_fec!R17)</f>
        <v>0.74699081541172041</v>
      </c>
      <c r="S17" s="111">
        <f>IF(RES_hhdet_tes!S17=0,"",RES_hhdet_tes!S17/RES_hhdet_fec!S17)</f>
        <v>0.75768705526447144</v>
      </c>
      <c r="T17" s="111">
        <f>IF(RES_hhdet_tes!T17=0,"",RES_hhdet_tes!T17/RES_hhdet_fec!T17)</f>
        <v>0.75789165654702495</v>
      </c>
      <c r="U17" s="111">
        <f>IF(RES_hhdet_tes!U17=0,"",RES_hhdet_tes!U17/RES_hhdet_fec!U17)</f>
        <v>0.759743334254397</v>
      </c>
      <c r="V17" s="111">
        <f>IF(RES_hhdet_tes!V17=0,"",RES_hhdet_tes!V17/RES_hhdet_fec!V17)</f>
        <v>0.76200610014805326</v>
      </c>
      <c r="W17" s="111">
        <f>IF(RES_hhdet_tes!W17=0,"",RES_hhdet_tes!W17/RES_hhdet_fec!W17)</f>
        <v>0.76990788741392568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0.68330505745753167</v>
      </c>
      <c r="C19" s="124">
        <f>IF(RES_hhdet_tes!C19=0,"",RES_hhdet_tes!C19/RES_hhdet_fec!C19)</f>
        <v>0.68674050006938903</v>
      </c>
      <c r="D19" s="124">
        <f>IF(RES_hhdet_tes!D19=0,"",RES_hhdet_tes!D19/RES_hhdet_fec!D19)</f>
        <v>0.68614530613319191</v>
      </c>
      <c r="E19" s="124">
        <f>IF(RES_hhdet_tes!E19=0,"",RES_hhdet_tes!E19/RES_hhdet_fec!E19)</f>
        <v>0.68886033159950555</v>
      </c>
      <c r="F19" s="124">
        <f>IF(RES_hhdet_tes!F19=0,"",RES_hhdet_tes!F19/RES_hhdet_fec!F19)</f>
        <v>0.68367981244708587</v>
      </c>
      <c r="G19" s="124">
        <f>IF(RES_hhdet_tes!G19=0,"",RES_hhdet_tes!G19/RES_hhdet_fec!G19)</f>
        <v>0.6918505561338586</v>
      </c>
      <c r="H19" s="124">
        <f>IF(RES_hhdet_tes!H19=0,"",RES_hhdet_tes!H19/RES_hhdet_fec!H19)</f>
        <v>0.70129453115187335</v>
      </c>
      <c r="I19" s="124">
        <f>IF(RES_hhdet_tes!I19=0,"",RES_hhdet_tes!I19/RES_hhdet_fec!I19)</f>
        <v>0.70431377288419983</v>
      </c>
      <c r="J19" s="124">
        <f>IF(RES_hhdet_tes!J19=0,"",RES_hhdet_tes!J19/RES_hhdet_fec!J19)</f>
        <v>0.71110039625957489</v>
      </c>
      <c r="K19" s="124">
        <f>IF(RES_hhdet_tes!K19=0,"",RES_hhdet_tes!K19/RES_hhdet_fec!K19)</f>
        <v>0.69950364014984945</v>
      </c>
      <c r="L19" s="124">
        <f>IF(RES_hhdet_tes!L19=0,"",RES_hhdet_tes!L19/RES_hhdet_fec!L19)</f>
        <v>0.71312306648409174</v>
      </c>
      <c r="M19" s="124">
        <f>IF(RES_hhdet_tes!M19=0,"",RES_hhdet_tes!M19/RES_hhdet_fec!M19)</f>
        <v>0.71120901864140806</v>
      </c>
      <c r="N19" s="124">
        <f>IF(RES_hhdet_tes!N19=0,"",RES_hhdet_tes!N19/RES_hhdet_fec!N19)</f>
        <v>0.7169955233529004</v>
      </c>
      <c r="O19" s="124">
        <f>IF(RES_hhdet_tes!O19=0,"",RES_hhdet_tes!O19/RES_hhdet_fec!O19)</f>
        <v>0.72147865424523616</v>
      </c>
      <c r="P19" s="124">
        <f>IF(RES_hhdet_tes!P19=0,"",RES_hhdet_tes!P19/RES_hhdet_fec!P19)</f>
        <v>0.71789574382288401</v>
      </c>
      <c r="Q19" s="124">
        <f>IF(RES_hhdet_tes!Q19=0,"",RES_hhdet_tes!Q19/RES_hhdet_fec!Q19)</f>
        <v>0.73184160296397294</v>
      </c>
      <c r="R19" s="124">
        <f>IF(RES_hhdet_tes!R19=0,"",RES_hhdet_tes!R19/RES_hhdet_fec!R19)</f>
        <v>0.74709483949053301</v>
      </c>
      <c r="S19" s="124">
        <f>IF(RES_hhdet_tes!S19=0,"",RES_hhdet_tes!S19/RES_hhdet_fec!S19)</f>
        <v>0.75449840065502072</v>
      </c>
      <c r="T19" s="124">
        <f>IF(RES_hhdet_tes!T19=0,"",RES_hhdet_tes!T19/RES_hhdet_fec!T19)</f>
        <v>0.75449556615835633</v>
      </c>
      <c r="U19" s="124">
        <f>IF(RES_hhdet_tes!U19=0,"",RES_hhdet_tes!U19/RES_hhdet_fec!U19)</f>
        <v>0.75487614423115423</v>
      </c>
      <c r="V19" s="124">
        <f>IF(RES_hhdet_tes!V19=0,"",RES_hhdet_tes!V19/RES_hhdet_fec!V19)</f>
        <v>0.75603717697649442</v>
      </c>
      <c r="W19" s="124">
        <f>IF(RES_hhdet_tes!W19=0,"",RES_hhdet_tes!W19/RES_hhdet_fec!W19)</f>
        <v>0.76778830218418193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0.61414698084034969</v>
      </c>
      <c r="C21" s="111">
        <f>IF(RES_hhdet_tes!C21=0,"",RES_hhdet_tes!C21/RES_hhdet_fec!C21)</f>
        <v>0.61448053494181909</v>
      </c>
      <c r="D21" s="111">
        <f>IF(RES_hhdet_tes!D21=0,"",RES_hhdet_tes!D21/RES_hhdet_fec!D21)</f>
        <v>0.61462044911154412</v>
      </c>
      <c r="E21" s="111">
        <f>IF(RES_hhdet_tes!E21=0,"",RES_hhdet_tes!E21/RES_hhdet_fec!E21)</f>
        <v>0.61533037823597714</v>
      </c>
      <c r="F21" s="111">
        <f>IF(RES_hhdet_tes!F21=0,"",RES_hhdet_tes!F21/RES_hhdet_fec!F21)</f>
        <v>0.61658173740741684</v>
      </c>
      <c r="G21" s="111">
        <f>IF(RES_hhdet_tes!G21=0,"",RES_hhdet_tes!G21/RES_hhdet_fec!G21)</f>
        <v>0.6182436462121873</v>
      </c>
      <c r="H21" s="111">
        <f>IF(RES_hhdet_tes!H21=0,"",RES_hhdet_tes!H21/RES_hhdet_fec!H21)</f>
        <v>0.62021359971666412</v>
      </c>
      <c r="I21" s="111">
        <f>IF(RES_hhdet_tes!I21=0,"",RES_hhdet_tes!I21/RES_hhdet_fec!I21)</f>
        <v>0.62112112487342297</v>
      </c>
      <c r="J21" s="111">
        <f>IF(RES_hhdet_tes!J21=0,"",RES_hhdet_tes!J21/RES_hhdet_fec!J21)</f>
        <v>0.62119390540737451</v>
      </c>
      <c r="K21" s="111">
        <f>IF(RES_hhdet_tes!K21=0,"",RES_hhdet_tes!K21/RES_hhdet_fec!K21)</f>
        <v>0.621279458340673</v>
      </c>
      <c r="L21" s="111">
        <f>IF(RES_hhdet_tes!L21=0,"",RES_hhdet_tes!L21/RES_hhdet_fec!L21)</f>
        <v>0.62132444297323819</v>
      </c>
      <c r="M21" s="111">
        <f>IF(RES_hhdet_tes!M21=0,"",RES_hhdet_tes!M21/RES_hhdet_fec!M21)</f>
        <v>0.62138806919961287</v>
      </c>
      <c r="N21" s="111">
        <f>IF(RES_hhdet_tes!N21=0,"",RES_hhdet_tes!N21/RES_hhdet_fec!N21)</f>
        <v>0.6214481383740853</v>
      </c>
      <c r="O21" s="111">
        <f>IF(RES_hhdet_tes!O21=0,"",RES_hhdet_tes!O21/RES_hhdet_fec!O21)</f>
        <v>0.62157626817175926</v>
      </c>
      <c r="P21" s="111">
        <f>IF(RES_hhdet_tes!P21=0,"",RES_hhdet_tes!P21/RES_hhdet_fec!P21)</f>
        <v>0.62167298675403659</v>
      </c>
      <c r="Q21" s="111">
        <f>IF(RES_hhdet_tes!Q21=0,"",RES_hhdet_tes!Q21/RES_hhdet_fec!Q21)</f>
        <v>0.62182203878221309</v>
      </c>
      <c r="R21" s="111">
        <f>IF(RES_hhdet_tes!R21=0,"",RES_hhdet_tes!R21/RES_hhdet_fec!R21)</f>
        <v>0.62200199612819151</v>
      </c>
      <c r="S21" s="111">
        <f>IF(RES_hhdet_tes!S21=0,"",RES_hhdet_tes!S21/RES_hhdet_fec!S21)</f>
        <v>0.62222554022969534</v>
      </c>
      <c r="T21" s="111">
        <f>IF(RES_hhdet_tes!T21=0,"",RES_hhdet_tes!T21/RES_hhdet_fec!T21)</f>
        <v>0.62222759278314788</v>
      </c>
      <c r="U21" s="111">
        <f>IF(RES_hhdet_tes!U21=0,"",RES_hhdet_tes!U21/RES_hhdet_fec!U21)</f>
        <v>0.62224116428600984</v>
      </c>
      <c r="V21" s="111">
        <f>IF(RES_hhdet_tes!V21=0,"",RES_hhdet_tes!V21/RES_hhdet_fec!V21)</f>
        <v>0.62233484695778762</v>
      </c>
      <c r="W21" s="111">
        <f>IF(RES_hhdet_tes!W21=0,"",RES_hhdet_tes!W21/RES_hhdet_fec!W21)</f>
        <v>0.62299413017610672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0.75850600676264024</v>
      </c>
      <c r="C22" s="45">
        <f>IF(RES_hhdet_tes!C22=0,"",RES_hhdet_tes!C22/RES_hhdet_fec!C22)</f>
        <v>0.75934496474839031</v>
      </c>
      <c r="D22" s="45">
        <f>IF(RES_hhdet_tes!D22=0,"",RES_hhdet_tes!D22/RES_hhdet_fec!D22)</f>
        <v>0.75968408668210241</v>
      </c>
      <c r="E22" s="45">
        <f>IF(RES_hhdet_tes!E22=0,"",RES_hhdet_tes!E22/RES_hhdet_fec!E22)</f>
        <v>0.76148965315016059</v>
      </c>
      <c r="F22" s="45">
        <f>IF(RES_hhdet_tes!F22=0,"",RES_hhdet_tes!F22/RES_hhdet_fec!F22)</f>
        <v>0.76449807919019197</v>
      </c>
      <c r="G22" s="45">
        <f>IF(RES_hhdet_tes!G22=0,"",RES_hhdet_tes!G22/RES_hhdet_fec!G22)</f>
        <v>0.7696084231016922</v>
      </c>
      <c r="H22" s="45">
        <f>IF(RES_hhdet_tes!H22=0,"",RES_hhdet_tes!H22/RES_hhdet_fec!H22)</f>
        <v>0.77600608979623342</v>
      </c>
      <c r="I22" s="45">
        <f>IF(RES_hhdet_tes!I22=0,"",RES_hhdet_tes!I22/RES_hhdet_fec!I22)</f>
        <v>0.77883437076184969</v>
      </c>
      <c r="J22" s="45">
        <f>IF(RES_hhdet_tes!J22=0,"",RES_hhdet_tes!J22/RES_hhdet_fec!J22)</f>
        <v>0.7796802353715262</v>
      </c>
      <c r="K22" s="45">
        <f>IF(RES_hhdet_tes!K22=0,"",RES_hhdet_tes!K22/RES_hhdet_fec!K22)</f>
        <v>0.78059538664148997</v>
      </c>
      <c r="L22" s="45">
        <f>IF(RES_hhdet_tes!L22=0,"",RES_hhdet_tes!L22/RES_hhdet_fec!L22)</f>
        <v>0.78101639522829591</v>
      </c>
      <c r="M22" s="45">
        <f>IF(RES_hhdet_tes!M22=0,"",RES_hhdet_tes!M22/RES_hhdet_fec!M22)</f>
        <v>0.78155585755651569</v>
      </c>
      <c r="N22" s="45">
        <f>IF(RES_hhdet_tes!N22=0,"",RES_hhdet_tes!N22/RES_hhdet_fec!N22)</f>
        <v>0.78201236390766982</v>
      </c>
      <c r="O22" s="45">
        <f>IF(RES_hhdet_tes!O22=0,"",RES_hhdet_tes!O22/RES_hhdet_fec!O22)</f>
        <v>0.78367766765325564</v>
      </c>
      <c r="P22" s="45">
        <f>IF(RES_hhdet_tes!P22=0,"",RES_hhdet_tes!P22/RES_hhdet_fec!P22)</f>
        <v>0.78780898009996314</v>
      </c>
      <c r="Q22" s="45">
        <f>IF(RES_hhdet_tes!Q22=0,"",RES_hhdet_tes!Q22/RES_hhdet_fec!Q22)</f>
        <v>0.79766715079940254</v>
      </c>
      <c r="R22" s="45">
        <f>IF(RES_hhdet_tes!R22=0,"",RES_hhdet_tes!R22/RES_hhdet_fec!R22)</f>
        <v>0.80831543792715732</v>
      </c>
      <c r="S22" s="45">
        <f>IF(RES_hhdet_tes!S22=0,"",RES_hhdet_tes!S22/RES_hhdet_fec!S22)</f>
        <v>0.81623368840958554</v>
      </c>
      <c r="T22" s="45">
        <f>IF(RES_hhdet_tes!T22=0,"",RES_hhdet_tes!T22/RES_hhdet_fec!T22)</f>
        <v>0.81636969607268639</v>
      </c>
      <c r="U22" s="45">
        <f>IF(RES_hhdet_tes!U22=0,"",RES_hhdet_tes!U22/RES_hhdet_fec!U22)</f>
        <v>0.81667393704483449</v>
      </c>
      <c r="V22" s="45">
        <f>IF(RES_hhdet_tes!V22=0,"",RES_hhdet_tes!V22/RES_hhdet_fec!V22)</f>
        <v>0.81868140784912147</v>
      </c>
      <c r="W22" s="45">
        <f>IF(RES_hhdet_tes!W22=0,"",RES_hhdet_tes!W22/RES_hhdet_fec!W22)</f>
        <v>0.83008586963552333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0.52710331269741539</v>
      </c>
      <c r="C24" s="119">
        <f>IF(RES_hhdet_tes!C24=0,"",RES_hhdet_tes!C24/RES_hhdet_fec!C24)</f>
        <v>0.5295653892231984</v>
      </c>
      <c r="D24" s="119">
        <f>IF(RES_hhdet_tes!D24=0,"",RES_hhdet_tes!D24/RES_hhdet_fec!D24)</f>
        <v>0.53285479842602723</v>
      </c>
      <c r="E24" s="119">
        <f>IF(RES_hhdet_tes!E24=0,"",RES_hhdet_tes!E24/RES_hhdet_fec!E24)</f>
        <v>0.54040744572469435</v>
      </c>
      <c r="F24" s="119">
        <f>IF(RES_hhdet_tes!F24=0,"",RES_hhdet_tes!F24/RES_hhdet_fec!F24)</f>
        <v>0.53849885748894055</v>
      </c>
      <c r="G24" s="119">
        <f>IF(RES_hhdet_tes!G24=0,"",RES_hhdet_tes!G24/RES_hhdet_fec!G24)</f>
        <v>0.54457966046124417</v>
      </c>
      <c r="H24" s="119">
        <f>IF(RES_hhdet_tes!H24=0,"",RES_hhdet_tes!H24/RES_hhdet_fec!H24)</f>
        <v>0.55415164518031224</v>
      </c>
      <c r="I24" s="119">
        <f>IF(RES_hhdet_tes!I24=0,"",RES_hhdet_tes!I24/RES_hhdet_fec!I24)</f>
        <v>0.56190661458167313</v>
      </c>
      <c r="J24" s="119">
        <f>IF(RES_hhdet_tes!J24=0,"",RES_hhdet_tes!J24/RES_hhdet_fec!J24)</f>
        <v>0.56864319181924572</v>
      </c>
      <c r="K24" s="119">
        <f>IF(RES_hhdet_tes!K24=0,"",RES_hhdet_tes!K24/RES_hhdet_fec!K24)</f>
        <v>0.57494638771970419</v>
      </c>
      <c r="L24" s="119">
        <f>IF(RES_hhdet_tes!L24=0,"",RES_hhdet_tes!L24/RES_hhdet_fec!L24)</f>
        <v>0.58561557435115097</v>
      </c>
      <c r="M24" s="119">
        <f>IF(RES_hhdet_tes!M24=0,"",RES_hhdet_tes!M24/RES_hhdet_fec!M24)</f>
        <v>0.6027331333838315</v>
      </c>
      <c r="N24" s="119">
        <f>IF(RES_hhdet_tes!N24=0,"",RES_hhdet_tes!N24/RES_hhdet_fec!N24)</f>
        <v>0.6162797526081657</v>
      </c>
      <c r="O24" s="119">
        <f>IF(RES_hhdet_tes!O24=0,"",RES_hhdet_tes!O24/RES_hhdet_fec!O24)</f>
        <v>0.63262553156954293</v>
      </c>
      <c r="P24" s="119">
        <f>IF(RES_hhdet_tes!P24=0,"",RES_hhdet_tes!P24/RES_hhdet_fec!P24)</f>
        <v>0.63929445621291014</v>
      </c>
      <c r="Q24" s="119">
        <f>IF(RES_hhdet_tes!Q24=0,"",RES_hhdet_tes!Q24/RES_hhdet_fec!Q24)</f>
        <v>0.6430968920732586</v>
      </c>
      <c r="R24" s="119">
        <f>IF(RES_hhdet_tes!R24=0,"",RES_hhdet_tes!R24/RES_hhdet_fec!R24)</f>
        <v>0.65352937764456198</v>
      </c>
      <c r="S24" s="119">
        <f>IF(RES_hhdet_tes!S24=0,"",RES_hhdet_tes!S24/RES_hhdet_fec!S24)</f>
        <v>0.66921270151135426</v>
      </c>
      <c r="T24" s="119">
        <f>IF(RES_hhdet_tes!T24=0,"",RES_hhdet_tes!T24/RES_hhdet_fec!T24)</f>
        <v>0.68280268385669607</v>
      </c>
      <c r="U24" s="119">
        <f>IF(RES_hhdet_tes!U24=0,"",RES_hhdet_tes!U24/RES_hhdet_fec!U24)</f>
        <v>0.69795568832801391</v>
      </c>
      <c r="V24" s="119">
        <f>IF(RES_hhdet_tes!V24=0,"",RES_hhdet_tes!V24/RES_hhdet_fec!V24)</f>
        <v>0.72060457468054229</v>
      </c>
      <c r="W24" s="119">
        <f>IF(RES_hhdet_tes!W24=0,"",RES_hhdet_tes!W24/RES_hhdet_fec!W24)</f>
        <v>0.72649075329462065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0.50418855856878153</v>
      </c>
      <c r="C25" s="124">
        <f>IF(RES_hhdet_tes!C25=0,"",RES_hhdet_tes!C25/RES_hhdet_fec!C25)</f>
        <v>0.50749056103481349</v>
      </c>
      <c r="D25" s="124">
        <f>IF(RES_hhdet_tes!D25=0,"",RES_hhdet_tes!D25/RES_hhdet_fec!D25)</f>
        <v>0.51067401868604945</v>
      </c>
      <c r="E25" s="124">
        <f>IF(RES_hhdet_tes!E25=0,"",RES_hhdet_tes!E25/RES_hhdet_fec!E25)</f>
        <v>0.51362115215898096</v>
      </c>
      <c r="F25" s="124">
        <f>IF(RES_hhdet_tes!F25=0,"",RES_hhdet_tes!F25/RES_hhdet_fec!F25)</f>
        <v>0.5179859971277454</v>
      </c>
      <c r="G25" s="124">
        <f>IF(RES_hhdet_tes!G25=0,"",RES_hhdet_tes!G25/RES_hhdet_fec!G25)</f>
        <v>0.52349597864249353</v>
      </c>
      <c r="H25" s="124">
        <f>IF(RES_hhdet_tes!H25=0,"",RES_hhdet_tes!H25/RES_hhdet_fec!H25)</f>
        <v>0.52992235397522847</v>
      </c>
      <c r="I25" s="124">
        <f>IF(RES_hhdet_tes!I25=0,"",RES_hhdet_tes!I25/RES_hhdet_fec!I25)</f>
        <v>0.53861491704064413</v>
      </c>
      <c r="J25" s="124">
        <f>IF(RES_hhdet_tes!J25=0,"",RES_hhdet_tes!J25/RES_hhdet_fec!J25)</f>
        <v>0.54619433248520854</v>
      </c>
      <c r="K25" s="124">
        <f>IF(RES_hhdet_tes!K25=0,"",RES_hhdet_tes!K25/RES_hhdet_fec!K25)</f>
        <v>0.55524081409724624</v>
      </c>
      <c r="L25" s="124">
        <f>IF(RES_hhdet_tes!L25=0,"",RES_hhdet_tes!L25/RES_hhdet_fec!L25)</f>
        <v>0.5655814556907558</v>
      </c>
      <c r="M25" s="124">
        <f>IF(RES_hhdet_tes!M25=0,"",RES_hhdet_tes!M25/RES_hhdet_fec!M25)</f>
        <v>0.57753612753209771</v>
      </c>
      <c r="N25" s="124">
        <f>IF(RES_hhdet_tes!N25=0,"",RES_hhdet_tes!N25/RES_hhdet_fec!N25)</f>
        <v>0.59426555833931349</v>
      </c>
      <c r="O25" s="124">
        <f>IF(RES_hhdet_tes!O25=0,"",RES_hhdet_tes!O25/RES_hhdet_fec!O25)</f>
        <v>0.61308897246223826</v>
      </c>
      <c r="P25" s="124">
        <f>IF(RES_hhdet_tes!P25=0,"",RES_hhdet_tes!P25/RES_hhdet_fec!P25)</f>
        <v>0.61438445790433527</v>
      </c>
      <c r="Q25" s="124">
        <f>IF(RES_hhdet_tes!Q25=0,"",RES_hhdet_tes!Q25/RES_hhdet_fec!Q25)</f>
        <v>0.61887661339577338</v>
      </c>
      <c r="R25" s="124">
        <f>IF(RES_hhdet_tes!R25=0,"",RES_hhdet_tes!R25/RES_hhdet_fec!R25)</f>
        <v>0.63255557327154011</v>
      </c>
      <c r="S25" s="124">
        <f>IF(RES_hhdet_tes!S25=0,"",RES_hhdet_tes!S25/RES_hhdet_fec!S25)</f>
        <v>0.64691911914132605</v>
      </c>
      <c r="T25" s="124">
        <f>IF(RES_hhdet_tes!T25=0,"",RES_hhdet_tes!T25/RES_hhdet_fec!T25)</f>
        <v>0.65891611346152645</v>
      </c>
      <c r="U25" s="124">
        <f>IF(RES_hhdet_tes!U25=0,"",RES_hhdet_tes!U25/RES_hhdet_fec!U25)</f>
        <v>0.67034041805041344</v>
      </c>
      <c r="V25" s="124">
        <f>IF(RES_hhdet_tes!V25=0,"",RES_hhdet_tes!V25/RES_hhdet_fec!V25)</f>
        <v>0.68637924385757332</v>
      </c>
      <c r="W25" s="124">
        <f>IF(RES_hhdet_tes!W25=0,"",RES_hhdet_tes!W25/RES_hhdet_fec!W25)</f>
        <v>0.70251473095988437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0.49799375324847295</v>
      </c>
      <c r="C26" s="111">
        <f>IF(RES_hhdet_tes!C26=0,"",RES_hhdet_tes!C26/RES_hhdet_fec!C26)</f>
        <v>0.50145304943020497</v>
      </c>
      <c r="D26" s="111">
        <f>IF(RES_hhdet_tes!D26=0,"",RES_hhdet_tes!D26/RES_hhdet_fec!D26)</f>
        <v>0.50471729243515462</v>
      </c>
      <c r="E26" s="111">
        <f>IF(RES_hhdet_tes!E26=0,"",RES_hhdet_tes!E26/RES_hhdet_fec!E26)</f>
        <v>0.50793793042498392</v>
      </c>
      <c r="F26" s="111">
        <f>IF(RES_hhdet_tes!F26=0,"",RES_hhdet_tes!F26/RES_hhdet_fec!F26)</f>
        <v>0.51225930067279046</v>
      </c>
      <c r="G26" s="111">
        <f>IF(RES_hhdet_tes!G26=0,"",RES_hhdet_tes!G26/RES_hhdet_fec!G26)</f>
        <v>0.51790124802605009</v>
      </c>
      <c r="H26" s="111">
        <f>IF(RES_hhdet_tes!H26=0,"",RES_hhdet_tes!H26/RES_hhdet_fec!H26)</f>
        <v>0.52443322155872851</v>
      </c>
      <c r="I26" s="111">
        <f>IF(RES_hhdet_tes!I26=0,"",RES_hhdet_tes!I26/RES_hhdet_fec!I26)</f>
        <v>0.53313866152463374</v>
      </c>
      <c r="J26" s="111">
        <f>IF(RES_hhdet_tes!J26=0,"",RES_hhdet_tes!J26/RES_hhdet_fec!J26)</f>
        <v>0.54081214110734011</v>
      </c>
      <c r="K26" s="111">
        <f>IF(RES_hhdet_tes!K26=0,"",RES_hhdet_tes!K26/RES_hhdet_fec!K26)</f>
        <v>0.55003044824511715</v>
      </c>
      <c r="L26" s="111">
        <f>IF(RES_hhdet_tes!L26=0,"",RES_hhdet_tes!L26/RES_hhdet_fec!L26)</f>
        <v>0.56042483937885978</v>
      </c>
      <c r="M26" s="111">
        <f>IF(RES_hhdet_tes!M26=0,"",RES_hhdet_tes!M26/RES_hhdet_fec!M26)</f>
        <v>0.57247130550436653</v>
      </c>
      <c r="N26" s="111">
        <f>IF(RES_hhdet_tes!N26=0,"",RES_hhdet_tes!N26/RES_hhdet_fec!N26)</f>
        <v>0.58930719962148226</v>
      </c>
      <c r="O26" s="111">
        <f>IF(RES_hhdet_tes!O26=0,"",RES_hhdet_tes!O26/RES_hhdet_fec!O26)</f>
        <v>0.6082521155091265</v>
      </c>
      <c r="P26" s="111">
        <f>IF(RES_hhdet_tes!P26=0,"",RES_hhdet_tes!P26/RES_hhdet_fec!P26)</f>
        <v>0.60957896071734463</v>
      </c>
      <c r="Q26" s="111">
        <f>IF(RES_hhdet_tes!Q26=0,"",RES_hhdet_tes!Q26/RES_hhdet_fec!Q26)</f>
        <v>0.61411606050060552</v>
      </c>
      <c r="R26" s="111">
        <f>IF(RES_hhdet_tes!R26=0,"",RES_hhdet_tes!R26/RES_hhdet_fec!R26)</f>
        <v>0.6278850336287598</v>
      </c>
      <c r="S26" s="111">
        <f>IF(RES_hhdet_tes!S26=0,"",RES_hhdet_tes!S26/RES_hhdet_fec!S26)</f>
        <v>0.64234958348737947</v>
      </c>
      <c r="T26" s="111">
        <f>IF(RES_hhdet_tes!T26=0,"",RES_hhdet_tes!T26/RES_hhdet_fec!T26)</f>
        <v>0.65443646697070668</v>
      </c>
      <c r="U26" s="111">
        <f>IF(RES_hhdet_tes!U26=0,"",RES_hhdet_tes!U26/RES_hhdet_fec!U26)</f>
        <v>0.66594871338271056</v>
      </c>
      <c r="V26" s="111">
        <f>IF(RES_hhdet_tes!V26=0,"",RES_hhdet_tes!V26/RES_hhdet_fec!V26)</f>
        <v>0.68211229441228449</v>
      </c>
      <c r="W26" s="111">
        <f>IF(RES_hhdet_tes!W26=0,"",RES_hhdet_tes!W26/RES_hhdet_fec!W26)</f>
        <v>0.69837947647444309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1.8130054223880812</v>
      </c>
      <c r="C28" s="124">
        <f>IF(RES_hhdet_tes!C28=0,"",RES_hhdet_tes!C28/RES_hhdet_fec!C28)</f>
        <v>1.8837016997442035</v>
      </c>
      <c r="D28" s="124">
        <f>IF(RES_hhdet_tes!D28=0,"",RES_hhdet_tes!D28/RES_hhdet_fec!D28)</f>
        <v>1.9660769203661799</v>
      </c>
      <c r="E28" s="124">
        <f>IF(RES_hhdet_tes!E28=0,"",RES_hhdet_tes!E28/RES_hhdet_fec!E28)</f>
        <v>2.0419036182059518</v>
      </c>
      <c r="F28" s="124">
        <f>IF(RES_hhdet_tes!F28=0,"",RES_hhdet_tes!F28/RES_hhdet_fec!F28)</f>
        <v>2.1343269693835207</v>
      </c>
      <c r="G28" s="124">
        <f>IF(RES_hhdet_tes!G28=0,"",RES_hhdet_tes!G28/RES_hhdet_fec!G28)</f>
        <v>2.2552318669085145</v>
      </c>
      <c r="H28" s="124">
        <f>IF(RES_hhdet_tes!H28=0,"",RES_hhdet_tes!H28/RES_hhdet_fec!H28)</f>
        <v>2.430860293021829</v>
      </c>
      <c r="I28" s="124">
        <f>IF(RES_hhdet_tes!I28=0,"",RES_hhdet_tes!I28/RES_hhdet_fec!I28)</f>
        <v>2.5348055302451287</v>
      </c>
      <c r="J28" s="124">
        <f>IF(RES_hhdet_tes!J28=0,"",RES_hhdet_tes!J28/RES_hhdet_fec!J28)</f>
        <v>2.5829988196262237</v>
      </c>
      <c r="K28" s="124">
        <f>IF(RES_hhdet_tes!K28=0,"",RES_hhdet_tes!K28/RES_hhdet_fec!K28)</f>
        <v>2.6711922792569971</v>
      </c>
      <c r="L28" s="124">
        <f>IF(RES_hhdet_tes!L28=0,"",RES_hhdet_tes!L28/RES_hhdet_fec!L28)</f>
        <v>2.7634976540275482</v>
      </c>
      <c r="M28" s="124">
        <f>IF(RES_hhdet_tes!M28=0,"",RES_hhdet_tes!M28/RES_hhdet_fec!M28)</f>
        <v>2.8566137769584325</v>
      </c>
      <c r="N28" s="124">
        <f>IF(RES_hhdet_tes!N28=0,"",RES_hhdet_tes!N28/RES_hhdet_fec!N28)</f>
        <v>2.9470828799264948</v>
      </c>
      <c r="O28" s="124">
        <f>IF(RES_hhdet_tes!O28=0,"",RES_hhdet_tes!O28/RES_hhdet_fec!O28)</f>
        <v>3.0636530558071988</v>
      </c>
      <c r="P28" s="124">
        <f>IF(RES_hhdet_tes!P28=0,"",RES_hhdet_tes!P28/RES_hhdet_fec!P28)</f>
        <v>3.1610130415827618</v>
      </c>
      <c r="Q28" s="124">
        <f>IF(RES_hhdet_tes!Q28=0,"",RES_hhdet_tes!Q28/RES_hhdet_fec!Q28)</f>
        <v>3.2282734341841506</v>
      </c>
      <c r="R28" s="124">
        <f>IF(RES_hhdet_tes!R28=0,"",RES_hhdet_tes!R28/RES_hhdet_fec!R28)</f>
        <v>3.3198170686753992</v>
      </c>
      <c r="S28" s="124">
        <f>IF(RES_hhdet_tes!S28=0,"",RES_hhdet_tes!S28/RES_hhdet_fec!S28)</f>
        <v>3.5058455165317604</v>
      </c>
      <c r="T28" s="124">
        <f>IF(RES_hhdet_tes!T28=0,"",RES_hhdet_tes!T28/RES_hhdet_fec!T28)</f>
        <v>3.6864042704421416</v>
      </c>
      <c r="U28" s="124">
        <f>IF(RES_hhdet_tes!U28=0,"",RES_hhdet_tes!U28/RES_hhdet_fec!U28)</f>
        <v>3.8086179439578802</v>
      </c>
      <c r="V28" s="124">
        <f>IF(RES_hhdet_tes!V28=0,"",RES_hhdet_tes!V28/RES_hhdet_fec!V28)</f>
        <v>3.8807801218743285</v>
      </c>
      <c r="W28" s="124">
        <f>IF(RES_hhdet_tes!W28=0,"",RES_hhdet_tes!W28/RES_hhdet_fec!W28)</f>
        <v>3.9565647686144474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1.8130054223880812</v>
      </c>
      <c r="C29" s="111">
        <f>IF(RES_hhdet_tes!C29=0,"",RES_hhdet_tes!C29/RES_hhdet_fec!C29)</f>
        <v>1.8837016997442035</v>
      </c>
      <c r="D29" s="111">
        <f>IF(RES_hhdet_tes!D29=0,"",RES_hhdet_tes!D29/RES_hhdet_fec!D29)</f>
        <v>1.9660769203661799</v>
      </c>
      <c r="E29" s="111">
        <f>IF(RES_hhdet_tes!E29=0,"",RES_hhdet_tes!E29/RES_hhdet_fec!E29)</f>
        <v>2.0419036182059518</v>
      </c>
      <c r="F29" s="111">
        <f>IF(RES_hhdet_tes!F29=0,"",RES_hhdet_tes!F29/RES_hhdet_fec!F29)</f>
        <v>2.1343269693835207</v>
      </c>
      <c r="G29" s="111">
        <f>IF(RES_hhdet_tes!G29=0,"",RES_hhdet_tes!G29/RES_hhdet_fec!G29)</f>
        <v>2.2552318669085145</v>
      </c>
      <c r="H29" s="111">
        <f>IF(RES_hhdet_tes!H29=0,"",RES_hhdet_tes!H29/RES_hhdet_fec!H29)</f>
        <v>2.430860293021829</v>
      </c>
      <c r="I29" s="111">
        <f>IF(RES_hhdet_tes!I29=0,"",RES_hhdet_tes!I29/RES_hhdet_fec!I29)</f>
        <v>2.5348055302451287</v>
      </c>
      <c r="J29" s="111">
        <f>IF(RES_hhdet_tes!J29=0,"",RES_hhdet_tes!J29/RES_hhdet_fec!J29)</f>
        <v>2.5829988196262237</v>
      </c>
      <c r="K29" s="111">
        <f>IF(RES_hhdet_tes!K29=0,"",RES_hhdet_tes!K29/RES_hhdet_fec!K29)</f>
        <v>2.6711922792569971</v>
      </c>
      <c r="L29" s="111">
        <f>IF(RES_hhdet_tes!L29=0,"",RES_hhdet_tes!L29/RES_hhdet_fec!L29)</f>
        <v>2.7634976540275482</v>
      </c>
      <c r="M29" s="111">
        <f>IF(RES_hhdet_tes!M29=0,"",RES_hhdet_tes!M29/RES_hhdet_fec!M29)</f>
        <v>2.8566137769584325</v>
      </c>
      <c r="N29" s="111">
        <f>IF(RES_hhdet_tes!N29=0,"",RES_hhdet_tes!N29/RES_hhdet_fec!N29)</f>
        <v>2.9470828799264948</v>
      </c>
      <c r="O29" s="111">
        <f>IF(RES_hhdet_tes!O29=0,"",RES_hhdet_tes!O29/RES_hhdet_fec!O29)</f>
        <v>3.0636530558071988</v>
      </c>
      <c r="P29" s="111">
        <f>IF(RES_hhdet_tes!P29=0,"",RES_hhdet_tes!P29/RES_hhdet_fec!P29)</f>
        <v>3.1610130415827618</v>
      </c>
      <c r="Q29" s="111">
        <f>IF(RES_hhdet_tes!Q29=0,"",RES_hhdet_tes!Q29/RES_hhdet_fec!Q29)</f>
        <v>3.2282734341841506</v>
      </c>
      <c r="R29" s="111">
        <f>IF(RES_hhdet_tes!R29=0,"",RES_hhdet_tes!R29/RES_hhdet_fec!R29)</f>
        <v>3.3198170686753992</v>
      </c>
      <c r="S29" s="111">
        <f>IF(RES_hhdet_tes!S29=0,"",RES_hhdet_tes!S29/RES_hhdet_fec!S29)</f>
        <v>3.5058455165317604</v>
      </c>
      <c r="T29" s="111">
        <f>IF(RES_hhdet_tes!T29=0,"",RES_hhdet_tes!T29/RES_hhdet_fec!T29)</f>
        <v>3.6864042704421416</v>
      </c>
      <c r="U29" s="111">
        <f>IF(RES_hhdet_tes!U29=0,"",RES_hhdet_tes!U29/RES_hhdet_fec!U29)</f>
        <v>3.8086179439578802</v>
      </c>
      <c r="V29" s="111">
        <f>IF(RES_hhdet_tes!V29=0,"",RES_hhdet_tes!V29/RES_hhdet_fec!V29)</f>
        <v>3.8807801218743285</v>
      </c>
      <c r="W29" s="111">
        <f>IF(RES_hhdet_tes!W29=0,"",RES_hhdet_tes!W29/RES_hhdet_fec!W29)</f>
        <v>3.9565647686144474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0.67461077069713504</v>
      </c>
      <c r="C30" s="124">
        <f>IF(RES_hhdet_tes!C30=0,"",RES_hhdet_tes!C30/RES_hhdet_fec!C30)</f>
        <v>0.67752977602770881</v>
      </c>
      <c r="D30" s="124">
        <f>IF(RES_hhdet_tes!D30=0,"",RES_hhdet_tes!D30/RES_hhdet_fec!D30)</f>
        <v>0.6806998249888272</v>
      </c>
      <c r="E30" s="124">
        <f>IF(RES_hhdet_tes!E30=0,"",RES_hhdet_tes!E30/RES_hhdet_fec!E30)</f>
        <v>0.68506507090114199</v>
      </c>
      <c r="F30" s="124">
        <f>IF(RES_hhdet_tes!F30=0,"",RES_hhdet_tes!F30/RES_hhdet_fec!F30)</f>
        <v>0.68952789713304508</v>
      </c>
      <c r="G30" s="124">
        <f>IF(RES_hhdet_tes!G30=0,"",RES_hhdet_tes!G30/RES_hhdet_fec!G30)</f>
        <v>0.69480985210231416</v>
      </c>
      <c r="H30" s="124">
        <f>IF(RES_hhdet_tes!H30=0,"",RES_hhdet_tes!H30/RES_hhdet_fec!H30)</f>
        <v>0.70265480163170058</v>
      </c>
      <c r="I30" s="124">
        <f>IF(RES_hhdet_tes!I30=0,"",RES_hhdet_tes!I30/RES_hhdet_fec!I30)</f>
        <v>0.70670118838974372</v>
      </c>
      <c r="J30" s="124">
        <f>IF(RES_hhdet_tes!J30=0,"",RES_hhdet_tes!J30/RES_hhdet_fec!J30)</f>
        <v>0.70930304354325358</v>
      </c>
      <c r="K30" s="124">
        <f>IF(RES_hhdet_tes!K30=0,"",RES_hhdet_tes!K30/RES_hhdet_fec!K30)</f>
        <v>0.71193215373672492</v>
      </c>
      <c r="L30" s="124">
        <f>IF(RES_hhdet_tes!L30=0,"",RES_hhdet_tes!L30/RES_hhdet_fec!L30)</f>
        <v>0.71292147500709657</v>
      </c>
      <c r="M30" s="124">
        <f>IF(RES_hhdet_tes!M30=0,"",RES_hhdet_tes!M30/RES_hhdet_fec!M30)</f>
        <v>0.72179208496077529</v>
      </c>
      <c r="N30" s="124">
        <f>IF(RES_hhdet_tes!N30=0,"",RES_hhdet_tes!N30/RES_hhdet_fec!N30)</f>
        <v>0.72613846584884711</v>
      </c>
      <c r="O30" s="124">
        <f>IF(RES_hhdet_tes!O30=0,"",RES_hhdet_tes!O30/RES_hhdet_fec!O30)</f>
        <v>0.73164316781892946</v>
      </c>
      <c r="P30" s="124">
        <f>IF(RES_hhdet_tes!P30=0,"",RES_hhdet_tes!P30/RES_hhdet_fec!P30)</f>
        <v>0.73718560407770561</v>
      </c>
      <c r="Q30" s="124">
        <f>IF(RES_hhdet_tes!Q30=0,"",RES_hhdet_tes!Q30/RES_hhdet_fec!Q30)</f>
        <v>0.74354739229155864</v>
      </c>
      <c r="R30" s="124">
        <f>IF(RES_hhdet_tes!R30=0,"",RES_hhdet_tes!R30/RES_hhdet_fec!R30)</f>
        <v>0.75306145692433957</v>
      </c>
      <c r="S30" s="124">
        <f>IF(RES_hhdet_tes!S30=0,"",RES_hhdet_tes!S30/RES_hhdet_fec!S30)</f>
        <v>0.7613228433438759</v>
      </c>
      <c r="T30" s="124">
        <f>IF(RES_hhdet_tes!T30=0,"",RES_hhdet_tes!T30/RES_hhdet_fec!T30)</f>
        <v>0.77002112840034032</v>
      </c>
      <c r="U30" s="124">
        <f>IF(RES_hhdet_tes!U30=0,"",RES_hhdet_tes!U30/RES_hhdet_fec!U30)</f>
        <v>0.77873273056124725</v>
      </c>
      <c r="V30" s="124">
        <f>IF(RES_hhdet_tes!V30=0,"",RES_hhdet_tes!V30/RES_hhdet_fec!V30)</f>
        <v>0.78738001767754073</v>
      </c>
      <c r="W30" s="124">
        <f>IF(RES_hhdet_tes!W30=0,"",RES_hhdet_tes!W30/RES_hhdet_fec!W30)</f>
        <v>0.7955579630991747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0.6055818338961797</v>
      </c>
      <c r="C31" s="111">
        <f>IF(RES_hhdet_tes!C31=0,"",RES_hhdet_tes!C31/RES_hhdet_fec!C31)</f>
        <v>0.60815334781811503</v>
      </c>
      <c r="D31" s="111">
        <f>IF(RES_hhdet_tes!D31=0,"",RES_hhdet_tes!D31/RES_hhdet_fec!D31)</f>
        <v>0.6104094141585642</v>
      </c>
      <c r="E31" s="111">
        <f>IF(RES_hhdet_tes!E31=0,"",RES_hhdet_tes!E31/RES_hhdet_fec!E31)</f>
        <v>0.61310391490567717</v>
      </c>
      <c r="F31" s="111">
        <f>IF(RES_hhdet_tes!F31=0,"",RES_hhdet_tes!F31/RES_hhdet_fec!F31)</f>
        <v>0.61694245686899429</v>
      </c>
      <c r="G31" s="111">
        <f>IF(RES_hhdet_tes!G31=0,"",RES_hhdet_tes!G31/RES_hhdet_fec!G31)</f>
        <v>0.62209038455104804</v>
      </c>
      <c r="H31" s="111">
        <f>IF(RES_hhdet_tes!H31=0,"",RES_hhdet_tes!H31/RES_hhdet_fec!H31)</f>
        <v>0.62846477173332005</v>
      </c>
      <c r="I31" s="111">
        <f>IF(RES_hhdet_tes!I31=0,"",RES_hhdet_tes!I31/RES_hhdet_fec!I31)</f>
        <v>0.63207787830978623</v>
      </c>
      <c r="J31" s="111">
        <f>IF(RES_hhdet_tes!J31=0,"",RES_hhdet_tes!J31/RES_hhdet_fec!J31)</f>
        <v>0.63305535055256401</v>
      </c>
      <c r="K31" s="111">
        <f>IF(RES_hhdet_tes!K31=0,"",RES_hhdet_tes!K31/RES_hhdet_fec!K31)</f>
        <v>0.6351545112866599</v>
      </c>
      <c r="L31" s="111">
        <f>IF(RES_hhdet_tes!L31=0,"",RES_hhdet_tes!L31/RES_hhdet_fec!L31)</f>
        <v>0.63709205929416513</v>
      </c>
      <c r="M31" s="111">
        <f>IF(RES_hhdet_tes!M31=0,"",RES_hhdet_tes!M31/RES_hhdet_fec!M31)</f>
        <v>0.63992388339549555</v>
      </c>
      <c r="N31" s="111">
        <f>IF(RES_hhdet_tes!N31=0,"",RES_hhdet_tes!N31/RES_hhdet_fec!N31)</f>
        <v>0.64554906567869963</v>
      </c>
      <c r="O31" s="111">
        <f>IF(RES_hhdet_tes!O31=0,"",RES_hhdet_tes!O31/RES_hhdet_fec!O31)</f>
        <v>0.65654748973662747</v>
      </c>
      <c r="P31" s="111">
        <f>IF(RES_hhdet_tes!P31=0,"",RES_hhdet_tes!P31/RES_hhdet_fec!P31)</f>
        <v>0.66499381611095609</v>
      </c>
      <c r="Q31" s="111">
        <f>IF(RES_hhdet_tes!Q31=0,"",RES_hhdet_tes!Q31/RES_hhdet_fec!Q31)</f>
        <v>0.67981495211800669</v>
      </c>
      <c r="R31" s="111">
        <f>IF(RES_hhdet_tes!R31=0,"",RES_hhdet_tes!R31/RES_hhdet_fec!R31)</f>
        <v>0.69918145651887476</v>
      </c>
      <c r="S31" s="111">
        <f>IF(RES_hhdet_tes!S31=0,"",RES_hhdet_tes!S31/RES_hhdet_fec!S31)</f>
        <v>0.72218333165107629</v>
      </c>
      <c r="T31" s="111">
        <f>IF(RES_hhdet_tes!T31=0,"",RES_hhdet_tes!T31/RES_hhdet_fec!T31)</f>
        <v>0.74107538395400907</v>
      </c>
      <c r="U31" s="111">
        <f>IF(RES_hhdet_tes!U31=0,"",RES_hhdet_tes!U31/RES_hhdet_fec!U31)</f>
        <v>0.75883521498452611</v>
      </c>
      <c r="V31" s="111">
        <f>IF(RES_hhdet_tes!V31=0,"",RES_hhdet_tes!V31/RES_hhdet_fec!V31)</f>
        <v>0.77826875052427191</v>
      </c>
      <c r="W31" s="111">
        <f>IF(RES_hhdet_tes!W31=0,"",RES_hhdet_tes!W31/RES_hhdet_fec!W31)</f>
        <v>0.79512993682692357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0.85335125125053057</v>
      </c>
      <c r="C32" s="111">
        <f>IF(RES_hhdet_tes!C32=0,"",RES_hhdet_tes!C32/RES_hhdet_fec!C32)</f>
        <v>0.86771630834584523</v>
      </c>
      <c r="D32" s="111">
        <f>IF(RES_hhdet_tes!D32=0,"",RES_hhdet_tes!D32/RES_hhdet_fec!D32)</f>
        <v>0.87898488814412379</v>
      </c>
      <c r="E32" s="111">
        <f>IF(RES_hhdet_tes!E32=0,"",RES_hhdet_tes!E32/RES_hhdet_fec!E32)</f>
        <v>0.868057623773552</v>
      </c>
      <c r="F32" s="111">
        <f>IF(RES_hhdet_tes!F32=0,"",RES_hhdet_tes!F32/RES_hhdet_fec!F32)</f>
        <v>0.87309543842348414</v>
      </c>
      <c r="G32" s="111">
        <f>IF(RES_hhdet_tes!G32=0,"",RES_hhdet_tes!G32/RES_hhdet_fec!G32)</f>
        <v>0.8857889293253689</v>
      </c>
      <c r="H32" s="111">
        <f>IF(RES_hhdet_tes!H32=0,"",RES_hhdet_tes!H32/RES_hhdet_fec!H32)</f>
        <v>0.89262625368385773</v>
      </c>
      <c r="I32" s="111">
        <f>IF(RES_hhdet_tes!I32=0,"",RES_hhdet_tes!I32/RES_hhdet_fec!I32)</f>
        <v>0.87478550763554797</v>
      </c>
      <c r="J32" s="111">
        <f>IF(RES_hhdet_tes!J32=0,"",RES_hhdet_tes!J32/RES_hhdet_fec!J32)</f>
        <v>0.88318299496019093</v>
      </c>
      <c r="K32" s="111">
        <f>IF(RES_hhdet_tes!K32=0,"",RES_hhdet_tes!K32/RES_hhdet_fec!K32)</f>
        <v>0.89256841966851574</v>
      </c>
      <c r="L32" s="111">
        <f>IF(RES_hhdet_tes!L32=0,"",RES_hhdet_tes!L32/RES_hhdet_fec!L32)</f>
        <v>0.79711092307740405</v>
      </c>
      <c r="M32" s="111">
        <f>IF(RES_hhdet_tes!M32=0,"",RES_hhdet_tes!M32/RES_hhdet_fec!M32)</f>
        <v>0.89918112744302781</v>
      </c>
      <c r="N32" s="111">
        <f>IF(RES_hhdet_tes!N32=0,"",RES_hhdet_tes!N32/RES_hhdet_fec!N32)</f>
        <v>0.87654108956501109</v>
      </c>
      <c r="O32" s="111">
        <f>IF(RES_hhdet_tes!O32=0,"",RES_hhdet_tes!O32/RES_hhdet_fec!O32)</f>
        <v>0.87364326064330378</v>
      </c>
      <c r="P32" s="111">
        <f>IF(RES_hhdet_tes!P32=0,"",RES_hhdet_tes!P32/RES_hhdet_fec!P32)</f>
        <v>0.91044092698248524</v>
      </c>
      <c r="Q32" s="111">
        <f>IF(RES_hhdet_tes!Q32=0,"",RES_hhdet_tes!Q32/RES_hhdet_fec!Q32)</f>
        <v>0.89996272175772973</v>
      </c>
      <c r="R32" s="111">
        <f>IF(RES_hhdet_tes!R32=0,"",RES_hhdet_tes!R32/RES_hhdet_fec!R32)</f>
        <v>0.91618897514829367</v>
      </c>
      <c r="S32" s="111">
        <f>IF(RES_hhdet_tes!S32=0,"",RES_hhdet_tes!S32/RES_hhdet_fec!S32)</f>
        <v>0.92162590544301826</v>
      </c>
      <c r="T32" s="111">
        <f>IF(RES_hhdet_tes!T32=0,"",RES_hhdet_tes!T32/RES_hhdet_fec!T32)</f>
        <v>0.93568430004817615</v>
      </c>
      <c r="U32" s="111">
        <f>IF(RES_hhdet_tes!U32=0,"",RES_hhdet_tes!U32/RES_hhdet_fec!U32)</f>
        <v>0.94035280698981483</v>
      </c>
      <c r="V32" s="111">
        <f>IF(RES_hhdet_tes!V32=0,"",RES_hhdet_tes!V32/RES_hhdet_fec!V32)</f>
        <v>0.93814211079739585</v>
      </c>
      <c r="W32" s="111">
        <f>IF(RES_hhdet_tes!W32=0,"",RES_hhdet_tes!W32/RES_hhdet_fec!W32)</f>
        <v>0.94506187362789518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0.6055818338961797</v>
      </c>
      <c r="C33" s="112">
        <f>IF(RES_hhdet_tes!C33=0,"",RES_hhdet_tes!C33/RES_hhdet_fec!C33)</f>
        <v>0.60779646855801839</v>
      </c>
      <c r="D33" s="112">
        <f>IF(RES_hhdet_tes!D33=0,"",RES_hhdet_tes!D33/RES_hhdet_fec!D33)</f>
        <v>0.61037395416042473</v>
      </c>
      <c r="E33" s="112">
        <f>IF(RES_hhdet_tes!E33=0,"",RES_hhdet_tes!E33/RES_hhdet_fec!E33)</f>
        <v>0.61232368474480481</v>
      </c>
      <c r="F33" s="112">
        <f>IF(RES_hhdet_tes!F33=0,"",RES_hhdet_tes!F33/RES_hhdet_fec!F33)</f>
        <v>0.61629873312762062</v>
      </c>
      <c r="G33" s="112">
        <f>IF(RES_hhdet_tes!G33=0,"",RES_hhdet_tes!G33/RES_hhdet_fec!G33)</f>
        <v>0.62387801674097165</v>
      </c>
      <c r="H33" s="112">
        <f>IF(RES_hhdet_tes!H33=0,"",RES_hhdet_tes!H33/RES_hhdet_fec!H33)</f>
        <v>0.62953694552283201</v>
      </c>
      <c r="I33" s="112">
        <f>IF(RES_hhdet_tes!I33=0,"",RES_hhdet_tes!I33/RES_hhdet_fec!I33)</f>
        <v>0.63332136433130892</v>
      </c>
      <c r="J33" s="112">
        <f>IF(RES_hhdet_tes!J33=0,"",RES_hhdet_tes!J33/RES_hhdet_fec!J33)</f>
        <v>0.63386255475313436</v>
      </c>
      <c r="K33" s="112">
        <f>IF(RES_hhdet_tes!K33=0,"",RES_hhdet_tes!K33/RES_hhdet_fec!K33)</f>
        <v>0.63615486469272475</v>
      </c>
      <c r="L33" s="112">
        <f>IF(RES_hhdet_tes!L33=0,"",RES_hhdet_tes!L33/RES_hhdet_fec!L33)</f>
        <v>0.63909934739226171</v>
      </c>
      <c r="M33" s="112">
        <f>IF(RES_hhdet_tes!M33=0,"",RES_hhdet_tes!M33/RES_hhdet_fec!M33)</f>
        <v>0.6409187808052258</v>
      </c>
      <c r="N33" s="112">
        <f>IF(RES_hhdet_tes!N33=0,"",RES_hhdet_tes!N33/RES_hhdet_fec!N33)</f>
        <v>0.64269232246700836</v>
      </c>
      <c r="O33" s="112">
        <f>IF(RES_hhdet_tes!O33=0,"",RES_hhdet_tes!O33/RES_hhdet_fec!O33)</f>
        <v>0.6463115993698374</v>
      </c>
      <c r="P33" s="112">
        <f>IF(RES_hhdet_tes!P33=0,"",RES_hhdet_tes!P33/RES_hhdet_fec!P33)</f>
        <v>0.65975664516894306</v>
      </c>
      <c r="Q33" s="112">
        <f>IF(RES_hhdet_tes!Q33=0,"",RES_hhdet_tes!Q33/RES_hhdet_fec!Q33)</f>
        <v>0.66344956718490244</v>
      </c>
      <c r="R33" s="112">
        <f>IF(RES_hhdet_tes!R33=0,"",RES_hhdet_tes!R33/RES_hhdet_fec!R33)</f>
        <v>0.68989785364603928</v>
      </c>
      <c r="S33" s="112">
        <f>IF(RES_hhdet_tes!S33=0,"",RES_hhdet_tes!S33/RES_hhdet_fec!S33)</f>
        <v>0.72925115325415679</v>
      </c>
      <c r="T33" s="112">
        <f>IF(RES_hhdet_tes!T33=0,"",RES_hhdet_tes!T33/RES_hhdet_fec!T33)</f>
        <v>0.76855050218519094</v>
      </c>
      <c r="U33" s="112">
        <f>IF(RES_hhdet_tes!U33=0,"",RES_hhdet_tes!U33/RES_hhdet_fec!U33)</f>
        <v>0.76855050218519072</v>
      </c>
      <c r="V33" s="112">
        <f>IF(RES_hhdet_tes!V33=0,"",RES_hhdet_tes!V33/RES_hhdet_fec!V33)</f>
        <v>0.76855050218519083</v>
      </c>
      <c r="W33" s="112">
        <f>IF(RES_hhdet_tes!W33=0,"",RES_hhdet_tes!W33/RES_hhdet_fec!W33)</f>
        <v>0.79428340910779793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0.67845106870625549</v>
      </c>
      <c r="C35" s="112">
        <f>IF(RES_hhdet_tes!C35=0,"",RES_hhdet_tes!C35/RES_hhdet_fec!C35)</f>
        <v>0.68162140027566542</v>
      </c>
      <c r="D35" s="112">
        <f>IF(RES_hhdet_tes!D35=0,"",RES_hhdet_tes!D35/RES_hhdet_fec!D35)</f>
        <v>0.68499554489532377</v>
      </c>
      <c r="E35" s="112">
        <f>IF(RES_hhdet_tes!E35=0,"",RES_hhdet_tes!E35/RES_hhdet_fec!E35)</f>
        <v>0.68861827428827305</v>
      </c>
      <c r="F35" s="112">
        <f>IF(RES_hhdet_tes!F35=0,"",RES_hhdet_tes!F35/RES_hhdet_fec!F35)</f>
        <v>0.69284947549819798</v>
      </c>
      <c r="G35" s="112">
        <f>IF(RES_hhdet_tes!G35=0,"",RES_hhdet_tes!G35/RES_hhdet_fec!G35)</f>
        <v>0.69775839013578456</v>
      </c>
      <c r="H35" s="112">
        <f>IF(RES_hhdet_tes!H35=0,"",RES_hhdet_tes!H35/RES_hhdet_fec!H35)</f>
        <v>0.70337053348015366</v>
      </c>
      <c r="I35" s="112">
        <f>IF(RES_hhdet_tes!I35=0,"",RES_hhdet_tes!I35/RES_hhdet_fec!I35)</f>
        <v>0.70613360575847783</v>
      </c>
      <c r="J35" s="112">
        <f>IF(RES_hhdet_tes!J35=0,"",RES_hhdet_tes!J35/RES_hhdet_fec!J35)</f>
        <v>0.70684866306307403</v>
      </c>
      <c r="K35" s="112">
        <f>IF(RES_hhdet_tes!K35=0,"",RES_hhdet_tes!K35/RES_hhdet_fec!K35)</f>
        <v>0.70799830169322031</v>
      </c>
      <c r="L35" s="112">
        <f>IF(RES_hhdet_tes!L35=0,"",RES_hhdet_tes!L35/RES_hhdet_fec!L35)</f>
        <v>0.70920685097799263</v>
      </c>
      <c r="M35" s="112">
        <f>IF(RES_hhdet_tes!M35=0,"",RES_hhdet_tes!M35/RES_hhdet_fec!M35)</f>
        <v>0.71077024677893996</v>
      </c>
      <c r="N35" s="112">
        <f>IF(RES_hhdet_tes!N35=0,"",RES_hhdet_tes!N35/RES_hhdet_fec!N35)</f>
        <v>0.71352041903533725</v>
      </c>
      <c r="O35" s="112">
        <f>IF(RES_hhdet_tes!O35=0,"",RES_hhdet_tes!O35/RES_hhdet_fec!O35)</f>
        <v>0.7178685386670981</v>
      </c>
      <c r="P35" s="112">
        <f>IF(RES_hhdet_tes!P35=0,"",RES_hhdet_tes!P35/RES_hhdet_fec!P35)</f>
        <v>0.72114663661485678</v>
      </c>
      <c r="Q35" s="112">
        <f>IF(RES_hhdet_tes!Q35=0,"",RES_hhdet_tes!Q35/RES_hhdet_fec!Q35)</f>
        <v>0.72726151607860079</v>
      </c>
      <c r="R35" s="112">
        <f>IF(RES_hhdet_tes!R35=0,"",RES_hhdet_tes!R35/RES_hhdet_fec!R35)</f>
        <v>0.73551988051969908</v>
      </c>
      <c r="S35" s="112">
        <f>IF(RES_hhdet_tes!S35=0,"",RES_hhdet_tes!S35/RES_hhdet_fec!S35)</f>
        <v>0.74411116546100964</v>
      </c>
      <c r="T35" s="112">
        <f>IF(RES_hhdet_tes!T35=0,"",RES_hhdet_tes!T35/RES_hhdet_fec!T35)</f>
        <v>0.75178223390137955</v>
      </c>
      <c r="U35" s="112">
        <f>IF(RES_hhdet_tes!U35=0,"",RES_hhdet_tes!U35/RES_hhdet_fec!U35)</f>
        <v>0.7594134196910004</v>
      </c>
      <c r="V35" s="112">
        <f>IF(RES_hhdet_tes!V35=0,"",RES_hhdet_tes!V35/RES_hhdet_fec!V35)</f>
        <v>0.76855455817995433</v>
      </c>
      <c r="W35" s="112">
        <f>IF(RES_hhdet_tes!W35=0,"",RES_hhdet_tes!W35/RES_hhdet_fec!W35)</f>
        <v>0.77603058391227486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0.88879322043616116</v>
      </c>
      <c r="C36" s="113">
        <f>IF(RES_hhdet_tes!C36=0,"",RES_hhdet_tes!C36/RES_hhdet_fec!C36)</f>
        <v>0.90034702909821041</v>
      </c>
      <c r="D36" s="113">
        <f>IF(RES_hhdet_tes!D36=0,"",RES_hhdet_tes!D36/RES_hhdet_fec!D36)</f>
        <v>0.90935179764220897</v>
      </c>
      <c r="E36" s="113">
        <f>IF(RES_hhdet_tes!E36=0,"",RES_hhdet_tes!E36/RES_hhdet_fec!E36)</f>
        <v>0.90168966868901623</v>
      </c>
      <c r="F36" s="113">
        <f>IF(RES_hhdet_tes!F36=0,"",RES_hhdet_tes!F36/RES_hhdet_fec!F36)</f>
        <v>0.90605188458156283</v>
      </c>
      <c r="G36" s="113">
        <f>IF(RES_hhdet_tes!G36=0,"",RES_hhdet_tes!G36/RES_hhdet_fec!G36)</f>
        <v>0.91543881355267243</v>
      </c>
      <c r="H36" s="113">
        <f>IF(RES_hhdet_tes!H36=0,"",RES_hhdet_tes!H36/RES_hhdet_fec!H36)</f>
        <v>0.92102269703268358</v>
      </c>
      <c r="I36" s="113">
        <f>IF(RES_hhdet_tes!I36=0,"",RES_hhdet_tes!I36/RES_hhdet_fec!I36)</f>
        <v>0.907095565014719</v>
      </c>
      <c r="J36" s="113">
        <f>IF(RES_hhdet_tes!J36=0,"",RES_hhdet_tes!J36/RES_hhdet_fec!J36)</f>
        <v>0.91356065595328306</v>
      </c>
      <c r="K36" s="113">
        <f>IF(RES_hhdet_tes!K36=0,"",RES_hhdet_tes!K36/RES_hhdet_fec!K36)</f>
        <v>0.92060479601070155</v>
      </c>
      <c r="L36" s="113">
        <f>IF(RES_hhdet_tes!L36=0,"",RES_hhdet_tes!L36/RES_hhdet_fec!L36)</f>
        <v>0.84497394631553824</v>
      </c>
      <c r="M36" s="113">
        <f>IF(RES_hhdet_tes!M36=0,"",RES_hhdet_tes!M36/RES_hhdet_fec!M36)</f>
        <v>0.92538358712326851</v>
      </c>
      <c r="N36" s="113">
        <f>IF(RES_hhdet_tes!N36=0,"",RES_hhdet_tes!N36/RES_hhdet_fec!N36)</f>
        <v>0.90804729737492751</v>
      </c>
      <c r="O36" s="113">
        <f>IF(RES_hhdet_tes!O36=0,"",RES_hhdet_tes!O36/RES_hhdet_fec!O36)</f>
        <v>0.90559109131324189</v>
      </c>
      <c r="P36" s="113">
        <f>IF(RES_hhdet_tes!P36=0,"",RES_hhdet_tes!P36/RES_hhdet_fec!P36)</f>
        <v>0.93109574895827862</v>
      </c>
      <c r="Q36" s="113">
        <f>IF(RES_hhdet_tes!Q36=0,"",RES_hhdet_tes!Q36/RES_hhdet_fec!Q36)</f>
        <v>0.92367198583702326</v>
      </c>
      <c r="R36" s="113">
        <f>IF(RES_hhdet_tes!R36=0,"",RES_hhdet_tes!R36/RES_hhdet_fec!R36)</f>
        <v>0.93169678625788088</v>
      </c>
      <c r="S36" s="113">
        <f>IF(RES_hhdet_tes!S36=0,"",RES_hhdet_tes!S36/RES_hhdet_fec!S36)</f>
        <v>0.92708170567114334</v>
      </c>
      <c r="T36" s="113">
        <f>IF(RES_hhdet_tes!T36=0,"",RES_hhdet_tes!T36/RES_hhdet_fec!T36)</f>
        <v>0.93113489259487137</v>
      </c>
      <c r="U36" s="113">
        <f>IF(RES_hhdet_tes!U36=0,"",RES_hhdet_tes!U36/RES_hhdet_fec!U36)</f>
        <v>0.93859276140195969</v>
      </c>
      <c r="V36" s="113">
        <f>IF(RES_hhdet_tes!V36=0,"",RES_hhdet_tes!V36/RES_hhdet_fec!V36)</f>
        <v>0.9384762973387647</v>
      </c>
      <c r="W36" s="113">
        <f>IF(RES_hhdet_tes!W36=0,"",RES_hhdet_tes!W36/RES_hhdet_fec!W36)</f>
        <v>0.93924634732669499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0.67845106870625549</v>
      </c>
      <c r="C37" s="111">
        <f>IF(RES_hhdet_tes!C37=0,"",RES_hhdet_tes!C37/RES_hhdet_fec!C37)</f>
        <v>0.6810066998853922</v>
      </c>
      <c r="D37" s="111">
        <f>IF(RES_hhdet_tes!D37=0,"",RES_hhdet_tes!D37/RES_hhdet_fec!D37)</f>
        <v>0.68379913709804097</v>
      </c>
      <c r="E37" s="111">
        <f>IF(RES_hhdet_tes!E37=0,"",RES_hhdet_tes!E37/RES_hhdet_fec!E37)</f>
        <v>0.68774609590103486</v>
      </c>
      <c r="F37" s="111">
        <f>IF(RES_hhdet_tes!F37=0,"",RES_hhdet_tes!F37/RES_hhdet_fec!F37)</f>
        <v>0.69248677616161625</v>
      </c>
      <c r="G37" s="111">
        <f>IF(RES_hhdet_tes!G37=0,"",RES_hhdet_tes!G37/RES_hhdet_fec!G37)</f>
        <v>0.69824247422570884</v>
      </c>
      <c r="H37" s="111">
        <f>IF(RES_hhdet_tes!H37=0,"",RES_hhdet_tes!H37/RES_hhdet_fec!H37)</f>
        <v>0.70437491519855955</v>
      </c>
      <c r="I37" s="111">
        <f>IF(RES_hhdet_tes!I37=0,"",RES_hhdet_tes!I37/RES_hhdet_fec!I37)</f>
        <v>0.70708361389405405</v>
      </c>
      <c r="J37" s="111">
        <f>IF(RES_hhdet_tes!J37=0,"",RES_hhdet_tes!J37/RES_hhdet_fec!J37)</f>
        <v>0.70779491534353589</v>
      </c>
      <c r="K37" s="111">
        <f>IF(RES_hhdet_tes!K37=0,"",RES_hhdet_tes!K37/RES_hhdet_fec!K37)</f>
        <v>0.70895819853606057</v>
      </c>
      <c r="L37" s="111">
        <f>IF(RES_hhdet_tes!L37=0,"",RES_hhdet_tes!L37/RES_hhdet_fec!L37)</f>
        <v>0.71070532011919774</v>
      </c>
      <c r="M37" s="111">
        <f>IF(RES_hhdet_tes!M37=0,"",RES_hhdet_tes!M37/RES_hhdet_fec!M37)</f>
        <v>0.71238395855908421</v>
      </c>
      <c r="N37" s="111">
        <f>IF(RES_hhdet_tes!N37=0,"",RES_hhdet_tes!N37/RES_hhdet_fec!N37)</f>
        <v>0.71443867329029609</v>
      </c>
      <c r="O37" s="111">
        <f>IF(RES_hhdet_tes!O37=0,"",RES_hhdet_tes!O37/RES_hhdet_fec!O37)</f>
        <v>0.71707097030175571</v>
      </c>
      <c r="P37" s="111">
        <f>IF(RES_hhdet_tes!P37=0,"",RES_hhdet_tes!P37/RES_hhdet_fec!P37)</f>
        <v>0.72021113436573991</v>
      </c>
      <c r="Q37" s="111">
        <f>IF(RES_hhdet_tes!Q37=0,"",RES_hhdet_tes!Q37/RES_hhdet_fec!Q37)</f>
        <v>0.72633884521252323</v>
      </c>
      <c r="R37" s="111">
        <f>IF(RES_hhdet_tes!R37=0,"",RES_hhdet_tes!R37/RES_hhdet_fec!R37)</f>
        <v>0.73525727702057009</v>
      </c>
      <c r="S37" s="111">
        <f>IF(RES_hhdet_tes!S37=0,"",RES_hhdet_tes!S37/RES_hhdet_fec!S37)</f>
        <v>0.74448867293026033</v>
      </c>
      <c r="T37" s="111">
        <f>IF(RES_hhdet_tes!T37=0,"",RES_hhdet_tes!T37/RES_hhdet_fec!T37)</f>
        <v>0.75534342039903846</v>
      </c>
      <c r="U37" s="111">
        <f>IF(RES_hhdet_tes!U37=0,"",RES_hhdet_tes!U37/RES_hhdet_fec!U37)</f>
        <v>0.76319105792256869</v>
      </c>
      <c r="V37" s="111">
        <f>IF(RES_hhdet_tes!V37=0,"",RES_hhdet_tes!V37/RES_hhdet_fec!V37)</f>
        <v>0.76970211055640347</v>
      </c>
      <c r="W37" s="111">
        <f>IF(RES_hhdet_tes!W37=0,"",RES_hhdet_tes!W37/RES_hhdet_fec!W37)</f>
        <v>0.77629478131515184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0.68330492690111544</v>
      </c>
      <c r="C39" s="124">
        <f>IF(RES_hhdet_tes!C39=0,"",RES_hhdet_tes!C39/RES_hhdet_fec!C39)</f>
        <v>0.68784884187534578</v>
      </c>
      <c r="D39" s="124">
        <f>IF(RES_hhdet_tes!D39=0,"",RES_hhdet_tes!D39/RES_hhdet_fec!D39)</f>
        <v>0.68834414367898544</v>
      </c>
      <c r="E39" s="124">
        <f>IF(RES_hhdet_tes!E39=0,"",RES_hhdet_tes!E39/RES_hhdet_fec!E39)</f>
        <v>0.69143394023144988</v>
      </c>
      <c r="F39" s="124">
        <f>IF(RES_hhdet_tes!F39=0,"",RES_hhdet_tes!F39/RES_hhdet_fec!F39)</f>
        <v>0.68601681101766865</v>
      </c>
      <c r="G39" s="124">
        <f>IF(RES_hhdet_tes!G39=0,"",RES_hhdet_tes!G39/RES_hhdet_fec!G39)</f>
        <v>0.69301571076979596</v>
      </c>
      <c r="H39" s="124">
        <f>IF(RES_hhdet_tes!H39=0,"",RES_hhdet_tes!H39/RES_hhdet_fec!H39)</f>
        <v>0.6996947607204782</v>
      </c>
      <c r="I39" s="124">
        <f>IF(RES_hhdet_tes!I39=0,"",RES_hhdet_tes!I39/RES_hhdet_fec!I39)</f>
        <v>0.70200242157965331</v>
      </c>
      <c r="J39" s="124">
        <f>IF(RES_hhdet_tes!J39=0,"",RES_hhdet_tes!J39/RES_hhdet_fec!J39)</f>
        <v>0.70854571894944984</v>
      </c>
      <c r="K39" s="124">
        <f>IF(RES_hhdet_tes!K39=0,"",RES_hhdet_tes!K39/RES_hhdet_fec!K39)</f>
        <v>0.6978515263803966</v>
      </c>
      <c r="L39" s="124">
        <f>IF(RES_hhdet_tes!L39=0,"",RES_hhdet_tes!L39/RES_hhdet_fec!L39)</f>
        <v>0.71314674467014638</v>
      </c>
      <c r="M39" s="124">
        <f>IF(RES_hhdet_tes!M39=0,"",RES_hhdet_tes!M39/RES_hhdet_fec!M39)</f>
        <v>0.71218745519908166</v>
      </c>
      <c r="N39" s="124">
        <f>IF(RES_hhdet_tes!N39=0,"",RES_hhdet_tes!N39/RES_hhdet_fec!N39)</f>
        <v>0.71988906204120229</v>
      </c>
      <c r="O39" s="124">
        <f>IF(RES_hhdet_tes!O39=0,"",RES_hhdet_tes!O39/RES_hhdet_fec!O39)</f>
        <v>0.72457065263020515</v>
      </c>
      <c r="P39" s="124">
        <f>IF(RES_hhdet_tes!P39=0,"",RES_hhdet_tes!P39/RES_hhdet_fec!P39)</f>
        <v>0.71872610836224371</v>
      </c>
      <c r="Q39" s="124">
        <f>IF(RES_hhdet_tes!Q39=0,"",RES_hhdet_tes!Q39/RES_hhdet_fec!Q39)</f>
        <v>0.72670610885148912</v>
      </c>
      <c r="R39" s="124">
        <f>IF(RES_hhdet_tes!R39=0,"",RES_hhdet_tes!R39/RES_hhdet_fec!R39)</f>
        <v>0.73813979431378907</v>
      </c>
      <c r="S39" s="124">
        <f>IF(RES_hhdet_tes!S39=0,"",RES_hhdet_tes!S39/RES_hhdet_fec!S39)</f>
        <v>0.74547553762277585</v>
      </c>
      <c r="T39" s="124">
        <f>IF(RES_hhdet_tes!T39=0,"",RES_hhdet_tes!T39/RES_hhdet_fec!T39)</f>
        <v>0.75338351917895741</v>
      </c>
      <c r="U39" s="124">
        <f>IF(RES_hhdet_tes!U39=0,"",RES_hhdet_tes!U39/RES_hhdet_fec!U39)</f>
        <v>0.76186612095942752</v>
      </c>
      <c r="V39" s="124">
        <f>IF(RES_hhdet_tes!V39=0,"",RES_hhdet_tes!V39/RES_hhdet_fec!V39)</f>
        <v>0.77147345682088453</v>
      </c>
      <c r="W39" s="124">
        <f>IF(RES_hhdet_tes!W39=0,"",RES_hhdet_tes!W39/RES_hhdet_fec!W39)</f>
        <v>0.78315435190813809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0.61414698084034969</v>
      </c>
      <c r="C40" s="111">
        <f>IF(RES_hhdet_tes!C40=0,"",RES_hhdet_tes!C40/RES_hhdet_fec!C40)</f>
        <v>0.61495004644450613</v>
      </c>
      <c r="D40" s="111">
        <f>IF(RES_hhdet_tes!D40=0,"",RES_hhdet_tes!D40/RES_hhdet_fec!D40)</f>
        <v>0.61582729059924368</v>
      </c>
      <c r="E40" s="111">
        <f>IF(RES_hhdet_tes!E40=0,"",RES_hhdet_tes!E40/RES_hhdet_fec!E40)</f>
        <v>0.61675570675535107</v>
      </c>
      <c r="F40" s="111">
        <f>IF(RES_hhdet_tes!F40=0,"",RES_hhdet_tes!F40/RES_hhdet_fec!F40)</f>
        <v>0.61787809192767795</v>
      </c>
      <c r="G40" s="111">
        <f>IF(RES_hhdet_tes!G40=0,"",RES_hhdet_tes!G40/RES_hhdet_fec!G40)</f>
        <v>0.61906461991971873</v>
      </c>
      <c r="H40" s="111">
        <f>IF(RES_hhdet_tes!H40=0,"",RES_hhdet_tes!H40/RES_hhdet_fec!H40)</f>
        <v>0.6203816328772046</v>
      </c>
      <c r="I40" s="111">
        <f>IF(RES_hhdet_tes!I40=0,"",RES_hhdet_tes!I40/RES_hhdet_fec!I40)</f>
        <v>0.62101541514300451</v>
      </c>
      <c r="J40" s="111">
        <f>IF(RES_hhdet_tes!J40=0,"",RES_hhdet_tes!J40/RES_hhdet_fec!J40)</f>
        <v>0.6210947286526266</v>
      </c>
      <c r="K40" s="111">
        <f>IF(RES_hhdet_tes!K40=0,"",RES_hhdet_tes!K40/RES_hhdet_fec!K40)</f>
        <v>0.62122652955017577</v>
      </c>
      <c r="L40" s="111">
        <f>IF(RES_hhdet_tes!L40=0,"",RES_hhdet_tes!L40/RES_hhdet_fec!L40)</f>
        <v>0.62136468635236275</v>
      </c>
      <c r="M40" s="111">
        <f>IF(RES_hhdet_tes!M40=0,"",RES_hhdet_tes!M40/RES_hhdet_fec!M40)</f>
        <v>0.62150544785971162</v>
      </c>
      <c r="N40" s="111">
        <f>IF(RES_hhdet_tes!N40=0,"",RES_hhdet_tes!N40/RES_hhdet_fec!N40)</f>
        <v>0.62165908648171531</v>
      </c>
      <c r="O40" s="111">
        <f>IF(RES_hhdet_tes!O40=0,"",RES_hhdet_tes!O40/RES_hhdet_fec!O40)</f>
        <v>0.62179594869024812</v>
      </c>
      <c r="P40" s="111">
        <f>IF(RES_hhdet_tes!P40=0,"",RES_hhdet_tes!P40/RES_hhdet_fec!P40)</f>
        <v>0.62185079465213944</v>
      </c>
      <c r="Q40" s="111">
        <f>IF(RES_hhdet_tes!Q40=0,"",RES_hhdet_tes!Q40/RES_hhdet_fec!Q40)</f>
        <v>0.62190084737095286</v>
      </c>
      <c r="R40" s="111">
        <f>IF(RES_hhdet_tes!R40=0,"",RES_hhdet_tes!R40/RES_hhdet_fec!R40)</f>
        <v>0.62199279419818254</v>
      </c>
      <c r="S40" s="111">
        <f>IF(RES_hhdet_tes!S40=0,"",RES_hhdet_tes!S40/RES_hhdet_fec!S40)</f>
        <v>0.6221960688333118</v>
      </c>
      <c r="T40" s="111">
        <f>IF(RES_hhdet_tes!T40=0,"",RES_hhdet_tes!T40/RES_hhdet_fec!T40)</f>
        <v>0.62250045185488978</v>
      </c>
      <c r="U40" s="111">
        <f>IF(RES_hhdet_tes!U40=0,"",RES_hhdet_tes!U40/RES_hhdet_fec!U40)</f>
        <v>0.62289990910709003</v>
      </c>
      <c r="V40" s="111">
        <f>IF(RES_hhdet_tes!V40=0,"",RES_hhdet_tes!V40/RES_hhdet_fec!V40)</f>
        <v>0.62354222094524225</v>
      </c>
      <c r="W40" s="111">
        <f>IF(RES_hhdet_tes!W40=0,"",RES_hhdet_tes!W40/RES_hhdet_fec!W40)</f>
        <v>0.62424953924797477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0.75850600676264024</v>
      </c>
      <c r="C41" s="45">
        <f>IF(RES_hhdet_tes!C41=0,"",RES_hhdet_tes!C41/RES_hhdet_fec!C41)</f>
        <v>0.76050993741065853</v>
      </c>
      <c r="D41" s="45">
        <f>IF(RES_hhdet_tes!D41=0,"",RES_hhdet_tes!D41/RES_hhdet_fec!D41)</f>
        <v>0.76257632032179667</v>
      </c>
      <c r="E41" s="45">
        <f>IF(RES_hhdet_tes!E41=0,"",RES_hhdet_tes!E41/RES_hhdet_fec!E41)</f>
        <v>0.7649274556243647</v>
      </c>
      <c r="F41" s="45">
        <f>IF(RES_hhdet_tes!F41=0,"",RES_hhdet_tes!F41/RES_hhdet_fec!F41)</f>
        <v>0.76769816694096094</v>
      </c>
      <c r="G41" s="45">
        <f>IF(RES_hhdet_tes!G41=0,"",RES_hhdet_tes!G41/RES_hhdet_fec!G41)</f>
        <v>0.77131645877586674</v>
      </c>
      <c r="H41" s="45">
        <f>IF(RES_hhdet_tes!H41=0,"",RES_hhdet_tes!H41/RES_hhdet_fec!H41)</f>
        <v>0.77563417953639424</v>
      </c>
      <c r="I41" s="45">
        <f>IF(RES_hhdet_tes!I41=0,"",RES_hhdet_tes!I41/RES_hhdet_fec!I41)</f>
        <v>0.77789013035351051</v>
      </c>
      <c r="J41" s="45">
        <f>IF(RES_hhdet_tes!J41=0,"",RES_hhdet_tes!J41/RES_hhdet_fec!J41)</f>
        <v>0.77881165397349372</v>
      </c>
      <c r="K41" s="45">
        <f>IF(RES_hhdet_tes!K41=0,"",RES_hhdet_tes!K41/RES_hhdet_fec!K41)</f>
        <v>0.78021851621336247</v>
      </c>
      <c r="L41" s="45">
        <f>IF(RES_hhdet_tes!L41=0,"",RES_hhdet_tes!L41/RES_hhdet_fec!L41)</f>
        <v>0.78162231331307885</v>
      </c>
      <c r="M41" s="45">
        <f>IF(RES_hhdet_tes!M41=0,"",RES_hhdet_tes!M41/RES_hhdet_fec!M41)</f>
        <v>0.78318697207917642</v>
      </c>
      <c r="N41" s="45">
        <f>IF(RES_hhdet_tes!N41=0,"",RES_hhdet_tes!N41/RES_hhdet_fec!N41)</f>
        <v>0.7854961912877878</v>
      </c>
      <c r="O41" s="45">
        <f>IF(RES_hhdet_tes!O41=0,"",RES_hhdet_tes!O41/RES_hhdet_fec!O41)</f>
        <v>0.78865343862495429</v>
      </c>
      <c r="P41" s="45">
        <f>IF(RES_hhdet_tes!P41=0,"",RES_hhdet_tes!P41/RES_hhdet_fec!P41)</f>
        <v>0.79091349263940314</v>
      </c>
      <c r="Q41" s="45">
        <f>IF(RES_hhdet_tes!Q41=0,"",RES_hhdet_tes!Q41/RES_hhdet_fec!Q41)</f>
        <v>0.79522038098001258</v>
      </c>
      <c r="R41" s="45">
        <f>IF(RES_hhdet_tes!R41=0,"",RES_hhdet_tes!R41/RES_hhdet_fec!R41)</f>
        <v>0.80229354551290821</v>
      </c>
      <c r="S41" s="45">
        <f>IF(RES_hhdet_tes!S41=0,"",RES_hhdet_tes!S41/RES_hhdet_fec!S41)</f>
        <v>0.8104703339957694</v>
      </c>
      <c r="T41" s="45">
        <f>IF(RES_hhdet_tes!T41=0,"",RES_hhdet_tes!T41/RES_hhdet_fec!T41)</f>
        <v>0.81880660624743895</v>
      </c>
      <c r="U41" s="45">
        <f>IF(RES_hhdet_tes!U41=0,"",RES_hhdet_tes!U41/RES_hhdet_fec!U41)</f>
        <v>0.82758192319682666</v>
      </c>
      <c r="V41" s="45">
        <f>IF(RES_hhdet_tes!V41=0,"",RES_hhdet_tes!V41/RES_hhdet_fec!V41)</f>
        <v>0.83930058379127948</v>
      </c>
      <c r="W41" s="45">
        <f>IF(RES_hhdet_tes!W41=0,"",RES_hhdet_tes!W41/RES_hhdet_fec!W41)</f>
        <v>0.85041883909021165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0.49804578725161197</v>
      </c>
      <c r="C43" s="119">
        <f>IF(RES_hhdet_tes!C43=0,"",RES_hhdet_tes!C43/RES_hhdet_fec!C43)</f>
        <v>0.49998465696788102</v>
      </c>
      <c r="D43" s="119">
        <f>IF(RES_hhdet_tes!D43=0,"",RES_hhdet_tes!D43/RES_hhdet_fec!D43)</f>
        <v>0.50520928638810947</v>
      </c>
      <c r="E43" s="119">
        <f>IF(RES_hhdet_tes!E43=0,"",RES_hhdet_tes!E43/RES_hhdet_fec!E43)</f>
        <v>0.51273881288815915</v>
      </c>
      <c r="F43" s="119">
        <f>IF(RES_hhdet_tes!F43=0,"",RES_hhdet_tes!F43/RES_hhdet_fec!F43)</f>
        <v>0.5120494702929751</v>
      </c>
      <c r="G43" s="119">
        <f>IF(RES_hhdet_tes!G43=0,"",RES_hhdet_tes!G43/RES_hhdet_fec!G43)</f>
        <v>0.51848123930522538</v>
      </c>
      <c r="H43" s="119">
        <f>IF(RES_hhdet_tes!H43=0,"",RES_hhdet_tes!H43/RES_hhdet_fec!H43)</f>
        <v>0.52700152197329464</v>
      </c>
      <c r="I43" s="119">
        <f>IF(RES_hhdet_tes!I43=0,"",RES_hhdet_tes!I43/RES_hhdet_fec!I43)</f>
        <v>0.53478110246313348</v>
      </c>
      <c r="J43" s="119">
        <f>IF(RES_hhdet_tes!J43=0,"",RES_hhdet_tes!J43/RES_hhdet_fec!J43)</f>
        <v>0.54132930753338582</v>
      </c>
      <c r="K43" s="119">
        <f>IF(RES_hhdet_tes!K43=0,"",RES_hhdet_tes!K43/RES_hhdet_fec!K43)</f>
        <v>0.54821319594737106</v>
      </c>
      <c r="L43" s="119">
        <f>IF(RES_hhdet_tes!L43=0,"",RES_hhdet_tes!L43/RES_hhdet_fec!L43)</f>
        <v>0.55905050360549347</v>
      </c>
      <c r="M43" s="119">
        <f>IF(RES_hhdet_tes!M43=0,"",RES_hhdet_tes!M43/RES_hhdet_fec!M43)</f>
        <v>0.57293870846749773</v>
      </c>
      <c r="N43" s="119">
        <f>IF(RES_hhdet_tes!N43=0,"",RES_hhdet_tes!N43/RES_hhdet_fec!N43)</f>
        <v>0.58720457183355779</v>
      </c>
      <c r="O43" s="119">
        <f>IF(RES_hhdet_tes!O43=0,"",RES_hhdet_tes!O43/RES_hhdet_fec!O43)</f>
        <v>0.60462391934600224</v>
      </c>
      <c r="P43" s="119">
        <f>IF(RES_hhdet_tes!P43=0,"",RES_hhdet_tes!P43/RES_hhdet_fec!P43)</f>
        <v>0.61025853480450842</v>
      </c>
      <c r="Q43" s="119">
        <f>IF(RES_hhdet_tes!Q43=0,"",RES_hhdet_tes!Q43/RES_hhdet_fec!Q43)</f>
        <v>0.61425048276833172</v>
      </c>
      <c r="R43" s="119">
        <f>IF(RES_hhdet_tes!R43=0,"",RES_hhdet_tes!R43/RES_hhdet_fec!R43)</f>
        <v>0.61861583697741496</v>
      </c>
      <c r="S43" s="119">
        <f>IF(RES_hhdet_tes!S43=0,"",RES_hhdet_tes!S43/RES_hhdet_fec!S43)</f>
        <v>0.62676381972023154</v>
      </c>
      <c r="T43" s="119">
        <f>IF(RES_hhdet_tes!T43=0,"",RES_hhdet_tes!T43/RES_hhdet_fec!T43)</f>
        <v>0.6377365041151094</v>
      </c>
      <c r="U43" s="119">
        <f>IF(RES_hhdet_tes!U43=0,"",RES_hhdet_tes!U43/RES_hhdet_fec!U43)</f>
        <v>0.65065416749037508</v>
      </c>
      <c r="V43" s="119">
        <f>IF(RES_hhdet_tes!V43=0,"",RES_hhdet_tes!V43/RES_hhdet_fec!V43)</f>
        <v>0.66625757729903001</v>
      </c>
      <c r="W43" s="119">
        <f>IF(RES_hhdet_tes!W43=0,"",RES_hhdet_tes!W43/RES_hhdet_fec!W43)</f>
        <v>0.68017685928980887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0.47952937346230307</v>
      </c>
      <c r="C44" s="124">
        <f>IF(RES_hhdet_tes!C44=0,"",RES_hhdet_tes!C44/RES_hhdet_fec!C44)</f>
        <v>0.48334544964429338</v>
      </c>
      <c r="D44" s="124">
        <f>IF(RES_hhdet_tes!D44=0,"",RES_hhdet_tes!D44/RES_hhdet_fec!D44)</f>
        <v>0.4872901221945849</v>
      </c>
      <c r="E44" s="124">
        <f>IF(RES_hhdet_tes!E44=0,"",RES_hhdet_tes!E44/RES_hhdet_fec!E44)</f>
        <v>0.49215656279303993</v>
      </c>
      <c r="F44" s="124">
        <f>IF(RES_hhdet_tes!F44=0,"",RES_hhdet_tes!F44/RES_hhdet_fec!F44)</f>
        <v>0.49675141108216697</v>
      </c>
      <c r="G44" s="124">
        <f>IF(RES_hhdet_tes!G44=0,"",RES_hhdet_tes!G44/RES_hhdet_fec!G44)</f>
        <v>0.50286691918801851</v>
      </c>
      <c r="H44" s="124">
        <f>IF(RES_hhdet_tes!H44=0,"",RES_hhdet_tes!H44/RES_hhdet_fec!H44)</f>
        <v>0.50911428195386266</v>
      </c>
      <c r="I44" s="124">
        <f>IF(RES_hhdet_tes!I44=0,"",RES_hhdet_tes!I44/RES_hhdet_fec!I44)</f>
        <v>0.51697982359982553</v>
      </c>
      <c r="J44" s="124">
        <f>IF(RES_hhdet_tes!J44=0,"",RES_hhdet_tes!J44/RES_hhdet_fec!J44)</f>
        <v>0.52610297271290696</v>
      </c>
      <c r="K44" s="124">
        <f>IF(RES_hhdet_tes!K44=0,"",RES_hhdet_tes!K44/RES_hhdet_fec!K44)</f>
        <v>0.53494516923092572</v>
      </c>
      <c r="L44" s="124">
        <f>IF(RES_hhdet_tes!L44=0,"",RES_hhdet_tes!L44/RES_hhdet_fec!L44)</f>
        <v>0.54392818242873031</v>
      </c>
      <c r="M44" s="124">
        <f>IF(RES_hhdet_tes!M44=0,"",RES_hhdet_tes!M44/RES_hhdet_fec!M44)</f>
        <v>0.55564287610835283</v>
      </c>
      <c r="N44" s="124">
        <f>IF(RES_hhdet_tes!N44=0,"",RES_hhdet_tes!N44/RES_hhdet_fec!N44)</f>
        <v>0.57182333572074406</v>
      </c>
      <c r="O44" s="124">
        <f>IF(RES_hhdet_tes!O44=0,"",RES_hhdet_tes!O44/RES_hhdet_fec!O44)</f>
        <v>0.59076165010692872</v>
      </c>
      <c r="P44" s="124">
        <f>IF(RES_hhdet_tes!P44=0,"",RES_hhdet_tes!P44/RES_hhdet_fec!P44)</f>
        <v>0.59505079938597039</v>
      </c>
      <c r="Q44" s="124">
        <f>IF(RES_hhdet_tes!Q44=0,"",RES_hhdet_tes!Q44/RES_hhdet_fec!Q44)</f>
        <v>0.59914902933924086</v>
      </c>
      <c r="R44" s="124">
        <f>IF(RES_hhdet_tes!R44=0,"",RES_hhdet_tes!R44/RES_hhdet_fec!R44)</f>
        <v>0.6021525020493731</v>
      </c>
      <c r="S44" s="124">
        <f>IF(RES_hhdet_tes!S44=0,"",RES_hhdet_tes!S44/RES_hhdet_fec!S44)</f>
        <v>0.61097818733830667</v>
      </c>
      <c r="T44" s="124">
        <f>IF(RES_hhdet_tes!T44=0,"",RES_hhdet_tes!T44/RES_hhdet_fec!T44)</f>
        <v>0.62068064989917493</v>
      </c>
      <c r="U44" s="124">
        <f>IF(RES_hhdet_tes!U44=0,"",RES_hhdet_tes!U44/RES_hhdet_fec!U44)</f>
        <v>0.63251363307924224</v>
      </c>
      <c r="V44" s="124">
        <f>IF(RES_hhdet_tes!V44=0,"",RES_hhdet_tes!V44/RES_hhdet_fec!V44)</f>
        <v>0.64531220381132726</v>
      </c>
      <c r="W44" s="124">
        <f>IF(RES_hhdet_tes!W44=0,"",RES_hhdet_tes!W44/RES_hhdet_fec!W44)</f>
        <v>0.65817155859162235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0.47334829488311797</v>
      </c>
      <c r="C45" s="111">
        <f>IF(RES_hhdet_tes!C45=0,"",RES_hhdet_tes!C45/RES_hhdet_fec!C45)</f>
        <v>0.47731679894125478</v>
      </c>
      <c r="D45" s="111">
        <f>IF(RES_hhdet_tes!D45=0,"",RES_hhdet_tes!D45/RES_hhdet_fec!D45)</f>
        <v>0.48133784868792456</v>
      </c>
      <c r="E45" s="111">
        <f>IF(RES_hhdet_tes!E45=0,"",RES_hhdet_tes!E45/RES_hhdet_fec!E45)</f>
        <v>0.48647329493915692</v>
      </c>
      <c r="F45" s="111">
        <f>IF(RES_hhdet_tes!F45=0,"",RES_hhdet_tes!F45/RES_hhdet_fec!F45)</f>
        <v>0.49102032812941471</v>
      </c>
      <c r="G45" s="111">
        <f>IF(RES_hhdet_tes!G45=0,"",RES_hhdet_tes!G45/RES_hhdet_fec!G45)</f>
        <v>0.4972625840448861</v>
      </c>
      <c r="H45" s="111">
        <f>IF(RES_hhdet_tes!H45=0,"",RES_hhdet_tes!H45/RES_hhdet_fec!H45)</f>
        <v>0.5036097745476904</v>
      </c>
      <c r="I45" s="111">
        <f>IF(RES_hhdet_tes!I45=0,"",RES_hhdet_tes!I45/RES_hhdet_fec!I45)</f>
        <v>0.51147968494060181</v>
      </c>
      <c r="J45" s="111">
        <f>IF(RES_hhdet_tes!J45=0,"",RES_hhdet_tes!J45/RES_hhdet_fec!J45)</f>
        <v>0.52069160127666791</v>
      </c>
      <c r="K45" s="111">
        <f>IF(RES_hhdet_tes!K45=0,"",RES_hhdet_tes!K45/RES_hhdet_fec!K45)</f>
        <v>0.529698430878075</v>
      </c>
      <c r="L45" s="111">
        <f>IF(RES_hhdet_tes!L45=0,"",RES_hhdet_tes!L45/RES_hhdet_fec!L45)</f>
        <v>0.53872416456418004</v>
      </c>
      <c r="M45" s="111">
        <f>IF(RES_hhdet_tes!M45=0,"",RES_hhdet_tes!M45/RES_hhdet_fec!M45)</f>
        <v>0.55051985641040513</v>
      </c>
      <c r="N45" s="111">
        <f>IF(RES_hhdet_tes!N45=0,"",RES_hhdet_tes!N45/RES_hhdet_fec!N45)</f>
        <v>0.56679064790911715</v>
      </c>
      <c r="O45" s="111">
        <f>IF(RES_hhdet_tes!O45=0,"",RES_hhdet_tes!O45/RES_hhdet_fec!O45)</f>
        <v>0.58583423017137071</v>
      </c>
      <c r="P45" s="111">
        <f>IF(RES_hhdet_tes!P45=0,"",RES_hhdet_tes!P45/RES_hhdet_fec!P45)</f>
        <v>0.59016508709731508</v>
      </c>
      <c r="Q45" s="111">
        <f>IF(RES_hhdet_tes!Q45=0,"",RES_hhdet_tes!Q45/RES_hhdet_fec!Q45)</f>
        <v>0.59430359583031156</v>
      </c>
      <c r="R45" s="111">
        <f>IF(RES_hhdet_tes!R45=0,"",RES_hhdet_tes!R45/RES_hhdet_fec!R45)</f>
        <v>0.59734151050265827</v>
      </c>
      <c r="S45" s="111">
        <f>IF(RES_hhdet_tes!S45=0,"",RES_hhdet_tes!S45/RES_hhdet_fec!S45)</f>
        <v>0.60622663639736163</v>
      </c>
      <c r="T45" s="111">
        <f>IF(RES_hhdet_tes!T45=0,"",RES_hhdet_tes!T45/RES_hhdet_fec!T45)</f>
        <v>0.61599149303604539</v>
      </c>
      <c r="U45" s="111">
        <f>IF(RES_hhdet_tes!U45=0,"",RES_hhdet_tes!U45/RES_hhdet_fec!U45)</f>
        <v>0.62789772891107343</v>
      </c>
      <c r="V45" s="111">
        <f>IF(RES_hhdet_tes!V45=0,"",RES_hhdet_tes!V45/RES_hhdet_fec!V45)</f>
        <v>0.64077893684230791</v>
      </c>
      <c r="W45" s="111">
        <f>IF(RES_hhdet_tes!W45=0,"",RES_hhdet_tes!W45/RES_hhdet_fec!W45)</f>
        <v>0.65372373294200026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1.8130054223880809</v>
      </c>
      <c r="C47" s="124">
        <f>IF(RES_hhdet_tes!C47=0,"",RES_hhdet_tes!C47/RES_hhdet_fec!C47)</f>
        <v>1.8844597804443559</v>
      </c>
      <c r="D47" s="124">
        <f>IF(RES_hhdet_tes!D47=0,"",RES_hhdet_tes!D47/RES_hhdet_fec!D47)</f>
        <v>1.9690886874333549</v>
      </c>
      <c r="E47" s="124">
        <f>IF(RES_hhdet_tes!E47=0,"",RES_hhdet_tes!E47/RES_hhdet_fec!E47)</f>
        <v>2.0544267795525384</v>
      </c>
      <c r="F47" s="124">
        <f>IF(RES_hhdet_tes!F47=0,"",RES_hhdet_tes!F47/RES_hhdet_fec!F47)</f>
        <v>2.1632337436563049</v>
      </c>
      <c r="G47" s="124">
        <f>IF(RES_hhdet_tes!G47=0,"",RES_hhdet_tes!G47/RES_hhdet_fec!G47)</f>
        <v>2.2894629881231574</v>
      </c>
      <c r="H47" s="124">
        <f>IF(RES_hhdet_tes!H47=0,"",RES_hhdet_tes!H47/RES_hhdet_fec!H47)</f>
        <v>2.4523745080789299</v>
      </c>
      <c r="I47" s="124">
        <f>IF(RES_hhdet_tes!I47=0,"",RES_hhdet_tes!I47/RES_hhdet_fec!I47)</f>
        <v>2.5437789351623916</v>
      </c>
      <c r="J47" s="124">
        <f>IF(RES_hhdet_tes!J47=0,"",RES_hhdet_tes!J47/RES_hhdet_fec!J47)</f>
        <v>2.586928060914083</v>
      </c>
      <c r="K47" s="124">
        <f>IF(RES_hhdet_tes!K47=0,"",RES_hhdet_tes!K47/RES_hhdet_fec!K47)</f>
        <v>2.6708371466481871</v>
      </c>
      <c r="L47" s="124">
        <f>IF(RES_hhdet_tes!L47=0,"",RES_hhdet_tes!L47/RES_hhdet_fec!L47)</f>
        <v>2.7645571217782092</v>
      </c>
      <c r="M47" s="124">
        <f>IF(RES_hhdet_tes!M47=0,"",RES_hhdet_tes!M47/RES_hhdet_fec!M47)</f>
        <v>2.8543775695086362</v>
      </c>
      <c r="N47" s="124">
        <f>IF(RES_hhdet_tes!N47=0,"",RES_hhdet_tes!N47/RES_hhdet_fec!N47)</f>
        <v>2.9501217962838457</v>
      </c>
      <c r="O47" s="124">
        <f>IF(RES_hhdet_tes!O47=0,"",RES_hhdet_tes!O47/RES_hhdet_fec!O47)</f>
        <v>3.0813167988891137</v>
      </c>
      <c r="P47" s="124">
        <f>IF(RES_hhdet_tes!P47=0,"",RES_hhdet_tes!P47/RES_hhdet_fec!P47)</f>
        <v>3.1962522752032707</v>
      </c>
      <c r="Q47" s="124">
        <f>IF(RES_hhdet_tes!Q47=0,"",RES_hhdet_tes!Q47/RES_hhdet_fec!Q47)</f>
        <v>3.2805609189591607</v>
      </c>
      <c r="R47" s="124">
        <f>IF(RES_hhdet_tes!R47=0,"",RES_hhdet_tes!R47/RES_hhdet_fec!R47)</f>
        <v>3.3589424310269482</v>
      </c>
      <c r="S47" s="124">
        <f>IF(RES_hhdet_tes!S47=0,"",RES_hhdet_tes!S47/RES_hhdet_fec!S47)</f>
        <v>3.4511762041566336</v>
      </c>
      <c r="T47" s="124">
        <f>IF(RES_hhdet_tes!T47=0,"",RES_hhdet_tes!T47/RES_hhdet_fec!T47)</f>
        <v>3.5665577377972109</v>
      </c>
      <c r="U47" s="124">
        <f>IF(RES_hhdet_tes!U47=0,"",RES_hhdet_tes!U47/RES_hhdet_fec!U47)</f>
        <v>3.7101661161537538</v>
      </c>
      <c r="V47" s="124">
        <f>IF(RES_hhdet_tes!V47=0,"",RES_hhdet_tes!V47/RES_hhdet_fec!V47)</f>
        <v>3.8220642870858077</v>
      </c>
      <c r="W47" s="124">
        <f>IF(RES_hhdet_tes!W47=0,"",RES_hhdet_tes!W47/RES_hhdet_fec!W47)</f>
        <v>3.9410662241041594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1.8130054223880809</v>
      </c>
      <c r="C48" s="111">
        <f>IF(RES_hhdet_tes!C48=0,"",RES_hhdet_tes!C48/RES_hhdet_fec!C48)</f>
        <v>1.8844597804443559</v>
      </c>
      <c r="D48" s="111">
        <f>IF(RES_hhdet_tes!D48=0,"",RES_hhdet_tes!D48/RES_hhdet_fec!D48)</f>
        <v>1.9690886874333549</v>
      </c>
      <c r="E48" s="111">
        <f>IF(RES_hhdet_tes!E48=0,"",RES_hhdet_tes!E48/RES_hhdet_fec!E48)</f>
        <v>2.0544267795525384</v>
      </c>
      <c r="F48" s="111">
        <f>IF(RES_hhdet_tes!F48=0,"",RES_hhdet_tes!F48/RES_hhdet_fec!F48)</f>
        <v>2.1632337436563049</v>
      </c>
      <c r="G48" s="111">
        <f>IF(RES_hhdet_tes!G48=0,"",RES_hhdet_tes!G48/RES_hhdet_fec!G48)</f>
        <v>2.2894629881231574</v>
      </c>
      <c r="H48" s="111">
        <f>IF(RES_hhdet_tes!H48=0,"",RES_hhdet_tes!H48/RES_hhdet_fec!H48)</f>
        <v>2.4523745080789299</v>
      </c>
      <c r="I48" s="111">
        <f>IF(RES_hhdet_tes!I48=0,"",RES_hhdet_tes!I48/RES_hhdet_fec!I48)</f>
        <v>2.5437789351623916</v>
      </c>
      <c r="J48" s="111">
        <f>IF(RES_hhdet_tes!J48=0,"",RES_hhdet_tes!J48/RES_hhdet_fec!J48)</f>
        <v>2.586928060914083</v>
      </c>
      <c r="K48" s="111">
        <f>IF(RES_hhdet_tes!K48=0,"",RES_hhdet_tes!K48/RES_hhdet_fec!K48)</f>
        <v>2.6708371466481871</v>
      </c>
      <c r="L48" s="111">
        <f>IF(RES_hhdet_tes!L48=0,"",RES_hhdet_tes!L48/RES_hhdet_fec!L48)</f>
        <v>2.7645571217782092</v>
      </c>
      <c r="M48" s="111">
        <f>IF(RES_hhdet_tes!M48=0,"",RES_hhdet_tes!M48/RES_hhdet_fec!M48)</f>
        <v>2.8543775695086362</v>
      </c>
      <c r="N48" s="111">
        <f>IF(RES_hhdet_tes!N48=0,"",RES_hhdet_tes!N48/RES_hhdet_fec!N48)</f>
        <v>2.9501217962838457</v>
      </c>
      <c r="O48" s="111">
        <f>IF(RES_hhdet_tes!O48=0,"",RES_hhdet_tes!O48/RES_hhdet_fec!O48)</f>
        <v>3.0813167988891137</v>
      </c>
      <c r="P48" s="111">
        <f>IF(RES_hhdet_tes!P48=0,"",RES_hhdet_tes!P48/RES_hhdet_fec!P48)</f>
        <v>3.1962522752032707</v>
      </c>
      <c r="Q48" s="111">
        <f>IF(RES_hhdet_tes!Q48=0,"",RES_hhdet_tes!Q48/RES_hhdet_fec!Q48)</f>
        <v>3.2805609189591607</v>
      </c>
      <c r="R48" s="111">
        <f>IF(RES_hhdet_tes!R48=0,"",RES_hhdet_tes!R48/RES_hhdet_fec!R48)</f>
        <v>3.3589424310269482</v>
      </c>
      <c r="S48" s="111">
        <f>IF(RES_hhdet_tes!S48=0,"",RES_hhdet_tes!S48/RES_hhdet_fec!S48)</f>
        <v>3.4511762041566336</v>
      </c>
      <c r="T48" s="111">
        <f>IF(RES_hhdet_tes!T48=0,"",RES_hhdet_tes!T48/RES_hhdet_fec!T48)</f>
        <v>3.5665577377972109</v>
      </c>
      <c r="U48" s="111">
        <f>IF(RES_hhdet_tes!U48=0,"",RES_hhdet_tes!U48/RES_hhdet_fec!U48)</f>
        <v>3.7101661161537538</v>
      </c>
      <c r="V48" s="111">
        <f>IF(RES_hhdet_tes!V48=0,"",RES_hhdet_tes!V48/RES_hhdet_fec!V48)</f>
        <v>3.8220642870858077</v>
      </c>
      <c r="W48" s="111">
        <f>IF(RES_hhdet_tes!W48=0,"",RES_hhdet_tes!W48/RES_hhdet_fec!W48)</f>
        <v>3.9410662241041594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0.56966950607225009</v>
      </c>
      <c r="C49" s="124">
        <f>IF(RES_hhdet_tes!C49=0,"",RES_hhdet_tes!C49/RES_hhdet_fec!C49)</f>
        <v>0.56914185961485586</v>
      </c>
      <c r="D49" s="124">
        <f>IF(RES_hhdet_tes!D49=0,"",RES_hhdet_tes!D49/RES_hhdet_fec!D49)</f>
        <v>0.57207106861980228</v>
      </c>
      <c r="E49" s="124">
        <f>IF(RES_hhdet_tes!E49=0,"",RES_hhdet_tes!E49/RES_hhdet_fec!E49)</f>
        <v>0.57353755277134766</v>
      </c>
      <c r="F49" s="124">
        <f>IF(RES_hhdet_tes!F49=0,"",RES_hhdet_tes!F49/RES_hhdet_fec!F49)</f>
        <v>0.57605269468474773</v>
      </c>
      <c r="G49" s="124">
        <f>IF(RES_hhdet_tes!G49=0,"",RES_hhdet_tes!G49/RES_hhdet_fec!G49)</f>
        <v>0.57711905201985092</v>
      </c>
      <c r="H49" s="124">
        <f>IF(RES_hhdet_tes!H49=0,"",RES_hhdet_tes!H49/RES_hhdet_fec!H49)</f>
        <v>0.58016177206924491</v>
      </c>
      <c r="I49" s="124">
        <f>IF(RES_hhdet_tes!I49=0,"",RES_hhdet_tes!I49/RES_hhdet_fec!I49)</f>
        <v>0.58482438969922235</v>
      </c>
      <c r="J49" s="124">
        <f>IF(RES_hhdet_tes!J49=0,"",RES_hhdet_tes!J49/RES_hhdet_fec!J49)</f>
        <v>0.58661142769791319</v>
      </c>
      <c r="K49" s="124">
        <f>IF(RES_hhdet_tes!K49=0,"",RES_hhdet_tes!K49/RES_hhdet_fec!K49)</f>
        <v>0.59036583160389</v>
      </c>
      <c r="L49" s="124">
        <f>IF(RES_hhdet_tes!L49=0,"",RES_hhdet_tes!L49/RES_hhdet_fec!L49)</f>
        <v>0.59689904524084947</v>
      </c>
      <c r="M49" s="124">
        <f>IF(RES_hhdet_tes!M49=0,"",RES_hhdet_tes!M49/RES_hhdet_fec!M49)</f>
        <v>0.60673614287850886</v>
      </c>
      <c r="N49" s="124">
        <f>IF(RES_hhdet_tes!N49=0,"",RES_hhdet_tes!N49/RES_hhdet_fec!N49)</f>
        <v>0.61876369761674777</v>
      </c>
      <c r="O49" s="124">
        <f>IF(RES_hhdet_tes!O49=0,"",RES_hhdet_tes!O49/RES_hhdet_fec!O49)</f>
        <v>0.63388026872266068</v>
      </c>
      <c r="P49" s="124">
        <f>IF(RES_hhdet_tes!P49=0,"",RES_hhdet_tes!P49/RES_hhdet_fec!P49)</f>
        <v>0.63257194319103283</v>
      </c>
      <c r="Q49" s="124">
        <f>IF(RES_hhdet_tes!Q49=0,"",RES_hhdet_tes!Q49/RES_hhdet_fec!Q49)</f>
        <v>0.6388579547453066</v>
      </c>
      <c r="R49" s="124">
        <f>IF(RES_hhdet_tes!R49=0,"",RES_hhdet_tes!R49/RES_hhdet_fec!R49)</f>
        <v>0.63864090498153181</v>
      </c>
      <c r="S49" s="124">
        <f>IF(RES_hhdet_tes!S49=0,"",RES_hhdet_tes!S49/RES_hhdet_fec!S49)</f>
        <v>0.64848513132387076</v>
      </c>
      <c r="T49" s="124">
        <f>IF(RES_hhdet_tes!T49=0,"",RES_hhdet_tes!T49/RES_hhdet_fec!T49)</f>
        <v>0.66014559214189794</v>
      </c>
      <c r="U49" s="124">
        <f>IF(RES_hhdet_tes!U49=0,"",RES_hhdet_tes!U49/RES_hhdet_fec!U49)</f>
        <v>0.67349851978633501</v>
      </c>
      <c r="V49" s="124">
        <f>IF(RES_hhdet_tes!V49=0,"",RES_hhdet_tes!V49/RES_hhdet_fec!V49)</f>
        <v>0.68789182295140772</v>
      </c>
      <c r="W49" s="124">
        <f>IF(RES_hhdet_tes!W49=0,"",RES_hhdet_tes!W49/RES_hhdet_fec!W49)</f>
        <v>0.7042216631251299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0.54574625795259324</v>
      </c>
      <c r="C50" s="111">
        <f>IF(RES_hhdet_tes!C50=0,"",RES_hhdet_tes!C50/RES_hhdet_fec!C50)</f>
        <v>0.54688514185360881</v>
      </c>
      <c r="D50" s="111">
        <f>IF(RES_hhdet_tes!D50=0,"",RES_hhdet_tes!D50/RES_hhdet_fec!D50)</f>
        <v>0.54798073259510449</v>
      </c>
      <c r="E50" s="111">
        <f>IF(RES_hhdet_tes!E50=0,"",RES_hhdet_tes!E50/RES_hhdet_fec!E50)</f>
        <v>0.54962728299697972</v>
      </c>
      <c r="F50" s="111">
        <f>IF(RES_hhdet_tes!F50=0,"",RES_hhdet_tes!F50/RES_hhdet_fec!F50)</f>
        <v>0.55105750812390764</v>
      </c>
      <c r="G50" s="111">
        <f>IF(RES_hhdet_tes!G50=0,"",RES_hhdet_tes!G50/RES_hhdet_fec!G50)</f>
        <v>0.55308598391217134</v>
      </c>
      <c r="H50" s="111">
        <f>IF(RES_hhdet_tes!H50=0,"",RES_hhdet_tes!H50/RES_hhdet_fec!H50)</f>
        <v>0.5551598166250109</v>
      </c>
      <c r="I50" s="111">
        <f>IF(RES_hhdet_tes!I50=0,"",RES_hhdet_tes!I50/RES_hhdet_fec!I50)</f>
        <v>0.55789073937325429</v>
      </c>
      <c r="J50" s="111">
        <f>IF(RES_hhdet_tes!J50=0,"",RES_hhdet_tes!J50/RES_hhdet_fec!J50)</f>
        <v>0.56169703806917792</v>
      </c>
      <c r="K50" s="111">
        <f>IF(RES_hhdet_tes!K50=0,"",RES_hhdet_tes!K50/RES_hhdet_fec!K50)</f>
        <v>0.56540824762557407</v>
      </c>
      <c r="L50" s="111">
        <f>IF(RES_hhdet_tes!L50=0,"",RES_hhdet_tes!L50/RES_hhdet_fec!L50)</f>
        <v>0.56904305365556207</v>
      </c>
      <c r="M50" s="111">
        <f>IF(RES_hhdet_tes!M50=0,"",RES_hhdet_tes!M50/RES_hhdet_fec!M50)</f>
        <v>0.57408990527882375</v>
      </c>
      <c r="N50" s="111">
        <f>IF(RES_hhdet_tes!N50=0,"",RES_hhdet_tes!N50/RES_hhdet_fec!N50)</f>
        <v>0.58183170975277965</v>
      </c>
      <c r="O50" s="111">
        <f>IF(RES_hhdet_tes!O50=0,"",RES_hhdet_tes!O50/RES_hhdet_fec!O50)</f>
        <v>0.59153831293396131</v>
      </c>
      <c r="P50" s="111">
        <f>IF(RES_hhdet_tes!P50=0,"",RES_hhdet_tes!P50/RES_hhdet_fec!P50)</f>
        <v>0.59716990064625208</v>
      </c>
      <c r="Q50" s="111">
        <f>IF(RES_hhdet_tes!Q50=0,"",RES_hhdet_tes!Q50/RES_hhdet_fec!Q50)</f>
        <v>0.60525104391552942</v>
      </c>
      <c r="R50" s="111">
        <f>IF(RES_hhdet_tes!R50=0,"",RES_hhdet_tes!R50/RES_hhdet_fec!R50)</f>
        <v>0.62137652802677301</v>
      </c>
      <c r="S50" s="111">
        <f>IF(RES_hhdet_tes!S50=0,"",RES_hhdet_tes!S50/RES_hhdet_fec!S50)</f>
        <v>0.6382736286854952</v>
      </c>
      <c r="T50" s="111">
        <f>IF(RES_hhdet_tes!T50=0,"",RES_hhdet_tes!T50/RES_hhdet_fec!T50)</f>
        <v>0.65440324903614011</v>
      </c>
      <c r="U50" s="111">
        <f>IF(RES_hhdet_tes!U50=0,"",RES_hhdet_tes!U50/RES_hhdet_fec!U50)</f>
        <v>0.66958704329712748</v>
      </c>
      <c r="V50" s="111">
        <f>IF(RES_hhdet_tes!V50=0,"",RES_hhdet_tes!V50/RES_hhdet_fec!V50)</f>
        <v>0.68540220470526203</v>
      </c>
      <c r="W50" s="111">
        <f>IF(RES_hhdet_tes!W50=0,"",RES_hhdet_tes!W50/RES_hhdet_fec!W50)</f>
        <v>0.70108075343997256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0.81995682995720309</v>
      </c>
      <c r="C51" s="111">
        <f>IF(RES_hhdet_tes!C51=0,"",RES_hhdet_tes!C51/RES_hhdet_fec!C51)</f>
        <v>0.83703202091633289</v>
      </c>
      <c r="D51" s="111">
        <f>IF(RES_hhdet_tes!D51=0,"",RES_hhdet_tes!D51/RES_hhdet_fec!D51)</f>
        <v>0.84922203012768394</v>
      </c>
      <c r="E51" s="111">
        <f>IF(RES_hhdet_tes!E51=0,"",RES_hhdet_tes!E51/RES_hhdet_fec!E51)</f>
        <v>0.83574676940415971</v>
      </c>
      <c r="F51" s="111">
        <f>IF(RES_hhdet_tes!F51=0,"",RES_hhdet_tes!F51/RES_hhdet_fec!F51)</f>
        <v>0.84023033366274102</v>
      </c>
      <c r="G51" s="111">
        <f>IF(RES_hhdet_tes!G51=0,"",RES_hhdet_tes!G51/RES_hhdet_fec!G51)</f>
        <v>0.85401023370161899</v>
      </c>
      <c r="H51" s="111">
        <f>IF(RES_hhdet_tes!H51=0,"",RES_hhdet_tes!H51/RES_hhdet_fec!H51)</f>
        <v>0.86173968864081807</v>
      </c>
      <c r="I51" s="111">
        <f>IF(RES_hhdet_tes!I51=0,"",RES_hhdet_tes!I51/RES_hhdet_fec!I51)</f>
        <v>0.84005668289378854</v>
      </c>
      <c r="J51" s="111">
        <f>IF(RES_hhdet_tes!J51=0,"",RES_hhdet_tes!J51/RES_hhdet_fec!J51)</f>
        <v>0.8524858372186741</v>
      </c>
      <c r="K51" s="111">
        <f>IF(RES_hhdet_tes!K51=0,"",RES_hhdet_tes!K51/RES_hhdet_fec!K51)</f>
        <v>0.86503510388141458</v>
      </c>
      <c r="L51" s="111">
        <f>IF(RES_hhdet_tes!L51=0,"",RES_hhdet_tes!L51/RES_hhdet_fec!L51)</f>
        <v>0.75338713107016919</v>
      </c>
      <c r="M51" s="111">
        <f>IF(RES_hhdet_tes!M51=0,"",RES_hhdet_tes!M51/RES_hhdet_fec!M51)</f>
        <v>0.87541050474979054</v>
      </c>
      <c r="N51" s="111">
        <f>IF(RES_hhdet_tes!N51=0,"",RES_hhdet_tes!N51/RES_hhdet_fec!N51)</f>
        <v>0.84809280635500184</v>
      </c>
      <c r="O51" s="111">
        <f>IF(RES_hhdet_tes!O51=0,"",RES_hhdet_tes!O51/RES_hhdet_fec!O51)</f>
        <v>0.84331421743065915</v>
      </c>
      <c r="P51" s="111">
        <f>IF(RES_hhdet_tes!P51=0,"",RES_hhdet_tes!P51/RES_hhdet_fec!P51)</f>
        <v>0.8860387573436076</v>
      </c>
      <c r="Q51" s="111">
        <f>IF(RES_hhdet_tes!Q51=0,"",RES_hhdet_tes!Q51/RES_hhdet_fec!Q51)</f>
        <v>0.8717449382714284</v>
      </c>
      <c r="R51" s="111">
        <f>IF(RES_hhdet_tes!R51=0,"",RES_hhdet_tes!R51/RES_hhdet_fec!R51)</f>
        <v>0.88961181275003343</v>
      </c>
      <c r="S51" s="111">
        <f>IF(RES_hhdet_tes!S51=0,"",RES_hhdet_tes!S51/RES_hhdet_fec!S51)</f>
        <v>0.88373204347576639</v>
      </c>
      <c r="T51" s="111">
        <f>IF(RES_hhdet_tes!T51=0,"",RES_hhdet_tes!T51/RES_hhdet_fec!T51)</f>
        <v>0.89153274814572037</v>
      </c>
      <c r="U51" s="111">
        <f>IF(RES_hhdet_tes!U51=0,"",RES_hhdet_tes!U51/RES_hhdet_fec!U51)</f>
        <v>0.90674968948800883</v>
      </c>
      <c r="V51" s="111">
        <f>IF(RES_hhdet_tes!V51=0,"",RES_hhdet_tes!V51/RES_hhdet_fec!V51)</f>
        <v>0.91036372168320789</v>
      </c>
      <c r="W51" s="111">
        <f>IF(RES_hhdet_tes!W51=0,"",RES_hhdet_tes!W51/RES_hhdet_fec!W51)</f>
        <v>0.91320971984271104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0.54574625795259324</v>
      </c>
      <c r="C52" s="112">
        <f>IF(RES_hhdet_tes!C52=0,"",RES_hhdet_tes!C52/RES_hhdet_fec!C52)</f>
        <v>0.54826745017970868</v>
      </c>
      <c r="D52" s="112">
        <f>IF(RES_hhdet_tes!D52=0,"",RES_hhdet_tes!D52/RES_hhdet_fec!D52)</f>
        <v>0.54846842403714025</v>
      </c>
      <c r="E52" s="112">
        <f>IF(RES_hhdet_tes!E52=0,"",RES_hhdet_tes!E52/RES_hhdet_fec!E52)</f>
        <v>0.54989956071090229</v>
      </c>
      <c r="F52" s="112">
        <f>IF(RES_hhdet_tes!F52=0,"",RES_hhdet_tes!F52/RES_hhdet_fec!F52)</f>
        <v>0.55112026855335716</v>
      </c>
      <c r="G52" s="112">
        <f>IF(RES_hhdet_tes!G52=0,"",RES_hhdet_tes!G52/RES_hhdet_fec!G52)</f>
        <v>0.55578941727569264</v>
      </c>
      <c r="H52" s="112">
        <f>IF(RES_hhdet_tes!H52=0,"",RES_hhdet_tes!H52/RES_hhdet_fec!H52)</f>
        <v>0.56039201862940236</v>
      </c>
      <c r="I52" s="112">
        <f>IF(RES_hhdet_tes!I52=0,"",RES_hhdet_tes!I52/RES_hhdet_fec!I52)</f>
        <v>0.5646624498981867</v>
      </c>
      <c r="J52" s="112">
        <f>IF(RES_hhdet_tes!J52=0,"",RES_hhdet_tes!J52/RES_hhdet_fec!J52)</f>
        <v>0.57000803307305181</v>
      </c>
      <c r="K52" s="112">
        <f>IF(RES_hhdet_tes!K52=0,"",RES_hhdet_tes!K52/RES_hhdet_fec!K52)</f>
        <v>0.57452372002475116</v>
      </c>
      <c r="L52" s="112">
        <f>IF(RES_hhdet_tes!L52=0,"",RES_hhdet_tes!L52/RES_hhdet_fec!L52)</f>
        <v>0.57924126612275817</v>
      </c>
      <c r="M52" s="112">
        <f>IF(RES_hhdet_tes!M52=0,"",RES_hhdet_tes!M52/RES_hhdet_fec!M52)</f>
        <v>0.58439047201311056</v>
      </c>
      <c r="N52" s="112">
        <f>IF(RES_hhdet_tes!N52=0,"",RES_hhdet_tes!N52/RES_hhdet_fec!N52)</f>
        <v>0.58595755563502439</v>
      </c>
      <c r="O52" s="112">
        <f>IF(RES_hhdet_tes!O52=0,"",RES_hhdet_tes!O52/RES_hhdet_fec!O52)</f>
        <v>0.58733288392226113</v>
      </c>
      <c r="P52" s="112">
        <f>IF(RES_hhdet_tes!P52=0,"",RES_hhdet_tes!P52/RES_hhdet_fec!P52)</f>
        <v>0.59750810418796341</v>
      </c>
      <c r="Q52" s="112">
        <f>IF(RES_hhdet_tes!Q52=0,"",RES_hhdet_tes!Q52/RES_hhdet_fec!Q52)</f>
        <v>0.59837899836395458</v>
      </c>
      <c r="R52" s="112">
        <f>IF(RES_hhdet_tes!R52=0,"",RES_hhdet_tes!R52/RES_hhdet_fec!R52)</f>
        <v>0.62158981995980067</v>
      </c>
      <c r="S52" s="112">
        <f>IF(RES_hhdet_tes!S52=0,"",RES_hhdet_tes!S52/RES_hhdet_fec!S52)</f>
        <v>0.63540609887995836</v>
      </c>
      <c r="T52" s="112">
        <f>IF(RES_hhdet_tes!T52=0,"",RES_hhdet_tes!T52/RES_hhdet_fec!T52)</f>
        <v>0.65230613821816663</v>
      </c>
      <c r="U52" s="112">
        <f>IF(RES_hhdet_tes!U52=0,"",RES_hhdet_tes!U52/RES_hhdet_fec!U52)</f>
        <v>0.67218585756977989</v>
      </c>
      <c r="V52" s="112">
        <f>IF(RES_hhdet_tes!V52=0,"",RES_hhdet_tes!V52/RES_hhdet_fec!V52)</f>
        <v>0.69019588981578128</v>
      </c>
      <c r="W52" s="112">
        <f>IF(RES_hhdet_tes!W52=0,"",RES_hhdet_tes!W52/RES_hhdet_fec!W52)</f>
        <v>0.70229602085494192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0.67845106870625549</v>
      </c>
      <c r="C54" s="112">
        <f>IF(RES_hhdet_tes!C54=0,"",RES_hhdet_tes!C54/RES_hhdet_fec!C54)</f>
        <v>0.68212879783649916</v>
      </c>
      <c r="D54" s="112">
        <f>IF(RES_hhdet_tes!D54=0,"",RES_hhdet_tes!D54/RES_hhdet_fec!D54)</f>
        <v>0.68613759996088497</v>
      </c>
      <c r="E54" s="112">
        <f>IF(RES_hhdet_tes!E54=0,"",RES_hhdet_tes!E54/RES_hhdet_fec!E54)</f>
        <v>0.68984715243201089</v>
      </c>
      <c r="F54" s="112">
        <f>IF(RES_hhdet_tes!F54=0,"",RES_hhdet_tes!F54/RES_hhdet_fec!F54)</f>
        <v>0.69381762169850958</v>
      </c>
      <c r="G54" s="112">
        <f>IF(RES_hhdet_tes!G54=0,"",RES_hhdet_tes!G54/RES_hhdet_fec!G54)</f>
        <v>0.69841432693245165</v>
      </c>
      <c r="H54" s="112">
        <f>IF(RES_hhdet_tes!H54=0,"",RES_hhdet_tes!H54/RES_hhdet_fec!H54)</f>
        <v>0.70347883751963303</v>
      </c>
      <c r="I54" s="112">
        <f>IF(RES_hhdet_tes!I54=0,"",RES_hhdet_tes!I54/RES_hhdet_fec!I54)</f>
        <v>0.70600764594663168</v>
      </c>
      <c r="J54" s="112">
        <f>IF(RES_hhdet_tes!J54=0,"",RES_hhdet_tes!J54/RES_hhdet_fec!J54)</f>
        <v>0.70677616055218229</v>
      </c>
      <c r="K54" s="112">
        <f>IF(RES_hhdet_tes!K54=0,"",RES_hhdet_tes!K54/RES_hhdet_fec!K54)</f>
        <v>0.70817243610431158</v>
      </c>
      <c r="L54" s="112">
        <f>IF(RES_hhdet_tes!L54=0,"",RES_hhdet_tes!L54/RES_hhdet_fec!L54)</f>
        <v>0.70964150787283575</v>
      </c>
      <c r="M54" s="112">
        <f>IF(RES_hhdet_tes!M54=0,"",RES_hhdet_tes!M54/RES_hhdet_fec!M54)</f>
        <v>0.7119326766499785</v>
      </c>
      <c r="N54" s="112">
        <f>IF(RES_hhdet_tes!N54=0,"",RES_hhdet_tes!N54/RES_hhdet_fec!N54)</f>
        <v>0.71497356074503682</v>
      </c>
      <c r="O54" s="112">
        <f>IF(RES_hhdet_tes!O54=0,"",RES_hhdet_tes!O54/RES_hhdet_fec!O54)</f>
        <v>0.71968879825495757</v>
      </c>
      <c r="P54" s="112">
        <f>IF(RES_hhdet_tes!P54=0,"",RES_hhdet_tes!P54/RES_hhdet_fec!P54)</f>
        <v>0.72238069248866754</v>
      </c>
      <c r="Q54" s="112">
        <f>IF(RES_hhdet_tes!Q54=0,"",RES_hhdet_tes!Q54/RES_hhdet_fec!Q54)</f>
        <v>0.7238087867807993</v>
      </c>
      <c r="R54" s="112">
        <f>IF(RES_hhdet_tes!R54=0,"",RES_hhdet_tes!R54/RES_hhdet_fec!R54)</f>
        <v>0.72926711647582521</v>
      </c>
      <c r="S54" s="112">
        <f>IF(RES_hhdet_tes!S54=0,"",RES_hhdet_tes!S54/RES_hhdet_fec!S54)</f>
        <v>0.7327005296366671</v>
      </c>
      <c r="T54" s="112">
        <f>IF(RES_hhdet_tes!T54=0,"",RES_hhdet_tes!T54/RES_hhdet_fec!T54)</f>
        <v>0.73514708286434416</v>
      </c>
      <c r="U54" s="112">
        <f>IF(RES_hhdet_tes!U54=0,"",RES_hhdet_tes!U54/RES_hhdet_fec!U54)</f>
        <v>0.73568788714509792</v>
      </c>
      <c r="V54" s="112">
        <f>IF(RES_hhdet_tes!V54=0,"",RES_hhdet_tes!V54/RES_hhdet_fec!V54)</f>
        <v>0.73577104357502765</v>
      </c>
      <c r="W54" s="112">
        <f>IF(RES_hhdet_tes!W54=0,"",RES_hhdet_tes!W54/RES_hhdet_fec!W54)</f>
        <v>0.77982420860333124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0.88879322043616116</v>
      </c>
      <c r="C55" s="113">
        <f>IF(RES_hhdet_tes!C55=0,"",RES_hhdet_tes!C55/RES_hhdet_fec!C55)</f>
        <v>0.90052159939018461</v>
      </c>
      <c r="D55" s="113">
        <f>IF(RES_hhdet_tes!D55=0,"",RES_hhdet_tes!D55/RES_hhdet_fec!D55)</f>
        <v>0.90973311504658072</v>
      </c>
      <c r="E55" s="113">
        <f>IF(RES_hhdet_tes!E55=0,"",RES_hhdet_tes!E55/RES_hhdet_fec!E55)</f>
        <v>0.90216860114341646</v>
      </c>
      <c r="F55" s="113">
        <f>IF(RES_hhdet_tes!F55=0,"",RES_hhdet_tes!F55/RES_hhdet_fec!F55)</f>
        <v>0.90641279919057505</v>
      </c>
      <c r="G55" s="113">
        <f>IF(RES_hhdet_tes!G55=0,"",RES_hhdet_tes!G55/RES_hhdet_fec!G55)</f>
        <v>0.91565358622249626</v>
      </c>
      <c r="H55" s="113">
        <f>IF(RES_hhdet_tes!H55=0,"",RES_hhdet_tes!H55/RES_hhdet_fec!H55)</f>
        <v>0.92103951547969554</v>
      </c>
      <c r="I55" s="113">
        <f>IF(RES_hhdet_tes!I55=0,"",RES_hhdet_tes!I55/RES_hhdet_fec!I55)</f>
        <v>0.90705849462143395</v>
      </c>
      <c r="J55" s="113">
        <f>IF(RES_hhdet_tes!J55=0,"",RES_hhdet_tes!J55/RES_hhdet_fec!J55)</f>
        <v>0.91355186477568961</v>
      </c>
      <c r="K55" s="113">
        <f>IF(RES_hhdet_tes!K55=0,"",RES_hhdet_tes!K55/RES_hhdet_fec!K55)</f>
        <v>0.92069377678006048</v>
      </c>
      <c r="L55" s="113">
        <f>IF(RES_hhdet_tes!L55=0,"",RES_hhdet_tes!L55/RES_hhdet_fec!L55)</f>
        <v>0.84532421134875746</v>
      </c>
      <c r="M55" s="113">
        <f>IF(RES_hhdet_tes!M55=0,"",RES_hhdet_tes!M55/RES_hhdet_fec!M55)</f>
        <v>0.92579157776858678</v>
      </c>
      <c r="N55" s="113">
        <f>IF(RES_hhdet_tes!N55=0,"",RES_hhdet_tes!N55/RES_hhdet_fec!N55)</f>
        <v>0.90855707816314368</v>
      </c>
      <c r="O55" s="113">
        <f>IF(RES_hhdet_tes!O55=0,"",RES_hhdet_tes!O55/RES_hhdet_fec!O55)</f>
        <v>0.90619111026590671</v>
      </c>
      <c r="P55" s="113">
        <f>IF(RES_hhdet_tes!P55=0,"",RES_hhdet_tes!P55/RES_hhdet_fec!P55)</f>
        <v>0.93132507228329098</v>
      </c>
      <c r="Q55" s="113">
        <f>IF(RES_hhdet_tes!Q55=0,"",RES_hhdet_tes!Q55/RES_hhdet_fec!Q55)</f>
        <v>0.92213822094018327</v>
      </c>
      <c r="R55" s="113">
        <f>IF(RES_hhdet_tes!R55=0,"",RES_hhdet_tes!R55/RES_hhdet_fec!R55)</f>
        <v>0.92958052511761202</v>
      </c>
      <c r="S55" s="113">
        <f>IF(RES_hhdet_tes!S55=0,"",RES_hhdet_tes!S55/RES_hhdet_fec!S55)</f>
        <v>0.92314165243958535</v>
      </c>
      <c r="T55" s="113">
        <f>IF(RES_hhdet_tes!T55=0,"",RES_hhdet_tes!T55/RES_hhdet_fec!T55)</f>
        <v>0.92454044156759019</v>
      </c>
      <c r="U55" s="113">
        <f>IF(RES_hhdet_tes!U55=0,"",RES_hhdet_tes!U55/RES_hhdet_fec!U55)</f>
        <v>0.93012105917362953</v>
      </c>
      <c r="V55" s="113">
        <f>IF(RES_hhdet_tes!V55=0,"",RES_hhdet_tes!V55/RES_hhdet_fec!V55)</f>
        <v>0.92761531265508401</v>
      </c>
      <c r="W55" s="113">
        <f>IF(RES_hhdet_tes!W55=0,"",RES_hhdet_tes!W55/RES_hhdet_fec!W55)</f>
        <v>0.94119916320203123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0.67845106870625549</v>
      </c>
      <c r="C56" s="111">
        <f>IF(RES_hhdet_tes!C56=0,"",RES_hhdet_tes!C56/RES_hhdet_fec!C56)</f>
        <v>0.68142955197313693</v>
      </c>
      <c r="D56" s="111">
        <f>IF(RES_hhdet_tes!D56=0,"",RES_hhdet_tes!D56/RES_hhdet_fec!D56)</f>
        <v>0.68480038235857432</v>
      </c>
      <c r="E56" s="111">
        <f>IF(RES_hhdet_tes!E56=0,"",RES_hhdet_tes!E56/RES_hhdet_fec!E56)</f>
        <v>0.68890769512404426</v>
      </c>
      <c r="F56" s="111">
        <f>IF(RES_hhdet_tes!F56=0,"",RES_hhdet_tes!F56/RES_hhdet_fec!F56)</f>
        <v>0.69339049230063554</v>
      </c>
      <c r="G56" s="111">
        <f>IF(RES_hhdet_tes!G56=0,"",RES_hhdet_tes!G56/RES_hhdet_fec!G56)</f>
        <v>0.69882740542369881</v>
      </c>
      <c r="H56" s="111">
        <f>IF(RES_hhdet_tes!H56=0,"",RES_hhdet_tes!H56/RES_hhdet_fec!H56)</f>
        <v>0.70442306341218064</v>
      </c>
      <c r="I56" s="111">
        <f>IF(RES_hhdet_tes!I56=0,"",RES_hhdet_tes!I56/RES_hhdet_fec!I56)</f>
        <v>0.70699251482574155</v>
      </c>
      <c r="J56" s="111">
        <f>IF(RES_hhdet_tes!J56=0,"",RES_hhdet_tes!J56/RES_hhdet_fec!J56)</f>
        <v>0.70777189120116046</v>
      </c>
      <c r="K56" s="111">
        <f>IF(RES_hhdet_tes!K56=0,"",RES_hhdet_tes!K56/RES_hhdet_fec!K56)</f>
        <v>0.70920945460835771</v>
      </c>
      <c r="L56" s="111">
        <f>IF(RES_hhdet_tes!L56=0,"",RES_hhdet_tes!L56/RES_hhdet_fec!L56)</f>
        <v>0.71125528472141997</v>
      </c>
      <c r="M56" s="111">
        <f>IF(RES_hhdet_tes!M56=0,"",RES_hhdet_tes!M56/RES_hhdet_fec!M56)</f>
        <v>0.71359614161985452</v>
      </c>
      <c r="N56" s="111">
        <f>IF(RES_hhdet_tes!N56=0,"",RES_hhdet_tes!N56/RES_hhdet_fec!N56)</f>
        <v>0.71568573660314594</v>
      </c>
      <c r="O56" s="111">
        <f>IF(RES_hhdet_tes!O56=0,"",RES_hhdet_tes!O56/RES_hhdet_fec!O56)</f>
        <v>0.71849669107092073</v>
      </c>
      <c r="P56" s="111">
        <f>IF(RES_hhdet_tes!P56=0,"",RES_hhdet_tes!P56/RES_hhdet_fec!P56)</f>
        <v>0.72093195236145735</v>
      </c>
      <c r="Q56" s="111">
        <f>IF(RES_hhdet_tes!Q56=0,"",RES_hhdet_tes!Q56/RES_hhdet_fec!Q56)</f>
        <v>0.7220330926820715</v>
      </c>
      <c r="R56" s="111">
        <f>IF(RES_hhdet_tes!R56=0,"",RES_hhdet_tes!R56/RES_hhdet_fec!R56)</f>
        <v>0.72882612074342035</v>
      </c>
      <c r="S56" s="111">
        <f>IF(RES_hhdet_tes!S56=0,"",RES_hhdet_tes!S56/RES_hhdet_fec!S56)</f>
        <v>0.73351837564476019</v>
      </c>
      <c r="T56" s="111">
        <f>IF(RES_hhdet_tes!T56=0,"",RES_hhdet_tes!T56/RES_hhdet_fec!T56)</f>
        <v>0.73667589023896107</v>
      </c>
      <c r="U56" s="111">
        <f>IF(RES_hhdet_tes!U56=0,"",RES_hhdet_tes!U56/RES_hhdet_fec!U56)</f>
        <v>0.73729399966202036</v>
      </c>
      <c r="V56" s="111">
        <f>IF(RES_hhdet_tes!V56=0,"",RES_hhdet_tes!V56/RES_hhdet_fec!V56)</f>
        <v>0.73738424716168427</v>
      </c>
      <c r="W56" s="111">
        <f>IF(RES_hhdet_tes!W56=0,"",RES_hhdet_tes!W56/RES_hhdet_fec!W56)</f>
        <v>0.78227119740626372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0.6833049915339271</v>
      </c>
      <c r="C58" s="124">
        <f>IF(RES_hhdet_tes!C58=0,"",RES_hhdet_tes!C58/RES_hhdet_fec!C58)</f>
        <v>0.6879925896819995</v>
      </c>
      <c r="D58" s="124">
        <f>IF(RES_hhdet_tes!D58=0,"",RES_hhdet_tes!D58/RES_hhdet_fec!D58)</f>
        <v>0.6885781476599141</v>
      </c>
      <c r="E58" s="124">
        <f>IF(RES_hhdet_tes!E58=0,"",RES_hhdet_tes!E58/RES_hhdet_fec!E58)</f>
        <v>0.69185473984432666</v>
      </c>
      <c r="F58" s="124">
        <f>IF(RES_hhdet_tes!F58=0,"",RES_hhdet_tes!F58/RES_hhdet_fec!F58)</f>
        <v>0.68637246946732811</v>
      </c>
      <c r="G58" s="124">
        <f>IF(RES_hhdet_tes!G58=0,"",RES_hhdet_tes!G58/RES_hhdet_fec!G58)</f>
        <v>0.69332721170640488</v>
      </c>
      <c r="H58" s="124">
        <f>IF(RES_hhdet_tes!H58=0,"",RES_hhdet_tes!H58/RES_hhdet_fec!H58)</f>
        <v>0.69966820467252555</v>
      </c>
      <c r="I58" s="124">
        <f>IF(RES_hhdet_tes!I58=0,"",RES_hhdet_tes!I58/RES_hhdet_fec!I58)</f>
        <v>0.70179211301673017</v>
      </c>
      <c r="J58" s="124">
        <f>IF(RES_hhdet_tes!J58=0,"",RES_hhdet_tes!J58/RES_hhdet_fec!J58)</f>
        <v>0.70901783110570282</v>
      </c>
      <c r="K58" s="124">
        <f>IF(RES_hhdet_tes!K58=0,"",RES_hhdet_tes!K58/RES_hhdet_fec!K58)</f>
        <v>0.69849737089331632</v>
      </c>
      <c r="L58" s="124">
        <f>IF(RES_hhdet_tes!L58=0,"",RES_hhdet_tes!L58/RES_hhdet_fec!L58)</f>
        <v>0.71378836490343611</v>
      </c>
      <c r="M58" s="124">
        <f>IF(RES_hhdet_tes!M58=0,"",RES_hhdet_tes!M58/RES_hhdet_fec!M58)</f>
        <v>0.71293028036935258</v>
      </c>
      <c r="N58" s="124">
        <f>IF(RES_hhdet_tes!N58=0,"",RES_hhdet_tes!N58/RES_hhdet_fec!N58)</f>
        <v>0.72046404087275595</v>
      </c>
      <c r="O58" s="124">
        <f>IF(RES_hhdet_tes!O58=0,"",RES_hhdet_tes!O58/RES_hhdet_fec!O58)</f>
        <v>0.72515405075065076</v>
      </c>
      <c r="P58" s="124">
        <f>IF(RES_hhdet_tes!P58=0,"",RES_hhdet_tes!P58/RES_hhdet_fec!P58)</f>
        <v>0.71958755088592596</v>
      </c>
      <c r="Q58" s="124">
        <f>IF(RES_hhdet_tes!Q58=0,"",RES_hhdet_tes!Q58/RES_hhdet_fec!Q58)</f>
        <v>0.72663250065701956</v>
      </c>
      <c r="R58" s="124">
        <f>IF(RES_hhdet_tes!R58=0,"",RES_hhdet_tes!R58/RES_hhdet_fec!R58)</f>
        <v>0.73429109209079679</v>
      </c>
      <c r="S58" s="124">
        <f>IF(RES_hhdet_tes!S58=0,"",RES_hhdet_tes!S58/RES_hhdet_fec!S58)</f>
        <v>0.74006703018051501</v>
      </c>
      <c r="T58" s="124">
        <f>IF(RES_hhdet_tes!T58=0,"",RES_hhdet_tes!T58/RES_hhdet_fec!T58)</f>
        <v>0.74786713189369125</v>
      </c>
      <c r="U58" s="124">
        <f>IF(RES_hhdet_tes!U58=0,"",RES_hhdet_tes!U58/RES_hhdet_fec!U58)</f>
        <v>0.75844109415994909</v>
      </c>
      <c r="V58" s="124">
        <f>IF(RES_hhdet_tes!V58=0,"",RES_hhdet_tes!V58/RES_hhdet_fec!V58)</f>
        <v>0.76947428446197297</v>
      </c>
      <c r="W58" s="124">
        <f>IF(RES_hhdet_tes!W58=0,"",RES_hhdet_tes!W58/RES_hhdet_fec!W58)</f>
        <v>0.78261781512768291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0.61414698084034969</v>
      </c>
      <c r="C59" s="111">
        <f>IF(RES_hhdet_tes!C59=0,"",RES_hhdet_tes!C59/RES_hhdet_fec!C59)</f>
        <v>0.61501125487990871</v>
      </c>
      <c r="D59" s="111">
        <f>IF(RES_hhdet_tes!D59=0,"",RES_hhdet_tes!D59/RES_hhdet_fec!D59)</f>
        <v>0.61595457164863887</v>
      </c>
      <c r="E59" s="111">
        <f>IF(RES_hhdet_tes!E59=0,"",RES_hhdet_tes!E59/RES_hhdet_fec!E59)</f>
        <v>0.61699621654955772</v>
      </c>
      <c r="F59" s="111">
        <f>IF(RES_hhdet_tes!F59=0,"",RES_hhdet_tes!F59/RES_hhdet_fec!F59)</f>
        <v>0.6180798481679306</v>
      </c>
      <c r="G59" s="111">
        <f>IF(RES_hhdet_tes!G59=0,"",RES_hhdet_tes!G59/RES_hhdet_fec!G59)</f>
        <v>0.6192191115947504</v>
      </c>
      <c r="H59" s="111">
        <f>IF(RES_hhdet_tes!H59=0,"",RES_hhdet_tes!H59/RES_hhdet_fec!H59)</f>
        <v>0.6204305172654021</v>
      </c>
      <c r="I59" s="111">
        <f>IF(RES_hhdet_tes!I59=0,"",RES_hhdet_tes!I59/RES_hhdet_fec!I59)</f>
        <v>0.62100789198984541</v>
      </c>
      <c r="J59" s="111">
        <f>IF(RES_hhdet_tes!J59=0,"",RES_hhdet_tes!J59/RES_hhdet_fec!J59)</f>
        <v>0.62110288204504405</v>
      </c>
      <c r="K59" s="111">
        <f>IF(RES_hhdet_tes!K59=0,"",RES_hhdet_tes!K59/RES_hhdet_fec!K59)</f>
        <v>0.62124124811648196</v>
      </c>
      <c r="L59" s="111">
        <f>IF(RES_hhdet_tes!L59=0,"",RES_hhdet_tes!L59/RES_hhdet_fec!L59)</f>
        <v>0.62138084352064038</v>
      </c>
      <c r="M59" s="111">
        <f>IF(RES_hhdet_tes!M59=0,"",RES_hhdet_tes!M59/RES_hhdet_fec!M59)</f>
        <v>0.62153571447203337</v>
      </c>
      <c r="N59" s="111">
        <f>IF(RES_hhdet_tes!N59=0,"",RES_hhdet_tes!N59/RES_hhdet_fec!N59)</f>
        <v>0.62168435514898623</v>
      </c>
      <c r="O59" s="111">
        <f>IF(RES_hhdet_tes!O59=0,"",RES_hhdet_tes!O59/RES_hhdet_fec!O59)</f>
        <v>0.62181142263074307</v>
      </c>
      <c r="P59" s="111">
        <f>IF(RES_hhdet_tes!P59=0,"",RES_hhdet_tes!P59/RES_hhdet_fec!P59)</f>
        <v>0.62186246601816708</v>
      </c>
      <c r="Q59" s="111">
        <f>IF(RES_hhdet_tes!Q59=0,"",RES_hhdet_tes!Q59/RES_hhdet_fec!Q59)</f>
        <v>0.62190357375720173</v>
      </c>
      <c r="R59" s="111">
        <f>IF(RES_hhdet_tes!R59=0,"",RES_hhdet_tes!R59/RES_hhdet_fec!R59)</f>
        <v>0.62196155247013329</v>
      </c>
      <c r="S59" s="111">
        <f>IF(RES_hhdet_tes!S59=0,"",RES_hhdet_tes!S59/RES_hhdet_fec!S59)</f>
        <v>0.62211253722832016</v>
      </c>
      <c r="T59" s="111">
        <f>IF(RES_hhdet_tes!T59=0,"",RES_hhdet_tes!T59/RES_hhdet_fec!T59)</f>
        <v>0.62238692766862447</v>
      </c>
      <c r="U59" s="111">
        <f>IF(RES_hhdet_tes!U59=0,"",RES_hhdet_tes!U59/RES_hhdet_fec!U59)</f>
        <v>0.62286444978613442</v>
      </c>
      <c r="V59" s="111">
        <f>IF(RES_hhdet_tes!V59=0,"",RES_hhdet_tes!V59/RES_hhdet_fec!V59)</f>
        <v>0.62353354621788759</v>
      </c>
      <c r="W59" s="111">
        <f>IF(RES_hhdet_tes!W59=0,"",RES_hhdet_tes!W59/RES_hhdet_fec!W59)</f>
        <v>0.62427478308763196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0.75850600676264035</v>
      </c>
      <c r="C60" s="45">
        <f>IF(RES_hhdet_tes!C60=0,"",RES_hhdet_tes!C60/RES_hhdet_fec!C60)</f>
        <v>0.76066042332391348</v>
      </c>
      <c r="D60" s="45">
        <f>IF(RES_hhdet_tes!D60=0,"",RES_hhdet_tes!D60/RES_hhdet_fec!D60)</f>
        <v>0.76288003978555596</v>
      </c>
      <c r="E60" s="45">
        <f>IF(RES_hhdet_tes!E60=0,"",RES_hhdet_tes!E60/RES_hhdet_fec!E60)</f>
        <v>0.76552859553240493</v>
      </c>
      <c r="F60" s="45">
        <f>IF(RES_hhdet_tes!F60=0,"",RES_hhdet_tes!F60/RES_hhdet_fec!F60)</f>
        <v>0.76821937028822118</v>
      </c>
      <c r="G60" s="45">
        <f>IF(RES_hhdet_tes!G60=0,"",RES_hhdet_tes!G60/RES_hhdet_fec!G60)</f>
        <v>0.7717209595647091</v>
      </c>
      <c r="H60" s="45">
        <f>IF(RES_hhdet_tes!H60=0,"",RES_hhdet_tes!H60/RES_hhdet_fec!H60)</f>
        <v>0.77571434398611649</v>
      </c>
      <c r="I60" s="45">
        <f>IF(RES_hhdet_tes!I60=0,"",RES_hhdet_tes!I60/RES_hhdet_fec!I60)</f>
        <v>0.77781260033553856</v>
      </c>
      <c r="J60" s="45">
        <f>IF(RES_hhdet_tes!J60=0,"",RES_hhdet_tes!J60/RES_hhdet_fec!J60)</f>
        <v>0.77894651286311078</v>
      </c>
      <c r="K60" s="45">
        <f>IF(RES_hhdet_tes!K60=0,"",RES_hhdet_tes!K60/RES_hhdet_fec!K60)</f>
        <v>0.78041501493157062</v>
      </c>
      <c r="L60" s="45">
        <f>IF(RES_hhdet_tes!L60=0,"",RES_hhdet_tes!L60/RES_hhdet_fec!L60)</f>
        <v>0.78180890015516369</v>
      </c>
      <c r="M60" s="45">
        <f>IF(RES_hhdet_tes!M60=0,"",RES_hhdet_tes!M60/RES_hhdet_fec!M60)</f>
        <v>0.78354209239469397</v>
      </c>
      <c r="N60" s="45">
        <f>IF(RES_hhdet_tes!N60=0,"",RES_hhdet_tes!N60/RES_hhdet_fec!N60)</f>
        <v>0.78589780347842597</v>
      </c>
      <c r="O60" s="45">
        <f>IF(RES_hhdet_tes!O60=0,"",RES_hhdet_tes!O60/RES_hhdet_fec!O60)</f>
        <v>0.78919185579417894</v>
      </c>
      <c r="P60" s="45">
        <f>IF(RES_hhdet_tes!P60=0,"",RES_hhdet_tes!P60/RES_hhdet_fec!P60)</f>
        <v>0.79176028304173329</v>
      </c>
      <c r="Q60" s="45">
        <f>IF(RES_hhdet_tes!Q60=0,"",RES_hhdet_tes!Q60/RES_hhdet_fec!Q60)</f>
        <v>0.79522736553189211</v>
      </c>
      <c r="R60" s="45">
        <f>IF(RES_hhdet_tes!R60=0,"",RES_hhdet_tes!R60/RES_hhdet_fec!R60)</f>
        <v>0.79956886100987257</v>
      </c>
      <c r="S60" s="45">
        <f>IF(RES_hhdet_tes!S60=0,"",RES_hhdet_tes!S60/RES_hhdet_fec!S60)</f>
        <v>0.80640560385467719</v>
      </c>
      <c r="T60" s="45">
        <f>IF(RES_hhdet_tes!T60=0,"",RES_hhdet_tes!T60/RES_hhdet_fec!T60)</f>
        <v>0.81476569657554632</v>
      </c>
      <c r="U60" s="45">
        <f>IF(RES_hhdet_tes!U60=0,"",RES_hhdet_tes!U60/RES_hhdet_fec!U60)</f>
        <v>0.82601630755539879</v>
      </c>
      <c r="V60" s="45">
        <f>IF(RES_hhdet_tes!V60=0,"",RES_hhdet_tes!V60/RES_hhdet_fec!V60)</f>
        <v>0.83906085225527738</v>
      </c>
      <c r="W60" s="45">
        <f>IF(RES_hhdet_tes!W60=0,"",RES_hhdet_tes!W60/RES_hhdet_fec!W60)</f>
        <v>0.85121720654702659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0.54511033988984658</v>
      </c>
      <c r="C62" s="119">
        <f>IF(RES_hhdet_tes!C62=0,"",RES_hhdet_tes!C62/RES_hhdet_fec!C62)</f>
        <v>0.55592060178025682</v>
      </c>
      <c r="D62" s="119">
        <f>IF(RES_hhdet_tes!D62=0,"",RES_hhdet_tes!D62/RES_hhdet_fec!D62)</f>
        <v>0.56524876709937255</v>
      </c>
      <c r="E62" s="119">
        <f>IF(RES_hhdet_tes!E62=0,"",RES_hhdet_tes!E62/RES_hhdet_fec!E62)</f>
        <v>0.57820669953039361</v>
      </c>
      <c r="F62" s="119">
        <f>IF(RES_hhdet_tes!F62=0,"",RES_hhdet_tes!F62/RES_hhdet_fec!F62)</f>
        <v>0.58392247570459266</v>
      </c>
      <c r="G62" s="119">
        <f>IF(RES_hhdet_tes!G62=0,"",RES_hhdet_tes!G62/RES_hhdet_fec!G62)</f>
        <v>0.59391575428564869</v>
      </c>
      <c r="H62" s="119">
        <f>IF(RES_hhdet_tes!H62=0,"",RES_hhdet_tes!H62/RES_hhdet_fec!H62)</f>
        <v>0.60678229172750919</v>
      </c>
      <c r="I62" s="119">
        <f>IF(RES_hhdet_tes!I62=0,"",RES_hhdet_tes!I62/RES_hhdet_fec!I62)</f>
        <v>0.61416955780915539</v>
      </c>
      <c r="J62" s="119">
        <f>IF(RES_hhdet_tes!J62=0,"",RES_hhdet_tes!J62/RES_hhdet_fec!J62)</f>
        <v>0.62437072116414283</v>
      </c>
      <c r="K62" s="119">
        <f>IF(RES_hhdet_tes!K62=0,"",RES_hhdet_tes!K62/RES_hhdet_fec!K62)</f>
        <v>0.63447218383279536</v>
      </c>
      <c r="L62" s="119">
        <f>IF(RES_hhdet_tes!L62=0,"",RES_hhdet_tes!L62/RES_hhdet_fec!L62)</f>
        <v>0.64592409363690084</v>
      </c>
      <c r="M62" s="119">
        <f>IF(RES_hhdet_tes!M62=0,"",RES_hhdet_tes!M62/RES_hhdet_fec!M62)</f>
        <v>0.65842843458649136</v>
      </c>
      <c r="N62" s="119">
        <f>IF(RES_hhdet_tes!N62=0,"",RES_hhdet_tes!N62/RES_hhdet_fec!N62)</f>
        <v>0.67307271206339381</v>
      </c>
      <c r="O62" s="119">
        <f>IF(RES_hhdet_tes!O62=0,"",RES_hhdet_tes!O62/RES_hhdet_fec!O62)</f>
        <v>0.68725431750510035</v>
      </c>
      <c r="P62" s="119">
        <f>IF(RES_hhdet_tes!P62=0,"",RES_hhdet_tes!P62/RES_hhdet_fec!P62)</f>
        <v>0.69187968955628398</v>
      </c>
      <c r="Q62" s="119">
        <f>IF(RES_hhdet_tes!Q62=0,"",RES_hhdet_tes!Q62/RES_hhdet_fec!Q62)</f>
        <v>0.69951891120877063</v>
      </c>
      <c r="R62" s="119">
        <f>IF(RES_hhdet_tes!R62=0,"",RES_hhdet_tes!R62/RES_hhdet_fec!R62)</f>
        <v>0.71041441714005904</v>
      </c>
      <c r="S62" s="119">
        <f>IF(RES_hhdet_tes!S62=0,"",RES_hhdet_tes!S62/RES_hhdet_fec!S62)</f>
        <v>0.72295094995144504</v>
      </c>
      <c r="T62" s="119">
        <f>IF(RES_hhdet_tes!T62=0,"",RES_hhdet_tes!T62/RES_hhdet_fec!T62)</f>
        <v>0.73651252736452555</v>
      </c>
      <c r="U62" s="119">
        <f>IF(RES_hhdet_tes!U62=0,"",RES_hhdet_tes!U62/RES_hhdet_fec!U62)</f>
        <v>0.74944586369626076</v>
      </c>
      <c r="V62" s="119">
        <f>IF(RES_hhdet_tes!V62=0,"",RES_hhdet_tes!V62/RES_hhdet_fec!V62)</f>
        <v>0.76422084364709619</v>
      </c>
      <c r="W62" s="119">
        <f>IF(RES_hhdet_tes!W62=0,"",RES_hhdet_tes!W62/RES_hhdet_fec!W62)</f>
        <v>0.77718549629052669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0.53702852642033605</v>
      </c>
      <c r="C63" s="124">
        <f>IF(RES_hhdet_tes!C63=0,"",RES_hhdet_tes!C63/RES_hhdet_fec!C63)</f>
        <v>0.54791702238813678</v>
      </c>
      <c r="D63" s="124">
        <f>IF(RES_hhdet_tes!D63=0,"",RES_hhdet_tes!D63/RES_hhdet_fec!D63)</f>
        <v>0.55792985831788522</v>
      </c>
      <c r="E63" s="124">
        <f>IF(RES_hhdet_tes!E63=0,"",RES_hhdet_tes!E63/RES_hhdet_fec!E63)</f>
        <v>0.56696873115788271</v>
      </c>
      <c r="F63" s="124">
        <f>IF(RES_hhdet_tes!F63=0,"",RES_hhdet_tes!F63/RES_hhdet_fec!F63)</f>
        <v>0.57834939072427394</v>
      </c>
      <c r="G63" s="124">
        <f>IF(RES_hhdet_tes!G63=0,"",RES_hhdet_tes!G63/RES_hhdet_fec!G63)</f>
        <v>0.5877702928443983</v>
      </c>
      <c r="H63" s="124">
        <f>IF(RES_hhdet_tes!H63=0,"",RES_hhdet_tes!H63/RES_hhdet_fec!H63)</f>
        <v>0.59938834402762764</v>
      </c>
      <c r="I63" s="124">
        <f>IF(RES_hhdet_tes!I63=0,"",RES_hhdet_tes!I63/RES_hhdet_fec!I63)</f>
        <v>0.60960724007652722</v>
      </c>
      <c r="J63" s="124">
        <f>IF(RES_hhdet_tes!J63=0,"",RES_hhdet_tes!J63/RES_hhdet_fec!J63)</f>
        <v>0.6207065329097704</v>
      </c>
      <c r="K63" s="124">
        <f>IF(RES_hhdet_tes!K63=0,"",RES_hhdet_tes!K63/RES_hhdet_fec!K63)</f>
        <v>0.63129249641355445</v>
      </c>
      <c r="L63" s="124">
        <f>IF(RES_hhdet_tes!L63=0,"",RES_hhdet_tes!L63/RES_hhdet_fec!L63)</f>
        <v>0.64349469456858721</v>
      </c>
      <c r="M63" s="124">
        <f>IF(RES_hhdet_tes!M63=0,"",RES_hhdet_tes!M63/RES_hhdet_fec!M63)</f>
        <v>0.65744278229037023</v>
      </c>
      <c r="N63" s="124">
        <f>IF(RES_hhdet_tes!N63=0,"",RES_hhdet_tes!N63/RES_hhdet_fec!N63)</f>
        <v>0.67283452444911296</v>
      </c>
      <c r="O63" s="124">
        <f>IF(RES_hhdet_tes!O63=0,"",RES_hhdet_tes!O63/RES_hhdet_fec!O63)</f>
        <v>0.68735136297376631</v>
      </c>
      <c r="P63" s="124">
        <f>IF(RES_hhdet_tes!P63=0,"",RES_hhdet_tes!P63/RES_hhdet_fec!P63)</f>
        <v>0.69188028421753844</v>
      </c>
      <c r="Q63" s="124">
        <f>IF(RES_hhdet_tes!Q63=0,"",RES_hhdet_tes!Q63/RES_hhdet_fec!Q63)</f>
        <v>0.69937431340474687</v>
      </c>
      <c r="R63" s="124">
        <f>IF(RES_hhdet_tes!R63=0,"",RES_hhdet_tes!R63/RES_hhdet_fec!R63)</f>
        <v>0.70954612094353697</v>
      </c>
      <c r="S63" s="124">
        <f>IF(RES_hhdet_tes!S63=0,"",RES_hhdet_tes!S63/RES_hhdet_fec!S63)</f>
        <v>0.72172543752931939</v>
      </c>
      <c r="T63" s="124">
        <f>IF(RES_hhdet_tes!T63=0,"",RES_hhdet_tes!T63/RES_hhdet_fec!T63)</f>
        <v>0.73341715531293128</v>
      </c>
      <c r="U63" s="124">
        <f>IF(RES_hhdet_tes!U63=0,"",RES_hhdet_tes!U63/RES_hhdet_fec!U63)</f>
        <v>0.74427814371593526</v>
      </c>
      <c r="V63" s="124">
        <f>IF(RES_hhdet_tes!V63=0,"",RES_hhdet_tes!V63/RES_hhdet_fec!V63)</f>
        <v>0.75546929997377243</v>
      </c>
      <c r="W63" s="124">
        <f>IF(RES_hhdet_tes!W63=0,"",RES_hhdet_tes!W63/RES_hhdet_fec!W63)</f>
        <v>0.76638283752603908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0.53086224565270412</v>
      </c>
      <c r="C64" s="111">
        <f>IF(RES_hhdet_tes!C64=0,"",RES_hhdet_tes!C64/RES_hhdet_fec!C64)</f>
        <v>0.54192776877503324</v>
      </c>
      <c r="D64" s="111">
        <f>IF(RES_hhdet_tes!D64=0,"",RES_hhdet_tes!D64/RES_hhdet_fec!D64)</f>
        <v>0.55204378202499726</v>
      </c>
      <c r="E64" s="111">
        <f>IF(RES_hhdet_tes!E64=0,"",RES_hhdet_tes!E64/RES_hhdet_fec!E64)</f>
        <v>0.56137652999935894</v>
      </c>
      <c r="F64" s="111">
        <f>IF(RES_hhdet_tes!F64=0,"",RES_hhdet_tes!F64/RES_hhdet_fec!F64)</f>
        <v>0.57274831800457005</v>
      </c>
      <c r="G64" s="111">
        <f>IF(RES_hhdet_tes!G64=0,"",RES_hhdet_tes!G64/RES_hhdet_fec!G64)</f>
        <v>0.58232811541004526</v>
      </c>
      <c r="H64" s="111">
        <f>IF(RES_hhdet_tes!H64=0,"",RES_hhdet_tes!H64/RES_hhdet_fec!H64)</f>
        <v>0.59408903760351228</v>
      </c>
      <c r="I64" s="111">
        <f>IF(RES_hhdet_tes!I64=0,"",RES_hhdet_tes!I64/RES_hhdet_fec!I64)</f>
        <v>0.60435464890864299</v>
      </c>
      <c r="J64" s="111">
        <f>IF(RES_hhdet_tes!J64=0,"",RES_hhdet_tes!J64/RES_hhdet_fec!J64)</f>
        <v>0.61558609678340193</v>
      </c>
      <c r="K64" s="111">
        <f>IF(RES_hhdet_tes!K64=0,"",RES_hhdet_tes!K64/RES_hhdet_fec!K64)</f>
        <v>0.62637355162148911</v>
      </c>
      <c r="L64" s="111">
        <f>IF(RES_hhdet_tes!L64=0,"",RES_hhdet_tes!L64/RES_hhdet_fec!L64)</f>
        <v>0.63867207492254718</v>
      </c>
      <c r="M64" s="111">
        <f>IF(RES_hhdet_tes!M64=0,"",RES_hhdet_tes!M64/RES_hhdet_fec!M64)</f>
        <v>0.65275996167602302</v>
      </c>
      <c r="N64" s="111">
        <f>IF(RES_hhdet_tes!N64=0,"",RES_hhdet_tes!N64/RES_hhdet_fec!N64)</f>
        <v>0.66830039923441764</v>
      </c>
      <c r="O64" s="111">
        <f>IF(RES_hhdet_tes!O64=0,"",RES_hhdet_tes!O64/RES_hhdet_fec!O64)</f>
        <v>0.68296280239369467</v>
      </c>
      <c r="P64" s="111">
        <f>IF(RES_hhdet_tes!P64=0,"",RES_hhdet_tes!P64/RES_hhdet_fec!P64)</f>
        <v>0.68754939354728095</v>
      </c>
      <c r="Q64" s="111">
        <f>IF(RES_hhdet_tes!Q64=0,"",RES_hhdet_tes!Q64/RES_hhdet_fec!Q64)</f>
        <v>0.69512391483718405</v>
      </c>
      <c r="R64" s="111">
        <f>IF(RES_hhdet_tes!R64=0,"",RES_hhdet_tes!R64/RES_hhdet_fec!R64)</f>
        <v>0.70539842479587822</v>
      </c>
      <c r="S64" s="111">
        <f>IF(RES_hhdet_tes!S64=0,"",RES_hhdet_tes!S64/RES_hhdet_fec!S64)</f>
        <v>0.71770156859846279</v>
      </c>
      <c r="T64" s="111">
        <f>IF(RES_hhdet_tes!T64=0,"",RES_hhdet_tes!T64/RES_hhdet_fec!T64)</f>
        <v>0.72951431247125631</v>
      </c>
      <c r="U64" s="111">
        <f>IF(RES_hhdet_tes!U64=0,"",RES_hhdet_tes!U64/RES_hhdet_fec!U64)</f>
        <v>0.74049011074401383</v>
      </c>
      <c r="V64" s="111">
        <f>IF(RES_hhdet_tes!V64=0,"",RES_hhdet_tes!V64/RES_hhdet_fec!V64)</f>
        <v>0.75180244320459055</v>
      </c>
      <c r="W64" s="111">
        <f>IF(RES_hhdet_tes!W64=0,"",RES_hhdet_tes!W64/RES_hhdet_fec!W64)</f>
        <v>0.7628356753223059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1.8130054223880809</v>
      </c>
      <c r="C66" s="124">
        <f>IF(RES_hhdet_tes!C66=0,"",RES_hhdet_tes!C66/RES_hhdet_fec!C66)</f>
        <v>1.8888612958932063</v>
      </c>
      <c r="D66" s="124">
        <f>IF(RES_hhdet_tes!D66=0,"",RES_hhdet_tes!D66/RES_hhdet_fec!D66)</f>
        <v>1.9834135173055008</v>
      </c>
      <c r="E66" s="124">
        <f>IF(RES_hhdet_tes!E66=0,"",RES_hhdet_tes!E66/RES_hhdet_fec!E66)</f>
        <v>2.1044989757315173</v>
      </c>
      <c r="F66" s="124">
        <f>IF(RES_hhdet_tes!F66=0,"",RES_hhdet_tes!F66/RES_hhdet_fec!F66)</f>
        <v>2.2268132830754221</v>
      </c>
      <c r="G66" s="124">
        <f>IF(RES_hhdet_tes!G66=0,"",RES_hhdet_tes!G66/RES_hhdet_fec!G66)</f>
        <v>2.3562817854398301</v>
      </c>
      <c r="H66" s="124">
        <f>IF(RES_hhdet_tes!H66=0,"",RES_hhdet_tes!H66/RES_hhdet_fec!H66)</f>
        <v>2.4948574855837893</v>
      </c>
      <c r="I66" s="124">
        <f>IF(RES_hhdet_tes!I66=0,"",RES_hhdet_tes!I66/RES_hhdet_fec!I66)</f>
        <v>2.5658343430190755</v>
      </c>
      <c r="J66" s="124">
        <f>IF(RES_hhdet_tes!J66=0,"",RES_hhdet_tes!J66/RES_hhdet_fec!J66)</f>
        <v>2.6041011277500465</v>
      </c>
      <c r="K66" s="124">
        <f>IF(RES_hhdet_tes!K66=0,"",RES_hhdet_tes!K66/RES_hhdet_fec!K66)</f>
        <v>2.6703188704575864</v>
      </c>
      <c r="L66" s="124">
        <f>IF(RES_hhdet_tes!L66=0,"",RES_hhdet_tes!L66/RES_hhdet_fec!L66)</f>
        <v>2.7517086720712971</v>
      </c>
      <c r="M66" s="124">
        <f>IF(RES_hhdet_tes!M66=0,"",RES_hhdet_tes!M66/RES_hhdet_fec!M66)</f>
        <v>2.8504564866380795</v>
      </c>
      <c r="N66" s="124">
        <f>IF(RES_hhdet_tes!N66=0,"",RES_hhdet_tes!N66/RES_hhdet_fec!N66)</f>
        <v>2.9603370187727784</v>
      </c>
      <c r="O66" s="124">
        <f>IF(RES_hhdet_tes!O66=0,"",RES_hhdet_tes!O66/RES_hhdet_fec!O66)</f>
        <v>3.0921709351396212</v>
      </c>
      <c r="P66" s="124">
        <f>IF(RES_hhdet_tes!P66=0,"",RES_hhdet_tes!P66/RES_hhdet_fec!P66)</f>
        <v>3.1981355418215545</v>
      </c>
      <c r="Q66" s="124">
        <f>IF(RES_hhdet_tes!Q66=0,"",RES_hhdet_tes!Q66/RES_hhdet_fec!Q66)</f>
        <v>3.2819536915758962</v>
      </c>
      <c r="R66" s="124">
        <f>IF(RES_hhdet_tes!R66=0,"",RES_hhdet_tes!R66/RES_hhdet_fec!R66)</f>
        <v>3.3866278821111995</v>
      </c>
      <c r="S66" s="124">
        <f>IF(RES_hhdet_tes!S66=0,"",RES_hhdet_tes!S66/RES_hhdet_fec!S66)</f>
        <v>3.5376936696476085</v>
      </c>
      <c r="T66" s="124">
        <f>IF(RES_hhdet_tes!T66=0,"",RES_hhdet_tes!T66/RES_hhdet_fec!T66)</f>
        <v>3.675491418308936</v>
      </c>
      <c r="U66" s="124">
        <f>IF(RES_hhdet_tes!U66=0,"",RES_hhdet_tes!U66/RES_hhdet_fec!U66)</f>
        <v>3.7913522773647372</v>
      </c>
      <c r="V66" s="124">
        <f>IF(RES_hhdet_tes!V66=0,"",RES_hhdet_tes!V66/RES_hhdet_fec!V66)</f>
        <v>3.8687353244130747</v>
      </c>
      <c r="W66" s="124">
        <f>IF(RES_hhdet_tes!W66=0,"",RES_hhdet_tes!W66/RES_hhdet_fec!W66)</f>
        <v>3.9429030890587247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1.8130054223880809</v>
      </c>
      <c r="C67" s="111">
        <f>IF(RES_hhdet_tes!C67=0,"",RES_hhdet_tes!C67/RES_hhdet_fec!C67)</f>
        <v>1.8888612958932063</v>
      </c>
      <c r="D67" s="111">
        <f>IF(RES_hhdet_tes!D67=0,"",RES_hhdet_tes!D67/RES_hhdet_fec!D67)</f>
        <v>1.9834135173055008</v>
      </c>
      <c r="E67" s="111">
        <f>IF(RES_hhdet_tes!E67=0,"",RES_hhdet_tes!E67/RES_hhdet_fec!E67)</f>
        <v>2.1044989757315173</v>
      </c>
      <c r="F67" s="111">
        <f>IF(RES_hhdet_tes!F67=0,"",RES_hhdet_tes!F67/RES_hhdet_fec!F67)</f>
        <v>2.2268132830754221</v>
      </c>
      <c r="G67" s="111">
        <f>IF(RES_hhdet_tes!G67=0,"",RES_hhdet_tes!G67/RES_hhdet_fec!G67)</f>
        <v>2.3562817854398301</v>
      </c>
      <c r="H67" s="111">
        <f>IF(RES_hhdet_tes!H67=0,"",RES_hhdet_tes!H67/RES_hhdet_fec!H67)</f>
        <v>2.4948574855837893</v>
      </c>
      <c r="I67" s="111">
        <f>IF(RES_hhdet_tes!I67=0,"",RES_hhdet_tes!I67/RES_hhdet_fec!I67)</f>
        <v>2.5658343430190755</v>
      </c>
      <c r="J67" s="111">
        <f>IF(RES_hhdet_tes!J67=0,"",RES_hhdet_tes!J67/RES_hhdet_fec!J67)</f>
        <v>2.6041011277500465</v>
      </c>
      <c r="K67" s="111">
        <f>IF(RES_hhdet_tes!K67=0,"",RES_hhdet_tes!K67/RES_hhdet_fec!K67)</f>
        <v>2.6703188704575864</v>
      </c>
      <c r="L67" s="111">
        <f>IF(RES_hhdet_tes!L67=0,"",RES_hhdet_tes!L67/RES_hhdet_fec!L67)</f>
        <v>2.7517086720712971</v>
      </c>
      <c r="M67" s="111">
        <f>IF(RES_hhdet_tes!M67=0,"",RES_hhdet_tes!M67/RES_hhdet_fec!M67)</f>
        <v>2.8504564866380795</v>
      </c>
      <c r="N67" s="111">
        <f>IF(RES_hhdet_tes!N67=0,"",RES_hhdet_tes!N67/RES_hhdet_fec!N67)</f>
        <v>2.9603370187727784</v>
      </c>
      <c r="O67" s="111">
        <f>IF(RES_hhdet_tes!O67=0,"",RES_hhdet_tes!O67/RES_hhdet_fec!O67)</f>
        <v>3.0921709351396212</v>
      </c>
      <c r="P67" s="111">
        <f>IF(RES_hhdet_tes!P67=0,"",RES_hhdet_tes!P67/RES_hhdet_fec!P67)</f>
        <v>3.1981355418215545</v>
      </c>
      <c r="Q67" s="111">
        <f>IF(RES_hhdet_tes!Q67=0,"",RES_hhdet_tes!Q67/RES_hhdet_fec!Q67)</f>
        <v>3.2819536915758962</v>
      </c>
      <c r="R67" s="111">
        <f>IF(RES_hhdet_tes!R67=0,"",RES_hhdet_tes!R67/RES_hhdet_fec!R67)</f>
        <v>3.3866278821111995</v>
      </c>
      <c r="S67" s="111">
        <f>IF(RES_hhdet_tes!S67=0,"",RES_hhdet_tes!S67/RES_hhdet_fec!S67)</f>
        <v>3.5376936696476085</v>
      </c>
      <c r="T67" s="111">
        <f>IF(RES_hhdet_tes!T67=0,"",RES_hhdet_tes!T67/RES_hhdet_fec!T67)</f>
        <v>3.675491418308936</v>
      </c>
      <c r="U67" s="111">
        <f>IF(RES_hhdet_tes!U67=0,"",RES_hhdet_tes!U67/RES_hhdet_fec!U67)</f>
        <v>3.7913522773647372</v>
      </c>
      <c r="V67" s="111">
        <f>IF(RES_hhdet_tes!V67=0,"",RES_hhdet_tes!V67/RES_hhdet_fec!V67)</f>
        <v>3.8687353244130747</v>
      </c>
      <c r="W67" s="111">
        <f>IF(RES_hhdet_tes!W67=0,"",RES_hhdet_tes!W67/RES_hhdet_fec!W67)</f>
        <v>3.9429030890587247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0.56518848667733701</v>
      </c>
      <c r="C68" s="124">
        <f>IF(RES_hhdet_tes!C68=0,"",RES_hhdet_tes!C68/RES_hhdet_fec!C68)</f>
        <v>0.57492008709134779</v>
      </c>
      <c r="D68" s="124">
        <f>IF(RES_hhdet_tes!D68=0,"",RES_hhdet_tes!D68/RES_hhdet_fec!D68)</f>
        <v>0.58120287998721887</v>
      </c>
      <c r="E68" s="124">
        <f>IF(RES_hhdet_tes!E68=0,"",RES_hhdet_tes!E68/RES_hhdet_fec!E68)</f>
        <v>0.58756639578444692</v>
      </c>
      <c r="F68" s="124">
        <f>IF(RES_hhdet_tes!F68=0,"",RES_hhdet_tes!F68/RES_hhdet_fec!F68)</f>
        <v>0.59477572701516168</v>
      </c>
      <c r="G68" s="124">
        <f>IF(RES_hhdet_tes!G68=0,"",RES_hhdet_tes!G68/RES_hhdet_fec!G68)</f>
        <v>0.60053859484188221</v>
      </c>
      <c r="H68" s="124">
        <f>IF(RES_hhdet_tes!H68=0,"",RES_hhdet_tes!H68/RES_hhdet_fec!H68)</f>
        <v>0.60864420035162481</v>
      </c>
      <c r="I68" s="124">
        <f>IF(RES_hhdet_tes!I68=0,"",RES_hhdet_tes!I68/RES_hhdet_fec!I68)</f>
        <v>0.61568772273059758</v>
      </c>
      <c r="J68" s="124">
        <f>IF(RES_hhdet_tes!J68=0,"",RES_hhdet_tes!J68/RES_hhdet_fec!J68)</f>
        <v>0.62396289490951173</v>
      </c>
      <c r="K68" s="124">
        <f>IF(RES_hhdet_tes!K68=0,"",RES_hhdet_tes!K68/RES_hhdet_fec!K68)</f>
        <v>0.63119346005917731</v>
      </c>
      <c r="L68" s="124">
        <f>IF(RES_hhdet_tes!L68=0,"",RES_hhdet_tes!L68/RES_hhdet_fec!L68)</f>
        <v>0.64080668704097732</v>
      </c>
      <c r="M68" s="124">
        <f>IF(RES_hhdet_tes!M68=0,"",RES_hhdet_tes!M68/RES_hhdet_fec!M68)</f>
        <v>0.65162518350573018</v>
      </c>
      <c r="N68" s="124">
        <f>IF(RES_hhdet_tes!N68=0,"",RES_hhdet_tes!N68/RES_hhdet_fec!N68)</f>
        <v>0.66475135446138511</v>
      </c>
      <c r="O68" s="124">
        <f>IF(RES_hhdet_tes!O68=0,"",RES_hhdet_tes!O68/RES_hhdet_fec!O68)</f>
        <v>0.67736455944432472</v>
      </c>
      <c r="P68" s="124">
        <f>IF(RES_hhdet_tes!P68=0,"",RES_hhdet_tes!P68/RES_hhdet_fec!P68)</f>
        <v>0.68210888600527364</v>
      </c>
      <c r="Q68" s="124">
        <f>IF(RES_hhdet_tes!Q68=0,"",RES_hhdet_tes!Q68/RES_hhdet_fec!Q68)</f>
        <v>0.6910116414907721</v>
      </c>
      <c r="R68" s="124">
        <f>IF(RES_hhdet_tes!R68=0,"",RES_hhdet_tes!R68/RES_hhdet_fec!R68)</f>
        <v>0.70336354032792059</v>
      </c>
      <c r="S68" s="124">
        <f>IF(RES_hhdet_tes!S68=0,"",RES_hhdet_tes!S68/RES_hhdet_fec!S68)</f>
        <v>0.7187137827670903</v>
      </c>
      <c r="T68" s="124">
        <f>IF(RES_hhdet_tes!T68=0,"",RES_hhdet_tes!T68/RES_hhdet_fec!T68)</f>
        <v>0.73529091887556219</v>
      </c>
      <c r="U68" s="124">
        <f>IF(RES_hhdet_tes!U68=0,"",RES_hhdet_tes!U68/RES_hhdet_fec!U68)</f>
        <v>0.75224144845756424</v>
      </c>
      <c r="V68" s="124">
        <f>IF(RES_hhdet_tes!V68=0,"",RES_hhdet_tes!V68/RES_hhdet_fec!V68)</f>
        <v>0.77009418434492483</v>
      </c>
      <c r="W68" s="124">
        <f>IF(RES_hhdet_tes!W68=0,"",RES_hhdet_tes!W68/RES_hhdet_fec!W68)</f>
        <v>0.78692197987084256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0.56467257167063489</v>
      </c>
      <c r="C69" s="111">
        <f>IF(RES_hhdet_tes!C69=0,"",RES_hhdet_tes!C69/RES_hhdet_fec!C69)</f>
        <v>0.56929194952719209</v>
      </c>
      <c r="D69" s="111">
        <f>IF(RES_hhdet_tes!D69=0,"",RES_hhdet_tes!D69/RES_hhdet_fec!D69)</f>
        <v>0.57562789193618535</v>
      </c>
      <c r="E69" s="111">
        <f>IF(RES_hhdet_tes!E69=0,"",RES_hhdet_tes!E69/RES_hhdet_fec!E69)</f>
        <v>0.58179308570323596</v>
      </c>
      <c r="F69" s="111">
        <f>IF(RES_hhdet_tes!F69=0,"",RES_hhdet_tes!F69/RES_hhdet_fec!F69)</f>
        <v>0.58933554346780659</v>
      </c>
      <c r="G69" s="111">
        <f>IF(RES_hhdet_tes!G69=0,"",RES_hhdet_tes!G69/RES_hhdet_fec!G69)</f>
        <v>0.59649239972192192</v>
      </c>
      <c r="H69" s="111">
        <f>IF(RES_hhdet_tes!H69=0,"",RES_hhdet_tes!H69/RES_hhdet_fec!H69)</f>
        <v>0.60411945758053731</v>
      </c>
      <c r="I69" s="111">
        <f>IF(RES_hhdet_tes!I69=0,"",RES_hhdet_tes!I69/RES_hhdet_fec!I69)</f>
        <v>0.61146548157948077</v>
      </c>
      <c r="J69" s="111">
        <f>IF(RES_hhdet_tes!J69=0,"",RES_hhdet_tes!J69/RES_hhdet_fec!J69)</f>
        <v>0.61877115611637057</v>
      </c>
      <c r="K69" s="111">
        <f>IF(RES_hhdet_tes!K69=0,"",RES_hhdet_tes!K69/RES_hhdet_fec!K69)</f>
        <v>0.62698015883937319</v>
      </c>
      <c r="L69" s="111">
        <f>IF(RES_hhdet_tes!L69=0,"",RES_hhdet_tes!L69/RES_hhdet_fec!L69)</f>
        <v>0.63532749287336754</v>
      </c>
      <c r="M69" s="111">
        <f>IF(RES_hhdet_tes!M69=0,"",RES_hhdet_tes!M69/RES_hhdet_fec!M69)</f>
        <v>0.6457675375787556</v>
      </c>
      <c r="N69" s="111">
        <f>IF(RES_hhdet_tes!N69=0,"",RES_hhdet_tes!N69/RES_hhdet_fec!N69)</f>
        <v>0.65683073456946628</v>
      </c>
      <c r="O69" s="111">
        <f>IF(RES_hhdet_tes!O69=0,"",RES_hhdet_tes!O69/RES_hhdet_fec!O69)</f>
        <v>0.66875095031392728</v>
      </c>
      <c r="P69" s="111">
        <f>IF(RES_hhdet_tes!P69=0,"",RES_hhdet_tes!P69/RES_hhdet_fec!P69)</f>
        <v>0.67388916726079029</v>
      </c>
      <c r="Q69" s="111">
        <f>IF(RES_hhdet_tes!Q69=0,"",RES_hhdet_tes!Q69/RES_hhdet_fec!Q69)</f>
        <v>0.68222776957851117</v>
      </c>
      <c r="R69" s="111">
        <f>IF(RES_hhdet_tes!R69=0,"",RES_hhdet_tes!R69/RES_hhdet_fec!R69)</f>
        <v>0.69470400855073122</v>
      </c>
      <c r="S69" s="111">
        <f>IF(RES_hhdet_tes!S69=0,"",RES_hhdet_tes!S69/RES_hhdet_fec!S69)</f>
        <v>0.71147696374016778</v>
      </c>
      <c r="T69" s="111">
        <f>IF(RES_hhdet_tes!T69=0,"",RES_hhdet_tes!T69/RES_hhdet_fec!T69)</f>
        <v>0.72980124809919189</v>
      </c>
      <c r="U69" s="111">
        <f>IF(RES_hhdet_tes!U69=0,"",RES_hhdet_tes!U69/RES_hhdet_fec!U69)</f>
        <v>0.74909926883057232</v>
      </c>
      <c r="V69" s="111">
        <f>IF(RES_hhdet_tes!V69=0,"",RES_hhdet_tes!V69/RES_hhdet_fec!V69)</f>
        <v>0.76829382726227102</v>
      </c>
      <c r="W69" s="111">
        <f>IF(RES_hhdet_tes!W69=0,"",RES_hhdet_tes!W69/RES_hhdet_fec!W69)</f>
        <v>0.78579744350513736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0.83096878410600561</v>
      </c>
      <c r="C70" s="111">
        <f>IF(RES_hhdet_tes!C70=0,"",RES_hhdet_tes!C70/RES_hhdet_fec!C70)</f>
        <v>0.84741126834938241</v>
      </c>
      <c r="D70" s="111">
        <f>IF(RES_hhdet_tes!D70=0,"",RES_hhdet_tes!D70/RES_hhdet_fec!D70)</f>
        <v>0.8627181733288094</v>
      </c>
      <c r="E70" s="111">
        <f>IF(RES_hhdet_tes!E70=0,"",RES_hhdet_tes!E70/RES_hhdet_fec!E70)</f>
        <v>0.85107540811345161</v>
      </c>
      <c r="F70" s="111">
        <f>IF(RES_hhdet_tes!F70=0,"",RES_hhdet_tes!F70/RES_hhdet_fec!F70)</f>
        <v>0.86031897800590951</v>
      </c>
      <c r="G70" s="111">
        <f>IF(RES_hhdet_tes!G70=0,"",RES_hhdet_tes!G70/RES_hhdet_fec!G70)</f>
        <v>0.87565321544555008</v>
      </c>
      <c r="H70" s="111">
        <f>IF(RES_hhdet_tes!H70=0,"",RES_hhdet_tes!H70/RES_hhdet_fec!H70)</f>
        <v>0.8872219079043302</v>
      </c>
      <c r="I70" s="111">
        <f>IF(RES_hhdet_tes!I70=0,"",RES_hhdet_tes!I70/RES_hhdet_fec!I70)</f>
        <v>0.87252398591847791</v>
      </c>
      <c r="J70" s="111">
        <f>IF(RES_hhdet_tes!J70=0,"",RES_hhdet_tes!J70/RES_hhdet_fec!J70)</f>
        <v>0.88482023805571708</v>
      </c>
      <c r="K70" s="111">
        <f>IF(RES_hhdet_tes!K70=0,"",RES_hhdet_tes!K70/RES_hhdet_fec!K70)</f>
        <v>0.89779575551672652</v>
      </c>
      <c r="L70" s="111">
        <f>IF(RES_hhdet_tes!L70=0,"",RES_hhdet_tes!L70/RES_hhdet_fec!L70)</f>
        <v>0.81150418850592088</v>
      </c>
      <c r="M70" s="111">
        <f>IF(RES_hhdet_tes!M70=0,"",RES_hhdet_tes!M70/RES_hhdet_fec!M70)</f>
        <v>0.91106688107825484</v>
      </c>
      <c r="N70" s="111">
        <f>IF(RES_hhdet_tes!N70=0,"",RES_hhdet_tes!N70/RES_hhdet_fec!N70)</f>
        <v>0.89132442125029709</v>
      </c>
      <c r="O70" s="111">
        <f>IF(RES_hhdet_tes!O70=0,"",RES_hhdet_tes!O70/RES_hhdet_fec!O70)</f>
        <v>0.88822854079949209</v>
      </c>
      <c r="P70" s="111">
        <f>IF(RES_hhdet_tes!P70=0,"",RES_hhdet_tes!P70/RES_hhdet_fec!P70)</f>
        <v>0.91713388830301823</v>
      </c>
      <c r="Q70" s="111">
        <f>IF(RES_hhdet_tes!Q70=0,"",RES_hhdet_tes!Q70/RES_hhdet_fec!Q70)</f>
        <v>0.90647603985079372</v>
      </c>
      <c r="R70" s="111">
        <f>IF(RES_hhdet_tes!R70=0,"",RES_hhdet_tes!R70/RES_hhdet_fec!R70)</f>
        <v>0.9168238688066922</v>
      </c>
      <c r="S70" s="111">
        <f>IF(RES_hhdet_tes!S70=0,"",RES_hhdet_tes!S70/RES_hhdet_fec!S70)</f>
        <v>0.91018126688689283</v>
      </c>
      <c r="T70" s="111">
        <f>IF(RES_hhdet_tes!T70=0,"",RES_hhdet_tes!T70/RES_hhdet_fec!T70)</f>
        <v>0.91776398104071122</v>
      </c>
      <c r="U70" s="111">
        <f>IF(RES_hhdet_tes!U70=0,"",RES_hhdet_tes!U70/RES_hhdet_fec!U70)</f>
        <v>0.93090311320767938</v>
      </c>
      <c r="V70" s="111">
        <f>IF(RES_hhdet_tes!V70=0,"",RES_hhdet_tes!V70/RES_hhdet_fec!V70)</f>
        <v>0.93329680770510959</v>
      </c>
      <c r="W70" s="111">
        <f>IF(RES_hhdet_tes!W70=0,"",RES_hhdet_tes!W70/RES_hhdet_fec!W70)</f>
        <v>0.93910097731952658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0.56467257167063489</v>
      </c>
      <c r="C71" s="112">
        <f>IF(RES_hhdet_tes!C71=0,"",RES_hhdet_tes!C71/RES_hhdet_fec!C71)</f>
        <v>0.5674646948503147</v>
      </c>
      <c r="D71" s="112">
        <f>IF(RES_hhdet_tes!D71=0,"",RES_hhdet_tes!D71/RES_hhdet_fec!D71)</f>
        <v>0.57544242171529791</v>
      </c>
      <c r="E71" s="112">
        <f>IF(RES_hhdet_tes!E71=0,"",RES_hhdet_tes!E71/RES_hhdet_fec!E71)</f>
        <v>0.57841749504420137</v>
      </c>
      <c r="F71" s="112">
        <f>IF(RES_hhdet_tes!F71=0,"",RES_hhdet_tes!F71/RES_hhdet_fec!F71)</f>
        <v>0.5898494796297471</v>
      </c>
      <c r="G71" s="112">
        <f>IF(RES_hhdet_tes!G71=0,"",RES_hhdet_tes!G71/RES_hhdet_fec!G71)</f>
        <v>0.6009356562001974</v>
      </c>
      <c r="H71" s="112">
        <f>IF(RES_hhdet_tes!H71=0,"",RES_hhdet_tes!H71/RES_hhdet_fec!H71)</f>
        <v>0.61685622302620124</v>
      </c>
      <c r="I71" s="112">
        <f>IF(RES_hhdet_tes!I71=0,"",RES_hhdet_tes!I71/RES_hhdet_fec!I71)</f>
        <v>0.62843326933470289</v>
      </c>
      <c r="J71" s="112">
        <f>IF(RES_hhdet_tes!J71=0,"",RES_hhdet_tes!J71/RES_hhdet_fec!J71)</f>
        <v>0.63773848183259174</v>
      </c>
      <c r="K71" s="112">
        <f>IF(RES_hhdet_tes!K71=0,"",RES_hhdet_tes!K71/RES_hhdet_fec!K71)</f>
        <v>0.64907465473526915</v>
      </c>
      <c r="L71" s="112">
        <f>IF(RES_hhdet_tes!L71=0,"",RES_hhdet_tes!L71/RES_hhdet_fec!L71)</f>
        <v>0.65979331981700362</v>
      </c>
      <c r="M71" s="112">
        <f>IF(RES_hhdet_tes!M71=0,"",RES_hhdet_tes!M71/RES_hhdet_fec!M71)</f>
        <v>0.67295006760966847</v>
      </c>
      <c r="N71" s="112">
        <f>IF(RES_hhdet_tes!N71=0,"",RES_hhdet_tes!N71/RES_hhdet_fec!N71)</f>
        <v>0.67557032272404183</v>
      </c>
      <c r="O71" s="112">
        <f>IF(RES_hhdet_tes!O71=0,"",RES_hhdet_tes!O71/RES_hhdet_fec!O71)</f>
        <v>0.67794137459630177</v>
      </c>
      <c r="P71" s="112">
        <f>IF(RES_hhdet_tes!P71=0,"",RES_hhdet_tes!P71/RES_hhdet_fec!P71)</f>
        <v>0.67855005166012283</v>
      </c>
      <c r="Q71" s="112">
        <f>IF(RES_hhdet_tes!Q71=0,"",RES_hhdet_tes!Q71/RES_hhdet_fec!Q71)</f>
        <v>0.68001767233138177</v>
      </c>
      <c r="R71" s="112">
        <f>IF(RES_hhdet_tes!R71=0,"",RES_hhdet_tes!R71/RES_hhdet_fec!R71)</f>
        <v>0.6918481861172594</v>
      </c>
      <c r="S71" s="112">
        <f>IF(RES_hhdet_tes!S71=0,"",RES_hhdet_tes!S71/RES_hhdet_fec!S71)</f>
        <v>0.69901683642259427</v>
      </c>
      <c r="T71" s="112">
        <f>IF(RES_hhdet_tes!T71=0,"",RES_hhdet_tes!T71/RES_hhdet_fec!T71)</f>
        <v>0.71813768313459703</v>
      </c>
      <c r="U71" s="112">
        <f>IF(RES_hhdet_tes!U71=0,"",RES_hhdet_tes!U71/RES_hhdet_fec!U71)</f>
        <v>0.7396734743605482</v>
      </c>
      <c r="V71" s="112">
        <f>IF(RES_hhdet_tes!V71=0,"",RES_hhdet_tes!V71/RES_hhdet_fec!V71)</f>
        <v>0.75404609704661507</v>
      </c>
      <c r="W71" s="112">
        <f>IF(RES_hhdet_tes!W71=0,"",RES_hhdet_tes!W71/RES_hhdet_fec!W71)</f>
        <v>0.77583721255076821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0.67845106870625549</v>
      </c>
      <c r="C73" s="112">
        <f>IF(RES_hhdet_tes!C73=0,"",RES_hhdet_tes!C73/RES_hhdet_fec!C73)</f>
        <v>0.70068428376576408</v>
      </c>
      <c r="D73" s="112">
        <f>IF(RES_hhdet_tes!D73=0,"",RES_hhdet_tes!D73/RES_hhdet_fec!D73)</f>
        <v>0.70132249576924766</v>
      </c>
      <c r="E73" s="112">
        <f>IF(RES_hhdet_tes!E73=0,"",RES_hhdet_tes!E73/RES_hhdet_fec!E73)</f>
        <v>0.70173771031898058</v>
      </c>
      <c r="F73" s="112">
        <f>IF(RES_hhdet_tes!F73=0,"",RES_hhdet_tes!F73/RES_hhdet_fec!F73)</f>
        <v>0.70239315150784476</v>
      </c>
      <c r="G73" s="112">
        <f>IF(RES_hhdet_tes!G73=0,"",RES_hhdet_tes!G73/RES_hhdet_fec!G73)</f>
        <v>0.70316916390761286</v>
      </c>
      <c r="H73" s="112">
        <f>IF(RES_hhdet_tes!H73=0,"",RES_hhdet_tes!H73/RES_hhdet_fec!H73)</f>
        <v>0.70415556564029225</v>
      </c>
      <c r="I73" s="112">
        <f>IF(RES_hhdet_tes!I73=0,"",RES_hhdet_tes!I73/RES_hhdet_fec!I73)</f>
        <v>0.70461421776449229</v>
      </c>
      <c r="J73" s="112">
        <f>IF(RES_hhdet_tes!J73=0,"",RES_hhdet_tes!J73/RES_hhdet_fec!J73)</f>
        <v>0.70745424235256937</v>
      </c>
      <c r="K73" s="112">
        <f>IF(RES_hhdet_tes!K73=0,"",RES_hhdet_tes!K73/RES_hhdet_fec!K73)</f>
        <v>0.70959642350796348</v>
      </c>
      <c r="L73" s="112">
        <f>IF(RES_hhdet_tes!L73=0,"",RES_hhdet_tes!L73/RES_hhdet_fec!L73)</f>
        <v>0.7112432133885821</v>
      </c>
      <c r="M73" s="112">
        <f>IF(RES_hhdet_tes!M73=0,"",RES_hhdet_tes!M73/RES_hhdet_fec!M73)</f>
        <v>0.71284438148043683</v>
      </c>
      <c r="N73" s="112">
        <f>IF(RES_hhdet_tes!N73=0,"",RES_hhdet_tes!N73/RES_hhdet_fec!N73)</f>
        <v>0.71682233777472915</v>
      </c>
      <c r="O73" s="112">
        <f>IF(RES_hhdet_tes!O73=0,"",RES_hhdet_tes!O73/RES_hhdet_fec!O73)</f>
        <v>0.7201923832951812</v>
      </c>
      <c r="P73" s="112">
        <f>IF(RES_hhdet_tes!P73=0,"",RES_hhdet_tes!P73/RES_hhdet_fec!P73)</f>
        <v>0.72336686671497907</v>
      </c>
      <c r="Q73" s="112">
        <f>IF(RES_hhdet_tes!Q73=0,"",RES_hhdet_tes!Q73/RES_hhdet_fec!Q73)</f>
        <v>0.72930801741440687</v>
      </c>
      <c r="R73" s="112">
        <f>IF(RES_hhdet_tes!R73=0,"",RES_hhdet_tes!R73/RES_hhdet_fec!R73)</f>
        <v>0.73698227458119892</v>
      </c>
      <c r="S73" s="112">
        <f>IF(RES_hhdet_tes!S73=0,"",RES_hhdet_tes!S73/RES_hhdet_fec!S73)</f>
        <v>0.74251817825435662</v>
      </c>
      <c r="T73" s="112">
        <f>IF(RES_hhdet_tes!T73=0,"",RES_hhdet_tes!T73/RES_hhdet_fec!T73)</f>
        <v>0.74893256652706575</v>
      </c>
      <c r="U73" s="112">
        <f>IF(RES_hhdet_tes!U73=0,"",RES_hhdet_tes!U73/RES_hhdet_fec!U73)</f>
        <v>0.75400966219377952</v>
      </c>
      <c r="V73" s="112">
        <f>IF(RES_hhdet_tes!V73=0,"",RES_hhdet_tes!V73/RES_hhdet_fec!V73)</f>
        <v>0.76364719142782</v>
      </c>
      <c r="W73" s="112">
        <f>IF(RES_hhdet_tes!W73=0,"",RES_hhdet_tes!W73/RES_hhdet_fec!W73)</f>
        <v>0.77396814888417664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0.88879322043616138</v>
      </c>
      <c r="C74" s="113">
        <f>IF(RES_hhdet_tes!C74=0,"",RES_hhdet_tes!C74/RES_hhdet_fec!C74)</f>
        <v>0.90813784366311057</v>
      </c>
      <c r="D74" s="113">
        <f>IF(RES_hhdet_tes!D74=0,"",RES_hhdet_tes!D74/RES_hhdet_fec!D74)</f>
        <v>0.91578448799803924</v>
      </c>
      <c r="E74" s="113">
        <f>IF(RES_hhdet_tes!E74=0,"",RES_hhdet_tes!E74/RES_hhdet_fec!E74)</f>
        <v>0.90729878276712805</v>
      </c>
      <c r="F74" s="113">
        <f>IF(RES_hhdet_tes!F74=0,"",RES_hhdet_tes!F74/RES_hhdet_fec!F74)</f>
        <v>0.90997570792489468</v>
      </c>
      <c r="G74" s="113">
        <f>IF(RES_hhdet_tes!G74=0,"",RES_hhdet_tes!G74/RES_hhdet_fec!G74)</f>
        <v>0.91729890256478064</v>
      </c>
      <c r="H74" s="113">
        <f>IF(RES_hhdet_tes!H74=0,"",RES_hhdet_tes!H74/RES_hhdet_fec!H74)</f>
        <v>0.92127887750290816</v>
      </c>
      <c r="I74" s="113">
        <f>IF(RES_hhdet_tes!I74=0,"",RES_hhdet_tes!I74/RES_hhdet_fec!I74)</f>
        <v>0.90660660516497182</v>
      </c>
      <c r="J74" s="113">
        <f>IF(RES_hhdet_tes!J74=0,"",RES_hhdet_tes!J74/RES_hhdet_fec!J74)</f>
        <v>0.91396226129891711</v>
      </c>
      <c r="K74" s="113">
        <f>IF(RES_hhdet_tes!K74=0,"",RES_hhdet_tes!K74/RES_hhdet_fec!K74)</f>
        <v>0.92105036216868041</v>
      </c>
      <c r="L74" s="113">
        <f>IF(RES_hhdet_tes!L74=0,"",RES_hhdet_tes!L74/RES_hhdet_fec!L74)</f>
        <v>0.84610268026421143</v>
      </c>
      <c r="M74" s="113">
        <f>IF(RES_hhdet_tes!M74=0,"",RES_hhdet_tes!M74/RES_hhdet_fec!M74)</f>
        <v>0.92593729770751043</v>
      </c>
      <c r="N74" s="113">
        <f>IF(RES_hhdet_tes!N74=0,"",RES_hhdet_tes!N74/RES_hhdet_fec!N74)</f>
        <v>0.90905164363584356</v>
      </c>
      <c r="O74" s="113">
        <f>IF(RES_hhdet_tes!O74=0,"",RES_hhdet_tes!O74/RES_hhdet_fec!O74)</f>
        <v>0.90641076469642801</v>
      </c>
      <c r="P74" s="113">
        <f>IF(RES_hhdet_tes!P74=0,"",RES_hhdet_tes!P74/RES_hhdet_fec!P74)</f>
        <v>0.93175433576711131</v>
      </c>
      <c r="Q74" s="113">
        <f>IF(RES_hhdet_tes!Q74=0,"",RES_hhdet_tes!Q74/RES_hhdet_fec!Q74)</f>
        <v>0.92448837117596716</v>
      </c>
      <c r="R74" s="113">
        <f>IF(RES_hhdet_tes!R74=0,"",RES_hhdet_tes!R74/RES_hhdet_fec!R74)</f>
        <v>0.93231103304057683</v>
      </c>
      <c r="S74" s="113">
        <f>IF(RES_hhdet_tes!S74=0,"",RES_hhdet_tes!S74/RES_hhdet_fec!S74)</f>
        <v>0.92671044784165368</v>
      </c>
      <c r="T74" s="113">
        <f>IF(RES_hhdet_tes!T74=0,"",RES_hhdet_tes!T74/RES_hhdet_fec!T74)</f>
        <v>0.93016653745140854</v>
      </c>
      <c r="U74" s="113">
        <f>IF(RES_hhdet_tes!U74=0,"",RES_hhdet_tes!U74/RES_hhdet_fec!U74)</f>
        <v>0.93689304542083762</v>
      </c>
      <c r="V74" s="113">
        <f>IF(RES_hhdet_tes!V74=0,"",RES_hhdet_tes!V74/RES_hhdet_fec!V74)</f>
        <v>0.93700229058798301</v>
      </c>
      <c r="W74" s="113">
        <f>IF(RES_hhdet_tes!W74=0,"",RES_hhdet_tes!W74/RES_hhdet_fec!W74)</f>
        <v>0.93873491864967373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0.67845106870625549</v>
      </c>
      <c r="C75" s="111">
        <f>IF(RES_hhdet_tes!C75=0,"",RES_hhdet_tes!C75/RES_hhdet_fec!C75)</f>
        <v>0.70023615304667486</v>
      </c>
      <c r="D75" s="111">
        <f>IF(RES_hhdet_tes!D75=0,"",RES_hhdet_tes!D75/RES_hhdet_fec!D75)</f>
        <v>0.70097448037236187</v>
      </c>
      <c r="E75" s="111">
        <f>IF(RES_hhdet_tes!E75=0,"",RES_hhdet_tes!E75/RES_hhdet_fec!E75)</f>
        <v>0.70152115381012192</v>
      </c>
      <c r="F75" s="111">
        <f>IF(RES_hhdet_tes!F75=0,"",RES_hhdet_tes!F75/RES_hhdet_fec!F75)</f>
        <v>0.70240057794856237</v>
      </c>
      <c r="G75" s="111">
        <f>IF(RES_hhdet_tes!G75=0,"",RES_hhdet_tes!G75/RES_hhdet_fec!G75)</f>
        <v>0.70333191683746588</v>
      </c>
      <c r="H75" s="111">
        <f>IF(RES_hhdet_tes!H75=0,"",RES_hhdet_tes!H75/RES_hhdet_fec!H75)</f>
        <v>0.70510883743513042</v>
      </c>
      <c r="I75" s="111">
        <f>IF(RES_hhdet_tes!I75=0,"",RES_hhdet_tes!I75/RES_hhdet_fec!I75)</f>
        <v>0.70588330106147346</v>
      </c>
      <c r="J75" s="111">
        <f>IF(RES_hhdet_tes!J75=0,"",RES_hhdet_tes!J75/RES_hhdet_fec!J75)</f>
        <v>0.7088478478967235</v>
      </c>
      <c r="K75" s="111">
        <f>IF(RES_hhdet_tes!K75=0,"",RES_hhdet_tes!K75/RES_hhdet_fec!K75)</f>
        <v>0.71021764984397751</v>
      </c>
      <c r="L75" s="111">
        <f>IF(RES_hhdet_tes!L75=0,"",RES_hhdet_tes!L75/RES_hhdet_fec!L75)</f>
        <v>0.71247900450487767</v>
      </c>
      <c r="M75" s="111">
        <f>IF(RES_hhdet_tes!M75=0,"",RES_hhdet_tes!M75/RES_hhdet_fec!M75)</f>
        <v>0.7140298316368201</v>
      </c>
      <c r="N75" s="111">
        <f>IF(RES_hhdet_tes!N75=0,"",RES_hhdet_tes!N75/RES_hhdet_fec!N75)</f>
        <v>0.71689840316790598</v>
      </c>
      <c r="O75" s="111">
        <f>IF(RES_hhdet_tes!O75=0,"",RES_hhdet_tes!O75/RES_hhdet_fec!O75)</f>
        <v>0.71901956276023971</v>
      </c>
      <c r="P75" s="111">
        <f>IF(RES_hhdet_tes!P75=0,"",RES_hhdet_tes!P75/RES_hhdet_fec!P75)</f>
        <v>0.72228415729367568</v>
      </c>
      <c r="Q75" s="111">
        <f>IF(RES_hhdet_tes!Q75=0,"",RES_hhdet_tes!Q75/RES_hhdet_fec!Q75)</f>
        <v>0.72864580169856241</v>
      </c>
      <c r="R75" s="111">
        <f>IF(RES_hhdet_tes!R75=0,"",RES_hhdet_tes!R75/RES_hhdet_fec!R75)</f>
        <v>0.73713968933464746</v>
      </c>
      <c r="S75" s="111">
        <f>IF(RES_hhdet_tes!S75=0,"",RES_hhdet_tes!S75/RES_hhdet_fec!S75)</f>
        <v>0.74344502485195074</v>
      </c>
      <c r="T75" s="111">
        <f>IF(RES_hhdet_tes!T75=0,"",RES_hhdet_tes!T75/RES_hhdet_fec!T75)</f>
        <v>0.7525600386458019</v>
      </c>
      <c r="U75" s="111">
        <f>IF(RES_hhdet_tes!U75=0,"",RES_hhdet_tes!U75/RES_hhdet_fec!U75)</f>
        <v>0.75788868468049231</v>
      </c>
      <c r="V75" s="111">
        <f>IF(RES_hhdet_tes!V75=0,"",RES_hhdet_tes!V75/RES_hhdet_fec!V75)</f>
        <v>0.76519623557113203</v>
      </c>
      <c r="W75" s="111">
        <f>IF(RES_hhdet_tes!W75=0,"",RES_hhdet_tes!W75/RES_hhdet_fec!W75)</f>
        <v>0.7747405983670872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0.61481955289676726</v>
      </c>
      <c r="C77" s="124">
        <f>IF(RES_hhdet_tes!C77=0,"",RES_hhdet_tes!C77/RES_hhdet_fec!C77)</f>
        <v>0.62201377583519646</v>
      </c>
      <c r="D77" s="124">
        <f>IF(RES_hhdet_tes!D77=0,"",RES_hhdet_tes!D77/RES_hhdet_fec!D77)</f>
        <v>0.62289280288281612</v>
      </c>
      <c r="E77" s="124">
        <f>IF(RES_hhdet_tes!E77=0,"",RES_hhdet_tes!E77/RES_hhdet_fec!E77)</f>
        <v>0.62418561441338216</v>
      </c>
      <c r="F77" s="124">
        <f>IF(RES_hhdet_tes!F77=0,"",RES_hhdet_tes!F77/RES_hhdet_fec!F77)</f>
        <v>0.62421834634605178</v>
      </c>
      <c r="G77" s="124">
        <f>IF(RES_hhdet_tes!G77=0,"",RES_hhdet_tes!G77/RES_hhdet_fec!G77)</f>
        <v>0.62446734079146482</v>
      </c>
      <c r="H77" s="124">
        <f>IF(RES_hhdet_tes!H77=0,"",RES_hhdet_tes!H77/RES_hhdet_fec!H77)</f>
        <v>0.62667668778724173</v>
      </c>
      <c r="I77" s="124">
        <f>IF(RES_hhdet_tes!I77=0,"",RES_hhdet_tes!I77/RES_hhdet_fec!I77)</f>
        <v>0.6270021791745376</v>
      </c>
      <c r="J77" s="124">
        <f>IF(RES_hhdet_tes!J77=0,"",RES_hhdet_tes!J77/RES_hhdet_fec!J77)</f>
        <v>0.62945193576934033</v>
      </c>
      <c r="K77" s="124">
        <f>IF(RES_hhdet_tes!K77=0,"",RES_hhdet_tes!K77/RES_hhdet_fec!K77)</f>
        <v>0.62708648151427526</v>
      </c>
      <c r="L77" s="124">
        <f>IF(RES_hhdet_tes!L77=0,"",RES_hhdet_tes!L77/RES_hhdet_fec!L77)</f>
        <v>0.63017303940574199</v>
      </c>
      <c r="M77" s="124">
        <f>IF(RES_hhdet_tes!M77=0,"",RES_hhdet_tes!M77/RES_hhdet_fec!M77)</f>
        <v>0.6291811875098744</v>
      </c>
      <c r="N77" s="124">
        <f>IF(RES_hhdet_tes!N77=0,"",RES_hhdet_tes!N77/RES_hhdet_fec!N77)</f>
        <v>0.63538198027000181</v>
      </c>
      <c r="O77" s="124">
        <f>IF(RES_hhdet_tes!O77=0,"",RES_hhdet_tes!O77/RES_hhdet_fec!O77)</f>
        <v>0.6406737776848469</v>
      </c>
      <c r="P77" s="124">
        <f>IF(RES_hhdet_tes!P77=0,"",RES_hhdet_tes!P77/RES_hhdet_fec!P77)</f>
        <v>0.63880802274881465</v>
      </c>
      <c r="Q77" s="124">
        <f>IF(RES_hhdet_tes!Q77=0,"",RES_hhdet_tes!Q77/RES_hhdet_fec!Q77)</f>
        <v>0.6424808287316256</v>
      </c>
      <c r="R77" s="124">
        <f>IF(RES_hhdet_tes!R77=0,"",RES_hhdet_tes!R77/RES_hhdet_fec!R77)</f>
        <v>0.64396757990336251</v>
      </c>
      <c r="S77" s="124">
        <f>IF(RES_hhdet_tes!S77=0,"",RES_hhdet_tes!S77/RES_hhdet_fec!S77)</f>
        <v>0.64758083159370083</v>
      </c>
      <c r="T77" s="124">
        <f>IF(RES_hhdet_tes!T77=0,"",RES_hhdet_tes!T77/RES_hhdet_fec!T77)</f>
        <v>0.65070813460748544</v>
      </c>
      <c r="U77" s="124">
        <f>IF(RES_hhdet_tes!U77=0,"",RES_hhdet_tes!U77/RES_hhdet_fec!U77)</f>
        <v>0.65184521694763065</v>
      </c>
      <c r="V77" s="124">
        <f>IF(RES_hhdet_tes!V77=0,"",RES_hhdet_tes!V77/RES_hhdet_fec!V77)</f>
        <v>0.6551895527463355</v>
      </c>
      <c r="W77" s="124">
        <f>IF(RES_hhdet_tes!W77=0,"",RES_hhdet_tes!W77/RES_hhdet_fec!W77)</f>
        <v>0.65965580710130511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0.61215367157963019</v>
      </c>
      <c r="C78" s="111">
        <f>IF(RES_hhdet_tes!C78=0,"",RES_hhdet_tes!C78/RES_hhdet_fec!C78)</f>
        <v>0.61320073370498362</v>
      </c>
      <c r="D78" s="111">
        <f>IF(RES_hhdet_tes!D78=0,"",RES_hhdet_tes!D78/RES_hhdet_fec!D78)</f>
        <v>0.61441423926681626</v>
      </c>
      <c r="E78" s="111">
        <f>IF(RES_hhdet_tes!E78=0,"",RES_hhdet_tes!E78/RES_hhdet_fec!E78)</f>
        <v>0.61557432690119207</v>
      </c>
      <c r="F78" s="111">
        <f>IF(RES_hhdet_tes!F78=0,"",RES_hhdet_tes!F78/RES_hhdet_fec!F78)</f>
        <v>0.61679010824651492</v>
      </c>
      <c r="G78" s="111">
        <f>IF(RES_hhdet_tes!G78=0,"",RES_hhdet_tes!G78/RES_hhdet_fec!G78)</f>
        <v>0.61794407105212756</v>
      </c>
      <c r="H78" s="111">
        <f>IF(RES_hhdet_tes!H78=0,"",RES_hhdet_tes!H78/RES_hhdet_fec!H78)</f>
        <v>0.61910825885015308</v>
      </c>
      <c r="I78" s="111">
        <f>IF(RES_hhdet_tes!I78=0,"",RES_hhdet_tes!I78/RES_hhdet_fec!I78)</f>
        <v>0.61965083075096472</v>
      </c>
      <c r="J78" s="111">
        <f>IF(RES_hhdet_tes!J78=0,"",RES_hhdet_tes!J78/RES_hhdet_fec!J78)</f>
        <v>0.61984493068518554</v>
      </c>
      <c r="K78" s="111">
        <f>IF(RES_hhdet_tes!K78=0,"",RES_hhdet_tes!K78/RES_hhdet_fec!K78)</f>
        <v>0.62013268260959264</v>
      </c>
      <c r="L78" s="111">
        <f>IF(RES_hhdet_tes!L78=0,"",RES_hhdet_tes!L78/RES_hhdet_fec!L78)</f>
        <v>0.62042301294360824</v>
      </c>
      <c r="M78" s="111">
        <f>IF(RES_hhdet_tes!M78=0,"",RES_hhdet_tes!M78/RES_hhdet_fec!M78)</f>
        <v>0.62070863842174029</v>
      </c>
      <c r="N78" s="111">
        <f>IF(RES_hhdet_tes!N78=0,"",RES_hhdet_tes!N78/RES_hhdet_fec!N78)</f>
        <v>0.6209398919013045</v>
      </c>
      <c r="O78" s="111">
        <f>IF(RES_hhdet_tes!O78=0,"",RES_hhdet_tes!O78/RES_hhdet_fec!O78)</f>
        <v>0.62112308103788072</v>
      </c>
      <c r="P78" s="111">
        <f>IF(RES_hhdet_tes!P78=0,"",RES_hhdet_tes!P78/RES_hhdet_fec!P78)</f>
        <v>0.62122604524895575</v>
      </c>
      <c r="Q78" s="111">
        <f>IF(RES_hhdet_tes!Q78=0,"",RES_hhdet_tes!Q78/RES_hhdet_fec!Q78)</f>
        <v>0.62130200802413849</v>
      </c>
      <c r="R78" s="111">
        <f>IF(RES_hhdet_tes!R78=0,"",RES_hhdet_tes!R78/RES_hhdet_fec!R78)</f>
        <v>0.62150032856621262</v>
      </c>
      <c r="S78" s="111">
        <f>IF(RES_hhdet_tes!S78=0,"",RES_hhdet_tes!S78/RES_hhdet_fec!S78)</f>
        <v>0.62191884753489945</v>
      </c>
      <c r="T78" s="111">
        <f>IF(RES_hhdet_tes!T78=0,"",RES_hhdet_tes!T78/RES_hhdet_fec!T78)</f>
        <v>0.62258455263032153</v>
      </c>
      <c r="U78" s="111">
        <f>IF(RES_hhdet_tes!U78=0,"",RES_hhdet_tes!U78/RES_hhdet_fec!U78)</f>
        <v>0.62350424978216723</v>
      </c>
      <c r="V78" s="111">
        <f>IF(RES_hhdet_tes!V78=0,"",RES_hhdet_tes!V78/RES_hhdet_fec!V78)</f>
        <v>0.62455617231863259</v>
      </c>
      <c r="W78" s="111">
        <f>IF(RES_hhdet_tes!W78=0,"",RES_hhdet_tes!W78/RES_hhdet_fec!W78)</f>
        <v>0.62575399974004431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0.75850600676264035</v>
      </c>
      <c r="C79" s="45">
        <f>IF(RES_hhdet_tes!C79=0,"",RES_hhdet_tes!C79/RES_hhdet_fec!C79)</f>
        <v>0.76891793031831901</v>
      </c>
      <c r="D79" s="45">
        <f>IF(RES_hhdet_tes!D79=0,"",RES_hhdet_tes!D79/RES_hhdet_fec!D79)</f>
        <v>0.77003400818011858</v>
      </c>
      <c r="E79" s="45">
        <f>IF(RES_hhdet_tes!E79=0,"",RES_hhdet_tes!E79/RES_hhdet_fec!E79)</f>
        <v>0.77077503909898282</v>
      </c>
      <c r="F79" s="45">
        <f>IF(RES_hhdet_tes!F79=0,"",RES_hhdet_tes!F79/RES_hhdet_fec!F79)</f>
        <v>0.77194521587683163</v>
      </c>
      <c r="G79" s="45">
        <f>IF(RES_hhdet_tes!G79=0,"",RES_hhdet_tes!G79/RES_hhdet_fec!G79)</f>
        <v>0.77780840284855313</v>
      </c>
      <c r="H79" s="45">
        <f>IF(RES_hhdet_tes!H79=0,"",RES_hhdet_tes!H79/RES_hhdet_fec!H79)</f>
        <v>0.77830152867809488</v>
      </c>
      <c r="I79" s="45">
        <f>IF(RES_hhdet_tes!I79=0,"",RES_hhdet_tes!I79/RES_hhdet_fec!I79)</f>
        <v>0.77840689186937229</v>
      </c>
      <c r="J79" s="45">
        <f>IF(RES_hhdet_tes!J79=0,"",RES_hhdet_tes!J79/RES_hhdet_fec!J79)</f>
        <v>0.77968501476220864</v>
      </c>
      <c r="K79" s="45">
        <f>IF(RES_hhdet_tes!K79=0,"",RES_hhdet_tes!K79/RES_hhdet_fec!K79)</f>
        <v>0.78054268347133926</v>
      </c>
      <c r="L79" s="45">
        <f>IF(RES_hhdet_tes!L79=0,"",RES_hhdet_tes!L79/RES_hhdet_fec!L79)</f>
        <v>0.78198313412465503</v>
      </c>
      <c r="M79" s="45">
        <f>IF(RES_hhdet_tes!M79=0,"",RES_hhdet_tes!M79/RES_hhdet_fec!M79)</f>
        <v>0.78345092665891591</v>
      </c>
      <c r="N79" s="45">
        <f>IF(RES_hhdet_tes!N79=0,"",RES_hhdet_tes!N79/RES_hhdet_fec!N79)</f>
        <v>0.78801971022478534</v>
      </c>
      <c r="O79" s="45">
        <f>IF(RES_hhdet_tes!O79=0,"",RES_hhdet_tes!O79/RES_hhdet_fec!O79)</f>
        <v>0.79206804760330007</v>
      </c>
      <c r="P79" s="45">
        <f>IF(RES_hhdet_tes!P79=0,"",RES_hhdet_tes!P79/RES_hhdet_fec!P79)</f>
        <v>0.79371935625178458</v>
      </c>
      <c r="Q79" s="45">
        <f>IF(RES_hhdet_tes!Q79=0,"",RES_hhdet_tes!Q79/RES_hhdet_fec!Q79)</f>
        <v>0.79711198037626851</v>
      </c>
      <c r="R79" s="45">
        <f>IF(RES_hhdet_tes!R79=0,"",RES_hhdet_tes!R79/RES_hhdet_fec!R79)</f>
        <v>0.80186756424837102</v>
      </c>
      <c r="S79" s="45">
        <f>IF(RES_hhdet_tes!S79=0,"",RES_hhdet_tes!S79/RES_hhdet_fec!S79)</f>
        <v>0.80827397159522751</v>
      </c>
      <c r="T79" s="45">
        <f>IF(RES_hhdet_tes!T79=0,"",RES_hhdet_tes!T79/RES_hhdet_fec!T79)</f>
        <v>0.81709059618944513</v>
      </c>
      <c r="U79" s="45">
        <f>IF(RES_hhdet_tes!U79=0,"",RES_hhdet_tes!U79/RES_hhdet_fec!U79)</f>
        <v>0.82630250384152881</v>
      </c>
      <c r="V79" s="45">
        <f>IF(RES_hhdet_tes!V79=0,"",RES_hhdet_tes!V79/RES_hhdet_fec!V79)</f>
        <v>0.84066769714339762</v>
      </c>
      <c r="W79" s="45">
        <f>IF(RES_hhdet_tes!W79=0,"",RES_hhdet_tes!W79/RES_hhdet_fec!W79)</f>
        <v>0.85367438322256828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0.50102124160154693</v>
      </c>
      <c r="C81" s="119">
        <f>IF(RES_hhdet_tes!C81=0,"",RES_hhdet_tes!C81/RES_hhdet_fec!C81)</f>
        <v>0.50558892290541602</v>
      </c>
      <c r="D81" s="119">
        <f>IF(RES_hhdet_tes!D81=0,"",RES_hhdet_tes!D81/RES_hhdet_fec!D81)</f>
        <v>0.51541041754552397</v>
      </c>
      <c r="E81" s="119">
        <f>IF(RES_hhdet_tes!E81=0,"",RES_hhdet_tes!E81/RES_hhdet_fec!E81)</f>
        <v>0.52844767267628034</v>
      </c>
      <c r="F81" s="119">
        <f>IF(RES_hhdet_tes!F81=0,"",RES_hhdet_tes!F81/RES_hhdet_fec!F81)</f>
        <v>0.533529340601131</v>
      </c>
      <c r="G81" s="119">
        <f>IF(RES_hhdet_tes!G81=0,"",RES_hhdet_tes!G81/RES_hhdet_fec!G81)</f>
        <v>0.54695010074187378</v>
      </c>
      <c r="H81" s="119">
        <f>IF(RES_hhdet_tes!H81=0,"",RES_hhdet_tes!H81/RES_hhdet_fec!H81)</f>
        <v>0.56428034515055259</v>
      </c>
      <c r="I81" s="119">
        <f>IF(RES_hhdet_tes!I81=0,"",RES_hhdet_tes!I81/RES_hhdet_fec!I81)</f>
        <v>0.58113148254882641</v>
      </c>
      <c r="J81" s="119">
        <f>IF(RES_hhdet_tes!J81=0,"",RES_hhdet_tes!J81/RES_hhdet_fec!J81)</f>
        <v>0.59795332468315421</v>
      </c>
      <c r="K81" s="119">
        <f>IF(RES_hhdet_tes!K81=0,"",RES_hhdet_tes!K81/RES_hhdet_fec!K81)</f>
        <v>0.6160203423862769</v>
      </c>
      <c r="L81" s="119">
        <f>IF(RES_hhdet_tes!L81=0,"",RES_hhdet_tes!L81/RES_hhdet_fec!L81)</f>
        <v>0.63758607471862094</v>
      </c>
      <c r="M81" s="119">
        <f>IF(RES_hhdet_tes!M81=0,"",RES_hhdet_tes!M81/RES_hhdet_fec!M81)</f>
        <v>0.66143077617210944</v>
      </c>
      <c r="N81" s="119">
        <f>IF(RES_hhdet_tes!N81=0,"",RES_hhdet_tes!N81/RES_hhdet_fec!N81)</f>
        <v>0.68101636021627687</v>
      </c>
      <c r="O81" s="119">
        <f>IF(RES_hhdet_tes!O81=0,"",RES_hhdet_tes!O81/RES_hhdet_fec!O81)</f>
        <v>0.69873813695657805</v>
      </c>
      <c r="P81" s="119">
        <f>IF(RES_hhdet_tes!P81=0,"",RES_hhdet_tes!P81/RES_hhdet_fec!P81)</f>
        <v>0.70587504271409962</v>
      </c>
      <c r="Q81" s="119">
        <f>IF(RES_hhdet_tes!Q81=0,"",RES_hhdet_tes!Q81/RES_hhdet_fec!Q81)</f>
        <v>0.71133820968936423</v>
      </c>
      <c r="R81" s="119">
        <f>IF(RES_hhdet_tes!R81=0,"",RES_hhdet_tes!R81/RES_hhdet_fec!R81)</f>
        <v>0.71843231703227306</v>
      </c>
      <c r="S81" s="119">
        <f>IF(RES_hhdet_tes!S81=0,"",RES_hhdet_tes!S81/RES_hhdet_fec!S81)</f>
        <v>0.72698480471580473</v>
      </c>
      <c r="T81" s="119">
        <f>IF(RES_hhdet_tes!T81=0,"",RES_hhdet_tes!T81/RES_hhdet_fec!T81)</f>
        <v>0.73735361835722169</v>
      </c>
      <c r="U81" s="119">
        <f>IF(RES_hhdet_tes!U81=0,"",RES_hhdet_tes!U81/RES_hhdet_fec!U81)</f>
        <v>0.74753119596764961</v>
      </c>
      <c r="V81" s="119">
        <f>IF(RES_hhdet_tes!V81=0,"",RES_hhdet_tes!V81/RES_hhdet_fec!V81)</f>
        <v>0.7605311523576701</v>
      </c>
      <c r="W81" s="119">
        <f>IF(RES_hhdet_tes!W81=0,"",RES_hhdet_tes!W81/RES_hhdet_fec!W81)</f>
        <v>0.76911650585585201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0.47631941311719528</v>
      </c>
      <c r="C82" s="124">
        <f>IF(RES_hhdet_tes!C82=0,"",RES_hhdet_tes!C82/RES_hhdet_fec!C82)</f>
        <v>0.48225463492316611</v>
      </c>
      <c r="D82" s="124">
        <f>IF(RES_hhdet_tes!D82=0,"",RES_hhdet_tes!D82/RES_hhdet_fec!D82)</f>
        <v>0.49135116216392893</v>
      </c>
      <c r="E82" s="124">
        <f>IF(RES_hhdet_tes!E82=0,"",RES_hhdet_tes!E82/RES_hhdet_fec!E82)</f>
        <v>0.50229165014648181</v>
      </c>
      <c r="F82" s="124">
        <f>IF(RES_hhdet_tes!F82=0,"",RES_hhdet_tes!F82/RES_hhdet_fec!F82)</f>
        <v>0.51285549852091195</v>
      </c>
      <c r="G82" s="124">
        <f>IF(RES_hhdet_tes!G82=0,"",RES_hhdet_tes!G82/RES_hhdet_fec!G82)</f>
        <v>0.52601861633946601</v>
      </c>
      <c r="H82" s="124">
        <f>IF(RES_hhdet_tes!H82=0,"",RES_hhdet_tes!H82/RES_hhdet_fec!H82)</f>
        <v>0.54051666749567462</v>
      </c>
      <c r="I82" s="124">
        <f>IF(RES_hhdet_tes!I82=0,"",RES_hhdet_tes!I82/RES_hhdet_fec!I82)</f>
        <v>0.55960141587940704</v>
      </c>
      <c r="J82" s="124">
        <f>IF(RES_hhdet_tes!J82=0,"",RES_hhdet_tes!J82/RES_hhdet_fec!J82)</f>
        <v>0.57851876221558141</v>
      </c>
      <c r="K82" s="124">
        <f>IF(RES_hhdet_tes!K82=0,"",RES_hhdet_tes!K82/RES_hhdet_fec!K82)</f>
        <v>0.59979507229672346</v>
      </c>
      <c r="L82" s="124">
        <f>IF(RES_hhdet_tes!L82=0,"",RES_hhdet_tes!L82/RES_hhdet_fec!L82)</f>
        <v>0.62254912667343487</v>
      </c>
      <c r="M82" s="124">
        <f>IF(RES_hhdet_tes!M82=0,"",RES_hhdet_tes!M82/RES_hhdet_fec!M82)</f>
        <v>0.64476230541986335</v>
      </c>
      <c r="N82" s="124">
        <f>IF(RES_hhdet_tes!N82=0,"",RES_hhdet_tes!N82/RES_hhdet_fec!N82)</f>
        <v>0.66778649113699884</v>
      </c>
      <c r="O82" s="124">
        <f>IF(RES_hhdet_tes!O82=0,"",RES_hhdet_tes!O82/RES_hhdet_fec!O82)</f>
        <v>0.68777921575214529</v>
      </c>
      <c r="P82" s="124">
        <f>IF(RES_hhdet_tes!P82=0,"",RES_hhdet_tes!P82/RES_hhdet_fec!P82)</f>
        <v>0.69317765440104973</v>
      </c>
      <c r="Q82" s="124">
        <f>IF(RES_hhdet_tes!Q82=0,"",RES_hhdet_tes!Q82/RES_hhdet_fec!Q82)</f>
        <v>0.69828350933424788</v>
      </c>
      <c r="R82" s="124">
        <f>IF(RES_hhdet_tes!R82=0,"",RES_hhdet_tes!R82/RES_hhdet_fec!R82)</f>
        <v>0.70450381057120415</v>
      </c>
      <c r="S82" s="124">
        <f>IF(RES_hhdet_tes!S82=0,"",RES_hhdet_tes!S82/RES_hhdet_fec!S82)</f>
        <v>0.71236024902100481</v>
      </c>
      <c r="T82" s="124">
        <f>IF(RES_hhdet_tes!T82=0,"",RES_hhdet_tes!T82/RES_hhdet_fec!T82)</f>
        <v>0.72137169792292433</v>
      </c>
      <c r="U82" s="124">
        <f>IF(RES_hhdet_tes!U82=0,"",RES_hhdet_tes!U82/RES_hhdet_fec!U82)</f>
        <v>0.73051689546082155</v>
      </c>
      <c r="V82" s="124">
        <f>IF(RES_hhdet_tes!V82=0,"",RES_hhdet_tes!V82/RES_hhdet_fec!V82)</f>
        <v>0.73895466593353287</v>
      </c>
      <c r="W82" s="124">
        <f>IF(RES_hhdet_tes!W82=0,"",RES_hhdet_tes!W82/RES_hhdet_fec!W82)</f>
        <v>0.74884920891734363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0.47382920574037535</v>
      </c>
      <c r="C83" s="111">
        <f>IF(RES_hhdet_tes!C83=0,"",RES_hhdet_tes!C83/RES_hhdet_fec!C83)</f>
        <v>0.47982538289923721</v>
      </c>
      <c r="D83" s="111">
        <f>IF(RES_hhdet_tes!D83=0,"",RES_hhdet_tes!D83/RES_hhdet_fec!D83)</f>
        <v>0.48895174792087387</v>
      </c>
      <c r="E83" s="111">
        <f>IF(RES_hhdet_tes!E83=0,"",RES_hhdet_tes!E83/RES_hhdet_fec!E83)</f>
        <v>0.50000175433812621</v>
      </c>
      <c r="F83" s="111">
        <f>IF(RES_hhdet_tes!F83=0,"",RES_hhdet_tes!F83/RES_hhdet_fec!F83)</f>
        <v>0.5105481713633282</v>
      </c>
      <c r="G83" s="111">
        <f>IF(RES_hhdet_tes!G83=0,"",RES_hhdet_tes!G83/RES_hhdet_fec!G83)</f>
        <v>0.52376735788247253</v>
      </c>
      <c r="H83" s="111">
        <f>IF(RES_hhdet_tes!H83=0,"",RES_hhdet_tes!H83/RES_hhdet_fec!H83)</f>
        <v>0.53831369489855729</v>
      </c>
      <c r="I83" s="111">
        <f>IF(RES_hhdet_tes!I83=0,"",RES_hhdet_tes!I83/RES_hhdet_fec!I83)</f>
        <v>0.55741534217435962</v>
      </c>
      <c r="J83" s="111">
        <f>IF(RES_hhdet_tes!J83=0,"",RES_hhdet_tes!J83/RES_hhdet_fec!J83)</f>
        <v>0.57638770194804612</v>
      </c>
      <c r="K83" s="111">
        <f>IF(RES_hhdet_tes!K83=0,"",RES_hhdet_tes!K83/RES_hhdet_fec!K83)</f>
        <v>0.5977569809710781</v>
      </c>
      <c r="L83" s="111">
        <f>IF(RES_hhdet_tes!L83=0,"",RES_hhdet_tes!L83/RES_hhdet_fec!L83)</f>
        <v>0.62056464751168117</v>
      </c>
      <c r="M83" s="111">
        <f>IF(RES_hhdet_tes!M83=0,"",RES_hhdet_tes!M83/RES_hhdet_fec!M83)</f>
        <v>0.6428493311823168</v>
      </c>
      <c r="N83" s="111">
        <f>IF(RES_hhdet_tes!N83=0,"",RES_hhdet_tes!N83/RES_hhdet_fec!N83)</f>
        <v>0.66595133047459498</v>
      </c>
      <c r="O83" s="111">
        <f>IF(RES_hhdet_tes!O83=0,"",RES_hhdet_tes!O83/RES_hhdet_fec!O83)</f>
        <v>0.6860183508289055</v>
      </c>
      <c r="P83" s="111">
        <f>IF(RES_hhdet_tes!P83=0,"",RES_hhdet_tes!P83/RES_hhdet_fec!P83)</f>
        <v>0.69144282377990596</v>
      </c>
      <c r="Q83" s="111">
        <f>IF(RES_hhdet_tes!Q83=0,"",RES_hhdet_tes!Q83/RES_hhdet_fec!Q83)</f>
        <v>0.69657362235746001</v>
      </c>
      <c r="R83" s="111">
        <f>IF(RES_hhdet_tes!R83=0,"",RES_hhdet_tes!R83/RES_hhdet_fec!R83)</f>
        <v>0.70282209498535309</v>
      </c>
      <c r="S83" s="111">
        <f>IF(RES_hhdet_tes!S83=0,"",RES_hhdet_tes!S83/RES_hhdet_fec!S83)</f>
        <v>0.71071273388110401</v>
      </c>
      <c r="T83" s="111">
        <f>IF(RES_hhdet_tes!T83=0,"",RES_hhdet_tes!T83/RES_hhdet_fec!T83)</f>
        <v>0.71976183431542917</v>
      </c>
      <c r="U83" s="111">
        <f>IF(RES_hhdet_tes!U83=0,"",RES_hhdet_tes!U83/RES_hhdet_fec!U83)</f>
        <v>0.72894503873736916</v>
      </c>
      <c r="V83" s="111">
        <f>IF(RES_hhdet_tes!V83=0,"",RES_hhdet_tes!V83/RES_hhdet_fec!V83)</f>
        <v>0.73741882242133983</v>
      </c>
      <c r="W83" s="111">
        <f>IF(RES_hhdet_tes!W83=0,"",RES_hhdet_tes!W83/RES_hhdet_fec!W83)</f>
        <v>0.74735480952018052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1.8130054223880809</v>
      </c>
      <c r="C85" s="124">
        <f>IF(RES_hhdet_tes!C85=0,"",RES_hhdet_tes!C85/RES_hhdet_fec!C85)</f>
        <v>1.8839479954535072</v>
      </c>
      <c r="D85" s="124">
        <f>IF(RES_hhdet_tes!D85=0,"",RES_hhdet_tes!D85/RES_hhdet_fec!D85)</f>
        <v>1.9704411731492868</v>
      </c>
      <c r="E85" s="124">
        <f>IF(RES_hhdet_tes!E85=0,"",RES_hhdet_tes!E85/RES_hhdet_fec!E85)</f>
        <v>2.0603168873867999</v>
      </c>
      <c r="F85" s="124">
        <f>IF(RES_hhdet_tes!F85=0,"",RES_hhdet_tes!F85/RES_hhdet_fec!F85)</f>
        <v>2.1819782075086804</v>
      </c>
      <c r="G85" s="124">
        <f>IF(RES_hhdet_tes!G85=0,"",RES_hhdet_tes!G85/RES_hhdet_fec!G85)</f>
        <v>2.3158867673714019</v>
      </c>
      <c r="H85" s="124">
        <f>IF(RES_hhdet_tes!H85=0,"",RES_hhdet_tes!H85/RES_hhdet_fec!H85)</f>
        <v>2.4756168795222573</v>
      </c>
      <c r="I85" s="124">
        <f>IF(RES_hhdet_tes!I85=0,"",RES_hhdet_tes!I85/RES_hhdet_fec!I85)</f>
        <v>2.5618281135784908</v>
      </c>
      <c r="J85" s="124">
        <f>IF(RES_hhdet_tes!J85=0,"",RES_hhdet_tes!J85/RES_hhdet_fec!J85)</f>
        <v>2.6087930921598952</v>
      </c>
      <c r="K85" s="124">
        <f>IF(RES_hhdet_tes!K85=0,"",RES_hhdet_tes!K85/RES_hhdet_fec!K85)</f>
        <v>2.6971706798695037</v>
      </c>
      <c r="L85" s="124">
        <f>IF(RES_hhdet_tes!L85=0,"",RES_hhdet_tes!L85/RES_hhdet_fec!L85)</f>
        <v>2.7980345134943621</v>
      </c>
      <c r="M85" s="124">
        <f>IF(RES_hhdet_tes!M85=0,"",RES_hhdet_tes!M85/RES_hhdet_fec!M85)</f>
        <v>2.9053985928698478</v>
      </c>
      <c r="N85" s="124">
        <f>IF(RES_hhdet_tes!N85=0,"",RES_hhdet_tes!N85/RES_hhdet_fec!N85)</f>
        <v>3.0106858292960381</v>
      </c>
      <c r="O85" s="124">
        <f>IF(RES_hhdet_tes!O85=0,"",RES_hhdet_tes!O85/RES_hhdet_fec!O85)</f>
        <v>3.1236934547553101</v>
      </c>
      <c r="P85" s="124">
        <f>IF(RES_hhdet_tes!P85=0,"",RES_hhdet_tes!P85/RES_hhdet_fec!P85)</f>
        <v>3.2147004178633276</v>
      </c>
      <c r="Q85" s="124">
        <f>IF(RES_hhdet_tes!Q85=0,"",RES_hhdet_tes!Q85/RES_hhdet_fec!Q85)</f>
        <v>3.295421665342432</v>
      </c>
      <c r="R85" s="124">
        <f>IF(RES_hhdet_tes!R85=0,"",RES_hhdet_tes!R85/RES_hhdet_fec!R85)</f>
        <v>3.3889730591770473</v>
      </c>
      <c r="S85" s="124">
        <f>IF(RES_hhdet_tes!S85=0,"",RES_hhdet_tes!S85/RES_hhdet_fec!S85)</f>
        <v>3.5078331168918715</v>
      </c>
      <c r="T85" s="124">
        <f>IF(RES_hhdet_tes!T85=0,"",RES_hhdet_tes!T85/RES_hhdet_fec!T85)</f>
        <v>3.6304478948050196</v>
      </c>
      <c r="U85" s="124">
        <f>IF(RES_hhdet_tes!U85=0,"",RES_hhdet_tes!U85/RES_hhdet_fec!U85)</f>
        <v>3.7560367040914988</v>
      </c>
      <c r="V85" s="124">
        <f>IF(RES_hhdet_tes!V85=0,"",RES_hhdet_tes!V85/RES_hhdet_fec!V85)</f>
        <v>3.8459430276851774</v>
      </c>
      <c r="W85" s="124">
        <f>IF(RES_hhdet_tes!W85=0,"",RES_hhdet_tes!W85/RES_hhdet_fec!W85)</f>
        <v>3.930204852949696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1.8130054223880809</v>
      </c>
      <c r="C86" s="111">
        <f>IF(RES_hhdet_tes!C86=0,"",RES_hhdet_tes!C86/RES_hhdet_fec!C86)</f>
        <v>1.8839479954535072</v>
      </c>
      <c r="D86" s="111">
        <f>IF(RES_hhdet_tes!D86=0,"",RES_hhdet_tes!D86/RES_hhdet_fec!D86)</f>
        <v>1.9704411731492868</v>
      </c>
      <c r="E86" s="111">
        <f>IF(RES_hhdet_tes!E86=0,"",RES_hhdet_tes!E86/RES_hhdet_fec!E86)</f>
        <v>2.0603168873867999</v>
      </c>
      <c r="F86" s="111">
        <f>IF(RES_hhdet_tes!F86=0,"",RES_hhdet_tes!F86/RES_hhdet_fec!F86)</f>
        <v>2.1819782075086804</v>
      </c>
      <c r="G86" s="111">
        <f>IF(RES_hhdet_tes!G86=0,"",RES_hhdet_tes!G86/RES_hhdet_fec!G86)</f>
        <v>2.3158867673714019</v>
      </c>
      <c r="H86" s="111">
        <f>IF(RES_hhdet_tes!H86=0,"",RES_hhdet_tes!H86/RES_hhdet_fec!H86)</f>
        <v>2.4756168795222573</v>
      </c>
      <c r="I86" s="111">
        <f>IF(RES_hhdet_tes!I86=0,"",RES_hhdet_tes!I86/RES_hhdet_fec!I86)</f>
        <v>2.5618281135784908</v>
      </c>
      <c r="J86" s="111">
        <f>IF(RES_hhdet_tes!J86=0,"",RES_hhdet_tes!J86/RES_hhdet_fec!J86)</f>
        <v>2.6087930921598952</v>
      </c>
      <c r="K86" s="111">
        <f>IF(RES_hhdet_tes!K86=0,"",RES_hhdet_tes!K86/RES_hhdet_fec!K86)</f>
        <v>2.6971706798695037</v>
      </c>
      <c r="L86" s="111">
        <f>IF(RES_hhdet_tes!L86=0,"",RES_hhdet_tes!L86/RES_hhdet_fec!L86)</f>
        <v>2.7980345134943621</v>
      </c>
      <c r="M86" s="111">
        <f>IF(RES_hhdet_tes!M86=0,"",RES_hhdet_tes!M86/RES_hhdet_fec!M86)</f>
        <v>2.9053985928698478</v>
      </c>
      <c r="N86" s="111">
        <f>IF(RES_hhdet_tes!N86=0,"",RES_hhdet_tes!N86/RES_hhdet_fec!N86)</f>
        <v>3.0106858292960381</v>
      </c>
      <c r="O86" s="111">
        <f>IF(RES_hhdet_tes!O86=0,"",RES_hhdet_tes!O86/RES_hhdet_fec!O86)</f>
        <v>3.1236934547553101</v>
      </c>
      <c r="P86" s="111">
        <f>IF(RES_hhdet_tes!P86=0,"",RES_hhdet_tes!P86/RES_hhdet_fec!P86)</f>
        <v>3.2147004178633276</v>
      </c>
      <c r="Q86" s="111">
        <f>IF(RES_hhdet_tes!Q86=0,"",RES_hhdet_tes!Q86/RES_hhdet_fec!Q86)</f>
        <v>3.295421665342432</v>
      </c>
      <c r="R86" s="111">
        <f>IF(RES_hhdet_tes!R86=0,"",RES_hhdet_tes!R86/RES_hhdet_fec!R86)</f>
        <v>3.3889730591770473</v>
      </c>
      <c r="S86" s="111">
        <f>IF(RES_hhdet_tes!S86=0,"",RES_hhdet_tes!S86/RES_hhdet_fec!S86)</f>
        <v>3.5078331168918715</v>
      </c>
      <c r="T86" s="111">
        <f>IF(RES_hhdet_tes!T86=0,"",RES_hhdet_tes!T86/RES_hhdet_fec!T86)</f>
        <v>3.6304478948050196</v>
      </c>
      <c r="U86" s="111">
        <f>IF(RES_hhdet_tes!U86=0,"",RES_hhdet_tes!U86/RES_hhdet_fec!U86)</f>
        <v>3.7560367040914988</v>
      </c>
      <c r="V86" s="111">
        <f>IF(RES_hhdet_tes!V86=0,"",RES_hhdet_tes!V86/RES_hhdet_fec!V86)</f>
        <v>3.8459430276851774</v>
      </c>
      <c r="W86" s="111">
        <f>IF(RES_hhdet_tes!W86=0,"",RES_hhdet_tes!W86/RES_hhdet_fec!W86)</f>
        <v>3.930204852949696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0.66596182334758569</v>
      </c>
      <c r="C87" s="124">
        <f>IF(RES_hhdet_tes!C87=0,"",RES_hhdet_tes!C87/RES_hhdet_fec!C87)</f>
        <v>0.66884658334191438</v>
      </c>
      <c r="D87" s="124">
        <f>IF(RES_hhdet_tes!D87=0,"",RES_hhdet_tes!D87/RES_hhdet_fec!D87)</f>
        <v>0.67298299781270321</v>
      </c>
      <c r="E87" s="124">
        <f>IF(RES_hhdet_tes!E87=0,"",RES_hhdet_tes!E87/RES_hhdet_fec!E87)</f>
        <v>0.67831865463935348</v>
      </c>
      <c r="F87" s="124">
        <f>IF(RES_hhdet_tes!F87=0,"",RES_hhdet_tes!F87/RES_hhdet_fec!F87)</f>
        <v>0.68345777428694587</v>
      </c>
      <c r="G87" s="124">
        <f>IF(RES_hhdet_tes!G87=0,"",RES_hhdet_tes!G87/RES_hhdet_fec!G87)</f>
        <v>0.68893134379239673</v>
      </c>
      <c r="H87" s="124">
        <f>IF(RES_hhdet_tes!H87=0,"",RES_hhdet_tes!H87/RES_hhdet_fec!H87)</f>
        <v>0.6966900687949743</v>
      </c>
      <c r="I87" s="124">
        <f>IF(RES_hhdet_tes!I87=0,"",RES_hhdet_tes!I87/RES_hhdet_fec!I87)</f>
        <v>0.70164334889358326</v>
      </c>
      <c r="J87" s="124">
        <f>IF(RES_hhdet_tes!J87=0,"",RES_hhdet_tes!J87/RES_hhdet_fec!J87)</f>
        <v>0.70634407399232335</v>
      </c>
      <c r="K87" s="124">
        <f>IF(RES_hhdet_tes!K87=0,"",RES_hhdet_tes!K87/RES_hhdet_fec!K87)</f>
        <v>0.71049634535185802</v>
      </c>
      <c r="L87" s="124">
        <f>IF(RES_hhdet_tes!L87=0,"",RES_hhdet_tes!L87/RES_hhdet_fec!L87)</f>
        <v>0.71382103104890804</v>
      </c>
      <c r="M87" s="124">
        <f>IF(RES_hhdet_tes!M87=0,"",RES_hhdet_tes!M87/RES_hhdet_fec!M87)</f>
        <v>0.72508549560335944</v>
      </c>
      <c r="N87" s="124">
        <f>IF(RES_hhdet_tes!N87=0,"",RES_hhdet_tes!N87/RES_hhdet_fec!N87)</f>
        <v>0.72955515569810281</v>
      </c>
      <c r="O87" s="124">
        <f>IF(RES_hhdet_tes!O87=0,"",RES_hhdet_tes!O87/RES_hhdet_fec!O87)</f>
        <v>0.73439473989609205</v>
      </c>
      <c r="P87" s="124">
        <f>IF(RES_hhdet_tes!P87=0,"",RES_hhdet_tes!P87/RES_hhdet_fec!P87)</f>
        <v>0.74081195236712405</v>
      </c>
      <c r="Q87" s="124">
        <f>IF(RES_hhdet_tes!Q87=0,"",RES_hhdet_tes!Q87/RES_hhdet_fec!Q87)</f>
        <v>0.74614567878244353</v>
      </c>
      <c r="R87" s="124">
        <f>IF(RES_hhdet_tes!R87=0,"",RES_hhdet_tes!R87/RES_hhdet_fec!R87)</f>
        <v>0.75345658830528428</v>
      </c>
      <c r="S87" s="124">
        <f>IF(RES_hhdet_tes!S87=0,"",RES_hhdet_tes!S87/RES_hhdet_fec!S87)</f>
        <v>0.7607415343298688</v>
      </c>
      <c r="T87" s="124">
        <f>IF(RES_hhdet_tes!T87=0,"",RES_hhdet_tes!T87/RES_hhdet_fec!T87)</f>
        <v>0.77022443319978229</v>
      </c>
      <c r="U87" s="124">
        <f>IF(RES_hhdet_tes!U87=0,"",RES_hhdet_tes!U87/RES_hhdet_fec!U87)</f>
        <v>0.77989322930653071</v>
      </c>
      <c r="V87" s="124">
        <f>IF(RES_hhdet_tes!V87=0,"",RES_hhdet_tes!V87/RES_hhdet_fec!V87)</f>
        <v>0.78786166884104336</v>
      </c>
      <c r="W87" s="124">
        <f>IF(RES_hhdet_tes!W87=0,"",RES_hhdet_tes!W87/RES_hhdet_fec!W87)</f>
        <v>0.79638242677409199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0.50874016682635947</v>
      </c>
      <c r="C88" s="111">
        <f>IF(RES_hhdet_tes!C88=0,"",RES_hhdet_tes!C88/RES_hhdet_fec!C88)</f>
        <v>0.51850124137837583</v>
      </c>
      <c r="D88" s="111">
        <f>IF(RES_hhdet_tes!D88=0,"",RES_hhdet_tes!D88/RES_hhdet_fec!D88)</f>
        <v>0.53340896642467894</v>
      </c>
      <c r="E88" s="111">
        <f>IF(RES_hhdet_tes!E88=0,"",RES_hhdet_tes!E88/RES_hhdet_fec!E88)</f>
        <v>0.54977595686682079</v>
      </c>
      <c r="F88" s="111">
        <f>IF(RES_hhdet_tes!F88=0,"",RES_hhdet_tes!F88/RES_hhdet_fec!F88)</f>
        <v>0.56494945429617682</v>
      </c>
      <c r="G88" s="111">
        <f>IF(RES_hhdet_tes!G88=0,"",RES_hhdet_tes!G88/RES_hhdet_fec!G88)</f>
        <v>0.58250704127484287</v>
      </c>
      <c r="H88" s="111">
        <f>IF(RES_hhdet_tes!H88=0,"",RES_hhdet_tes!H88/RES_hhdet_fec!H88)</f>
        <v>0.6006502519039616</v>
      </c>
      <c r="I88" s="111">
        <f>IF(RES_hhdet_tes!I88=0,"",RES_hhdet_tes!I88/RES_hhdet_fec!I88)</f>
        <v>0.62223773053661202</v>
      </c>
      <c r="J88" s="111">
        <f>IF(RES_hhdet_tes!J88=0,"",RES_hhdet_tes!J88/RES_hhdet_fec!J88)</f>
        <v>0.64796789971885449</v>
      </c>
      <c r="K88" s="111">
        <f>IF(RES_hhdet_tes!K88=0,"",RES_hhdet_tes!K88/RES_hhdet_fec!K88)</f>
        <v>0.66667744517050453</v>
      </c>
      <c r="L88" s="111">
        <f>IF(RES_hhdet_tes!L88=0,"",RES_hhdet_tes!L88/RES_hhdet_fec!L88)</f>
        <v>0.68556364124737945</v>
      </c>
      <c r="M88" s="111">
        <f>IF(RES_hhdet_tes!M88=0,"",RES_hhdet_tes!M88/RES_hhdet_fec!M88)</f>
        <v>0.70590640886774525</v>
      </c>
      <c r="N88" s="111">
        <f>IF(RES_hhdet_tes!N88=0,"",RES_hhdet_tes!N88/RES_hhdet_fec!N88)</f>
        <v>0.73116678681843938</v>
      </c>
      <c r="O88" s="111">
        <f>IF(RES_hhdet_tes!O88=0,"",RES_hhdet_tes!O88/RES_hhdet_fec!O88)</f>
        <v>0.75865664345837558</v>
      </c>
      <c r="P88" s="111">
        <f>IF(RES_hhdet_tes!P88=0,"",RES_hhdet_tes!P88/RES_hhdet_fec!P88)</f>
        <v>0.76095090366882112</v>
      </c>
      <c r="Q88" s="111">
        <f>IF(RES_hhdet_tes!Q88=0,"",RES_hhdet_tes!Q88/RES_hhdet_fec!Q88)</f>
        <v>0.76464485485046119</v>
      </c>
      <c r="R88" s="111">
        <f>IF(RES_hhdet_tes!R88=0,"",RES_hhdet_tes!R88/RES_hhdet_fec!R88)</f>
        <v>0.76933653285002801</v>
      </c>
      <c r="S88" s="111">
        <f>IF(RES_hhdet_tes!S88=0,"",RES_hhdet_tes!S88/RES_hhdet_fec!S88)</f>
        <v>0.77843658935882398</v>
      </c>
      <c r="T88" s="111">
        <f>IF(RES_hhdet_tes!T88=0,"",RES_hhdet_tes!T88/RES_hhdet_fec!T88)</f>
        <v>0.78832590397130164</v>
      </c>
      <c r="U88" s="111">
        <f>IF(RES_hhdet_tes!U88=0,"",RES_hhdet_tes!U88/RES_hhdet_fec!U88)</f>
        <v>0.79867830559166197</v>
      </c>
      <c r="V88" s="111">
        <f>IF(RES_hhdet_tes!V88=0,"",RES_hhdet_tes!V88/RES_hhdet_fec!V88)</f>
        <v>0.80947044183376549</v>
      </c>
      <c r="W88" s="111">
        <f>IF(RES_hhdet_tes!W88=0,"",RES_hhdet_tes!W88/RES_hhdet_fec!W88)</f>
        <v>0.82308750075181991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0.79695469090288018</v>
      </c>
      <c r="C89" s="111">
        <f>IF(RES_hhdet_tes!C89=0,"",RES_hhdet_tes!C89/RES_hhdet_fec!C89)</f>
        <v>0.81971786976233729</v>
      </c>
      <c r="D89" s="111">
        <f>IF(RES_hhdet_tes!D89=0,"",RES_hhdet_tes!D89/RES_hhdet_fec!D89)</f>
        <v>0.83846861410645224</v>
      </c>
      <c r="E89" s="111">
        <f>IF(RES_hhdet_tes!E89=0,"",RES_hhdet_tes!E89/RES_hhdet_fec!E89)</f>
        <v>0.83430127639892981</v>
      </c>
      <c r="F89" s="111">
        <f>IF(RES_hhdet_tes!F89=0,"",RES_hhdet_tes!F89/RES_hhdet_fec!F89)</f>
        <v>0.84718929738384274</v>
      </c>
      <c r="G89" s="111">
        <f>IF(RES_hhdet_tes!G89=0,"",RES_hhdet_tes!G89/RES_hhdet_fec!G89)</f>
        <v>0.87138161333610953</v>
      </c>
      <c r="H89" s="111">
        <f>IF(RES_hhdet_tes!H89=0,"",RES_hhdet_tes!H89/RES_hhdet_fec!H89)</f>
        <v>0.88962222527528756</v>
      </c>
      <c r="I89" s="111">
        <f>IF(RES_hhdet_tes!I89=0,"",RES_hhdet_tes!I89/RES_hhdet_fec!I89)</f>
        <v>0.88535246964350078</v>
      </c>
      <c r="J89" s="111">
        <f>IF(RES_hhdet_tes!J89=0,"",RES_hhdet_tes!J89/RES_hhdet_fec!J89)</f>
        <v>0.90306851289599976</v>
      </c>
      <c r="K89" s="111">
        <f>IF(RES_hhdet_tes!K89=0,"",RES_hhdet_tes!K89/RES_hhdet_fec!K89)</f>
        <v>0.91889403960800731</v>
      </c>
      <c r="L89" s="111">
        <f>IF(RES_hhdet_tes!L89=0,"",RES_hhdet_tes!L89/RES_hhdet_fec!L89)</f>
        <v>0.85805537078126326</v>
      </c>
      <c r="M89" s="111">
        <f>IF(RES_hhdet_tes!M89=0,"",RES_hhdet_tes!M89/RES_hhdet_fec!M89)</f>
        <v>0.93484515550478298</v>
      </c>
      <c r="N89" s="111">
        <f>IF(RES_hhdet_tes!N89=0,"",RES_hhdet_tes!N89/RES_hhdet_fec!N89)</f>
        <v>0.92157939756793683</v>
      </c>
      <c r="O89" s="111">
        <f>IF(RES_hhdet_tes!O89=0,"",RES_hhdet_tes!O89/RES_hhdet_fec!O89)</f>
        <v>0.92076642797552311</v>
      </c>
      <c r="P89" s="111">
        <f>IF(RES_hhdet_tes!P89=0,"",RES_hhdet_tes!P89/RES_hhdet_fec!P89)</f>
        <v>0.9421604446135895</v>
      </c>
      <c r="Q89" s="111">
        <f>IF(RES_hhdet_tes!Q89=0,"",RES_hhdet_tes!Q89/RES_hhdet_fec!Q89)</f>
        <v>0.93400798894726023</v>
      </c>
      <c r="R89" s="111">
        <f>IF(RES_hhdet_tes!R89=0,"",RES_hhdet_tes!R89/RES_hhdet_fec!R89)</f>
        <v>0.9387283318124291</v>
      </c>
      <c r="S89" s="111">
        <f>IF(RES_hhdet_tes!S89=0,"",RES_hhdet_tes!S89/RES_hhdet_fec!S89)</f>
        <v>0.93236903410065386</v>
      </c>
      <c r="T89" s="111">
        <f>IF(RES_hhdet_tes!T89=0,"",RES_hhdet_tes!T89/RES_hhdet_fec!T89)</f>
        <v>0.93667417523376939</v>
      </c>
      <c r="U89" s="111">
        <f>IF(RES_hhdet_tes!U89=0,"",RES_hhdet_tes!U89/RES_hhdet_fec!U89)</f>
        <v>0.94677996457178248</v>
      </c>
      <c r="V89" s="111">
        <f>IF(RES_hhdet_tes!V89=0,"",RES_hhdet_tes!V89/RES_hhdet_fec!V89)</f>
        <v>0.94875031589845538</v>
      </c>
      <c r="W89" s="111">
        <f>IF(RES_hhdet_tes!W89=0,"",RES_hhdet_tes!W89/RES_hhdet_fec!W89)</f>
        <v>0.95905064049161304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0.50874016682635947</v>
      </c>
      <c r="C90" s="112">
        <f>IF(RES_hhdet_tes!C90=0,"",RES_hhdet_tes!C90/RES_hhdet_fec!C90)</f>
        <v>0.5178954238117548</v>
      </c>
      <c r="D90" s="112">
        <f>IF(RES_hhdet_tes!D90=0,"",RES_hhdet_tes!D90/RES_hhdet_fec!D90)</f>
        <v>0.52812836251892958</v>
      </c>
      <c r="E90" s="112">
        <f>IF(RES_hhdet_tes!E90=0,"",RES_hhdet_tes!E90/RES_hhdet_fec!E90)</f>
        <v>0.54729394852901336</v>
      </c>
      <c r="F90" s="112">
        <f>IF(RES_hhdet_tes!F90=0,"",RES_hhdet_tes!F90/RES_hhdet_fec!F90)</f>
        <v>0.56414440402351884</v>
      </c>
      <c r="G90" s="112">
        <f>IF(RES_hhdet_tes!G90=0,"",RES_hhdet_tes!G90/RES_hhdet_fec!G90)</f>
        <v>0.59162225300769788</v>
      </c>
      <c r="H90" s="112">
        <f>IF(RES_hhdet_tes!H90=0,"",RES_hhdet_tes!H90/RES_hhdet_fec!H90)</f>
        <v>0.62229354429747197</v>
      </c>
      <c r="I90" s="112">
        <f>IF(RES_hhdet_tes!I90=0,"",RES_hhdet_tes!I90/RES_hhdet_fec!I90)</f>
        <v>0.6562219930077986</v>
      </c>
      <c r="J90" s="112">
        <f>IF(RES_hhdet_tes!J90=0,"",RES_hhdet_tes!J90/RES_hhdet_fec!J90)</f>
        <v>0.68096217574255979</v>
      </c>
      <c r="K90" s="112">
        <f>IF(RES_hhdet_tes!K90=0,"",RES_hhdet_tes!K90/RES_hhdet_fec!K90)</f>
        <v>0.7045514626544539</v>
      </c>
      <c r="L90" s="112">
        <f>IF(RES_hhdet_tes!L90=0,"",RES_hhdet_tes!L90/RES_hhdet_fec!L90)</f>
        <v>0.73176326484752441</v>
      </c>
      <c r="M90" s="112">
        <f>IF(RES_hhdet_tes!M90=0,"",RES_hhdet_tes!M90/RES_hhdet_fec!M90)</f>
        <v>0.74207991477321744</v>
      </c>
      <c r="N90" s="112">
        <f>IF(RES_hhdet_tes!N90=0,"",RES_hhdet_tes!N90/RES_hhdet_fec!N90)</f>
        <v>0.74868511386243219</v>
      </c>
      <c r="O90" s="112">
        <f>IF(RES_hhdet_tes!O90=0,"",RES_hhdet_tes!O90/RES_hhdet_fec!O90)</f>
        <v>0.75445919169883569</v>
      </c>
      <c r="P90" s="112">
        <f>IF(RES_hhdet_tes!P90=0,"",RES_hhdet_tes!P90/RES_hhdet_fec!P90)</f>
        <v>0.75652389556235955</v>
      </c>
      <c r="Q90" s="112">
        <f>IF(RES_hhdet_tes!Q90=0,"",RES_hhdet_tes!Q90/RES_hhdet_fec!Q90)</f>
        <v>0.75640241142243014</v>
      </c>
      <c r="R90" s="112">
        <f>IF(RES_hhdet_tes!R90=0,"",RES_hhdet_tes!R90/RES_hhdet_fec!R90)</f>
        <v>0.75731848739823215</v>
      </c>
      <c r="S90" s="112">
        <f>IF(RES_hhdet_tes!S90=0,"",RES_hhdet_tes!S90/RES_hhdet_fec!S90)</f>
        <v>0.75957349160713361</v>
      </c>
      <c r="T90" s="112">
        <f>IF(RES_hhdet_tes!T90=0,"",RES_hhdet_tes!T90/RES_hhdet_fec!T90)</f>
        <v>0.77152244739745335</v>
      </c>
      <c r="U90" s="112">
        <f>IF(RES_hhdet_tes!U90=0,"",RES_hhdet_tes!U90/RES_hhdet_fec!U90)</f>
        <v>0.78937872613795634</v>
      </c>
      <c r="V90" s="112">
        <f>IF(RES_hhdet_tes!V90=0,"",RES_hhdet_tes!V90/RES_hhdet_fec!V90)</f>
        <v>0.80178183734360131</v>
      </c>
      <c r="W90" s="112">
        <f>IF(RES_hhdet_tes!W90=0,"",RES_hhdet_tes!W90/RES_hhdet_fec!W90)</f>
        <v>0.84147998199701368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0.6055818338961797</v>
      </c>
      <c r="C92" s="112">
        <f>IF(RES_hhdet_tes!C92=0,"",RES_hhdet_tes!C92/RES_hhdet_fec!C92)</f>
        <v>0.60819173597173626</v>
      </c>
      <c r="D92" s="112">
        <f>IF(RES_hhdet_tes!D92=0,"",RES_hhdet_tes!D92/RES_hhdet_fec!D92)</f>
        <v>0.61086969780031419</v>
      </c>
      <c r="E92" s="112">
        <f>IF(RES_hhdet_tes!E92=0,"",RES_hhdet_tes!E92/RES_hhdet_fec!E92)</f>
        <v>0.6141418891456194</v>
      </c>
      <c r="F92" s="112">
        <f>IF(RES_hhdet_tes!F92=0,"",RES_hhdet_tes!F92/RES_hhdet_fec!F92)</f>
        <v>0.61815686183308349</v>
      </c>
      <c r="G92" s="112">
        <f>IF(RES_hhdet_tes!G92=0,"",RES_hhdet_tes!G92/RES_hhdet_fec!G92)</f>
        <v>0.62325399112482305</v>
      </c>
      <c r="H92" s="112">
        <f>IF(RES_hhdet_tes!H92=0,"",RES_hhdet_tes!H92/RES_hhdet_fec!H92)</f>
        <v>0.62905377908701821</v>
      </c>
      <c r="I92" s="112">
        <f>IF(RES_hhdet_tes!I92=0,"",RES_hhdet_tes!I92/RES_hhdet_fec!I92)</f>
        <v>0.63236798999205757</v>
      </c>
      <c r="J92" s="112">
        <f>IF(RES_hhdet_tes!J92=0,"",RES_hhdet_tes!J92/RES_hhdet_fec!J92)</f>
        <v>0.63357549214236164</v>
      </c>
      <c r="K92" s="112">
        <f>IF(RES_hhdet_tes!K92=0,"",RES_hhdet_tes!K92/RES_hhdet_fec!K92)</f>
        <v>0.63619610637011537</v>
      </c>
      <c r="L92" s="112">
        <f>IF(RES_hhdet_tes!L92=0,"",RES_hhdet_tes!L92/RES_hhdet_fec!L92)</f>
        <v>0.63885654304992434</v>
      </c>
      <c r="M92" s="112">
        <f>IF(RES_hhdet_tes!M92=0,"",RES_hhdet_tes!M92/RES_hhdet_fec!M92)</f>
        <v>0.64278632475151676</v>
      </c>
      <c r="N92" s="112">
        <f>IF(RES_hhdet_tes!N92=0,"",RES_hhdet_tes!N92/RES_hhdet_fec!N92)</f>
        <v>0.64903462200756856</v>
      </c>
      <c r="O92" s="112">
        <f>IF(RES_hhdet_tes!O92=0,"",RES_hhdet_tes!O92/RES_hhdet_fec!O92)</f>
        <v>0.65924198673193357</v>
      </c>
      <c r="P92" s="112">
        <f>IF(RES_hhdet_tes!P92=0,"",RES_hhdet_tes!P92/RES_hhdet_fec!P92)</f>
        <v>0.67030173556305483</v>
      </c>
      <c r="Q92" s="112">
        <f>IF(RES_hhdet_tes!Q92=0,"",RES_hhdet_tes!Q92/RES_hhdet_fec!Q92)</f>
        <v>0.68382828149236563</v>
      </c>
      <c r="R92" s="112">
        <f>IF(RES_hhdet_tes!R92=0,"",RES_hhdet_tes!R92/RES_hhdet_fec!R92)</f>
        <v>0.69932542026882638</v>
      </c>
      <c r="S92" s="112">
        <f>IF(RES_hhdet_tes!S92=0,"",RES_hhdet_tes!S92/RES_hhdet_fec!S92)</f>
        <v>0.71969405466947445</v>
      </c>
      <c r="T92" s="112">
        <f>IF(RES_hhdet_tes!T92=0,"",RES_hhdet_tes!T92/RES_hhdet_fec!T92)</f>
        <v>0.73968756873680619</v>
      </c>
      <c r="U92" s="112">
        <f>IF(RES_hhdet_tes!U92=0,"",RES_hhdet_tes!U92/RES_hhdet_fec!U92)</f>
        <v>0.75906699971503433</v>
      </c>
      <c r="V92" s="112">
        <f>IF(RES_hhdet_tes!V92=0,"",RES_hhdet_tes!V92/RES_hhdet_fec!V92)</f>
        <v>0.77684677410382685</v>
      </c>
      <c r="W92" s="112">
        <f>IF(RES_hhdet_tes!W92=0,"",RES_hhdet_tes!W92/RES_hhdet_fec!W92)</f>
        <v>0.79362353094507554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0.85335125125053068</v>
      </c>
      <c r="C93" s="113">
        <f>IF(RES_hhdet_tes!C93=0,"",RES_hhdet_tes!C93/RES_hhdet_fec!C93)</f>
        <v>0.86777582020245536</v>
      </c>
      <c r="D93" s="113">
        <f>IF(RES_hhdet_tes!D93=0,"",RES_hhdet_tes!D93/RES_hhdet_fec!D93)</f>
        <v>0.87916597229582083</v>
      </c>
      <c r="E93" s="113">
        <f>IF(RES_hhdet_tes!E93=0,"",RES_hhdet_tes!E93/RES_hhdet_fec!E93)</f>
        <v>0.86844399579152975</v>
      </c>
      <c r="F93" s="113">
        <f>IF(RES_hhdet_tes!F93=0,"",RES_hhdet_tes!F93/RES_hhdet_fec!F93)</f>
        <v>0.87385830102167994</v>
      </c>
      <c r="G93" s="113">
        <f>IF(RES_hhdet_tes!G93=0,"",RES_hhdet_tes!G93/RES_hhdet_fec!G93)</f>
        <v>0.88603365422689107</v>
      </c>
      <c r="H93" s="113">
        <f>IF(RES_hhdet_tes!H93=0,"",RES_hhdet_tes!H93/RES_hhdet_fec!H93)</f>
        <v>0.89294773458444687</v>
      </c>
      <c r="I93" s="113">
        <f>IF(RES_hhdet_tes!I93=0,"",RES_hhdet_tes!I93/RES_hhdet_fec!I93)</f>
        <v>0.87518910605897926</v>
      </c>
      <c r="J93" s="113">
        <f>IF(RES_hhdet_tes!J93=0,"",RES_hhdet_tes!J93/RES_hhdet_fec!J93)</f>
        <v>0.8837616367110307</v>
      </c>
      <c r="K93" s="113">
        <f>IF(RES_hhdet_tes!K93=0,"",RES_hhdet_tes!K93/RES_hhdet_fec!K93)</f>
        <v>0.89371743233267564</v>
      </c>
      <c r="L93" s="113">
        <f>IF(RES_hhdet_tes!L93=0,"",RES_hhdet_tes!L93/RES_hhdet_fec!L93)</f>
        <v>0.79959104100429168</v>
      </c>
      <c r="M93" s="113">
        <f>IF(RES_hhdet_tes!M93=0,"",RES_hhdet_tes!M93/RES_hhdet_fec!M93)</f>
        <v>0.90143489975314517</v>
      </c>
      <c r="N93" s="113">
        <f>IF(RES_hhdet_tes!N93=0,"",RES_hhdet_tes!N93/RES_hhdet_fec!N93)</f>
        <v>0.87897166272068961</v>
      </c>
      <c r="O93" s="113">
        <f>IF(RES_hhdet_tes!O93=0,"",RES_hhdet_tes!O93/RES_hhdet_fec!O93)</f>
        <v>0.87516621856589705</v>
      </c>
      <c r="P93" s="113">
        <f>IF(RES_hhdet_tes!P93=0,"",RES_hhdet_tes!P93/RES_hhdet_fec!P93)</f>
        <v>0.91299365450790371</v>
      </c>
      <c r="Q93" s="113">
        <f>IF(RES_hhdet_tes!Q93=0,"",RES_hhdet_tes!Q93/RES_hhdet_fec!Q93)</f>
        <v>0.90594407189101445</v>
      </c>
      <c r="R93" s="113">
        <f>IF(RES_hhdet_tes!R93=0,"",RES_hhdet_tes!R93/RES_hhdet_fec!R93)</f>
        <v>0.91886082177259198</v>
      </c>
      <c r="S93" s="113">
        <f>IF(RES_hhdet_tes!S93=0,"",RES_hhdet_tes!S93/RES_hhdet_fec!S93)</f>
        <v>0.92041328856487958</v>
      </c>
      <c r="T93" s="113">
        <f>IF(RES_hhdet_tes!T93=0,"",RES_hhdet_tes!T93/RES_hhdet_fec!T93)</f>
        <v>0.93151594240532964</v>
      </c>
      <c r="U93" s="113">
        <f>IF(RES_hhdet_tes!U93=0,"",RES_hhdet_tes!U93/RES_hhdet_fec!U93)</f>
        <v>0.94133610812234192</v>
      </c>
      <c r="V93" s="113">
        <f>IF(RES_hhdet_tes!V93=0,"",RES_hhdet_tes!V93/RES_hhdet_fec!V93)</f>
        <v>0.94055745534699597</v>
      </c>
      <c r="W93" s="113">
        <f>IF(RES_hhdet_tes!W93=0,"",RES_hhdet_tes!W93/RES_hhdet_fec!W93)</f>
        <v>0.94377810784930516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0.6055818338961797</v>
      </c>
      <c r="C94" s="111">
        <f>IF(RES_hhdet_tes!C94=0,"",RES_hhdet_tes!C94/RES_hhdet_fec!C94)</f>
        <v>0.6079200768582701</v>
      </c>
      <c r="D94" s="111">
        <f>IF(RES_hhdet_tes!D94=0,"",RES_hhdet_tes!D94/RES_hhdet_fec!D94)</f>
        <v>0.6107789980100421</v>
      </c>
      <c r="E94" s="111">
        <f>IF(RES_hhdet_tes!E94=0,"",RES_hhdet_tes!E94/RES_hhdet_fec!E94)</f>
        <v>0.61312517448121151</v>
      </c>
      <c r="F94" s="111">
        <f>IF(RES_hhdet_tes!F94=0,"",RES_hhdet_tes!F94/RES_hhdet_fec!F94)</f>
        <v>0.61792975737158484</v>
      </c>
      <c r="G94" s="111">
        <f>IF(RES_hhdet_tes!G94=0,"",RES_hhdet_tes!G94/RES_hhdet_fec!G94)</f>
        <v>0.62444601022571855</v>
      </c>
      <c r="H94" s="111">
        <f>IF(RES_hhdet_tes!H94=0,"",RES_hhdet_tes!H94/RES_hhdet_fec!H94)</f>
        <v>0.63031990079467859</v>
      </c>
      <c r="I94" s="111">
        <f>IF(RES_hhdet_tes!I94=0,"",RES_hhdet_tes!I94/RES_hhdet_fec!I94)</f>
        <v>0.63417778984269757</v>
      </c>
      <c r="J94" s="111">
        <f>IF(RES_hhdet_tes!J94=0,"",RES_hhdet_tes!J94/RES_hhdet_fec!J94)</f>
        <v>0.63516602150359758</v>
      </c>
      <c r="K94" s="111">
        <f>IF(RES_hhdet_tes!K94=0,"",RES_hhdet_tes!K94/RES_hhdet_fec!K94)</f>
        <v>0.63893692913015887</v>
      </c>
      <c r="L94" s="111">
        <f>IF(RES_hhdet_tes!L94=0,"",RES_hhdet_tes!L94/RES_hhdet_fec!L94)</f>
        <v>0.64264506866191395</v>
      </c>
      <c r="M94" s="111">
        <f>IF(RES_hhdet_tes!M94=0,"",RES_hhdet_tes!M94/RES_hhdet_fec!M94)</f>
        <v>0.64667734445621006</v>
      </c>
      <c r="N94" s="111">
        <f>IF(RES_hhdet_tes!N94=0,"",RES_hhdet_tes!N94/RES_hhdet_fec!N94)</f>
        <v>0.64787729537809557</v>
      </c>
      <c r="O94" s="111">
        <f>IF(RES_hhdet_tes!O94=0,"",RES_hhdet_tes!O94/RES_hhdet_fec!O94)</f>
        <v>0.64947520501204559</v>
      </c>
      <c r="P94" s="111">
        <f>IF(RES_hhdet_tes!P94=0,"",RES_hhdet_tes!P94/RES_hhdet_fec!P94)</f>
        <v>0.6668399902643587</v>
      </c>
      <c r="Q94" s="111">
        <f>IF(RES_hhdet_tes!Q94=0,"",RES_hhdet_tes!Q94/RES_hhdet_fec!Q94)</f>
        <v>0.6785208181410175</v>
      </c>
      <c r="R94" s="111">
        <f>IF(RES_hhdet_tes!R94=0,"",RES_hhdet_tes!R94/RES_hhdet_fec!R94)</f>
        <v>0.69740107961235653</v>
      </c>
      <c r="S94" s="111">
        <f>IF(RES_hhdet_tes!S94=0,"",RES_hhdet_tes!S94/RES_hhdet_fec!S94)</f>
        <v>0.72594715495551709</v>
      </c>
      <c r="T94" s="111">
        <f>IF(RES_hhdet_tes!T94=0,"",RES_hhdet_tes!T94/RES_hhdet_fec!T94)</f>
        <v>0.75637046852426992</v>
      </c>
      <c r="U94" s="111">
        <f>IF(RES_hhdet_tes!U94=0,"",RES_hhdet_tes!U94/RES_hhdet_fec!U94)</f>
        <v>0.77167834099928545</v>
      </c>
      <c r="V94" s="111">
        <f>IF(RES_hhdet_tes!V94=0,"",RES_hhdet_tes!V94/RES_hhdet_fec!V94)</f>
        <v>0.77600675126870033</v>
      </c>
      <c r="W94" s="111">
        <f>IF(RES_hhdet_tes!W94=0,"",RES_hhdet_tes!W94/RES_hhdet_fec!W94)</f>
        <v>0.79025827437696861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0.67845106870625549</v>
      </c>
      <c r="C96" s="112">
        <f>IF(RES_hhdet_tes!C96=0,"",RES_hhdet_tes!C96/RES_hhdet_fec!C96)</f>
        <v>0.68166826338982278</v>
      </c>
      <c r="D96" s="112">
        <f>IF(RES_hhdet_tes!D96=0,"",RES_hhdet_tes!D96/RES_hhdet_fec!D96)</f>
        <v>0.68566793914111601</v>
      </c>
      <c r="E96" s="112">
        <f>IF(RES_hhdet_tes!E96=0,"",RES_hhdet_tes!E96/RES_hhdet_fec!E96)</f>
        <v>0.68997103258608983</v>
      </c>
      <c r="F96" s="112">
        <f>IF(RES_hhdet_tes!F96=0,"",RES_hhdet_tes!F96/RES_hhdet_fec!F96)</f>
        <v>0.69422213545000855</v>
      </c>
      <c r="G96" s="112">
        <f>IF(RES_hhdet_tes!G96=0,"",RES_hhdet_tes!G96/RES_hhdet_fec!G96)</f>
        <v>0.69888319142274336</v>
      </c>
      <c r="H96" s="112">
        <f>IF(RES_hhdet_tes!H96=0,"",RES_hhdet_tes!H96/RES_hhdet_fec!H96)</f>
        <v>0.70382765491900545</v>
      </c>
      <c r="I96" s="112">
        <f>IF(RES_hhdet_tes!I96=0,"",RES_hhdet_tes!I96/RES_hhdet_fec!I96)</f>
        <v>0.70629445077634934</v>
      </c>
      <c r="J96" s="112">
        <f>IF(RES_hhdet_tes!J96=0,"",RES_hhdet_tes!J96/RES_hhdet_fec!J96)</f>
        <v>0.70722240473001619</v>
      </c>
      <c r="K96" s="112">
        <f>IF(RES_hhdet_tes!K96=0,"",RES_hhdet_tes!K96/RES_hhdet_fec!K96)</f>
        <v>0.7086051425677603</v>
      </c>
      <c r="L96" s="112">
        <f>IF(RES_hhdet_tes!L96=0,"",RES_hhdet_tes!L96/RES_hhdet_fec!L96)</f>
        <v>0.71015144633901217</v>
      </c>
      <c r="M96" s="112">
        <f>IF(RES_hhdet_tes!M96=0,"",RES_hhdet_tes!M96/RES_hhdet_fec!M96)</f>
        <v>0.7120837349361625</v>
      </c>
      <c r="N96" s="112">
        <f>IF(RES_hhdet_tes!N96=0,"",RES_hhdet_tes!N96/RES_hhdet_fec!N96)</f>
        <v>0.71486190723169107</v>
      </c>
      <c r="O96" s="112">
        <f>IF(RES_hhdet_tes!O96=0,"",RES_hhdet_tes!O96/RES_hhdet_fec!O96)</f>
        <v>0.71879108906164935</v>
      </c>
      <c r="P96" s="112">
        <f>IF(RES_hhdet_tes!P96=0,"",RES_hhdet_tes!P96/RES_hhdet_fec!P96)</f>
        <v>0.72316099062627914</v>
      </c>
      <c r="Q96" s="112">
        <f>IF(RES_hhdet_tes!Q96=0,"",RES_hhdet_tes!Q96/RES_hhdet_fec!Q96)</f>
        <v>0.72870651789069529</v>
      </c>
      <c r="R96" s="112">
        <f>IF(RES_hhdet_tes!R96=0,"",RES_hhdet_tes!R96/RES_hhdet_fec!R96)</f>
        <v>0.73520782950539698</v>
      </c>
      <c r="S96" s="112">
        <f>IF(RES_hhdet_tes!S96=0,"",RES_hhdet_tes!S96/RES_hhdet_fec!S96)</f>
        <v>0.74292778311108087</v>
      </c>
      <c r="T96" s="112">
        <f>IF(RES_hhdet_tes!T96=0,"",RES_hhdet_tes!T96/RES_hhdet_fec!T96)</f>
        <v>0.75119237580855691</v>
      </c>
      <c r="U96" s="112">
        <f>IF(RES_hhdet_tes!U96=0,"",RES_hhdet_tes!U96/RES_hhdet_fec!U96)</f>
        <v>0.75971032618444534</v>
      </c>
      <c r="V96" s="112">
        <f>IF(RES_hhdet_tes!V96=0,"",RES_hhdet_tes!V96/RES_hhdet_fec!V96)</f>
        <v>0.76795386524964315</v>
      </c>
      <c r="W96" s="112">
        <f>IF(RES_hhdet_tes!W96=0,"",RES_hhdet_tes!W96/RES_hhdet_fec!W96)</f>
        <v>0.77532027157542949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0.88879322043616127</v>
      </c>
      <c r="C97" s="113">
        <f>IF(RES_hhdet_tes!C97=0,"",RES_hhdet_tes!C97/RES_hhdet_fec!C97)</f>
        <v>0.9003629980007738</v>
      </c>
      <c r="D97" s="113">
        <f>IF(RES_hhdet_tes!D97=0,"",RES_hhdet_tes!D97/RES_hhdet_fec!D97)</f>
        <v>0.90957212309934998</v>
      </c>
      <c r="E97" s="113">
        <f>IF(RES_hhdet_tes!E97=0,"",RES_hhdet_tes!E97/RES_hhdet_fec!E97)</f>
        <v>0.90227471139310023</v>
      </c>
      <c r="F97" s="113">
        <f>IF(RES_hhdet_tes!F97=0,"",RES_hhdet_tes!F97/RES_hhdet_fec!F97)</f>
        <v>0.90663375357690024</v>
      </c>
      <c r="G97" s="113">
        <f>IF(RES_hhdet_tes!G97=0,"",RES_hhdet_tes!G97/RES_hhdet_fec!G97)</f>
        <v>0.91585739695158441</v>
      </c>
      <c r="H97" s="113">
        <f>IF(RES_hhdet_tes!H97=0,"",RES_hhdet_tes!H97/RES_hhdet_fec!H97)</f>
        <v>0.92115491582604703</v>
      </c>
      <c r="I97" s="113">
        <f>IF(RES_hhdet_tes!I97=0,"",RES_hhdet_tes!I97/RES_hhdet_fec!I97)</f>
        <v>0.90717062472708188</v>
      </c>
      <c r="J97" s="113">
        <f>IF(RES_hhdet_tes!J97=0,"",RES_hhdet_tes!J97/RES_hhdet_fec!J97)</f>
        <v>0.91370631258838608</v>
      </c>
      <c r="K97" s="113">
        <f>IF(RES_hhdet_tes!K97=0,"",RES_hhdet_tes!K97/RES_hhdet_fec!K97)</f>
        <v>0.92082011734264013</v>
      </c>
      <c r="L97" s="113">
        <f>IF(RES_hhdet_tes!L97=0,"",RES_hhdet_tes!L97/RES_hhdet_fec!L97)</f>
        <v>0.8456034693579525</v>
      </c>
      <c r="M97" s="113">
        <f>IF(RES_hhdet_tes!M97=0,"",RES_hhdet_tes!M97/RES_hhdet_fec!M97)</f>
        <v>0.92577035582113421</v>
      </c>
      <c r="N97" s="113">
        <f>IF(RES_hhdet_tes!N97=0,"",RES_hhdet_tes!N97/RES_hhdet_fec!N97)</f>
        <v>0.90844837736928441</v>
      </c>
      <c r="O97" s="113">
        <f>IF(RES_hhdet_tes!O97=0,"",RES_hhdet_tes!O97/RES_hhdet_fec!O97)</f>
        <v>0.90585568638760205</v>
      </c>
      <c r="P97" s="113">
        <f>IF(RES_hhdet_tes!P97=0,"",RES_hhdet_tes!P97/RES_hhdet_fec!P97)</f>
        <v>0.93170303299147716</v>
      </c>
      <c r="Q97" s="113">
        <f>IF(RES_hhdet_tes!Q97=0,"",RES_hhdet_tes!Q97/RES_hhdet_fec!Q97)</f>
        <v>0.92415225446808935</v>
      </c>
      <c r="R97" s="113">
        <f>IF(RES_hhdet_tes!R97=0,"",RES_hhdet_tes!R97/RES_hhdet_fec!R97)</f>
        <v>0.93152003256427218</v>
      </c>
      <c r="S97" s="113">
        <f>IF(RES_hhdet_tes!S97=0,"",RES_hhdet_tes!S97/RES_hhdet_fec!S97)</f>
        <v>0.92659304931699449</v>
      </c>
      <c r="T97" s="113">
        <f>IF(RES_hhdet_tes!T97=0,"",RES_hhdet_tes!T97/RES_hhdet_fec!T97)</f>
        <v>0.93095665078073542</v>
      </c>
      <c r="U97" s="113">
        <f>IF(RES_hhdet_tes!U97=0,"",RES_hhdet_tes!U97/RES_hhdet_fec!U97)</f>
        <v>0.93870428471288481</v>
      </c>
      <c r="V97" s="113">
        <f>IF(RES_hhdet_tes!V97=0,"",RES_hhdet_tes!V97/RES_hhdet_fec!V97)</f>
        <v>0.93838234263575404</v>
      </c>
      <c r="W97" s="113">
        <f>IF(RES_hhdet_tes!W97=0,"",RES_hhdet_tes!W97/RES_hhdet_fec!W97)</f>
        <v>0.93907120571287817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0.67845106870625549</v>
      </c>
      <c r="C98" s="111">
        <f>IF(RES_hhdet_tes!C98=0,"",RES_hhdet_tes!C98/RES_hhdet_fec!C98)</f>
        <v>0.68104536548819106</v>
      </c>
      <c r="D98" s="111">
        <f>IF(RES_hhdet_tes!D98=0,"",RES_hhdet_tes!D98/RES_hhdet_fec!D98)</f>
        <v>0.68437740229390198</v>
      </c>
      <c r="E98" s="111">
        <f>IF(RES_hhdet_tes!E98=0,"",RES_hhdet_tes!E98/RES_hhdet_fec!E98)</f>
        <v>0.68916541803797204</v>
      </c>
      <c r="F98" s="111">
        <f>IF(RES_hhdet_tes!F98=0,"",RES_hhdet_tes!F98/RES_hhdet_fec!F98)</f>
        <v>0.69394456235803059</v>
      </c>
      <c r="G98" s="111">
        <f>IF(RES_hhdet_tes!G98=0,"",RES_hhdet_tes!G98/RES_hhdet_fec!G98)</f>
        <v>0.69938313456221746</v>
      </c>
      <c r="H98" s="111">
        <f>IF(RES_hhdet_tes!H98=0,"",RES_hhdet_tes!H98/RES_hhdet_fec!H98)</f>
        <v>0.70475356416891288</v>
      </c>
      <c r="I98" s="111">
        <f>IF(RES_hhdet_tes!I98=0,"",RES_hhdet_tes!I98/RES_hhdet_fec!I98)</f>
        <v>0.7072681193530721</v>
      </c>
      <c r="J98" s="111">
        <f>IF(RES_hhdet_tes!J98=0,"",RES_hhdet_tes!J98/RES_hhdet_fec!J98)</f>
        <v>0.70817654445144362</v>
      </c>
      <c r="K98" s="111">
        <f>IF(RES_hhdet_tes!K98=0,"",RES_hhdet_tes!K98/RES_hhdet_fec!K98)</f>
        <v>0.709566426548776</v>
      </c>
      <c r="L98" s="111">
        <f>IF(RES_hhdet_tes!L98=0,"",RES_hhdet_tes!L98/RES_hhdet_fec!L98)</f>
        <v>0.71169404157829108</v>
      </c>
      <c r="M98" s="111">
        <f>IF(RES_hhdet_tes!M98=0,"",RES_hhdet_tes!M98/RES_hhdet_fec!M98)</f>
        <v>0.71353301366744637</v>
      </c>
      <c r="N98" s="111">
        <f>IF(RES_hhdet_tes!N98=0,"",RES_hhdet_tes!N98/RES_hhdet_fec!N98)</f>
        <v>0.71541957718654381</v>
      </c>
      <c r="O98" s="111">
        <f>IF(RES_hhdet_tes!O98=0,"",RES_hhdet_tes!O98/RES_hhdet_fec!O98)</f>
        <v>0.71769921632037303</v>
      </c>
      <c r="P98" s="111">
        <f>IF(RES_hhdet_tes!P98=0,"",RES_hhdet_tes!P98/RES_hhdet_fec!P98)</f>
        <v>0.72212234939054987</v>
      </c>
      <c r="Q98" s="111">
        <f>IF(RES_hhdet_tes!Q98=0,"",RES_hhdet_tes!Q98/RES_hhdet_fec!Q98)</f>
        <v>0.72769471851319989</v>
      </c>
      <c r="R98" s="111">
        <f>IF(RES_hhdet_tes!R98=0,"",RES_hhdet_tes!R98/RES_hhdet_fec!R98)</f>
        <v>0.73471692194536575</v>
      </c>
      <c r="S98" s="111">
        <f>IF(RES_hhdet_tes!S98=0,"",RES_hhdet_tes!S98/RES_hhdet_fec!S98)</f>
        <v>0.74311543922915879</v>
      </c>
      <c r="T98" s="111">
        <f>IF(RES_hhdet_tes!T98=0,"",RES_hhdet_tes!T98/RES_hhdet_fec!T98)</f>
        <v>0.75482998365159393</v>
      </c>
      <c r="U98" s="111">
        <f>IF(RES_hhdet_tes!U98=0,"",RES_hhdet_tes!U98/RES_hhdet_fec!U98)</f>
        <v>0.76354088037330592</v>
      </c>
      <c r="V98" s="111">
        <f>IF(RES_hhdet_tes!V98=0,"",RES_hhdet_tes!V98/RES_hhdet_fec!V98)</f>
        <v>0.76941374317772471</v>
      </c>
      <c r="W98" s="111">
        <f>IF(RES_hhdet_tes!W98=0,"",RES_hhdet_tes!W98/RES_hhdet_fec!W98)</f>
        <v>0.77576203179819958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0.68330500785173343</v>
      </c>
      <c r="C100" s="124">
        <f>IF(RES_hhdet_tes!C100=0,"",RES_hhdet_tes!C100/RES_hhdet_fec!C100)</f>
        <v>0.68789576767406579</v>
      </c>
      <c r="D100" s="124">
        <f>IF(RES_hhdet_tes!D100=0,"",RES_hhdet_tes!D100/RES_hhdet_fec!D100)</f>
        <v>0.68863226706237057</v>
      </c>
      <c r="E100" s="124">
        <f>IF(RES_hhdet_tes!E100=0,"",RES_hhdet_tes!E100/RES_hhdet_fec!E100)</f>
        <v>0.69201968915660295</v>
      </c>
      <c r="F100" s="124">
        <f>IF(RES_hhdet_tes!F100=0,"",RES_hhdet_tes!F100/RES_hhdet_fec!F100)</f>
        <v>0.68648047346271468</v>
      </c>
      <c r="G100" s="124">
        <f>IF(RES_hhdet_tes!G100=0,"",RES_hhdet_tes!G100/RES_hhdet_fec!G100)</f>
        <v>0.69348340147527576</v>
      </c>
      <c r="H100" s="124">
        <f>IF(RES_hhdet_tes!H100=0,"",RES_hhdet_tes!H100/RES_hhdet_fec!H100)</f>
        <v>0.6999337320068908</v>
      </c>
      <c r="I100" s="124">
        <f>IF(RES_hhdet_tes!I100=0,"",RES_hhdet_tes!I100/RES_hhdet_fec!I100)</f>
        <v>0.70246093828847433</v>
      </c>
      <c r="J100" s="124">
        <f>IF(RES_hhdet_tes!J100=0,"",RES_hhdet_tes!J100/RES_hhdet_fec!J100)</f>
        <v>0.71004408277131825</v>
      </c>
      <c r="K100" s="124">
        <f>IF(RES_hhdet_tes!K100=0,"",RES_hhdet_tes!K100/RES_hhdet_fec!K100)</f>
        <v>0.6999378789017412</v>
      </c>
      <c r="L100" s="124">
        <f>IF(RES_hhdet_tes!L100=0,"",RES_hhdet_tes!L100/RES_hhdet_fec!L100)</f>
        <v>0.71549935427608113</v>
      </c>
      <c r="M100" s="124">
        <f>IF(RES_hhdet_tes!M100=0,"",RES_hhdet_tes!M100/RES_hhdet_fec!M100)</f>
        <v>0.71418593453882673</v>
      </c>
      <c r="N100" s="124">
        <f>IF(RES_hhdet_tes!N100=0,"",RES_hhdet_tes!N100/RES_hhdet_fec!N100)</f>
        <v>0.72108682911752175</v>
      </c>
      <c r="O100" s="124">
        <f>IF(RES_hhdet_tes!O100=0,"",RES_hhdet_tes!O100/RES_hhdet_fec!O100)</f>
        <v>0.72504993687616059</v>
      </c>
      <c r="P100" s="124">
        <f>IF(RES_hhdet_tes!P100=0,"",RES_hhdet_tes!P100/RES_hhdet_fec!P100)</f>
        <v>0.7198064338658845</v>
      </c>
      <c r="Q100" s="124">
        <f>IF(RES_hhdet_tes!Q100=0,"",RES_hhdet_tes!Q100/RES_hhdet_fec!Q100)</f>
        <v>0.7274098496076048</v>
      </c>
      <c r="R100" s="124">
        <f>IF(RES_hhdet_tes!R100=0,"",RES_hhdet_tes!R100/RES_hhdet_fec!R100)</f>
        <v>0.73696296732072852</v>
      </c>
      <c r="S100" s="124">
        <f>IF(RES_hhdet_tes!S100=0,"",RES_hhdet_tes!S100/RES_hhdet_fec!S100)</f>
        <v>0.74343270565101727</v>
      </c>
      <c r="T100" s="124">
        <f>IF(RES_hhdet_tes!T100=0,"",RES_hhdet_tes!T100/RES_hhdet_fec!T100)</f>
        <v>0.75203056399346124</v>
      </c>
      <c r="U100" s="124">
        <f>IF(RES_hhdet_tes!U100=0,"",RES_hhdet_tes!U100/RES_hhdet_fec!U100)</f>
        <v>0.7616628761591655</v>
      </c>
      <c r="V100" s="124">
        <f>IF(RES_hhdet_tes!V100=0,"",RES_hhdet_tes!V100/RES_hhdet_fec!V100)</f>
        <v>0.77034946010256056</v>
      </c>
      <c r="W100" s="124">
        <f>IF(RES_hhdet_tes!W100=0,"",RES_hhdet_tes!W100/RES_hhdet_fec!W100)</f>
        <v>0.78200540612908709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0.61414698084034969</v>
      </c>
      <c r="C102" s="111">
        <f>IF(RES_hhdet_tes!C102=0,"",RES_hhdet_tes!C102/RES_hhdet_fec!C102)</f>
        <v>0.61497001588885325</v>
      </c>
      <c r="D102" s="111">
        <f>IF(RES_hhdet_tes!D102=0,"",RES_hhdet_tes!D102/RES_hhdet_fec!D102)</f>
        <v>0.61602131739568144</v>
      </c>
      <c r="E102" s="111">
        <f>IF(RES_hhdet_tes!E102=0,"",RES_hhdet_tes!E102/RES_hhdet_fec!E102)</f>
        <v>0.61712890732147496</v>
      </c>
      <c r="F102" s="111">
        <f>IF(RES_hhdet_tes!F102=0,"",RES_hhdet_tes!F102/RES_hhdet_fec!F102)</f>
        <v>0.61825295044446238</v>
      </c>
      <c r="G102" s="111">
        <f>IF(RES_hhdet_tes!G102=0,"",RES_hhdet_tes!G102/RES_hhdet_fec!G102)</f>
        <v>0.61936569141399411</v>
      </c>
      <c r="H102" s="111">
        <f>IF(RES_hhdet_tes!H102=0,"",RES_hhdet_tes!H102/RES_hhdet_fec!H102)</f>
        <v>0.62050187998924189</v>
      </c>
      <c r="I102" s="111">
        <f>IF(RES_hhdet_tes!I102=0,"",RES_hhdet_tes!I102/RES_hhdet_fec!I102)</f>
        <v>0.62103668416268509</v>
      </c>
      <c r="J102" s="111">
        <f>IF(RES_hhdet_tes!J102=0,"",RES_hhdet_tes!J102/RES_hhdet_fec!J102)</f>
        <v>0.62113722247550607</v>
      </c>
      <c r="K102" s="111">
        <f>IF(RES_hhdet_tes!K102=0,"",RES_hhdet_tes!K102/RES_hhdet_fec!K102)</f>
        <v>0.62129028075554837</v>
      </c>
      <c r="L102" s="111">
        <f>IF(RES_hhdet_tes!L102=0,"",RES_hhdet_tes!L102/RES_hhdet_fec!L102)</f>
        <v>0.62146074740064872</v>
      </c>
      <c r="M102" s="111">
        <f>IF(RES_hhdet_tes!M102=0,"",RES_hhdet_tes!M102/RES_hhdet_fec!M102)</f>
        <v>0.62161537196564598</v>
      </c>
      <c r="N102" s="111">
        <f>IF(RES_hhdet_tes!N102=0,"",RES_hhdet_tes!N102/RES_hhdet_fec!N102)</f>
        <v>0.62173915619561737</v>
      </c>
      <c r="O102" s="111">
        <f>IF(RES_hhdet_tes!O102=0,"",RES_hhdet_tes!O102/RES_hhdet_fec!O102)</f>
        <v>0.62183058729793173</v>
      </c>
      <c r="P102" s="111">
        <f>IF(RES_hhdet_tes!P102=0,"",RES_hhdet_tes!P102/RES_hhdet_fec!P102)</f>
        <v>0.62187605072012941</v>
      </c>
      <c r="Q102" s="111">
        <f>IF(RES_hhdet_tes!Q102=0,"",RES_hhdet_tes!Q102/RES_hhdet_fec!Q102)</f>
        <v>0.62191123578607899</v>
      </c>
      <c r="R102" s="111">
        <f>IF(RES_hhdet_tes!R102=0,"",RES_hhdet_tes!R102/RES_hhdet_fec!R102)</f>
        <v>0.62198119786616324</v>
      </c>
      <c r="S102" s="111">
        <f>IF(RES_hhdet_tes!S102=0,"",RES_hhdet_tes!S102/RES_hhdet_fec!S102)</f>
        <v>0.62215699922503931</v>
      </c>
      <c r="T102" s="111">
        <f>IF(RES_hhdet_tes!T102=0,"",RES_hhdet_tes!T102/RES_hhdet_fec!T102)</f>
        <v>0.62249031376155028</v>
      </c>
      <c r="U102" s="111">
        <f>IF(RES_hhdet_tes!U102=0,"",RES_hhdet_tes!U102/RES_hhdet_fec!U102)</f>
        <v>0.62295877337777616</v>
      </c>
      <c r="V102" s="111">
        <f>IF(RES_hhdet_tes!V102=0,"",RES_hhdet_tes!V102/RES_hhdet_fec!V102)</f>
        <v>0.62352211007530511</v>
      </c>
      <c r="W102" s="111">
        <f>IF(RES_hhdet_tes!W102=0,"",RES_hhdet_tes!W102/RES_hhdet_fec!W102)</f>
        <v>0.62420010840607365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0.75850600676264035</v>
      </c>
      <c r="C103" s="45">
        <f>IF(RES_hhdet_tes!C103=0,"",RES_hhdet_tes!C103/RES_hhdet_fec!C103)</f>
        <v>0.76055906510010762</v>
      </c>
      <c r="D103" s="45">
        <f>IF(RES_hhdet_tes!D103=0,"",RES_hhdet_tes!D103/RES_hhdet_fec!D103)</f>
        <v>0.76303374093035681</v>
      </c>
      <c r="E103" s="45">
        <f>IF(RES_hhdet_tes!E103=0,"",RES_hhdet_tes!E103/RES_hhdet_fec!E103)</f>
        <v>0.76586140931432356</v>
      </c>
      <c r="F103" s="45">
        <f>IF(RES_hhdet_tes!F103=0,"",RES_hhdet_tes!F103/RES_hhdet_fec!F103)</f>
        <v>0.76867502737935445</v>
      </c>
      <c r="G103" s="45">
        <f>IF(RES_hhdet_tes!G103=0,"",RES_hhdet_tes!G103/RES_hhdet_fec!G103)</f>
        <v>0.77215094299120912</v>
      </c>
      <c r="H103" s="45">
        <f>IF(RES_hhdet_tes!H103=0,"",RES_hhdet_tes!H103/RES_hhdet_fec!H103)</f>
        <v>0.77599745125897923</v>
      </c>
      <c r="I103" s="45">
        <f>IF(RES_hhdet_tes!I103=0,"",RES_hhdet_tes!I103/RES_hhdet_fec!I103)</f>
        <v>0.77811493787279618</v>
      </c>
      <c r="J103" s="45">
        <f>IF(RES_hhdet_tes!J103=0,"",RES_hhdet_tes!J103/RES_hhdet_fec!J103)</f>
        <v>0.77930419158813513</v>
      </c>
      <c r="K103" s="45">
        <f>IF(RES_hhdet_tes!K103=0,"",RES_hhdet_tes!K103/RES_hhdet_fec!K103)</f>
        <v>0.78092345594510126</v>
      </c>
      <c r="L103" s="45">
        <f>IF(RES_hhdet_tes!L103=0,"",RES_hhdet_tes!L103/RES_hhdet_fec!L103)</f>
        <v>0.78264516193174383</v>
      </c>
      <c r="M103" s="45">
        <f>IF(RES_hhdet_tes!M103=0,"",RES_hhdet_tes!M103/RES_hhdet_fec!M103)</f>
        <v>0.78445172042242917</v>
      </c>
      <c r="N103" s="45">
        <f>IF(RES_hhdet_tes!N103=0,"",RES_hhdet_tes!N103/RES_hhdet_fec!N103)</f>
        <v>0.78664707634249353</v>
      </c>
      <c r="O103" s="45">
        <f>IF(RES_hhdet_tes!O103=0,"",RES_hhdet_tes!O103/RES_hhdet_fec!O103)</f>
        <v>0.78937727354289422</v>
      </c>
      <c r="P103" s="45">
        <f>IF(RES_hhdet_tes!P103=0,"",RES_hhdet_tes!P103/RES_hhdet_fec!P103)</f>
        <v>0.79222679372094962</v>
      </c>
      <c r="Q103" s="45">
        <f>IF(RES_hhdet_tes!Q103=0,"",RES_hhdet_tes!Q103/RES_hhdet_fec!Q103)</f>
        <v>0.79605753250809863</v>
      </c>
      <c r="R103" s="45">
        <f>IF(RES_hhdet_tes!R103=0,"",RES_hhdet_tes!R103/RES_hhdet_fec!R103)</f>
        <v>0.80157804713037628</v>
      </c>
      <c r="S103" s="45">
        <f>IF(RES_hhdet_tes!S103=0,"",RES_hhdet_tes!S103/RES_hhdet_fec!S103)</f>
        <v>0.80896233997615785</v>
      </c>
      <c r="T103" s="45">
        <f>IF(RES_hhdet_tes!T103=0,"",RES_hhdet_tes!T103/RES_hhdet_fec!T103)</f>
        <v>0.81821161904450179</v>
      </c>
      <c r="U103" s="45">
        <f>IF(RES_hhdet_tes!U103=0,"",RES_hhdet_tes!U103/RES_hhdet_fec!U103)</f>
        <v>0.82848067740584386</v>
      </c>
      <c r="V103" s="45">
        <f>IF(RES_hhdet_tes!V103=0,"",RES_hhdet_tes!V103/RES_hhdet_fec!V103)</f>
        <v>0.83902219385776178</v>
      </c>
      <c r="W103" s="45">
        <f>IF(RES_hhdet_tes!W103=0,"",RES_hhdet_tes!W103/RES_hhdet_fec!W103)</f>
        <v>0.84993134358974476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0.75286956255010951</v>
      </c>
      <c r="C105" s="119">
        <f>IF(RES_hhdet_tes!C105=0,"",RES_hhdet_tes!C105/RES_hhdet_fec!C105)</f>
        <v>0.7553216971057688</v>
      </c>
      <c r="D105" s="119">
        <f>IF(RES_hhdet_tes!D105=0,"",RES_hhdet_tes!D105/RES_hhdet_fec!D105)</f>
        <v>0.75303039832239804</v>
      </c>
      <c r="E105" s="119">
        <f>IF(RES_hhdet_tes!E105=0,"",RES_hhdet_tes!E105/RES_hhdet_fec!E105)</f>
        <v>0.76124440638682334</v>
      </c>
      <c r="F105" s="119">
        <f>IF(RES_hhdet_tes!F105=0,"",RES_hhdet_tes!F105/RES_hhdet_fec!F105)</f>
        <v>0.75825065142889925</v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0.76521351759425749</v>
      </c>
      <c r="C106" s="124">
        <f>IF(RES_hhdet_tes!C106=0,"",RES_hhdet_tes!C106/RES_hhdet_fec!C106)</f>
        <v>0.76519052893582495</v>
      </c>
      <c r="D106" s="124">
        <f>IF(RES_hhdet_tes!D106=0,"",RES_hhdet_tes!D106/RES_hhdet_fec!D106)</f>
        <v>0.76517882784735447</v>
      </c>
      <c r="E106" s="124">
        <f>IF(RES_hhdet_tes!E106=0,"",RES_hhdet_tes!E106/RES_hhdet_fec!E106)</f>
        <v>0.76513895221781558</v>
      </c>
      <c r="F106" s="124">
        <f>IF(RES_hhdet_tes!F106=0,"",RES_hhdet_tes!F106/RES_hhdet_fec!F106)</f>
        <v>0.76514569807300614</v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0.76431306347201888</v>
      </c>
      <c r="C107" s="111">
        <f>IF(RES_hhdet_tes!C107=0,"",RES_hhdet_tes!C107/RES_hhdet_fec!C107)</f>
        <v>0.76431306347201888</v>
      </c>
      <c r="D107" s="111">
        <f>IF(RES_hhdet_tes!D107=0,"",RES_hhdet_tes!D107/RES_hhdet_fec!D107)</f>
        <v>0.76431306347201888</v>
      </c>
      <c r="E107" s="111">
        <f>IF(RES_hhdet_tes!E107=0,"",RES_hhdet_tes!E107/RES_hhdet_fec!E107)</f>
        <v>0.76431306347201888</v>
      </c>
      <c r="F107" s="111">
        <f>IF(RES_hhdet_tes!F107=0,"",RES_hhdet_tes!F107/RES_hhdet_fec!F107)</f>
        <v>0.76431306347201888</v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1.8130054223880809</v>
      </c>
      <c r="C109" s="124">
        <f>IF(RES_hhdet_tes!C109=0,"",RES_hhdet_tes!C109/RES_hhdet_fec!C109)</f>
        <v>1.8778642014472777</v>
      </c>
      <c r="D109" s="124">
        <f>IF(RES_hhdet_tes!D109=0,"",RES_hhdet_tes!D109/RES_hhdet_fec!D109)</f>
        <v>1.9445563359975975</v>
      </c>
      <c r="E109" s="124">
        <f>IF(RES_hhdet_tes!E109=0,"",RES_hhdet_tes!E109/RES_hhdet_fec!E109)</f>
        <v>1.9776600226526881</v>
      </c>
      <c r="F109" s="124">
        <f>IF(RES_hhdet_tes!F109=0,"",RES_hhdet_tes!F109/RES_hhdet_fec!F109)</f>
        <v>2.0248885437703348</v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1.8130054223880809</v>
      </c>
      <c r="C110" s="111">
        <f>IF(RES_hhdet_tes!C110=0,"",RES_hhdet_tes!C110/RES_hhdet_fec!C110)</f>
        <v>1.8778642014472777</v>
      </c>
      <c r="D110" s="111">
        <f>IF(RES_hhdet_tes!D110=0,"",RES_hhdet_tes!D110/RES_hhdet_fec!D110)</f>
        <v>1.9445563359975975</v>
      </c>
      <c r="E110" s="111">
        <f>IF(RES_hhdet_tes!E110=0,"",RES_hhdet_tes!E110/RES_hhdet_fec!E110)</f>
        <v>1.9776600226526881</v>
      </c>
      <c r="F110" s="111">
        <f>IF(RES_hhdet_tes!F110=0,"",RES_hhdet_tes!F110/RES_hhdet_fec!F110)</f>
        <v>2.0248885437703348</v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0.68431907319743224</v>
      </c>
      <c r="C111" s="124">
        <f>IF(RES_hhdet_tes!C111=0,"",RES_hhdet_tes!C111/RES_hhdet_fec!C111)</f>
        <v>0.68560999895114472</v>
      </c>
      <c r="D111" s="124">
        <f>IF(RES_hhdet_tes!D111=0,"",RES_hhdet_tes!D111/RES_hhdet_fec!D111)</f>
        <v>0.6860020040807937</v>
      </c>
      <c r="E111" s="124">
        <f>IF(RES_hhdet_tes!E111=0,"",RES_hhdet_tes!E111/RES_hhdet_fec!E111)</f>
        <v>0.68669058476939648</v>
      </c>
      <c r="F111" s="124">
        <f>IF(RES_hhdet_tes!F111=0,"",RES_hhdet_tes!F111/RES_hhdet_fec!F111)</f>
        <v>0.68746823403194934</v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0.67845106870625549</v>
      </c>
      <c r="C116" s="112">
        <f>IF(RES_hhdet_tes!C116=0,"",RES_hhdet_tes!C116/RES_hhdet_fec!C116)</f>
        <v>0.67959727194329289</v>
      </c>
      <c r="D116" s="112">
        <f>IF(RES_hhdet_tes!D116=0,"",RES_hhdet_tes!D116/RES_hhdet_fec!D116)</f>
        <v>0.67984006861213098</v>
      </c>
      <c r="E116" s="112">
        <f>IF(RES_hhdet_tes!E116=0,"",RES_hhdet_tes!E116/RES_hhdet_fec!E116)</f>
        <v>0.68074551549767548</v>
      </c>
      <c r="F116" s="112">
        <f>IF(RES_hhdet_tes!F116=0,"",RES_hhdet_tes!F116/RES_hhdet_fec!F116)</f>
        <v>0.68150137244497611</v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0.88879322043616116</v>
      </c>
      <c r="C117" s="113">
        <f>IF(RES_hhdet_tes!C117=0,"",RES_hhdet_tes!C117/RES_hhdet_fec!C117)</f>
        <v>0.89966440126244596</v>
      </c>
      <c r="D117" s="113">
        <f>IF(RES_hhdet_tes!D117=0,"",RES_hhdet_tes!D117/RES_hhdet_fec!D117)</f>
        <v>0.90772646880127184</v>
      </c>
      <c r="E117" s="113">
        <f>IF(RES_hhdet_tes!E117=0,"",RES_hhdet_tes!E117/RES_hhdet_fec!E117)</f>
        <v>0.89864670701090132</v>
      </c>
      <c r="F117" s="113">
        <f>IF(RES_hhdet_tes!F117=0,"",RES_hhdet_tes!F117/RES_hhdet_fec!F117)</f>
        <v>0.90144963175602399</v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0.67845106870625549</v>
      </c>
      <c r="C118" s="111">
        <f>IF(RES_hhdet_tes!C118=0,"",RES_hhdet_tes!C118/RES_hhdet_fec!C118)</f>
        <v>0.67935666696089259</v>
      </c>
      <c r="D118" s="111">
        <f>IF(RES_hhdet_tes!D118=0,"",RES_hhdet_tes!D118/RES_hhdet_fec!D118)</f>
        <v>0.6795547542352196</v>
      </c>
      <c r="E118" s="111">
        <f>IF(RES_hhdet_tes!E118=0,"",RES_hhdet_tes!E118/RES_hhdet_fec!E118)</f>
        <v>0.68042799510716856</v>
      </c>
      <c r="F118" s="111">
        <f>IF(RES_hhdet_tes!F118=0,"",RES_hhdet_tes!F118/RES_hhdet_fec!F118)</f>
        <v>0.68110477421709681</v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0.68330478485323842</v>
      </c>
      <c r="C120" s="124">
        <f>IF(RES_hhdet_tes!C120=0,"",RES_hhdet_tes!C120/RES_hhdet_fec!C120)</f>
        <v>0.6866388477814459</v>
      </c>
      <c r="D120" s="124">
        <f>IF(RES_hhdet_tes!D120=0,"",RES_hhdet_tes!D120/RES_hhdet_fec!D120)</f>
        <v>0.68592054372007594</v>
      </c>
      <c r="E120" s="124">
        <f>IF(RES_hhdet_tes!E120=0,"",RES_hhdet_tes!E120/RES_hhdet_fec!E120)</f>
        <v>0.68782776902499265</v>
      </c>
      <c r="F120" s="124">
        <f>IF(RES_hhdet_tes!F120=0,"",RES_hhdet_tes!F120/RES_hhdet_fec!F120)</f>
        <v>0.68210440302945385</v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0.61414698084034969</v>
      </c>
      <c r="C121" s="111">
        <f>IF(RES_hhdet_tes!C121=0,"",RES_hhdet_tes!C121/RES_hhdet_fec!C121)</f>
        <v>0.61443767660410087</v>
      </c>
      <c r="D121" s="111">
        <f>IF(RES_hhdet_tes!D121=0,"",RES_hhdet_tes!D121/RES_hhdet_fec!D121)</f>
        <v>0.61449945435652753</v>
      </c>
      <c r="E121" s="111">
        <f>IF(RES_hhdet_tes!E121=0,"",RES_hhdet_tes!E121/RES_hhdet_fec!E121)</f>
        <v>0.61473480246648471</v>
      </c>
      <c r="F121" s="111">
        <f>IF(RES_hhdet_tes!F121=0,"",RES_hhdet_tes!F121/RES_hhdet_fec!F121)</f>
        <v>0.61492913741308319</v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0.75850600676264035</v>
      </c>
      <c r="C122" s="45">
        <f>IF(RES_hhdet_tes!C122=0,"",RES_hhdet_tes!C122/RES_hhdet_fec!C122)</f>
        <v>0.75923772756070962</v>
      </c>
      <c r="D122" s="45">
        <f>IF(RES_hhdet_tes!D122=0,"",RES_hhdet_tes!D122/RES_hhdet_fec!D122)</f>
        <v>0.75939200212556401</v>
      </c>
      <c r="E122" s="45">
        <f>IF(RES_hhdet_tes!E122=0,"",RES_hhdet_tes!E122/RES_hhdet_fec!E122)</f>
        <v>0.7599876857519503</v>
      </c>
      <c r="F122" s="45">
        <f>IF(RES_hhdet_tes!F122=0,"",RES_hhdet_tes!F122/RES_hhdet_fec!F122)</f>
        <v>0.76047411736356108</v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0.79740203623301809</v>
      </c>
      <c r="C124" s="119">
        <f>IF(RES_hhdet_tes!C124=0,"",RES_hhdet_tes!C124/RES_hhdet_fec!C124)</f>
        <v>0.8016987708275487</v>
      </c>
      <c r="D124" s="119">
        <f>IF(RES_hhdet_tes!D124=0,"",RES_hhdet_tes!D124/RES_hhdet_fec!D124)</f>
        <v>0.80376391586657403</v>
      </c>
      <c r="E124" s="119">
        <f>IF(RES_hhdet_tes!E124=0,"",RES_hhdet_tes!E124/RES_hhdet_fec!E124)</f>
        <v>0.8114923438490812</v>
      </c>
      <c r="F124" s="119">
        <f>IF(RES_hhdet_tes!F124=0,"",RES_hhdet_tes!F124/RES_hhdet_fec!F124)</f>
        <v>0.80923814304497532</v>
      </c>
      <c r="G124" s="119">
        <f>IF(RES_hhdet_tes!G124=0,"",RES_hhdet_tes!G124/RES_hhdet_fec!G124)</f>
        <v>0.81275873521959452</v>
      </c>
      <c r="H124" s="119">
        <f>IF(RES_hhdet_tes!H124=0,"",RES_hhdet_tes!H124/RES_hhdet_fec!H124)</f>
        <v>0.81609003355900112</v>
      </c>
      <c r="I124" s="119">
        <f>IF(RES_hhdet_tes!I124=0,"",RES_hhdet_tes!I124/RES_hhdet_fec!I124)</f>
        <v>0.81250218561655541</v>
      </c>
      <c r="J124" s="119">
        <f>IF(RES_hhdet_tes!J124=0,"",RES_hhdet_tes!J124/RES_hhdet_fec!J124)</f>
        <v>0.81522004134234027</v>
      </c>
      <c r="K124" s="119">
        <f>IF(RES_hhdet_tes!K124=0,"",RES_hhdet_tes!K124/RES_hhdet_fec!K124)</f>
        <v>0.81684463386821737</v>
      </c>
      <c r="L124" s="119">
        <f>IF(RES_hhdet_tes!L124=0,"",RES_hhdet_tes!L124/RES_hhdet_fec!L124)</f>
        <v>0.8198920784480267</v>
      </c>
      <c r="M124" s="119">
        <f>IF(RES_hhdet_tes!M124=0,"",RES_hhdet_tes!M124/RES_hhdet_fec!M124)</f>
        <v>0.82550390939526619</v>
      </c>
      <c r="N124" s="119">
        <f>IF(RES_hhdet_tes!N124=0,"",RES_hhdet_tes!N124/RES_hhdet_fec!N124)</f>
        <v>0.83360027624109878</v>
      </c>
      <c r="O124" s="119">
        <f>IF(RES_hhdet_tes!O124=0,"",RES_hhdet_tes!O124/RES_hhdet_fec!O124)</f>
        <v>0.84150994988253014</v>
      </c>
      <c r="P124" s="119">
        <f>IF(RES_hhdet_tes!P124=0,"",RES_hhdet_tes!P124/RES_hhdet_fec!P124)</f>
        <v>0.8435576263553668</v>
      </c>
      <c r="Q124" s="119">
        <f>IF(RES_hhdet_tes!Q124=0,"",RES_hhdet_tes!Q124/RES_hhdet_fec!Q124)</f>
        <v>0.84757314793038052</v>
      </c>
      <c r="R124" s="119">
        <f>IF(RES_hhdet_tes!R124=0,"",RES_hhdet_tes!R124/RES_hhdet_fec!R124)</f>
        <v>0.85419107043116549</v>
      </c>
      <c r="S124" s="119">
        <f>IF(RES_hhdet_tes!S124=0,"",RES_hhdet_tes!S124/RES_hhdet_fec!S124)</f>
        <v>0.86039302761397563</v>
      </c>
      <c r="T124" s="119">
        <f>IF(RES_hhdet_tes!T124=0,"",RES_hhdet_tes!T124/RES_hhdet_fec!T124)</f>
        <v>0.8683918889221417</v>
      </c>
      <c r="U124" s="119">
        <f>IF(RES_hhdet_tes!U124=0,"",RES_hhdet_tes!U124/RES_hhdet_fec!U124)</f>
        <v>0.87582043740894766</v>
      </c>
      <c r="V124" s="119">
        <f>IF(RES_hhdet_tes!V124=0,"",RES_hhdet_tes!V124/RES_hhdet_fec!V124)</f>
        <v>0.8839690671406718</v>
      </c>
      <c r="W124" s="119">
        <f>IF(RES_hhdet_tes!W124=0,"",RES_hhdet_tes!W124/RES_hhdet_fec!W124)</f>
        <v>0.88711748290500025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0.80532597696672215</v>
      </c>
      <c r="C125" s="124">
        <f>IF(RES_hhdet_tes!C125=0,"",RES_hhdet_tes!C125/RES_hhdet_fec!C125)</f>
        <v>0.80722083393762167</v>
      </c>
      <c r="D125" s="124">
        <f>IF(RES_hhdet_tes!D125=0,"",RES_hhdet_tes!D125/RES_hhdet_fec!D125)</f>
        <v>0.80925550013421277</v>
      </c>
      <c r="E125" s="124">
        <f>IF(RES_hhdet_tes!E125=0,"",RES_hhdet_tes!E125/RES_hhdet_fec!E125)</f>
        <v>0.81154653455442194</v>
      </c>
      <c r="F125" s="124">
        <f>IF(RES_hhdet_tes!F125=0,"",RES_hhdet_tes!F125/RES_hhdet_fec!F125)</f>
        <v>0.81371378728190524</v>
      </c>
      <c r="G125" s="124">
        <f>IF(RES_hhdet_tes!G125=0,"",RES_hhdet_tes!G125/RES_hhdet_fec!G125)</f>
        <v>0.81534399031149762</v>
      </c>
      <c r="H125" s="124">
        <f>IF(RES_hhdet_tes!H125=0,"",RES_hhdet_tes!H125/RES_hhdet_fec!H125)</f>
        <v>0.81621314011665225</v>
      </c>
      <c r="I125" s="124">
        <f>IF(RES_hhdet_tes!I125=0,"",RES_hhdet_tes!I125/RES_hhdet_fec!I125)</f>
        <v>0.8172065224229289</v>
      </c>
      <c r="J125" s="124">
        <f>IF(RES_hhdet_tes!J125=0,"",RES_hhdet_tes!J125/RES_hhdet_fec!J125)</f>
        <v>0.81748152253833584</v>
      </c>
      <c r="K125" s="124">
        <f>IF(RES_hhdet_tes!K125=0,"",RES_hhdet_tes!K125/RES_hhdet_fec!K125)</f>
        <v>0.81810304962434144</v>
      </c>
      <c r="L125" s="124">
        <f>IF(RES_hhdet_tes!L125=0,"",RES_hhdet_tes!L125/RES_hhdet_fec!L125)</f>
        <v>0.82231172270153807</v>
      </c>
      <c r="M125" s="124">
        <f>IF(RES_hhdet_tes!M125=0,"",RES_hhdet_tes!M125/RES_hhdet_fec!M125)</f>
        <v>0.82909885776550596</v>
      </c>
      <c r="N125" s="124">
        <f>IF(RES_hhdet_tes!N125=0,"",RES_hhdet_tes!N125/RES_hhdet_fec!N125)</f>
        <v>0.8370947878095768</v>
      </c>
      <c r="O125" s="124">
        <f>IF(RES_hhdet_tes!O125=0,"",RES_hhdet_tes!O125/RES_hhdet_fec!O125)</f>
        <v>0.84486578896544107</v>
      </c>
      <c r="P125" s="124">
        <f>IF(RES_hhdet_tes!P125=0,"",RES_hhdet_tes!P125/RES_hhdet_fec!P125)</f>
        <v>0.84642239113252205</v>
      </c>
      <c r="Q125" s="124">
        <f>IF(RES_hhdet_tes!Q125=0,"",RES_hhdet_tes!Q125/RES_hhdet_fec!Q125)</f>
        <v>0.84920122983846624</v>
      </c>
      <c r="R125" s="124">
        <f>IF(RES_hhdet_tes!R125=0,"",RES_hhdet_tes!R125/RES_hhdet_fec!R125)</f>
        <v>0.85288834806066038</v>
      </c>
      <c r="S125" s="124">
        <f>IF(RES_hhdet_tes!S125=0,"",RES_hhdet_tes!S125/RES_hhdet_fec!S125)</f>
        <v>0.85767132562498793</v>
      </c>
      <c r="T125" s="124">
        <f>IF(RES_hhdet_tes!T125=0,"",RES_hhdet_tes!T125/RES_hhdet_fec!T125)</f>
        <v>0.86224227472676229</v>
      </c>
      <c r="U125" s="124">
        <f>IF(RES_hhdet_tes!U125=0,"",RES_hhdet_tes!U125/RES_hhdet_fec!U125)</f>
        <v>0.86624435208137573</v>
      </c>
      <c r="V125" s="124">
        <f>IF(RES_hhdet_tes!V125=0,"",RES_hhdet_tes!V125/RES_hhdet_fec!V125)</f>
        <v>0.8694425733921447</v>
      </c>
      <c r="W125" s="124">
        <f>IF(RES_hhdet_tes!W125=0,"",RES_hhdet_tes!W125/RES_hhdet_fec!W125)</f>
        <v>0.87186872945384208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0.80454006681265178</v>
      </c>
      <c r="C126" s="111">
        <f>IF(RES_hhdet_tes!C126=0,"",RES_hhdet_tes!C126/RES_hhdet_fec!C126)</f>
        <v>0.80646070643120893</v>
      </c>
      <c r="D126" s="111">
        <f>IF(RES_hhdet_tes!D126=0,"",RES_hhdet_tes!D126/RES_hhdet_fec!D126)</f>
        <v>0.80851157463886536</v>
      </c>
      <c r="E126" s="111">
        <f>IF(RES_hhdet_tes!E126=0,"",RES_hhdet_tes!E126/RES_hhdet_fec!E126)</f>
        <v>0.81084349390578847</v>
      </c>
      <c r="F126" s="111">
        <f>IF(RES_hhdet_tes!F126=0,"",RES_hhdet_tes!F126/RES_hhdet_fec!F126)</f>
        <v>0.81301126204963903</v>
      </c>
      <c r="G126" s="111">
        <f>IF(RES_hhdet_tes!G126=0,"",RES_hhdet_tes!G126/RES_hhdet_fec!G126)</f>
        <v>0.81466190844303221</v>
      </c>
      <c r="H126" s="111">
        <f>IF(RES_hhdet_tes!H126=0,"",RES_hhdet_tes!H126/RES_hhdet_fec!H126)</f>
        <v>0.81554566258929473</v>
      </c>
      <c r="I126" s="111">
        <f>IF(RES_hhdet_tes!I126=0,"",RES_hhdet_tes!I126/RES_hhdet_fec!I126)</f>
        <v>0.81654193952066978</v>
      </c>
      <c r="J126" s="111">
        <f>IF(RES_hhdet_tes!J126=0,"",RES_hhdet_tes!J126/RES_hhdet_fec!J126)</f>
        <v>0.81682762449517488</v>
      </c>
      <c r="K126" s="111">
        <f>IF(RES_hhdet_tes!K126=0,"",RES_hhdet_tes!K126/RES_hhdet_fec!K126)</f>
        <v>0.81746964153218504</v>
      </c>
      <c r="L126" s="111">
        <f>IF(RES_hhdet_tes!L126=0,"",RES_hhdet_tes!L126/RES_hhdet_fec!L126)</f>
        <v>0.82169322574752068</v>
      </c>
      <c r="M126" s="111">
        <f>IF(RES_hhdet_tes!M126=0,"",RES_hhdet_tes!M126/RES_hhdet_fec!M126)</f>
        <v>0.8285058076309324</v>
      </c>
      <c r="N126" s="111">
        <f>IF(RES_hhdet_tes!N126=0,"",RES_hhdet_tes!N126/RES_hhdet_fec!N126)</f>
        <v>0.83652958982589587</v>
      </c>
      <c r="O126" s="111">
        <f>IF(RES_hhdet_tes!O126=0,"",RES_hhdet_tes!O126/RES_hhdet_fec!O126)</f>
        <v>0.84432737420861137</v>
      </c>
      <c r="P126" s="111">
        <f>IF(RES_hhdet_tes!P126=0,"",RES_hhdet_tes!P126/RES_hhdet_fec!P126)</f>
        <v>0.84589123004907629</v>
      </c>
      <c r="Q126" s="111">
        <f>IF(RES_hhdet_tes!Q126=0,"",RES_hhdet_tes!Q126/RES_hhdet_fec!Q126)</f>
        <v>0.84868061874207157</v>
      </c>
      <c r="R126" s="111">
        <f>IF(RES_hhdet_tes!R126=0,"",RES_hhdet_tes!R126/RES_hhdet_fec!R126)</f>
        <v>0.85238064951806269</v>
      </c>
      <c r="S126" s="111">
        <f>IF(RES_hhdet_tes!S126=0,"",RES_hhdet_tes!S126/RES_hhdet_fec!S126)</f>
        <v>0.85717971562611206</v>
      </c>
      <c r="T126" s="111">
        <f>IF(RES_hhdet_tes!T126=0,"",RES_hhdet_tes!T126/RES_hhdet_fec!T126)</f>
        <v>0.86176578860443187</v>
      </c>
      <c r="U126" s="111">
        <f>IF(RES_hhdet_tes!U126=0,"",RES_hhdet_tes!U126/RES_hhdet_fec!U126)</f>
        <v>0.86578103657709571</v>
      </c>
      <c r="V126" s="111">
        <f>IF(RES_hhdet_tes!V126=0,"",RES_hhdet_tes!V126/RES_hhdet_fec!V126)</f>
        <v>0.86898998525047966</v>
      </c>
      <c r="W126" s="111">
        <f>IF(RES_hhdet_tes!W126=0,"",RES_hhdet_tes!W126/RES_hhdet_fec!W126)</f>
        <v>0.87142424142021557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1.8130054223880809</v>
      </c>
      <c r="C128" s="124">
        <f>IF(RES_hhdet_tes!C128=0,"",RES_hhdet_tes!C128/RES_hhdet_fec!C128)</f>
        <v>1.8849672383947633</v>
      </c>
      <c r="D128" s="124">
        <f>IF(RES_hhdet_tes!D128=0,"",RES_hhdet_tes!D128/RES_hhdet_fec!D128)</f>
        <v>1.9715891833025927</v>
      </c>
      <c r="E128" s="124">
        <f>IF(RES_hhdet_tes!E128=0,"",RES_hhdet_tes!E128/RES_hhdet_fec!E128)</f>
        <v>2.0640937595512638</v>
      </c>
      <c r="F128" s="124">
        <f>IF(RES_hhdet_tes!F128=0,"",RES_hhdet_tes!F128/RES_hhdet_fec!F128)</f>
        <v>2.1790583490592574</v>
      </c>
      <c r="G128" s="124">
        <f>IF(RES_hhdet_tes!G128=0,"",RES_hhdet_tes!G128/RES_hhdet_fec!G128)</f>
        <v>2.3074165383338259</v>
      </c>
      <c r="H128" s="124">
        <f>IF(RES_hhdet_tes!H128=0,"",RES_hhdet_tes!H128/RES_hhdet_fec!H128)</f>
        <v>2.4537924111416776</v>
      </c>
      <c r="I128" s="124">
        <f>IF(RES_hhdet_tes!I128=0,"",RES_hhdet_tes!I128/RES_hhdet_fec!I128)</f>
        <v>2.5249349883770913</v>
      </c>
      <c r="J128" s="124">
        <f>IF(RES_hhdet_tes!J128=0,"",RES_hhdet_tes!J128/RES_hhdet_fec!J128)</f>
        <v>2.5452552256494156</v>
      </c>
      <c r="K128" s="124">
        <f>IF(RES_hhdet_tes!K128=0,"",RES_hhdet_tes!K128/RES_hhdet_fec!K128)</f>
        <v>2.5857265240326015</v>
      </c>
      <c r="L128" s="124">
        <f>IF(RES_hhdet_tes!L128=0,"",RES_hhdet_tes!L128/RES_hhdet_fec!L128)</f>
        <v>2.6317184822799282</v>
      </c>
      <c r="M128" s="124">
        <f>IF(RES_hhdet_tes!M128=0,"",RES_hhdet_tes!M128/RES_hhdet_fec!M128)</f>
        <v>2.744329661521629</v>
      </c>
      <c r="N128" s="124">
        <f>IF(RES_hhdet_tes!N128=0,"",RES_hhdet_tes!N128/RES_hhdet_fec!N128)</f>
        <v>2.9477400444670927</v>
      </c>
      <c r="O128" s="124">
        <f>IF(RES_hhdet_tes!O128=0,"",RES_hhdet_tes!O128/RES_hhdet_fec!O128)</f>
        <v>3.204105817486798</v>
      </c>
      <c r="P128" s="124">
        <f>IF(RES_hhdet_tes!P128=0,"",RES_hhdet_tes!P128/RES_hhdet_fec!P128)</f>
        <v>3.3466470092146734</v>
      </c>
      <c r="Q128" s="124">
        <f>IF(RES_hhdet_tes!Q128=0,"",RES_hhdet_tes!Q128/RES_hhdet_fec!Q128)</f>
        <v>3.4081103333370559</v>
      </c>
      <c r="R128" s="124">
        <f>IF(RES_hhdet_tes!R128=0,"",RES_hhdet_tes!R128/RES_hhdet_fec!R128)</f>
        <v>3.4772460029405057</v>
      </c>
      <c r="S128" s="124">
        <f>IF(RES_hhdet_tes!S128=0,"",RES_hhdet_tes!S128/RES_hhdet_fec!S128)</f>
        <v>3.5820877925836059</v>
      </c>
      <c r="T128" s="124">
        <f>IF(RES_hhdet_tes!T128=0,"",RES_hhdet_tes!T128/RES_hhdet_fec!T128)</f>
        <v>3.6821719359292726</v>
      </c>
      <c r="U128" s="124">
        <f>IF(RES_hhdet_tes!U128=0,"",RES_hhdet_tes!U128/RES_hhdet_fec!U128)</f>
        <v>3.7844755104912413</v>
      </c>
      <c r="V128" s="124">
        <f>IF(RES_hhdet_tes!V128=0,"",RES_hhdet_tes!V128/RES_hhdet_fec!V128)</f>
        <v>3.8619679708879091</v>
      </c>
      <c r="W128" s="124">
        <f>IF(RES_hhdet_tes!W128=0,"",RES_hhdet_tes!W128/RES_hhdet_fec!W128)</f>
        <v>3.9353945223659546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1.8130054223880809</v>
      </c>
      <c r="C129" s="111">
        <f>IF(RES_hhdet_tes!C129=0,"",RES_hhdet_tes!C129/RES_hhdet_fec!C129)</f>
        <v>1.8849672383947633</v>
      </c>
      <c r="D129" s="111">
        <f>IF(RES_hhdet_tes!D129=0,"",RES_hhdet_tes!D129/RES_hhdet_fec!D129)</f>
        <v>1.9715891833025927</v>
      </c>
      <c r="E129" s="111">
        <f>IF(RES_hhdet_tes!E129=0,"",RES_hhdet_tes!E129/RES_hhdet_fec!E129)</f>
        <v>2.0640937595512638</v>
      </c>
      <c r="F129" s="111">
        <f>IF(RES_hhdet_tes!F129=0,"",RES_hhdet_tes!F129/RES_hhdet_fec!F129)</f>
        <v>2.1790583490592574</v>
      </c>
      <c r="G129" s="111">
        <f>IF(RES_hhdet_tes!G129=0,"",RES_hhdet_tes!G129/RES_hhdet_fec!G129)</f>
        <v>2.3074165383338259</v>
      </c>
      <c r="H129" s="111">
        <f>IF(RES_hhdet_tes!H129=0,"",RES_hhdet_tes!H129/RES_hhdet_fec!H129)</f>
        <v>2.4537924111416776</v>
      </c>
      <c r="I129" s="111">
        <f>IF(RES_hhdet_tes!I129=0,"",RES_hhdet_tes!I129/RES_hhdet_fec!I129)</f>
        <v>2.5249349883770913</v>
      </c>
      <c r="J129" s="111">
        <f>IF(RES_hhdet_tes!J129=0,"",RES_hhdet_tes!J129/RES_hhdet_fec!J129)</f>
        <v>2.5452552256494156</v>
      </c>
      <c r="K129" s="111">
        <f>IF(RES_hhdet_tes!K129=0,"",RES_hhdet_tes!K129/RES_hhdet_fec!K129)</f>
        <v>2.5857265240326015</v>
      </c>
      <c r="L129" s="111">
        <f>IF(RES_hhdet_tes!L129=0,"",RES_hhdet_tes!L129/RES_hhdet_fec!L129)</f>
        <v>2.6317184822799282</v>
      </c>
      <c r="M129" s="111">
        <f>IF(RES_hhdet_tes!M129=0,"",RES_hhdet_tes!M129/RES_hhdet_fec!M129)</f>
        <v>2.744329661521629</v>
      </c>
      <c r="N129" s="111">
        <f>IF(RES_hhdet_tes!N129=0,"",RES_hhdet_tes!N129/RES_hhdet_fec!N129)</f>
        <v>2.9477400444670927</v>
      </c>
      <c r="O129" s="111">
        <f>IF(RES_hhdet_tes!O129=0,"",RES_hhdet_tes!O129/RES_hhdet_fec!O129)</f>
        <v>3.204105817486798</v>
      </c>
      <c r="P129" s="111">
        <f>IF(RES_hhdet_tes!P129=0,"",RES_hhdet_tes!P129/RES_hhdet_fec!P129)</f>
        <v>3.3466470092146734</v>
      </c>
      <c r="Q129" s="111">
        <f>IF(RES_hhdet_tes!Q129=0,"",RES_hhdet_tes!Q129/RES_hhdet_fec!Q129)</f>
        <v>3.4081103333370559</v>
      </c>
      <c r="R129" s="111">
        <f>IF(RES_hhdet_tes!R129=0,"",RES_hhdet_tes!R129/RES_hhdet_fec!R129)</f>
        <v>3.4772460029405057</v>
      </c>
      <c r="S129" s="111">
        <f>IF(RES_hhdet_tes!S129=0,"",RES_hhdet_tes!S129/RES_hhdet_fec!S129)</f>
        <v>3.5820877925836059</v>
      </c>
      <c r="T129" s="111">
        <f>IF(RES_hhdet_tes!T129=0,"",RES_hhdet_tes!T129/RES_hhdet_fec!T129)</f>
        <v>3.6821719359292726</v>
      </c>
      <c r="U129" s="111">
        <f>IF(RES_hhdet_tes!U129=0,"",RES_hhdet_tes!U129/RES_hhdet_fec!U129)</f>
        <v>3.7844755104912413</v>
      </c>
      <c r="V129" s="111">
        <f>IF(RES_hhdet_tes!V129=0,"",RES_hhdet_tes!V129/RES_hhdet_fec!V129)</f>
        <v>3.8619679708879091</v>
      </c>
      <c r="W129" s="111">
        <f>IF(RES_hhdet_tes!W129=0,"",RES_hhdet_tes!W129/RES_hhdet_fec!W129)</f>
        <v>3.9353945223659546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0.80698049209145051</v>
      </c>
      <c r="C130" s="124">
        <f>IF(RES_hhdet_tes!C130=0,"",RES_hhdet_tes!C130/RES_hhdet_fec!C130)</f>
        <v>0.81164761913094607</v>
      </c>
      <c r="D130" s="124">
        <f>IF(RES_hhdet_tes!D130=0,"",RES_hhdet_tes!D130/RES_hhdet_fec!D130)</f>
        <v>0.81652915093551837</v>
      </c>
      <c r="E130" s="124">
        <f>IF(RES_hhdet_tes!E130=0,"",RES_hhdet_tes!E130/RES_hhdet_fec!E130)</f>
        <v>0.81850981980265869</v>
      </c>
      <c r="F130" s="124">
        <f>IF(RES_hhdet_tes!F130=0,"",RES_hhdet_tes!F130/RES_hhdet_fec!F130)</f>
        <v>0.82073751009208962</v>
      </c>
      <c r="G130" s="124">
        <f>IF(RES_hhdet_tes!G130=0,"",RES_hhdet_tes!G130/RES_hhdet_fec!G130)</f>
        <v>0.82390375805219895</v>
      </c>
      <c r="H130" s="124">
        <f>IF(RES_hhdet_tes!H130=0,"",RES_hhdet_tes!H130/RES_hhdet_fec!H130)</f>
        <v>0.82622071047274259</v>
      </c>
      <c r="I130" s="124">
        <f>IF(RES_hhdet_tes!I130=0,"",RES_hhdet_tes!I130/RES_hhdet_fec!I130)</f>
        <v>0.82755928285708991</v>
      </c>
      <c r="J130" s="124">
        <f>IF(RES_hhdet_tes!J130=0,"",RES_hhdet_tes!J130/RES_hhdet_fec!J130)</f>
        <v>0.83282233841197562</v>
      </c>
      <c r="K130" s="124">
        <f>IF(RES_hhdet_tes!K130=0,"",RES_hhdet_tes!K130/RES_hhdet_fec!K130)</f>
        <v>0.83535895049933628</v>
      </c>
      <c r="L130" s="124">
        <f>IF(RES_hhdet_tes!L130=0,"",RES_hhdet_tes!L130/RES_hhdet_fec!L130)</f>
        <v>0.83870020693881064</v>
      </c>
      <c r="M130" s="124">
        <f>IF(RES_hhdet_tes!M130=0,"",RES_hhdet_tes!M130/RES_hhdet_fec!M130)</f>
        <v>0.84479434681646315</v>
      </c>
      <c r="N130" s="124">
        <f>IF(RES_hhdet_tes!N130=0,"",RES_hhdet_tes!N130/RES_hhdet_fec!N130)</f>
        <v>0.85115668445247805</v>
      </c>
      <c r="O130" s="124">
        <f>IF(RES_hhdet_tes!O130=0,"",RES_hhdet_tes!O130/RES_hhdet_fec!O130)</f>
        <v>0.85638445014507814</v>
      </c>
      <c r="P130" s="124">
        <f>IF(RES_hhdet_tes!P130=0,"",RES_hhdet_tes!P130/RES_hhdet_fec!P130)</f>
        <v>0.85776842496500405</v>
      </c>
      <c r="Q130" s="124">
        <f>IF(RES_hhdet_tes!Q130=0,"",RES_hhdet_tes!Q130/RES_hhdet_fec!Q130)</f>
        <v>0.86114438675305138</v>
      </c>
      <c r="R130" s="124">
        <f>IF(RES_hhdet_tes!R130=0,"",RES_hhdet_tes!R130/RES_hhdet_fec!R130)</f>
        <v>0.86604423538377784</v>
      </c>
      <c r="S130" s="124">
        <f>IF(RES_hhdet_tes!S130=0,"",RES_hhdet_tes!S130/RES_hhdet_fec!S130)</f>
        <v>0.8716782007497198</v>
      </c>
      <c r="T130" s="124">
        <f>IF(RES_hhdet_tes!T130=0,"",RES_hhdet_tes!T130/RES_hhdet_fec!T130)</f>
        <v>0.87808528561108212</v>
      </c>
      <c r="U130" s="124">
        <f>IF(RES_hhdet_tes!U130=0,"",RES_hhdet_tes!U130/RES_hhdet_fec!U130)</f>
        <v>0.88375964426689491</v>
      </c>
      <c r="V130" s="124">
        <f>IF(RES_hhdet_tes!V130=0,"",RES_hhdet_tes!V130/RES_hhdet_fec!V130)</f>
        <v>0.88843217645612216</v>
      </c>
      <c r="W130" s="124">
        <f>IF(RES_hhdet_tes!W130=0,"",RES_hhdet_tes!W130/RES_hhdet_fec!W130)</f>
        <v>0.89376756366721333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0.82171329989913777</v>
      </c>
      <c r="C131" s="111">
        <f>IF(RES_hhdet_tes!C131=0,"",RES_hhdet_tes!C131/RES_hhdet_fec!C131)</f>
        <v>0.82371750004356292</v>
      </c>
      <c r="D131" s="111">
        <f>IF(RES_hhdet_tes!D131=0,"",RES_hhdet_tes!D131/RES_hhdet_fec!D131)</f>
        <v>0.82607090605513356</v>
      </c>
      <c r="E131" s="111">
        <f>IF(RES_hhdet_tes!E131=0,"",RES_hhdet_tes!E131/RES_hhdet_fec!E131)</f>
        <v>0.82850273049001666</v>
      </c>
      <c r="F131" s="111">
        <f>IF(RES_hhdet_tes!F131=0,"",RES_hhdet_tes!F131/RES_hhdet_fec!F131)</f>
        <v>0.83074216099093923</v>
      </c>
      <c r="G131" s="111">
        <f>IF(RES_hhdet_tes!G131=0,"",RES_hhdet_tes!G131/RES_hhdet_fec!G131)</f>
        <v>0.83247651996040051</v>
      </c>
      <c r="H131" s="111">
        <f>IF(RES_hhdet_tes!H131=0,"",RES_hhdet_tes!H131/RES_hhdet_fec!H131)</f>
        <v>0.83383397123198577</v>
      </c>
      <c r="I131" s="111">
        <f>IF(RES_hhdet_tes!I131=0,"",RES_hhdet_tes!I131/RES_hhdet_fec!I131)</f>
        <v>0.83885767313301784</v>
      </c>
      <c r="J131" s="111">
        <f>IF(RES_hhdet_tes!J131=0,"",RES_hhdet_tes!J131/RES_hhdet_fec!J131)</f>
        <v>0.84279275933891584</v>
      </c>
      <c r="K131" s="111">
        <f>IF(RES_hhdet_tes!K131=0,"",RES_hhdet_tes!K131/RES_hhdet_fec!K131)</f>
        <v>0.84580227818441667</v>
      </c>
      <c r="L131" s="111">
        <f>IF(RES_hhdet_tes!L131=0,"",RES_hhdet_tes!L131/RES_hhdet_fec!L131)</f>
        <v>0.84934724142486351</v>
      </c>
      <c r="M131" s="111">
        <f>IF(RES_hhdet_tes!M131=0,"",RES_hhdet_tes!M131/RES_hhdet_fec!M131)</f>
        <v>0.85544179097942807</v>
      </c>
      <c r="N131" s="111">
        <f>IF(RES_hhdet_tes!N131=0,"",RES_hhdet_tes!N131/RES_hhdet_fec!N131)</f>
        <v>0.86320727820184506</v>
      </c>
      <c r="O131" s="111">
        <f>IF(RES_hhdet_tes!O131=0,"",RES_hhdet_tes!O131/RES_hhdet_fec!O131)</f>
        <v>0.86993941207068781</v>
      </c>
      <c r="P131" s="111">
        <f>IF(RES_hhdet_tes!P131=0,"",RES_hhdet_tes!P131/RES_hhdet_fec!P131)</f>
        <v>0.87146909028802577</v>
      </c>
      <c r="Q131" s="111">
        <f>IF(RES_hhdet_tes!Q131=0,"",RES_hhdet_tes!Q131/RES_hhdet_fec!Q131)</f>
        <v>0.87473186890524091</v>
      </c>
      <c r="R131" s="111">
        <f>IF(RES_hhdet_tes!R131=0,"",RES_hhdet_tes!R131/RES_hhdet_fec!R131)</f>
        <v>0.87917418545343629</v>
      </c>
      <c r="S131" s="111">
        <f>IF(RES_hhdet_tes!S131=0,"",RES_hhdet_tes!S131/RES_hhdet_fec!S131)</f>
        <v>0.8849827966587307</v>
      </c>
      <c r="T131" s="111">
        <f>IF(RES_hhdet_tes!T131=0,"",RES_hhdet_tes!T131/RES_hhdet_fec!T131)</f>
        <v>0.89056160701423348</v>
      </c>
      <c r="U131" s="111">
        <f>IF(RES_hhdet_tes!U131=0,"",RES_hhdet_tes!U131/RES_hhdet_fec!U131)</f>
        <v>0.89553735191875716</v>
      </c>
      <c r="V131" s="111">
        <f>IF(RES_hhdet_tes!V131=0,"",RES_hhdet_tes!V131/RES_hhdet_fec!V131)</f>
        <v>0.89966076044192345</v>
      </c>
      <c r="W131" s="111">
        <f>IF(RES_hhdet_tes!W131=0,"",RES_hhdet_tes!W131/RES_hhdet_fec!W131)</f>
        <v>0.90319197807736096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0.94587948634044794</v>
      </c>
      <c r="C132" s="111">
        <f>IF(RES_hhdet_tes!C132=0,"",RES_hhdet_tes!C132/RES_hhdet_fec!C132)</f>
        <v>0.95282055884731942</v>
      </c>
      <c r="D132" s="111">
        <f>IF(RES_hhdet_tes!D132=0,"",RES_hhdet_tes!D132/RES_hhdet_fec!D132)</f>
        <v>0.95770839525560669</v>
      </c>
      <c r="E132" s="111">
        <f>IF(RES_hhdet_tes!E132=0,"",RES_hhdet_tes!E132/RES_hhdet_fec!E132)</f>
        <v>0.95334526274175091</v>
      </c>
      <c r="F132" s="111">
        <f>IF(RES_hhdet_tes!F132=0,"",RES_hhdet_tes!F132/RES_hhdet_fec!F132)</f>
        <v>0.95511448040806179</v>
      </c>
      <c r="G132" s="111">
        <f>IF(RES_hhdet_tes!G132=0,"",RES_hhdet_tes!G132/RES_hhdet_fec!G132)</f>
        <v>0.96033445875645229</v>
      </c>
      <c r="H132" s="111">
        <f>IF(RES_hhdet_tes!H132=0,"",RES_hhdet_tes!H132/RES_hhdet_fec!H132)</f>
        <v>0.96343952152813228</v>
      </c>
      <c r="I132" s="111">
        <f>IF(RES_hhdet_tes!I132=0,"",RES_hhdet_tes!I132/RES_hhdet_fec!I132)</f>
        <v>0.95658053406278265</v>
      </c>
      <c r="J132" s="111">
        <f>IF(RES_hhdet_tes!J132=0,"",RES_hhdet_tes!J132/RES_hhdet_fec!J132)</f>
        <v>0.96031190151735346</v>
      </c>
      <c r="K132" s="111">
        <f>IF(RES_hhdet_tes!K132=0,"",RES_hhdet_tes!K132/RES_hhdet_fec!K132)</f>
        <v>0.96450945430819357</v>
      </c>
      <c r="L132" s="111">
        <f>IF(RES_hhdet_tes!L132=0,"",RES_hhdet_tes!L132/RES_hhdet_fec!L132)</f>
        <v>0.9311147371616304</v>
      </c>
      <c r="M132" s="111">
        <f>IF(RES_hhdet_tes!M132=0,"",RES_hhdet_tes!M132/RES_hhdet_fec!M132)</f>
        <v>0.96954203491852975</v>
      </c>
      <c r="N132" s="111">
        <f>IF(RES_hhdet_tes!N132=0,"",RES_hhdet_tes!N132/RES_hhdet_fec!N132)</f>
        <v>0.96240711912789956</v>
      </c>
      <c r="O132" s="111">
        <f>IF(RES_hhdet_tes!O132=0,"",RES_hhdet_tes!O132/RES_hhdet_fec!O132)</f>
        <v>0.96139004334748612</v>
      </c>
      <c r="P132" s="111">
        <f>IF(RES_hhdet_tes!P132=0,"",RES_hhdet_tes!P132/RES_hhdet_fec!P132)</f>
        <v>0.97272416295231756</v>
      </c>
      <c r="Q132" s="111">
        <f>IF(RES_hhdet_tes!Q132=0,"",RES_hhdet_tes!Q132/RES_hhdet_fec!Q132)</f>
        <v>0.9697383952829699</v>
      </c>
      <c r="R132" s="111">
        <f>IF(RES_hhdet_tes!R132=0,"",RES_hhdet_tes!R132/RES_hhdet_fec!R132)</f>
        <v>0.97304911426220053</v>
      </c>
      <c r="S132" s="111">
        <f>IF(RES_hhdet_tes!S132=0,"",RES_hhdet_tes!S132/RES_hhdet_fec!S132)</f>
        <v>0.97089074854940682</v>
      </c>
      <c r="T132" s="111">
        <f>IF(RES_hhdet_tes!T132=0,"",RES_hhdet_tes!T132/RES_hhdet_fec!T132)</f>
        <v>0.97288776088428675</v>
      </c>
      <c r="U132" s="111">
        <f>IF(RES_hhdet_tes!U132=0,"",RES_hhdet_tes!U132/RES_hhdet_fec!U132)</f>
        <v>0.97622978121740844</v>
      </c>
      <c r="V132" s="111">
        <f>IF(RES_hhdet_tes!V132=0,"",RES_hhdet_tes!V132/RES_hhdet_fec!V132)</f>
        <v>0.97624160460324072</v>
      </c>
      <c r="W132" s="111">
        <f>IF(RES_hhdet_tes!W132=0,"",RES_hhdet_tes!W132/RES_hhdet_fec!W132)</f>
        <v>0.97728901505766774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0.82171329989913777</v>
      </c>
      <c r="C133" s="112">
        <f>IF(RES_hhdet_tes!C133=0,"",RES_hhdet_tes!C133/RES_hhdet_fec!C133)</f>
        <v>0.82671711186099461</v>
      </c>
      <c r="D133" s="112">
        <f>IF(RES_hhdet_tes!D133=0,"",RES_hhdet_tes!D133/RES_hhdet_fec!D133)</f>
        <v>0.83009716946479628</v>
      </c>
      <c r="E133" s="112">
        <f>IF(RES_hhdet_tes!E133=0,"",RES_hhdet_tes!E133/RES_hhdet_fec!E133)</f>
        <v>0.83068865472366138</v>
      </c>
      <c r="F133" s="112">
        <f>IF(RES_hhdet_tes!F133=0,"",RES_hhdet_tes!F133/RES_hhdet_fec!F133)</f>
        <v>0.83242909518251451</v>
      </c>
      <c r="G133" s="112">
        <f>IF(RES_hhdet_tes!G133=0,"",RES_hhdet_tes!G133/RES_hhdet_fec!G133)</f>
        <v>0.83821563386701359</v>
      </c>
      <c r="H133" s="112">
        <f>IF(RES_hhdet_tes!H133=0,"",RES_hhdet_tes!H133/RES_hhdet_fec!H133)</f>
        <v>0.84369555828669673</v>
      </c>
      <c r="I133" s="112">
        <f>IF(RES_hhdet_tes!I133=0,"",RES_hhdet_tes!I133/RES_hhdet_fec!I133)</f>
        <v>0.84481852985728256</v>
      </c>
      <c r="J133" s="112">
        <f>IF(RES_hhdet_tes!J133=0,"",RES_hhdet_tes!J133/RES_hhdet_fec!J133)</f>
        <v>0.84715931444861148</v>
      </c>
      <c r="K133" s="112">
        <f>IF(RES_hhdet_tes!K133=0,"",RES_hhdet_tes!K133/RES_hhdet_fec!K133)</f>
        <v>0.85097829796049473</v>
      </c>
      <c r="L133" s="112">
        <f>IF(RES_hhdet_tes!L133=0,"",RES_hhdet_tes!L133/RES_hhdet_fec!L133)</f>
        <v>0.85899947347850747</v>
      </c>
      <c r="M133" s="112">
        <f>IF(RES_hhdet_tes!M133=0,"",RES_hhdet_tes!M133/RES_hhdet_fec!M133)</f>
        <v>0.8643708556769224</v>
      </c>
      <c r="N133" s="112">
        <f>IF(RES_hhdet_tes!N133=0,"",RES_hhdet_tes!N133/RES_hhdet_fec!N133)</f>
        <v>0.86640889222382089</v>
      </c>
      <c r="O133" s="112">
        <f>IF(RES_hhdet_tes!O133=0,"",RES_hhdet_tes!O133/RES_hhdet_fec!O133)</f>
        <v>0.86808167942916947</v>
      </c>
      <c r="P133" s="112">
        <f>IF(RES_hhdet_tes!P133=0,"",RES_hhdet_tes!P133/RES_hhdet_fec!P133)</f>
        <v>0.87169748179954465</v>
      </c>
      <c r="Q133" s="112">
        <f>IF(RES_hhdet_tes!Q133=0,"",RES_hhdet_tes!Q133/RES_hhdet_fec!Q133)</f>
        <v>0.8754439343792586</v>
      </c>
      <c r="R133" s="112">
        <f>IF(RES_hhdet_tes!R133=0,"",RES_hhdet_tes!R133/RES_hhdet_fec!R133)</f>
        <v>0.88035592593061696</v>
      </c>
      <c r="S133" s="112">
        <f>IF(RES_hhdet_tes!S133=0,"",RES_hhdet_tes!S133/RES_hhdet_fec!S133)</f>
        <v>0.88425939596782188</v>
      </c>
      <c r="T133" s="112">
        <f>IF(RES_hhdet_tes!T133=0,"",RES_hhdet_tes!T133/RES_hhdet_fec!T133)</f>
        <v>0.89121595546641552</v>
      </c>
      <c r="U133" s="112">
        <f>IF(RES_hhdet_tes!U133=0,"",RES_hhdet_tes!U133/RES_hhdet_fec!U133)</f>
        <v>0.89645795178494947</v>
      </c>
      <c r="V133" s="112">
        <f>IF(RES_hhdet_tes!V133=0,"",RES_hhdet_tes!V133/RES_hhdet_fec!V133)</f>
        <v>0.89998270440023087</v>
      </c>
      <c r="W133" s="112">
        <f>IF(RES_hhdet_tes!W133=0,"",RES_hhdet_tes!W133/RES_hhdet_fec!W133)</f>
        <v>0.90625418742817687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0.67845106870625549</v>
      </c>
      <c r="C135" s="112">
        <f>IF(RES_hhdet_tes!C135=0,"",RES_hhdet_tes!C135/RES_hhdet_fec!C135)</f>
        <v>0.68118112287103394</v>
      </c>
      <c r="D135" s="112">
        <f>IF(RES_hhdet_tes!D135=0,"",RES_hhdet_tes!D135/RES_hhdet_fec!D135)</f>
        <v>0.68221164479584595</v>
      </c>
      <c r="E135" s="112">
        <f>IF(RES_hhdet_tes!E135=0,"",RES_hhdet_tes!E135/RES_hhdet_fec!E135)</f>
        <v>0.68667690509316115</v>
      </c>
      <c r="F135" s="112">
        <f>IF(RES_hhdet_tes!F135=0,"",RES_hhdet_tes!F135/RES_hhdet_fec!F135)</f>
        <v>0.69190817278793393</v>
      </c>
      <c r="G135" s="112">
        <f>IF(RES_hhdet_tes!G135=0,"",RES_hhdet_tes!G135/RES_hhdet_fec!G135)</f>
        <v>0.69715429891639624</v>
      </c>
      <c r="H135" s="112">
        <f>IF(RES_hhdet_tes!H135=0,"",RES_hhdet_tes!H135/RES_hhdet_fec!H135)</f>
        <v>0.70303618043284311</v>
      </c>
      <c r="I135" s="112">
        <f>IF(RES_hhdet_tes!I135=0,"",RES_hhdet_tes!I135/RES_hhdet_fec!I135)</f>
        <v>0.70595951319103645</v>
      </c>
      <c r="J135" s="112">
        <f>IF(RES_hhdet_tes!J135=0,"",RES_hhdet_tes!J135/RES_hhdet_fec!J135)</f>
        <v>0.70629910883685987</v>
      </c>
      <c r="K135" s="112">
        <f>IF(RES_hhdet_tes!K135=0,"",RES_hhdet_tes!K135/RES_hhdet_fec!K135)</f>
        <v>0.70657346395580689</v>
      </c>
      <c r="L135" s="112">
        <f>IF(RES_hhdet_tes!L135=0,"",RES_hhdet_tes!L135/RES_hhdet_fec!L135)</f>
        <v>0.70847273325055837</v>
      </c>
      <c r="M135" s="112">
        <f>IF(RES_hhdet_tes!M135=0,"",RES_hhdet_tes!M135/RES_hhdet_fec!M135)</f>
        <v>0.71236287827653721</v>
      </c>
      <c r="N135" s="112">
        <f>IF(RES_hhdet_tes!N135=0,"",RES_hhdet_tes!N135/RES_hhdet_fec!N135)</f>
        <v>0.71672559576608741</v>
      </c>
      <c r="O135" s="112">
        <f>IF(RES_hhdet_tes!O135=0,"",RES_hhdet_tes!O135/RES_hhdet_fec!O135)</f>
        <v>0.72166139980524679</v>
      </c>
      <c r="P135" s="112">
        <f>IF(RES_hhdet_tes!P135=0,"",RES_hhdet_tes!P135/RES_hhdet_fec!P135)</f>
        <v>0.72483058101173348</v>
      </c>
      <c r="Q135" s="112">
        <f>IF(RES_hhdet_tes!Q135=0,"",RES_hhdet_tes!Q135/RES_hhdet_fec!Q135)</f>
        <v>0.72729429415893732</v>
      </c>
      <c r="R135" s="112">
        <f>IF(RES_hhdet_tes!R135=0,"",RES_hhdet_tes!R135/RES_hhdet_fec!R135)</f>
        <v>0.73078697829214845</v>
      </c>
      <c r="S135" s="112">
        <f>IF(RES_hhdet_tes!S135=0,"",RES_hhdet_tes!S135/RES_hhdet_fec!S135)</f>
        <v>0.73782792280655718</v>
      </c>
      <c r="T135" s="112">
        <f>IF(RES_hhdet_tes!T135=0,"",RES_hhdet_tes!T135/RES_hhdet_fec!T135)</f>
        <v>0.74967900053602532</v>
      </c>
      <c r="U135" s="112">
        <f>IF(RES_hhdet_tes!U135=0,"",RES_hhdet_tes!U135/RES_hhdet_fec!U135)</f>
        <v>0.76186944023832648</v>
      </c>
      <c r="V135" s="112">
        <f>IF(RES_hhdet_tes!V135=0,"",RES_hhdet_tes!V135/RES_hhdet_fec!V135)</f>
        <v>0.77131223493424006</v>
      </c>
      <c r="W135" s="112">
        <f>IF(RES_hhdet_tes!W135=0,"",RES_hhdet_tes!W135/RES_hhdet_fec!W135)</f>
        <v>0.77656482858678133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0.88879322043616127</v>
      </c>
      <c r="C136" s="113">
        <f>IF(RES_hhdet_tes!C136=0,"",RES_hhdet_tes!C136/RES_hhdet_fec!C136)</f>
        <v>0.90019658694834226</v>
      </c>
      <c r="D136" s="113">
        <f>IF(RES_hhdet_tes!D136=0,"",RES_hhdet_tes!D136/RES_hhdet_fec!D136)</f>
        <v>0.90846688788147145</v>
      </c>
      <c r="E136" s="113">
        <f>IF(RES_hhdet_tes!E136=0,"",RES_hhdet_tes!E136/RES_hhdet_fec!E136)</f>
        <v>0.90107962420686949</v>
      </c>
      <c r="F136" s="113">
        <f>IF(RES_hhdet_tes!F136=0,"",RES_hhdet_tes!F136/RES_hhdet_fec!F136)</f>
        <v>0.90585399742877071</v>
      </c>
      <c r="G136" s="113">
        <f>IF(RES_hhdet_tes!G136=0,"",RES_hhdet_tes!G136/RES_hhdet_fec!G136)</f>
        <v>0.91531019410409642</v>
      </c>
      <c r="H136" s="113">
        <f>IF(RES_hhdet_tes!H136=0,"",RES_hhdet_tes!H136/RES_hhdet_fec!H136)</f>
        <v>0.92088366988048476</v>
      </c>
      <c r="I136" s="113">
        <f>IF(RES_hhdet_tes!I136=0,"",RES_hhdet_tes!I136/RES_hhdet_fec!I136)</f>
        <v>0.90679941217312676</v>
      </c>
      <c r="J136" s="113">
        <f>IF(RES_hhdet_tes!J136=0,"",RES_hhdet_tes!J136/RES_hhdet_fec!J136)</f>
        <v>0.91310327626971655</v>
      </c>
      <c r="K136" s="113">
        <f>IF(RES_hhdet_tes!K136=0,"",RES_hhdet_tes!K136/RES_hhdet_fec!K136)</f>
        <v>0.91992902070512017</v>
      </c>
      <c r="L136" s="113">
        <f>IF(RES_hhdet_tes!L136=0,"",RES_hhdet_tes!L136/RES_hhdet_fec!L136)</f>
        <v>0.84532244158691416</v>
      </c>
      <c r="M136" s="113">
        <f>IF(RES_hhdet_tes!M136=0,"",RES_hhdet_tes!M136/RES_hhdet_fec!M136)</f>
        <v>0.92616052865718823</v>
      </c>
      <c r="N136" s="113">
        <f>IF(RES_hhdet_tes!N136=0,"",RES_hhdet_tes!N136/RES_hhdet_fec!N136)</f>
        <v>0.90911803590537976</v>
      </c>
      <c r="O136" s="113">
        <f>IF(RES_hhdet_tes!O136=0,"",RES_hhdet_tes!O136/RES_hhdet_fec!O136)</f>
        <v>0.90660985408694883</v>
      </c>
      <c r="P136" s="113">
        <f>IF(RES_hhdet_tes!P136=0,"",RES_hhdet_tes!P136/RES_hhdet_fec!P136)</f>
        <v>0.93191387809185644</v>
      </c>
      <c r="Q136" s="113">
        <f>IF(RES_hhdet_tes!Q136=0,"",RES_hhdet_tes!Q136/RES_hhdet_fec!Q136)</f>
        <v>0.92333268914861477</v>
      </c>
      <c r="R136" s="113">
        <f>IF(RES_hhdet_tes!R136=0,"",RES_hhdet_tes!R136/RES_hhdet_fec!R136)</f>
        <v>0.92978515968940822</v>
      </c>
      <c r="S136" s="113">
        <f>IF(RES_hhdet_tes!S136=0,"",RES_hhdet_tes!S136/RES_hhdet_fec!S136)</f>
        <v>0.92455614742631953</v>
      </c>
      <c r="T136" s="113">
        <f>IF(RES_hhdet_tes!T136=0,"",RES_hhdet_tes!T136/RES_hhdet_fec!T136)</f>
        <v>0.93072457272417741</v>
      </c>
      <c r="U136" s="113">
        <f>IF(RES_hhdet_tes!U136=0,"",RES_hhdet_tes!U136/RES_hhdet_fec!U136)</f>
        <v>0.93961447021610411</v>
      </c>
      <c r="V136" s="113">
        <f>IF(RES_hhdet_tes!V136=0,"",RES_hhdet_tes!V136/RES_hhdet_fec!V136)</f>
        <v>0.93949172419732507</v>
      </c>
      <c r="W136" s="113">
        <f>IF(RES_hhdet_tes!W136=0,"",RES_hhdet_tes!W136/RES_hhdet_fec!W136)</f>
        <v>0.93930915049608688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0.67845106870625549</v>
      </c>
      <c r="C137" s="111">
        <f>IF(RES_hhdet_tes!C137=0,"",RES_hhdet_tes!C137/RES_hhdet_fec!C137)</f>
        <v>0.68064258151083157</v>
      </c>
      <c r="D137" s="111">
        <f>IF(RES_hhdet_tes!D137=0,"",RES_hhdet_tes!D137/RES_hhdet_fec!D137)</f>
        <v>0.68148361379861155</v>
      </c>
      <c r="E137" s="111">
        <f>IF(RES_hhdet_tes!E137=0,"",RES_hhdet_tes!E137/RES_hhdet_fec!E137)</f>
        <v>0.68627038152825071</v>
      </c>
      <c r="F137" s="111">
        <f>IF(RES_hhdet_tes!F137=0,"",RES_hhdet_tes!F137/RES_hhdet_fec!F137)</f>
        <v>0.69199196877708935</v>
      </c>
      <c r="G137" s="111">
        <f>IF(RES_hhdet_tes!G137=0,"",RES_hhdet_tes!G137/RES_hhdet_fec!G137)</f>
        <v>0.69789251783509232</v>
      </c>
      <c r="H137" s="111">
        <f>IF(RES_hhdet_tes!H137=0,"",RES_hhdet_tes!H137/RES_hhdet_fec!H137)</f>
        <v>0.70397708992972108</v>
      </c>
      <c r="I137" s="111">
        <f>IF(RES_hhdet_tes!I137=0,"",RES_hhdet_tes!I137/RES_hhdet_fec!I137)</f>
        <v>0.70635627685572744</v>
      </c>
      <c r="J137" s="111">
        <f>IF(RES_hhdet_tes!J137=0,"",RES_hhdet_tes!J137/RES_hhdet_fec!J137)</f>
        <v>0.70659843396050859</v>
      </c>
      <c r="K137" s="111">
        <f>IF(RES_hhdet_tes!K137=0,"",RES_hhdet_tes!K137/RES_hhdet_fec!K137)</f>
        <v>0.70705422100801252</v>
      </c>
      <c r="L137" s="111">
        <f>IF(RES_hhdet_tes!L137=0,"",RES_hhdet_tes!L137/RES_hhdet_fec!L137)</f>
        <v>0.71125250495731329</v>
      </c>
      <c r="M137" s="111">
        <f>IF(RES_hhdet_tes!M137=0,"",RES_hhdet_tes!M137/RES_hhdet_fec!M137)</f>
        <v>0.71469496700157731</v>
      </c>
      <c r="N137" s="111">
        <f>IF(RES_hhdet_tes!N137=0,"",RES_hhdet_tes!N137/RES_hhdet_fec!N137)</f>
        <v>0.71706140821620612</v>
      </c>
      <c r="O137" s="111">
        <f>IF(RES_hhdet_tes!O137=0,"",RES_hhdet_tes!O137/RES_hhdet_fec!O137)</f>
        <v>0.71949391941218055</v>
      </c>
      <c r="P137" s="111">
        <f>IF(RES_hhdet_tes!P137=0,"",RES_hhdet_tes!P137/RES_hhdet_fec!P137)</f>
        <v>0.72278770019803573</v>
      </c>
      <c r="Q137" s="111">
        <f>IF(RES_hhdet_tes!Q137=0,"",RES_hhdet_tes!Q137/RES_hhdet_fec!Q137)</f>
        <v>0.72538315295807443</v>
      </c>
      <c r="R137" s="111">
        <f>IF(RES_hhdet_tes!R137=0,"",RES_hhdet_tes!R137/RES_hhdet_fec!R137)</f>
        <v>0.72944434156560456</v>
      </c>
      <c r="S137" s="111">
        <f>IF(RES_hhdet_tes!S137=0,"",RES_hhdet_tes!S137/RES_hhdet_fec!S137)</f>
        <v>0.73743007249339521</v>
      </c>
      <c r="T137" s="111">
        <f>IF(RES_hhdet_tes!T137=0,"",RES_hhdet_tes!T137/RES_hhdet_fec!T137)</f>
        <v>0.75416221938314398</v>
      </c>
      <c r="U137" s="111">
        <f>IF(RES_hhdet_tes!U137=0,"",RES_hhdet_tes!U137/RES_hhdet_fec!U137)</f>
        <v>0.76640482355764095</v>
      </c>
      <c r="V137" s="111">
        <f>IF(RES_hhdet_tes!V137=0,"",RES_hhdet_tes!V137/RES_hhdet_fec!V137)</f>
        <v>0.7728288125175824</v>
      </c>
      <c r="W137" s="111">
        <f>IF(RES_hhdet_tes!W137=0,"",RES_hhdet_tes!W137/RES_hhdet_fec!W137)</f>
        <v>0.77648594717294928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0.68330498933867023</v>
      </c>
      <c r="C139" s="124">
        <f>IF(RES_hhdet_tes!C139=0,"",RES_hhdet_tes!C139/RES_hhdet_fec!C139)</f>
        <v>0.68808756902397028</v>
      </c>
      <c r="D139" s="124">
        <f>IF(RES_hhdet_tes!D139=0,"",RES_hhdet_tes!D139/RES_hhdet_fec!D139)</f>
        <v>0.68875821946346938</v>
      </c>
      <c r="E139" s="124">
        <f>IF(RES_hhdet_tes!E139=0,"",RES_hhdet_tes!E139/RES_hhdet_fec!E139)</f>
        <v>0.6920646845570021</v>
      </c>
      <c r="F139" s="124">
        <f>IF(RES_hhdet_tes!F139=0,"",RES_hhdet_tes!F139/RES_hhdet_fec!F139)</f>
        <v>0.68653258688888219</v>
      </c>
      <c r="G139" s="124">
        <f>IF(RES_hhdet_tes!G139=0,"",RES_hhdet_tes!G139/RES_hhdet_fec!G139)</f>
        <v>0.69307346852231932</v>
      </c>
      <c r="H139" s="124">
        <f>IF(RES_hhdet_tes!H139=0,"",RES_hhdet_tes!H139/RES_hhdet_fec!H139)</f>
        <v>0.69813156171021984</v>
      </c>
      <c r="I139" s="124">
        <f>IF(RES_hhdet_tes!I139=0,"",RES_hhdet_tes!I139/RES_hhdet_fec!I139)</f>
        <v>0.69851363334453043</v>
      </c>
      <c r="J139" s="124">
        <f>IF(RES_hhdet_tes!J139=0,"",RES_hhdet_tes!J139/RES_hhdet_fec!J139)</f>
        <v>0.70336241704512736</v>
      </c>
      <c r="K139" s="124">
        <f>IF(RES_hhdet_tes!K139=0,"",RES_hhdet_tes!K139/RES_hhdet_fec!K139)</f>
        <v>0.69196802299771298</v>
      </c>
      <c r="L139" s="124">
        <f>IF(RES_hhdet_tes!L139=0,"",RES_hhdet_tes!L139/RES_hhdet_fec!L139)</f>
        <v>0.70934257883607665</v>
      </c>
      <c r="M139" s="124">
        <f>IF(RES_hhdet_tes!M139=0,"",RES_hhdet_tes!M139/RES_hhdet_fec!M139)</f>
        <v>0.71094856949687102</v>
      </c>
      <c r="N139" s="124">
        <f>IF(RES_hhdet_tes!N139=0,"",RES_hhdet_tes!N139/RES_hhdet_fec!N139)</f>
        <v>0.72086135208825786</v>
      </c>
      <c r="O139" s="124">
        <f>IF(RES_hhdet_tes!O139=0,"",RES_hhdet_tes!O139/RES_hhdet_fec!O139)</f>
        <v>0.72586280123874092</v>
      </c>
      <c r="P139" s="124">
        <f>IF(RES_hhdet_tes!P139=0,"",RES_hhdet_tes!P139/RES_hhdet_fec!P139)</f>
        <v>0.71918468410010283</v>
      </c>
      <c r="Q139" s="124">
        <f>IF(RES_hhdet_tes!Q139=0,"",RES_hhdet_tes!Q139/RES_hhdet_fec!Q139)</f>
        <v>0.72585097750422534</v>
      </c>
      <c r="R139" s="124">
        <f>IF(RES_hhdet_tes!R139=0,"",RES_hhdet_tes!R139/RES_hhdet_fec!R139)</f>
        <v>0.73513758049874189</v>
      </c>
      <c r="S139" s="124">
        <f>IF(RES_hhdet_tes!S139=0,"",RES_hhdet_tes!S139/RES_hhdet_fec!S139)</f>
        <v>0.74253441066215953</v>
      </c>
      <c r="T139" s="124">
        <f>IF(RES_hhdet_tes!T139=0,"",RES_hhdet_tes!T139/RES_hhdet_fec!T139)</f>
        <v>0.75319516669032938</v>
      </c>
      <c r="U139" s="124">
        <f>IF(RES_hhdet_tes!U139=0,"",RES_hhdet_tes!U139/RES_hhdet_fec!U139)</f>
        <v>0.76509400502880831</v>
      </c>
      <c r="V139" s="124">
        <f>IF(RES_hhdet_tes!V139=0,"",RES_hhdet_tes!V139/RES_hhdet_fec!V139)</f>
        <v>0.77470212240176572</v>
      </c>
      <c r="W139" s="124">
        <f>IF(RES_hhdet_tes!W139=0,"",RES_hhdet_tes!W139/RES_hhdet_fec!W139)</f>
        <v>0.78498423170901577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0.61414698084034969</v>
      </c>
      <c r="C140" s="111">
        <f>IF(RES_hhdet_tes!C140=0,"",RES_hhdet_tes!C140/RES_hhdet_fec!C140)</f>
        <v>0.61505174220633663</v>
      </c>
      <c r="D140" s="111">
        <f>IF(RES_hhdet_tes!D140=0,"",RES_hhdet_tes!D140/RES_hhdet_fec!D140)</f>
        <v>0.61605796108956601</v>
      </c>
      <c r="E140" s="111">
        <f>IF(RES_hhdet_tes!E140=0,"",RES_hhdet_tes!E140/RES_hhdet_fec!E140)</f>
        <v>0.61711830785541411</v>
      </c>
      <c r="F140" s="111">
        <f>IF(RES_hhdet_tes!F140=0,"",RES_hhdet_tes!F140/RES_hhdet_fec!F140)</f>
        <v>0.61821741734122748</v>
      </c>
      <c r="G140" s="111">
        <f>IF(RES_hhdet_tes!G140=0,"",RES_hhdet_tes!G140/RES_hhdet_fec!G140)</f>
        <v>0.61924771182861571</v>
      </c>
      <c r="H140" s="111">
        <f>IF(RES_hhdet_tes!H140=0,"",RES_hhdet_tes!H140/RES_hhdet_fec!H140)</f>
        <v>0.62037183859159162</v>
      </c>
      <c r="I140" s="111">
        <f>IF(RES_hhdet_tes!I140=0,"",RES_hhdet_tes!I140/RES_hhdet_fec!I140)</f>
        <v>0.6209106541676388</v>
      </c>
      <c r="J140" s="111">
        <f>IF(RES_hhdet_tes!J140=0,"",RES_hhdet_tes!J140/RES_hhdet_fec!J140)</f>
        <v>0.62095035510805641</v>
      </c>
      <c r="K140" s="111">
        <f>IF(RES_hhdet_tes!K140=0,"",RES_hhdet_tes!K140/RES_hhdet_fec!K140)</f>
        <v>0.62106658226849232</v>
      </c>
      <c r="L140" s="111">
        <f>IF(RES_hhdet_tes!L140=0,"",RES_hhdet_tes!L140/RES_hhdet_fec!L140)</f>
        <v>0.62129022488307006</v>
      </c>
      <c r="M140" s="111">
        <f>IF(RES_hhdet_tes!M140=0,"",RES_hhdet_tes!M140/RES_hhdet_fec!M140)</f>
        <v>0.62154847251511658</v>
      </c>
      <c r="N140" s="111">
        <f>IF(RES_hhdet_tes!N140=0,"",RES_hhdet_tes!N140/RES_hhdet_fec!N140)</f>
        <v>0.62177200160589507</v>
      </c>
      <c r="O140" s="111">
        <f>IF(RES_hhdet_tes!O140=0,"",RES_hhdet_tes!O140/RES_hhdet_fec!O140)</f>
        <v>0.62190635779560266</v>
      </c>
      <c r="P140" s="111">
        <f>IF(RES_hhdet_tes!P140=0,"",RES_hhdet_tes!P140/RES_hhdet_fec!P140)</f>
        <v>0.6219189342461704</v>
      </c>
      <c r="Q140" s="111">
        <f>IF(RES_hhdet_tes!Q140=0,"",RES_hhdet_tes!Q140/RES_hhdet_fec!Q140)</f>
        <v>0.62192865982597345</v>
      </c>
      <c r="R140" s="111">
        <f>IF(RES_hhdet_tes!R140=0,"",RES_hhdet_tes!R140/RES_hhdet_fec!R140)</f>
        <v>0.62198412585572049</v>
      </c>
      <c r="S140" s="111">
        <f>IF(RES_hhdet_tes!S140=0,"",RES_hhdet_tes!S140/RES_hhdet_fec!S140)</f>
        <v>0.62217460599447771</v>
      </c>
      <c r="T140" s="111">
        <f>IF(RES_hhdet_tes!T140=0,"",RES_hhdet_tes!T140/RES_hhdet_fec!T140)</f>
        <v>0.62258470597046922</v>
      </c>
      <c r="U140" s="111">
        <f>IF(RES_hhdet_tes!U140=0,"",RES_hhdet_tes!U140/RES_hhdet_fec!U140)</f>
        <v>0.62317125916260008</v>
      </c>
      <c r="V140" s="111">
        <f>IF(RES_hhdet_tes!V140=0,"",RES_hhdet_tes!V140/RES_hhdet_fec!V140)</f>
        <v>0.62381891566444925</v>
      </c>
      <c r="W140" s="111">
        <f>IF(RES_hhdet_tes!W140=0,"",RES_hhdet_tes!W140/RES_hhdet_fec!W140)</f>
        <v>0.62442642368154944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0.75850600676264035</v>
      </c>
      <c r="C141" s="45">
        <f>IF(RES_hhdet_tes!C141=0,"",RES_hhdet_tes!C141/RES_hhdet_fec!C141)</f>
        <v>0.76075978044586556</v>
      </c>
      <c r="D141" s="45">
        <f>IF(RES_hhdet_tes!D141=0,"",RES_hhdet_tes!D141/RES_hhdet_fec!D141)</f>
        <v>0.76312575980427777</v>
      </c>
      <c r="E141" s="45">
        <f>IF(RES_hhdet_tes!E141=0,"",RES_hhdet_tes!E141/RES_hhdet_fec!E141)</f>
        <v>0.76582528976706743</v>
      </c>
      <c r="F141" s="45">
        <f>IF(RES_hhdet_tes!F141=0,"",RES_hhdet_tes!F141/RES_hhdet_fec!F141)</f>
        <v>0.76856737159252531</v>
      </c>
      <c r="G141" s="45">
        <f>IF(RES_hhdet_tes!G141=0,"",RES_hhdet_tes!G141/RES_hhdet_fec!G141)</f>
        <v>0.77168261401288185</v>
      </c>
      <c r="H141" s="45">
        <f>IF(RES_hhdet_tes!H141=0,"",RES_hhdet_tes!H141/RES_hhdet_fec!H141)</f>
        <v>0.77519172214387155</v>
      </c>
      <c r="I141" s="45">
        <f>IF(RES_hhdet_tes!I141=0,"",RES_hhdet_tes!I141/RES_hhdet_fec!I141)</f>
        <v>0.77671557510237921</v>
      </c>
      <c r="J141" s="45">
        <f>IF(RES_hhdet_tes!J141=0,"",RES_hhdet_tes!J141/RES_hhdet_fec!J141)</f>
        <v>0.77717987978219905</v>
      </c>
      <c r="K141" s="45">
        <f>IF(RES_hhdet_tes!K141=0,"",RES_hhdet_tes!K141/RES_hhdet_fec!K141)</f>
        <v>0.77854404049654036</v>
      </c>
      <c r="L141" s="45">
        <f>IF(RES_hhdet_tes!L141=0,"",RES_hhdet_tes!L141/RES_hhdet_fec!L141)</f>
        <v>0.78115960377265981</v>
      </c>
      <c r="M141" s="45">
        <f>IF(RES_hhdet_tes!M141=0,"",RES_hhdet_tes!M141/RES_hhdet_fec!M141)</f>
        <v>0.78426664910539423</v>
      </c>
      <c r="N141" s="45">
        <f>IF(RES_hhdet_tes!N141=0,"",RES_hhdet_tes!N141/RES_hhdet_fec!N141)</f>
        <v>0.78767463693155371</v>
      </c>
      <c r="O141" s="45">
        <f>IF(RES_hhdet_tes!O141=0,"",RES_hhdet_tes!O141/RES_hhdet_fec!O141)</f>
        <v>0.79100661174864961</v>
      </c>
      <c r="P141" s="45">
        <f>IF(RES_hhdet_tes!P141=0,"",RES_hhdet_tes!P141/RES_hhdet_fec!P141)</f>
        <v>0.79235569390002802</v>
      </c>
      <c r="Q141" s="45">
        <f>IF(RES_hhdet_tes!Q141=0,"",RES_hhdet_tes!Q141/RES_hhdet_fec!Q141)</f>
        <v>0.79516100872494566</v>
      </c>
      <c r="R141" s="45">
        <f>IF(RES_hhdet_tes!R141=0,"",RES_hhdet_tes!R141/RES_hhdet_fec!R141)</f>
        <v>0.80026804676022734</v>
      </c>
      <c r="S141" s="45">
        <f>IF(RES_hhdet_tes!S141=0,"",RES_hhdet_tes!S141/RES_hhdet_fec!S141)</f>
        <v>0.80852160681241514</v>
      </c>
      <c r="T141" s="45">
        <f>IF(RES_hhdet_tes!T141=0,"",RES_hhdet_tes!T141/RES_hhdet_fec!T141)</f>
        <v>0.8199308938373806</v>
      </c>
      <c r="U141" s="45">
        <f>IF(RES_hhdet_tes!U141=0,"",RES_hhdet_tes!U141/RES_hhdet_fec!U141)</f>
        <v>0.83250835640509191</v>
      </c>
      <c r="V141" s="45">
        <f>IF(RES_hhdet_tes!V141=0,"",RES_hhdet_tes!V141/RES_hhdet_fec!V141)</f>
        <v>0.84413686813006927</v>
      </c>
      <c r="W141" s="45">
        <f>IF(RES_hhdet_tes!W141=0,"",RES_hhdet_tes!W141/RES_hhdet_fec!W141)</f>
        <v>0.85360636038869808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1.199675375518007</v>
      </c>
      <c r="C143" s="119">
        <f>IF(RES_hhdet_tes!C143=0,"",RES_hhdet_tes!C143/RES_hhdet_fec!C143)</f>
        <v>1.2377083285275829</v>
      </c>
      <c r="D143" s="119">
        <f>IF(RES_hhdet_tes!D143=0,"",RES_hhdet_tes!D143/RES_hhdet_fec!D143)</f>
        <v>1.2530889400134111</v>
      </c>
      <c r="E143" s="119">
        <f>IF(RES_hhdet_tes!E143=0,"",RES_hhdet_tes!E143/RES_hhdet_fec!E143)</f>
        <v>1.3218755954219659</v>
      </c>
      <c r="F143" s="119">
        <f>IF(RES_hhdet_tes!F143=0,"",RES_hhdet_tes!F143/RES_hhdet_fec!F143)</f>
        <v>1.3158034666727065</v>
      </c>
      <c r="G143" s="119">
        <f>IF(RES_hhdet_tes!G143=0,"",RES_hhdet_tes!G143/RES_hhdet_fec!G143)</f>
        <v>1.4474048519463492</v>
      </c>
      <c r="H143" s="119">
        <f>IF(RES_hhdet_tes!H143=0,"",RES_hhdet_tes!H143/RES_hhdet_fec!H143)</f>
        <v>1.5372767006552226</v>
      </c>
      <c r="I143" s="119">
        <f>IF(RES_hhdet_tes!I143=0,"",RES_hhdet_tes!I143/RES_hhdet_fec!I143)</f>
        <v>1.5723520971535472</v>
      </c>
      <c r="J143" s="119">
        <f>IF(RES_hhdet_tes!J143=0,"",RES_hhdet_tes!J143/RES_hhdet_fec!J143)</f>
        <v>1.6465342996777894</v>
      </c>
      <c r="K143" s="119">
        <f>IF(RES_hhdet_tes!K143=0,"",RES_hhdet_tes!K143/RES_hhdet_fec!K143)</f>
        <v>1.7339372562573303</v>
      </c>
      <c r="L143" s="119">
        <f>IF(RES_hhdet_tes!L143=0,"",RES_hhdet_tes!L143/RES_hhdet_fec!L143)</f>
        <v>1.7564659251713537</v>
      </c>
      <c r="M143" s="119">
        <f>IF(RES_hhdet_tes!M143=0,"",RES_hhdet_tes!M143/RES_hhdet_fec!M143)</f>
        <v>1.6790342910199634</v>
      </c>
      <c r="N143" s="119">
        <f>IF(RES_hhdet_tes!N143=0,"",RES_hhdet_tes!N143/RES_hhdet_fec!N143)</f>
        <v>1.7331731979113936</v>
      </c>
      <c r="O143" s="119">
        <f>IF(RES_hhdet_tes!O143=0,"",RES_hhdet_tes!O143/RES_hhdet_fec!O143)</f>
        <v>1.772683851004714</v>
      </c>
      <c r="P143" s="119">
        <f>IF(RES_hhdet_tes!P143=0,"",RES_hhdet_tes!P143/RES_hhdet_fec!P143)</f>
        <v>1.7648915073785936</v>
      </c>
      <c r="Q143" s="119">
        <f>IF(RES_hhdet_tes!Q143=0,"",RES_hhdet_tes!Q143/RES_hhdet_fec!Q143)</f>
        <v>1.8142260023053174</v>
      </c>
      <c r="R143" s="119">
        <f>IF(RES_hhdet_tes!R143=0,"",RES_hhdet_tes!R143/RES_hhdet_fec!R143)</f>
        <v>1.9056091774635098</v>
      </c>
      <c r="S143" s="119">
        <f>IF(RES_hhdet_tes!S143=0,"",RES_hhdet_tes!S143/RES_hhdet_fec!S143)</f>
        <v>1.9046069383298965</v>
      </c>
      <c r="T143" s="119">
        <f>IF(RES_hhdet_tes!T143=0,"",RES_hhdet_tes!T143/RES_hhdet_fec!T143)</f>
        <v>1.9358600967052642</v>
      </c>
      <c r="U143" s="119">
        <f>IF(RES_hhdet_tes!U143=0,"",RES_hhdet_tes!U143/RES_hhdet_fec!U143)</f>
        <v>2.0114801667935285</v>
      </c>
      <c r="V143" s="119">
        <f>IF(RES_hhdet_tes!V143=0,"",RES_hhdet_tes!V143/RES_hhdet_fec!V143)</f>
        <v>2.0091464242894217</v>
      </c>
      <c r="W143" s="119">
        <f>IF(RES_hhdet_tes!W143=0,"",RES_hhdet_tes!W143/RES_hhdet_fec!W143)</f>
        <v>2.1897680669984059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1.3912949539188841</v>
      </c>
      <c r="C144" s="124">
        <f>IF(RES_hhdet_tes!C144=0,"",RES_hhdet_tes!C144/RES_hhdet_fec!C144)</f>
        <v>1.4137901979549583</v>
      </c>
      <c r="D144" s="124">
        <f>IF(RES_hhdet_tes!D144=0,"",RES_hhdet_tes!D144/RES_hhdet_fec!D144)</f>
        <v>1.4596032231711089</v>
      </c>
      <c r="E144" s="124">
        <f>IF(RES_hhdet_tes!E144=0,"",RES_hhdet_tes!E144/RES_hhdet_fec!E144)</f>
        <v>1.5383143409998095</v>
      </c>
      <c r="F144" s="124">
        <f>IF(RES_hhdet_tes!F144=0,"",RES_hhdet_tes!F144/RES_hhdet_fec!F144)</f>
        <v>1.6570564038269184</v>
      </c>
      <c r="G144" s="124">
        <f>IF(RES_hhdet_tes!G144=0,"",RES_hhdet_tes!G144/RES_hhdet_fec!G144)</f>
        <v>1.8067907438597037</v>
      </c>
      <c r="H144" s="124">
        <f>IF(RES_hhdet_tes!H144=0,"",RES_hhdet_tes!H144/RES_hhdet_fec!H144)</f>
        <v>1.9345262811151098</v>
      </c>
      <c r="I144" s="124">
        <f>IF(RES_hhdet_tes!I144=0,"",RES_hhdet_tes!I144/RES_hhdet_fec!I144)</f>
        <v>2.0418214841397173</v>
      </c>
      <c r="J144" s="124">
        <f>IF(RES_hhdet_tes!J144=0,"",RES_hhdet_tes!J144/RES_hhdet_fec!J144)</f>
        <v>2.1289517455862068</v>
      </c>
      <c r="K144" s="124">
        <f>IF(RES_hhdet_tes!K144=0,"",RES_hhdet_tes!K144/RES_hhdet_fec!K144)</f>
        <v>2.2027238443314681</v>
      </c>
      <c r="L144" s="124">
        <f>IF(RES_hhdet_tes!L144=0,"",RES_hhdet_tes!L144/RES_hhdet_fec!L144)</f>
        <v>2.2670990243325351</v>
      </c>
      <c r="M144" s="124">
        <f>IF(RES_hhdet_tes!M144=0,"",RES_hhdet_tes!M144/RES_hhdet_fec!M144)</f>
        <v>2.3147105895927829</v>
      </c>
      <c r="N144" s="124">
        <f>IF(RES_hhdet_tes!N144=0,"",RES_hhdet_tes!N144/RES_hhdet_fec!N144)</f>
        <v>2.3679936619902713</v>
      </c>
      <c r="O144" s="124">
        <f>IF(RES_hhdet_tes!O144=0,"",RES_hhdet_tes!O144/RES_hhdet_fec!O144)</f>
        <v>2.430446351777849</v>
      </c>
      <c r="P144" s="124">
        <f>IF(RES_hhdet_tes!P144=0,"",RES_hhdet_tes!P144/RES_hhdet_fec!P144)</f>
        <v>2.5121543727329048</v>
      </c>
      <c r="Q144" s="124">
        <f>IF(RES_hhdet_tes!Q144=0,"",RES_hhdet_tes!Q144/RES_hhdet_fec!Q144)</f>
        <v>2.5960378874411902</v>
      </c>
      <c r="R144" s="124">
        <f>IF(RES_hhdet_tes!R144=0,"",RES_hhdet_tes!R144/RES_hhdet_fec!R144)</f>
        <v>2.6873859558035447</v>
      </c>
      <c r="S144" s="124">
        <f>IF(RES_hhdet_tes!S144=0,"",RES_hhdet_tes!S144/RES_hhdet_fec!S144)</f>
        <v>2.7857075421940327</v>
      </c>
      <c r="T144" s="124">
        <f>IF(RES_hhdet_tes!T144=0,"",RES_hhdet_tes!T144/RES_hhdet_fec!T144)</f>
        <v>2.8965453120406566</v>
      </c>
      <c r="U144" s="124">
        <f>IF(RES_hhdet_tes!U144=0,"",RES_hhdet_tes!U144/RES_hhdet_fec!U144)</f>
        <v>3.0176106339945932</v>
      </c>
      <c r="V144" s="124">
        <f>IF(RES_hhdet_tes!V144=0,"",RES_hhdet_tes!V144/RES_hhdet_fec!V144)</f>
        <v>3.13986314890216</v>
      </c>
      <c r="W144" s="124">
        <f>IF(RES_hhdet_tes!W144=0,"",RES_hhdet_tes!W144/RES_hhdet_fec!W144)</f>
        <v>3.2538295169014759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1.3912949539188841</v>
      </c>
      <c r="C145" s="111">
        <f>IF(RES_hhdet_tes!C145=0,"",RES_hhdet_tes!C145/RES_hhdet_fec!C145)</f>
        <v>1.4137901979549583</v>
      </c>
      <c r="D145" s="111">
        <f>IF(RES_hhdet_tes!D145=0,"",RES_hhdet_tes!D145/RES_hhdet_fec!D145)</f>
        <v>1.4596032231711089</v>
      </c>
      <c r="E145" s="111">
        <f>IF(RES_hhdet_tes!E145=0,"",RES_hhdet_tes!E145/RES_hhdet_fec!E145)</f>
        <v>1.5383143409998095</v>
      </c>
      <c r="F145" s="111">
        <f>IF(RES_hhdet_tes!F145=0,"",RES_hhdet_tes!F145/RES_hhdet_fec!F145)</f>
        <v>1.6570564038269184</v>
      </c>
      <c r="G145" s="111">
        <f>IF(RES_hhdet_tes!G145=0,"",RES_hhdet_tes!G145/RES_hhdet_fec!G145)</f>
        <v>1.8067907438597037</v>
      </c>
      <c r="H145" s="111">
        <f>IF(RES_hhdet_tes!H145=0,"",RES_hhdet_tes!H145/RES_hhdet_fec!H145)</f>
        <v>1.9345262811151098</v>
      </c>
      <c r="I145" s="111">
        <f>IF(RES_hhdet_tes!I145=0,"",RES_hhdet_tes!I145/RES_hhdet_fec!I145)</f>
        <v>2.0418214841397173</v>
      </c>
      <c r="J145" s="111">
        <f>IF(RES_hhdet_tes!J145=0,"",RES_hhdet_tes!J145/RES_hhdet_fec!J145)</f>
        <v>2.1289517455862068</v>
      </c>
      <c r="K145" s="111">
        <f>IF(RES_hhdet_tes!K145=0,"",RES_hhdet_tes!K145/RES_hhdet_fec!K145)</f>
        <v>2.2027238443314681</v>
      </c>
      <c r="L145" s="111">
        <f>IF(RES_hhdet_tes!L145=0,"",RES_hhdet_tes!L145/RES_hhdet_fec!L145)</f>
        <v>2.2670990243325351</v>
      </c>
      <c r="M145" s="111">
        <f>IF(RES_hhdet_tes!M145=0,"",RES_hhdet_tes!M145/RES_hhdet_fec!M145)</f>
        <v>2.3147105895927829</v>
      </c>
      <c r="N145" s="111">
        <f>IF(RES_hhdet_tes!N145=0,"",RES_hhdet_tes!N145/RES_hhdet_fec!N145)</f>
        <v>2.3679936619902713</v>
      </c>
      <c r="O145" s="111">
        <f>IF(RES_hhdet_tes!O145=0,"",RES_hhdet_tes!O145/RES_hhdet_fec!O145)</f>
        <v>2.430446351777849</v>
      </c>
      <c r="P145" s="111">
        <f>IF(RES_hhdet_tes!P145=0,"",RES_hhdet_tes!P145/RES_hhdet_fec!P145)</f>
        <v>2.5121543727329048</v>
      </c>
      <c r="Q145" s="111">
        <f>IF(RES_hhdet_tes!Q145=0,"",RES_hhdet_tes!Q145/RES_hhdet_fec!Q145)</f>
        <v>2.5960378874411902</v>
      </c>
      <c r="R145" s="111">
        <f>IF(RES_hhdet_tes!R145=0,"",RES_hhdet_tes!R145/RES_hhdet_fec!R145)</f>
        <v>2.6873859558035447</v>
      </c>
      <c r="S145" s="111">
        <f>IF(RES_hhdet_tes!S145=0,"",RES_hhdet_tes!S145/RES_hhdet_fec!S145)</f>
        <v>2.7857075421940327</v>
      </c>
      <c r="T145" s="111">
        <f>IF(RES_hhdet_tes!T145=0,"",RES_hhdet_tes!T145/RES_hhdet_fec!T145)</f>
        <v>2.8965453120406566</v>
      </c>
      <c r="U145" s="111">
        <f>IF(RES_hhdet_tes!U145=0,"",RES_hhdet_tes!U145/RES_hhdet_fec!U145)</f>
        <v>3.0176106339945932</v>
      </c>
      <c r="V145" s="111">
        <f>IF(RES_hhdet_tes!V145=0,"",RES_hhdet_tes!V145/RES_hhdet_fec!V145)</f>
        <v>3.13986314890216</v>
      </c>
      <c r="W145" s="111">
        <f>IF(RES_hhdet_tes!W145=0,"",RES_hhdet_tes!W145/RES_hhdet_fec!W145)</f>
        <v>3.2538295169014759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1.8130054223880809</v>
      </c>
      <c r="C146" s="124">
        <f>IF(RES_hhdet_tes!C146=0,"",RES_hhdet_tes!C146/RES_hhdet_fec!C146)</f>
        <v>1.8570993923615695</v>
      </c>
      <c r="D146" s="124">
        <f>IF(RES_hhdet_tes!D146=0,"",RES_hhdet_tes!D146/RES_hhdet_fec!D146)</f>
        <v>1.9464412132106761</v>
      </c>
      <c r="E146" s="124">
        <f>IF(RES_hhdet_tes!E146=0,"",RES_hhdet_tes!E146/RES_hhdet_fec!E146)</f>
        <v>2.0471149880890134</v>
      </c>
      <c r="F146" s="124">
        <f>IF(RES_hhdet_tes!F146=0,"",RES_hhdet_tes!F146/RES_hhdet_fec!F146)</f>
        <v>2.1926544153186334</v>
      </c>
      <c r="G146" s="124">
        <f>IF(RES_hhdet_tes!G146=0,"",RES_hhdet_tes!G146/RES_hhdet_fec!G146)</f>
        <v>2.3995305465715195</v>
      </c>
      <c r="H146" s="124">
        <f>IF(RES_hhdet_tes!H146=0,"",RES_hhdet_tes!H146/RES_hhdet_fec!H146)</f>
        <v>2.5898350758210471</v>
      </c>
      <c r="I146" s="124">
        <f>IF(RES_hhdet_tes!I146=0,"",RES_hhdet_tes!I146/RES_hhdet_fec!I146)</f>
        <v>2.6872877586011636</v>
      </c>
      <c r="J146" s="124">
        <f>IF(RES_hhdet_tes!J146=0,"",RES_hhdet_tes!J146/RES_hhdet_fec!J146)</f>
        <v>2.7556596492676029</v>
      </c>
      <c r="K146" s="124">
        <f>IF(RES_hhdet_tes!K146=0,"",RES_hhdet_tes!K146/RES_hhdet_fec!K146)</f>
        <v>2.8334181828113199</v>
      </c>
      <c r="L146" s="124">
        <f>IF(RES_hhdet_tes!L146=0,"",RES_hhdet_tes!L146/RES_hhdet_fec!L146)</f>
        <v>2.8855708555959012</v>
      </c>
      <c r="M146" s="124">
        <f>IF(RES_hhdet_tes!M146=0,"",RES_hhdet_tes!M146/RES_hhdet_fec!M146)</f>
        <v>2.9248226757033877</v>
      </c>
      <c r="N146" s="124">
        <f>IF(RES_hhdet_tes!N146=0,"",RES_hhdet_tes!N146/RES_hhdet_fec!N146)</f>
        <v>2.9695387772639363</v>
      </c>
      <c r="O146" s="124">
        <f>IF(RES_hhdet_tes!O146=0,"",RES_hhdet_tes!O146/RES_hhdet_fec!O146)</f>
        <v>3.0461421492545053</v>
      </c>
      <c r="P146" s="124">
        <f>IF(RES_hhdet_tes!P146=0,"",RES_hhdet_tes!P146/RES_hhdet_fec!P146)</f>
        <v>3.1312205500145311</v>
      </c>
      <c r="Q146" s="124">
        <f>IF(RES_hhdet_tes!Q146=0,"",RES_hhdet_tes!Q146/RES_hhdet_fec!Q146)</f>
        <v>3.2723645974356956</v>
      </c>
      <c r="R146" s="124">
        <f>IF(RES_hhdet_tes!R146=0,"",RES_hhdet_tes!R146/RES_hhdet_fec!R146)</f>
        <v>3.4465526462285605</v>
      </c>
      <c r="S146" s="124">
        <f>IF(RES_hhdet_tes!S146=0,"",RES_hhdet_tes!S146/RES_hhdet_fec!S146)</f>
        <v>3.5921714089777295</v>
      </c>
      <c r="T146" s="124">
        <f>IF(RES_hhdet_tes!T146=0,"",RES_hhdet_tes!T146/RES_hhdet_fec!T146)</f>
        <v>3.6997773850876912</v>
      </c>
      <c r="U146" s="124">
        <f>IF(RES_hhdet_tes!U146=0,"",RES_hhdet_tes!U146/RES_hhdet_fec!U146)</f>
        <v>3.7970397926334623</v>
      </c>
      <c r="V146" s="124">
        <f>IF(RES_hhdet_tes!V146=0,"",RES_hhdet_tes!V146/RES_hhdet_fec!V146)</f>
        <v>3.861547001331048</v>
      </c>
      <c r="W146" s="124">
        <f>IF(RES_hhdet_tes!W146=0,"",RES_hhdet_tes!W146/RES_hhdet_fec!W146)</f>
        <v>3.9429813909931068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1.8130054223880809</v>
      </c>
      <c r="C147" s="111">
        <f>IF(RES_hhdet_tes!C147=0,"",RES_hhdet_tes!C147/RES_hhdet_fec!C147)</f>
        <v>1.8570993923615695</v>
      </c>
      <c r="D147" s="111">
        <f>IF(RES_hhdet_tes!D147=0,"",RES_hhdet_tes!D147/RES_hhdet_fec!D147)</f>
        <v>1.9464412132106761</v>
      </c>
      <c r="E147" s="111">
        <f>IF(RES_hhdet_tes!E147=0,"",RES_hhdet_tes!E147/RES_hhdet_fec!E147)</f>
        <v>2.0471149880890134</v>
      </c>
      <c r="F147" s="111">
        <f>IF(RES_hhdet_tes!F147=0,"",RES_hhdet_tes!F147/RES_hhdet_fec!F147)</f>
        <v>2.1926544153186334</v>
      </c>
      <c r="G147" s="111">
        <f>IF(RES_hhdet_tes!G147=0,"",RES_hhdet_tes!G147/RES_hhdet_fec!G147)</f>
        <v>2.3995305465715195</v>
      </c>
      <c r="H147" s="111">
        <f>IF(RES_hhdet_tes!H147=0,"",RES_hhdet_tes!H147/RES_hhdet_fec!H147)</f>
        <v>2.5898350758210471</v>
      </c>
      <c r="I147" s="111">
        <f>IF(RES_hhdet_tes!I147=0,"",RES_hhdet_tes!I147/RES_hhdet_fec!I147)</f>
        <v>2.6872877586011636</v>
      </c>
      <c r="J147" s="111">
        <f>IF(RES_hhdet_tes!J147=0,"",RES_hhdet_tes!J147/RES_hhdet_fec!J147)</f>
        <v>2.7556596492676029</v>
      </c>
      <c r="K147" s="111">
        <f>IF(RES_hhdet_tes!K147=0,"",RES_hhdet_tes!K147/RES_hhdet_fec!K147)</f>
        <v>2.8334181828113199</v>
      </c>
      <c r="L147" s="111">
        <f>IF(RES_hhdet_tes!L147=0,"",RES_hhdet_tes!L147/RES_hhdet_fec!L147)</f>
        <v>2.8855708555959012</v>
      </c>
      <c r="M147" s="111">
        <f>IF(RES_hhdet_tes!M147=0,"",RES_hhdet_tes!M147/RES_hhdet_fec!M147)</f>
        <v>2.9248226757033877</v>
      </c>
      <c r="N147" s="111">
        <f>IF(RES_hhdet_tes!N147=0,"",RES_hhdet_tes!N147/RES_hhdet_fec!N147)</f>
        <v>2.9695387772639363</v>
      </c>
      <c r="O147" s="111">
        <f>IF(RES_hhdet_tes!O147=0,"",RES_hhdet_tes!O147/RES_hhdet_fec!O147)</f>
        <v>3.0461421492545053</v>
      </c>
      <c r="P147" s="111">
        <f>IF(RES_hhdet_tes!P147=0,"",RES_hhdet_tes!P147/RES_hhdet_fec!P147)</f>
        <v>3.1312205500145311</v>
      </c>
      <c r="Q147" s="111">
        <f>IF(RES_hhdet_tes!Q147=0,"",RES_hhdet_tes!Q147/RES_hhdet_fec!Q147)</f>
        <v>3.2723645974356956</v>
      </c>
      <c r="R147" s="111">
        <f>IF(RES_hhdet_tes!R147=0,"",RES_hhdet_tes!R147/RES_hhdet_fec!R147)</f>
        <v>3.4465526462285605</v>
      </c>
      <c r="S147" s="111">
        <f>IF(RES_hhdet_tes!S147=0,"",RES_hhdet_tes!S147/RES_hhdet_fec!S147)</f>
        <v>3.5921714089777295</v>
      </c>
      <c r="T147" s="111">
        <f>IF(RES_hhdet_tes!T147=0,"",RES_hhdet_tes!T147/RES_hhdet_fec!T147)</f>
        <v>3.6997773850876912</v>
      </c>
      <c r="U147" s="111">
        <f>IF(RES_hhdet_tes!U147=0,"",RES_hhdet_tes!U147/RES_hhdet_fec!U147)</f>
        <v>3.7970397926334623</v>
      </c>
      <c r="V147" s="111">
        <f>IF(RES_hhdet_tes!V147=0,"",RES_hhdet_tes!V147/RES_hhdet_fec!V147)</f>
        <v>3.861547001331048</v>
      </c>
      <c r="W147" s="111">
        <f>IF(RES_hhdet_tes!W147=0,"",RES_hhdet_tes!W147/RES_hhdet_fec!W147)</f>
        <v>3.9429813909931068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0.67461136063719351</v>
      </c>
      <c r="C148" s="124">
        <f>IF(RES_hhdet_tes!C148=0,"",RES_hhdet_tes!C148/RES_hhdet_fec!C148)</f>
        <v>0.6795741113589816</v>
      </c>
      <c r="D148" s="124">
        <f>IF(RES_hhdet_tes!D148=0,"",RES_hhdet_tes!D148/RES_hhdet_fec!D148)</f>
        <v>0.68545197940541436</v>
      </c>
      <c r="E148" s="124">
        <f>IF(RES_hhdet_tes!E148=0,"",RES_hhdet_tes!E148/RES_hhdet_fec!E148)</f>
        <v>0.69266713808072256</v>
      </c>
      <c r="F148" s="124">
        <f>IF(RES_hhdet_tes!F148=0,"",RES_hhdet_tes!F148/RES_hhdet_fec!F148)</f>
        <v>0.69838669580320434</v>
      </c>
      <c r="G148" s="124">
        <f>IF(RES_hhdet_tes!G148=0,"",RES_hhdet_tes!G148/RES_hhdet_fec!G148)</f>
        <v>0.70292302253653882</v>
      </c>
      <c r="H148" s="124">
        <f>IF(RES_hhdet_tes!H148=0,"",RES_hhdet_tes!H148/RES_hhdet_fec!H148)</f>
        <v>0.70806275062845381</v>
      </c>
      <c r="I148" s="124">
        <f>IF(RES_hhdet_tes!I148=0,"",RES_hhdet_tes!I148/RES_hhdet_fec!I148)</f>
        <v>0.71205171215330276</v>
      </c>
      <c r="J148" s="124">
        <f>IF(RES_hhdet_tes!J148=0,"",RES_hhdet_tes!J148/RES_hhdet_fec!J148)</f>
        <v>0.71521809856116081</v>
      </c>
      <c r="K148" s="124">
        <f>IF(RES_hhdet_tes!K148=0,"",RES_hhdet_tes!K148/RES_hhdet_fec!K148)</f>
        <v>0.71730293924350474</v>
      </c>
      <c r="L148" s="124">
        <f>IF(RES_hhdet_tes!L148=0,"",RES_hhdet_tes!L148/RES_hhdet_fec!L148)</f>
        <v>0.71761294358459138</v>
      </c>
      <c r="M148" s="124">
        <f>IF(RES_hhdet_tes!M148=0,"",RES_hhdet_tes!M148/RES_hhdet_fec!M148)</f>
        <v>0.72627970496315619</v>
      </c>
      <c r="N148" s="124">
        <f>IF(RES_hhdet_tes!N148=0,"",RES_hhdet_tes!N148/RES_hhdet_fec!N148)</f>
        <v>0.7283154856072811</v>
      </c>
      <c r="O148" s="124">
        <f>IF(RES_hhdet_tes!O148=0,"",RES_hhdet_tes!O148/RES_hhdet_fec!O148)</f>
        <v>0.73196298584535535</v>
      </c>
      <c r="P148" s="124">
        <f>IF(RES_hhdet_tes!P148=0,"",RES_hhdet_tes!P148/RES_hhdet_fec!P148)</f>
        <v>0.74065089013783947</v>
      </c>
      <c r="Q148" s="124">
        <f>IF(RES_hhdet_tes!Q148=0,"",RES_hhdet_tes!Q148/RES_hhdet_fec!Q148)</f>
        <v>0.74826533322295252</v>
      </c>
      <c r="R148" s="124">
        <f>IF(RES_hhdet_tes!R148=0,"",RES_hhdet_tes!R148/RES_hhdet_fec!R148)</f>
        <v>0.75715318750667504</v>
      </c>
      <c r="S148" s="124">
        <f>IF(RES_hhdet_tes!S148=0,"",RES_hhdet_tes!S148/RES_hhdet_fec!S148)</f>
        <v>0.76445774304377834</v>
      </c>
      <c r="T148" s="124">
        <f>IF(RES_hhdet_tes!T148=0,"",RES_hhdet_tes!T148/RES_hhdet_fec!T148)</f>
        <v>0.77352538918794267</v>
      </c>
      <c r="U148" s="124">
        <f>IF(RES_hhdet_tes!U148=0,"",RES_hhdet_tes!U148/RES_hhdet_fec!U148)</f>
        <v>0.7824559082014495</v>
      </c>
      <c r="V148" s="124">
        <f>IF(RES_hhdet_tes!V148=0,"",RES_hhdet_tes!V148/RES_hhdet_fec!V148)</f>
        <v>0.78960367054567149</v>
      </c>
      <c r="W148" s="124">
        <f>IF(RES_hhdet_tes!W148=0,"",RES_hhdet_tes!W148/RES_hhdet_fec!W148)</f>
        <v>0.79720338949580838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0.6055818338961797</v>
      </c>
      <c r="C149" s="111">
        <f>IF(RES_hhdet_tes!C149=0,"",RES_hhdet_tes!C149/RES_hhdet_fec!C149)</f>
        <v>0.6099436158023569</v>
      </c>
      <c r="D149" s="111">
        <f>IF(RES_hhdet_tes!D149=0,"",RES_hhdet_tes!D149/RES_hhdet_fec!D149)</f>
        <v>0.61409253386799911</v>
      </c>
      <c r="E149" s="111">
        <f>IF(RES_hhdet_tes!E149=0,"",RES_hhdet_tes!E149/RES_hhdet_fec!E149)</f>
        <v>0.61913001663337219</v>
      </c>
      <c r="F149" s="111">
        <f>IF(RES_hhdet_tes!F149=0,"",RES_hhdet_tes!F149/RES_hhdet_fec!F149)</f>
        <v>0.62502194157531343</v>
      </c>
      <c r="G149" s="111">
        <f>IF(RES_hhdet_tes!G149=0,"",RES_hhdet_tes!G149/RES_hhdet_fec!G149)</f>
        <v>0.6301173384654789</v>
      </c>
      <c r="H149" s="111">
        <f>IF(RES_hhdet_tes!H149=0,"",RES_hhdet_tes!H149/RES_hhdet_fec!H149)</f>
        <v>0.63317392141373696</v>
      </c>
      <c r="I149" s="111">
        <f>IF(RES_hhdet_tes!I149=0,"",RES_hhdet_tes!I149/RES_hhdet_fec!I149)</f>
        <v>0.635119160156844</v>
      </c>
      <c r="J149" s="111">
        <f>IF(RES_hhdet_tes!J149=0,"",RES_hhdet_tes!J149/RES_hhdet_fec!J149)</f>
        <v>0.63643155675211749</v>
      </c>
      <c r="K149" s="111">
        <f>IF(RES_hhdet_tes!K149=0,"",RES_hhdet_tes!K149/RES_hhdet_fec!K149)</f>
        <v>0.63857563850346799</v>
      </c>
      <c r="L149" s="111">
        <f>IF(RES_hhdet_tes!L149=0,"",RES_hhdet_tes!L149/RES_hhdet_fec!L149)</f>
        <v>0.64040879679290819</v>
      </c>
      <c r="M149" s="111">
        <f>IF(RES_hhdet_tes!M149=0,"",RES_hhdet_tes!M149/RES_hhdet_fec!M149)</f>
        <v>0.64306742067533984</v>
      </c>
      <c r="N149" s="111">
        <f>IF(RES_hhdet_tes!N149=0,"",RES_hhdet_tes!N149/RES_hhdet_fec!N149)</f>
        <v>0.64800276795744194</v>
      </c>
      <c r="O149" s="111">
        <f>IF(RES_hhdet_tes!O149=0,"",RES_hhdet_tes!O149/RES_hhdet_fec!O149)</f>
        <v>0.65785703416213959</v>
      </c>
      <c r="P149" s="111">
        <f>IF(RES_hhdet_tes!P149=0,"",RES_hhdet_tes!P149/RES_hhdet_fec!P149)</f>
        <v>0.67318295514171522</v>
      </c>
      <c r="Q149" s="111">
        <f>IF(RES_hhdet_tes!Q149=0,"",RES_hhdet_tes!Q149/RES_hhdet_fec!Q149)</f>
        <v>0.69137154265133394</v>
      </c>
      <c r="R149" s="111">
        <f>IF(RES_hhdet_tes!R149=0,"",RES_hhdet_tes!R149/RES_hhdet_fec!R149)</f>
        <v>0.71002397994714972</v>
      </c>
      <c r="S149" s="111">
        <f>IF(RES_hhdet_tes!S149=0,"",RES_hhdet_tes!S149/RES_hhdet_fec!S149)</f>
        <v>0.73056612271724763</v>
      </c>
      <c r="T149" s="111">
        <f>IF(RES_hhdet_tes!T149=0,"",RES_hhdet_tes!T149/RES_hhdet_fec!T149)</f>
        <v>0.74854907950311722</v>
      </c>
      <c r="U149" s="111">
        <f>IF(RES_hhdet_tes!U149=0,"",RES_hhdet_tes!U149/RES_hhdet_fec!U149)</f>
        <v>0.76568805567927312</v>
      </c>
      <c r="V149" s="111">
        <f>IF(RES_hhdet_tes!V149=0,"",RES_hhdet_tes!V149/RES_hhdet_fec!V149)</f>
        <v>0.78232620158445276</v>
      </c>
      <c r="W149" s="111">
        <f>IF(RES_hhdet_tes!W149=0,"",RES_hhdet_tes!W149/RES_hhdet_fec!W149)</f>
        <v>0.79792567190941377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0.85335125125053068</v>
      </c>
      <c r="C150" s="111">
        <f>IF(RES_hhdet_tes!C150=0,"",RES_hhdet_tes!C150/RES_hhdet_fec!C150)</f>
        <v>0.86664733600799493</v>
      </c>
      <c r="D150" s="111">
        <f>IF(RES_hhdet_tes!D150=0,"",RES_hhdet_tes!D150/RES_hhdet_fec!D150)</f>
        <v>0.87924948362419753</v>
      </c>
      <c r="E150" s="111">
        <f>IF(RES_hhdet_tes!E150=0,"",RES_hhdet_tes!E150/RES_hhdet_fec!E150)</f>
        <v>0.86915204490006814</v>
      </c>
      <c r="F150" s="111">
        <f>IF(RES_hhdet_tes!F150=0,"",RES_hhdet_tes!F150/RES_hhdet_fec!F150)</f>
        <v>0.87708318476675828</v>
      </c>
      <c r="G150" s="111">
        <f>IF(RES_hhdet_tes!G150=0,"",RES_hhdet_tes!G150/RES_hhdet_fec!G150)</f>
        <v>0.88901543159652785</v>
      </c>
      <c r="H150" s="111">
        <f>IF(RES_hhdet_tes!H150=0,"",RES_hhdet_tes!H150/RES_hhdet_fec!H150)</f>
        <v>0.89452319140467607</v>
      </c>
      <c r="I150" s="111">
        <f>IF(RES_hhdet_tes!I150=0,"",RES_hhdet_tes!I150/RES_hhdet_fec!I150)</f>
        <v>0.87620464714884616</v>
      </c>
      <c r="J150" s="111">
        <f>IF(RES_hhdet_tes!J150=0,"",RES_hhdet_tes!J150/RES_hhdet_fec!J150)</f>
        <v>0.8846207285414569</v>
      </c>
      <c r="K150" s="111">
        <f>IF(RES_hhdet_tes!K150=0,"",RES_hhdet_tes!K150/RES_hhdet_fec!K150)</f>
        <v>0.89417835953389069</v>
      </c>
      <c r="L150" s="111">
        <f>IF(RES_hhdet_tes!L150=0,"",RES_hhdet_tes!L150/RES_hhdet_fec!L150)</f>
        <v>0.79982204114889666</v>
      </c>
      <c r="M150" s="111">
        <f>IF(RES_hhdet_tes!M150=0,"",RES_hhdet_tes!M150/RES_hhdet_fec!M150)</f>
        <v>0.90119825938092746</v>
      </c>
      <c r="N150" s="111">
        <f>IF(RES_hhdet_tes!N150=0,"",RES_hhdet_tes!N150/RES_hhdet_fec!N150)</f>
        <v>0.87856236873407301</v>
      </c>
      <c r="O150" s="111">
        <f>IF(RES_hhdet_tes!O150=0,"",RES_hhdet_tes!O150/RES_hhdet_fec!O150)</f>
        <v>0.87446398983533857</v>
      </c>
      <c r="P150" s="111">
        <f>IF(RES_hhdet_tes!P150=0,"",RES_hhdet_tes!P150/RES_hhdet_fec!P150)</f>
        <v>0.91542115945211555</v>
      </c>
      <c r="Q150" s="111">
        <f>IF(RES_hhdet_tes!Q150=0,"",RES_hhdet_tes!Q150/RES_hhdet_fec!Q150)</f>
        <v>0.91001557346190076</v>
      </c>
      <c r="R150" s="111">
        <f>IF(RES_hhdet_tes!R150=0,"",RES_hhdet_tes!R150/RES_hhdet_fec!R150)</f>
        <v>0.92370316716021961</v>
      </c>
      <c r="S150" s="111">
        <f>IF(RES_hhdet_tes!S150=0,"",RES_hhdet_tes!S150/RES_hhdet_fec!S150)</f>
        <v>0.92480159878884383</v>
      </c>
      <c r="T150" s="111">
        <f>IF(RES_hhdet_tes!T150=0,"",RES_hhdet_tes!T150/RES_hhdet_fec!T150)</f>
        <v>0.93343621752975114</v>
      </c>
      <c r="U150" s="111">
        <f>IF(RES_hhdet_tes!U150=0,"",RES_hhdet_tes!U150/RES_hhdet_fec!U150)</f>
        <v>0.94173365391651653</v>
      </c>
      <c r="V150" s="111">
        <f>IF(RES_hhdet_tes!V150=0,"",RES_hhdet_tes!V150/RES_hhdet_fec!V150)</f>
        <v>0.94099580137426597</v>
      </c>
      <c r="W150" s="111">
        <f>IF(RES_hhdet_tes!W150=0,"",RES_hhdet_tes!W150/RES_hhdet_fec!W150)</f>
        <v>0.94521723256292545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0.6055818338961797</v>
      </c>
      <c r="C151" s="112">
        <f>IF(RES_hhdet_tes!C151=0,"",RES_hhdet_tes!C151/RES_hhdet_fec!C151)</f>
        <v>0.6055818338961797</v>
      </c>
      <c r="D151" s="112">
        <f>IF(RES_hhdet_tes!D151=0,"",RES_hhdet_tes!D151/RES_hhdet_fec!D151)</f>
        <v>0.61096591865428462</v>
      </c>
      <c r="E151" s="112">
        <f>IF(RES_hhdet_tes!E151=0,"",RES_hhdet_tes!E151/RES_hhdet_fec!E151)</f>
        <v>0.61459754883551099</v>
      </c>
      <c r="F151" s="112">
        <f>IF(RES_hhdet_tes!F151=0,"",RES_hhdet_tes!F151/RES_hhdet_fec!F151)</f>
        <v>0.62488897922690978</v>
      </c>
      <c r="G151" s="112">
        <f>IF(RES_hhdet_tes!G151=0,"",RES_hhdet_tes!G151/RES_hhdet_fec!G151)</f>
        <v>0.63142485185009101</v>
      </c>
      <c r="H151" s="112">
        <f>IF(RES_hhdet_tes!H151=0,"",RES_hhdet_tes!H151/RES_hhdet_fec!H151)</f>
        <v>0.63417695342780933</v>
      </c>
      <c r="I151" s="112">
        <f>IF(RES_hhdet_tes!I151=0,"",RES_hhdet_tes!I151/RES_hhdet_fec!I151)</f>
        <v>0.63633950470751033</v>
      </c>
      <c r="J151" s="112">
        <f>IF(RES_hhdet_tes!J151=0,"",RES_hhdet_tes!J151/RES_hhdet_fec!J151)</f>
        <v>0.63710798615101016</v>
      </c>
      <c r="K151" s="112">
        <f>IF(RES_hhdet_tes!K151=0,"",RES_hhdet_tes!K151/RES_hhdet_fec!K151)</f>
        <v>0.64005778145969383</v>
      </c>
      <c r="L151" s="112">
        <f>IF(RES_hhdet_tes!L151=0,"",RES_hhdet_tes!L151/RES_hhdet_fec!L151)</f>
        <v>0.64297619705897013</v>
      </c>
      <c r="M151" s="112">
        <f>IF(RES_hhdet_tes!M151=0,"",RES_hhdet_tes!M151/RES_hhdet_fec!M151)</f>
        <v>0.64606921525041916</v>
      </c>
      <c r="N151" s="112">
        <f>IF(RES_hhdet_tes!N151=0,"",RES_hhdet_tes!N151/RES_hhdet_fec!N151)</f>
        <v>0.64700034657008909</v>
      </c>
      <c r="O151" s="112">
        <f>IF(RES_hhdet_tes!O151=0,"",RES_hhdet_tes!O151/RES_hhdet_fec!O151)</f>
        <v>0.64801401169205974</v>
      </c>
      <c r="P151" s="112">
        <f>IF(RES_hhdet_tes!P151=0,"",RES_hhdet_tes!P151/RES_hhdet_fec!P151)</f>
        <v>0.67368060544332453</v>
      </c>
      <c r="Q151" s="112">
        <f>IF(RES_hhdet_tes!Q151=0,"",RES_hhdet_tes!Q151/RES_hhdet_fec!Q151)</f>
        <v>0.68905809281694885</v>
      </c>
      <c r="R151" s="112">
        <f>IF(RES_hhdet_tes!R151=0,"",RES_hhdet_tes!R151/RES_hhdet_fec!R151)</f>
        <v>0.71130756968123421</v>
      </c>
      <c r="S151" s="112">
        <f>IF(RES_hhdet_tes!S151=0,"",RES_hhdet_tes!S151/RES_hhdet_fec!S151)</f>
        <v>0.73800590637263075</v>
      </c>
      <c r="T151" s="112">
        <f>IF(RES_hhdet_tes!T151=0,"",RES_hhdet_tes!T151/RES_hhdet_fec!T151)</f>
        <v>0.76194673949597902</v>
      </c>
      <c r="U151" s="112">
        <f>IF(RES_hhdet_tes!U151=0,"",RES_hhdet_tes!U151/RES_hhdet_fec!U151)</f>
        <v>0.772948288454682</v>
      </c>
      <c r="V151" s="112">
        <f>IF(RES_hhdet_tes!V151=0,"",RES_hhdet_tes!V151/RES_hhdet_fec!V151)</f>
        <v>0.77737132007497234</v>
      </c>
      <c r="W151" s="112">
        <f>IF(RES_hhdet_tes!W151=0,"",RES_hhdet_tes!W151/RES_hhdet_fec!W151)</f>
        <v>0.79477256010567654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0.67845106870625549</v>
      </c>
      <c r="C153" s="112">
        <f>IF(RES_hhdet_tes!C153=0,"",RES_hhdet_tes!C153/RES_hhdet_fec!C153)</f>
        <v>0.68379746833240929</v>
      </c>
      <c r="D153" s="112">
        <f>IF(RES_hhdet_tes!D153=0,"",RES_hhdet_tes!D153/RES_hhdet_fec!D153)</f>
        <v>0.68972745502701061</v>
      </c>
      <c r="E153" s="112">
        <f>IF(RES_hhdet_tes!E153=0,"",RES_hhdet_tes!E153/RES_hhdet_fec!E153)</f>
        <v>0.69559768101883168</v>
      </c>
      <c r="F153" s="112">
        <f>IF(RES_hhdet_tes!F153=0,"",RES_hhdet_tes!F153/RES_hhdet_fec!F153)</f>
        <v>0.70069768669086596</v>
      </c>
      <c r="G153" s="112">
        <f>IF(RES_hhdet_tes!G153=0,"",RES_hhdet_tes!G153/RES_hhdet_fec!G153)</f>
        <v>0.70443045529132553</v>
      </c>
      <c r="H153" s="112">
        <f>IF(RES_hhdet_tes!H153=0,"",RES_hhdet_tes!H153/RES_hhdet_fec!H153)</f>
        <v>0.70659860341636926</v>
      </c>
      <c r="I153" s="112">
        <f>IF(RES_hhdet_tes!I153=0,"",RES_hhdet_tes!I153/RES_hhdet_fec!I153)</f>
        <v>0.70782208589809759</v>
      </c>
      <c r="J153" s="112">
        <f>IF(RES_hhdet_tes!J153=0,"",RES_hhdet_tes!J153/RES_hhdet_fec!J153)</f>
        <v>0.70879917529821024</v>
      </c>
      <c r="K153" s="112">
        <f>IF(RES_hhdet_tes!K153=0,"",RES_hhdet_tes!K153/RES_hhdet_fec!K153)</f>
        <v>0.70977653392288564</v>
      </c>
      <c r="L153" s="112">
        <f>IF(RES_hhdet_tes!L153=0,"",RES_hhdet_tes!L153/RES_hhdet_fec!L153)</f>
        <v>0.71076634606253541</v>
      </c>
      <c r="M153" s="112">
        <f>IF(RES_hhdet_tes!M153=0,"",RES_hhdet_tes!M153/RES_hhdet_fec!M153)</f>
        <v>0.71203454368689278</v>
      </c>
      <c r="N153" s="112">
        <f>IF(RES_hhdet_tes!N153=0,"",RES_hhdet_tes!N153/RES_hhdet_fec!N153)</f>
        <v>0.71432860327214687</v>
      </c>
      <c r="O153" s="112">
        <f>IF(RES_hhdet_tes!O153=0,"",RES_hhdet_tes!O153/RES_hhdet_fec!O153)</f>
        <v>0.71833995919650528</v>
      </c>
      <c r="P153" s="112">
        <f>IF(RES_hhdet_tes!P153=0,"",RES_hhdet_tes!P153/RES_hhdet_fec!P153)</f>
        <v>0.72443844115778222</v>
      </c>
      <c r="Q153" s="112">
        <f>IF(RES_hhdet_tes!Q153=0,"",RES_hhdet_tes!Q153/RES_hhdet_fec!Q153)</f>
        <v>0.73178552261016805</v>
      </c>
      <c r="R153" s="112">
        <f>IF(RES_hhdet_tes!R153=0,"",RES_hhdet_tes!R153/RES_hhdet_fec!R153)</f>
        <v>0.73943635078791681</v>
      </c>
      <c r="S153" s="112">
        <f>IF(RES_hhdet_tes!S153=0,"",RES_hhdet_tes!S153/RES_hhdet_fec!S153)</f>
        <v>0.74707546567308569</v>
      </c>
      <c r="T153" s="112">
        <f>IF(RES_hhdet_tes!T153=0,"",RES_hhdet_tes!T153/RES_hhdet_fec!T153)</f>
        <v>0.75458463009701626</v>
      </c>
      <c r="U153" s="112">
        <f>IF(RES_hhdet_tes!U153=0,"",RES_hhdet_tes!U153/RES_hhdet_fec!U153)</f>
        <v>0.76246724654143616</v>
      </c>
      <c r="V153" s="112">
        <f>IF(RES_hhdet_tes!V153=0,"",RES_hhdet_tes!V153/RES_hhdet_fec!V153)</f>
        <v>0.77059132393957164</v>
      </c>
      <c r="W153" s="112">
        <f>IF(RES_hhdet_tes!W153=0,"",RES_hhdet_tes!W153/RES_hhdet_fec!W153)</f>
        <v>0.77762288862027484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0.88879322043616127</v>
      </c>
      <c r="C154" s="113">
        <f>IF(RES_hhdet_tes!C154=0,"",RES_hhdet_tes!C154/RES_hhdet_fec!C154)</f>
        <v>0.90110832479188241</v>
      </c>
      <c r="D154" s="113">
        <f>IF(RES_hhdet_tes!D154=0,"",RES_hhdet_tes!D154/RES_hhdet_fec!D154)</f>
        <v>0.91098585504671259</v>
      </c>
      <c r="E154" s="113">
        <f>IF(RES_hhdet_tes!E154=0,"",RES_hhdet_tes!E154/RES_hhdet_fec!E154)</f>
        <v>0.90470244739918726</v>
      </c>
      <c r="F154" s="113">
        <f>IF(RES_hhdet_tes!F154=0,"",RES_hhdet_tes!F154/RES_hhdet_fec!F154)</f>
        <v>0.90937322189119341</v>
      </c>
      <c r="G154" s="113">
        <f>IF(RES_hhdet_tes!G154=0,"",RES_hhdet_tes!G154/RES_hhdet_fec!G154)</f>
        <v>0.91786597483819488</v>
      </c>
      <c r="H154" s="113">
        <f>IF(RES_hhdet_tes!H154=0,"",RES_hhdet_tes!H154/RES_hhdet_fec!H154)</f>
        <v>0.92195713281890712</v>
      </c>
      <c r="I154" s="113">
        <f>IF(RES_hhdet_tes!I154=0,"",RES_hhdet_tes!I154/RES_hhdet_fec!I154)</f>
        <v>0.90763070809879287</v>
      </c>
      <c r="J154" s="113">
        <f>IF(RES_hhdet_tes!J154=0,"",RES_hhdet_tes!J154/RES_hhdet_fec!J154)</f>
        <v>0.9141080274891602</v>
      </c>
      <c r="K154" s="113">
        <f>IF(RES_hhdet_tes!K154=0,"",RES_hhdet_tes!K154/RES_hhdet_fec!K154)</f>
        <v>0.92105763628684334</v>
      </c>
      <c r="L154" s="113">
        <f>IF(RES_hhdet_tes!L154=0,"",RES_hhdet_tes!L154/RES_hhdet_fec!L154)</f>
        <v>0.84569384342854637</v>
      </c>
      <c r="M154" s="113">
        <f>IF(RES_hhdet_tes!M154=0,"",RES_hhdet_tes!M154/RES_hhdet_fec!M154)</f>
        <v>0.92566554182215122</v>
      </c>
      <c r="N154" s="113">
        <f>IF(RES_hhdet_tes!N154=0,"",RES_hhdet_tes!N154/RES_hhdet_fec!N154)</f>
        <v>0.90824580288868317</v>
      </c>
      <c r="O154" s="113">
        <f>IF(RES_hhdet_tes!O154=0,"",RES_hhdet_tes!O154/RES_hhdet_fec!O154)</f>
        <v>0.90572341089636221</v>
      </c>
      <c r="P154" s="113">
        <f>IF(RES_hhdet_tes!P154=0,"",RES_hhdet_tes!P154/RES_hhdet_fec!P154)</f>
        <v>0.9322314254115166</v>
      </c>
      <c r="Q154" s="113">
        <f>IF(RES_hhdet_tes!Q154=0,"",RES_hhdet_tes!Q154/RES_hhdet_fec!Q154)</f>
        <v>0.92542383849930365</v>
      </c>
      <c r="R154" s="113">
        <f>IF(RES_hhdet_tes!R154=0,"",RES_hhdet_tes!R154/RES_hhdet_fec!R154)</f>
        <v>0.93307913514571927</v>
      </c>
      <c r="S154" s="113">
        <f>IF(RES_hhdet_tes!S154=0,"",RES_hhdet_tes!S154/RES_hhdet_fec!S154)</f>
        <v>0.92820357195628322</v>
      </c>
      <c r="T154" s="113">
        <f>IF(RES_hhdet_tes!T154=0,"",RES_hhdet_tes!T154/RES_hhdet_fec!T154)</f>
        <v>0.93203718940081359</v>
      </c>
      <c r="U154" s="113">
        <f>IF(RES_hhdet_tes!U154=0,"",RES_hhdet_tes!U154/RES_hhdet_fec!U154)</f>
        <v>0.93935234957875791</v>
      </c>
      <c r="V154" s="113">
        <f>IF(RES_hhdet_tes!V154=0,"",RES_hhdet_tes!V154/RES_hhdet_fec!V154)</f>
        <v>0.9389939461951935</v>
      </c>
      <c r="W154" s="113">
        <f>IF(RES_hhdet_tes!W154=0,"",RES_hhdet_tes!W154/RES_hhdet_fec!W154)</f>
        <v>0.93976988920444759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0.67845106870625549</v>
      </c>
      <c r="C155" s="111">
        <f>IF(RES_hhdet_tes!C155=0,"",RES_hhdet_tes!C155/RES_hhdet_fec!C155)</f>
        <v>0.68285339480784746</v>
      </c>
      <c r="D155" s="111">
        <f>IF(RES_hhdet_tes!D155=0,"",RES_hhdet_tes!D155/RES_hhdet_fec!D155)</f>
        <v>0.68810454153969636</v>
      </c>
      <c r="E155" s="111">
        <f>IF(RES_hhdet_tes!E155=0,"",RES_hhdet_tes!E155/RES_hhdet_fec!E155)</f>
        <v>0.69509828045363131</v>
      </c>
      <c r="F155" s="111">
        <f>IF(RES_hhdet_tes!F155=0,"",RES_hhdet_tes!F155/RES_hhdet_fec!F155)</f>
        <v>0.70086556545702361</v>
      </c>
      <c r="G155" s="111">
        <f>IF(RES_hhdet_tes!G155=0,"",RES_hhdet_tes!G155/RES_hhdet_fec!G155)</f>
        <v>0.70489413827961656</v>
      </c>
      <c r="H155" s="111">
        <f>IF(RES_hhdet_tes!H155=0,"",RES_hhdet_tes!H155/RES_hhdet_fec!H155)</f>
        <v>0.70705736974052091</v>
      </c>
      <c r="I155" s="111">
        <f>IF(RES_hhdet_tes!I155=0,"",RES_hhdet_tes!I155/RES_hhdet_fec!I155)</f>
        <v>0.70840049574847419</v>
      </c>
      <c r="J155" s="111">
        <f>IF(RES_hhdet_tes!J155=0,"",RES_hhdet_tes!J155/RES_hhdet_fec!J155)</f>
        <v>0.70923056488564951</v>
      </c>
      <c r="K155" s="111">
        <f>IF(RES_hhdet_tes!K155=0,"",RES_hhdet_tes!K155/RES_hhdet_fec!K155)</f>
        <v>0.7102382380915756</v>
      </c>
      <c r="L155" s="111">
        <f>IF(RES_hhdet_tes!L155=0,"",RES_hhdet_tes!L155/RES_hhdet_fec!L155)</f>
        <v>0.71183608684179733</v>
      </c>
      <c r="M155" s="111">
        <f>IF(RES_hhdet_tes!M155=0,"",RES_hhdet_tes!M155/RES_hhdet_fec!M155)</f>
        <v>0.7132213496036871</v>
      </c>
      <c r="N155" s="111">
        <f>IF(RES_hhdet_tes!N155=0,"",RES_hhdet_tes!N155/RES_hhdet_fec!N155)</f>
        <v>0.71492392144922934</v>
      </c>
      <c r="O155" s="111">
        <f>IF(RES_hhdet_tes!O155=0,"",RES_hhdet_tes!O155/RES_hhdet_fec!O155)</f>
        <v>0.71738505399391961</v>
      </c>
      <c r="P155" s="111">
        <f>IF(RES_hhdet_tes!P155=0,"",RES_hhdet_tes!P155/RES_hhdet_fec!P155)</f>
        <v>0.72379151153376875</v>
      </c>
      <c r="Q155" s="111">
        <f>IF(RES_hhdet_tes!Q155=0,"",RES_hhdet_tes!Q155/RES_hhdet_fec!Q155)</f>
        <v>0.73130228798549213</v>
      </c>
      <c r="R155" s="111">
        <f>IF(RES_hhdet_tes!R155=0,"",RES_hhdet_tes!R155/RES_hhdet_fec!R155)</f>
        <v>0.73950369195986909</v>
      </c>
      <c r="S155" s="111">
        <f>IF(RES_hhdet_tes!S155=0,"",RES_hhdet_tes!S155/RES_hhdet_fec!S155)</f>
        <v>0.74765512436776804</v>
      </c>
      <c r="T155" s="111">
        <f>IF(RES_hhdet_tes!T155=0,"",RES_hhdet_tes!T155/RES_hhdet_fec!T155)</f>
        <v>0.75795026147895561</v>
      </c>
      <c r="U155" s="111">
        <f>IF(RES_hhdet_tes!U155=0,"",RES_hhdet_tes!U155/RES_hhdet_fec!U155)</f>
        <v>0.76557841774930058</v>
      </c>
      <c r="V155" s="111">
        <f>IF(RES_hhdet_tes!V155=0,"",RES_hhdet_tes!V155/RES_hhdet_fec!V155)</f>
        <v>0.77129373192756356</v>
      </c>
      <c r="W155" s="111">
        <f>IF(RES_hhdet_tes!W155=0,"",RES_hhdet_tes!W155/RES_hhdet_fec!W155)</f>
        <v>0.77789048438683017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0.68330501639871866</v>
      </c>
      <c r="C157" s="124">
        <f>IF(RES_hhdet_tes!C157=0,"",RES_hhdet_tes!C157/RES_hhdet_fec!C157)</f>
        <v>0.68915345680464901</v>
      </c>
      <c r="D157" s="124">
        <f>IF(RES_hhdet_tes!D157=0,"",RES_hhdet_tes!D157/RES_hhdet_fec!D157)</f>
        <v>0.69049775053536944</v>
      </c>
      <c r="E157" s="124">
        <f>IF(RES_hhdet_tes!E157=0,"",RES_hhdet_tes!E157/RES_hhdet_fec!E157)</f>
        <v>0.69450539071744299</v>
      </c>
      <c r="F157" s="124">
        <f>IF(RES_hhdet_tes!F157=0,"",RES_hhdet_tes!F157/RES_hhdet_fec!F157)</f>
        <v>0.6874937002954542</v>
      </c>
      <c r="G157" s="124">
        <f>IF(RES_hhdet_tes!G157=0,"",RES_hhdet_tes!G157/RES_hhdet_fec!G157)</f>
        <v>0.69690609469001485</v>
      </c>
      <c r="H157" s="124">
        <f>IF(RES_hhdet_tes!H157=0,"",RES_hhdet_tes!H157/RES_hhdet_fec!H157)</f>
        <v>0.70539452816246817</v>
      </c>
      <c r="I157" s="124">
        <f>IF(RES_hhdet_tes!I157=0,"",RES_hhdet_tes!I157/RES_hhdet_fec!I157)</f>
        <v>0.70809082570559612</v>
      </c>
      <c r="J157" s="124">
        <f>IF(RES_hhdet_tes!J157=0,"",RES_hhdet_tes!J157/RES_hhdet_fec!J157)</f>
        <v>0.71635595340254521</v>
      </c>
      <c r="K157" s="124">
        <f>IF(RES_hhdet_tes!K157=0,"",RES_hhdet_tes!K157/RES_hhdet_fec!K157)</f>
        <v>0.70478208114011531</v>
      </c>
      <c r="L157" s="124">
        <f>IF(RES_hhdet_tes!L157=0,"",RES_hhdet_tes!L157/RES_hhdet_fec!L157)</f>
        <v>0.71832370996632289</v>
      </c>
      <c r="M157" s="124">
        <f>IF(RES_hhdet_tes!M157=0,"",RES_hhdet_tes!M157/RES_hhdet_fec!M157)</f>
        <v>0.71541700123201435</v>
      </c>
      <c r="N157" s="124">
        <f>IF(RES_hhdet_tes!N157=0,"",RES_hhdet_tes!N157/RES_hhdet_fec!N157)</f>
        <v>0.72116631500009132</v>
      </c>
      <c r="O157" s="124">
        <f>IF(RES_hhdet_tes!O157=0,"",RES_hhdet_tes!O157/RES_hhdet_fec!O157)</f>
        <v>0.72493572610717105</v>
      </c>
      <c r="P157" s="124">
        <f>IF(RES_hhdet_tes!P157=0,"",RES_hhdet_tes!P157/RES_hhdet_fec!P157)</f>
        <v>0.72086084947603368</v>
      </c>
      <c r="Q157" s="124">
        <f>IF(RES_hhdet_tes!Q157=0,"",RES_hhdet_tes!Q157/RES_hhdet_fec!Q157)</f>
        <v>0.7299269101450323</v>
      </c>
      <c r="R157" s="124">
        <f>IF(RES_hhdet_tes!R157=0,"",RES_hhdet_tes!R157/RES_hhdet_fec!R157)</f>
        <v>0.74105828749850478</v>
      </c>
      <c r="S157" s="124">
        <f>IF(RES_hhdet_tes!S157=0,"",RES_hhdet_tes!S157/RES_hhdet_fec!S157)</f>
        <v>0.74762360892970947</v>
      </c>
      <c r="T157" s="124">
        <f>IF(RES_hhdet_tes!T157=0,"",RES_hhdet_tes!T157/RES_hhdet_fec!T157)</f>
        <v>0.75551355943608356</v>
      </c>
      <c r="U157" s="124">
        <f>IF(RES_hhdet_tes!U157=0,"",RES_hhdet_tes!U157/RES_hhdet_fec!U157)</f>
        <v>0.76459626081469267</v>
      </c>
      <c r="V157" s="124">
        <f>IF(RES_hhdet_tes!V157=0,"",RES_hhdet_tes!V157/RES_hhdet_fec!V157)</f>
        <v>0.77343136535962864</v>
      </c>
      <c r="W157" s="124">
        <f>IF(RES_hhdet_tes!W157=0,"",RES_hhdet_tes!W157/RES_hhdet_fec!W157)</f>
        <v>0.78490833745006117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0.61414698084034969</v>
      </c>
      <c r="C158" s="111">
        <f>IF(RES_hhdet_tes!C158=0,"",RES_hhdet_tes!C158/RES_hhdet_fec!C158)</f>
        <v>0.61550779452209148</v>
      </c>
      <c r="D158" s="111">
        <f>IF(RES_hhdet_tes!D158=0,"",RES_hhdet_tes!D158/RES_hhdet_fec!D158)</f>
        <v>0.61706197766037618</v>
      </c>
      <c r="E158" s="111">
        <f>IF(RES_hhdet_tes!E158=0,"",RES_hhdet_tes!E158/RES_hhdet_fec!E158)</f>
        <v>0.61856241032265702</v>
      </c>
      <c r="F158" s="111">
        <f>IF(RES_hhdet_tes!F158=0,"",RES_hhdet_tes!F158/RES_hhdet_fec!F158)</f>
        <v>0.61986480515701325</v>
      </c>
      <c r="G158" s="111">
        <f>IF(RES_hhdet_tes!G158=0,"",RES_hhdet_tes!G158/RES_hhdet_fec!G158)</f>
        <v>0.62065078751846225</v>
      </c>
      <c r="H158" s="111">
        <f>IF(RES_hhdet_tes!H158=0,"",RES_hhdet_tes!H158/RES_hhdet_fec!H158)</f>
        <v>0.62105397374231708</v>
      </c>
      <c r="I158" s="111">
        <f>IF(RES_hhdet_tes!I158=0,"",RES_hhdet_tes!I158/RES_hhdet_fec!I158)</f>
        <v>0.62123959483612823</v>
      </c>
      <c r="J158" s="111">
        <f>IF(RES_hhdet_tes!J158=0,"",RES_hhdet_tes!J158/RES_hhdet_fec!J158)</f>
        <v>0.6213407381657654</v>
      </c>
      <c r="K158" s="111">
        <f>IF(RES_hhdet_tes!K158=0,"",RES_hhdet_tes!K158/RES_hhdet_fec!K158)</f>
        <v>0.62144486921264364</v>
      </c>
      <c r="L158" s="111">
        <f>IF(RES_hhdet_tes!L158=0,"",RES_hhdet_tes!L158/RES_hhdet_fec!L158)</f>
        <v>0.6215481009184618</v>
      </c>
      <c r="M158" s="111">
        <f>IF(RES_hhdet_tes!M158=0,"",RES_hhdet_tes!M158/RES_hhdet_fec!M158)</f>
        <v>0.62163709411185064</v>
      </c>
      <c r="N158" s="111">
        <f>IF(RES_hhdet_tes!N158=0,"",RES_hhdet_tes!N158/RES_hhdet_fec!N158)</f>
        <v>0.62172182938116383</v>
      </c>
      <c r="O158" s="111">
        <f>IF(RES_hhdet_tes!O158=0,"",RES_hhdet_tes!O158/RES_hhdet_fec!O158)</f>
        <v>0.62180197309761676</v>
      </c>
      <c r="P158" s="111">
        <f>IF(RES_hhdet_tes!P158=0,"",RES_hhdet_tes!P158/RES_hhdet_fec!P158)</f>
        <v>0.62186696453080292</v>
      </c>
      <c r="Q158" s="111">
        <f>IF(RES_hhdet_tes!Q158=0,"",RES_hhdet_tes!Q158/RES_hhdet_fec!Q158)</f>
        <v>0.62191166959720567</v>
      </c>
      <c r="R158" s="111">
        <f>IF(RES_hhdet_tes!R158=0,"",RES_hhdet_tes!R158/RES_hhdet_fec!R158)</f>
        <v>0.62200241398969058</v>
      </c>
      <c r="S158" s="111">
        <f>IF(RES_hhdet_tes!S158=0,"",RES_hhdet_tes!S158/RES_hhdet_fec!S158)</f>
        <v>0.62220711068321788</v>
      </c>
      <c r="T158" s="111">
        <f>IF(RES_hhdet_tes!T158=0,"",RES_hhdet_tes!T158/RES_hhdet_fec!T158)</f>
        <v>0.62257187596119545</v>
      </c>
      <c r="U158" s="111">
        <f>IF(RES_hhdet_tes!U158=0,"",RES_hhdet_tes!U158/RES_hhdet_fec!U158)</f>
        <v>0.62309114312159564</v>
      </c>
      <c r="V158" s="111">
        <f>IF(RES_hhdet_tes!V158=0,"",RES_hhdet_tes!V158/RES_hhdet_fec!V158)</f>
        <v>0.62373862182252304</v>
      </c>
      <c r="W158" s="111">
        <f>IF(RES_hhdet_tes!W158=0,"",RES_hhdet_tes!W158/RES_hhdet_fec!W158)</f>
        <v>0.62444750017014616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0.75850600676264046</v>
      </c>
      <c r="C159" s="45">
        <f>IF(RES_hhdet_tes!C159=0,"",RES_hhdet_tes!C159/RES_hhdet_fec!C159)</f>
        <v>0.76186977540098355</v>
      </c>
      <c r="D159" s="45">
        <f>IF(RES_hhdet_tes!D159=0,"",RES_hhdet_tes!D159/RES_hhdet_fec!D159)</f>
        <v>0.76550798405681919</v>
      </c>
      <c r="E159" s="45">
        <f>IF(RES_hhdet_tes!E159=0,"",RES_hhdet_tes!E159/RES_hhdet_fec!E159)</f>
        <v>0.76945559632170679</v>
      </c>
      <c r="F159" s="45">
        <f>IF(RES_hhdet_tes!F159=0,"",RES_hhdet_tes!F159/RES_hhdet_fec!F159)</f>
        <v>0.77311113119091346</v>
      </c>
      <c r="G159" s="45">
        <f>IF(RES_hhdet_tes!G159=0,"",RES_hhdet_tes!G159/RES_hhdet_fec!G159)</f>
        <v>0.7764367313118008</v>
      </c>
      <c r="H159" s="45">
        <f>IF(RES_hhdet_tes!H159=0,"",RES_hhdet_tes!H159/RES_hhdet_fec!H159)</f>
        <v>0.77858080979577426</v>
      </c>
      <c r="I159" s="45">
        <f>IF(RES_hhdet_tes!I159=0,"",RES_hhdet_tes!I159/RES_hhdet_fec!I159)</f>
        <v>0.77993624581990562</v>
      </c>
      <c r="J159" s="45">
        <f>IF(RES_hhdet_tes!J159=0,"",RES_hhdet_tes!J159/RES_hhdet_fec!J159)</f>
        <v>0.78107944293070053</v>
      </c>
      <c r="K159" s="45">
        <f>IF(RES_hhdet_tes!K159=0,"",RES_hhdet_tes!K159/RES_hhdet_fec!K159)</f>
        <v>0.78217072144148614</v>
      </c>
      <c r="L159" s="45">
        <f>IF(RES_hhdet_tes!L159=0,"",RES_hhdet_tes!L159/RES_hhdet_fec!L159)</f>
        <v>0.78327342737253336</v>
      </c>
      <c r="M159" s="45">
        <f>IF(RES_hhdet_tes!M159=0,"",RES_hhdet_tes!M159/RES_hhdet_fec!M159)</f>
        <v>0.78444727118248803</v>
      </c>
      <c r="N159" s="45">
        <f>IF(RES_hhdet_tes!N159=0,"",RES_hhdet_tes!N159/RES_hhdet_fec!N159)</f>
        <v>0.78623780852024538</v>
      </c>
      <c r="O159" s="45">
        <f>IF(RES_hhdet_tes!O159=0,"",RES_hhdet_tes!O159/RES_hhdet_fec!O159)</f>
        <v>0.78895185839580462</v>
      </c>
      <c r="P159" s="45">
        <f>IF(RES_hhdet_tes!P159=0,"",RES_hhdet_tes!P159/RES_hhdet_fec!P159)</f>
        <v>0.79300344027307224</v>
      </c>
      <c r="Q159" s="45">
        <f>IF(RES_hhdet_tes!Q159=0,"",RES_hhdet_tes!Q159/RES_hhdet_fec!Q159)</f>
        <v>0.79807506250849614</v>
      </c>
      <c r="R159" s="45">
        <f>IF(RES_hhdet_tes!R159=0,"",RES_hhdet_tes!R159/RES_hhdet_fec!R159)</f>
        <v>0.80459663883000043</v>
      </c>
      <c r="S159" s="45">
        <f>IF(RES_hhdet_tes!S159=0,"",RES_hhdet_tes!S159/RES_hhdet_fec!S159)</f>
        <v>0.81209438759695196</v>
      </c>
      <c r="T159" s="45">
        <f>IF(RES_hhdet_tes!T159=0,"",RES_hhdet_tes!T159/RES_hhdet_fec!T159)</f>
        <v>0.82100442738016666</v>
      </c>
      <c r="U159" s="45">
        <f>IF(RES_hhdet_tes!U159=0,"",RES_hhdet_tes!U159/RES_hhdet_fec!U159)</f>
        <v>0.83133795497419538</v>
      </c>
      <c r="V159" s="45">
        <f>IF(RES_hhdet_tes!V159=0,"",RES_hhdet_tes!V159/RES_hhdet_fec!V159)</f>
        <v>0.84267740249080791</v>
      </c>
      <c r="W159" s="45">
        <f>IF(RES_hhdet_tes!W159=0,"",RES_hhdet_tes!W159/RES_hhdet_fec!W159)</f>
        <v>0.85370287923560428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0.72263651048595112</v>
      </c>
      <c r="C161" s="119">
        <f>IF(RES_hhdet_tes!C161=0,"",RES_hhdet_tes!C161/RES_hhdet_fec!C161)</f>
        <v>0.72832575218486439</v>
      </c>
      <c r="D161" s="119">
        <f>IF(RES_hhdet_tes!D161=0,"",RES_hhdet_tes!D161/RES_hhdet_fec!D161)</f>
        <v>0.73039201354632111</v>
      </c>
      <c r="E161" s="119">
        <f>IF(RES_hhdet_tes!E161=0,"",RES_hhdet_tes!E161/RES_hhdet_fec!E161)</f>
        <v>0.7543106314073561</v>
      </c>
      <c r="F161" s="119">
        <f>IF(RES_hhdet_tes!F161=0,"",RES_hhdet_tes!F161/RES_hhdet_fec!F161)</f>
        <v>0.73840934492071875</v>
      </c>
      <c r="G161" s="119">
        <f>IF(RES_hhdet_tes!G161=0,"",RES_hhdet_tes!G161/RES_hhdet_fec!G161)</f>
        <v>0.74631241467421805</v>
      </c>
      <c r="H161" s="119">
        <f>IF(RES_hhdet_tes!H161=0,"",RES_hhdet_tes!H161/RES_hhdet_fec!H161)</f>
        <v>0.75567891988855629</v>
      </c>
      <c r="I161" s="119">
        <f>IF(RES_hhdet_tes!I161=0,"",RES_hhdet_tes!I161/RES_hhdet_fec!I161)</f>
        <v>0.75065304793430088</v>
      </c>
      <c r="J161" s="119">
        <f>IF(RES_hhdet_tes!J161=0,"",RES_hhdet_tes!J161/RES_hhdet_fec!J161)</f>
        <v>0.75634756880074128</v>
      </c>
      <c r="K161" s="119">
        <f>IF(RES_hhdet_tes!K161=0,"",RES_hhdet_tes!K161/RES_hhdet_fec!K161)</f>
        <v>0.763580615813924</v>
      </c>
      <c r="L161" s="119">
        <f>IF(RES_hhdet_tes!L161=0,"",RES_hhdet_tes!L161/RES_hhdet_fec!L161)</f>
        <v>0.76821928456063482</v>
      </c>
      <c r="M161" s="119">
        <f>IF(RES_hhdet_tes!M161=0,"",RES_hhdet_tes!M161/RES_hhdet_fec!M161)</f>
        <v>0.77493026162942746</v>
      </c>
      <c r="N161" s="119">
        <f>IF(RES_hhdet_tes!N161=0,"",RES_hhdet_tes!N161/RES_hhdet_fec!N161)</f>
        <v>0.7821499871409594</v>
      </c>
      <c r="O161" s="119">
        <f>IF(RES_hhdet_tes!O161=0,"",RES_hhdet_tes!O161/RES_hhdet_fec!O161)</f>
        <v>0.79037952759838259</v>
      </c>
      <c r="P161" s="119">
        <f>IF(RES_hhdet_tes!P161=0,"",RES_hhdet_tes!P161/RES_hhdet_fec!P161)</f>
        <v>0.79620210318207829</v>
      </c>
      <c r="Q161" s="119">
        <f>IF(RES_hhdet_tes!Q161=0,"",RES_hhdet_tes!Q161/RES_hhdet_fec!Q161)</f>
        <v>0.80231236931822525</v>
      </c>
      <c r="R161" s="119">
        <f>IF(RES_hhdet_tes!R161=0,"",RES_hhdet_tes!R161/RES_hhdet_fec!R161)</f>
        <v>0.81468614488717883</v>
      </c>
      <c r="S161" s="119">
        <f>IF(RES_hhdet_tes!S161=0,"",RES_hhdet_tes!S161/RES_hhdet_fec!S161)</f>
        <v>0.82491185894170516</v>
      </c>
      <c r="T161" s="119">
        <f>IF(RES_hhdet_tes!T161=0,"",RES_hhdet_tes!T161/RES_hhdet_fec!T161)</f>
        <v>0.83658015941560515</v>
      </c>
      <c r="U161" s="119">
        <f>IF(RES_hhdet_tes!U161=0,"",RES_hhdet_tes!U161/RES_hhdet_fec!U161)</f>
        <v>0.84842047391273134</v>
      </c>
      <c r="V161" s="119">
        <f>IF(RES_hhdet_tes!V161=0,"",RES_hhdet_tes!V161/RES_hhdet_fec!V161)</f>
        <v>0.86398458382206245</v>
      </c>
      <c r="W161" s="119">
        <f>IF(RES_hhdet_tes!W161=0,"",RES_hhdet_tes!W161/RES_hhdet_fec!W161)</f>
        <v>0.87376433550183163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0.721236418934459</v>
      </c>
      <c r="C162" s="124">
        <f>IF(RES_hhdet_tes!C162=0,"",RES_hhdet_tes!C162/RES_hhdet_fec!C162)</f>
        <v>0.72450190014710969</v>
      </c>
      <c r="D162" s="124">
        <f>IF(RES_hhdet_tes!D162=0,"",RES_hhdet_tes!D162/RES_hhdet_fec!D162)</f>
        <v>0.72875829569481676</v>
      </c>
      <c r="E162" s="124">
        <f>IF(RES_hhdet_tes!E162=0,"",RES_hhdet_tes!E162/RES_hhdet_fec!E162)</f>
        <v>0.7329600579177441</v>
      </c>
      <c r="F162" s="124">
        <f>IF(RES_hhdet_tes!F162=0,"",RES_hhdet_tes!F162/RES_hhdet_fec!F162)</f>
        <v>0.73662455816296957</v>
      </c>
      <c r="G162" s="124">
        <f>IF(RES_hhdet_tes!G162=0,"",RES_hhdet_tes!G162/RES_hhdet_fec!G162)</f>
        <v>0.73952233660579647</v>
      </c>
      <c r="H162" s="124">
        <f>IF(RES_hhdet_tes!H162=0,"",RES_hhdet_tes!H162/RES_hhdet_fec!H162)</f>
        <v>0.74389587492018516</v>
      </c>
      <c r="I162" s="124">
        <f>IF(RES_hhdet_tes!I162=0,"",RES_hhdet_tes!I162/RES_hhdet_fec!I162)</f>
        <v>0.7488156850273936</v>
      </c>
      <c r="J162" s="124">
        <f>IF(RES_hhdet_tes!J162=0,"",RES_hhdet_tes!J162/RES_hhdet_fec!J162)</f>
        <v>0.7543012403457855</v>
      </c>
      <c r="K162" s="124">
        <f>IF(RES_hhdet_tes!K162=0,"",RES_hhdet_tes!K162/RES_hhdet_fec!K162)</f>
        <v>0.75902556213843464</v>
      </c>
      <c r="L162" s="124">
        <f>IF(RES_hhdet_tes!L162=0,"",RES_hhdet_tes!L162/RES_hhdet_fec!L162)</f>
        <v>0.76526015026589911</v>
      </c>
      <c r="M162" s="124">
        <f>IF(RES_hhdet_tes!M162=0,"",RES_hhdet_tes!M162/RES_hhdet_fec!M162)</f>
        <v>0.77160728662589517</v>
      </c>
      <c r="N162" s="124">
        <f>IF(RES_hhdet_tes!N162=0,"",RES_hhdet_tes!N162/RES_hhdet_fec!N162)</f>
        <v>0.7806941658553761</v>
      </c>
      <c r="O162" s="124">
        <f>IF(RES_hhdet_tes!O162=0,"",RES_hhdet_tes!O162/RES_hhdet_fec!O162)</f>
        <v>0.78975980955277825</v>
      </c>
      <c r="P162" s="124">
        <f>IF(RES_hhdet_tes!P162=0,"",RES_hhdet_tes!P162/RES_hhdet_fec!P162)</f>
        <v>0.79286118406238015</v>
      </c>
      <c r="Q162" s="124">
        <f>IF(RES_hhdet_tes!Q162=0,"",RES_hhdet_tes!Q162/RES_hhdet_fec!Q162)</f>
        <v>0.79825258921577813</v>
      </c>
      <c r="R162" s="124">
        <f>IF(RES_hhdet_tes!R162=0,"",RES_hhdet_tes!R162/RES_hhdet_fec!R162)</f>
        <v>0.80649686923628228</v>
      </c>
      <c r="S162" s="124">
        <f>IF(RES_hhdet_tes!S162=0,"",RES_hhdet_tes!S162/RES_hhdet_fec!S162)</f>
        <v>0.81682312809680746</v>
      </c>
      <c r="T162" s="124">
        <f>IF(RES_hhdet_tes!T162=0,"",RES_hhdet_tes!T162/RES_hhdet_fec!T162)</f>
        <v>0.82638410050320554</v>
      </c>
      <c r="U162" s="124">
        <f>IF(RES_hhdet_tes!U162=0,"",RES_hhdet_tes!U162/RES_hhdet_fec!U162)</f>
        <v>0.83571577546925269</v>
      </c>
      <c r="V162" s="124">
        <f>IF(RES_hhdet_tes!V162=0,"",RES_hhdet_tes!V162/RES_hhdet_fec!V162)</f>
        <v>0.84500378851700042</v>
      </c>
      <c r="W162" s="124">
        <f>IF(RES_hhdet_tes!W162=0,"",RES_hhdet_tes!W162/RES_hhdet_fec!W162)</f>
        <v>0.85576853462963554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0.721236418934459</v>
      </c>
      <c r="C163" s="45">
        <f>IF(RES_hhdet_tes!C163=0,"",RES_hhdet_tes!C163/RES_hhdet_fec!C163)</f>
        <v>0.72450190014710969</v>
      </c>
      <c r="D163" s="45">
        <f>IF(RES_hhdet_tes!D163=0,"",RES_hhdet_tes!D163/RES_hhdet_fec!D163)</f>
        <v>0.72875829569481676</v>
      </c>
      <c r="E163" s="45">
        <f>IF(RES_hhdet_tes!E163=0,"",RES_hhdet_tes!E163/RES_hhdet_fec!E163)</f>
        <v>0.7329600579177441</v>
      </c>
      <c r="F163" s="45">
        <f>IF(RES_hhdet_tes!F163=0,"",RES_hhdet_tes!F163/RES_hhdet_fec!F163)</f>
        <v>0.73662455816296957</v>
      </c>
      <c r="G163" s="45">
        <f>IF(RES_hhdet_tes!G163=0,"",RES_hhdet_tes!G163/RES_hhdet_fec!G163)</f>
        <v>0.73952233660579647</v>
      </c>
      <c r="H163" s="45">
        <f>IF(RES_hhdet_tes!H163=0,"",RES_hhdet_tes!H163/RES_hhdet_fec!H163)</f>
        <v>0.74389587492018516</v>
      </c>
      <c r="I163" s="45">
        <f>IF(RES_hhdet_tes!I163=0,"",RES_hhdet_tes!I163/RES_hhdet_fec!I163)</f>
        <v>0.7488156850273936</v>
      </c>
      <c r="J163" s="45">
        <f>IF(RES_hhdet_tes!J163=0,"",RES_hhdet_tes!J163/RES_hhdet_fec!J163)</f>
        <v>0.7543012403457855</v>
      </c>
      <c r="K163" s="45">
        <f>IF(RES_hhdet_tes!K163=0,"",RES_hhdet_tes!K163/RES_hhdet_fec!K163)</f>
        <v>0.75902556213843464</v>
      </c>
      <c r="L163" s="45">
        <f>IF(RES_hhdet_tes!L163=0,"",RES_hhdet_tes!L163/RES_hhdet_fec!L163)</f>
        <v>0.76526015026589911</v>
      </c>
      <c r="M163" s="45">
        <f>IF(RES_hhdet_tes!M163=0,"",RES_hhdet_tes!M163/RES_hhdet_fec!M163)</f>
        <v>0.77160728662589517</v>
      </c>
      <c r="N163" s="45">
        <f>IF(RES_hhdet_tes!N163=0,"",RES_hhdet_tes!N163/RES_hhdet_fec!N163)</f>
        <v>0.7806941658553761</v>
      </c>
      <c r="O163" s="45">
        <f>IF(RES_hhdet_tes!O163=0,"",RES_hhdet_tes!O163/RES_hhdet_fec!O163)</f>
        <v>0.78975980955277825</v>
      </c>
      <c r="P163" s="45">
        <f>IF(RES_hhdet_tes!P163=0,"",RES_hhdet_tes!P163/RES_hhdet_fec!P163)</f>
        <v>0.79286118406238015</v>
      </c>
      <c r="Q163" s="45">
        <f>IF(RES_hhdet_tes!Q163=0,"",RES_hhdet_tes!Q163/RES_hhdet_fec!Q163)</f>
        <v>0.79825258921577813</v>
      </c>
      <c r="R163" s="45">
        <f>IF(RES_hhdet_tes!R163=0,"",RES_hhdet_tes!R163/RES_hhdet_fec!R163)</f>
        <v>0.80649686923628228</v>
      </c>
      <c r="S163" s="45">
        <f>IF(RES_hhdet_tes!S163=0,"",RES_hhdet_tes!S163/RES_hhdet_fec!S163)</f>
        <v>0.81682312809680746</v>
      </c>
      <c r="T163" s="45">
        <f>IF(RES_hhdet_tes!T163=0,"",RES_hhdet_tes!T163/RES_hhdet_fec!T163)</f>
        <v>0.82638410050320554</v>
      </c>
      <c r="U163" s="45">
        <f>IF(RES_hhdet_tes!U163=0,"",RES_hhdet_tes!U163/RES_hhdet_fec!U163)</f>
        <v>0.83571577546925269</v>
      </c>
      <c r="V163" s="45">
        <f>IF(RES_hhdet_tes!V163=0,"",RES_hhdet_tes!V163/RES_hhdet_fec!V163)</f>
        <v>0.84500378851700042</v>
      </c>
      <c r="W163" s="45">
        <f>IF(RES_hhdet_tes!W163=0,"",RES_hhdet_tes!W163/RES_hhdet_fec!W163)</f>
        <v>0.85576853462963554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1.8130054223880809</v>
      </c>
      <c r="C164" s="124">
        <f>IF(RES_hhdet_tes!C164=0,"",RES_hhdet_tes!C164/RES_hhdet_fec!C164)</f>
        <v>1.8709654890476948</v>
      </c>
      <c r="D164" s="124">
        <f>IF(RES_hhdet_tes!D164=0,"",RES_hhdet_tes!D164/RES_hhdet_fec!D164)</f>
        <v>1.9506839759029921</v>
      </c>
      <c r="E164" s="124">
        <f>IF(RES_hhdet_tes!E164=0,"",RES_hhdet_tes!E164/RES_hhdet_fec!E164)</f>
        <v>2.0379183266583638</v>
      </c>
      <c r="F164" s="124">
        <f>IF(RES_hhdet_tes!F164=0,"",RES_hhdet_tes!F164/RES_hhdet_fec!F164)</f>
        <v>2.1378663204490915</v>
      </c>
      <c r="G164" s="124">
        <f>IF(RES_hhdet_tes!G164=0,"",RES_hhdet_tes!G164/RES_hhdet_fec!G164)</f>
        <v>2.2647642117320124</v>
      </c>
      <c r="H164" s="124">
        <f>IF(RES_hhdet_tes!H164=0,"",RES_hhdet_tes!H164/RES_hhdet_fec!H164)</f>
        <v>2.4292875595886607</v>
      </c>
      <c r="I164" s="124">
        <f>IF(RES_hhdet_tes!I164=0,"",RES_hhdet_tes!I164/RES_hhdet_fec!I164)</f>
        <v>2.5350226764025252</v>
      </c>
      <c r="J164" s="124">
        <f>IF(RES_hhdet_tes!J164=0,"",RES_hhdet_tes!J164/RES_hhdet_fec!J164)</f>
        <v>2.5829900970585866</v>
      </c>
      <c r="K164" s="124">
        <f>IF(RES_hhdet_tes!K164=0,"",RES_hhdet_tes!K164/RES_hhdet_fec!K164)</f>
        <v>2.6738107532787465</v>
      </c>
      <c r="L164" s="124">
        <f>IF(RES_hhdet_tes!L164=0,"",RES_hhdet_tes!L164/RES_hhdet_fec!L164)</f>
        <v>2.7610693818063829</v>
      </c>
      <c r="M164" s="124">
        <f>IF(RES_hhdet_tes!M164=0,"",RES_hhdet_tes!M164/RES_hhdet_fec!M164)</f>
        <v>2.8518360068669506</v>
      </c>
      <c r="N164" s="124">
        <f>IF(RES_hhdet_tes!N164=0,"",RES_hhdet_tes!N164/RES_hhdet_fec!N164)</f>
        <v>2.9436884018124552</v>
      </c>
      <c r="O164" s="124">
        <f>IF(RES_hhdet_tes!O164=0,"",RES_hhdet_tes!O164/RES_hhdet_fec!O164)</f>
        <v>3.0729773364856645</v>
      </c>
      <c r="P164" s="124">
        <f>IF(RES_hhdet_tes!P164=0,"",RES_hhdet_tes!P164/RES_hhdet_fec!P164)</f>
        <v>3.1790577213079207</v>
      </c>
      <c r="Q164" s="124">
        <f>IF(RES_hhdet_tes!Q164=0,"",RES_hhdet_tes!Q164/RES_hhdet_fec!Q164)</f>
        <v>3.2857202684066134</v>
      </c>
      <c r="R164" s="124">
        <f>IF(RES_hhdet_tes!R164=0,"",RES_hhdet_tes!R164/RES_hhdet_fec!R164)</f>
        <v>3.4218014669508561</v>
      </c>
      <c r="S164" s="124">
        <f>IF(RES_hhdet_tes!S164=0,"",RES_hhdet_tes!S164/RES_hhdet_fec!S164)</f>
        <v>3.5648026295280029</v>
      </c>
      <c r="T164" s="124">
        <f>IF(RES_hhdet_tes!T164=0,"",RES_hhdet_tes!T164/RES_hhdet_fec!T164)</f>
        <v>3.6609282791043603</v>
      </c>
      <c r="U164" s="124">
        <f>IF(RES_hhdet_tes!U164=0,"",RES_hhdet_tes!U164/RES_hhdet_fec!U164)</f>
        <v>3.7551975486216684</v>
      </c>
      <c r="V164" s="124">
        <f>IF(RES_hhdet_tes!V164=0,"",RES_hhdet_tes!V164/RES_hhdet_fec!V164)</f>
        <v>3.8208323139063092</v>
      </c>
      <c r="W164" s="124">
        <f>IF(RES_hhdet_tes!W164=0,"",RES_hhdet_tes!W164/RES_hhdet_fec!W164)</f>
        <v>3.9072323276928649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1.8130054223880809</v>
      </c>
      <c r="C165" s="111">
        <f>IF(RES_hhdet_tes!C165=0,"",RES_hhdet_tes!C165/RES_hhdet_fec!C165)</f>
        <v>1.8709654890476948</v>
      </c>
      <c r="D165" s="111">
        <f>IF(RES_hhdet_tes!D165=0,"",RES_hhdet_tes!D165/RES_hhdet_fec!D165)</f>
        <v>1.9506839759029921</v>
      </c>
      <c r="E165" s="111">
        <f>IF(RES_hhdet_tes!E165=0,"",RES_hhdet_tes!E165/RES_hhdet_fec!E165)</f>
        <v>2.0379183266583638</v>
      </c>
      <c r="F165" s="111">
        <f>IF(RES_hhdet_tes!F165=0,"",RES_hhdet_tes!F165/RES_hhdet_fec!F165)</f>
        <v>2.1378663204490915</v>
      </c>
      <c r="G165" s="111">
        <f>IF(RES_hhdet_tes!G165=0,"",RES_hhdet_tes!G165/RES_hhdet_fec!G165)</f>
        <v>2.2647642117320124</v>
      </c>
      <c r="H165" s="111">
        <f>IF(RES_hhdet_tes!H165=0,"",RES_hhdet_tes!H165/RES_hhdet_fec!H165)</f>
        <v>2.4292875595886607</v>
      </c>
      <c r="I165" s="111">
        <f>IF(RES_hhdet_tes!I165=0,"",RES_hhdet_tes!I165/RES_hhdet_fec!I165)</f>
        <v>2.5350226764025252</v>
      </c>
      <c r="J165" s="111">
        <f>IF(RES_hhdet_tes!J165=0,"",RES_hhdet_tes!J165/RES_hhdet_fec!J165)</f>
        <v>2.5829900970585866</v>
      </c>
      <c r="K165" s="111">
        <f>IF(RES_hhdet_tes!K165=0,"",RES_hhdet_tes!K165/RES_hhdet_fec!K165)</f>
        <v>2.6738107532787465</v>
      </c>
      <c r="L165" s="111">
        <f>IF(RES_hhdet_tes!L165=0,"",RES_hhdet_tes!L165/RES_hhdet_fec!L165)</f>
        <v>2.7610693818063829</v>
      </c>
      <c r="M165" s="111">
        <f>IF(RES_hhdet_tes!M165=0,"",RES_hhdet_tes!M165/RES_hhdet_fec!M165)</f>
        <v>2.8518360068669506</v>
      </c>
      <c r="N165" s="111">
        <f>IF(RES_hhdet_tes!N165=0,"",RES_hhdet_tes!N165/RES_hhdet_fec!N165)</f>
        <v>2.9436884018124552</v>
      </c>
      <c r="O165" s="111">
        <f>IF(RES_hhdet_tes!O165=0,"",RES_hhdet_tes!O165/RES_hhdet_fec!O165)</f>
        <v>3.0729773364856645</v>
      </c>
      <c r="P165" s="111">
        <f>IF(RES_hhdet_tes!P165=0,"",RES_hhdet_tes!P165/RES_hhdet_fec!P165)</f>
        <v>3.1790577213079207</v>
      </c>
      <c r="Q165" s="111">
        <f>IF(RES_hhdet_tes!Q165=0,"",RES_hhdet_tes!Q165/RES_hhdet_fec!Q165)</f>
        <v>3.2857202684066134</v>
      </c>
      <c r="R165" s="111">
        <f>IF(RES_hhdet_tes!R165=0,"",RES_hhdet_tes!R165/RES_hhdet_fec!R165)</f>
        <v>3.4218014669508561</v>
      </c>
      <c r="S165" s="111">
        <f>IF(RES_hhdet_tes!S165=0,"",RES_hhdet_tes!S165/RES_hhdet_fec!S165)</f>
        <v>3.5648026295280029</v>
      </c>
      <c r="T165" s="111">
        <f>IF(RES_hhdet_tes!T165=0,"",RES_hhdet_tes!T165/RES_hhdet_fec!T165)</f>
        <v>3.6609282791043603</v>
      </c>
      <c r="U165" s="111">
        <f>IF(RES_hhdet_tes!U165=0,"",RES_hhdet_tes!U165/RES_hhdet_fec!U165)</f>
        <v>3.7551975486216684</v>
      </c>
      <c r="V165" s="111">
        <f>IF(RES_hhdet_tes!V165=0,"",RES_hhdet_tes!V165/RES_hhdet_fec!V165)</f>
        <v>3.8208323139063092</v>
      </c>
      <c r="W165" s="111">
        <f>IF(RES_hhdet_tes!W165=0,"",RES_hhdet_tes!W165/RES_hhdet_fec!W165)</f>
        <v>3.9072323276928649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0.67461066827122673</v>
      </c>
      <c r="C166" s="124">
        <f>IF(RES_hhdet_tes!C166=0,"",RES_hhdet_tes!C166/RES_hhdet_fec!C166)</f>
        <v>0.67815095441950635</v>
      </c>
      <c r="D166" s="124">
        <f>IF(RES_hhdet_tes!D166=0,"",RES_hhdet_tes!D166/RES_hhdet_fec!D166)</f>
        <v>0.68238433017743239</v>
      </c>
      <c r="E166" s="124">
        <f>IF(RES_hhdet_tes!E166=0,"",RES_hhdet_tes!E166/RES_hhdet_fec!E166)</f>
        <v>0.68748670097518871</v>
      </c>
      <c r="F166" s="124">
        <f>IF(RES_hhdet_tes!F166=0,"",RES_hhdet_tes!F166/RES_hhdet_fec!F166)</f>
        <v>0.69175883083680223</v>
      </c>
      <c r="G166" s="124">
        <f>IF(RES_hhdet_tes!G166=0,"",RES_hhdet_tes!G166/RES_hhdet_fec!G166)</f>
        <v>0.69605145560550807</v>
      </c>
      <c r="H166" s="124">
        <f>IF(RES_hhdet_tes!H166=0,"",RES_hhdet_tes!H166/RES_hhdet_fec!H166)</f>
        <v>0.702890461008296</v>
      </c>
      <c r="I166" s="124">
        <f>IF(RES_hhdet_tes!I166=0,"",RES_hhdet_tes!I166/RES_hhdet_fec!I166)</f>
        <v>0.70647810748604367</v>
      </c>
      <c r="J166" s="124">
        <f>IF(RES_hhdet_tes!J166=0,"",RES_hhdet_tes!J166/RES_hhdet_fec!J166)</f>
        <v>0.70965488374024432</v>
      </c>
      <c r="K166" s="124">
        <f>IF(RES_hhdet_tes!K166=0,"",RES_hhdet_tes!K166/RES_hhdet_fec!K166)</f>
        <v>0.71253696343335871</v>
      </c>
      <c r="L166" s="124">
        <f>IF(RES_hhdet_tes!L166=0,"",RES_hhdet_tes!L166/RES_hhdet_fec!L166)</f>
        <v>0.7145580530268093</v>
      </c>
      <c r="M166" s="124">
        <f>IF(RES_hhdet_tes!M166=0,"",RES_hhdet_tes!M166/RES_hhdet_fec!M166)</f>
        <v>0.7242405788821118</v>
      </c>
      <c r="N166" s="124">
        <f>IF(RES_hhdet_tes!N166=0,"",RES_hhdet_tes!N166/RES_hhdet_fec!N166)</f>
        <v>0.72806054123400998</v>
      </c>
      <c r="O166" s="124">
        <f>IF(RES_hhdet_tes!O166=0,"",RES_hhdet_tes!O166/RES_hhdet_fec!O166)</f>
        <v>0.73236812972052157</v>
      </c>
      <c r="P166" s="124">
        <f>IF(RES_hhdet_tes!P166=0,"",RES_hhdet_tes!P166/RES_hhdet_fec!P166)</f>
        <v>0.73863285244175081</v>
      </c>
      <c r="Q166" s="124">
        <f>IF(RES_hhdet_tes!Q166=0,"",RES_hhdet_tes!Q166/RES_hhdet_fec!Q166)</f>
        <v>0.74483615940804304</v>
      </c>
      <c r="R166" s="124">
        <f>IF(RES_hhdet_tes!R166=0,"",RES_hhdet_tes!R166/RES_hhdet_fec!R166)</f>
        <v>0.75357027101962848</v>
      </c>
      <c r="S166" s="124">
        <f>IF(RES_hhdet_tes!S166=0,"",RES_hhdet_tes!S166/RES_hhdet_fec!S166)</f>
        <v>0.76111508345048595</v>
      </c>
      <c r="T166" s="124">
        <f>IF(RES_hhdet_tes!T166=0,"",RES_hhdet_tes!T166/RES_hhdet_fec!T166)</f>
        <v>0.76992336503104275</v>
      </c>
      <c r="U166" s="124">
        <f>IF(RES_hhdet_tes!U166=0,"",RES_hhdet_tes!U166/RES_hhdet_fec!U166)</f>
        <v>0.77889211827908122</v>
      </c>
      <c r="V166" s="124">
        <f>IF(RES_hhdet_tes!V166=0,"",RES_hhdet_tes!V166/RES_hhdet_fec!V166)</f>
        <v>0.78698224846697717</v>
      </c>
      <c r="W166" s="124">
        <f>IF(RES_hhdet_tes!W166=0,"",RES_hhdet_tes!W166/RES_hhdet_fec!W166)</f>
        <v>0.79507342433957351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0.6055818338961797</v>
      </c>
      <c r="C167" s="111">
        <f>IF(RES_hhdet_tes!C167=0,"",RES_hhdet_tes!C167/RES_hhdet_fec!C167)</f>
        <v>0.6086949084537403</v>
      </c>
      <c r="D167" s="111">
        <f>IF(RES_hhdet_tes!D167=0,"",RES_hhdet_tes!D167/RES_hhdet_fec!D167)</f>
        <v>0.61167243149586425</v>
      </c>
      <c r="E167" s="111">
        <f>IF(RES_hhdet_tes!E167=0,"",RES_hhdet_tes!E167/RES_hhdet_fec!E167)</f>
        <v>0.61495917528409261</v>
      </c>
      <c r="F167" s="111">
        <f>IF(RES_hhdet_tes!F167=0,"",RES_hhdet_tes!F167/RES_hhdet_fec!F167)</f>
        <v>0.6188080348952244</v>
      </c>
      <c r="G167" s="111">
        <f>IF(RES_hhdet_tes!G167=0,"",RES_hhdet_tes!G167/RES_hhdet_fec!G167)</f>
        <v>0.6231848842760741</v>
      </c>
      <c r="H167" s="111">
        <f>IF(RES_hhdet_tes!H167=0,"",RES_hhdet_tes!H167/RES_hhdet_fec!H167)</f>
        <v>0.62873144083117505</v>
      </c>
      <c r="I167" s="111">
        <f>IF(RES_hhdet_tes!I167=0,"",RES_hhdet_tes!I167/RES_hhdet_fec!I167)</f>
        <v>0.63183793463495175</v>
      </c>
      <c r="J167" s="111">
        <f>IF(RES_hhdet_tes!J167=0,"",RES_hhdet_tes!J167/RES_hhdet_fec!J167)</f>
        <v>0.6330526288571422</v>
      </c>
      <c r="K167" s="111">
        <f>IF(RES_hhdet_tes!K167=0,"",RES_hhdet_tes!K167/RES_hhdet_fec!K167)</f>
        <v>0.63537866462525339</v>
      </c>
      <c r="L167" s="111">
        <f>IF(RES_hhdet_tes!L167=0,"",RES_hhdet_tes!L167/RES_hhdet_fec!L167)</f>
        <v>0.63791078943142998</v>
      </c>
      <c r="M167" s="111">
        <f>IF(RES_hhdet_tes!M167=0,"",RES_hhdet_tes!M167/RES_hhdet_fec!M167)</f>
        <v>0.64134038992702114</v>
      </c>
      <c r="N167" s="111">
        <f>IF(RES_hhdet_tes!N167=0,"",RES_hhdet_tes!N167/RES_hhdet_fec!N167)</f>
        <v>0.64759792225335233</v>
      </c>
      <c r="O167" s="111">
        <f>IF(RES_hhdet_tes!O167=0,"",RES_hhdet_tes!O167/RES_hhdet_fec!O167)</f>
        <v>0.65775646438289614</v>
      </c>
      <c r="P167" s="111">
        <f>IF(RES_hhdet_tes!P167=0,"",RES_hhdet_tes!P167/RES_hhdet_fec!P167)</f>
        <v>0.66794087337158681</v>
      </c>
      <c r="Q167" s="111">
        <f>IF(RES_hhdet_tes!Q167=0,"",RES_hhdet_tes!Q167/RES_hhdet_fec!Q167)</f>
        <v>0.68268620737727637</v>
      </c>
      <c r="R167" s="111">
        <f>IF(RES_hhdet_tes!R167=0,"",RES_hhdet_tes!R167/RES_hhdet_fec!R167)</f>
        <v>0.70067702131204213</v>
      </c>
      <c r="S167" s="111">
        <f>IF(RES_hhdet_tes!S167=0,"",RES_hhdet_tes!S167/RES_hhdet_fec!S167)</f>
        <v>0.72183255394087309</v>
      </c>
      <c r="T167" s="111">
        <f>IF(RES_hhdet_tes!T167=0,"",RES_hhdet_tes!T167/RES_hhdet_fec!T167)</f>
        <v>0.74085861701775646</v>
      </c>
      <c r="U167" s="111">
        <f>IF(RES_hhdet_tes!U167=0,"",RES_hhdet_tes!U167/RES_hhdet_fec!U167)</f>
        <v>0.75884536962113891</v>
      </c>
      <c r="V167" s="111">
        <f>IF(RES_hhdet_tes!V167=0,"",RES_hhdet_tes!V167/RES_hhdet_fec!V167)</f>
        <v>0.77706686396534308</v>
      </c>
      <c r="W167" s="111">
        <f>IF(RES_hhdet_tes!W167=0,"",RES_hhdet_tes!W167/RES_hhdet_fec!W167)</f>
        <v>0.79381433708551152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0.85335125125053057</v>
      </c>
      <c r="C168" s="111">
        <f>IF(RES_hhdet_tes!C168=0,"",RES_hhdet_tes!C168/RES_hhdet_fec!C168)</f>
        <v>0.86803119330520317</v>
      </c>
      <c r="D168" s="111">
        <f>IF(RES_hhdet_tes!D168=0,"",RES_hhdet_tes!D168/RES_hhdet_fec!D168)</f>
        <v>0.87955419465210183</v>
      </c>
      <c r="E168" s="111">
        <f>IF(RES_hhdet_tes!E168=0,"",RES_hhdet_tes!E168/RES_hhdet_fec!E168)</f>
        <v>0.86883869831859939</v>
      </c>
      <c r="F168" s="111">
        <f>IF(RES_hhdet_tes!F168=0,"",RES_hhdet_tes!F168/RES_hhdet_fec!F168)</f>
        <v>0.87409226134521201</v>
      </c>
      <c r="G168" s="111">
        <f>IF(RES_hhdet_tes!G168=0,"",RES_hhdet_tes!G168/RES_hhdet_fec!G168)</f>
        <v>0.88588065260193316</v>
      </c>
      <c r="H168" s="111">
        <f>IF(RES_hhdet_tes!H168=0,"",RES_hhdet_tes!H168/RES_hhdet_fec!H168)</f>
        <v>0.8928047410949238</v>
      </c>
      <c r="I168" s="111">
        <f>IF(RES_hhdet_tes!I168=0,"",RES_hhdet_tes!I168/RES_hhdet_fec!I168)</f>
        <v>0.8749432876794272</v>
      </c>
      <c r="J168" s="111">
        <f>IF(RES_hhdet_tes!J168=0,"",RES_hhdet_tes!J168/RES_hhdet_fec!J168)</f>
        <v>0.88360361041665669</v>
      </c>
      <c r="K168" s="111">
        <f>IF(RES_hhdet_tes!K168=0,"",RES_hhdet_tes!K168/RES_hhdet_fec!K168)</f>
        <v>0.89334753534424816</v>
      </c>
      <c r="L168" s="111">
        <f>IF(RES_hhdet_tes!L168=0,"",RES_hhdet_tes!L168/RES_hhdet_fec!L168)</f>
        <v>0.79898866643547295</v>
      </c>
      <c r="M168" s="111">
        <f>IF(RES_hhdet_tes!M168=0,"",RES_hhdet_tes!M168/RES_hhdet_fec!M168)</f>
        <v>0.90090802729763719</v>
      </c>
      <c r="N168" s="111">
        <f>IF(RES_hhdet_tes!N168=0,"",RES_hhdet_tes!N168/RES_hhdet_fec!N168)</f>
        <v>0.87844639347796105</v>
      </c>
      <c r="O168" s="111">
        <f>IF(RES_hhdet_tes!O168=0,"",RES_hhdet_tes!O168/RES_hhdet_fec!O168)</f>
        <v>0.87466788636834647</v>
      </c>
      <c r="P168" s="111">
        <f>IF(RES_hhdet_tes!P168=0,"",RES_hhdet_tes!P168/RES_hhdet_fec!P168)</f>
        <v>0.91167481124254146</v>
      </c>
      <c r="Q168" s="111">
        <f>IF(RES_hhdet_tes!Q168=0,"",RES_hhdet_tes!Q168/RES_hhdet_fec!Q168)</f>
        <v>0.90469166853344318</v>
      </c>
      <c r="R168" s="111">
        <f>IF(RES_hhdet_tes!R168=0,"",RES_hhdet_tes!R168/RES_hhdet_fec!R168)</f>
        <v>0.91880341132623133</v>
      </c>
      <c r="S168" s="111">
        <f>IF(RES_hhdet_tes!S168=0,"",RES_hhdet_tes!S168/RES_hhdet_fec!S168)</f>
        <v>0.92138881043362453</v>
      </c>
      <c r="T168" s="111">
        <f>IF(RES_hhdet_tes!T168=0,"",RES_hhdet_tes!T168/RES_hhdet_fec!T168)</f>
        <v>0.9325644209784768</v>
      </c>
      <c r="U168" s="111">
        <f>IF(RES_hhdet_tes!U168=0,"",RES_hhdet_tes!U168/RES_hhdet_fec!U168)</f>
        <v>0.94171029734770828</v>
      </c>
      <c r="V168" s="111">
        <f>IF(RES_hhdet_tes!V168=0,"",RES_hhdet_tes!V168/RES_hhdet_fec!V168)</f>
        <v>0.94053708640902867</v>
      </c>
      <c r="W168" s="111">
        <f>IF(RES_hhdet_tes!W168=0,"",RES_hhdet_tes!W168/RES_hhdet_fec!W168)</f>
        <v>0.94382931927879998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0.6055818338961797</v>
      </c>
      <c r="C169" s="112">
        <f>IF(RES_hhdet_tes!C169=0,"",RES_hhdet_tes!C169/RES_hhdet_fec!C169)</f>
        <v>0.60845087459616043</v>
      </c>
      <c r="D169" s="112">
        <f>IF(RES_hhdet_tes!D169=0,"",RES_hhdet_tes!D169/RES_hhdet_fec!D169)</f>
        <v>0.61164861285862449</v>
      </c>
      <c r="E169" s="112">
        <f>IF(RES_hhdet_tes!E169=0,"",RES_hhdet_tes!E169/RES_hhdet_fec!E169)</f>
        <v>0.61394537545301997</v>
      </c>
      <c r="F169" s="112">
        <f>IF(RES_hhdet_tes!F169=0,"",RES_hhdet_tes!F169/RES_hhdet_fec!F169)</f>
        <v>0.61843113022862639</v>
      </c>
      <c r="G169" s="112">
        <f>IF(RES_hhdet_tes!G169=0,"",RES_hhdet_tes!G169/RES_hhdet_fec!G169)</f>
        <v>0.62409081724412863</v>
      </c>
      <c r="H169" s="112">
        <f>IF(RES_hhdet_tes!H169=0,"",RES_hhdet_tes!H169/RES_hhdet_fec!H169)</f>
        <v>0.62997147454098446</v>
      </c>
      <c r="I169" s="112">
        <f>IF(RES_hhdet_tes!I169=0,"",RES_hhdet_tes!I169/RES_hhdet_fec!I169)</f>
        <v>0.63365598805035717</v>
      </c>
      <c r="J169" s="112">
        <f>IF(RES_hhdet_tes!J169=0,"",RES_hhdet_tes!J169/RES_hhdet_fec!J169)</f>
        <v>0.63480968426431306</v>
      </c>
      <c r="K169" s="112">
        <f>IF(RES_hhdet_tes!K169=0,"",RES_hhdet_tes!K169/RES_hhdet_fec!K169)</f>
        <v>0.63803944059162654</v>
      </c>
      <c r="L169" s="112">
        <f>IF(RES_hhdet_tes!L169=0,"",RES_hhdet_tes!L169/RES_hhdet_fec!L169)</f>
        <v>0.64178229597209313</v>
      </c>
      <c r="M169" s="112">
        <f>IF(RES_hhdet_tes!M169=0,"",RES_hhdet_tes!M169/RES_hhdet_fec!M169)</f>
        <v>0.64532448867494974</v>
      </c>
      <c r="N169" s="112">
        <f>IF(RES_hhdet_tes!N169=0,"",RES_hhdet_tes!N169/RES_hhdet_fec!N169)</f>
        <v>0.64675214247431634</v>
      </c>
      <c r="O169" s="112">
        <f>IF(RES_hhdet_tes!O169=0,"",RES_hhdet_tes!O169/RES_hhdet_fec!O169)</f>
        <v>0.64843784205441923</v>
      </c>
      <c r="P169" s="112">
        <f>IF(RES_hhdet_tes!P169=0,"",RES_hhdet_tes!P169/RES_hhdet_fec!P169)</f>
        <v>0.66316650962972312</v>
      </c>
      <c r="Q169" s="112">
        <f>IF(RES_hhdet_tes!Q169=0,"",RES_hhdet_tes!Q169/RES_hhdet_fec!Q169)</f>
        <v>0.67532543147710811</v>
      </c>
      <c r="R169" s="112">
        <f>IF(RES_hhdet_tes!R169=0,"",RES_hhdet_tes!R169/RES_hhdet_fec!R169)</f>
        <v>0.69723860462235732</v>
      </c>
      <c r="S169" s="112">
        <f>IF(RES_hhdet_tes!S169=0,"",RES_hhdet_tes!S169/RES_hhdet_fec!S169)</f>
        <v>0.72860346683448241</v>
      </c>
      <c r="T169" s="112">
        <f>IF(RES_hhdet_tes!T169=0,"",RES_hhdet_tes!T169/RES_hhdet_fec!T169)</f>
        <v>0.75940782827167275</v>
      </c>
      <c r="U169" s="112">
        <f>IF(RES_hhdet_tes!U169=0,"",RES_hhdet_tes!U169/RES_hhdet_fec!U169)</f>
        <v>0.7728735907619656</v>
      </c>
      <c r="V169" s="112">
        <f>IF(RES_hhdet_tes!V169=0,"",RES_hhdet_tes!V169/RES_hhdet_fec!V169)</f>
        <v>0.77594342847660003</v>
      </c>
      <c r="W169" s="112">
        <f>IF(RES_hhdet_tes!W169=0,"",RES_hhdet_tes!W169/RES_hhdet_fec!W169)</f>
        <v>0.79041827061970282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0.67845106870625549</v>
      </c>
      <c r="C171" s="112">
        <f>IF(RES_hhdet_tes!C171=0,"",RES_hhdet_tes!C171/RES_hhdet_fec!C171)</f>
        <v>0.6822827873206273</v>
      </c>
      <c r="D171" s="112">
        <f>IF(RES_hhdet_tes!D171=0,"",RES_hhdet_tes!D171/RES_hhdet_fec!D171)</f>
        <v>0.68667864475564588</v>
      </c>
      <c r="E171" s="112">
        <f>IF(RES_hhdet_tes!E171=0,"",RES_hhdet_tes!E171/RES_hhdet_fec!E171)</f>
        <v>0.69090823091122533</v>
      </c>
      <c r="F171" s="112">
        <f>IF(RES_hhdet_tes!F171=0,"",RES_hhdet_tes!F171/RES_hhdet_fec!F171)</f>
        <v>0.69491726704256784</v>
      </c>
      <c r="G171" s="112">
        <f>IF(RES_hhdet_tes!G171=0,"",RES_hhdet_tes!G171/RES_hhdet_fec!G171)</f>
        <v>0.69893539205191191</v>
      </c>
      <c r="H171" s="112">
        <f>IF(RES_hhdet_tes!H171=0,"",RES_hhdet_tes!H171/RES_hhdet_fec!H171)</f>
        <v>0.70366298702375196</v>
      </c>
      <c r="I171" s="112">
        <f>IF(RES_hhdet_tes!I171=0,"",RES_hhdet_tes!I171/RES_hhdet_fec!I171)</f>
        <v>0.70599319917692782</v>
      </c>
      <c r="J171" s="112">
        <f>IF(RES_hhdet_tes!J171=0,"",RES_hhdet_tes!J171/RES_hhdet_fec!J171)</f>
        <v>0.70692784192121205</v>
      </c>
      <c r="K171" s="112">
        <f>IF(RES_hhdet_tes!K171=0,"",RES_hhdet_tes!K171/RES_hhdet_fec!K171)</f>
        <v>0.70816905983903722</v>
      </c>
      <c r="L171" s="112">
        <f>IF(RES_hhdet_tes!L171=0,"",RES_hhdet_tes!L171/RES_hhdet_fec!L171)</f>
        <v>0.70967635217243752</v>
      </c>
      <c r="M171" s="112">
        <f>IF(RES_hhdet_tes!M171=0,"",RES_hhdet_tes!M171/RES_hhdet_fec!M171)</f>
        <v>0.71142632627775182</v>
      </c>
      <c r="N171" s="112">
        <f>IF(RES_hhdet_tes!N171=0,"",RES_hhdet_tes!N171/RES_hhdet_fec!N171)</f>
        <v>0.71429023410407322</v>
      </c>
      <c r="O171" s="112">
        <f>IF(RES_hhdet_tes!O171=0,"",RES_hhdet_tes!O171/RES_hhdet_fec!O171)</f>
        <v>0.71822367804313292</v>
      </c>
      <c r="P171" s="112">
        <f>IF(RES_hhdet_tes!P171=0,"",RES_hhdet_tes!P171/RES_hhdet_fec!P171)</f>
        <v>0.72220255653254606</v>
      </c>
      <c r="Q171" s="112">
        <f>IF(RES_hhdet_tes!Q171=0,"",RES_hhdet_tes!Q171/RES_hhdet_fec!Q171)</f>
        <v>0.72829195165597704</v>
      </c>
      <c r="R171" s="112">
        <f>IF(RES_hhdet_tes!R171=0,"",RES_hhdet_tes!R171/RES_hhdet_fec!R171)</f>
        <v>0.73588200975214801</v>
      </c>
      <c r="S171" s="112">
        <f>IF(RES_hhdet_tes!S171=0,"",RES_hhdet_tes!S171/RES_hhdet_fec!S171)</f>
        <v>0.74386250304971357</v>
      </c>
      <c r="T171" s="112">
        <f>IF(RES_hhdet_tes!T171=0,"",RES_hhdet_tes!T171/RES_hhdet_fec!T171)</f>
        <v>0.75161861402352337</v>
      </c>
      <c r="U171" s="112">
        <f>IF(RES_hhdet_tes!U171=0,"",RES_hhdet_tes!U171/RES_hhdet_fec!U171)</f>
        <v>0.75948434329865322</v>
      </c>
      <c r="V171" s="112">
        <f>IF(RES_hhdet_tes!V171=0,"",RES_hhdet_tes!V171/RES_hhdet_fec!V171)</f>
        <v>0.7679549844112008</v>
      </c>
      <c r="W171" s="112">
        <f>IF(RES_hhdet_tes!W171=0,"",RES_hhdet_tes!W171/RES_hhdet_fec!W171)</f>
        <v>0.77537157513025567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0.88879322043616116</v>
      </c>
      <c r="C172" s="113">
        <f>IF(RES_hhdet_tes!C172=0,"",RES_hhdet_tes!C172/RES_hhdet_fec!C172)</f>
        <v>0.900574939242339</v>
      </c>
      <c r="D172" s="113">
        <f>IF(RES_hhdet_tes!D172=0,"",RES_hhdet_tes!D172/RES_hhdet_fec!D172)</f>
        <v>0.90991555094564969</v>
      </c>
      <c r="E172" s="113">
        <f>IF(RES_hhdet_tes!E172=0,"",RES_hhdet_tes!E172/RES_hhdet_fec!E172)</f>
        <v>0.90263680961958204</v>
      </c>
      <c r="F172" s="113">
        <f>IF(RES_hhdet_tes!F172=0,"",RES_hhdet_tes!F172/RES_hhdet_fec!F172)</f>
        <v>0.90689033431685506</v>
      </c>
      <c r="G172" s="113">
        <f>IF(RES_hhdet_tes!G172=0,"",RES_hhdet_tes!G172/RES_hhdet_fec!G172)</f>
        <v>0.91581469648138847</v>
      </c>
      <c r="H172" s="113">
        <f>IF(RES_hhdet_tes!H172=0,"",RES_hhdet_tes!H172/RES_hhdet_fec!H172)</f>
        <v>0.92108952288911972</v>
      </c>
      <c r="I172" s="113">
        <f>IF(RES_hhdet_tes!I172=0,"",RES_hhdet_tes!I172/RES_hhdet_fec!I172)</f>
        <v>0.90706053873925208</v>
      </c>
      <c r="J172" s="113">
        <f>IF(RES_hhdet_tes!J172=0,"",RES_hhdet_tes!J172/RES_hhdet_fec!J172)</f>
        <v>0.9136242155530907</v>
      </c>
      <c r="K172" s="113">
        <f>IF(RES_hhdet_tes!K172=0,"",RES_hhdet_tes!K172/RES_hhdet_fec!K172)</f>
        <v>0.92068699807336762</v>
      </c>
      <c r="L172" s="113">
        <f>IF(RES_hhdet_tes!L172=0,"",RES_hhdet_tes!L172/RES_hhdet_fec!L172)</f>
        <v>0.84533348713628131</v>
      </c>
      <c r="M172" s="113">
        <f>IF(RES_hhdet_tes!M172=0,"",RES_hhdet_tes!M172/RES_hhdet_fec!M172)</f>
        <v>0.92557992268960088</v>
      </c>
      <c r="N172" s="113">
        <f>IF(RES_hhdet_tes!N172=0,"",RES_hhdet_tes!N172/RES_hhdet_fec!N172)</f>
        <v>0.90827304178845891</v>
      </c>
      <c r="O172" s="113">
        <f>IF(RES_hhdet_tes!O172=0,"",RES_hhdet_tes!O172/RES_hhdet_fec!O172)</f>
        <v>0.90569933264082547</v>
      </c>
      <c r="P172" s="113">
        <f>IF(RES_hhdet_tes!P172=0,"",RES_hhdet_tes!P172/RES_hhdet_fec!P172)</f>
        <v>0.93143011856486424</v>
      </c>
      <c r="Q172" s="113">
        <f>IF(RES_hhdet_tes!Q172=0,"",RES_hhdet_tes!Q172/RES_hhdet_fec!Q172)</f>
        <v>0.92403812873493563</v>
      </c>
      <c r="R172" s="113">
        <f>IF(RES_hhdet_tes!R172=0,"",RES_hhdet_tes!R172/RES_hhdet_fec!R172)</f>
        <v>0.93177124881986517</v>
      </c>
      <c r="S172" s="113">
        <f>IF(RES_hhdet_tes!S172=0,"",RES_hhdet_tes!S172/RES_hhdet_fec!S172)</f>
        <v>0.92695806720866192</v>
      </c>
      <c r="T172" s="113">
        <f>IF(RES_hhdet_tes!T172=0,"",RES_hhdet_tes!T172/RES_hhdet_fec!T172)</f>
        <v>0.93106694244542143</v>
      </c>
      <c r="U172" s="113">
        <f>IF(RES_hhdet_tes!U172=0,"",RES_hhdet_tes!U172/RES_hhdet_fec!U172)</f>
        <v>0.93859473426095552</v>
      </c>
      <c r="V172" s="113">
        <f>IF(RES_hhdet_tes!V172=0,"",RES_hhdet_tes!V172/RES_hhdet_fec!V172)</f>
        <v>0.93833308877311761</v>
      </c>
      <c r="W172" s="113">
        <f>IF(RES_hhdet_tes!W172=0,"",RES_hhdet_tes!W172/RES_hhdet_fec!W172)</f>
        <v>0.93907872043212892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0.67845106870625549</v>
      </c>
      <c r="C173" s="111">
        <f>IF(RES_hhdet_tes!C173=0,"",RES_hhdet_tes!C173/RES_hhdet_fec!C173)</f>
        <v>0.68155882621174191</v>
      </c>
      <c r="D173" s="111">
        <f>IF(RES_hhdet_tes!D173=0,"",RES_hhdet_tes!D173/RES_hhdet_fec!D173)</f>
        <v>0.68528015402329967</v>
      </c>
      <c r="E173" s="111">
        <f>IF(RES_hhdet_tes!E173=0,"",RES_hhdet_tes!E173/RES_hhdet_fec!E173)</f>
        <v>0.69004588628315167</v>
      </c>
      <c r="F173" s="111">
        <f>IF(RES_hhdet_tes!F173=0,"",RES_hhdet_tes!F173/RES_hhdet_fec!F173)</f>
        <v>0.69458874233394374</v>
      </c>
      <c r="G173" s="111">
        <f>IF(RES_hhdet_tes!G173=0,"",RES_hhdet_tes!G173/RES_hhdet_fec!G173)</f>
        <v>0.69926665083355932</v>
      </c>
      <c r="H173" s="111">
        <f>IF(RES_hhdet_tes!H173=0,"",RES_hhdet_tes!H173/RES_hhdet_fec!H173)</f>
        <v>0.70456625420450614</v>
      </c>
      <c r="I173" s="111">
        <f>IF(RES_hhdet_tes!I173=0,"",RES_hhdet_tes!I173/RES_hhdet_fec!I173)</f>
        <v>0.70699753774924545</v>
      </c>
      <c r="J173" s="111">
        <f>IF(RES_hhdet_tes!J173=0,"",RES_hhdet_tes!J173/RES_hhdet_fec!J173)</f>
        <v>0.70796140967184762</v>
      </c>
      <c r="K173" s="111">
        <f>IF(RES_hhdet_tes!K173=0,"",RES_hhdet_tes!K173/RES_hhdet_fec!K173)</f>
        <v>0.70919030893527013</v>
      </c>
      <c r="L173" s="111">
        <f>IF(RES_hhdet_tes!L173=0,"",RES_hhdet_tes!L173/RES_hhdet_fec!L173)</f>
        <v>0.7112698543615934</v>
      </c>
      <c r="M173" s="111">
        <f>IF(RES_hhdet_tes!M173=0,"",RES_hhdet_tes!M173/RES_hhdet_fec!M173)</f>
        <v>0.71296691105543242</v>
      </c>
      <c r="N173" s="111">
        <f>IF(RES_hhdet_tes!N173=0,"",RES_hhdet_tes!N173/RES_hhdet_fec!N173)</f>
        <v>0.71499054200804479</v>
      </c>
      <c r="O173" s="111">
        <f>IF(RES_hhdet_tes!O173=0,"",RES_hhdet_tes!O173/RES_hhdet_fec!O173)</f>
        <v>0.71732788639523315</v>
      </c>
      <c r="P173" s="111">
        <f>IF(RES_hhdet_tes!P173=0,"",RES_hhdet_tes!P173/RES_hhdet_fec!P173)</f>
        <v>0.72126250122126989</v>
      </c>
      <c r="Q173" s="111">
        <f>IF(RES_hhdet_tes!Q173=0,"",RES_hhdet_tes!Q173/RES_hhdet_fec!Q173)</f>
        <v>0.72737219322562074</v>
      </c>
      <c r="R173" s="111">
        <f>IF(RES_hhdet_tes!R173=0,"",RES_hhdet_tes!R173/RES_hhdet_fec!R173)</f>
        <v>0.73548509365804893</v>
      </c>
      <c r="S173" s="111">
        <f>IF(RES_hhdet_tes!S173=0,"",RES_hhdet_tes!S173/RES_hhdet_fec!S173)</f>
        <v>0.74414087873731083</v>
      </c>
      <c r="T173" s="111">
        <f>IF(RES_hhdet_tes!T173=0,"",RES_hhdet_tes!T173/RES_hhdet_fec!T173)</f>
        <v>0.75514762655123391</v>
      </c>
      <c r="U173" s="111">
        <f>IF(RES_hhdet_tes!U173=0,"",RES_hhdet_tes!U173/RES_hhdet_fec!U173)</f>
        <v>0.76319724425503221</v>
      </c>
      <c r="V173" s="111">
        <f>IF(RES_hhdet_tes!V173=0,"",RES_hhdet_tes!V173/RES_hhdet_fec!V173)</f>
        <v>0.76926263563662844</v>
      </c>
      <c r="W173" s="111">
        <f>IF(RES_hhdet_tes!W173=0,"",RES_hhdet_tes!W173/RES_hhdet_fec!W173)</f>
        <v>0.77578487929560813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0.68330499518170862</v>
      </c>
      <c r="C175" s="124">
        <f>IF(RES_hhdet_tes!C175=0,"",RES_hhdet_tes!C175/RES_hhdet_fec!C175)</f>
        <v>0.6882453933492475</v>
      </c>
      <c r="D175" s="124">
        <f>IF(RES_hhdet_tes!D175=0,"",RES_hhdet_tes!D175/RES_hhdet_fec!D175)</f>
        <v>0.68910360480536836</v>
      </c>
      <c r="E175" s="124">
        <f>IF(RES_hhdet_tes!E175=0,"",RES_hhdet_tes!E175/RES_hhdet_fec!E175)</f>
        <v>0.69244886373895709</v>
      </c>
      <c r="F175" s="124">
        <f>IF(RES_hhdet_tes!F175=0,"",RES_hhdet_tes!F175/RES_hhdet_fec!F175)</f>
        <v>0.686836568927365</v>
      </c>
      <c r="G175" s="124">
        <f>IF(RES_hhdet_tes!G175=0,"",RES_hhdet_tes!G175/RES_hhdet_fec!G175)</f>
        <v>0.69328601921720756</v>
      </c>
      <c r="H175" s="124">
        <f>IF(RES_hhdet_tes!H175=0,"",RES_hhdet_tes!H175/RES_hhdet_fec!H175)</f>
        <v>0.69944597950792442</v>
      </c>
      <c r="I175" s="124">
        <f>IF(RES_hhdet_tes!I175=0,"",RES_hhdet_tes!I175/RES_hhdet_fec!I175)</f>
        <v>0.70154776653607953</v>
      </c>
      <c r="J175" s="124">
        <f>IF(RES_hhdet_tes!J175=0,"",RES_hhdet_tes!J175/RES_hhdet_fec!J175)</f>
        <v>0.70899065972323894</v>
      </c>
      <c r="K175" s="124">
        <f>IF(RES_hhdet_tes!K175=0,"",RES_hhdet_tes!K175/RES_hhdet_fec!K175)</f>
        <v>0.69857755837774749</v>
      </c>
      <c r="L175" s="124">
        <f>IF(RES_hhdet_tes!L175=0,"",RES_hhdet_tes!L175/RES_hhdet_fec!L175)</f>
        <v>0.71441560635223833</v>
      </c>
      <c r="M175" s="124">
        <f>IF(RES_hhdet_tes!M175=0,"",RES_hhdet_tes!M175/RES_hhdet_fec!M175)</f>
        <v>0.713483681693034</v>
      </c>
      <c r="N175" s="124">
        <f>IF(RES_hhdet_tes!N175=0,"",RES_hhdet_tes!N175/RES_hhdet_fec!N175)</f>
        <v>0.72085889145708826</v>
      </c>
      <c r="O175" s="124">
        <f>IF(RES_hhdet_tes!O175=0,"",RES_hhdet_tes!O175/RES_hhdet_fec!O175)</f>
        <v>0.72486938124268896</v>
      </c>
      <c r="P175" s="124">
        <f>IF(RES_hhdet_tes!P175=0,"",RES_hhdet_tes!P175/RES_hhdet_fec!P175)</f>
        <v>0.71943075269597145</v>
      </c>
      <c r="Q175" s="124">
        <f>IF(RES_hhdet_tes!Q175=0,"",RES_hhdet_tes!Q175/RES_hhdet_fec!Q175)</f>
        <v>0.72741686523153493</v>
      </c>
      <c r="R175" s="124">
        <f>IF(RES_hhdet_tes!R175=0,"",RES_hhdet_tes!R175/RES_hhdet_fec!R175)</f>
        <v>0.73809045262334572</v>
      </c>
      <c r="S175" s="124">
        <f>IF(RES_hhdet_tes!S175=0,"",RES_hhdet_tes!S175/RES_hhdet_fec!S175)</f>
        <v>0.74485464359813192</v>
      </c>
      <c r="T175" s="124">
        <f>IF(RES_hhdet_tes!T175=0,"",RES_hhdet_tes!T175/RES_hhdet_fec!T175)</f>
        <v>0.75285051621325139</v>
      </c>
      <c r="U175" s="124">
        <f>IF(RES_hhdet_tes!U175=0,"",RES_hhdet_tes!U175/RES_hhdet_fec!U175)</f>
        <v>0.76162581059391554</v>
      </c>
      <c r="V175" s="124">
        <f>IF(RES_hhdet_tes!V175=0,"",RES_hhdet_tes!V175/RES_hhdet_fec!V175)</f>
        <v>0.77042953960634142</v>
      </c>
      <c r="W175" s="124">
        <f>IF(RES_hhdet_tes!W175=0,"",RES_hhdet_tes!W175/RES_hhdet_fec!W175)</f>
        <v>0.78204539690631059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0.61414698084034969</v>
      </c>
      <c r="C176" s="111">
        <f>IF(RES_hhdet_tes!C176=0,"",RES_hhdet_tes!C176/RES_hhdet_fec!C176)</f>
        <v>0.61511901915330414</v>
      </c>
      <c r="D176" s="111">
        <f>IF(RES_hhdet_tes!D176=0,"",RES_hhdet_tes!D176/RES_hhdet_fec!D176)</f>
        <v>0.61626540432168098</v>
      </c>
      <c r="E176" s="111">
        <f>IF(RES_hhdet_tes!E176=0,"",RES_hhdet_tes!E176/RES_hhdet_fec!E176)</f>
        <v>0.6173501142284249</v>
      </c>
      <c r="F176" s="111">
        <f>IF(RES_hhdet_tes!F176=0,"",RES_hhdet_tes!F176/RES_hhdet_fec!F176)</f>
        <v>0.61840859789771052</v>
      </c>
      <c r="G176" s="111">
        <f>IF(RES_hhdet_tes!G176=0,"",RES_hhdet_tes!G176/RES_hhdet_fec!G176)</f>
        <v>0.61938189847593139</v>
      </c>
      <c r="H176" s="111">
        <f>IF(RES_hhdet_tes!H176=0,"",RES_hhdet_tes!H176/RES_hhdet_fec!H176)</f>
        <v>0.620478845331079</v>
      </c>
      <c r="I176" s="111">
        <f>IF(RES_hhdet_tes!I176=0,"",RES_hhdet_tes!I176/RES_hhdet_fec!I176)</f>
        <v>0.62099584862290524</v>
      </c>
      <c r="J176" s="111">
        <f>IF(RES_hhdet_tes!J176=0,"",RES_hhdet_tes!J176/RES_hhdet_fec!J176)</f>
        <v>0.62109637340754364</v>
      </c>
      <c r="K176" s="111">
        <f>IF(RES_hhdet_tes!K176=0,"",RES_hhdet_tes!K176/RES_hhdet_fec!K176)</f>
        <v>0.62123899965277163</v>
      </c>
      <c r="L176" s="111">
        <f>IF(RES_hhdet_tes!L176=0,"",RES_hhdet_tes!L176/RES_hhdet_fec!L176)</f>
        <v>0.62141121643353248</v>
      </c>
      <c r="M176" s="111">
        <f>IF(RES_hhdet_tes!M176=0,"",RES_hhdet_tes!M176/RES_hhdet_fec!M176)</f>
        <v>0.6215660519566496</v>
      </c>
      <c r="N176" s="111">
        <f>IF(RES_hhdet_tes!N176=0,"",RES_hhdet_tes!N176/RES_hhdet_fec!N176)</f>
        <v>0.62170857533105972</v>
      </c>
      <c r="O176" s="111">
        <f>IF(RES_hhdet_tes!O176=0,"",RES_hhdet_tes!O176/RES_hhdet_fec!O176)</f>
        <v>0.62181129540391689</v>
      </c>
      <c r="P176" s="111">
        <f>IF(RES_hhdet_tes!P176=0,"",RES_hhdet_tes!P176/RES_hhdet_fec!P176)</f>
        <v>0.62186352034326453</v>
      </c>
      <c r="Q176" s="111">
        <f>IF(RES_hhdet_tes!Q176=0,"",RES_hhdet_tes!Q176/RES_hhdet_fec!Q176)</f>
        <v>0.62190545847313405</v>
      </c>
      <c r="R176" s="111">
        <f>IF(RES_hhdet_tes!R176=0,"",RES_hhdet_tes!R176/RES_hhdet_fec!R176)</f>
        <v>0.6219899056005731</v>
      </c>
      <c r="S176" s="111">
        <f>IF(RES_hhdet_tes!S176=0,"",RES_hhdet_tes!S176/RES_hhdet_fec!S176)</f>
        <v>0.62217817983490664</v>
      </c>
      <c r="T176" s="111">
        <f>IF(RES_hhdet_tes!T176=0,"",RES_hhdet_tes!T176/RES_hhdet_fec!T176)</f>
        <v>0.62248794762559057</v>
      </c>
      <c r="U176" s="111">
        <f>IF(RES_hhdet_tes!U176=0,"",RES_hhdet_tes!U176/RES_hhdet_fec!U176)</f>
        <v>0.62291383715221949</v>
      </c>
      <c r="V176" s="111">
        <f>IF(RES_hhdet_tes!V176=0,"",RES_hhdet_tes!V176/RES_hhdet_fec!V176)</f>
        <v>0.62348961101688072</v>
      </c>
      <c r="W176" s="111">
        <f>IF(RES_hhdet_tes!W176=0,"",RES_hhdet_tes!W176/RES_hhdet_fec!W176)</f>
        <v>0.62417977274246672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0.75850600676264035</v>
      </c>
      <c r="C177" s="45">
        <f>IF(RES_hhdet_tes!C177=0,"",RES_hhdet_tes!C177/RES_hhdet_fec!C177)</f>
        <v>0.76092462487373491</v>
      </c>
      <c r="D177" s="45">
        <f>IF(RES_hhdet_tes!D177=0,"",RES_hhdet_tes!D177/RES_hhdet_fec!D177)</f>
        <v>0.76361757420726406</v>
      </c>
      <c r="E177" s="45">
        <f>IF(RES_hhdet_tes!E177=0,"",RES_hhdet_tes!E177/RES_hhdet_fec!E177)</f>
        <v>0.76638765239171802</v>
      </c>
      <c r="F177" s="45">
        <f>IF(RES_hhdet_tes!F177=0,"",RES_hhdet_tes!F177/RES_hhdet_fec!F177)</f>
        <v>0.76904603472400224</v>
      </c>
      <c r="G177" s="45">
        <f>IF(RES_hhdet_tes!G177=0,"",RES_hhdet_tes!G177/RES_hhdet_fec!G177)</f>
        <v>0.77200865062352408</v>
      </c>
      <c r="H177" s="45">
        <f>IF(RES_hhdet_tes!H177=0,"",RES_hhdet_tes!H177/RES_hhdet_fec!H177)</f>
        <v>0.77572932933505212</v>
      </c>
      <c r="I177" s="45">
        <f>IF(RES_hhdet_tes!I177=0,"",RES_hhdet_tes!I177/RES_hhdet_fec!I177)</f>
        <v>0.77772125526615965</v>
      </c>
      <c r="J177" s="45">
        <f>IF(RES_hhdet_tes!J177=0,"",RES_hhdet_tes!J177/RES_hhdet_fec!J177)</f>
        <v>0.77892959354614399</v>
      </c>
      <c r="K177" s="45">
        <f>IF(RES_hhdet_tes!K177=0,"",RES_hhdet_tes!K177/RES_hhdet_fec!K177)</f>
        <v>0.78043478056751403</v>
      </c>
      <c r="L177" s="45">
        <f>IF(RES_hhdet_tes!L177=0,"",RES_hhdet_tes!L177/RES_hhdet_fec!L177)</f>
        <v>0.78216385966606472</v>
      </c>
      <c r="M177" s="45">
        <f>IF(RES_hhdet_tes!M177=0,"",RES_hhdet_tes!M177/RES_hhdet_fec!M177)</f>
        <v>0.78386528933623312</v>
      </c>
      <c r="N177" s="45">
        <f>IF(RES_hhdet_tes!N177=0,"",RES_hhdet_tes!N177/RES_hhdet_fec!N177)</f>
        <v>0.78618104418381196</v>
      </c>
      <c r="O177" s="45">
        <f>IF(RES_hhdet_tes!O177=0,"",RES_hhdet_tes!O177/RES_hhdet_fec!O177)</f>
        <v>0.78894189679360571</v>
      </c>
      <c r="P177" s="45">
        <f>IF(RES_hhdet_tes!P177=0,"",RES_hhdet_tes!P177/RES_hhdet_fec!P177)</f>
        <v>0.79162975285107628</v>
      </c>
      <c r="Q177" s="45">
        <f>IF(RES_hhdet_tes!Q177=0,"",RES_hhdet_tes!Q177/RES_hhdet_fec!Q177)</f>
        <v>0.79589083507260794</v>
      </c>
      <c r="R177" s="45">
        <f>IF(RES_hhdet_tes!R177=0,"",RES_hhdet_tes!R177/RES_hhdet_fec!R177)</f>
        <v>0.80233832890058776</v>
      </c>
      <c r="S177" s="45">
        <f>IF(RES_hhdet_tes!S177=0,"",RES_hhdet_tes!S177/RES_hhdet_fec!S177)</f>
        <v>0.80997409143455146</v>
      </c>
      <c r="T177" s="45">
        <f>IF(RES_hhdet_tes!T177=0,"",RES_hhdet_tes!T177/RES_hhdet_fec!T177)</f>
        <v>0.81848369719469083</v>
      </c>
      <c r="U177" s="45">
        <f>IF(RES_hhdet_tes!U177=0,"",RES_hhdet_tes!U177/RES_hhdet_fec!U177)</f>
        <v>0.82777067385346181</v>
      </c>
      <c r="V177" s="45">
        <f>IF(RES_hhdet_tes!V177=0,"",RES_hhdet_tes!V177/RES_hhdet_fec!V177)</f>
        <v>0.83846092285668661</v>
      </c>
      <c r="W177" s="45">
        <f>IF(RES_hhdet_tes!W177=0,"",RES_hhdet_tes!W177/RES_hhdet_fec!W177)</f>
        <v>0.84946419584978783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1589.7715114131954</v>
      </c>
      <c r="C3" s="117">
        <f t="shared" si="0"/>
        <v>1533.3067762468743</v>
      </c>
      <c r="D3" s="117">
        <f t="shared" si="0"/>
        <v>1080.8056504369836</v>
      </c>
      <c r="E3" s="117">
        <f t="shared" si="0"/>
        <v>1040.2478922808159</v>
      </c>
      <c r="F3" s="117">
        <f t="shared" si="0"/>
        <v>1004.565893405968</v>
      </c>
      <c r="G3" s="117">
        <f t="shared" si="0"/>
        <v>904.00526418541767</v>
      </c>
      <c r="H3" s="117">
        <f t="shared" si="0"/>
        <v>873.91499884582038</v>
      </c>
      <c r="I3" s="117">
        <f t="shared" si="0"/>
        <v>851.0724283834553</v>
      </c>
      <c r="J3" s="117">
        <f t="shared" si="0"/>
        <v>948.18286147893366</v>
      </c>
      <c r="K3" s="117">
        <f t="shared" si="0"/>
        <v>836.14524743688264</v>
      </c>
      <c r="L3" s="117">
        <f t="shared" si="0"/>
        <v>929.91358061408812</v>
      </c>
      <c r="M3" s="117">
        <f t="shared" si="0"/>
        <v>176.89878879238327</v>
      </c>
      <c r="N3" s="117">
        <f t="shared" si="0"/>
        <v>192.93258410224772</v>
      </c>
      <c r="O3" s="117">
        <f t="shared" si="0"/>
        <v>200.79333676392307</v>
      </c>
      <c r="P3" s="117">
        <f t="shared" si="0"/>
        <v>149.5644248801795</v>
      </c>
      <c r="Q3" s="117">
        <f t="shared" si="0"/>
        <v>154.41553428610183</v>
      </c>
      <c r="R3" s="117">
        <f t="shared" ref="R3:V3" si="1">R4+R7+R9+R19</f>
        <v>159.74520940247234</v>
      </c>
      <c r="S3" s="117">
        <f t="shared" si="1"/>
        <v>150.57277021671666</v>
      </c>
      <c r="T3" s="117">
        <f t="shared" si="1"/>
        <v>109.43371573174318</v>
      </c>
      <c r="U3" s="117">
        <f t="shared" si="1"/>
        <v>100.95600181484473</v>
      </c>
      <c r="V3" s="117">
        <f t="shared" si="1"/>
        <v>85.482223272439455</v>
      </c>
      <c r="W3" s="117">
        <f t="shared" ref="W3" si="2">W4+W7+W9+W19</f>
        <v>108.31378187345236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1514.2959582652891</v>
      </c>
      <c r="C4" s="122">
        <f t="shared" si="3"/>
        <v>1464.8369398474924</v>
      </c>
      <c r="D4" s="122">
        <f t="shared" si="3"/>
        <v>1022.9412938686136</v>
      </c>
      <c r="E4" s="122">
        <f t="shared" si="3"/>
        <v>986.7353029833622</v>
      </c>
      <c r="F4" s="122">
        <f t="shared" si="3"/>
        <v>953.70402763784398</v>
      </c>
      <c r="G4" s="122">
        <f t="shared" si="3"/>
        <v>856.79855134485263</v>
      </c>
      <c r="H4" s="122">
        <f t="shared" si="3"/>
        <v>824.6955597277298</v>
      </c>
      <c r="I4" s="122">
        <f t="shared" si="3"/>
        <v>796.16010595101386</v>
      </c>
      <c r="J4" s="122">
        <f t="shared" si="3"/>
        <v>890.05555335329893</v>
      </c>
      <c r="K4" s="122">
        <f t="shared" si="3"/>
        <v>782.69727421159109</v>
      </c>
      <c r="L4" s="122">
        <f t="shared" si="3"/>
        <v>870.05623667033774</v>
      </c>
      <c r="M4" s="122">
        <f t="shared" si="3"/>
        <v>159.16428099956815</v>
      </c>
      <c r="N4" s="122">
        <f t="shared" si="3"/>
        <v>177.69522082762009</v>
      </c>
      <c r="O4" s="122">
        <f t="shared" si="3"/>
        <v>186.64185716381547</v>
      </c>
      <c r="P4" s="122">
        <f t="shared" si="3"/>
        <v>135.99756235485026</v>
      </c>
      <c r="Q4" s="122">
        <f t="shared" si="3"/>
        <v>141.25129365542389</v>
      </c>
      <c r="R4" s="122">
        <f t="shared" ref="R4:V4" si="4">SUM(R5:R6)</f>
        <v>145.58222122001345</v>
      </c>
      <c r="S4" s="122">
        <f t="shared" si="4"/>
        <v>135.63755270280149</v>
      </c>
      <c r="T4" s="122">
        <f t="shared" si="4"/>
        <v>100.07155806657912</v>
      </c>
      <c r="U4" s="122">
        <f t="shared" si="4"/>
        <v>94.094532471137541</v>
      </c>
      <c r="V4" s="122">
        <f t="shared" si="4"/>
        <v>79.100244399170847</v>
      </c>
      <c r="W4" s="122">
        <f t="shared" ref="W4" si="5">SUM(W5:W6)</f>
        <v>100.49059822959201</v>
      </c>
      <c r="DA4" s="130" t="s">
        <v>2076</v>
      </c>
    </row>
    <row r="5" spans="1:105" ht="12" customHeight="1" x14ac:dyDescent="0.25">
      <c r="A5" s="97" t="s">
        <v>51</v>
      </c>
      <c r="B5" s="98">
        <v>1514.2959582652891</v>
      </c>
      <c r="C5" s="98">
        <v>1464.8369398474924</v>
      </c>
      <c r="D5" s="98">
        <v>1022.9412938686136</v>
      </c>
      <c r="E5" s="98">
        <v>986.7353029833622</v>
      </c>
      <c r="F5" s="98">
        <v>953.70402763784398</v>
      </c>
      <c r="G5" s="98">
        <v>856.79855134485263</v>
      </c>
      <c r="H5" s="98">
        <v>824.6955597277298</v>
      </c>
      <c r="I5" s="98">
        <v>796.16010595101386</v>
      </c>
      <c r="J5" s="98">
        <v>890.05555335329893</v>
      </c>
      <c r="K5" s="98">
        <v>782.69727421159109</v>
      </c>
      <c r="L5" s="98">
        <v>870.05623667033774</v>
      </c>
      <c r="M5" s="98">
        <v>159.16428099956815</v>
      </c>
      <c r="N5" s="98">
        <v>177.69522082762009</v>
      </c>
      <c r="O5" s="98">
        <v>186.64185716381547</v>
      </c>
      <c r="P5" s="98">
        <v>135.99756235485026</v>
      </c>
      <c r="Q5" s="98">
        <v>141.25129365542389</v>
      </c>
      <c r="R5" s="98">
        <v>145.58222122001345</v>
      </c>
      <c r="S5" s="98">
        <v>135.63755270280149</v>
      </c>
      <c r="T5" s="98">
        <v>100.07155806657912</v>
      </c>
      <c r="U5" s="98">
        <v>94.094532471137541</v>
      </c>
      <c r="V5" s="98">
        <v>79.100244399170847</v>
      </c>
      <c r="W5" s="98">
        <v>100.49059822959201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41.561686410398373</v>
      </c>
      <c r="C9" s="122">
        <v>39.392562959062431</v>
      </c>
      <c r="D9" s="122">
        <v>33.005016750713359</v>
      </c>
      <c r="E9" s="122">
        <v>33.016134369131336</v>
      </c>
      <c r="F9" s="122">
        <v>32.487227970136345</v>
      </c>
      <c r="G9" s="122">
        <v>30.461903907940926</v>
      </c>
      <c r="H9" s="122">
        <v>33.574059090895581</v>
      </c>
      <c r="I9" s="122">
        <v>38.781443008382844</v>
      </c>
      <c r="J9" s="122">
        <v>43.668792011626287</v>
      </c>
      <c r="K9" s="122">
        <v>39.822790964310606</v>
      </c>
      <c r="L9" s="122">
        <v>48.330891569488116</v>
      </c>
      <c r="M9" s="122">
        <v>10.788390136446885</v>
      </c>
      <c r="N9" s="122">
        <v>10.859503420589652</v>
      </c>
      <c r="O9" s="122">
        <v>11.121648876158979</v>
      </c>
      <c r="P9" s="122">
        <v>10.713335729654494</v>
      </c>
      <c r="Q9" s="122">
        <v>10.668497529935234</v>
      </c>
      <c r="R9" s="122">
        <v>12.214335398125201</v>
      </c>
      <c r="S9" s="122">
        <v>13.11631083224078</v>
      </c>
      <c r="T9" s="122">
        <v>7.7750516555960427</v>
      </c>
      <c r="U9" s="122">
        <v>5.4511442632103169</v>
      </c>
      <c r="V9" s="122">
        <v>5.0226165734172081</v>
      </c>
      <c r="W9" s="122">
        <v>6.6145661496961985</v>
      </c>
      <c r="DA9" s="130" t="s">
        <v>2081</v>
      </c>
    </row>
    <row r="10" spans="1:105" ht="12" customHeight="1" x14ac:dyDescent="0.25">
      <c r="A10" s="97" t="s">
        <v>143</v>
      </c>
      <c r="B10" s="98">
        <v>30.523434537171763</v>
      </c>
      <c r="C10" s="98">
        <v>29.9232159939986</v>
      </c>
      <c r="D10" s="98">
        <v>24.952239333601302</v>
      </c>
      <c r="E10" s="98">
        <v>26.423658298000518</v>
      </c>
      <c r="F10" s="98">
        <v>26.823848923361084</v>
      </c>
      <c r="G10" s="98">
        <v>25.659292336278476</v>
      </c>
      <c r="H10" s="98">
        <v>29.514412353224976</v>
      </c>
      <c r="I10" s="98">
        <v>34.937866129797094</v>
      </c>
      <c r="J10" s="98">
        <v>40.338504328130632</v>
      </c>
      <c r="K10" s="98">
        <v>36.775412269560931</v>
      </c>
      <c r="L10" s="98">
        <v>45.871791250771693</v>
      </c>
      <c r="M10" s="98">
        <v>9.6584555608797604</v>
      </c>
      <c r="N10" s="98">
        <v>10.205747412870481</v>
      </c>
      <c r="O10" s="98">
        <v>10.731158916696575</v>
      </c>
      <c r="P10" s="98">
        <v>10.322173965533727</v>
      </c>
      <c r="Q10" s="98">
        <v>10.353986424981528</v>
      </c>
      <c r="R10" s="98">
        <v>11.97439742041321</v>
      </c>
      <c r="S10" s="98">
        <v>12.924271537606142</v>
      </c>
      <c r="T10" s="98">
        <v>7.5805962535962808</v>
      </c>
      <c r="U10" s="98">
        <v>5.2628604089973932</v>
      </c>
      <c r="V10" s="98">
        <v>4.8349688009213923</v>
      </c>
      <c r="W10" s="98">
        <v>6.4143192105753144</v>
      </c>
      <c r="DA10" s="63" t="s">
        <v>2082</v>
      </c>
    </row>
    <row r="11" spans="1:105" ht="12" customHeight="1" x14ac:dyDescent="0.25">
      <c r="A11" s="97" t="s">
        <v>124</v>
      </c>
      <c r="B11" s="98">
        <v>11.037198340598684</v>
      </c>
      <c r="C11" s="98">
        <v>9.4685801701172867</v>
      </c>
      <c r="D11" s="98">
        <v>8.0521934190656754</v>
      </c>
      <c r="E11" s="98">
        <v>6.5919948317272121</v>
      </c>
      <c r="F11" s="98">
        <v>5.6628997787559223</v>
      </c>
      <c r="G11" s="98">
        <v>4.8021848508079721</v>
      </c>
      <c r="H11" s="98">
        <v>4.0592499381535383</v>
      </c>
      <c r="I11" s="98">
        <v>3.8429956806925381</v>
      </c>
      <c r="J11" s="98">
        <v>3.3297741793684632</v>
      </c>
      <c r="K11" s="98">
        <v>3.0468280157860055</v>
      </c>
      <c r="L11" s="98">
        <v>2.4578411844724255</v>
      </c>
      <c r="M11" s="98">
        <v>1.1296324260326791</v>
      </c>
      <c r="N11" s="98">
        <v>0.65347143718559353</v>
      </c>
      <c r="O11" s="98">
        <v>0.39038903042966683</v>
      </c>
      <c r="P11" s="98">
        <v>0.39108765625810199</v>
      </c>
      <c r="Q11" s="98">
        <v>0.31442570866791636</v>
      </c>
      <c r="R11" s="98">
        <v>0.23993797771199049</v>
      </c>
      <c r="S11" s="98">
        <v>0.19203929463463842</v>
      </c>
      <c r="T11" s="98">
        <v>0.19445540199976191</v>
      </c>
      <c r="U11" s="98">
        <v>0.18828385421292348</v>
      </c>
      <c r="V11" s="98">
        <v>0.1876477724958156</v>
      </c>
      <c r="W11" s="98">
        <v>0.20024693912088423</v>
      </c>
      <c r="DA11" s="63" t="s">
        <v>2083</v>
      </c>
    </row>
    <row r="12" spans="1:105" ht="12" customHeight="1" x14ac:dyDescent="0.25">
      <c r="A12" s="97" t="s">
        <v>123</v>
      </c>
      <c r="B12" s="98">
        <v>1.0535326279262852E-3</v>
      </c>
      <c r="C12" s="98">
        <v>7.6679494654537138E-4</v>
      </c>
      <c r="D12" s="98">
        <v>5.839980463835312E-4</v>
      </c>
      <c r="E12" s="98">
        <v>4.81239403603212E-4</v>
      </c>
      <c r="F12" s="98">
        <v>4.7926801934286984E-4</v>
      </c>
      <c r="G12" s="98">
        <v>4.2672085447849979E-4</v>
      </c>
      <c r="H12" s="98">
        <v>3.9679951706753563E-4</v>
      </c>
      <c r="I12" s="98">
        <v>5.8119789320909966E-4</v>
      </c>
      <c r="J12" s="98">
        <v>5.1350412719304149E-4</v>
      </c>
      <c r="K12" s="98">
        <v>5.5067896367158782E-4</v>
      </c>
      <c r="L12" s="98">
        <v>1.2591342439980139E-3</v>
      </c>
      <c r="M12" s="98">
        <v>3.0214953444635239E-4</v>
      </c>
      <c r="N12" s="98">
        <v>2.8457053357721452E-4</v>
      </c>
      <c r="O12" s="98">
        <v>1.0092903273650281E-4</v>
      </c>
      <c r="P12" s="98">
        <v>7.4107862663485758E-5</v>
      </c>
      <c r="Q12" s="98">
        <v>8.539628578854106E-5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1.0535326279262852E-3</v>
      </c>
      <c r="C13" s="101">
        <v>7.6679494654537138E-4</v>
      </c>
      <c r="D13" s="101">
        <v>5.839980463835312E-4</v>
      </c>
      <c r="E13" s="101">
        <v>4.81239403603212E-4</v>
      </c>
      <c r="F13" s="101">
        <v>4.7926801934286984E-4</v>
      </c>
      <c r="G13" s="101">
        <v>4.2672085447849979E-4</v>
      </c>
      <c r="H13" s="101">
        <v>3.9679951706753563E-4</v>
      </c>
      <c r="I13" s="101">
        <v>5.8119789320909966E-4</v>
      </c>
      <c r="J13" s="101">
        <v>5.1350412719304149E-4</v>
      </c>
      <c r="K13" s="101">
        <v>5.5067896367158782E-4</v>
      </c>
      <c r="L13" s="101">
        <v>1.2591342439980139E-3</v>
      </c>
      <c r="M13" s="101">
        <v>3.0214953444635239E-4</v>
      </c>
      <c r="N13" s="101">
        <v>2.8457053357721452E-4</v>
      </c>
      <c r="O13" s="101">
        <v>1.0092903273650281E-4</v>
      </c>
      <c r="P13" s="101">
        <v>7.4107862663485758E-5</v>
      </c>
      <c r="Q13" s="101">
        <v>8.539628578854106E-5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33.913866737508066</v>
      </c>
      <c r="C19" s="122">
        <v>29.07727344031937</v>
      </c>
      <c r="D19" s="122">
        <v>24.859339817656767</v>
      </c>
      <c r="E19" s="122">
        <v>20.496454928322294</v>
      </c>
      <c r="F19" s="122">
        <v>18.374637797987678</v>
      </c>
      <c r="G19" s="122">
        <v>16.744808932624142</v>
      </c>
      <c r="H19" s="122">
        <v>15.645380027194944</v>
      </c>
      <c r="I19" s="122">
        <v>16.130879424058541</v>
      </c>
      <c r="J19" s="122">
        <v>14.458516114008477</v>
      </c>
      <c r="K19" s="122">
        <v>13.62518226098102</v>
      </c>
      <c r="L19" s="122">
        <v>11.526452374262195</v>
      </c>
      <c r="M19" s="122">
        <v>6.9461176563682496</v>
      </c>
      <c r="N19" s="122">
        <v>4.3778598540379825</v>
      </c>
      <c r="O19" s="122">
        <v>3.0298307239485927</v>
      </c>
      <c r="P19" s="122">
        <v>2.8535267956747496</v>
      </c>
      <c r="Q19" s="122">
        <v>2.4957431007427076</v>
      </c>
      <c r="R19" s="122">
        <v>1.9486527843336969</v>
      </c>
      <c r="S19" s="122">
        <v>1.8189066816744082</v>
      </c>
      <c r="T19" s="122">
        <v>1.5871060095680194</v>
      </c>
      <c r="U19" s="122">
        <v>1.4103250804968557</v>
      </c>
      <c r="V19" s="122">
        <v>1.3593622998514008</v>
      </c>
      <c r="W19" s="122">
        <v>1.2086174941641499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33.913866737508066</v>
      </c>
      <c r="C21" s="98">
        <v>29.07727344031937</v>
      </c>
      <c r="D21" s="98">
        <v>24.859339817656767</v>
      </c>
      <c r="E21" s="98">
        <v>20.496454928322294</v>
      </c>
      <c r="F21" s="98">
        <v>18.374637797987678</v>
      </c>
      <c r="G21" s="98">
        <v>16.744808932624142</v>
      </c>
      <c r="H21" s="98">
        <v>15.645380027194944</v>
      </c>
      <c r="I21" s="98">
        <v>16.130879424058541</v>
      </c>
      <c r="J21" s="98">
        <v>14.458516114008477</v>
      </c>
      <c r="K21" s="98">
        <v>13.62518226098102</v>
      </c>
      <c r="L21" s="98">
        <v>11.526452374262195</v>
      </c>
      <c r="M21" s="98">
        <v>6.9461176563682496</v>
      </c>
      <c r="N21" s="98">
        <v>4.3778598540379825</v>
      </c>
      <c r="O21" s="98">
        <v>3.0298307239485927</v>
      </c>
      <c r="P21" s="98">
        <v>2.8535267956747496</v>
      </c>
      <c r="Q21" s="98">
        <v>2.4957431007427076</v>
      </c>
      <c r="R21" s="98">
        <v>1.9486527843336969</v>
      </c>
      <c r="S21" s="98">
        <v>1.8189066816744082</v>
      </c>
      <c r="T21" s="98">
        <v>1.5871060095680194</v>
      </c>
      <c r="U21" s="98">
        <v>1.4103250804968557</v>
      </c>
      <c r="V21" s="98">
        <v>1.3593622998514008</v>
      </c>
      <c r="W21" s="98">
        <v>1.2086174941641499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2542.1636312849255</v>
      </c>
      <c r="C24" s="117">
        <f t="shared" si="7"/>
        <v>2566.6876256017981</v>
      </c>
      <c r="D24" s="117">
        <f t="shared" si="7"/>
        <v>2423.2324779527753</v>
      </c>
      <c r="E24" s="117">
        <f t="shared" si="7"/>
        <v>2312.6682044319687</v>
      </c>
      <c r="F24" s="117">
        <f t="shared" si="7"/>
        <v>2356.5296609241564</v>
      </c>
      <c r="G24" s="117">
        <f t="shared" si="7"/>
        <v>2230.1108242556716</v>
      </c>
      <c r="H24" s="117">
        <f t="shared" si="7"/>
        <v>2003.3405633418606</v>
      </c>
      <c r="I24" s="117">
        <f t="shared" si="7"/>
        <v>1842.0197923564997</v>
      </c>
      <c r="J24" s="117">
        <f t="shared" si="7"/>
        <v>1809.9940754089887</v>
      </c>
      <c r="K24" s="117">
        <f t="shared" si="7"/>
        <v>1739.7914868529883</v>
      </c>
      <c r="L24" s="117">
        <f t="shared" si="7"/>
        <v>1738.3429953744687</v>
      </c>
      <c r="M24" s="117">
        <f t="shared" si="7"/>
        <v>1226.4244827973712</v>
      </c>
      <c r="N24" s="117">
        <f t="shared" si="7"/>
        <v>1263.3327115739658</v>
      </c>
      <c r="O24" s="117">
        <f t="shared" si="7"/>
        <v>1241.6688823382578</v>
      </c>
      <c r="P24" s="117">
        <f t="shared" si="7"/>
        <v>822.86120272339781</v>
      </c>
      <c r="Q24" s="117">
        <f t="shared" si="7"/>
        <v>874.58855730143716</v>
      </c>
      <c r="R24" s="117">
        <f t="shared" ref="R24:V24" si="8">R25+R28+R30+R39</f>
        <v>1038.1294105683653</v>
      </c>
      <c r="S24" s="117">
        <f t="shared" si="8"/>
        <v>980.7332993700104</v>
      </c>
      <c r="T24" s="117">
        <f t="shared" si="8"/>
        <v>948.61960153539519</v>
      </c>
      <c r="U24" s="117">
        <f t="shared" si="8"/>
        <v>816.92398807199015</v>
      </c>
      <c r="V24" s="117">
        <f t="shared" si="8"/>
        <v>695.32757490345944</v>
      </c>
      <c r="W24" s="117">
        <f t="shared" ref="W24" si="9">W25+W28+W30+W39</f>
        <v>1107.6902928183245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2446.7476991028952</v>
      </c>
      <c r="C25" s="122">
        <f t="shared" si="10"/>
        <v>2477.6766532810839</v>
      </c>
      <c r="D25" s="122">
        <f t="shared" si="10"/>
        <v>2335.9629762701779</v>
      </c>
      <c r="E25" s="122">
        <f t="shared" si="10"/>
        <v>2234.2946973302073</v>
      </c>
      <c r="F25" s="122">
        <f t="shared" si="10"/>
        <v>2281.7263617382746</v>
      </c>
      <c r="G25" s="122">
        <f t="shared" si="10"/>
        <v>2160.7439694985674</v>
      </c>
      <c r="H25" s="122">
        <f t="shared" si="10"/>
        <v>1939.9047358614685</v>
      </c>
      <c r="I25" s="122">
        <f t="shared" si="10"/>
        <v>1778.2234629203147</v>
      </c>
      <c r="J25" s="122">
        <f t="shared" si="10"/>
        <v>1754.5247137460644</v>
      </c>
      <c r="K25" s="122">
        <f t="shared" si="10"/>
        <v>1688.1151832674693</v>
      </c>
      <c r="L25" s="122">
        <f t="shared" si="10"/>
        <v>1690.1374374399991</v>
      </c>
      <c r="M25" s="122">
        <f t="shared" si="10"/>
        <v>1181.8430099199998</v>
      </c>
      <c r="N25" s="122">
        <f t="shared" si="10"/>
        <v>1225.6896855200005</v>
      </c>
      <c r="O25" s="122">
        <f t="shared" si="10"/>
        <v>1208.8488003199991</v>
      </c>
      <c r="P25" s="122">
        <f t="shared" si="10"/>
        <v>792.84511427999962</v>
      </c>
      <c r="Q25" s="122">
        <f t="shared" si="10"/>
        <v>846.56943863999936</v>
      </c>
      <c r="R25" s="122">
        <f t="shared" ref="R25:V25" si="11">SUM(R26:R27)</f>
        <v>1012.89992808</v>
      </c>
      <c r="S25" s="122">
        <f t="shared" si="11"/>
        <v>954.94964528000025</v>
      </c>
      <c r="T25" s="122">
        <f t="shared" si="11"/>
        <v>924.30969872000207</v>
      </c>
      <c r="U25" s="122">
        <f t="shared" si="11"/>
        <v>794.97852528000055</v>
      </c>
      <c r="V25" s="122">
        <f t="shared" si="11"/>
        <v>673.02290891999894</v>
      </c>
      <c r="W25" s="122">
        <f t="shared" ref="W25" si="12">SUM(W26:W27)</f>
        <v>1087.2239036800008</v>
      </c>
      <c r="DA25" s="130" t="s">
        <v>2096</v>
      </c>
    </row>
    <row r="26" spans="1:105" ht="12" customHeight="1" x14ac:dyDescent="0.25">
      <c r="A26" s="97" t="s">
        <v>74</v>
      </c>
      <c r="B26" s="98">
        <v>2446.7476991028952</v>
      </c>
      <c r="C26" s="98">
        <v>2477.6766532810839</v>
      </c>
      <c r="D26" s="98">
        <v>2335.9629762701779</v>
      </c>
      <c r="E26" s="98">
        <v>2234.2946973302073</v>
      </c>
      <c r="F26" s="98">
        <v>2281.7263617382746</v>
      </c>
      <c r="G26" s="98">
        <v>2160.7439694985674</v>
      </c>
      <c r="H26" s="98">
        <v>1939.9047358614685</v>
      </c>
      <c r="I26" s="98">
        <v>1778.2234629203147</v>
      </c>
      <c r="J26" s="98">
        <v>1754.5247137460644</v>
      </c>
      <c r="K26" s="98">
        <v>1688.1151832674693</v>
      </c>
      <c r="L26" s="98">
        <v>1690.1374374399991</v>
      </c>
      <c r="M26" s="98">
        <v>1181.8430099199998</v>
      </c>
      <c r="N26" s="98">
        <v>1225.6896855200005</v>
      </c>
      <c r="O26" s="98">
        <v>1208.8488003199991</v>
      </c>
      <c r="P26" s="98">
        <v>792.84511427999962</v>
      </c>
      <c r="Q26" s="98">
        <v>846.56943863999936</v>
      </c>
      <c r="R26" s="98">
        <v>1012.89992808</v>
      </c>
      <c r="S26" s="98">
        <v>954.94964528000025</v>
      </c>
      <c r="T26" s="98">
        <v>924.30969872000207</v>
      </c>
      <c r="U26" s="98">
        <v>794.97852528000055</v>
      </c>
      <c r="V26" s="98">
        <v>673.02290891999894</v>
      </c>
      <c r="W26" s="98">
        <v>1087.2239036800008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26.707634868335148</v>
      </c>
      <c r="C30" s="122">
        <v>25.128376601329585</v>
      </c>
      <c r="D30" s="122">
        <v>24.191536819229164</v>
      </c>
      <c r="E30" s="122">
        <v>21.674223647332322</v>
      </c>
      <c r="F30" s="122">
        <v>20.501502589627979</v>
      </c>
      <c r="G30" s="122">
        <v>18.687267709505836</v>
      </c>
      <c r="H30" s="122">
        <v>16.341589782495394</v>
      </c>
      <c r="I30" s="122">
        <v>15.729909106899294</v>
      </c>
      <c r="J30" s="122">
        <v>13.372677446523925</v>
      </c>
      <c r="K30" s="122">
        <v>12.162202332315921</v>
      </c>
      <c r="L30" s="122">
        <v>11.176599899606668</v>
      </c>
      <c r="M30" s="122">
        <v>10.043029103101283</v>
      </c>
      <c r="N30" s="122">
        <v>7.7910101183473337</v>
      </c>
      <c r="O30" s="122">
        <v>6.1460246657785564</v>
      </c>
      <c r="P30" s="122">
        <v>5.4001222123966421</v>
      </c>
      <c r="Q30" s="122">
        <v>4.896650110809647</v>
      </c>
      <c r="R30" s="122">
        <v>4.7977486139912422</v>
      </c>
      <c r="S30" s="122">
        <v>4.7980546744078376</v>
      </c>
      <c r="T30" s="122">
        <v>4.6432818548138153</v>
      </c>
      <c r="U30" s="122">
        <v>4.1011640352607213</v>
      </c>
      <c r="V30" s="122">
        <v>4.0105449091586705</v>
      </c>
      <c r="W30" s="122">
        <v>4.1609621294463119</v>
      </c>
      <c r="DA30" s="130" t="s">
        <v>2101</v>
      </c>
    </row>
    <row r="31" spans="1:105" ht="12" customHeight="1" x14ac:dyDescent="0.25">
      <c r="A31" s="97" t="s">
        <v>141</v>
      </c>
      <c r="B31" s="98">
        <v>26.705088831150992</v>
      </c>
      <c r="C31" s="98">
        <v>25.126313798717646</v>
      </c>
      <c r="D31" s="98">
        <v>24.189653726957765</v>
      </c>
      <c r="E31" s="98">
        <v>21.672478530968643</v>
      </c>
      <c r="F31" s="98">
        <v>20.499842985121909</v>
      </c>
      <c r="G31" s="98">
        <v>18.685645752830485</v>
      </c>
      <c r="H31" s="98">
        <v>16.340005280384936</v>
      </c>
      <c r="I31" s="98">
        <v>15.727741537972967</v>
      </c>
      <c r="J31" s="98">
        <v>13.370911419319807</v>
      </c>
      <c r="K31" s="98">
        <v>12.160412111977299</v>
      </c>
      <c r="L31" s="98">
        <v>11.172529942192021</v>
      </c>
      <c r="M31" s="98">
        <v>10.041294894336325</v>
      </c>
      <c r="N31" s="98">
        <v>7.7893055415661916</v>
      </c>
      <c r="O31" s="98">
        <v>6.1448224197414971</v>
      </c>
      <c r="P31" s="98">
        <v>5.3992561379600801</v>
      </c>
      <c r="Q31" s="98">
        <v>4.8958238218815353</v>
      </c>
      <c r="R31" s="98">
        <v>4.7970693148267687</v>
      </c>
      <c r="S31" s="98">
        <v>4.7973689245114945</v>
      </c>
      <c r="T31" s="98">
        <v>4.6426115162992563</v>
      </c>
      <c r="U31" s="98">
        <v>4.1005653334596843</v>
      </c>
      <c r="V31" s="98">
        <v>4.009902894141387</v>
      </c>
      <c r="W31" s="98">
        <v>4.160306410461641</v>
      </c>
      <c r="DA31" s="63" t="s">
        <v>2102</v>
      </c>
    </row>
    <row r="32" spans="1:105" ht="12" customHeight="1" x14ac:dyDescent="0.25">
      <c r="A32" s="97" t="s">
        <v>140</v>
      </c>
      <c r="B32" s="98">
        <v>2.5460371841551895E-3</v>
      </c>
      <c r="C32" s="98">
        <v>2.0628026119384173E-3</v>
      </c>
      <c r="D32" s="98">
        <v>1.8830922713983663E-3</v>
      </c>
      <c r="E32" s="98">
        <v>1.7451163636786544E-3</v>
      </c>
      <c r="F32" s="98">
        <v>1.6596045060710946E-3</v>
      </c>
      <c r="G32" s="98">
        <v>1.6219566753519817E-3</v>
      </c>
      <c r="H32" s="98">
        <v>1.5845021104572907E-3</v>
      </c>
      <c r="I32" s="98">
        <v>2.1675689263269916E-3</v>
      </c>
      <c r="J32" s="98">
        <v>1.766027204117151E-3</v>
      </c>
      <c r="K32" s="98">
        <v>1.7902203386211948E-3</v>
      </c>
      <c r="L32" s="98">
        <v>4.0699574146458653E-3</v>
      </c>
      <c r="M32" s="98">
        <v>1.7342087649575503E-3</v>
      </c>
      <c r="N32" s="98">
        <v>1.7045767811418404E-3</v>
      </c>
      <c r="O32" s="98">
        <v>1.2022460370589511E-3</v>
      </c>
      <c r="P32" s="98">
        <v>8.6607443656188136E-4</v>
      </c>
      <c r="Q32" s="98">
        <v>8.2628892811127479E-4</v>
      </c>
      <c r="R32" s="98">
        <v>6.7929916447347636E-4</v>
      </c>
      <c r="S32" s="98">
        <v>6.8574989634293264E-4</v>
      </c>
      <c r="T32" s="98">
        <v>6.7033851455914955E-4</v>
      </c>
      <c r="U32" s="98">
        <v>5.987018010367031E-4</v>
      </c>
      <c r="V32" s="98">
        <v>6.4201501728381935E-4</v>
      </c>
      <c r="W32" s="98">
        <v>6.5571898467113598E-4</v>
      </c>
      <c r="DA32" s="63" t="s">
        <v>2103</v>
      </c>
    </row>
    <row r="33" spans="1:105" ht="12" customHeight="1" x14ac:dyDescent="0.25">
      <c r="A33" s="100" t="s">
        <v>50</v>
      </c>
      <c r="B33" s="101">
        <v>2.5460371841551895E-3</v>
      </c>
      <c r="C33" s="101">
        <v>2.0628026119384173E-3</v>
      </c>
      <c r="D33" s="101">
        <v>1.8830922713983663E-3</v>
      </c>
      <c r="E33" s="101">
        <v>1.7451163636786544E-3</v>
      </c>
      <c r="F33" s="101">
        <v>1.6596045060710946E-3</v>
      </c>
      <c r="G33" s="101">
        <v>1.6219566753519817E-3</v>
      </c>
      <c r="H33" s="101">
        <v>1.5845021104572907E-3</v>
      </c>
      <c r="I33" s="101">
        <v>2.1675689263269916E-3</v>
      </c>
      <c r="J33" s="101">
        <v>1.766027204117151E-3</v>
      </c>
      <c r="K33" s="101">
        <v>1.7902203386211948E-3</v>
      </c>
      <c r="L33" s="101">
        <v>4.0699574146458653E-3</v>
      </c>
      <c r="M33" s="101">
        <v>1.7342087649575503E-3</v>
      </c>
      <c r="N33" s="101">
        <v>1.7045767811418404E-3</v>
      </c>
      <c r="O33" s="101">
        <v>1.2022460370589511E-3</v>
      </c>
      <c r="P33" s="101">
        <v>8.6607443656188136E-4</v>
      </c>
      <c r="Q33" s="101">
        <v>8.2628892811127479E-4</v>
      </c>
      <c r="R33" s="101">
        <v>6.7929916447347636E-4</v>
      </c>
      <c r="S33" s="101">
        <v>6.8574989634293264E-4</v>
      </c>
      <c r="T33" s="101">
        <v>6.7033851455914955E-4</v>
      </c>
      <c r="U33" s="101">
        <v>5.987018010367031E-4</v>
      </c>
      <c r="V33" s="101">
        <v>6.4201501728381935E-4</v>
      </c>
      <c r="W33" s="101">
        <v>6.5571898467113598E-4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68.708297313695468</v>
      </c>
      <c r="C39" s="122">
        <v>63.882595719384994</v>
      </c>
      <c r="D39" s="122">
        <v>63.077964863368337</v>
      </c>
      <c r="E39" s="122">
        <v>56.699283454428937</v>
      </c>
      <c r="F39" s="122">
        <v>54.301796596253936</v>
      </c>
      <c r="G39" s="122">
        <v>50.679587047598297</v>
      </c>
      <c r="H39" s="122">
        <v>47.094237697896617</v>
      </c>
      <c r="I39" s="122">
        <v>48.066420329285862</v>
      </c>
      <c r="J39" s="122">
        <v>42.096684216400369</v>
      </c>
      <c r="K39" s="122">
        <v>39.514101253203087</v>
      </c>
      <c r="L39" s="122">
        <v>37.028958034862974</v>
      </c>
      <c r="M39" s="122">
        <v>34.538443774270078</v>
      </c>
      <c r="N39" s="122">
        <v>29.852015935618084</v>
      </c>
      <c r="O39" s="122">
        <v>26.674057352480027</v>
      </c>
      <c r="P39" s="122">
        <v>24.615966231001451</v>
      </c>
      <c r="Q39" s="122">
        <v>23.122468550628152</v>
      </c>
      <c r="R39" s="122">
        <v>20.431733874374064</v>
      </c>
      <c r="S39" s="122">
        <v>20.985599415602298</v>
      </c>
      <c r="T39" s="122">
        <v>19.66662096057928</v>
      </c>
      <c r="U39" s="122">
        <v>17.844298756728932</v>
      </c>
      <c r="V39" s="122">
        <v>18.294121074301888</v>
      </c>
      <c r="W39" s="122">
        <v>16.305427008877366</v>
      </c>
      <c r="DA39" s="130" t="s">
        <v>2110</v>
      </c>
    </row>
    <row r="40" spans="1:105" ht="12" customHeight="1" x14ac:dyDescent="0.25">
      <c r="A40" s="97" t="s">
        <v>50</v>
      </c>
      <c r="B40" s="98">
        <v>68.708297313695468</v>
      </c>
      <c r="C40" s="98">
        <v>63.882595719384994</v>
      </c>
      <c r="D40" s="98">
        <v>63.077964863368337</v>
      </c>
      <c r="E40" s="98">
        <v>56.699283454428937</v>
      </c>
      <c r="F40" s="98">
        <v>54.301796596253936</v>
      </c>
      <c r="G40" s="98">
        <v>50.679587047598297</v>
      </c>
      <c r="H40" s="98">
        <v>47.094237697896617</v>
      </c>
      <c r="I40" s="98">
        <v>48.066420329285862</v>
      </c>
      <c r="J40" s="98">
        <v>42.096684216400369</v>
      </c>
      <c r="K40" s="98">
        <v>39.514101253203087</v>
      </c>
      <c r="L40" s="98">
        <v>37.028958034862974</v>
      </c>
      <c r="M40" s="98">
        <v>34.538443774270078</v>
      </c>
      <c r="N40" s="98">
        <v>29.852015935618084</v>
      </c>
      <c r="O40" s="98">
        <v>26.674057352480027</v>
      </c>
      <c r="P40" s="98">
        <v>24.615966231001451</v>
      </c>
      <c r="Q40" s="98">
        <v>23.122468550628152</v>
      </c>
      <c r="R40" s="98">
        <v>20.431733874374064</v>
      </c>
      <c r="S40" s="98">
        <v>20.985599415602298</v>
      </c>
      <c r="T40" s="98">
        <v>19.66662096057928</v>
      </c>
      <c r="U40" s="98">
        <v>17.844298756728932</v>
      </c>
      <c r="V40" s="98">
        <v>18.294121074301888</v>
      </c>
      <c r="W40" s="98">
        <v>16.305427008877366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25319.262014076288</v>
      </c>
      <c r="C43" s="117">
        <f t="shared" si="14"/>
        <v>28631.878294850081</v>
      </c>
      <c r="D43" s="117">
        <f t="shared" si="14"/>
        <v>24927.367956377409</v>
      </c>
      <c r="E43" s="117">
        <f t="shared" si="14"/>
        <v>26306.637094692407</v>
      </c>
      <c r="F43" s="117">
        <f t="shared" si="14"/>
        <v>25781.071920464023</v>
      </c>
      <c r="G43" s="117">
        <f t="shared" si="14"/>
        <v>25734.243398600109</v>
      </c>
      <c r="H43" s="117">
        <f t="shared" si="14"/>
        <v>23542.337835833758</v>
      </c>
      <c r="I43" s="117">
        <f t="shared" si="14"/>
        <v>19721.27410883379</v>
      </c>
      <c r="J43" s="117">
        <f t="shared" si="14"/>
        <v>22810.971812333079</v>
      </c>
      <c r="K43" s="117">
        <f t="shared" si="14"/>
        <v>22000.049958483451</v>
      </c>
      <c r="L43" s="117">
        <f t="shared" si="14"/>
        <v>20171.34027610573</v>
      </c>
      <c r="M43" s="117">
        <f t="shared" si="14"/>
        <v>16164.556733951566</v>
      </c>
      <c r="N43" s="117">
        <f t="shared" si="14"/>
        <v>16935.477694809746</v>
      </c>
      <c r="O43" s="117">
        <f t="shared" si="14"/>
        <v>17477.542806605969</v>
      </c>
      <c r="P43" s="117">
        <f t="shared" si="14"/>
        <v>14267.862051604801</v>
      </c>
      <c r="Q43" s="117">
        <f t="shared" si="14"/>
        <v>14610.410309710172</v>
      </c>
      <c r="R43" s="117">
        <f t="shared" ref="R43:V43" si="15">R44+R47+R49+R58</f>
        <v>13360.722671533602</v>
      </c>
      <c r="S43" s="117">
        <f t="shared" si="15"/>
        <v>13347.346399903727</v>
      </c>
      <c r="T43" s="117">
        <f t="shared" si="15"/>
        <v>11853.776109710694</v>
      </c>
      <c r="U43" s="117">
        <f t="shared" si="15"/>
        <v>11143.299246837547</v>
      </c>
      <c r="V43" s="117">
        <f t="shared" si="15"/>
        <v>10657.6831125804</v>
      </c>
      <c r="W43" s="117">
        <f t="shared" ref="W43" si="16">W44+W47+W49+W58</f>
        <v>10133.361673800409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22921.445151694104</v>
      </c>
      <c r="C44" s="122">
        <f t="shared" si="17"/>
        <v>26171.70933948781</v>
      </c>
      <c r="D44" s="122">
        <f t="shared" si="17"/>
        <v>22594.93982244618</v>
      </c>
      <c r="E44" s="122">
        <f t="shared" si="17"/>
        <v>23903.334668552929</v>
      </c>
      <c r="F44" s="122">
        <f t="shared" si="17"/>
        <v>23503.59218025134</v>
      </c>
      <c r="G44" s="122">
        <f t="shared" si="17"/>
        <v>23518.656827800114</v>
      </c>
      <c r="H44" s="122">
        <f t="shared" si="17"/>
        <v>21361.363968397076</v>
      </c>
      <c r="I44" s="122">
        <f t="shared" si="17"/>
        <v>17676.143587787916</v>
      </c>
      <c r="J44" s="122">
        <f t="shared" si="17"/>
        <v>20647.267362097275</v>
      </c>
      <c r="K44" s="122">
        <f t="shared" si="17"/>
        <v>20004.322840389872</v>
      </c>
      <c r="L44" s="122">
        <f t="shared" si="17"/>
        <v>18296.356973005655</v>
      </c>
      <c r="M44" s="122">
        <f t="shared" si="17"/>
        <v>14308.777118548556</v>
      </c>
      <c r="N44" s="122">
        <f t="shared" si="17"/>
        <v>15218.505310086823</v>
      </c>
      <c r="O44" s="122">
        <f t="shared" si="17"/>
        <v>15897.04104124667</v>
      </c>
      <c r="P44" s="122">
        <f t="shared" si="17"/>
        <v>12613.855555565769</v>
      </c>
      <c r="Q44" s="122">
        <f t="shared" si="17"/>
        <v>13098.75220762774</v>
      </c>
      <c r="R44" s="122">
        <f t="shared" ref="R44:V44" si="18">SUM(R45:R46)</f>
        <v>11686.913105459336</v>
      </c>
      <c r="S44" s="122">
        <f t="shared" si="18"/>
        <v>11613.513159606569</v>
      </c>
      <c r="T44" s="122">
        <f t="shared" si="18"/>
        <v>10231.628591569364</v>
      </c>
      <c r="U44" s="122">
        <f t="shared" si="18"/>
        <v>9609.8703701220547</v>
      </c>
      <c r="V44" s="122">
        <f t="shared" si="18"/>
        <v>9081.3016522750931</v>
      </c>
      <c r="W44" s="122">
        <f t="shared" ref="W44" si="19">SUM(W45:W46)</f>
        <v>8814.5578533334192</v>
      </c>
      <c r="DA44" s="130" t="s">
        <v>2114</v>
      </c>
    </row>
    <row r="45" spans="1:105" ht="12" customHeight="1" x14ac:dyDescent="0.25">
      <c r="A45" s="97" t="s">
        <v>216</v>
      </c>
      <c r="B45" s="98">
        <v>22921.445151694104</v>
      </c>
      <c r="C45" s="98">
        <v>26171.70933948781</v>
      </c>
      <c r="D45" s="98">
        <v>22594.93982244618</v>
      </c>
      <c r="E45" s="98">
        <v>23903.334668552929</v>
      </c>
      <c r="F45" s="98">
        <v>23503.59218025134</v>
      </c>
      <c r="G45" s="98">
        <v>23518.656827800114</v>
      </c>
      <c r="H45" s="98">
        <v>21361.363968397076</v>
      </c>
      <c r="I45" s="98">
        <v>17676.143587787916</v>
      </c>
      <c r="J45" s="98">
        <v>20647.267362097275</v>
      </c>
      <c r="K45" s="98">
        <v>20004.322840389872</v>
      </c>
      <c r="L45" s="98">
        <v>18296.356973005655</v>
      </c>
      <c r="M45" s="98">
        <v>14308.777118548556</v>
      </c>
      <c r="N45" s="98">
        <v>15218.505310086823</v>
      </c>
      <c r="O45" s="98">
        <v>15897.04104124667</v>
      </c>
      <c r="P45" s="98">
        <v>12613.855555565769</v>
      </c>
      <c r="Q45" s="98">
        <v>13098.75220762774</v>
      </c>
      <c r="R45" s="98">
        <v>11686.913105459336</v>
      </c>
      <c r="S45" s="98">
        <v>11613.513159606569</v>
      </c>
      <c r="T45" s="98">
        <v>10231.628591569364</v>
      </c>
      <c r="U45" s="98">
        <v>9609.8703701220547</v>
      </c>
      <c r="V45" s="98">
        <v>9081.3016522750931</v>
      </c>
      <c r="W45" s="98">
        <v>8814.5578533334192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1851.702816625896</v>
      </c>
      <c r="C49" s="122">
        <v>1946.7600527921868</v>
      </c>
      <c r="D49" s="122">
        <v>1817.3415632338194</v>
      </c>
      <c r="E49" s="122">
        <v>1923.6190301670754</v>
      </c>
      <c r="F49" s="122">
        <v>1813.4502072286616</v>
      </c>
      <c r="G49" s="122">
        <v>1774.4409653598887</v>
      </c>
      <c r="H49" s="122">
        <v>1766.6794409629335</v>
      </c>
      <c r="I49" s="122">
        <v>1621.1542021320843</v>
      </c>
      <c r="J49" s="122">
        <v>1779.7002007427272</v>
      </c>
      <c r="K49" s="122">
        <v>1628.717967170116</v>
      </c>
      <c r="L49" s="122">
        <v>1528.7104926343379</v>
      </c>
      <c r="M49" s="122">
        <v>1520.9194409714355</v>
      </c>
      <c r="N49" s="122">
        <v>1410.9377463531732</v>
      </c>
      <c r="O49" s="122">
        <v>1284.7568634733216</v>
      </c>
      <c r="P49" s="122">
        <v>1365.0867578342295</v>
      </c>
      <c r="Q49" s="122">
        <v>1243.6764897722594</v>
      </c>
      <c r="R49" s="122">
        <v>1453.7907305406516</v>
      </c>
      <c r="S49" s="122">
        <v>1518.2546206734291</v>
      </c>
      <c r="T49" s="122">
        <v>1427.0871196306232</v>
      </c>
      <c r="U49" s="122">
        <v>1360.1431737179489</v>
      </c>
      <c r="V49" s="122">
        <v>1409.0151679249002</v>
      </c>
      <c r="W49" s="122">
        <v>1181.2220957065895</v>
      </c>
      <c r="DA49" s="130" t="s">
        <v>2119</v>
      </c>
    </row>
    <row r="50" spans="1:105" ht="12" customHeight="1" x14ac:dyDescent="0.25">
      <c r="A50" s="97" t="s">
        <v>138</v>
      </c>
      <c r="B50" s="98">
        <v>1851.5370049896162</v>
      </c>
      <c r="C50" s="98">
        <v>1946.5907017445138</v>
      </c>
      <c r="D50" s="98">
        <v>1817.2037653959349</v>
      </c>
      <c r="E50" s="98">
        <v>1923.4579320327005</v>
      </c>
      <c r="F50" s="98">
        <v>1813.3037066566521</v>
      </c>
      <c r="G50" s="98">
        <v>1774.2898246887041</v>
      </c>
      <c r="H50" s="98">
        <v>1766.5095308846621</v>
      </c>
      <c r="I50" s="98">
        <v>1620.9361691074862</v>
      </c>
      <c r="J50" s="98">
        <v>1779.426936511763</v>
      </c>
      <c r="K50" s="98">
        <v>1628.4393586613733</v>
      </c>
      <c r="L50" s="98">
        <v>1528.0019855777168</v>
      </c>
      <c r="M50" s="98">
        <v>1520.5307618458448</v>
      </c>
      <c r="N50" s="98">
        <v>1410.4685163594463</v>
      </c>
      <c r="O50" s="98">
        <v>1284.3119641375729</v>
      </c>
      <c r="P50" s="98">
        <v>1364.7224675540331</v>
      </c>
      <c r="Q50" s="98">
        <v>1243.3140884362472</v>
      </c>
      <c r="R50" s="98">
        <v>1453.3658585357102</v>
      </c>
      <c r="S50" s="98">
        <v>1517.7580119609686</v>
      </c>
      <c r="T50" s="98">
        <v>1426.6140252356213</v>
      </c>
      <c r="U50" s="98">
        <v>1359.7074655643119</v>
      </c>
      <c r="V50" s="98">
        <v>1408.5333786025055</v>
      </c>
      <c r="W50" s="98">
        <v>1180.8178595100401</v>
      </c>
      <c r="DA50" s="63" t="s">
        <v>2120</v>
      </c>
    </row>
    <row r="51" spans="1:105" ht="12" customHeight="1" x14ac:dyDescent="0.25">
      <c r="A51" s="97" t="s">
        <v>137</v>
      </c>
      <c r="B51" s="98">
        <v>0.165811636279838</v>
      </c>
      <c r="C51" s="98">
        <v>0.16935104767293938</v>
      </c>
      <c r="D51" s="98">
        <v>0.1377978378844788</v>
      </c>
      <c r="E51" s="98">
        <v>0.16109813437488715</v>
      </c>
      <c r="F51" s="98">
        <v>0.14650057200953903</v>
      </c>
      <c r="G51" s="98">
        <v>0.15114067118456578</v>
      </c>
      <c r="H51" s="98">
        <v>0.16991007827150731</v>
      </c>
      <c r="I51" s="98">
        <v>0.21803302459798823</v>
      </c>
      <c r="J51" s="98">
        <v>0.27326423096433128</v>
      </c>
      <c r="K51" s="98">
        <v>0.27860850874273907</v>
      </c>
      <c r="L51" s="98">
        <v>0.70850705662102631</v>
      </c>
      <c r="M51" s="98">
        <v>0.38867912559063506</v>
      </c>
      <c r="N51" s="98">
        <v>0.46922999372698743</v>
      </c>
      <c r="O51" s="98">
        <v>0.44489933574864254</v>
      </c>
      <c r="P51" s="98">
        <v>0.36429028019638515</v>
      </c>
      <c r="Q51" s="98">
        <v>0.3624013360121956</v>
      </c>
      <c r="R51" s="98">
        <v>0.42487200494139521</v>
      </c>
      <c r="S51" s="98">
        <v>0.49660871246054217</v>
      </c>
      <c r="T51" s="98">
        <v>0.47309439500196115</v>
      </c>
      <c r="U51" s="98">
        <v>0.43570815363707066</v>
      </c>
      <c r="V51" s="98">
        <v>0.48178932239464933</v>
      </c>
      <c r="W51" s="98">
        <v>0.40423619654945792</v>
      </c>
      <c r="DA51" s="63" t="s">
        <v>2121</v>
      </c>
    </row>
    <row r="52" spans="1:105" ht="12" customHeight="1" x14ac:dyDescent="0.25">
      <c r="A52" s="100" t="s">
        <v>216</v>
      </c>
      <c r="B52" s="101">
        <v>0.165811636279838</v>
      </c>
      <c r="C52" s="101">
        <v>0.16935104767293938</v>
      </c>
      <c r="D52" s="101">
        <v>0.1377978378844788</v>
      </c>
      <c r="E52" s="101">
        <v>0.16109813437488715</v>
      </c>
      <c r="F52" s="101">
        <v>0.14650057200953903</v>
      </c>
      <c r="G52" s="101">
        <v>0.15114067118456578</v>
      </c>
      <c r="H52" s="101">
        <v>0.16991007827150731</v>
      </c>
      <c r="I52" s="101">
        <v>0.21803302459798823</v>
      </c>
      <c r="J52" s="101">
        <v>0.27326423096433128</v>
      </c>
      <c r="K52" s="101">
        <v>0.27860850874273907</v>
      </c>
      <c r="L52" s="101">
        <v>0.70850705662102631</v>
      </c>
      <c r="M52" s="101">
        <v>0.38867912559063506</v>
      </c>
      <c r="N52" s="101">
        <v>0.46922999372698743</v>
      </c>
      <c r="O52" s="101">
        <v>0.44489933574864254</v>
      </c>
      <c r="P52" s="101">
        <v>0.36429028019638515</v>
      </c>
      <c r="Q52" s="101">
        <v>0.3624013360121956</v>
      </c>
      <c r="R52" s="101">
        <v>0.42487200494139521</v>
      </c>
      <c r="S52" s="101">
        <v>0.49660871246054217</v>
      </c>
      <c r="T52" s="101">
        <v>0.47309439500196115</v>
      </c>
      <c r="U52" s="101">
        <v>0.43570815363707066</v>
      </c>
      <c r="V52" s="101">
        <v>0.48178932239464933</v>
      </c>
      <c r="W52" s="101">
        <v>0.40423619654945792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546.11404575628683</v>
      </c>
      <c r="C58" s="122">
        <v>513.40890257008323</v>
      </c>
      <c r="D58" s="122">
        <v>515.08657069740991</v>
      </c>
      <c r="E58" s="122">
        <v>479.68339597240362</v>
      </c>
      <c r="F58" s="122">
        <v>464.02953298402008</v>
      </c>
      <c r="G58" s="122">
        <v>441.14560544010692</v>
      </c>
      <c r="H58" s="122">
        <v>414.29442647374907</v>
      </c>
      <c r="I58" s="122">
        <v>423.97631891378796</v>
      </c>
      <c r="J58" s="122">
        <v>384.00424949307819</v>
      </c>
      <c r="K58" s="122">
        <v>367.00915092346361</v>
      </c>
      <c r="L58" s="122">
        <v>346.27281046573796</v>
      </c>
      <c r="M58" s="122">
        <v>334.86017443157453</v>
      </c>
      <c r="N58" s="122">
        <v>306.03463836975169</v>
      </c>
      <c r="O58" s="122">
        <v>295.74490188597775</v>
      </c>
      <c r="P58" s="122">
        <v>288.91973820480183</v>
      </c>
      <c r="Q58" s="122">
        <v>267.98161231017434</v>
      </c>
      <c r="R58" s="122">
        <v>220.01883553361432</v>
      </c>
      <c r="S58" s="122">
        <v>215.57861962372721</v>
      </c>
      <c r="T58" s="122">
        <v>195.06039851070662</v>
      </c>
      <c r="U58" s="122">
        <v>173.28570299754426</v>
      </c>
      <c r="V58" s="122">
        <v>167.36629238040535</v>
      </c>
      <c r="W58" s="122">
        <v>137.58172476040087</v>
      </c>
      <c r="DA58" s="130" t="s">
        <v>2128</v>
      </c>
    </row>
    <row r="59" spans="1:105" ht="12" customHeight="1" x14ac:dyDescent="0.25">
      <c r="A59" s="97" t="s">
        <v>50</v>
      </c>
      <c r="B59" s="98">
        <v>546.11404575628683</v>
      </c>
      <c r="C59" s="98">
        <v>513.40890257008323</v>
      </c>
      <c r="D59" s="98">
        <v>515.08657069740991</v>
      </c>
      <c r="E59" s="98">
        <v>479.68339597240362</v>
      </c>
      <c r="F59" s="98">
        <v>464.02953298402008</v>
      </c>
      <c r="G59" s="98">
        <v>441.14560544010692</v>
      </c>
      <c r="H59" s="98">
        <v>414.29442647374907</v>
      </c>
      <c r="I59" s="98">
        <v>423.97631891378796</v>
      </c>
      <c r="J59" s="98">
        <v>384.00424949307819</v>
      </c>
      <c r="K59" s="98">
        <v>367.00915092346361</v>
      </c>
      <c r="L59" s="98">
        <v>346.27281046573796</v>
      </c>
      <c r="M59" s="98">
        <v>334.86017443157453</v>
      </c>
      <c r="N59" s="98">
        <v>306.03463836975169</v>
      </c>
      <c r="O59" s="98">
        <v>295.74490188597775</v>
      </c>
      <c r="P59" s="98">
        <v>288.91973820480183</v>
      </c>
      <c r="Q59" s="98">
        <v>267.98161231017434</v>
      </c>
      <c r="R59" s="98">
        <v>220.01883553361432</v>
      </c>
      <c r="S59" s="98">
        <v>215.57861962372721</v>
      </c>
      <c r="T59" s="98">
        <v>195.06039851070662</v>
      </c>
      <c r="U59" s="98">
        <v>173.28570299754426</v>
      </c>
      <c r="V59" s="98">
        <v>167.36629238040535</v>
      </c>
      <c r="W59" s="98">
        <v>137.58172476040087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29692.60149239999</v>
      </c>
      <c r="C62" s="117">
        <f t="shared" si="21"/>
        <v>30318.40726991999</v>
      </c>
      <c r="D62" s="117">
        <f t="shared" si="21"/>
        <v>31064.141540520002</v>
      </c>
      <c r="E62" s="117">
        <f t="shared" si="21"/>
        <v>30896.78415516</v>
      </c>
      <c r="F62" s="117">
        <f t="shared" si="21"/>
        <v>34678.025696159981</v>
      </c>
      <c r="G62" s="117">
        <f t="shared" si="21"/>
        <v>33944.607956160005</v>
      </c>
      <c r="H62" s="117">
        <f t="shared" si="21"/>
        <v>34325.186631119999</v>
      </c>
      <c r="I62" s="117">
        <f t="shared" si="21"/>
        <v>30394.240826399997</v>
      </c>
      <c r="J62" s="117">
        <f t="shared" si="21"/>
        <v>32890.215794039992</v>
      </c>
      <c r="K62" s="117">
        <f t="shared" si="21"/>
        <v>33339.288799079986</v>
      </c>
      <c r="L62" s="117">
        <f t="shared" si="21"/>
        <v>32580.334832760003</v>
      </c>
      <c r="M62" s="117">
        <f t="shared" si="21"/>
        <v>29820.753392759987</v>
      </c>
      <c r="N62" s="117">
        <f t="shared" si="21"/>
        <v>33013.903166640011</v>
      </c>
      <c r="O62" s="117">
        <f t="shared" si="21"/>
        <v>34075.157727599988</v>
      </c>
      <c r="P62" s="117">
        <f t="shared" si="21"/>
        <v>25463.04671988</v>
      </c>
      <c r="Q62" s="117">
        <f t="shared" si="21"/>
        <v>27418.491904319984</v>
      </c>
      <c r="R62" s="117">
        <f t="shared" ref="R62:V62" si="22">R63+R66+R68+R77</f>
        <v>29666.183306760016</v>
      </c>
      <c r="S62" s="117">
        <f t="shared" si="22"/>
        <v>28821.725333280036</v>
      </c>
      <c r="T62" s="117">
        <f t="shared" si="22"/>
        <v>27331.822184039978</v>
      </c>
      <c r="U62" s="117">
        <f t="shared" si="22"/>
        <v>26801.316079560031</v>
      </c>
      <c r="V62" s="117">
        <f t="shared" si="22"/>
        <v>26197.837585920017</v>
      </c>
      <c r="W62" s="117">
        <f t="shared" ref="W62" si="23">W63+W66+W68+W77</f>
        <v>27452.415933359982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25478.345436675259</v>
      </c>
      <c r="C63" s="122">
        <f t="shared" si="24"/>
        <v>26303.796242333359</v>
      </c>
      <c r="D63" s="122">
        <f t="shared" si="24"/>
        <v>26640.150327103944</v>
      </c>
      <c r="E63" s="122">
        <f t="shared" si="24"/>
        <v>26582.29094651595</v>
      </c>
      <c r="F63" s="122">
        <f t="shared" si="24"/>
        <v>30130.497762719955</v>
      </c>
      <c r="G63" s="122">
        <f t="shared" si="24"/>
        <v>29483.95423352224</v>
      </c>
      <c r="H63" s="122">
        <f t="shared" si="24"/>
        <v>29465.938830154326</v>
      </c>
      <c r="I63" s="122">
        <f t="shared" si="24"/>
        <v>25574.339459551418</v>
      </c>
      <c r="J63" s="122">
        <f t="shared" si="24"/>
        <v>28003.439741154314</v>
      </c>
      <c r="K63" s="122">
        <f t="shared" si="24"/>
        <v>28809.130462244259</v>
      </c>
      <c r="L63" s="122">
        <f t="shared" si="24"/>
        <v>27853.430738760006</v>
      </c>
      <c r="M63" s="122">
        <f t="shared" si="24"/>
        <v>24258.151609559987</v>
      </c>
      <c r="N63" s="122">
        <f t="shared" si="24"/>
        <v>27825.710090640005</v>
      </c>
      <c r="O63" s="122">
        <f t="shared" si="24"/>
        <v>29206.990579799982</v>
      </c>
      <c r="P63" s="122">
        <f t="shared" si="24"/>
        <v>20781.69812597999</v>
      </c>
      <c r="Q63" s="122">
        <f t="shared" si="24"/>
        <v>22767.502891319979</v>
      </c>
      <c r="R63" s="122">
        <f t="shared" ref="R63:V63" si="25">SUM(R64:R65)</f>
        <v>24964.969197960017</v>
      </c>
      <c r="S63" s="122">
        <f t="shared" si="25"/>
        <v>24052.588205580036</v>
      </c>
      <c r="T63" s="122">
        <f t="shared" si="25"/>
        <v>22625.24110043998</v>
      </c>
      <c r="U63" s="122">
        <f t="shared" si="25"/>
        <v>22070.836452060026</v>
      </c>
      <c r="V63" s="122">
        <f t="shared" si="25"/>
        <v>21382.379922420012</v>
      </c>
      <c r="W63" s="122">
        <f t="shared" ref="W63" si="26">SUM(W64:W65)</f>
        <v>22883.797933259979</v>
      </c>
      <c r="DA63" s="130" t="s">
        <v>2132</v>
      </c>
    </row>
    <row r="64" spans="1:105" ht="12" customHeight="1" x14ac:dyDescent="0.25">
      <c r="A64" s="97" t="s">
        <v>217</v>
      </c>
      <c r="B64" s="98">
        <v>25478.345436675259</v>
      </c>
      <c r="C64" s="98">
        <v>26303.796242333359</v>
      </c>
      <c r="D64" s="98">
        <v>26640.150327103944</v>
      </c>
      <c r="E64" s="98">
        <v>26582.29094651595</v>
      </c>
      <c r="F64" s="98">
        <v>30130.497762719955</v>
      </c>
      <c r="G64" s="98">
        <v>29483.95423352224</v>
      </c>
      <c r="H64" s="98">
        <v>29465.938830154326</v>
      </c>
      <c r="I64" s="98">
        <v>25574.339459551418</v>
      </c>
      <c r="J64" s="98">
        <v>28003.439741154314</v>
      </c>
      <c r="K64" s="98">
        <v>28809.130462244259</v>
      </c>
      <c r="L64" s="98">
        <v>27853.430738760006</v>
      </c>
      <c r="M64" s="98">
        <v>24258.151609559987</v>
      </c>
      <c r="N64" s="98">
        <v>27825.710090640005</v>
      </c>
      <c r="O64" s="98">
        <v>29206.990579799982</v>
      </c>
      <c r="P64" s="98">
        <v>20781.69812597999</v>
      </c>
      <c r="Q64" s="98">
        <v>22767.502891319979</v>
      </c>
      <c r="R64" s="98">
        <v>24964.969197960017</v>
      </c>
      <c r="S64" s="98">
        <v>24052.588205580036</v>
      </c>
      <c r="T64" s="98">
        <v>22625.24110043998</v>
      </c>
      <c r="U64" s="98">
        <v>22070.836452060026</v>
      </c>
      <c r="V64" s="98">
        <v>21382.379922420012</v>
      </c>
      <c r="W64" s="98">
        <v>22883.797933259979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2657.9546274075738</v>
      </c>
      <c r="C68" s="122">
        <v>2524.7376084823386</v>
      </c>
      <c r="D68" s="122">
        <v>2769.5621138879219</v>
      </c>
      <c r="E68" s="122">
        <v>2762.2479703856675</v>
      </c>
      <c r="F68" s="122">
        <v>3005.4917522281894</v>
      </c>
      <c r="G68" s="122">
        <v>2865.9378803069985</v>
      </c>
      <c r="H68" s="122">
        <v>3137.3241348372148</v>
      </c>
      <c r="I68" s="122">
        <v>3004.6150701279985</v>
      </c>
      <c r="J68" s="122">
        <v>3078.7752491606543</v>
      </c>
      <c r="K68" s="122">
        <v>2973.9695943879165</v>
      </c>
      <c r="L68" s="122">
        <v>2939.3641002000013</v>
      </c>
      <c r="M68" s="122">
        <v>3477.1816166999993</v>
      </c>
      <c r="N68" s="122">
        <v>3260.6979438000008</v>
      </c>
      <c r="O68" s="122">
        <v>3096.0286797000067</v>
      </c>
      <c r="P68" s="122">
        <v>2990.2829286000106</v>
      </c>
      <c r="Q68" s="122">
        <v>2978.5123071000057</v>
      </c>
      <c r="R68" s="122">
        <v>3017.0761203000038</v>
      </c>
      <c r="S68" s="122">
        <v>3071.2929554999973</v>
      </c>
      <c r="T68" s="122">
        <v>3041.4063536999997</v>
      </c>
      <c r="U68" s="122">
        <v>3067.5144522000069</v>
      </c>
      <c r="V68" s="122">
        <v>3119.6533434000071</v>
      </c>
      <c r="W68" s="122">
        <v>2972.3538734999988</v>
      </c>
      <c r="DA68" s="130" t="s">
        <v>2137</v>
      </c>
    </row>
    <row r="69" spans="1:105" ht="12" customHeight="1" x14ac:dyDescent="0.25">
      <c r="A69" s="97" t="s">
        <v>134</v>
      </c>
      <c r="B69" s="98">
        <v>2657.703194374436</v>
      </c>
      <c r="C69" s="98">
        <v>2524.5306918382453</v>
      </c>
      <c r="D69" s="98">
        <v>2769.3494599353221</v>
      </c>
      <c r="E69" s="98">
        <v>2762.0249714607025</v>
      </c>
      <c r="F69" s="98">
        <v>3005.240561529029</v>
      </c>
      <c r="G69" s="98">
        <v>2865.7007092562653</v>
      </c>
      <c r="H69" s="98">
        <v>3137.0193770030382</v>
      </c>
      <c r="I69" s="98">
        <v>3004.201338514255</v>
      </c>
      <c r="J69" s="98">
        <v>3078.3265941923351</v>
      </c>
      <c r="K69" s="98">
        <v>2973.4806707861285</v>
      </c>
      <c r="L69" s="98">
        <v>2938.0653071479196</v>
      </c>
      <c r="M69" s="98">
        <v>3476.2586055624774</v>
      </c>
      <c r="N69" s="98">
        <v>3259.5874655482507</v>
      </c>
      <c r="O69" s="98">
        <v>3094.9161185981739</v>
      </c>
      <c r="P69" s="98">
        <v>2989.5142040382229</v>
      </c>
      <c r="Q69" s="98">
        <v>2977.6434438590891</v>
      </c>
      <c r="R69" s="98">
        <v>3016.2172567508987</v>
      </c>
      <c r="S69" s="98">
        <v>3070.3188868022489</v>
      </c>
      <c r="T69" s="98">
        <v>3040.3863847505559</v>
      </c>
      <c r="U69" s="98">
        <v>3066.4985197582814</v>
      </c>
      <c r="V69" s="98">
        <v>3118.5967841918173</v>
      </c>
      <c r="W69" s="98">
        <v>2971.2712398439417</v>
      </c>
      <c r="DA69" s="63" t="s">
        <v>2138</v>
      </c>
    </row>
    <row r="70" spans="1:105" ht="12" customHeight="1" x14ac:dyDescent="0.25">
      <c r="A70" s="97" t="s">
        <v>133</v>
      </c>
      <c r="B70" s="98">
        <v>0.25143303313783633</v>
      </c>
      <c r="C70" s="98">
        <v>0.20691664409343827</v>
      </c>
      <c r="D70" s="98">
        <v>0.21265395259976363</v>
      </c>
      <c r="E70" s="98">
        <v>0.22299892496492157</v>
      </c>
      <c r="F70" s="98">
        <v>0.25119069916026976</v>
      </c>
      <c r="G70" s="98">
        <v>0.23717105073334463</v>
      </c>
      <c r="H70" s="98">
        <v>0.3047578341763969</v>
      </c>
      <c r="I70" s="98">
        <v>0.4137316137432841</v>
      </c>
      <c r="J70" s="98">
        <v>0.44865496831917084</v>
      </c>
      <c r="K70" s="98">
        <v>0.48892360178776922</v>
      </c>
      <c r="L70" s="98">
        <v>1.2987930520817792</v>
      </c>
      <c r="M70" s="98">
        <v>0.92301113752185526</v>
      </c>
      <c r="N70" s="98">
        <v>1.1104782517498049</v>
      </c>
      <c r="O70" s="98">
        <v>1.1125611018327533</v>
      </c>
      <c r="P70" s="98">
        <v>0.7687245617874201</v>
      </c>
      <c r="Q70" s="98">
        <v>0.86886324091684286</v>
      </c>
      <c r="R70" s="98">
        <v>0.85886354910515983</v>
      </c>
      <c r="S70" s="98">
        <v>0.97406869774861859</v>
      </c>
      <c r="T70" s="98">
        <v>1.0199689494440527</v>
      </c>
      <c r="U70" s="98">
        <v>1.0159324417252913</v>
      </c>
      <c r="V70" s="98">
        <v>1.0565592081896635</v>
      </c>
      <c r="W70" s="98">
        <v>1.0826336560573533</v>
      </c>
      <c r="DA70" s="63" t="s">
        <v>2139</v>
      </c>
    </row>
    <row r="71" spans="1:105" ht="12" customHeight="1" x14ac:dyDescent="0.25">
      <c r="A71" s="100" t="s">
        <v>217</v>
      </c>
      <c r="B71" s="101">
        <v>0.25143303313783633</v>
      </c>
      <c r="C71" s="101">
        <v>0.20691664409343827</v>
      </c>
      <c r="D71" s="101">
        <v>0.21265395259976363</v>
      </c>
      <c r="E71" s="101">
        <v>0.22299892496492157</v>
      </c>
      <c r="F71" s="101">
        <v>0.25119069916026976</v>
      </c>
      <c r="G71" s="101">
        <v>0.23717105073334463</v>
      </c>
      <c r="H71" s="101">
        <v>0.3047578341763969</v>
      </c>
      <c r="I71" s="101">
        <v>0.4137316137432841</v>
      </c>
      <c r="J71" s="101">
        <v>0.44865496831917084</v>
      </c>
      <c r="K71" s="101">
        <v>0.48892360178776922</v>
      </c>
      <c r="L71" s="101">
        <v>1.2987930520817792</v>
      </c>
      <c r="M71" s="101">
        <v>0.92301113752185526</v>
      </c>
      <c r="N71" s="101">
        <v>1.1104782517498049</v>
      </c>
      <c r="O71" s="101">
        <v>1.1125611018327533</v>
      </c>
      <c r="P71" s="101">
        <v>0.7687245617874201</v>
      </c>
      <c r="Q71" s="101">
        <v>0.86886324091684286</v>
      </c>
      <c r="R71" s="101">
        <v>0.85886354910515983</v>
      </c>
      <c r="S71" s="101">
        <v>0.97406869774861859</v>
      </c>
      <c r="T71" s="101">
        <v>1.0199689494440527</v>
      </c>
      <c r="U71" s="101">
        <v>1.0159324417252913</v>
      </c>
      <c r="V71" s="101">
        <v>1.0565592081896635</v>
      </c>
      <c r="W71" s="101">
        <v>1.0826336560573533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1556.3014283171585</v>
      </c>
      <c r="C77" s="122">
        <v>1489.8734191042947</v>
      </c>
      <c r="D77" s="122">
        <v>1654.4290995281374</v>
      </c>
      <c r="E77" s="122">
        <v>1552.2452382583815</v>
      </c>
      <c r="F77" s="122">
        <v>1542.0361812118363</v>
      </c>
      <c r="G77" s="122">
        <v>1594.7158423307656</v>
      </c>
      <c r="H77" s="122">
        <v>1721.9236661284581</v>
      </c>
      <c r="I77" s="122">
        <v>1815.2862967205806</v>
      </c>
      <c r="J77" s="122">
        <v>1808.0008037250252</v>
      </c>
      <c r="K77" s="122">
        <v>1556.1887424478136</v>
      </c>
      <c r="L77" s="122">
        <v>1787.5399937999989</v>
      </c>
      <c r="M77" s="122">
        <v>2085.4201665000019</v>
      </c>
      <c r="N77" s="122">
        <v>1927.4951322000018</v>
      </c>
      <c r="O77" s="122">
        <v>1772.1384680999981</v>
      </c>
      <c r="P77" s="122">
        <v>1691.0656653000005</v>
      </c>
      <c r="Q77" s="122">
        <v>1672.4767058999987</v>
      </c>
      <c r="R77" s="122">
        <v>1684.1379884999953</v>
      </c>
      <c r="S77" s="122">
        <v>1697.8441722000014</v>
      </c>
      <c r="T77" s="122">
        <v>1665.1747298999996</v>
      </c>
      <c r="U77" s="122">
        <v>1662.9651752999973</v>
      </c>
      <c r="V77" s="122">
        <v>1695.8043200999957</v>
      </c>
      <c r="W77" s="122">
        <v>1596.264126600001</v>
      </c>
      <c r="DA77" s="130" t="s">
        <v>2146</v>
      </c>
    </row>
    <row r="78" spans="1:105" ht="12" customHeight="1" x14ac:dyDescent="0.25">
      <c r="A78" s="97" t="s">
        <v>192</v>
      </c>
      <c r="B78" s="98">
        <v>1556.3014283171585</v>
      </c>
      <c r="C78" s="98">
        <v>1489.8734191042947</v>
      </c>
      <c r="D78" s="98">
        <v>1654.4290995281374</v>
      </c>
      <c r="E78" s="98">
        <v>1552.2452382583815</v>
      </c>
      <c r="F78" s="98">
        <v>1542.0361812118363</v>
      </c>
      <c r="G78" s="98">
        <v>1594.7158423307656</v>
      </c>
      <c r="H78" s="98">
        <v>1721.9236661284581</v>
      </c>
      <c r="I78" s="98">
        <v>1815.2862967205806</v>
      </c>
      <c r="J78" s="98">
        <v>1808.0008037250252</v>
      </c>
      <c r="K78" s="98">
        <v>1556.1887424478136</v>
      </c>
      <c r="L78" s="98">
        <v>1787.5399937999989</v>
      </c>
      <c r="M78" s="98">
        <v>2085.4201665000019</v>
      </c>
      <c r="N78" s="98">
        <v>1927.4951322000018</v>
      </c>
      <c r="O78" s="98">
        <v>1772.1384680999981</v>
      </c>
      <c r="P78" s="98">
        <v>1691.0656653000005</v>
      </c>
      <c r="Q78" s="98">
        <v>1672.4767058999987</v>
      </c>
      <c r="R78" s="98">
        <v>1684.1379884999953</v>
      </c>
      <c r="S78" s="98">
        <v>1697.8441722000014</v>
      </c>
      <c r="T78" s="98">
        <v>1665.1747298999996</v>
      </c>
      <c r="U78" s="98">
        <v>1662.9651752999973</v>
      </c>
      <c r="V78" s="98">
        <v>1695.8043200999957</v>
      </c>
      <c r="W78" s="98">
        <v>1596.264126600001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638.00133669770344</v>
      </c>
      <c r="C81" s="117">
        <f t="shared" si="28"/>
        <v>597.02013276500725</v>
      </c>
      <c r="D81" s="117">
        <f t="shared" si="28"/>
        <v>605.77684230281147</v>
      </c>
      <c r="E81" s="117">
        <f t="shared" si="28"/>
        <v>573.57575057044073</v>
      </c>
      <c r="F81" s="117">
        <f t="shared" si="28"/>
        <v>568.11580416681431</v>
      </c>
      <c r="G81" s="117">
        <f t="shared" si="28"/>
        <v>550.33555706186758</v>
      </c>
      <c r="H81" s="117">
        <f t="shared" si="28"/>
        <v>527.62225735563698</v>
      </c>
      <c r="I81" s="117">
        <f t="shared" si="28"/>
        <v>562.618376906923</v>
      </c>
      <c r="J81" s="117">
        <f t="shared" si="28"/>
        <v>524.41815338571359</v>
      </c>
      <c r="K81" s="117">
        <f t="shared" si="28"/>
        <v>538.13867336198109</v>
      </c>
      <c r="L81" s="117">
        <f t="shared" si="28"/>
        <v>565.76028863347665</v>
      </c>
      <c r="M81" s="117">
        <f t="shared" si="28"/>
        <v>602.67681650595898</v>
      </c>
      <c r="N81" s="117">
        <f t="shared" si="28"/>
        <v>594.6924075574849</v>
      </c>
      <c r="O81" s="117">
        <f t="shared" si="28"/>
        <v>602.27490939390384</v>
      </c>
      <c r="P81" s="117">
        <f t="shared" si="28"/>
        <v>614.2708834265884</v>
      </c>
      <c r="Q81" s="117">
        <f t="shared" si="28"/>
        <v>595.40840347746871</v>
      </c>
      <c r="R81" s="117">
        <f t="shared" ref="R81:V81" si="29">R82+R85+R87+R100</f>
        <v>531.8094468502502</v>
      </c>
      <c r="S81" s="117">
        <f t="shared" si="29"/>
        <v>544.91463618646208</v>
      </c>
      <c r="T81" s="117">
        <f t="shared" si="29"/>
        <v>523.89656708575421</v>
      </c>
      <c r="U81" s="117">
        <f t="shared" si="29"/>
        <v>485.63078809557919</v>
      </c>
      <c r="V81" s="117">
        <f t="shared" si="29"/>
        <v>480.65158431859868</v>
      </c>
      <c r="W81" s="117">
        <f t="shared" ref="W81" si="30">W82+W85+W87+W100</f>
        <v>429.05573209947431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173.16111477673135</v>
      </c>
      <c r="C87" s="122">
        <v>163.27012128933401</v>
      </c>
      <c r="D87" s="122">
        <v>161.17000848440713</v>
      </c>
      <c r="E87" s="122">
        <v>150.53030152054242</v>
      </c>
      <c r="F87" s="122">
        <v>147.15892728990121</v>
      </c>
      <c r="G87" s="122">
        <v>140.2194071192022</v>
      </c>
      <c r="H87" s="122">
        <v>128.85041902190696</v>
      </c>
      <c r="I87" s="122">
        <v>131.21588305346094</v>
      </c>
      <c r="J87" s="122">
        <v>117.84786381617791</v>
      </c>
      <c r="K87" s="122">
        <v>117.72905251562355</v>
      </c>
      <c r="L87" s="122">
        <v>118.47387271142446</v>
      </c>
      <c r="M87" s="122">
        <v>120.06189491506747</v>
      </c>
      <c r="N87" s="122">
        <v>109.66957608732994</v>
      </c>
      <c r="O87" s="122">
        <v>104.90278179171258</v>
      </c>
      <c r="P87" s="122">
        <v>103.63077726967732</v>
      </c>
      <c r="Q87" s="122">
        <v>98.940693088742975</v>
      </c>
      <c r="R87" s="122">
        <v>96.543751031154642</v>
      </c>
      <c r="S87" s="122">
        <v>97.352846340767243</v>
      </c>
      <c r="T87" s="122">
        <v>96.040967141031018</v>
      </c>
      <c r="U87" s="122">
        <v>86.745710747186536</v>
      </c>
      <c r="V87" s="122">
        <v>82.800226486899547</v>
      </c>
      <c r="W87" s="122">
        <v>83.417437260294392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173.14469722661283</v>
      </c>
      <c r="C92" s="101">
        <v>163.25644891098648</v>
      </c>
      <c r="D92" s="101">
        <v>161.15756101089923</v>
      </c>
      <c r="E92" s="101">
        <v>150.5181837327128</v>
      </c>
      <c r="F92" s="101">
        <v>147.14695303571091</v>
      </c>
      <c r="G92" s="101">
        <v>140.20743505776346</v>
      </c>
      <c r="H92" s="101">
        <v>128.83848934336513</v>
      </c>
      <c r="I92" s="101">
        <v>131.19716800512819</v>
      </c>
      <c r="J92" s="101">
        <v>117.83128919524961</v>
      </c>
      <c r="K92" s="101">
        <v>117.70899975379645</v>
      </c>
      <c r="L92" s="101">
        <v>118.41497794959282</v>
      </c>
      <c r="M92" s="101">
        <v>120.02907541486155</v>
      </c>
      <c r="N92" s="101">
        <v>109.63234291350089</v>
      </c>
      <c r="O92" s="101">
        <v>104.86841653923051</v>
      </c>
      <c r="P92" s="101">
        <v>103.60293425828333</v>
      </c>
      <c r="Q92" s="101">
        <v>98.911531185039166</v>
      </c>
      <c r="R92" s="101">
        <v>96.516804316256696</v>
      </c>
      <c r="S92" s="101">
        <v>97.323032057406905</v>
      </c>
      <c r="T92" s="101">
        <v>96.009912046526154</v>
      </c>
      <c r="U92" s="101">
        <v>86.719071506690639</v>
      </c>
      <c r="V92" s="101">
        <v>82.77319620404505</v>
      </c>
      <c r="W92" s="101">
        <v>83.386322309975171</v>
      </c>
      <c r="DA92" s="131" t="s">
        <v>2160</v>
      </c>
    </row>
    <row r="93" spans="1:105" ht="12" customHeight="1" x14ac:dyDescent="0.25">
      <c r="A93" s="107" t="s">
        <v>123</v>
      </c>
      <c r="B93" s="104">
        <v>1.6417550118517945E-2</v>
      </c>
      <c r="C93" s="104">
        <v>1.3672378347543092E-2</v>
      </c>
      <c r="D93" s="104">
        <v>1.2447473507917195E-2</v>
      </c>
      <c r="E93" s="104">
        <v>1.2117787829614446E-2</v>
      </c>
      <c r="F93" s="104">
        <v>1.1974254190308323E-2</v>
      </c>
      <c r="G93" s="104">
        <v>1.1972061438748073E-2</v>
      </c>
      <c r="H93" s="104">
        <v>1.1929678541832972E-2</v>
      </c>
      <c r="I93" s="104">
        <v>1.8715048332754097E-2</v>
      </c>
      <c r="J93" s="104">
        <v>1.6574620928295966E-2</v>
      </c>
      <c r="K93" s="104">
        <v>2.005276182709714E-2</v>
      </c>
      <c r="L93" s="104">
        <v>5.8894761831634709E-2</v>
      </c>
      <c r="M93" s="104">
        <v>3.2819500205914322E-2</v>
      </c>
      <c r="N93" s="104">
        <v>3.7233173829051794E-2</v>
      </c>
      <c r="O93" s="104">
        <v>3.4365252482076704E-2</v>
      </c>
      <c r="P93" s="104">
        <v>2.7843011394003209E-2</v>
      </c>
      <c r="Q93" s="104">
        <v>2.916190370381018E-2</v>
      </c>
      <c r="R93" s="104">
        <v>2.6946714897952629E-2</v>
      </c>
      <c r="S93" s="104">
        <v>2.9814283360337489E-2</v>
      </c>
      <c r="T93" s="104">
        <v>3.1055094504867542E-2</v>
      </c>
      <c r="U93" s="104">
        <v>2.6639240495892832E-2</v>
      </c>
      <c r="V93" s="104">
        <v>2.7030282854491747E-2</v>
      </c>
      <c r="W93" s="104">
        <v>3.1114950319225648E-2</v>
      </c>
      <c r="DA93" s="132" t="s">
        <v>2161</v>
      </c>
    </row>
    <row r="94" spans="1:105" ht="12" customHeight="1" x14ac:dyDescent="0.25">
      <c r="A94" s="108" t="s">
        <v>50</v>
      </c>
      <c r="B94" s="98">
        <v>1.6417550118517945E-2</v>
      </c>
      <c r="C94" s="98">
        <v>1.3672378347543092E-2</v>
      </c>
      <c r="D94" s="98">
        <v>1.2447473507917195E-2</v>
      </c>
      <c r="E94" s="98">
        <v>1.2117787829614446E-2</v>
      </c>
      <c r="F94" s="98">
        <v>1.1974254190308323E-2</v>
      </c>
      <c r="G94" s="98">
        <v>1.1972061438748073E-2</v>
      </c>
      <c r="H94" s="98">
        <v>1.1929678541832972E-2</v>
      </c>
      <c r="I94" s="98">
        <v>1.8715048332754097E-2</v>
      </c>
      <c r="J94" s="98">
        <v>1.6574620928295966E-2</v>
      </c>
      <c r="K94" s="98">
        <v>2.005276182709714E-2</v>
      </c>
      <c r="L94" s="98">
        <v>5.8894761831634709E-2</v>
      </c>
      <c r="M94" s="98">
        <v>3.2819500205914322E-2</v>
      </c>
      <c r="N94" s="98">
        <v>3.7233173829051794E-2</v>
      </c>
      <c r="O94" s="98">
        <v>3.4365252482076704E-2</v>
      </c>
      <c r="P94" s="98">
        <v>2.7843011394003209E-2</v>
      </c>
      <c r="Q94" s="98">
        <v>2.916190370381018E-2</v>
      </c>
      <c r="R94" s="98">
        <v>2.6946714897952629E-2</v>
      </c>
      <c r="S94" s="98">
        <v>2.9814283360337489E-2</v>
      </c>
      <c r="T94" s="98">
        <v>3.1055094504867542E-2</v>
      </c>
      <c r="U94" s="98">
        <v>2.6639240495892832E-2</v>
      </c>
      <c r="V94" s="98">
        <v>2.7030282854491747E-2</v>
      </c>
      <c r="W94" s="98">
        <v>3.1114950319225648E-2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464.84022192097206</v>
      </c>
      <c r="C100" s="122">
        <v>433.75001147567326</v>
      </c>
      <c r="D100" s="122">
        <v>444.60683381840437</v>
      </c>
      <c r="E100" s="122">
        <v>423.04544904989825</v>
      </c>
      <c r="F100" s="122">
        <v>420.95687687691316</v>
      </c>
      <c r="G100" s="122">
        <v>410.11614994266534</v>
      </c>
      <c r="H100" s="122">
        <v>398.77183833372999</v>
      </c>
      <c r="I100" s="122">
        <v>431.40249385346203</v>
      </c>
      <c r="J100" s="122">
        <v>406.57028956953565</v>
      </c>
      <c r="K100" s="122">
        <v>420.40962084635754</v>
      </c>
      <c r="L100" s="122">
        <v>447.28641592205224</v>
      </c>
      <c r="M100" s="122">
        <v>482.61492159089147</v>
      </c>
      <c r="N100" s="122">
        <v>485.02283147015498</v>
      </c>
      <c r="O100" s="122">
        <v>497.37212760219126</v>
      </c>
      <c r="P100" s="122">
        <v>510.64010615691103</v>
      </c>
      <c r="Q100" s="122">
        <v>496.46771038872572</v>
      </c>
      <c r="R100" s="122">
        <v>435.26569581909558</v>
      </c>
      <c r="S100" s="122">
        <v>447.56178984569482</v>
      </c>
      <c r="T100" s="122">
        <v>427.85559994472322</v>
      </c>
      <c r="U100" s="122">
        <v>398.88507734839266</v>
      </c>
      <c r="V100" s="122">
        <v>397.85135783169915</v>
      </c>
      <c r="W100" s="122">
        <v>345.63829483917993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464.84022192097206</v>
      </c>
      <c r="C102" s="98">
        <v>433.75001147567326</v>
      </c>
      <c r="D102" s="98">
        <v>444.60683381840437</v>
      </c>
      <c r="E102" s="98">
        <v>423.04544904989825</v>
      </c>
      <c r="F102" s="98">
        <v>420.95687687691316</v>
      </c>
      <c r="G102" s="98">
        <v>410.11614994266534</v>
      </c>
      <c r="H102" s="98">
        <v>398.77183833372999</v>
      </c>
      <c r="I102" s="98">
        <v>431.40249385346203</v>
      </c>
      <c r="J102" s="98">
        <v>406.57028956953565</v>
      </c>
      <c r="K102" s="98">
        <v>420.40962084635754</v>
      </c>
      <c r="L102" s="98">
        <v>447.28641592205224</v>
      </c>
      <c r="M102" s="98">
        <v>482.61492159089147</v>
      </c>
      <c r="N102" s="98">
        <v>485.02283147015498</v>
      </c>
      <c r="O102" s="98">
        <v>497.37212760219126</v>
      </c>
      <c r="P102" s="98">
        <v>510.64010615691103</v>
      </c>
      <c r="Q102" s="98">
        <v>496.46771038872572</v>
      </c>
      <c r="R102" s="98">
        <v>435.26569581909558</v>
      </c>
      <c r="S102" s="98">
        <v>447.56178984569482</v>
      </c>
      <c r="T102" s="98">
        <v>427.85559994472322</v>
      </c>
      <c r="U102" s="98">
        <v>398.88507734839266</v>
      </c>
      <c r="V102" s="98">
        <v>397.85135783169915</v>
      </c>
      <c r="W102" s="98">
        <v>345.63829483917993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13.35287175625243</v>
      </c>
      <c r="C105" s="117">
        <f t="shared" si="35"/>
        <v>11.367699321691976</v>
      </c>
      <c r="D105" s="117">
        <f t="shared" si="35"/>
        <v>9.5779319038450268</v>
      </c>
      <c r="E105" s="117">
        <f t="shared" si="35"/>
        <v>7.2749458434428229</v>
      </c>
      <c r="F105" s="117">
        <f t="shared" si="35"/>
        <v>5.1574257802757959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13.35287175625243</v>
      </c>
      <c r="C120" s="122">
        <v>11.367699321691976</v>
      </c>
      <c r="D120" s="122">
        <v>9.5779319038450268</v>
      </c>
      <c r="E120" s="122">
        <v>7.2749458434428229</v>
      </c>
      <c r="F120" s="122">
        <v>5.1574257802757959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13.35287175625243</v>
      </c>
      <c r="C121" s="98">
        <v>11.367699321691976</v>
      </c>
      <c r="D121" s="98">
        <v>9.5779319038450268</v>
      </c>
      <c r="E121" s="98">
        <v>7.2749458434428229</v>
      </c>
      <c r="F121" s="98">
        <v>5.1574257802757959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263.00914526786437</v>
      </c>
      <c r="C124" s="117">
        <f t="shared" si="42"/>
        <v>249.09190451797983</v>
      </c>
      <c r="D124" s="117">
        <f t="shared" si="42"/>
        <v>253.68962502483225</v>
      </c>
      <c r="E124" s="117">
        <f t="shared" si="42"/>
        <v>238.91389010758499</v>
      </c>
      <c r="F124" s="117">
        <f t="shared" si="42"/>
        <v>235.39296393256149</v>
      </c>
      <c r="G124" s="117">
        <f t="shared" si="42"/>
        <v>217.71579743389896</v>
      </c>
      <c r="H124" s="117">
        <f t="shared" si="42"/>
        <v>191.57782144574688</v>
      </c>
      <c r="I124" s="117">
        <f t="shared" si="42"/>
        <v>160.16575088956859</v>
      </c>
      <c r="J124" s="117">
        <f t="shared" si="42"/>
        <v>127.40228669159202</v>
      </c>
      <c r="K124" s="117">
        <f t="shared" si="42"/>
        <v>111.83605416802274</v>
      </c>
      <c r="L124" s="117">
        <f t="shared" si="42"/>
        <v>107.30993354499748</v>
      </c>
      <c r="M124" s="117">
        <f t="shared" si="42"/>
        <v>104.30416295064462</v>
      </c>
      <c r="N124" s="117">
        <f t="shared" si="42"/>
        <v>95.759876408489191</v>
      </c>
      <c r="O124" s="117">
        <f t="shared" si="42"/>
        <v>93.789063280123997</v>
      </c>
      <c r="P124" s="117">
        <f t="shared" si="42"/>
        <v>95.736899557275549</v>
      </c>
      <c r="Q124" s="117">
        <f t="shared" si="42"/>
        <v>95.327362150463117</v>
      </c>
      <c r="R124" s="117">
        <f t="shared" ref="R124:V124" si="43">R125+R128+R130+R139</f>
        <v>84.929666622245264</v>
      </c>
      <c r="S124" s="117">
        <f t="shared" si="43"/>
        <v>88.296356635122592</v>
      </c>
      <c r="T124" s="117">
        <f t="shared" si="43"/>
        <v>85.250466449072661</v>
      </c>
      <c r="U124" s="117">
        <f t="shared" si="43"/>
        <v>80.64780772092945</v>
      </c>
      <c r="V124" s="117">
        <f t="shared" si="43"/>
        <v>83.865198758904015</v>
      </c>
      <c r="W124" s="117">
        <f t="shared" ref="W124" si="44">W125+W128+W130+W139</f>
        <v>76.139676866581794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263.00914526786437</v>
      </c>
      <c r="C139" s="122">
        <v>249.09190451797983</v>
      </c>
      <c r="D139" s="122">
        <v>253.68962502483225</v>
      </c>
      <c r="E139" s="122">
        <v>238.91389010758499</v>
      </c>
      <c r="F139" s="122">
        <v>235.39296393256149</v>
      </c>
      <c r="G139" s="122">
        <v>217.71579743389896</v>
      </c>
      <c r="H139" s="122">
        <v>191.57782144574688</v>
      </c>
      <c r="I139" s="122">
        <v>160.16575088956859</v>
      </c>
      <c r="J139" s="122">
        <v>127.40228669159202</v>
      </c>
      <c r="K139" s="122">
        <v>111.83605416802274</v>
      </c>
      <c r="L139" s="122">
        <v>107.30993354499748</v>
      </c>
      <c r="M139" s="122">
        <v>104.30416295064462</v>
      </c>
      <c r="N139" s="122">
        <v>95.759876408489191</v>
      </c>
      <c r="O139" s="122">
        <v>93.789063280123997</v>
      </c>
      <c r="P139" s="122">
        <v>95.736899557275549</v>
      </c>
      <c r="Q139" s="122">
        <v>95.327362150463117</v>
      </c>
      <c r="R139" s="122">
        <v>84.929666622245264</v>
      </c>
      <c r="S139" s="122">
        <v>88.296356635122592</v>
      </c>
      <c r="T139" s="122">
        <v>85.250466449072661</v>
      </c>
      <c r="U139" s="122">
        <v>80.64780772092945</v>
      </c>
      <c r="V139" s="122">
        <v>83.865198758904015</v>
      </c>
      <c r="W139" s="122">
        <v>76.139676866581794</v>
      </c>
      <c r="DA139" s="130" t="s">
        <v>2205</v>
      </c>
    </row>
    <row r="140" spans="1:105" ht="12" customHeight="1" x14ac:dyDescent="0.25">
      <c r="A140" s="97" t="s">
        <v>50</v>
      </c>
      <c r="B140" s="98">
        <v>263.00914526786437</v>
      </c>
      <c r="C140" s="98">
        <v>249.09190451797983</v>
      </c>
      <c r="D140" s="98">
        <v>253.68962502483225</v>
      </c>
      <c r="E140" s="98">
        <v>238.91389010758499</v>
      </c>
      <c r="F140" s="98">
        <v>235.39296393256149</v>
      </c>
      <c r="G140" s="98">
        <v>217.71579743389896</v>
      </c>
      <c r="H140" s="98">
        <v>191.57782144574688</v>
      </c>
      <c r="I140" s="98">
        <v>160.16575088956859</v>
      </c>
      <c r="J140" s="98">
        <v>127.40228669159202</v>
      </c>
      <c r="K140" s="98">
        <v>111.83605416802274</v>
      </c>
      <c r="L140" s="98">
        <v>107.30993354499748</v>
      </c>
      <c r="M140" s="98">
        <v>104.30416295064462</v>
      </c>
      <c r="N140" s="98">
        <v>95.759876408489191</v>
      </c>
      <c r="O140" s="98">
        <v>93.789063280123997</v>
      </c>
      <c r="P140" s="98">
        <v>95.736899557275549</v>
      </c>
      <c r="Q140" s="98">
        <v>95.327362150463117</v>
      </c>
      <c r="R140" s="98">
        <v>84.929666622245264</v>
      </c>
      <c r="S140" s="98">
        <v>88.296356635122592</v>
      </c>
      <c r="T140" s="98">
        <v>85.250466449072661</v>
      </c>
      <c r="U140" s="98">
        <v>80.64780772092945</v>
      </c>
      <c r="V140" s="98">
        <v>83.865198758904015</v>
      </c>
      <c r="W140" s="98">
        <v>76.139676866581794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15.76191616585395</v>
      </c>
      <c r="C143" s="117">
        <f t="shared" si="49"/>
        <v>16.339372489780487</v>
      </c>
      <c r="D143" s="117">
        <f t="shared" si="49"/>
        <v>19.17033459065965</v>
      </c>
      <c r="E143" s="117">
        <f t="shared" si="49"/>
        <v>23.059039878509367</v>
      </c>
      <c r="F143" s="117">
        <f t="shared" si="49"/>
        <v>35.271359959019257</v>
      </c>
      <c r="G143" s="117">
        <f t="shared" si="49"/>
        <v>59.522181333892263</v>
      </c>
      <c r="H143" s="117">
        <f t="shared" si="49"/>
        <v>91.673140192634094</v>
      </c>
      <c r="I143" s="117">
        <f t="shared" si="49"/>
        <v>140.34567467746837</v>
      </c>
      <c r="J143" s="117">
        <f t="shared" si="49"/>
        <v>166.87572839443044</v>
      </c>
      <c r="K143" s="117">
        <f t="shared" si="49"/>
        <v>206.18550883470971</v>
      </c>
      <c r="L143" s="117">
        <f t="shared" si="49"/>
        <v>244.27961559281067</v>
      </c>
      <c r="M143" s="117">
        <f t="shared" si="49"/>
        <v>276.91566829455502</v>
      </c>
      <c r="N143" s="117">
        <f t="shared" si="49"/>
        <v>286.96020561590461</v>
      </c>
      <c r="O143" s="117">
        <f t="shared" si="49"/>
        <v>301.96179911378914</v>
      </c>
      <c r="P143" s="117">
        <f t="shared" si="49"/>
        <v>320.80127466938853</v>
      </c>
      <c r="Q143" s="117">
        <f t="shared" si="49"/>
        <v>326.96323183094665</v>
      </c>
      <c r="R143" s="117">
        <f t="shared" ref="R143:V143" si="50">R144+R146+R148+R157</f>
        <v>308.68692227757862</v>
      </c>
      <c r="S143" s="117">
        <f t="shared" si="50"/>
        <v>340.50255133353966</v>
      </c>
      <c r="T143" s="117">
        <f t="shared" si="50"/>
        <v>357.9727536882022</v>
      </c>
      <c r="U143" s="117">
        <f t="shared" si="50"/>
        <v>369.49671956993404</v>
      </c>
      <c r="V143" s="117">
        <f t="shared" si="50"/>
        <v>411.09206071772735</v>
      </c>
      <c r="W143" s="117">
        <f t="shared" ref="W143" si="51">W144+W146+W148+W157</f>
        <v>401.14297986712165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4.4118578498535177</v>
      </c>
      <c r="C148" s="122">
        <v>4.6102348815286405</v>
      </c>
      <c r="D148" s="122">
        <v>5.133153923228738</v>
      </c>
      <c r="E148" s="122">
        <v>5.9169996765448634</v>
      </c>
      <c r="F148" s="122">
        <v>8.7752872122062637</v>
      </c>
      <c r="G148" s="122">
        <v>15.409959882818246</v>
      </c>
      <c r="H148" s="122">
        <v>23.528177524402519</v>
      </c>
      <c r="I148" s="122">
        <v>34.00619728273216</v>
      </c>
      <c r="J148" s="122">
        <v>37.694221290547546</v>
      </c>
      <c r="K148" s="122">
        <v>45.893373324100693</v>
      </c>
      <c r="L148" s="122">
        <v>52.105901226814204</v>
      </c>
      <c r="M148" s="122">
        <v>57.192487787057942</v>
      </c>
      <c r="N148" s="122">
        <v>55.876962725389028</v>
      </c>
      <c r="O148" s="122">
        <v>55.97992460221981</v>
      </c>
      <c r="P148" s="122">
        <v>56.553836067530725</v>
      </c>
      <c r="Q148" s="122">
        <v>56.28851174653694</v>
      </c>
      <c r="R148" s="122">
        <v>58.172686109592711</v>
      </c>
      <c r="S148" s="122">
        <v>63.241208504168377</v>
      </c>
      <c r="T148" s="122">
        <v>67.743589909826696</v>
      </c>
      <c r="U148" s="122">
        <v>67.641082060351465</v>
      </c>
      <c r="V148" s="122">
        <v>72.262511653714881</v>
      </c>
      <c r="W148" s="122">
        <v>80.234233207383994</v>
      </c>
      <c r="DA148" s="130" t="s">
        <v>2213</v>
      </c>
    </row>
    <row r="149" spans="1:105" ht="12" customHeight="1" x14ac:dyDescent="0.25">
      <c r="A149" s="97" t="s">
        <v>124</v>
      </c>
      <c r="B149" s="98">
        <v>4.4114188779252155</v>
      </c>
      <c r="C149" s="98">
        <v>4.6099281635500224</v>
      </c>
      <c r="D149" s="98">
        <v>5.1328644974218944</v>
      </c>
      <c r="E149" s="98">
        <v>5.9166045265789364</v>
      </c>
      <c r="F149" s="98">
        <v>8.774587151011179</v>
      </c>
      <c r="G149" s="98">
        <v>15.408361065054317</v>
      </c>
      <c r="H149" s="98">
        <v>23.52549860372617</v>
      </c>
      <c r="I149" s="98">
        <v>33.999498480879687</v>
      </c>
      <c r="J149" s="98">
        <v>37.687437555164919</v>
      </c>
      <c r="K149" s="98">
        <v>45.884031790146388</v>
      </c>
      <c r="L149" s="98">
        <v>52.077983387173951</v>
      </c>
      <c r="M149" s="98">
        <v>57.177199121066124</v>
      </c>
      <c r="N149" s="98">
        <v>55.859511771518179</v>
      </c>
      <c r="O149" s="98">
        <v>55.963463239279541</v>
      </c>
      <c r="P149" s="98">
        <v>56.539173001022967</v>
      </c>
      <c r="Q149" s="98">
        <v>56.271859600294299</v>
      </c>
      <c r="R149" s="98">
        <v>58.155944038649615</v>
      </c>
      <c r="S149" s="98">
        <v>63.22049180332138</v>
      </c>
      <c r="T149" s="98">
        <v>67.719718416413286</v>
      </c>
      <c r="U149" s="98">
        <v>67.619039132849721</v>
      </c>
      <c r="V149" s="98">
        <v>72.239584002606989</v>
      </c>
      <c r="W149" s="98">
        <v>80.205413673720898</v>
      </c>
      <c r="DA149" s="63" t="s">
        <v>2214</v>
      </c>
    </row>
    <row r="150" spans="1:105" ht="12" customHeight="1" x14ac:dyDescent="0.25">
      <c r="A150" s="97" t="s">
        <v>123</v>
      </c>
      <c r="B150" s="98">
        <v>4.3897192830261888E-4</v>
      </c>
      <c r="C150" s="98">
        <v>3.0671797861814856E-4</v>
      </c>
      <c r="D150" s="98">
        <v>2.8942580684344438E-4</v>
      </c>
      <c r="E150" s="98">
        <v>3.9514996592663807E-4</v>
      </c>
      <c r="F150" s="98">
        <v>7.0006119508529794E-4</v>
      </c>
      <c r="G150" s="98">
        <v>1.5988177639281245E-3</v>
      </c>
      <c r="H150" s="98">
        <v>2.6789206763496143E-3</v>
      </c>
      <c r="I150" s="98">
        <v>6.6988018524724935E-3</v>
      </c>
      <c r="J150" s="98">
        <v>6.7837353826240886E-3</v>
      </c>
      <c r="K150" s="98">
        <v>9.3415339543051062E-3</v>
      </c>
      <c r="L150" s="98">
        <v>2.7917839640255484E-2</v>
      </c>
      <c r="M150" s="98">
        <v>1.5288665991815577E-2</v>
      </c>
      <c r="N150" s="98">
        <v>1.7450953870848197E-2</v>
      </c>
      <c r="O150" s="98">
        <v>1.646136294026666E-2</v>
      </c>
      <c r="P150" s="98">
        <v>1.4663066507756591E-2</v>
      </c>
      <c r="Q150" s="98">
        <v>1.6652146242643846E-2</v>
      </c>
      <c r="R150" s="98">
        <v>1.6742070943097934E-2</v>
      </c>
      <c r="S150" s="98">
        <v>2.07167008469962E-2</v>
      </c>
      <c r="T150" s="98">
        <v>2.3871493413406348E-2</v>
      </c>
      <c r="U150" s="98">
        <v>2.2042927501747148E-2</v>
      </c>
      <c r="V150" s="98">
        <v>2.2927651107891509E-2</v>
      </c>
      <c r="W150" s="98">
        <v>2.8819533663089536E-2</v>
      </c>
      <c r="DA150" s="63" t="s">
        <v>2215</v>
      </c>
    </row>
    <row r="151" spans="1:105" ht="12" customHeight="1" x14ac:dyDescent="0.25">
      <c r="A151" s="100" t="s">
        <v>50</v>
      </c>
      <c r="B151" s="101">
        <v>4.3897192830261888E-4</v>
      </c>
      <c r="C151" s="101">
        <v>3.0671797861814856E-4</v>
      </c>
      <c r="D151" s="101">
        <v>2.8942580684344438E-4</v>
      </c>
      <c r="E151" s="101">
        <v>3.9514996592663807E-4</v>
      </c>
      <c r="F151" s="101">
        <v>7.0006119508529794E-4</v>
      </c>
      <c r="G151" s="101">
        <v>1.5988177639281245E-3</v>
      </c>
      <c r="H151" s="101">
        <v>2.6789206763496143E-3</v>
      </c>
      <c r="I151" s="101">
        <v>6.6988018524724935E-3</v>
      </c>
      <c r="J151" s="101">
        <v>6.7837353826240886E-3</v>
      </c>
      <c r="K151" s="101">
        <v>9.3415339543051062E-3</v>
      </c>
      <c r="L151" s="101">
        <v>2.7917839640255484E-2</v>
      </c>
      <c r="M151" s="101">
        <v>1.5288665991815577E-2</v>
      </c>
      <c r="N151" s="101">
        <v>1.7450953870848197E-2</v>
      </c>
      <c r="O151" s="101">
        <v>1.646136294026666E-2</v>
      </c>
      <c r="P151" s="101">
        <v>1.4663066507756591E-2</v>
      </c>
      <c r="Q151" s="101">
        <v>1.6652146242643846E-2</v>
      </c>
      <c r="R151" s="101">
        <v>1.6742070943097934E-2</v>
      </c>
      <c r="S151" s="101">
        <v>2.07167008469962E-2</v>
      </c>
      <c r="T151" s="101">
        <v>2.3871493413406348E-2</v>
      </c>
      <c r="U151" s="101">
        <v>2.2042927501747148E-2</v>
      </c>
      <c r="V151" s="101">
        <v>2.2927651107891509E-2</v>
      </c>
      <c r="W151" s="101">
        <v>2.8819533663089536E-2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11.350058316000434</v>
      </c>
      <c r="C157" s="122">
        <v>11.729137608251847</v>
      </c>
      <c r="D157" s="122">
        <v>14.037180667430912</v>
      </c>
      <c r="E157" s="122">
        <v>17.142040201964502</v>
      </c>
      <c r="F157" s="122">
        <v>26.496072746812992</v>
      </c>
      <c r="G157" s="122">
        <v>44.112221451074021</v>
      </c>
      <c r="H157" s="122">
        <v>68.144962668231571</v>
      </c>
      <c r="I157" s="122">
        <v>106.33947739473619</v>
      </c>
      <c r="J157" s="122">
        <v>129.18150710388289</v>
      </c>
      <c r="K157" s="122">
        <v>160.29213551060903</v>
      </c>
      <c r="L157" s="122">
        <v>192.17371436599646</v>
      </c>
      <c r="M157" s="122">
        <v>219.72318050749709</v>
      </c>
      <c r="N157" s="122">
        <v>231.08324289051561</v>
      </c>
      <c r="O157" s="122">
        <v>245.98187451156932</v>
      </c>
      <c r="P157" s="122">
        <v>264.24743860185782</v>
      </c>
      <c r="Q157" s="122">
        <v>270.67472008440973</v>
      </c>
      <c r="R157" s="122">
        <v>250.51423616798593</v>
      </c>
      <c r="S157" s="122">
        <v>277.2613428293713</v>
      </c>
      <c r="T157" s="122">
        <v>290.22916377837549</v>
      </c>
      <c r="U157" s="122">
        <v>301.85563750958255</v>
      </c>
      <c r="V157" s="122">
        <v>338.8295490640125</v>
      </c>
      <c r="W157" s="122">
        <v>320.90874665973769</v>
      </c>
      <c r="DA157" s="130" t="s">
        <v>2222</v>
      </c>
    </row>
    <row r="158" spans="1:105" ht="12" customHeight="1" x14ac:dyDescent="0.25">
      <c r="A158" s="97" t="s">
        <v>50</v>
      </c>
      <c r="B158" s="98">
        <v>11.350058316000434</v>
      </c>
      <c r="C158" s="98">
        <v>11.729137608251847</v>
      </c>
      <c r="D158" s="98">
        <v>14.037180667430912</v>
      </c>
      <c r="E158" s="98">
        <v>17.142040201964502</v>
      </c>
      <c r="F158" s="98">
        <v>26.496072746812992</v>
      </c>
      <c r="G158" s="98">
        <v>44.112221451074021</v>
      </c>
      <c r="H158" s="98">
        <v>68.144962668231571</v>
      </c>
      <c r="I158" s="98">
        <v>106.33947739473619</v>
      </c>
      <c r="J158" s="98">
        <v>129.18150710388289</v>
      </c>
      <c r="K158" s="98">
        <v>160.29213551060903</v>
      </c>
      <c r="L158" s="98">
        <v>192.17371436599646</v>
      </c>
      <c r="M158" s="98">
        <v>219.72318050749709</v>
      </c>
      <c r="N158" s="98">
        <v>231.08324289051561</v>
      </c>
      <c r="O158" s="98">
        <v>245.98187451156932</v>
      </c>
      <c r="P158" s="98">
        <v>264.24743860185782</v>
      </c>
      <c r="Q158" s="98">
        <v>270.67472008440973</v>
      </c>
      <c r="R158" s="98">
        <v>250.51423616798593</v>
      </c>
      <c r="S158" s="98">
        <v>277.2613428293713</v>
      </c>
      <c r="T158" s="98">
        <v>290.22916377837549</v>
      </c>
      <c r="U158" s="98">
        <v>301.85563750958255</v>
      </c>
      <c r="V158" s="98">
        <v>338.8295490640125</v>
      </c>
      <c r="W158" s="98">
        <v>320.90874665973769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491.1902135003794</v>
      </c>
      <c r="C161" s="117">
        <f t="shared" si="54"/>
        <v>472.54427280827616</v>
      </c>
      <c r="D161" s="117">
        <f t="shared" si="54"/>
        <v>492.14464029289661</v>
      </c>
      <c r="E161" s="117">
        <f t="shared" si="54"/>
        <v>471.03834315619929</v>
      </c>
      <c r="F161" s="117">
        <f t="shared" si="54"/>
        <v>467.98848588838882</v>
      </c>
      <c r="G161" s="117">
        <f t="shared" si="54"/>
        <v>435.86638873027545</v>
      </c>
      <c r="H161" s="117">
        <f t="shared" si="54"/>
        <v>411.96541490550953</v>
      </c>
      <c r="I161" s="117">
        <f t="shared" si="54"/>
        <v>421.09770567311182</v>
      </c>
      <c r="J161" s="117">
        <f t="shared" si="54"/>
        <v>380.07172806869909</v>
      </c>
      <c r="K161" s="117">
        <f t="shared" si="54"/>
        <v>358.35646394311368</v>
      </c>
      <c r="L161" s="117">
        <f t="shared" si="54"/>
        <v>348.16210273553776</v>
      </c>
      <c r="M161" s="117">
        <f t="shared" si="54"/>
        <v>337.73231850796799</v>
      </c>
      <c r="N161" s="117">
        <f t="shared" si="54"/>
        <v>313.05482033265247</v>
      </c>
      <c r="O161" s="117">
        <f t="shared" si="54"/>
        <v>299.88299902454219</v>
      </c>
      <c r="P161" s="117">
        <f t="shared" si="54"/>
        <v>292.34923713875355</v>
      </c>
      <c r="Q161" s="117">
        <f t="shared" si="54"/>
        <v>280.90980396380957</v>
      </c>
      <c r="R161" s="117">
        <f t="shared" ref="R161:V161" si="55">R162+R164+R166+R175</f>
        <v>252.42105166589599</v>
      </c>
      <c r="S161" s="117">
        <f t="shared" si="55"/>
        <v>260.34244135481856</v>
      </c>
      <c r="T161" s="117">
        <f t="shared" si="55"/>
        <v>246.59382883929334</v>
      </c>
      <c r="U161" s="117">
        <f t="shared" si="55"/>
        <v>225.90749568929692</v>
      </c>
      <c r="V161" s="117">
        <f t="shared" si="55"/>
        <v>223.89592576855216</v>
      </c>
      <c r="W161" s="117">
        <f t="shared" ref="W161" si="56">W162+W164+W166+W175</f>
        <v>202.90206683480253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137.4876857759788</v>
      </c>
      <c r="C166" s="122">
        <v>133.37887231740723</v>
      </c>
      <c r="D166" s="122">
        <v>134.75996304674126</v>
      </c>
      <c r="E166" s="122">
        <v>127.46595406792696</v>
      </c>
      <c r="F166" s="122">
        <v>125.50769343113623</v>
      </c>
      <c r="G166" s="122">
        <v>115.25376667770918</v>
      </c>
      <c r="H166" s="122">
        <v>104.7371039321946</v>
      </c>
      <c r="I166" s="122">
        <v>102.82909334587643</v>
      </c>
      <c r="J166" s="122">
        <v>89.825947536059473</v>
      </c>
      <c r="K166" s="122">
        <v>82.57691521001378</v>
      </c>
      <c r="L166" s="122">
        <v>77.787714843438195</v>
      </c>
      <c r="M166" s="122">
        <v>72.583153419206539</v>
      </c>
      <c r="N166" s="122">
        <v>61.792698261215193</v>
      </c>
      <c r="O166" s="122">
        <v>54.995406580826966</v>
      </c>
      <c r="P166" s="122">
        <v>51.585583086275115</v>
      </c>
      <c r="Q166" s="122">
        <v>48.523613148956983</v>
      </c>
      <c r="R166" s="122">
        <v>47.537957867549629</v>
      </c>
      <c r="S166" s="122">
        <v>48.169120386022399</v>
      </c>
      <c r="T166" s="122">
        <v>46.797067292329409</v>
      </c>
      <c r="U166" s="122">
        <v>41.846977702987786</v>
      </c>
      <c r="V166" s="122">
        <v>40.034487777731215</v>
      </c>
      <c r="W166" s="122">
        <v>41.003346463753836</v>
      </c>
      <c r="DA166" s="130" t="s">
        <v>2230</v>
      </c>
    </row>
    <row r="167" spans="1:105" ht="12" customHeight="1" x14ac:dyDescent="0.25">
      <c r="A167" s="97" t="s">
        <v>124</v>
      </c>
      <c r="B167" s="98">
        <v>137.47469220690104</v>
      </c>
      <c r="C167" s="98">
        <v>133.3677305107131</v>
      </c>
      <c r="D167" s="98">
        <v>134.74955713439104</v>
      </c>
      <c r="E167" s="98">
        <v>127.4556722478103</v>
      </c>
      <c r="F167" s="98">
        <v>125.49753971926232</v>
      </c>
      <c r="G167" s="98">
        <v>115.24432311138993</v>
      </c>
      <c r="H167" s="98">
        <v>104.72793529476743</v>
      </c>
      <c r="I167" s="98">
        <v>102.81551606969947</v>
      </c>
      <c r="J167" s="98">
        <v>89.814272622343651</v>
      </c>
      <c r="K167" s="98">
        <v>82.564219666936594</v>
      </c>
      <c r="L167" s="98">
        <v>77.753430663770501</v>
      </c>
      <c r="M167" s="98">
        <v>72.565337530037809</v>
      </c>
      <c r="N167" s="98">
        <v>61.77303528258183</v>
      </c>
      <c r="O167" s="98">
        <v>54.977819512680142</v>
      </c>
      <c r="P167" s="98">
        <v>51.572341584570076</v>
      </c>
      <c r="Q167" s="98">
        <v>48.510350794442758</v>
      </c>
      <c r="R167" s="98">
        <v>47.525361445379467</v>
      </c>
      <c r="S167" s="98">
        <v>48.154867910656698</v>
      </c>
      <c r="T167" s="98">
        <v>46.782544328383885</v>
      </c>
      <c r="U167" s="98">
        <v>41.834619276288713</v>
      </c>
      <c r="V167" s="98">
        <v>40.021608498899852</v>
      </c>
      <c r="W167" s="98">
        <v>40.988294330112403</v>
      </c>
      <c r="DA167" s="63" t="s">
        <v>2231</v>
      </c>
    </row>
    <row r="168" spans="1:105" ht="12" customHeight="1" x14ac:dyDescent="0.25">
      <c r="A168" s="97" t="s">
        <v>123</v>
      </c>
      <c r="B168" s="98">
        <v>1.2993569077757521E-2</v>
      </c>
      <c r="C168" s="98">
        <v>1.114180669411655E-2</v>
      </c>
      <c r="D168" s="98">
        <v>1.0405912350231765E-2</v>
      </c>
      <c r="E168" s="98">
        <v>1.0281820116664678E-2</v>
      </c>
      <c r="F168" s="98">
        <v>1.0153711873907839E-2</v>
      </c>
      <c r="G168" s="98">
        <v>9.443566319252774E-3</v>
      </c>
      <c r="H168" s="98">
        <v>9.1686374271647466E-3</v>
      </c>
      <c r="I168" s="98">
        <v>1.357727617695683E-2</v>
      </c>
      <c r="J168" s="98">
        <v>1.1674913715817657E-2</v>
      </c>
      <c r="K168" s="98">
        <v>1.2695543077184842E-2</v>
      </c>
      <c r="L168" s="98">
        <v>3.4284179667690297E-2</v>
      </c>
      <c r="M168" s="98">
        <v>1.7815889168729084E-2</v>
      </c>
      <c r="N168" s="98">
        <v>1.9662978633363817E-2</v>
      </c>
      <c r="O168" s="98">
        <v>1.758706814682302E-2</v>
      </c>
      <c r="P168" s="98">
        <v>1.3241501705039514E-2</v>
      </c>
      <c r="Q168" s="98">
        <v>1.3262354514223595E-2</v>
      </c>
      <c r="R168" s="98">
        <v>1.259642217016496E-2</v>
      </c>
      <c r="S168" s="98">
        <v>1.4252475365700012E-2</v>
      </c>
      <c r="T168" s="98">
        <v>1.4522963945522105E-2</v>
      </c>
      <c r="U168" s="98">
        <v>1.2358426699072883E-2</v>
      </c>
      <c r="V168" s="98">
        <v>1.2879278831363711E-2</v>
      </c>
      <c r="W168" s="98">
        <v>1.5052133641431098E-2</v>
      </c>
      <c r="DA168" s="63" t="s">
        <v>2232</v>
      </c>
    </row>
    <row r="169" spans="1:105" ht="12" customHeight="1" x14ac:dyDescent="0.25">
      <c r="A169" s="100" t="s">
        <v>50</v>
      </c>
      <c r="B169" s="101">
        <v>1.2993569077757521E-2</v>
      </c>
      <c r="C169" s="101">
        <v>1.114180669411655E-2</v>
      </c>
      <c r="D169" s="101">
        <v>1.0405912350231765E-2</v>
      </c>
      <c r="E169" s="101">
        <v>1.0281820116664678E-2</v>
      </c>
      <c r="F169" s="101">
        <v>1.0153711873907839E-2</v>
      </c>
      <c r="G169" s="101">
        <v>9.443566319252774E-3</v>
      </c>
      <c r="H169" s="101">
        <v>9.1686374271647466E-3</v>
      </c>
      <c r="I169" s="101">
        <v>1.357727617695683E-2</v>
      </c>
      <c r="J169" s="101">
        <v>1.1674913715817657E-2</v>
      </c>
      <c r="K169" s="101">
        <v>1.2695543077184842E-2</v>
      </c>
      <c r="L169" s="101">
        <v>3.4284179667690297E-2</v>
      </c>
      <c r="M169" s="101">
        <v>1.7815889168729084E-2</v>
      </c>
      <c r="N169" s="101">
        <v>1.9662978633363817E-2</v>
      </c>
      <c r="O169" s="101">
        <v>1.758706814682302E-2</v>
      </c>
      <c r="P169" s="101">
        <v>1.3241501705039514E-2</v>
      </c>
      <c r="Q169" s="101">
        <v>1.3262354514223595E-2</v>
      </c>
      <c r="R169" s="101">
        <v>1.259642217016496E-2</v>
      </c>
      <c r="S169" s="101">
        <v>1.4252475365700012E-2</v>
      </c>
      <c r="T169" s="101">
        <v>1.4522963945522105E-2</v>
      </c>
      <c r="U169" s="101">
        <v>1.2358426699072883E-2</v>
      </c>
      <c r="V169" s="101">
        <v>1.2879278831363711E-2</v>
      </c>
      <c r="W169" s="101">
        <v>1.5052133641431098E-2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353.70252772440057</v>
      </c>
      <c r="C175" s="122">
        <v>339.16540049086893</v>
      </c>
      <c r="D175" s="122">
        <v>357.38467724615532</v>
      </c>
      <c r="E175" s="122">
        <v>343.57238908827236</v>
      </c>
      <c r="F175" s="122">
        <v>342.48079245725256</v>
      </c>
      <c r="G175" s="122">
        <v>320.61262205256628</v>
      </c>
      <c r="H175" s="122">
        <v>307.22831097331493</v>
      </c>
      <c r="I175" s="122">
        <v>318.26861232723542</v>
      </c>
      <c r="J175" s="122">
        <v>290.24578053263963</v>
      </c>
      <c r="K175" s="122">
        <v>275.77954873309989</v>
      </c>
      <c r="L175" s="122">
        <v>270.37438789209955</v>
      </c>
      <c r="M175" s="122">
        <v>265.14916508876144</v>
      </c>
      <c r="N175" s="122">
        <v>251.26212207143726</v>
      </c>
      <c r="O175" s="122">
        <v>244.88759244371525</v>
      </c>
      <c r="P175" s="122">
        <v>240.76365405247844</v>
      </c>
      <c r="Q175" s="122">
        <v>232.38619081485257</v>
      </c>
      <c r="R175" s="122">
        <v>204.88309379834635</v>
      </c>
      <c r="S175" s="122">
        <v>212.17332096879613</v>
      </c>
      <c r="T175" s="122">
        <v>199.79676154696392</v>
      </c>
      <c r="U175" s="122">
        <v>184.06051798630912</v>
      </c>
      <c r="V175" s="122">
        <v>183.86143799082095</v>
      </c>
      <c r="W175" s="122">
        <v>161.89872037104868</v>
      </c>
      <c r="DA175" s="130" t="s">
        <v>2239</v>
      </c>
    </row>
    <row r="176" spans="1:105" ht="12" customHeight="1" x14ac:dyDescent="0.25">
      <c r="A176" s="97" t="s">
        <v>50</v>
      </c>
      <c r="B176" s="98">
        <v>353.70252772440057</v>
      </c>
      <c r="C176" s="98">
        <v>339.16540049086893</v>
      </c>
      <c r="D176" s="98">
        <v>357.38467724615532</v>
      </c>
      <c r="E176" s="98">
        <v>343.57238908827236</v>
      </c>
      <c r="F176" s="98">
        <v>342.48079245725256</v>
      </c>
      <c r="G176" s="98">
        <v>320.61262205256628</v>
      </c>
      <c r="H176" s="98">
        <v>307.22831097331493</v>
      </c>
      <c r="I176" s="98">
        <v>318.26861232723542</v>
      </c>
      <c r="J176" s="98">
        <v>290.24578053263963</v>
      </c>
      <c r="K176" s="98">
        <v>275.77954873309989</v>
      </c>
      <c r="L176" s="98">
        <v>270.37438789209955</v>
      </c>
      <c r="M176" s="98">
        <v>265.14916508876144</v>
      </c>
      <c r="N176" s="98">
        <v>251.26212207143726</v>
      </c>
      <c r="O176" s="98">
        <v>244.88759244371525</v>
      </c>
      <c r="P176" s="98">
        <v>240.76365405247844</v>
      </c>
      <c r="Q176" s="98">
        <v>232.38619081485257</v>
      </c>
      <c r="R176" s="98">
        <v>204.88309379834635</v>
      </c>
      <c r="S176" s="98">
        <v>212.17332096879613</v>
      </c>
      <c r="T176" s="98">
        <v>199.79676154696392</v>
      </c>
      <c r="U176" s="98">
        <v>184.06051798630912</v>
      </c>
      <c r="V176" s="98">
        <v>183.86143799082095</v>
      </c>
      <c r="W176" s="98">
        <v>161.89872037104868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14668.840991061943</v>
      </c>
      <c r="C3" s="117">
        <f t="shared" si="0"/>
        <v>15745.186161476644</v>
      </c>
      <c r="D3" s="117">
        <f t="shared" si="0"/>
        <v>13418.488106088455</v>
      </c>
      <c r="E3" s="117">
        <f t="shared" si="0"/>
        <v>14866.513526092089</v>
      </c>
      <c r="F3" s="117">
        <f t="shared" si="0"/>
        <v>15733.708418634971</v>
      </c>
      <c r="G3" s="117">
        <f t="shared" si="0"/>
        <v>14893.456035019643</v>
      </c>
      <c r="H3" s="117">
        <f t="shared" si="0"/>
        <v>14596.549083977743</v>
      </c>
      <c r="I3" s="117">
        <f t="shared" si="0"/>
        <v>14307.654212888207</v>
      </c>
      <c r="J3" s="117">
        <f t="shared" si="0"/>
        <v>15983.391535521738</v>
      </c>
      <c r="K3" s="117">
        <f t="shared" si="0"/>
        <v>14862.62281453676</v>
      </c>
      <c r="L3" s="117">
        <f t="shared" si="0"/>
        <v>19730.129551678663</v>
      </c>
      <c r="M3" s="117">
        <f t="shared" si="0"/>
        <v>7171.7114226268623</v>
      </c>
      <c r="N3" s="117">
        <f t="shared" si="0"/>
        <v>11135.951505037308</v>
      </c>
      <c r="O3" s="117">
        <f t="shared" si="0"/>
        <v>15532.199026835482</v>
      </c>
      <c r="P3" s="117">
        <f t="shared" si="0"/>
        <v>12174.229444502158</v>
      </c>
      <c r="Q3" s="117">
        <f t="shared" si="0"/>
        <v>13013.216503780193</v>
      </c>
      <c r="R3" s="117">
        <f t="shared" ref="R3:V3" si="1">R4+R7+R9+R19</f>
        <v>14148.41274167275</v>
      </c>
      <c r="S3" s="117">
        <f t="shared" si="1"/>
        <v>14582.683506856567</v>
      </c>
      <c r="T3" s="117">
        <f t="shared" si="1"/>
        <v>12732.415635421205</v>
      </c>
      <c r="U3" s="117">
        <f t="shared" si="1"/>
        <v>13119.203272576466</v>
      </c>
      <c r="V3" s="117">
        <f t="shared" si="1"/>
        <v>12456.481216956028</v>
      </c>
      <c r="W3" s="117">
        <f t="shared" ref="W3" si="2">W4+W7+W9+W19</f>
        <v>15008.086332857858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12433.354001985839</v>
      </c>
      <c r="C4" s="122">
        <f t="shared" si="3"/>
        <v>13549.349856748575</v>
      </c>
      <c r="D4" s="122">
        <f t="shared" si="3"/>
        <v>11235.932093341658</v>
      </c>
      <c r="E4" s="122">
        <f t="shared" si="3"/>
        <v>12575.740197498017</v>
      </c>
      <c r="F4" s="122">
        <f t="shared" si="3"/>
        <v>13563.635845612371</v>
      </c>
      <c r="G4" s="122">
        <f t="shared" si="3"/>
        <v>12814.926323537884</v>
      </c>
      <c r="H4" s="122">
        <f t="shared" si="3"/>
        <v>12442.537185572635</v>
      </c>
      <c r="I4" s="122">
        <f t="shared" si="3"/>
        <v>12050.477642069962</v>
      </c>
      <c r="J4" s="122">
        <f t="shared" si="3"/>
        <v>13627.932602214682</v>
      </c>
      <c r="K4" s="122">
        <f t="shared" si="3"/>
        <v>12711.557919749885</v>
      </c>
      <c r="L4" s="122">
        <f t="shared" si="3"/>
        <v>17087.958513469501</v>
      </c>
      <c r="M4" s="122">
        <f t="shared" si="3"/>
        <v>5192.2792405020436</v>
      </c>
      <c r="N4" s="122">
        <f t="shared" si="3"/>
        <v>8870.8407896665303</v>
      </c>
      <c r="O4" s="122">
        <f t="shared" si="3"/>
        <v>13038.896645183013</v>
      </c>
      <c r="P4" s="122">
        <f t="shared" si="3"/>
        <v>9830.1147694039028</v>
      </c>
      <c r="Q4" s="122">
        <f t="shared" si="3"/>
        <v>10640.797313643943</v>
      </c>
      <c r="R4" s="122">
        <f t="shared" ref="R4:V4" si="4">SUM(R5:R6)</f>
        <v>11705.937870767058</v>
      </c>
      <c r="S4" s="122">
        <f t="shared" si="4"/>
        <v>11920.711648749744</v>
      </c>
      <c r="T4" s="122">
        <f t="shared" si="4"/>
        <v>10333.096823198641</v>
      </c>
      <c r="U4" s="122">
        <f t="shared" si="4"/>
        <v>10813.622373249229</v>
      </c>
      <c r="V4" s="122">
        <f t="shared" si="4"/>
        <v>9987.4563320838333</v>
      </c>
      <c r="W4" s="122">
        <f t="shared" ref="W4" si="5">SUM(W5:W6)</f>
        <v>12426.261360215329</v>
      </c>
      <c r="DA4" s="130" t="s">
        <v>2244</v>
      </c>
    </row>
    <row r="5" spans="1:105" ht="12" customHeight="1" x14ac:dyDescent="0.25">
      <c r="A5" s="97" t="s">
        <v>51</v>
      </c>
      <c r="B5" s="98">
        <v>12354.330363269435</v>
      </c>
      <c r="C5" s="98">
        <v>13465.426307842312</v>
      </c>
      <c r="D5" s="98">
        <v>11167.263439663089</v>
      </c>
      <c r="E5" s="98">
        <v>12502.414910250847</v>
      </c>
      <c r="F5" s="98">
        <v>13483.905992825743</v>
      </c>
      <c r="G5" s="98">
        <v>12741.283670300121</v>
      </c>
      <c r="H5" s="98">
        <v>12372.030831800659</v>
      </c>
      <c r="I5" s="98">
        <v>11981.202810666304</v>
      </c>
      <c r="J5" s="98">
        <v>13549.655337689828</v>
      </c>
      <c r="K5" s="98">
        <v>12639.680511019218</v>
      </c>
      <c r="L5" s="98">
        <v>16991.067520338202</v>
      </c>
      <c r="M5" s="98">
        <v>5162.8278997561283</v>
      </c>
      <c r="N5" s="98">
        <v>8820.4218517958398</v>
      </c>
      <c r="O5" s="98">
        <v>12962.896535001924</v>
      </c>
      <c r="P5" s="98">
        <v>9773.1204453705541</v>
      </c>
      <c r="Q5" s="98">
        <v>10579.414342742484</v>
      </c>
      <c r="R5" s="98">
        <v>11638.726017401286</v>
      </c>
      <c r="S5" s="98">
        <v>11852.58996766461</v>
      </c>
      <c r="T5" s="98">
        <v>10274.278136355801</v>
      </c>
      <c r="U5" s="98">
        <v>10752.263522355743</v>
      </c>
      <c r="V5" s="98">
        <v>9930.949611738326</v>
      </c>
      <c r="W5" s="98">
        <v>12355.441027778981</v>
      </c>
      <c r="DA5" s="63" t="s">
        <v>2245</v>
      </c>
    </row>
    <row r="6" spans="1:105" ht="12" customHeight="1" x14ac:dyDescent="0.25">
      <c r="A6" s="97" t="s">
        <v>53</v>
      </c>
      <c r="B6" s="98">
        <v>79.023638716403823</v>
      </c>
      <c r="C6" s="98">
        <v>83.923548906263804</v>
      </c>
      <c r="D6" s="98">
        <v>68.668653678568432</v>
      </c>
      <c r="E6" s="98">
        <v>73.325287247168902</v>
      </c>
      <c r="F6" s="98">
        <v>79.729852786628328</v>
      </c>
      <c r="G6" s="98">
        <v>73.642653237761891</v>
      </c>
      <c r="H6" s="98">
        <v>70.506353771976379</v>
      </c>
      <c r="I6" s="98">
        <v>69.274831403658311</v>
      </c>
      <c r="J6" s="98">
        <v>78.277264524852768</v>
      </c>
      <c r="K6" s="98">
        <v>71.877408730666289</v>
      </c>
      <c r="L6" s="98">
        <v>96.890993131299496</v>
      </c>
      <c r="M6" s="98">
        <v>29.451340745915051</v>
      </c>
      <c r="N6" s="98">
        <v>50.418937870690492</v>
      </c>
      <c r="O6" s="98">
        <v>76.000110181087749</v>
      </c>
      <c r="P6" s="98">
        <v>56.994324033349287</v>
      </c>
      <c r="Q6" s="98">
        <v>61.382970901459011</v>
      </c>
      <c r="R6" s="98">
        <v>67.211853365771304</v>
      </c>
      <c r="S6" s="98">
        <v>68.121681085134</v>
      </c>
      <c r="T6" s="98">
        <v>58.818686842840442</v>
      </c>
      <c r="U6" s="98">
        <v>61.358850893487023</v>
      </c>
      <c r="V6" s="98">
        <v>56.50672034550751</v>
      </c>
      <c r="W6" s="98">
        <v>70.820332436347087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20.672007593147171</v>
      </c>
      <c r="C7" s="122">
        <f t="shared" si="6"/>
        <v>28.365324895579597</v>
      </c>
      <c r="D7" s="122">
        <f t="shared" si="6"/>
        <v>25.617560739671251</v>
      </c>
      <c r="E7" s="122">
        <f t="shared" si="6"/>
        <v>85.80161075981141</v>
      </c>
      <c r="F7" s="122">
        <f t="shared" si="6"/>
        <v>24.325578743063122</v>
      </c>
      <c r="G7" s="122">
        <f t="shared" si="6"/>
        <v>27.622531497611767</v>
      </c>
      <c r="H7" s="122">
        <f t="shared" si="6"/>
        <v>26.315798289624592</v>
      </c>
      <c r="I7" s="122">
        <f t="shared" si="6"/>
        <v>9.661948155346245</v>
      </c>
      <c r="J7" s="122">
        <f t="shared" si="6"/>
        <v>10.088881228866615</v>
      </c>
      <c r="K7" s="122">
        <f t="shared" si="6"/>
        <v>13.300192545891083</v>
      </c>
      <c r="L7" s="122">
        <f t="shared" si="6"/>
        <v>18.24546673900803</v>
      </c>
      <c r="M7" s="122">
        <f t="shared" si="6"/>
        <v>31.648326828646585</v>
      </c>
      <c r="N7" s="122">
        <f t="shared" si="6"/>
        <v>45.538164715012783</v>
      </c>
      <c r="O7" s="122">
        <f t="shared" si="6"/>
        <v>54.458361196065951</v>
      </c>
      <c r="P7" s="122">
        <f t="shared" si="6"/>
        <v>52.466073684639007</v>
      </c>
      <c r="Q7" s="122">
        <f t="shared" si="6"/>
        <v>46.278632079914559</v>
      </c>
      <c r="R7" s="122">
        <f t="shared" si="6"/>
        <v>39.496760107770122</v>
      </c>
      <c r="S7" s="122">
        <f t="shared" si="6"/>
        <v>20.870579796967561</v>
      </c>
      <c r="T7" s="122">
        <f t="shared" si="6"/>
        <v>9.4270215089470657</v>
      </c>
      <c r="U7" s="122">
        <f t="shared" si="6"/>
        <v>7.4629687757145273</v>
      </c>
      <c r="V7" s="122">
        <f t="shared" si="6"/>
        <v>9.3067727719897668</v>
      </c>
      <c r="W7" s="122">
        <f t="shared" si="6"/>
        <v>12.48416773402449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20.672007593147171</v>
      </c>
      <c r="C8" s="98">
        <f>IF(RES_hhdet_fec!C8=0,0,RES_hhdet_fec!C8*1000*11630/RES_hhdet_num!C3)</f>
        <v>28.365324895579597</v>
      </c>
      <c r="D8" s="98">
        <f>IF(RES_hhdet_fec!D8=0,0,RES_hhdet_fec!D8*1000*11630/RES_hhdet_num!D3)</f>
        <v>25.617560739671251</v>
      </c>
      <c r="E8" s="98">
        <f>IF(RES_hhdet_fec!E8=0,0,RES_hhdet_fec!E8*1000*11630/RES_hhdet_num!E3)</f>
        <v>85.80161075981141</v>
      </c>
      <c r="F8" s="98">
        <f>IF(RES_hhdet_fec!F8=0,0,RES_hhdet_fec!F8*1000*11630/RES_hhdet_num!F3)</f>
        <v>24.325578743063122</v>
      </c>
      <c r="G8" s="98">
        <f>IF(RES_hhdet_fec!G8=0,0,RES_hhdet_fec!G8*1000*11630/RES_hhdet_num!G3)</f>
        <v>27.622531497611767</v>
      </c>
      <c r="H8" s="98">
        <f>IF(RES_hhdet_fec!H8=0,0,RES_hhdet_fec!H8*1000*11630/RES_hhdet_num!H3)</f>
        <v>26.315798289624592</v>
      </c>
      <c r="I8" s="98">
        <f>IF(RES_hhdet_fec!I8=0,0,RES_hhdet_fec!I8*1000*11630/RES_hhdet_num!I3)</f>
        <v>9.661948155346245</v>
      </c>
      <c r="J8" s="98">
        <f>IF(RES_hhdet_fec!J8=0,0,RES_hhdet_fec!J8*1000*11630/RES_hhdet_num!J3)</f>
        <v>10.088881228866615</v>
      </c>
      <c r="K8" s="98">
        <f>IF(RES_hhdet_fec!K8=0,0,RES_hhdet_fec!K8*1000*11630/RES_hhdet_num!K3)</f>
        <v>13.300192545891083</v>
      </c>
      <c r="L8" s="98">
        <f>IF(RES_hhdet_fec!L8=0,0,RES_hhdet_fec!L8*1000*11630/RES_hhdet_num!L3)</f>
        <v>18.24546673900803</v>
      </c>
      <c r="M8" s="98">
        <f>IF(RES_hhdet_fec!M8=0,0,RES_hhdet_fec!M8*1000*11630/RES_hhdet_num!M3)</f>
        <v>31.648326828646585</v>
      </c>
      <c r="N8" s="98">
        <f>IF(RES_hhdet_fec!N8=0,0,RES_hhdet_fec!N8*1000*11630/RES_hhdet_num!N3)</f>
        <v>45.538164715012783</v>
      </c>
      <c r="O8" s="98">
        <f>IF(RES_hhdet_fec!O8=0,0,RES_hhdet_fec!O8*1000*11630/RES_hhdet_num!O3)</f>
        <v>54.458361196065951</v>
      </c>
      <c r="P8" s="98">
        <f>IF(RES_hhdet_fec!P8=0,0,RES_hhdet_fec!P8*1000*11630/RES_hhdet_num!P3)</f>
        <v>52.466073684639007</v>
      </c>
      <c r="Q8" s="98">
        <f>IF(RES_hhdet_fec!Q8=0,0,RES_hhdet_fec!Q8*1000*11630/RES_hhdet_num!Q3)</f>
        <v>46.278632079914559</v>
      </c>
      <c r="R8" s="98">
        <f>IF(RES_hhdet_fec!R8=0,0,RES_hhdet_fec!R8*1000*11630/RES_hhdet_num!R3)</f>
        <v>39.496760107770122</v>
      </c>
      <c r="S8" s="98">
        <f>IF(RES_hhdet_fec!S8=0,0,RES_hhdet_fec!S8*1000*11630/RES_hhdet_num!S3)</f>
        <v>20.870579796967561</v>
      </c>
      <c r="T8" s="98">
        <f>IF(RES_hhdet_fec!T8=0,0,RES_hhdet_fec!T8*1000*11630/RES_hhdet_num!T3)</f>
        <v>9.4270215089470657</v>
      </c>
      <c r="U8" s="98">
        <f>IF(RES_hhdet_fec!U8=0,0,RES_hhdet_fec!U8*1000*11630/RES_hhdet_num!U3)</f>
        <v>7.4629687757145273</v>
      </c>
      <c r="V8" s="98">
        <f>IF(RES_hhdet_fec!V8=0,0,RES_hhdet_fec!V8*1000*11630/RES_hhdet_num!V3)</f>
        <v>9.3067727719897668</v>
      </c>
      <c r="W8" s="98">
        <f>IF(RES_hhdet_fec!W8=0,0,RES_hhdet_fec!W8*1000*11630/RES_hhdet_num!W3)</f>
        <v>12.48416773402449</v>
      </c>
      <c r="DA8" s="63" t="s">
        <v>2248</v>
      </c>
    </row>
    <row r="9" spans="1:105" ht="12" customHeight="1" x14ac:dyDescent="0.25">
      <c r="A9" s="121" t="s">
        <v>55</v>
      </c>
      <c r="B9" s="122">
        <v>1386.8408099361029</v>
      </c>
      <c r="C9" s="122">
        <v>1342.0729060213175</v>
      </c>
      <c r="D9" s="122">
        <v>1320.9928075995845</v>
      </c>
      <c r="E9" s="122">
        <v>1401.351488123024</v>
      </c>
      <c r="F9" s="122">
        <v>1416.2316074911726</v>
      </c>
      <c r="G9" s="122">
        <v>1306.4629246516222</v>
      </c>
      <c r="H9" s="122">
        <v>1378.3594699517757</v>
      </c>
      <c r="I9" s="122">
        <v>1463.0681371051296</v>
      </c>
      <c r="J9" s="122">
        <v>1560.3468053440108</v>
      </c>
      <c r="K9" s="122">
        <v>1472.2835584340901</v>
      </c>
      <c r="L9" s="122">
        <v>1811.876696314798</v>
      </c>
      <c r="M9" s="122">
        <v>1138.7630105027433</v>
      </c>
      <c r="N9" s="122">
        <v>1373.9366734742309</v>
      </c>
      <c r="O9" s="122">
        <v>1574.9640849591758</v>
      </c>
      <c r="P9" s="122">
        <v>1523.6072993653952</v>
      </c>
      <c r="Q9" s="122">
        <v>1538.3345837502759</v>
      </c>
      <c r="R9" s="122">
        <v>1654.489501469252</v>
      </c>
      <c r="S9" s="122">
        <v>1851.9908722541095</v>
      </c>
      <c r="T9" s="122">
        <v>1599.417317294384</v>
      </c>
      <c r="U9" s="122">
        <v>1518.2372552746012</v>
      </c>
      <c r="V9" s="122">
        <v>1641.0262201968767</v>
      </c>
      <c r="W9" s="122">
        <v>1806.552297482059</v>
      </c>
      <c r="DA9" s="130" t="s">
        <v>2249</v>
      </c>
    </row>
    <row r="10" spans="1:105" ht="12" customHeight="1" x14ac:dyDescent="0.25">
      <c r="A10" s="97" t="s">
        <v>143</v>
      </c>
      <c r="B10" s="98">
        <v>1530.8090629864912</v>
      </c>
      <c r="C10" s="98">
        <v>1586.2717919633208</v>
      </c>
      <c r="D10" s="98">
        <v>1420.948522469334</v>
      </c>
      <c r="E10" s="98">
        <v>1561.5203518160995</v>
      </c>
      <c r="F10" s="98">
        <v>1583.2435753207051</v>
      </c>
      <c r="G10" s="98">
        <v>1426.6644281803526</v>
      </c>
      <c r="H10" s="98">
        <v>1625.7246497207329</v>
      </c>
      <c r="I10" s="98">
        <v>1900.9984171009582</v>
      </c>
      <c r="J10" s="98">
        <v>2204.9474947566628</v>
      </c>
      <c r="K10" s="98">
        <v>2104.3257195996271</v>
      </c>
      <c r="L10" s="98">
        <v>2802.66584356884</v>
      </c>
      <c r="M10" s="98">
        <v>738.24431157136814</v>
      </c>
      <c r="N10" s="98">
        <v>1176.1898163122912</v>
      </c>
      <c r="O10" s="98">
        <v>1531.9763600629663</v>
      </c>
      <c r="P10" s="98">
        <v>1599.8835055620432</v>
      </c>
      <c r="Q10" s="98">
        <v>1567.2625941808035</v>
      </c>
      <c r="R10" s="98">
        <v>1802.227842557375</v>
      </c>
      <c r="S10" s="98">
        <v>2101.5119980808254</v>
      </c>
      <c r="T10" s="98">
        <v>1606.5831369143602</v>
      </c>
      <c r="U10" s="98">
        <v>1428.4547705600341</v>
      </c>
      <c r="V10" s="98">
        <v>1603.4756595266911</v>
      </c>
      <c r="W10" s="98">
        <v>2128.0564283590011</v>
      </c>
      <c r="DA10" s="63" t="s">
        <v>2250</v>
      </c>
    </row>
    <row r="11" spans="1:105" ht="12" customHeight="1" x14ac:dyDescent="0.25">
      <c r="A11" s="97" t="s">
        <v>124</v>
      </c>
      <c r="B11" s="98">
        <v>1464.7665802557085</v>
      </c>
      <c r="C11" s="98">
        <v>1426.8451453949726</v>
      </c>
      <c r="D11" s="98">
        <v>1487.5045267055471</v>
      </c>
      <c r="E11" s="98">
        <v>1465.0967217802192</v>
      </c>
      <c r="F11" s="98">
        <v>1502.1164058789195</v>
      </c>
      <c r="G11" s="98">
        <v>1465.7213362390648</v>
      </c>
      <c r="H11" s="98">
        <v>1425.6871733795283</v>
      </c>
      <c r="I11" s="98">
        <v>1483.7372487996952</v>
      </c>
      <c r="J11" s="98">
        <v>1412.8459657408134</v>
      </c>
      <c r="K11" s="98">
        <v>1440.676258502458</v>
      </c>
      <c r="L11" s="98">
        <v>1534.7330306581953</v>
      </c>
      <c r="M11" s="98">
        <v>1659.8295085950706</v>
      </c>
      <c r="N11" s="98">
        <v>1645.7100499975054</v>
      </c>
      <c r="O11" s="98">
        <v>1675.0137833380306</v>
      </c>
      <c r="P11" s="98">
        <v>1686.2288156587258</v>
      </c>
      <c r="Q11" s="98">
        <v>1634.1908634366607</v>
      </c>
      <c r="R11" s="98">
        <v>1578.8505268011406</v>
      </c>
      <c r="S11" s="98">
        <v>1592.0757267966662</v>
      </c>
      <c r="T11" s="98">
        <v>1658.96968772277</v>
      </c>
      <c r="U11" s="98">
        <v>1600.1159712994929</v>
      </c>
      <c r="V11" s="98">
        <v>1642.2662518971008</v>
      </c>
      <c r="W11" s="98">
        <v>1675.9006994691622</v>
      </c>
      <c r="DA11" s="63" t="s">
        <v>2251</v>
      </c>
    </row>
    <row r="12" spans="1:105" ht="12" customHeight="1" x14ac:dyDescent="0.25">
      <c r="A12" s="97" t="s">
        <v>123</v>
      </c>
      <c r="B12" s="98">
        <v>1039.4735234772247</v>
      </c>
      <c r="C12" s="98">
        <v>998.39545538782147</v>
      </c>
      <c r="D12" s="98">
        <v>1029.0604013392051</v>
      </c>
      <c r="E12" s="98">
        <v>1029.9051682814365</v>
      </c>
      <c r="F12" s="98">
        <v>1055.6262888203989</v>
      </c>
      <c r="G12" s="98">
        <v>1025.3613184608805</v>
      </c>
      <c r="H12" s="98">
        <v>1004.0467841870585</v>
      </c>
      <c r="I12" s="98">
        <v>1072.6274791091776</v>
      </c>
      <c r="J12" s="98">
        <v>1013.8051623592149</v>
      </c>
      <c r="K12" s="98">
        <v>1026.7897213882798</v>
      </c>
      <c r="L12" s="98">
        <v>1230.3785777472301</v>
      </c>
      <c r="M12" s="98">
        <v>1182.6253769110299</v>
      </c>
      <c r="N12" s="98">
        <v>1206.2714348970537</v>
      </c>
      <c r="O12" s="98">
        <v>1242.5875387378326</v>
      </c>
      <c r="P12" s="98">
        <v>1219.5774469789683</v>
      </c>
      <c r="Q12" s="98">
        <v>1240.5869086083494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386.48699445555457</v>
      </c>
      <c r="C13" s="101">
        <v>337.55720485357074</v>
      </c>
      <c r="D13" s="101">
        <v>321.35831923728387</v>
      </c>
      <c r="E13" s="101">
        <v>353.08402565241227</v>
      </c>
      <c r="F13" s="101">
        <v>351.63762644748908</v>
      </c>
      <c r="G13" s="101">
        <v>313.08391624002155</v>
      </c>
      <c r="H13" s="101">
        <v>291.13071335001439</v>
      </c>
      <c r="I13" s="101">
        <v>365.50568083484239</v>
      </c>
      <c r="J13" s="101">
        <v>322.93419816934659</v>
      </c>
      <c r="K13" s="101">
        <v>303.02372978934869</v>
      </c>
      <c r="L13" s="101">
        <v>692.86749647716033</v>
      </c>
      <c r="M13" s="101">
        <v>332.52942248453991</v>
      </c>
      <c r="N13" s="101">
        <v>417.57723422142163</v>
      </c>
      <c r="O13" s="101">
        <v>444.30812086856309</v>
      </c>
      <c r="P13" s="101">
        <v>326.23640897819047</v>
      </c>
      <c r="Q13" s="101">
        <v>375.93011880850963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652.98652902167021</v>
      </c>
      <c r="C14" s="104">
        <v>660.83825053425062</v>
      </c>
      <c r="D14" s="104">
        <v>707.70208210192129</v>
      </c>
      <c r="E14" s="104">
        <v>676.82114262902439</v>
      </c>
      <c r="F14" s="104">
        <v>703.98866237290986</v>
      </c>
      <c r="G14" s="104">
        <v>712.27740222085868</v>
      </c>
      <c r="H14" s="104">
        <v>712.91607083704412</v>
      </c>
      <c r="I14" s="104">
        <v>707.12179827433499</v>
      </c>
      <c r="J14" s="104">
        <v>690.87096418986846</v>
      </c>
      <c r="K14" s="104">
        <v>723.76599159893112</v>
      </c>
      <c r="L14" s="104">
        <v>537.51108127006978</v>
      </c>
      <c r="M14" s="104">
        <v>850.09595442648993</v>
      </c>
      <c r="N14" s="104">
        <v>788.69420067563181</v>
      </c>
      <c r="O14" s="104">
        <v>798.27941786926954</v>
      </c>
      <c r="P14" s="104">
        <v>893.34103800077764</v>
      </c>
      <c r="Q14" s="104">
        <v>864.65678979983977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1356.8335180978158</v>
      </c>
      <c r="C15" s="101">
        <v>1284.6049448953679</v>
      </c>
      <c r="D15" s="101">
        <v>1284.3394128972297</v>
      </c>
      <c r="E15" s="101">
        <v>1355.919436687901</v>
      </c>
      <c r="F15" s="101">
        <v>1358.8921259744043</v>
      </c>
      <c r="G15" s="101">
        <v>1251.551010423718</v>
      </c>
      <c r="H15" s="101">
        <v>1287.5201041058028</v>
      </c>
      <c r="I15" s="101">
        <v>1296.4259810517729</v>
      </c>
      <c r="J15" s="101">
        <v>1322.7429244750863</v>
      </c>
      <c r="K15" s="101">
        <v>1226.8760928055628</v>
      </c>
      <c r="L15" s="101">
        <v>1348.7280672352485</v>
      </c>
      <c r="M15" s="101">
        <v>1449.4201196893152</v>
      </c>
      <c r="N15" s="101">
        <v>1548.3810484226585</v>
      </c>
      <c r="O15" s="101">
        <v>1644.6294563394563</v>
      </c>
      <c r="P15" s="101">
        <v>1478.9960996348598</v>
      </c>
      <c r="Q15" s="101">
        <v>1539.3821919414572</v>
      </c>
      <c r="R15" s="101">
        <v>1522.1557675917898</v>
      </c>
      <c r="S15" s="101">
        <v>1600.6142838034525</v>
      </c>
      <c r="T15" s="101">
        <v>1630.6185880869066</v>
      </c>
      <c r="U15" s="101">
        <v>1624.2791651695911</v>
      </c>
      <c r="V15" s="101">
        <v>1706.7147812957589</v>
      </c>
      <c r="W15" s="101">
        <v>1655.8103027262991</v>
      </c>
      <c r="DA15" s="131" t="s">
        <v>2255</v>
      </c>
    </row>
    <row r="16" spans="1:105" ht="12" customHeight="1" x14ac:dyDescent="0.25">
      <c r="A16" s="107" t="s">
        <v>121</v>
      </c>
      <c r="B16" s="104">
        <v>1035.7247661702334</v>
      </c>
      <c r="C16" s="104">
        <v>970.22276471584325</v>
      </c>
      <c r="D16" s="104">
        <v>961.69402488796038</v>
      </c>
      <c r="E16" s="104">
        <v>1028.0876091465518</v>
      </c>
      <c r="F16" s="104">
        <v>1031.8873869369199</v>
      </c>
      <c r="G16" s="104">
        <v>949.29689051295611</v>
      </c>
      <c r="H16" s="104">
        <v>982.71652926240586</v>
      </c>
      <c r="I16" s="104">
        <v>1010.1466430463903</v>
      </c>
      <c r="J16" s="104">
        <v>1024.2291623545748</v>
      </c>
      <c r="K16" s="104">
        <v>943.65532683196227</v>
      </c>
      <c r="L16" s="104">
        <v>1132.3823398523725</v>
      </c>
      <c r="M16" s="104">
        <v>1113.4899033447748</v>
      </c>
      <c r="N16" s="104">
        <v>1214.3916336866796</v>
      </c>
      <c r="O16" s="104">
        <v>1295.1739374544713</v>
      </c>
      <c r="P16" s="104">
        <v>1136.8691562396766</v>
      </c>
      <c r="Q16" s="104">
        <v>1208.4986961151758</v>
      </c>
      <c r="R16" s="104">
        <v>1211.6091096210312</v>
      </c>
      <c r="S16" s="104">
        <v>1301.5412990443285</v>
      </c>
      <c r="T16" s="104">
        <v>1326.7354872696797</v>
      </c>
      <c r="U16" s="104">
        <v>1316.868462960603</v>
      </c>
      <c r="V16" s="104">
        <v>1390.1407706623311</v>
      </c>
      <c r="W16" s="104">
        <v>1358.4431482414743</v>
      </c>
      <c r="DA16" s="132" t="s">
        <v>2256</v>
      </c>
    </row>
    <row r="17" spans="1:105" ht="12" customHeight="1" x14ac:dyDescent="0.25">
      <c r="A17" s="108" t="s">
        <v>53</v>
      </c>
      <c r="B17" s="98">
        <v>358.20245241332054</v>
      </c>
      <c r="C17" s="98">
        <v>303.62901401710235</v>
      </c>
      <c r="D17" s="98">
        <v>276.95596689688966</v>
      </c>
      <c r="E17" s="98">
        <v>325.68854457998862</v>
      </c>
      <c r="F17" s="98">
        <v>317.21137712840567</v>
      </c>
      <c r="G17" s="98">
        <v>267.02617352916121</v>
      </c>
      <c r="H17" s="98">
        <v>262.54625043760973</v>
      </c>
      <c r="I17" s="98">
        <v>320.20163820253924</v>
      </c>
      <c r="J17" s="98">
        <v>302.84302556253505</v>
      </c>
      <c r="K17" s="98">
        <v>257.41517118209731</v>
      </c>
      <c r="L17" s="98">
        <v>607.34103483793376</v>
      </c>
      <c r="M17" s="98">
        <v>289.54231109014535</v>
      </c>
      <c r="N17" s="98">
        <v>392.43813646562859</v>
      </c>
      <c r="O17" s="98">
        <v>434.44213692374194</v>
      </c>
      <c r="P17" s="98">
        <v>281.21147950908852</v>
      </c>
      <c r="Q17" s="98">
        <v>336.08610180125788</v>
      </c>
      <c r="R17" s="98">
        <v>308.93512726730489</v>
      </c>
      <c r="S17" s="98">
        <v>366.78946432308101</v>
      </c>
      <c r="T17" s="98">
        <v>372.54197327615185</v>
      </c>
      <c r="U17" s="98">
        <v>342.62534319442449</v>
      </c>
      <c r="V17" s="98">
        <v>374.11517129878757</v>
      </c>
      <c r="W17" s="98">
        <v>371.14901331541193</v>
      </c>
      <c r="DA17" s="63" t="s">
        <v>2257</v>
      </c>
    </row>
    <row r="18" spans="1:105" ht="12" customHeight="1" x14ac:dyDescent="0.25">
      <c r="A18" s="108" t="s">
        <v>52</v>
      </c>
      <c r="B18" s="98">
        <v>677.52231375691269</v>
      </c>
      <c r="C18" s="98">
        <v>666.59375069874079</v>
      </c>
      <c r="D18" s="98">
        <v>684.7380579910706</v>
      </c>
      <c r="E18" s="98">
        <v>702.3990645665632</v>
      </c>
      <c r="F18" s="98">
        <v>714.67600980851432</v>
      </c>
      <c r="G18" s="98">
        <v>682.27071698379496</v>
      </c>
      <c r="H18" s="98">
        <v>720.17027882479636</v>
      </c>
      <c r="I18" s="98">
        <v>689.94500484385105</v>
      </c>
      <c r="J18" s="98">
        <v>721.38613679203968</v>
      </c>
      <c r="K18" s="98">
        <v>686.24015564986485</v>
      </c>
      <c r="L18" s="98">
        <v>525.04130501443888</v>
      </c>
      <c r="M18" s="98">
        <v>823.9475922546294</v>
      </c>
      <c r="N18" s="98">
        <v>821.95349722105061</v>
      </c>
      <c r="O18" s="98">
        <v>860.7318005307294</v>
      </c>
      <c r="P18" s="98">
        <v>855.65767673058826</v>
      </c>
      <c r="Q18" s="98">
        <v>872.41259431391779</v>
      </c>
      <c r="R18" s="98">
        <v>902.67398235372661</v>
      </c>
      <c r="S18" s="98">
        <v>934.75183472124775</v>
      </c>
      <c r="T18" s="98">
        <v>954.19351399352774</v>
      </c>
      <c r="U18" s="98">
        <v>974.24311976617844</v>
      </c>
      <c r="V18" s="98">
        <v>1016.0255993635434</v>
      </c>
      <c r="W18" s="98">
        <v>987.2941349260625</v>
      </c>
      <c r="DA18" s="63" t="s">
        <v>2258</v>
      </c>
    </row>
    <row r="19" spans="1:105" ht="12" customHeight="1" x14ac:dyDescent="0.25">
      <c r="A19" s="121" t="s">
        <v>54</v>
      </c>
      <c r="B19" s="122">
        <v>827.97417154685377</v>
      </c>
      <c r="C19" s="122">
        <v>825.39807381117078</v>
      </c>
      <c r="D19" s="122">
        <v>835.94564440754107</v>
      </c>
      <c r="E19" s="122">
        <v>803.62022971123599</v>
      </c>
      <c r="F19" s="122">
        <v>729.51538678836516</v>
      </c>
      <c r="G19" s="122">
        <v>744.44425533252604</v>
      </c>
      <c r="H19" s="122">
        <v>749.33663016370622</v>
      </c>
      <c r="I19" s="122">
        <v>784.44648555776894</v>
      </c>
      <c r="J19" s="122">
        <v>785.023246734179</v>
      </c>
      <c r="K19" s="122">
        <v>665.48114380689617</v>
      </c>
      <c r="L19" s="122">
        <v>812.04887515535688</v>
      </c>
      <c r="M19" s="122">
        <v>809.02084479342943</v>
      </c>
      <c r="N19" s="122">
        <v>845.63587718153349</v>
      </c>
      <c r="O19" s="122">
        <v>863.87993549722796</v>
      </c>
      <c r="P19" s="122">
        <v>768.04130204822332</v>
      </c>
      <c r="Q19" s="122">
        <v>787.80597430605928</v>
      </c>
      <c r="R19" s="122">
        <v>748.48860932866967</v>
      </c>
      <c r="S19" s="122">
        <v>789.11040605574556</v>
      </c>
      <c r="T19" s="122">
        <v>790.4744734192318</v>
      </c>
      <c r="U19" s="122">
        <v>779.88067527691908</v>
      </c>
      <c r="V19" s="122">
        <v>818.69189190332895</v>
      </c>
      <c r="W19" s="122">
        <v>762.78850742644511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939.05125638757045</v>
      </c>
      <c r="C21" s="98">
        <v>903.72418010356307</v>
      </c>
      <c r="D21" s="98">
        <v>926.31156959701616</v>
      </c>
      <c r="E21" s="98">
        <v>873.52633136485065</v>
      </c>
      <c r="F21" s="98">
        <v>859.25478574590443</v>
      </c>
      <c r="G21" s="98">
        <v>837.70352076044821</v>
      </c>
      <c r="H21" s="98">
        <v>837.57550214148296</v>
      </c>
      <c r="I21" s="98">
        <v>891.09161710349076</v>
      </c>
      <c r="J21" s="98">
        <v>844.43171908307693</v>
      </c>
      <c r="K21" s="98">
        <v>862.99227806365775</v>
      </c>
      <c r="L21" s="98">
        <v>896.00321837245394</v>
      </c>
      <c r="M21" s="98">
        <v>947.95189936731776</v>
      </c>
      <c r="N21" s="98">
        <v>942.91023730945449</v>
      </c>
      <c r="O21" s="98">
        <v>949.92313718932894</v>
      </c>
      <c r="P21" s="98">
        <v>955.26604777482146</v>
      </c>
      <c r="Q21" s="98">
        <v>946.47820950376013</v>
      </c>
      <c r="R21" s="98">
        <v>875.16089586926296</v>
      </c>
      <c r="S21" s="98">
        <v>952.43974678234667</v>
      </c>
      <c r="T21" s="98">
        <v>956.95546652546102</v>
      </c>
      <c r="U21" s="98">
        <v>942.53981706916375</v>
      </c>
      <c r="V21" s="98">
        <v>1003.8856339253514</v>
      </c>
      <c r="W21" s="98">
        <v>920.19300762425121</v>
      </c>
      <c r="DA21" s="63" t="s">
        <v>2261</v>
      </c>
    </row>
    <row r="22" spans="1:105" ht="12" customHeight="1" x14ac:dyDescent="0.25">
      <c r="A22" s="109" t="s">
        <v>120</v>
      </c>
      <c r="B22" s="33">
        <v>733.61506251092385</v>
      </c>
      <c r="C22" s="33">
        <v>759.27748153735502</v>
      </c>
      <c r="D22" s="33">
        <v>759.74240975886835</v>
      </c>
      <c r="E22" s="33">
        <v>744.74980382007038</v>
      </c>
      <c r="F22" s="33">
        <v>617.25773922990993</v>
      </c>
      <c r="G22" s="33">
        <v>666.10650798316158</v>
      </c>
      <c r="H22" s="33">
        <v>683.03168789149527</v>
      </c>
      <c r="I22" s="33">
        <v>708.49332954233819</v>
      </c>
      <c r="J22" s="33">
        <v>745.04080431788054</v>
      </c>
      <c r="K22" s="33">
        <v>537.86785815405233</v>
      </c>
      <c r="L22" s="33">
        <v>759.4219861034494</v>
      </c>
      <c r="M22" s="33">
        <v>725.72005802434592</v>
      </c>
      <c r="N22" s="33">
        <v>790.16645088756866</v>
      </c>
      <c r="O22" s="33">
        <v>817.76272379517081</v>
      </c>
      <c r="P22" s="33">
        <v>672.30302991006943</v>
      </c>
      <c r="Q22" s="33">
        <v>715.98988251462504</v>
      </c>
      <c r="R22" s="33">
        <v>698.97543978403144</v>
      </c>
      <c r="S22" s="33">
        <v>730.63292351715995</v>
      </c>
      <c r="T22" s="33">
        <v>730.98554768173256</v>
      </c>
      <c r="U22" s="33">
        <v>721.83973448680445</v>
      </c>
      <c r="V22" s="33">
        <v>753.558851830565</v>
      </c>
      <c r="W22" s="33">
        <v>710.49819888615696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17758.920665149315</v>
      </c>
      <c r="C24" s="117">
        <f t="shared" si="7"/>
        <v>18288.941321479775</v>
      </c>
      <c r="D24" s="117">
        <f t="shared" si="7"/>
        <v>17941.721592416881</v>
      </c>
      <c r="E24" s="117">
        <f t="shared" si="7"/>
        <v>18049.856177280686</v>
      </c>
      <c r="F24" s="117">
        <f t="shared" si="7"/>
        <v>18948.154650064771</v>
      </c>
      <c r="G24" s="117">
        <f t="shared" si="7"/>
        <v>18512.394271319245</v>
      </c>
      <c r="H24" s="117">
        <f t="shared" si="7"/>
        <v>17380.599604390405</v>
      </c>
      <c r="I24" s="117">
        <f t="shared" si="7"/>
        <v>16356.206454311345</v>
      </c>
      <c r="J24" s="117">
        <f t="shared" si="7"/>
        <v>16904.275148843091</v>
      </c>
      <c r="K24" s="117">
        <f t="shared" si="7"/>
        <v>16885.202007082677</v>
      </c>
      <c r="L24" s="117">
        <f t="shared" si="7"/>
        <v>18199.600297580302</v>
      </c>
      <c r="M24" s="117">
        <f t="shared" si="7"/>
        <v>14546.550579927818</v>
      </c>
      <c r="N24" s="117">
        <f t="shared" si="7"/>
        <v>16402.133022556267</v>
      </c>
      <c r="O24" s="117">
        <f t="shared" si="7"/>
        <v>17640.564145486798</v>
      </c>
      <c r="P24" s="117">
        <f t="shared" si="7"/>
        <v>12919.109477774902</v>
      </c>
      <c r="Q24" s="117">
        <f t="shared" si="7"/>
        <v>13954.517981615372</v>
      </c>
      <c r="R24" s="117">
        <f t="shared" ref="R24:V24" si="8">R25+R28+R30+R39</f>
        <v>15804.779706977459</v>
      </c>
      <c r="S24" s="117">
        <f t="shared" si="8"/>
        <v>15118.343373136207</v>
      </c>
      <c r="T24" s="117">
        <f t="shared" si="8"/>
        <v>14985.835180196762</v>
      </c>
      <c r="U24" s="117">
        <f t="shared" si="8"/>
        <v>13587.413265095542</v>
      </c>
      <c r="V24" s="117">
        <f t="shared" si="8"/>
        <v>11894.493743962099</v>
      </c>
      <c r="W24" s="117">
        <f t="shared" ref="W24" si="9">W25+W28+W30+W39</f>
        <v>17436.39661056807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15551.403848555485</v>
      </c>
      <c r="C25" s="122">
        <f t="shared" si="10"/>
        <v>16151.482288477711</v>
      </c>
      <c r="D25" s="122">
        <f t="shared" si="10"/>
        <v>15800.026238741</v>
      </c>
      <c r="E25" s="122">
        <f t="shared" si="10"/>
        <v>15832.766764764916</v>
      </c>
      <c r="F25" s="122">
        <f t="shared" si="10"/>
        <v>16849.936509973497</v>
      </c>
      <c r="G25" s="122">
        <f t="shared" si="10"/>
        <v>16487.16503155906</v>
      </c>
      <c r="H25" s="122">
        <f t="shared" si="10"/>
        <v>15306.223579322494</v>
      </c>
      <c r="I25" s="122">
        <f t="shared" si="10"/>
        <v>14252.567774632213</v>
      </c>
      <c r="J25" s="122">
        <f t="shared" si="10"/>
        <v>14783.700669757342</v>
      </c>
      <c r="K25" s="122">
        <f t="shared" si="10"/>
        <v>14969.242511658607</v>
      </c>
      <c r="L25" s="122">
        <f t="shared" si="10"/>
        <v>16022.790569260111</v>
      </c>
      <c r="M25" s="122">
        <f t="shared" si="10"/>
        <v>12285.189413116566</v>
      </c>
      <c r="N25" s="122">
        <f t="shared" si="10"/>
        <v>14020.876709126815</v>
      </c>
      <c r="O25" s="122">
        <f t="shared" si="10"/>
        <v>15160.238462968417</v>
      </c>
      <c r="P25" s="122">
        <f t="shared" si="10"/>
        <v>10687.880938241326</v>
      </c>
      <c r="Q25" s="122">
        <f t="shared" si="10"/>
        <v>11633.039434751254</v>
      </c>
      <c r="R25" s="122">
        <f t="shared" ref="R25:V25" si="11">SUM(R26:R27)</f>
        <v>13519.663581162989</v>
      </c>
      <c r="S25" s="122">
        <f t="shared" si="11"/>
        <v>12706.435219774407</v>
      </c>
      <c r="T25" s="122">
        <f t="shared" si="11"/>
        <v>12562.267385927822</v>
      </c>
      <c r="U25" s="122">
        <f t="shared" si="11"/>
        <v>11199.987808688622</v>
      </c>
      <c r="V25" s="122">
        <f t="shared" si="11"/>
        <v>9404.1390178269448</v>
      </c>
      <c r="W25" s="122">
        <f t="shared" ref="W25" si="12">SUM(W26:W27)</f>
        <v>15039.033601366489</v>
      </c>
      <c r="DA25" s="130" t="s">
        <v>2264</v>
      </c>
    </row>
    <row r="26" spans="1:105" ht="12" customHeight="1" x14ac:dyDescent="0.25">
      <c r="A26" s="97" t="s">
        <v>74</v>
      </c>
      <c r="B26" s="98">
        <v>15359.498030803816</v>
      </c>
      <c r="C26" s="98">
        <v>15955.884338000104</v>
      </c>
      <c r="D26" s="98">
        <v>15610.000563255826</v>
      </c>
      <c r="E26" s="98">
        <v>15649.901370843099</v>
      </c>
      <c r="F26" s="98">
        <v>16652.09681398137</v>
      </c>
      <c r="G26" s="98">
        <v>16295.832350022883</v>
      </c>
      <c r="H26" s="98">
        <v>15129.554619604925</v>
      </c>
      <c r="I26" s="98">
        <v>14085.386008954138</v>
      </c>
      <c r="J26" s="98">
        <v>14610.419288865351</v>
      </c>
      <c r="K26" s="98">
        <v>14795.908050002694</v>
      </c>
      <c r="L26" s="98">
        <v>15834.828667375597</v>
      </c>
      <c r="M26" s="98">
        <v>12139.649946981301</v>
      </c>
      <c r="N26" s="98">
        <v>13851.600461288377</v>
      </c>
      <c r="O26" s="98">
        <v>14973.057095248358</v>
      </c>
      <c r="P26" s="98">
        <v>10556.329160504201</v>
      </c>
      <c r="Q26" s="98">
        <v>11489.525559484639</v>
      </c>
      <c r="R26" s="98">
        <v>13349.973752966509</v>
      </c>
      <c r="S26" s="98">
        <v>12544.090913461332</v>
      </c>
      <c r="T26" s="98">
        <v>12399.418845403898</v>
      </c>
      <c r="U26" s="98">
        <v>11052.743835358306</v>
      </c>
      <c r="V26" s="98">
        <v>9277.9089527435917</v>
      </c>
      <c r="W26" s="98">
        <v>14832.846600462739</v>
      </c>
      <c r="DA26" s="63" t="s">
        <v>2265</v>
      </c>
    </row>
    <row r="27" spans="1:105" ht="12" customHeight="1" x14ac:dyDescent="0.25">
      <c r="A27" s="97" t="s">
        <v>53</v>
      </c>
      <c r="B27" s="98">
        <v>191.90581775166874</v>
      </c>
      <c r="C27" s="98">
        <v>195.59795047760718</v>
      </c>
      <c r="D27" s="98">
        <v>190.02567548517388</v>
      </c>
      <c r="E27" s="98">
        <v>182.86539392181635</v>
      </c>
      <c r="F27" s="98">
        <v>197.8396959921256</v>
      </c>
      <c r="G27" s="98">
        <v>191.33268153617431</v>
      </c>
      <c r="H27" s="98">
        <v>176.66895971756855</v>
      </c>
      <c r="I27" s="98">
        <v>167.18176567807544</v>
      </c>
      <c r="J27" s="98">
        <v>173.28138089199143</v>
      </c>
      <c r="K27" s="98">
        <v>173.334461655914</v>
      </c>
      <c r="L27" s="98">
        <v>187.96190188451288</v>
      </c>
      <c r="M27" s="98">
        <v>145.53946613526634</v>
      </c>
      <c r="N27" s="98">
        <v>169.27624783843697</v>
      </c>
      <c r="O27" s="98">
        <v>187.18136772005892</v>
      </c>
      <c r="P27" s="98">
        <v>131.5517777371241</v>
      </c>
      <c r="Q27" s="98">
        <v>143.51387526661441</v>
      </c>
      <c r="R27" s="98">
        <v>169.68982819648048</v>
      </c>
      <c r="S27" s="98">
        <v>162.34430631307359</v>
      </c>
      <c r="T27" s="98">
        <v>162.84854052392436</v>
      </c>
      <c r="U27" s="98">
        <v>147.24397333031706</v>
      </c>
      <c r="V27" s="98">
        <v>126.23006508335352</v>
      </c>
      <c r="W27" s="98">
        <v>206.18700090374986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20.671972601651934</v>
      </c>
      <c r="C28" s="122">
        <f t="shared" si="13"/>
        <v>26.338760643523823</v>
      </c>
      <c r="D28" s="122">
        <f t="shared" si="13"/>
        <v>21.35399725733809</v>
      </c>
      <c r="E28" s="122">
        <f t="shared" si="13"/>
        <v>72.435111217850476</v>
      </c>
      <c r="F28" s="122">
        <f t="shared" si="13"/>
        <v>21.664386393455196</v>
      </c>
      <c r="G28" s="122">
        <f t="shared" si="13"/>
        <v>28.641586541789454</v>
      </c>
      <c r="H28" s="122">
        <f t="shared" si="13"/>
        <v>37.628783557595391</v>
      </c>
      <c r="I28" s="122">
        <f t="shared" si="13"/>
        <v>16.995323646033761</v>
      </c>
      <c r="J28" s="122">
        <f t="shared" si="13"/>
        <v>18.249182239967475</v>
      </c>
      <c r="K28" s="122">
        <f t="shared" si="13"/>
        <v>21.401699742042116</v>
      </c>
      <c r="L28" s="122">
        <f t="shared" si="13"/>
        <v>21.310528668567688</v>
      </c>
      <c r="M28" s="122">
        <f t="shared" si="13"/>
        <v>22.519078977141863</v>
      </c>
      <c r="N28" s="122">
        <f t="shared" si="13"/>
        <v>23.558213605287026</v>
      </c>
      <c r="O28" s="122">
        <f t="shared" si="13"/>
        <v>24.299700100567829</v>
      </c>
      <c r="P28" s="122">
        <f t="shared" si="13"/>
        <v>25.573954709411339</v>
      </c>
      <c r="Q28" s="122">
        <f t="shared" si="13"/>
        <v>24.924792710739005</v>
      </c>
      <c r="R28" s="122">
        <f t="shared" si="13"/>
        <v>26.262525148471379</v>
      </c>
      <c r="S28" s="122">
        <f t="shared" si="13"/>
        <v>26.877294147048786</v>
      </c>
      <c r="T28" s="122">
        <f t="shared" si="13"/>
        <v>34.926935487316577</v>
      </c>
      <c r="U28" s="122">
        <f t="shared" si="13"/>
        <v>42.732558573375172</v>
      </c>
      <c r="V28" s="122">
        <f t="shared" si="13"/>
        <v>54.41451449119733</v>
      </c>
      <c r="W28" s="122">
        <f t="shared" si="13"/>
        <v>64.623267710689021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20.671972601651934</v>
      </c>
      <c r="C29" s="98">
        <f>IF(RES_hhdet_fec!C29=0,0,RES_hhdet_fec!C29*1000*11630/RES_hhdet_num!C24)</f>
        <v>26.338760643523823</v>
      </c>
      <c r="D29" s="98">
        <f>IF(RES_hhdet_fec!D29=0,0,RES_hhdet_fec!D29*1000*11630/RES_hhdet_num!D24)</f>
        <v>21.35399725733809</v>
      </c>
      <c r="E29" s="98">
        <f>IF(RES_hhdet_fec!E29=0,0,RES_hhdet_fec!E29*1000*11630/RES_hhdet_num!E24)</f>
        <v>72.435111217850476</v>
      </c>
      <c r="F29" s="98">
        <f>IF(RES_hhdet_fec!F29=0,0,RES_hhdet_fec!F29*1000*11630/RES_hhdet_num!F24)</f>
        <v>21.664386393455196</v>
      </c>
      <c r="G29" s="98">
        <f>IF(RES_hhdet_fec!G29=0,0,RES_hhdet_fec!G29*1000*11630/RES_hhdet_num!G24)</f>
        <v>28.641586541789454</v>
      </c>
      <c r="H29" s="98">
        <f>IF(RES_hhdet_fec!H29=0,0,RES_hhdet_fec!H29*1000*11630/RES_hhdet_num!H24)</f>
        <v>37.628783557595391</v>
      </c>
      <c r="I29" s="98">
        <f>IF(RES_hhdet_fec!I29=0,0,RES_hhdet_fec!I29*1000*11630/RES_hhdet_num!I24)</f>
        <v>16.995323646033761</v>
      </c>
      <c r="J29" s="98">
        <f>IF(RES_hhdet_fec!J29=0,0,RES_hhdet_fec!J29*1000*11630/RES_hhdet_num!J24)</f>
        <v>18.249182239967475</v>
      </c>
      <c r="K29" s="98">
        <f>IF(RES_hhdet_fec!K29=0,0,RES_hhdet_fec!K29*1000*11630/RES_hhdet_num!K24)</f>
        <v>21.401699742042116</v>
      </c>
      <c r="L29" s="98">
        <f>IF(RES_hhdet_fec!L29=0,0,RES_hhdet_fec!L29*1000*11630/RES_hhdet_num!L24)</f>
        <v>21.310528668567688</v>
      </c>
      <c r="M29" s="98">
        <f>IF(RES_hhdet_fec!M29=0,0,RES_hhdet_fec!M29*1000*11630/RES_hhdet_num!M24)</f>
        <v>22.519078977141863</v>
      </c>
      <c r="N29" s="98">
        <f>IF(RES_hhdet_fec!N29=0,0,RES_hhdet_fec!N29*1000*11630/RES_hhdet_num!N24)</f>
        <v>23.558213605287026</v>
      </c>
      <c r="O29" s="98">
        <f>IF(RES_hhdet_fec!O29=0,0,RES_hhdet_fec!O29*1000*11630/RES_hhdet_num!O24)</f>
        <v>24.299700100567829</v>
      </c>
      <c r="P29" s="98">
        <f>IF(RES_hhdet_fec!P29=0,0,RES_hhdet_fec!P29*1000*11630/RES_hhdet_num!P24)</f>
        <v>25.573954709411339</v>
      </c>
      <c r="Q29" s="98">
        <f>IF(RES_hhdet_fec!Q29=0,0,RES_hhdet_fec!Q29*1000*11630/RES_hhdet_num!Q24)</f>
        <v>24.924792710739005</v>
      </c>
      <c r="R29" s="98">
        <f>IF(RES_hhdet_fec!R29=0,0,RES_hhdet_fec!R29*1000*11630/RES_hhdet_num!R24)</f>
        <v>26.262525148471379</v>
      </c>
      <c r="S29" s="98">
        <f>IF(RES_hhdet_fec!S29=0,0,RES_hhdet_fec!S29*1000*11630/RES_hhdet_num!S24)</f>
        <v>26.877294147048786</v>
      </c>
      <c r="T29" s="98">
        <f>IF(RES_hhdet_fec!T29=0,0,RES_hhdet_fec!T29*1000*11630/RES_hhdet_num!T24)</f>
        <v>34.926935487316577</v>
      </c>
      <c r="U29" s="98">
        <f>IF(RES_hhdet_fec!U29=0,0,RES_hhdet_fec!U29*1000*11630/RES_hhdet_num!U24)</f>
        <v>42.732558573375172</v>
      </c>
      <c r="V29" s="98">
        <f>IF(RES_hhdet_fec!V29=0,0,RES_hhdet_fec!V29*1000*11630/RES_hhdet_num!V24)</f>
        <v>54.41451449119733</v>
      </c>
      <c r="W29" s="98">
        <f>IF(RES_hhdet_fec!W29=0,0,RES_hhdet_fec!W29*1000*11630/RES_hhdet_num!W24)</f>
        <v>64.623267710689021</v>
      </c>
      <c r="DA29" s="63" t="s">
        <v>2268</v>
      </c>
    </row>
    <row r="30" spans="1:105" ht="12" customHeight="1" x14ac:dyDescent="0.25">
      <c r="A30" s="121" t="s">
        <v>55</v>
      </c>
      <c r="B30" s="122">
        <v>1358.8704875578976</v>
      </c>
      <c r="C30" s="122">
        <v>1286.9848419005989</v>
      </c>
      <c r="D30" s="122">
        <v>1287.0484597453944</v>
      </c>
      <c r="E30" s="122">
        <v>1343.9630079270948</v>
      </c>
      <c r="F30" s="122">
        <v>1349.6671960884487</v>
      </c>
      <c r="G30" s="122">
        <v>1253.3923751963955</v>
      </c>
      <c r="H30" s="122">
        <v>1285.8422772293086</v>
      </c>
      <c r="I30" s="122">
        <v>1299.5872243748481</v>
      </c>
      <c r="J30" s="122">
        <v>1315.4887001027014</v>
      </c>
      <c r="K30" s="122">
        <v>1226.0388840553292</v>
      </c>
      <c r="L30" s="122">
        <v>1343.5742284170453</v>
      </c>
      <c r="M30" s="122">
        <v>1430.9485404363218</v>
      </c>
      <c r="N30" s="122">
        <v>1515.2283427677526</v>
      </c>
      <c r="O30" s="122">
        <v>1595.7616851597829</v>
      </c>
      <c r="P30" s="122">
        <v>1438.0669909709861</v>
      </c>
      <c r="Q30" s="122">
        <v>1502.7006082559506</v>
      </c>
      <c r="R30" s="122">
        <v>1502.030158398135</v>
      </c>
      <c r="S30" s="122">
        <v>1586.4985853424555</v>
      </c>
      <c r="T30" s="122">
        <v>1597.0214194474781</v>
      </c>
      <c r="U30" s="122">
        <v>1571.9695030393584</v>
      </c>
      <c r="V30" s="122">
        <v>1633.7155209074913</v>
      </c>
      <c r="W30" s="122">
        <v>1584.7674534029143</v>
      </c>
      <c r="DA30" s="130" t="s">
        <v>2269</v>
      </c>
    </row>
    <row r="31" spans="1:105" ht="12" customHeight="1" x14ac:dyDescent="0.25">
      <c r="A31" s="97" t="s">
        <v>141</v>
      </c>
      <c r="B31" s="98">
        <v>1464.7665802557083</v>
      </c>
      <c r="C31" s="98">
        <v>1422.7181281812575</v>
      </c>
      <c r="D31" s="98">
        <v>1478.0869204442565</v>
      </c>
      <c r="E31" s="98">
        <v>1452.525417914321</v>
      </c>
      <c r="F31" s="98">
        <v>1488.1692286300076</v>
      </c>
      <c r="G31" s="98">
        <v>1455.5525472447214</v>
      </c>
      <c r="H31" s="98">
        <v>1424.2773118479142</v>
      </c>
      <c r="I31" s="98">
        <v>1487.1639321135126</v>
      </c>
      <c r="J31" s="98">
        <v>1415.9880055543067</v>
      </c>
      <c r="K31" s="98">
        <v>1442.2600249457573</v>
      </c>
      <c r="L31" s="98">
        <v>1534.2044661215689</v>
      </c>
      <c r="M31" s="98">
        <v>1661.2906844503768</v>
      </c>
      <c r="N31" s="98">
        <v>1638.31591969336</v>
      </c>
      <c r="O31" s="98">
        <v>1643.2168486332541</v>
      </c>
      <c r="P31" s="98">
        <v>1648.5307387331884</v>
      </c>
      <c r="Q31" s="98">
        <v>1616.3427901906327</v>
      </c>
      <c r="R31" s="98">
        <v>1610.1852310005986</v>
      </c>
      <c r="S31" s="98">
        <v>1668.0276630106857</v>
      </c>
      <c r="T31" s="98">
        <v>1691.8566005855396</v>
      </c>
      <c r="U31" s="98">
        <v>1597.4726532698808</v>
      </c>
      <c r="V31" s="98">
        <v>1604.3195754842743</v>
      </c>
      <c r="W31" s="98">
        <v>1629.2529280655415</v>
      </c>
      <c r="DA31" s="63" t="s">
        <v>2270</v>
      </c>
    </row>
    <row r="32" spans="1:105" ht="12" customHeight="1" x14ac:dyDescent="0.25">
      <c r="A32" s="97" t="s">
        <v>140</v>
      </c>
      <c r="B32" s="98">
        <v>1039.4735234772249</v>
      </c>
      <c r="C32" s="98">
        <v>997.1654944964796</v>
      </c>
      <c r="D32" s="98">
        <v>1026.5373780299635</v>
      </c>
      <c r="E32" s="98">
        <v>1026.0176168159519</v>
      </c>
      <c r="F32" s="98">
        <v>1051.8878787991532</v>
      </c>
      <c r="G32" s="98">
        <v>1022.3510985610934</v>
      </c>
      <c r="H32" s="98">
        <v>1002.7588817100426</v>
      </c>
      <c r="I32" s="98">
        <v>1074.7283819284969</v>
      </c>
      <c r="J32" s="98">
        <v>1015.2952790787485</v>
      </c>
      <c r="K32" s="98">
        <v>1026.5636621166966</v>
      </c>
      <c r="L32" s="98">
        <v>1225.7831813738076</v>
      </c>
      <c r="M32" s="98">
        <v>1182.2043021692352</v>
      </c>
      <c r="N32" s="98">
        <v>1206.5132938566812</v>
      </c>
      <c r="O32" s="98">
        <v>1234.5328620566818</v>
      </c>
      <c r="P32" s="98">
        <v>1207.0414276456597</v>
      </c>
      <c r="Q32" s="98">
        <v>1223.737756369957</v>
      </c>
      <c r="R32" s="98">
        <v>1229.391856038807</v>
      </c>
      <c r="S32" s="98">
        <v>1303.5808817988022</v>
      </c>
      <c r="T32" s="98">
        <v>1327.4298151593034</v>
      </c>
      <c r="U32" s="98">
        <v>1278.3652298124257</v>
      </c>
      <c r="V32" s="98">
        <v>1321.8570333518207</v>
      </c>
      <c r="W32" s="98">
        <v>1351.1121062120742</v>
      </c>
      <c r="DA32" s="63" t="s">
        <v>2271</v>
      </c>
    </row>
    <row r="33" spans="1:105" ht="12" customHeight="1" x14ac:dyDescent="0.25">
      <c r="A33" s="100" t="s">
        <v>50</v>
      </c>
      <c r="B33" s="101">
        <v>386.48699445555457</v>
      </c>
      <c r="C33" s="101">
        <v>336.32724396222881</v>
      </c>
      <c r="D33" s="101">
        <v>318.83529592804229</v>
      </c>
      <c r="E33" s="101">
        <v>349.19647418692745</v>
      </c>
      <c r="F33" s="101">
        <v>347.89921642624341</v>
      </c>
      <c r="G33" s="101">
        <v>310.44134288645074</v>
      </c>
      <c r="H33" s="101">
        <v>290.63620914357182</v>
      </c>
      <c r="I33" s="101">
        <v>367.00138945219754</v>
      </c>
      <c r="J33" s="101">
        <v>323.93232452110675</v>
      </c>
      <c r="K33" s="101">
        <v>303.11070790855558</v>
      </c>
      <c r="L33" s="101">
        <v>689.10381951147019</v>
      </c>
      <c r="M33" s="101">
        <v>331.92631222535164</v>
      </c>
      <c r="N33" s="101">
        <v>416.88109730337897</v>
      </c>
      <c r="O33" s="101">
        <v>441.04230390435185</v>
      </c>
      <c r="P33" s="101">
        <v>317.71821497398355</v>
      </c>
      <c r="Q33" s="101">
        <v>363.74754715234837</v>
      </c>
      <c r="R33" s="101">
        <v>332.26661798510906</v>
      </c>
      <c r="S33" s="101">
        <v>377.34960839437656</v>
      </c>
      <c r="T33" s="101">
        <v>368.86914210201479</v>
      </c>
      <c r="U33" s="101">
        <v>329.44939747133242</v>
      </c>
      <c r="V33" s="101">
        <v>353.28348811620617</v>
      </c>
      <c r="W33" s="101">
        <v>360.8244104767212</v>
      </c>
      <c r="DA33" s="131" t="s">
        <v>2272</v>
      </c>
    </row>
    <row r="34" spans="1:105" ht="12" customHeight="1" x14ac:dyDescent="0.25">
      <c r="A34" s="103" t="s">
        <v>52</v>
      </c>
      <c r="B34" s="104">
        <v>652.98652902167044</v>
      </c>
      <c r="C34" s="104">
        <v>660.83825053425085</v>
      </c>
      <c r="D34" s="104">
        <v>707.70208210192141</v>
      </c>
      <c r="E34" s="104">
        <v>676.82114262902439</v>
      </c>
      <c r="F34" s="104">
        <v>703.98866237290974</v>
      </c>
      <c r="G34" s="104">
        <v>711.90975567464272</v>
      </c>
      <c r="H34" s="104">
        <v>712.12267256647056</v>
      </c>
      <c r="I34" s="104">
        <v>707.72699247629942</v>
      </c>
      <c r="J34" s="104">
        <v>691.36295455764184</v>
      </c>
      <c r="K34" s="104">
        <v>723.45295420814102</v>
      </c>
      <c r="L34" s="104">
        <v>536.67936186233726</v>
      </c>
      <c r="M34" s="104">
        <v>850.27798994388377</v>
      </c>
      <c r="N34" s="104">
        <v>789.63219655330226</v>
      </c>
      <c r="O34" s="104">
        <v>793.49055815232975</v>
      </c>
      <c r="P34" s="104">
        <v>889.32321267167617</v>
      </c>
      <c r="Q34" s="104">
        <v>859.99020921760837</v>
      </c>
      <c r="R34" s="104">
        <v>897.1252380536979</v>
      </c>
      <c r="S34" s="104">
        <v>926.23127340442579</v>
      </c>
      <c r="T34" s="104">
        <v>958.56067305728868</v>
      </c>
      <c r="U34" s="104">
        <v>948.91583234109339</v>
      </c>
      <c r="V34" s="104">
        <v>968.57354523561446</v>
      </c>
      <c r="W34" s="104">
        <v>990.28769573535305</v>
      </c>
      <c r="DA34" s="132" t="s">
        <v>2273</v>
      </c>
    </row>
    <row r="35" spans="1:105" ht="12" customHeight="1" x14ac:dyDescent="0.25">
      <c r="A35" s="106" t="s">
        <v>122</v>
      </c>
      <c r="B35" s="101">
        <v>1356.8335180978158</v>
      </c>
      <c r="C35" s="101">
        <v>1280.5299544802406</v>
      </c>
      <c r="D35" s="101">
        <v>1274.2908609265367</v>
      </c>
      <c r="E35" s="101">
        <v>1342.1415682921702</v>
      </c>
      <c r="F35" s="101">
        <v>1345.2169028598364</v>
      </c>
      <c r="G35" s="101">
        <v>1242.7741173565373</v>
      </c>
      <c r="H35" s="101">
        <v>1285.7008659921762</v>
      </c>
      <c r="I35" s="101">
        <v>1297.8338373157308</v>
      </c>
      <c r="J35" s="101">
        <v>1324.4872665062817</v>
      </c>
      <c r="K35" s="101">
        <v>1227.9842545690649</v>
      </c>
      <c r="L35" s="101">
        <v>1348.6374563145728</v>
      </c>
      <c r="M35" s="101">
        <v>1450.3385772549404</v>
      </c>
      <c r="N35" s="101">
        <v>1545.4520229864527</v>
      </c>
      <c r="O35" s="101">
        <v>1632.408263014325</v>
      </c>
      <c r="P35" s="101">
        <v>1467.7704875930538</v>
      </c>
      <c r="Q35" s="101">
        <v>1537.4439557122528</v>
      </c>
      <c r="R35" s="101">
        <v>1538.1623140886838</v>
      </c>
      <c r="S35" s="101">
        <v>1623.3700885030644</v>
      </c>
      <c r="T35" s="101">
        <v>1634.5236894102484</v>
      </c>
      <c r="U35" s="101">
        <v>1612.5199585943992</v>
      </c>
      <c r="V35" s="101">
        <v>1675.4645312542573</v>
      </c>
      <c r="W35" s="101">
        <v>1623.0280336936214</v>
      </c>
      <c r="DA35" s="131" t="s">
        <v>2274</v>
      </c>
    </row>
    <row r="36" spans="1:105" ht="12" customHeight="1" x14ac:dyDescent="0.25">
      <c r="A36" s="107" t="s">
        <v>121</v>
      </c>
      <c r="B36" s="104">
        <v>1035.7247661702334</v>
      </c>
      <c r="C36" s="104">
        <v>969.4184351469994</v>
      </c>
      <c r="D36" s="104">
        <v>959.84767326869405</v>
      </c>
      <c r="E36" s="104">
        <v>1024.966889983222</v>
      </c>
      <c r="F36" s="104">
        <v>1028.6762748052804</v>
      </c>
      <c r="G36" s="104">
        <v>947.2850172698179</v>
      </c>
      <c r="H36" s="104">
        <v>981.98106606595707</v>
      </c>
      <c r="I36" s="104">
        <v>1010.3299925374092</v>
      </c>
      <c r="J36" s="104">
        <v>1024.8050637531837</v>
      </c>
      <c r="K36" s="104">
        <v>944.32297094660862</v>
      </c>
      <c r="L36" s="104">
        <v>1131.4847325502901</v>
      </c>
      <c r="M36" s="104">
        <v>1113.8255039576036</v>
      </c>
      <c r="N36" s="104">
        <v>1214.1616788530987</v>
      </c>
      <c r="O36" s="104">
        <v>1293.8663825779884</v>
      </c>
      <c r="P36" s="104">
        <v>1136.7647502916764</v>
      </c>
      <c r="Q36" s="104">
        <v>1210.5168365951097</v>
      </c>
      <c r="R36" s="104">
        <v>1214.1961193439236</v>
      </c>
      <c r="S36" s="104">
        <v>1302.9462919531443</v>
      </c>
      <c r="T36" s="104">
        <v>1319.8075544678486</v>
      </c>
      <c r="U36" s="104">
        <v>1304.8188580538874</v>
      </c>
      <c r="V36" s="104">
        <v>1372.2447434548862</v>
      </c>
      <c r="W36" s="104">
        <v>1341.0066111573105</v>
      </c>
      <c r="DA36" s="132" t="s">
        <v>2275</v>
      </c>
    </row>
    <row r="37" spans="1:105" ht="12" customHeight="1" x14ac:dyDescent="0.25">
      <c r="A37" s="108" t="s">
        <v>53</v>
      </c>
      <c r="B37" s="98">
        <v>358.2024524133206</v>
      </c>
      <c r="C37" s="98">
        <v>302.8446900754779</v>
      </c>
      <c r="D37" s="98">
        <v>275.16833863319704</v>
      </c>
      <c r="E37" s="98">
        <v>322.70160024997756</v>
      </c>
      <c r="F37" s="98">
        <v>314.27005377955925</v>
      </c>
      <c r="G37" s="98">
        <v>265.4566601398667</v>
      </c>
      <c r="H37" s="98">
        <v>262.33976800361705</v>
      </c>
      <c r="I37" s="98">
        <v>320.44686319262888</v>
      </c>
      <c r="J37" s="98">
        <v>303.15515416415116</v>
      </c>
      <c r="K37" s="98">
        <v>257.60806362853572</v>
      </c>
      <c r="L37" s="98">
        <v>606.33542574569253</v>
      </c>
      <c r="M37" s="98">
        <v>288.96046013138391</v>
      </c>
      <c r="N37" s="98">
        <v>390.96837474716699</v>
      </c>
      <c r="O37" s="98">
        <v>431.74259387929249</v>
      </c>
      <c r="P37" s="98">
        <v>279.95368418937613</v>
      </c>
      <c r="Q37" s="98">
        <v>337.63047707632359</v>
      </c>
      <c r="R37" s="98">
        <v>313.26072396272639</v>
      </c>
      <c r="S37" s="98">
        <v>371.8372187288594</v>
      </c>
      <c r="T37" s="98">
        <v>371.49497119909637</v>
      </c>
      <c r="U37" s="98">
        <v>338.35429625600153</v>
      </c>
      <c r="V37" s="98">
        <v>366.59292787586969</v>
      </c>
      <c r="W37" s="98">
        <v>364.18931290839527</v>
      </c>
      <c r="DA37" s="63" t="s">
        <v>2276</v>
      </c>
    </row>
    <row r="38" spans="1:105" ht="12" customHeight="1" x14ac:dyDescent="0.25">
      <c r="A38" s="108" t="s">
        <v>52</v>
      </c>
      <c r="B38" s="98">
        <v>677.52231375691269</v>
      </c>
      <c r="C38" s="98">
        <v>666.57374507152167</v>
      </c>
      <c r="D38" s="98">
        <v>684.67933463549696</v>
      </c>
      <c r="E38" s="98">
        <v>702.26528973324446</v>
      </c>
      <c r="F38" s="98">
        <v>714.40622102572115</v>
      </c>
      <c r="G38" s="98">
        <v>681.8283571299512</v>
      </c>
      <c r="H38" s="98">
        <v>719.64129806234007</v>
      </c>
      <c r="I38" s="98">
        <v>689.8831293447804</v>
      </c>
      <c r="J38" s="98">
        <v>721.64990958903252</v>
      </c>
      <c r="K38" s="98">
        <v>686.71490731807296</v>
      </c>
      <c r="L38" s="98">
        <v>525.1493068045977</v>
      </c>
      <c r="M38" s="98">
        <v>824.86504382622002</v>
      </c>
      <c r="N38" s="98">
        <v>823.1933041059317</v>
      </c>
      <c r="O38" s="98">
        <v>862.12378869869599</v>
      </c>
      <c r="P38" s="98">
        <v>856.81106610230029</v>
      </c>
      <c r="Q38" s="98">
        <v>872.88635951878621</v>
      </c>
      <c r="R38" s="98">
        <v>900.9353953811974</v>
      </c>
      <c r="S38" s="98">
        <v>931.10907322428488</v>
      </c>
      <c r="T38" s="98">
        <v>948.31258326875206</v>
      </c>
      <c r="U38" s="98">
        <v>966.46456179788572</v>
      </c>
      <c r="V38" s="98">
        <v>1005.6518155790163</v>
      </c>
      <c r="W38" s="98">
        <v>976.81729824891545</v>
      </c>
      <c r="DA38" s="63" t="s">
        <v>2277</v>
      </c>
    </row>
    <row r="39" spans="1:105" ht="12" customHeight="1" x14ac:dyDescent="0.25">
      <c r="A39" s="121" t="s">
        <v>54</v>
      </c>
      <c r="B39" s="122">
        <v>827.97435643427946</v>
      </c>
      <c r="C39" s="122">
        <v>824.13543045794086</v>
      </c>
      <c r="D39" s="122">
        <v>833.29289667314708</v>
      </c>
      <c r="E39" s="122">
        <v>800.691293370827</v>
      </c>
      <c r="F39" s="122">
        <v>726.88655760936877</v>
      </c>
      <c r="G39" s="122">
        <v>743.1952780219965</v>
      </c>
      <c r="H39" s="122">
        <v>750.90496428100835</v>
      </c>
      <c r="I39" s="122">
        <v>787.05613165824968</v>
      </c>
      <c r="J39" s="122">
        <v>786.83659674308001</v>
      </c>
      <c r="K39" s="122">
        <v>668.51891162669574</v>
      </c>
      <c r="L39" s="122">
        <v>811.92497123457849</v>
      </c>
      <c r="M39" s="122">
        <v>807.8935473977881</v>
      </c>
      <c r="N39" s="122">
        <v>842.46975705641159</v>
      </c>
      <c r="O39" s="122">
        <v>860.26429725803382</v>
      </c>
      <c r="P39" s="122">
        <v>767.5875938531791</v>
      </c>
      <c r="Q39" s="122">
        <v>793.85314589742927</v>
      </c>
      <c r="R39" s="122">
        <v>756.8234422678629</v>
      </c>
      <c r="S39" s="122">
        <v>798.53227387229731</v>
      </c>
      <c r="T39" s="122">
        <v>791.61943933414739</v>
      </c>
      <c r="U39" s="122">
        <v>772.72339479418565</v>
      </c>
      <c r="V39" s="122">
        <v>802.22469073646334</v>
      </c>
      <c r="W39" s="122">
        <v>747.97228808797661</v>
      </c>
      <c r="DA39" s="130" t="s">
        <v>2278</v>
      </c>
    </row>
    <row r="40" spans="1:105" ht="12" customHeight="1" x14ac:dyDescent="0.25">
      <c r="A40" s="97" t="s">
        <v>50</v>
      </c>
      <c r="B40" s="98">
        <v>939.05125638757056</v>
      </c>
      <c r="C40" s="98">
        <v>903.03419089180784</v>
      </c>
      <c r="D40" s="98">
        <v>924.49626967479594</v>
      </c>
      <c r="E40" s="98">
        <v>871.50760340030763</v>
      </c>
      <c r="F40" s="98">
        <v>857.45200484120789</v>
      </c>
      <c r="G40" s="98">
        <v>836.59259866423793</v>
      </c>
      <c r="H40" s="98">
        <v>837.34864104283315</v>
      </c>
      <c r="I40" s="98">
        <v>891.2432994165631</v>
      </c>
      <c r="J40" s="98">
        <v>844.56655841376357</v>
      </c>
      <c r="K40" s="98">
        <v>863.06580540885932</v>
      </c>
      <c r="L40" s="98">
        <v>895.94518772152503</v>
      </c>
      <c r="M40" s="98">
        <v>947.77286743096317</v>
      </c>
      <c r="N40" s="98">
        <v>942.59027877502717</v>
      </c>
      <c r="O40" s="98">
        <v>949.58752932996026</v>
      </c>
      <c r="P40" s="98">
        <v>954.99290532723535</v>
      </c>
      <c r="Q40" s="98">
        <v>946.3582697862314</v>
      </c>
      <c r="R40" s="98">
        <v>875.17384323680153</v>
      </c>
      <c r="S40" s="98">
        <v>952.48486074355105</v>
      </c>
      <c r="T40" s="98">
        <v>956.53600662062308</v>
      </c>
      <c r="U40" s="98">
        <v>941.54303859146637</v>
      </c>
      <c r="V40" s="98">
        <v>1001.9417953847133</v>
      </c>
      <c r="W40" s="98">
        <v>918.34243573431468</v>
      </c>
      <c r="DA40" s="63" t="s">
        <v>2279</v>
      </c>
    </row>
    <row r="41" spans="1:105" ht="12" customHeight="1" x14ac:dyDescent="0.25">
      <c r="A41" s="109" t="s">
        <v>120</v>
      </c>
      <c r="B41" s="33">
        <v>733.61506251092396</v>
      </c>
      <c r="C41" s="33">
        <v>758.11439678914189</v>
      </c>
      <c r="D41" s="33">
        <v>756.86092433052499</v>
      </c>
      <c r="E41" s="33">
        <v>741.40268547648077</v>
      </c>
      <c r="F41" s="33">
        <v>614.68475024095881</v>
      </c>
      <c r="G41" s="33">
        <v>664.63145365819503</v>
      </c>
      <c r="H41" s="33">
        <v>683.359196012236</v>
      </c>
      <c r="I41" s="33">
        <v>709.3533327801847</v>
      </c>
      <c r="J41" s="33">
        <v>745.87172226845701</v>
      </c>
      <c r="K41" s="33">
        <v>538.12766548464765</v>
      </c>
      <c r="L41" s="33">
        <v>758.83327783921015</v>
      </c>
      <c r="M41" s="33">
        <v>724.20862771685904</v>
      </c>
      <c r="N41" s="33">
        <v>786.66191000374477</v>
      </c>
      <c r="O41" s="33">
        <v>812.60329656958106</v>
      </c>
      <c r="P41" s="33">
        <v>669.66408999301791</v>
      </c>
      <c r="Q41" s="33">
        <v>718.19287237432661</v>
      </c>
      <c r="R41" s="33">
        <v>704.22184232849133</v>
      </c>
      <c r="S41" s="33">
        <v>735.82854426724055</v>
      </c>
      <c r="T41" s="33">
        <v>728.81000817685674</v>
      </c>
      <c r="U41" s="33">
        <v>712.32548869791242</v>
      </c>
      <c r="V41" s="33">
        <v>735.04610103694688</v>
      </c>
      <c r="W41" s="33">
        <v>693.51064227108884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17906.357361877745</v>
      </c>
      <c r="C43" s="117">
        <f t="shared" si="14"/>
        <v>20435.517652526625</v>
      </c>
      <c r="D43" s="117">
        <f t="shared" si="14"/>
        <v>18268.386635912164</v>
      </c>
      <c r="E43" s="117">
        <f t="shared" si="14"/>
        <v>19491.728377285137</v>
      </c>
      <c r="F43" s="117">
        <f t="shared" si="14"/>
        <v>19591.624335258963</v>
      </c>
      <c r="G43" s="117">
        <f t="shared" si="14"/>
        <v>19845.768234948249</v>
      </c>
      <c r="H43" s="117">
        <f t="shared" si="14"/>
        <v>18687.198122948925</v>
      </c>
      <c r="I43" s="117">
        <f t="shared" si="14"/>
        <v>16004.825313186822</v>
      </c>
      <c r="J43" s="117">
        <f t="shared" si="14"/>
        <v>18556.834042465714</v>
      </c>
      <c r="K43" s="117">
        <f t="shared" si="14"/>
        <v>18358.250815943291</v>
      </c>
      <c r="L43" s="117">
        <f t="shared" si="14"/>
        <v>18087.264057938755</v>
      </c>
      <c r="M43" s="117">
        <f t="shared" si="14"/>
        <v>15508.71796282676</v>
      </c>
      <c r="N43" s="117">
        <f t="shared" si="14"/>
        <v>16994.450387026063</v>
      </c>
      <c r="O43" s="117">
        <f t="shared" si="14"/>
        <v>17850.493756746473</v>
      </c>
      <c r="P43" s="117">
        <f t="shared" si="14"/>
        <v>14787.175710922395</v>
      </c>
      <c r="Q43" s="117">
        <f t="shared" si="14"/>
        <v>15714.236047427605</v>
      </c>
      <c r="R43" s="117">
        <f t="shared" ref="R43:V43" si="15">R44+R47+R49+R58</f>
        <v>15430.855982816431</v>
      </c>
      <c r="S43" s="117">
        <f t="shared" si="15"/>
        <v>16210.098045659395</v>
      </c>
      <c r="T43" s="117">
        <f t="shared" si="15"/>
        <v>15220.73446684892</v>
      </c>
      <c r="U43" s="117">
        <f t="shared" si="15"/>
        <v>14984.038708733051</v>
      </c>
      <c r="V43" s="117">
        <f t="shared" si="15"/>
        <v>14948.670392306778</v>
      </c>
      <c r="W43" s="117">
        <f t="shared" ref="W43" si="16">W44+W47+W49+W58</f>
        <v>15027.610075783317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15556.995103124917</v>
      </c>
      <c r="C44" s="122">
        <f t="shared" si="17"/>
        <v>18013.478722559656</v>
      </c>
      <c r="D44" s="122">
        <f t="shared" si="17"/>
        <v>15896.80668391453</v>
      </c>
      <c r="E44" s="122">
        <f t="shared" si="17"/>
        <v>17003.083758666395</v>
      </c>
      <c r="F44" s="122">
        <f t="shared" si="17"/>
        <v>17260.316091918612</v>
      </c>
      <c r="G44" s="122">
        <f t="shared" si="17"/>
        <v>17520.175686673683</v>
      </c>
      <c r="H44" s="122">
        <f t="shared" si="17"/>
        <v>16307.536179246712</v>
      </c>
      <c r="I44" s="122">
        <f t="shared" si="17"/>
        <v>13698.966851765907</v>
      </c>
      <c r="J44" s="122">
        <f t="shared" si="17"/>
        <v>16114.513703961497</v>
      </c>
      <c r="K44" s="122">
        <f t="shared" si="17"/>
        <v>16120.645449166765</v>
      </c>
      <c r="L44" s="122">
        <f t="shared" si="17"/>
        <v>15667.666820432863</v>
      </c>
      <c r="M44" s="122">
        <f t="shared" si="17"/>
        <v>12961.230534467011</v>
      </c>
      <c r="N44" s="122">
        <f t="shared" si="17"/>
        <v>14388.656010006867</v>
      </c>
      <c r="O44" s="122">
        <f t="shared" si="17"/>
        <v>15251.22201955001</v>
      </c>
      <c r="P44" s="122">
        <f t="shared" si="17"/>
        <v>12262.137751252163</v>
      </c>
      <c r="Q44" s="122">
        <f t="shared" si="17"/>
        <v>13249.986665408584</v>
      </c>
      <c r="R44" s="122">
        <f t="shared" ref="R44:V44" si="18">SUM(R45:R46)</f>
        <v>12810.778426055374</v>
      </c>
      <c r="S44" s="122">
        <f t="shared" si="18"/>
        <v>13460.591806888826</v>
      </c>
      <c r="T44" s="122">
        <f t="shared" si="18"/>
        <v>12556.102622248416</v>
      </c>
      <c r="U44" s="122">
        <f t="shared" si="18"/>
        <v>12363.75342540716</v>
      </c>
      <c r="V44" s="122">
        <f t="shared" si="18"/>
        <v>12170.486236163806</v>
      </c>
      <c r="W44" s="122">
        <f t="shared" ref="W44" si="19">SUM(W45:W46)</f>
        <v>12522.951872151814</v>
      </c>
      <c r="DA44" s="130" t="s">
        <v>2282</v>
      </c>
    </row>
    <row r="45" spans="1:105" ht="12" customHeight="1" x14ac:dyDescent="0.25">
      <c r="A45" s="97" t="s">
        <v>216</v>
      </c>
      <c r="B45" s="98">
        <v>15374.409519039375</v>
      </c>
      <c r="C45" s="98">
        <v>17805.710477961478</v>
      </c>
      <c r="D45" s="98">
        <v>15714.37166137472</v>
      </c>
      <c r="E45" s="98">
        <v>16814.908385525752</v>
      </c>
      <c r="F45" s="98">
        <v>17065.965887420341</v>
      </c>
      <c r="G45" s="98">
        <v>17324.867095750255</v>
      </c>
      <c r="H45" s="98">
        <v>16126.700721430652</v>
      </c>
      <c r="I45" s="98">
        <v>13544.733312545208</v>
      </c>
      <c r="J45" s="98">
        <v>15932.581529606179</v>
      </c>
      <c r="K45" s="98">
        <v>15940.801675928313</v>
      </c>
      <c r="L45" s="98">
        <v>15490.907467859539</v>
      </c>
      <c r="M45" s="98">
        <v>12813.502897807843</v>
      </c>
      <c r="N45" s="98">
        <v>14221.499845492526</v>
      </c>
      <c r="O45" s="98">
        <v>15069.774925426687</v>
      </c>
      <c r="P45" s="98">
        <v>12115.958704005638</v>
      </c>
      <c r="Q45" s="98">
        <v>13091.735498472966</v>
      </c>
      <c r="R45" s="98">
        <v>12657.714357316807</v>
      </c>
      <c r="S45" s="98">
        <v>13298.16668224215</v>
      </c>
      <c r="T45" s="98">
        <v>12402.779105405596</v>
      </c>
      <c r="U45" s="98">
        <v>12210.381878376451</v>
      </c>
      <c r="V45" s="98">
        <v>12016.898184376638</v>
      </c>
      <c r="W45" s="98">
        <v>12362.097918690975</v>
      </c>
      <c r="DA45" s="63" t="s">
        <v>2283</v>
      </c>
    </row>
    <row r="46" spans="1:105" ht="12" customHeight="1" x14ac:dyDescent="0.25">
      <c r="A46" s="97" t="s">
        <v>53</v>
      </c>
      <c r="B46" s="98">
        <v>182.5855840855418</v>
      </c>
      <c r="C46" s="98">
        <v>207.76824459817664</v>
      </c>
      <c r="D46" s="98">
        <v>182.43502253981003</v>
      </c>
      <c r="E46" s="98">
        <v>188.17537314064197</v>
      </c>
      <c r="F46" s="98">
        <v>194.35020449826922</v>
      </c>
      <c r="G46" s="98">
        <v>195.30859092342934</v>
      </c>
      <c r="H46" s="98">
        <v>180.83545781605986</v>
      </c>
      <c r="I46" s="98">
        <v>154.23353922069805</v>
      </c>
      <c r="J46" s="98">
        <v>181.93217435531653</v>
      </c>
      <c r="K46" s="98">
        <v>179.8437732384516</v>
      </c>
      <c r="L46" s="98">
        <v>176.75935257332404</v>
      </c>
      <c r="M46" s="98">
        <v>147.72763665916875</v>
      </c>
      <c r="N46" s="98">
        <v>167.1561645143413</v>
      </c>
      <c r="O46" s="98">
        <v>181.44709412332335</v>
      </c>
      <c r="P46" s="98">
        <v>146.17904724652604</v>
      </c>
      <c r="Q46" s="98">
        <v>158.25116693561731</v>
      </c>
      <c r="R46" s="98">
        <v>153.06406873856812</v>
      </c>
      <c r="S46" s="98">
        <v>162.4251246466757</v>
      </c>
      <c r="T46" s="98">
        <v>153.3235168428206</v>
      </c>
      <c r="U46" s="98">
        <v>153.37154703070803</v>
      </c>
      <c r="V46" s="98">
        <v>153.58805178716887</v>
      </c>
      <c r="W46" s="98">
        <v>160.8539534608388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20.672160225965399</v>
      </c>
      <c r="C47" s="122">
        <f t="shared" si="20"/>
        <v>26.076511722475381</v>
      </c>
      <c r="D47" s="122">
        <f t="shared" si="20"/>
        <v>20.928626847836743</v>
      </c>
      <c r="E47" s="122">
        <f t="shared" si="20"/>
        <v>70.212474158074684</v>
      </c>
      <c r="F47" s="122">
        <f t="shared" si="20"/>
        <v>21.857011255845109</v>
      </c>
      <c r="G47" s="122">
        <f t="shared" si="20"/>
        <v>29.70879969570764</v>
      </c>
      <c r="H47" s="122">
        <f t="shared" si="20"/>
        <v>40.30153434073992</v>
      </c>
      <c r="I47" s="122">
        <f t="shared" si="20"/>
        <v>18.57028428973986</v>
      </c>
      <c r="J47" s="122">
        <f t="shared" si="20"/>
        <v>19.245762926823588</v>
      </c>
      <c r="K47" s="122">
        <f t="shared" si="20"/>
        <v>22.786711101220387</v>
      </c>
      <c r="L47" s="122">
        <f t="shared" si="20"/>
        <v>23.303445573707794</v>
      </c>
      <c r="M47" s="122">
        <f t="shared" si="20"/>
        <v>23.305762253166492</v>
      </c>
      <c r="N47" s="122">
        <f t="shared" si="20"/>
        <v>22.930254486779432</v>
      </c>
      <c r="O47" s="122">
        <f t="shared" si="20"/>
        <v>23.250881911805596</v>
      </c>
      <c r="P47" s="122">
        <f t="shared" si="20"/>
        <v>24.746633223662329</v>
      </c>
      <c r="Q47" s="122">
        <f t="shared" si="20"/>
        <v>26.409882394828834</v>
      </c>
      <c r="R47" s="122">
        <f t="shared" si="20"/>
        <v>31.504780603986255</v>
      </c>
      <c r="S47" s="122">
        <f t="shared" si="20"/>
        <v>28.223667547444247</v>
      </c>
      <c r="T47" s="122">
        <f t="shared" si="20"/>
        <v>29.07053365623841</v>
      </c>
      <c r="U47" s="122">
        <f t="shared" si="20"/>
        <v>32.435710174766371</v>
      </c>
      <c r="V47" s="122">
        <f t="shared" si="20"/>
        <v>41.219088852656029</v>
      </c>
      <c r="W47" s="122">
        <f t="shared" si="20"/>
        <v>48.403856461301771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20.672160225965399</v>
      </c>
      <c r="C48" s="98">
        <f>IF(RES_hhdet_fec!C48=0,0,RES_hhdet_fec!C48*1000*11630/RES_hhdet_num!C43)</f>
        <v>26.076511722475381</v>
      </c>
      <c r="D48" s="98">
        <f>IF(RES_hhdet_fec!D48=0,0,RES_hhdet_fec!D48*1000*11630/RES_hhdet_num!D43)</f>
        <v>20.928626847836743</v>
      </c>
      <c r="E48" s="98">
        <f>IF(RES_hhdet_fec!E48=0,0,RES_hhdet_fec!E48*1000*11630/RES_hhdet_num!E43)</f>
        <v>70.212474158074684</v>
      </c>
      <c r="F48" s="98">
        <f>IF(RES_hhdet_fec!F48=0,0,RES_hhdet_fec!F48*1000*11630/RES_hhdet_num!F43)</f>
        <v>21.857011255845109</v>
      </c>
      <c r="G48" s="98">
        <f>IF(RES_hhdet_fec!G48=0,0,RES_hhdet_fec!G48*1000*11630/RES_hhdet_num!G43)</f>
        <v>29.70879969570764</v>
      </c>
      <c r="H48" s="98">
        <f>IF(RES_hhdet_fec!H48=0,0,RES_hhdet_fec!H48*1000*11630/RES_hhdet_num!H43)</f>
        <v>40.30153434073992</v>
      </c>
      <c r="I48" s="98">
        <f>IF(RES_hhdet_fec!I48=0,0,RES_hhdet_fec!I48*1000*11630/RES_hhdet_num!I43)</f>
        <v>18.57028428973986</v>
      </c>
      <c r="J48" s="98">
        <f>IF(RES_hhdet_fec!J48=0,0,RES_hhdet_fec!J48*1000*11630/RES_hhdet_num!J43)</f>
        <v>19.245762926823588</v>
      </c>
      <c r="K48" s="98">
        <f>IF(RES_hhdet_fec!K48=0,0,RES_hhdet_fec!K48*1000*11630/RES_hhdet_num!K43)</f>
        <v>22.786711101220387</v>
      </c>
      <c r="L48" s="98">
        <f>IF(RES_hhdet_fec!L48=0,0,RES_hhdet_fec!L48*1000*11630/RES_hhdet_num!L43)</f>
        <v>23.303445573707794</v>
      </c>
      <c r="M48" s="98">
        <f>IF(RES_hhdet_fec!M48=0,0,RES_hhdet_fec!M48*1000*11630/RES_hhdet_num!M43)</f>
        <v>23.305762253166492</v>
      </c>
      <c r="N48" s="98">
        <f>IF(RES_hhdet_fec!N48=0,0,RES_hhdet_fec!N48*1000*11630/RES_hhdet_num!N43)</f>
        <v>22.930254486779432</v>
      </c>
      <c r="O48" s="98">
        <f>IF(RES_hhdet_fec!O48=0,0,RES_hhdet_fec!O48*1000*11630/RES_hhdet_num!O43)</f>
        <v>23.250881911805596</v>
      </c>
      <c r="P48" s="98">
        <f>IF(RES_hhdet_fec!P48=0,0,RES_hhdet_fec!P48*1000*11630/RES_hhdet_num!P43)</f>
        <v>24.746633223662329</v>
      </c>
      <c r="Q48" s="98">
        <f>IF(RES_hhdet_fec!Q48=0,0,RES_hhdet_fec!Q48*1000*11630/RES_hhdet_num!Q43)</f>
        <v>26.409882394828834</v>
      </c>
      <c r="R48" s="98">
        <f>IF(RES_hhdet_fec!R48=0,0,RES_hhdet_fec!R48*1000*11630/RES_hhdet_num!R43)</f>
        <v>31.504780603986255</v>
      </c>
      <c r="S48" s="98">
        <f>IF(RES_hhdet_fec!S48=0,0,RES_hhdet_fec!S48*1000*11630/RES_hhdet_num!S43)</f>
        <v>28.223667547444247</v>
      </c>
      <c r="T48" s="98">
        <f>IF(RES_hhdet_fec!T48=0,0,RES_hhdet_fec!T48*1000*11630/RES_hhdet_num!T43)</f>
        <v>29.07053365623841</v>
      </c>
      <c r="U48" s="98">
        <f>IF(RES_hhdet_fec!U48=0,0,RES_hhdet_fec!U48*1000*11630/RES_hhdet_num!U43)</f>
        <v>32.435710174766371</v>
      </c>
      <c r="V48" s="98">
        <f>IF(RES_hhdet_fec!V48=0,0,RES_hhdet_fec!V48*1000*11630/RES_hhdet_num!V43)</f>
        <v>41.219088852656029</v>
      </c>
      <c r="W48" s="98">
        <f>IF(RES_hhdet_fec!W48=0,0,RES_hhdet_fec!W48*1000*11630/RES_hhdet_num!W43)</f>
        <v>48.403856461301771</v>
      </c>
      <c r="DA48" s="63" t="s">
        <v>2286</v>
      </c>
    </row>
    <row r="49" spans="1:105" ht="12" customHeight="1" x14ac:dyDescent="0.25">
      <c r="A49" s="121" t="s">
        <v>55</v>
      </c>
      <c r="B49" s="122">
        <v>1500.7158336223297</v>
      </c>
      <c r="C49" s="122">
        <v>1571.9904767301236</v>
      </c>
      <c r="D49" s="122">
        <v>1517.6395701400181</v>
      </c>
      <c r="E49" s="122">
        <v>1618.2240660240916</v>
      </c>
      <c r="F49" s="122">
        <v>1582.9535660762861</v>
      </c>
      <c r="G49" s="122">
        <v>1553.024653226433</v>
      </c>
      <c r="H49" s="122">
        <v>1588.435610884957</v>
      </c>
      <c r="I49" s="122">
        <v>1499.9936455710119</v>
      </c>
      <c r="J49" s="122">
        <v>1636.5641014880232</v>
      </c>
      <c r="K49" s="122">
        <v>1547.4731947580528</v>
      </c>
      <c r="L49" s="122">
        <v>1584.9334278772405</v>
      </c>
      <c r="M49" s="122">
        <v>1717.2281324665114</v>
      </c>
      <c r="N49" s="122">
        <v>1740.9781889843709</v>
      </c>
      <c r="O49" s="122">
        <v>1716.3404049008291</v>
      </c>
      <c r="P49" s="122">
        <v>1733.8232376877709</v>
      </c>
      <c r="Q49" s="122">
        <v>1643.8958383881761</v>
      </c>
      <c r="R49" s="122">
        <v>1828.1100514052659</v>
      </c>
      <c r="S49" s="122">
        <v>1916.987705316385</v>
      </c>
      <c r="T49" s="122">
        <v>1838.1273582400534</v>
      </c>
      <c r="U49" s="122">
        <v>1811.6792631569997</v>
      </c>
      <c r="V49" s="122">
        <v>1932.5798262951598</v>
      </c>
      <c r="W49" s="122">
        <v>1707.8560472678489</v>
      </c>
      <c r="DA49" s="130" t="s">
        <v>2287</v>
      </c>
    </row>
    <row r="50" spans="1:105" ht="12" customHeight="1" x14ac:dyDescent="0.25">
      <c r="A50" s="97" t="s">
        <v>138</v>
      </c>
      <c r="B50" s="98">
        <v>1537.8892865373602</v>
      </c>
      <c r="C50" s="98">
        <v>1645.6682953559809</v>
      </c>
      <c r="D50" s="98">
        <v>1582.3013045472483</v>
      </c>
      <c r="E50" s="98">
        <v>1690.5758597148908</v>
      </c>
      <c r="F50" s="98">
        <v>1645.9342969860766</v>
      </c>
      <c r="G50" s="98">
        <v>1634.0934402444134</v>
      </c>
      <c r="H50" s="98">
        <v>1668.4684056126284</v>
      </c>
      <c r="I50" s="98">
        <v>1555.5199709880769</v>
      </c>
      <c r="J50" s="98">
        <v>1720.7302153333826</v>
      </c>
      <c r="K50" s="98">
        <v>1637.0792843104841</v>
      </c>
      <c r="L50" s="98">
        <v>1658.5840783176463</v>
      </c>
      <c r="M50" s="98">
        <v>1822.875371849281</v>
      </c>
      <c r="N50" s="98">
        <v>1836.196273723029</v>
      </c>
      <c r="O50" s="98">
        <v>1776.6895190281562</v>
      </c>
      <c r="P50" s="98">
        <v>1866.4873449050483</v>
      </c>
      <c r="Q50" s="98">
        <v>1696.6539755955741</v>
      </c>
      <c r="R50" s="98">
        <v>1891.6890467181358</v>
      </c>
      <c r="S50" s="98">
        <v>1955.1574557972626</v>
      </c>
      <c r="T50" s="98">
        <v>1853.0324986169921</v>
      </c>
      <c r="U50" s="98">
        <v>1822.1339597753699</v>
      </c>
      <c r="V50" s="98">
        <v>1942.0406870896015</v>
      </c>
      <c r="W50" s="98">
        <v>1713.4487614398461</v>
      </c>
      <c r="DA50" s="63" t="s">
        <v>2288</v>
      </c>
    </row>
    <row r="51" spans="1:105" ht="12" customHeight="1" x14ac:dyDescent="0.25">
      <c r="A51" s="97" t="s">
        <v>137</v>
      </c>
      <c r="B51" s="98">
        <v>1023.587209239972</v>
      </c>
      <c r="C51" s="98">
        <v>1075.209109468793</v>
      </c>
      <c r="D51" s="98">
        <v>1021.0193868119009</v>
      </c>
      <c r="E51" s="98">
        <v>1111.8107373607882</v>
      </c>
      <c r="F51" s="98">
        <v>1079.4828311441506</v>
      </c>
      <c r="G51" s="98">
        <v>1058.2497163331207</v>
      </c>
      <c r="H51" s="98">
        <v>1074.7660609833504</v>
      </c>
      <c r="I51" s="98">
        <v>1032.8141330629708</v>
      </c>
      <c r="J51" s="98">
        <v>1133.400793567856</v>
      </c>
      <c r="K51" s="98">
        <v>1069.6826588099134</v>
      </c>
      <c r="L51" s="98">
        <v>1251.7526118076505</v>
      </c>
      <c r="M51" s="98">
        <v>1195.0628238777058</v>
      </c>
      <c r="N51" s="98">
        <v>1259.4445124247529</v>
      </c>
      <c r="O51" s="98">
        <v>1246.2653750634674</v>
      </c>
      <c r="P51" s="98">
        <v>1257.8198249228303</v>
      </c>
      <c r="Q51" s="98">
        <v>1177.9875803913108</v>
      </c>
      <c r="R51" s="98">
        <v>1321.3378687968943</v>
      </c>
      <c r="S51" s="98">
        <v>1412.2052487112055</v>
      </c>
      <c r="T51" s="98">
        <v>1360.2158611319223</v>
      </c>
      <c r="U51" s="98">
        <v>1345.4188392000983</v>
      </c>
      <c r="V51" s="98">
        <v>1461.8945225725367</v>
      </c>
      <c r="W51" s="98">
        <v>1315.3948214691043</v>
      </c>
      <c r="DA51" s="63" t="s">
        <v>2289</v>
      </c>
    </row>
    <row r="52" spans="1:105" ht="12" customHeight="1" x14ac:dyDescent="0.25">
      <c r="A52" s="100" t="s">
        <v>216</v>
      </c>
      <c r="B52" s="101">
        <v>405.69811298899884</v>
      </c>
      <c r="C52" s="101">
        <v>387.89468620799357</v>
      </c>
      <c r="D52" s="101">
        <v>340.94455081129979</v>
      </c>
      <c r="E52" s="101">
        <v>405.72834301403049</v>
      </c>
      <c r="F52" s="101">
        <v>384.22009207872117</v>
      </c>
      <c r="G52" s="101">
        <v>347.79366989706432</v>
      </c>
      <c r="H52" s="101">
        <v>338.02273053948267</v>
      </c>
      <c r="I52" s="101">
        <v>379.45662706475451</v>
      </c>
      <c r="J52" s="101">
        <v>388.82742473944194</v>
      </c>
      <c r="K52" s="101">
        <v>339.31294344899942</v>
      </c>
      <c r="L52" s="101">
        <v>733.67057635066874</v>
      </c>
      <c r="M52" s="101">
        <v>358.25038646349356</v>
      </c>
      <c r="N52" s="101">
        <v>462.07504577813523</v>
      </c>
      <c r="O52" s="101">
        <v>473.19512016583064</v>
      </c>
      <c r="P52" s="101">
        <v>356.13812794132025</v>
      </c>
      <c r="Q52" s="101">
        <v>376.18269269566667</v>
      </c>
      <c r="R52" s="101">
        <v>385.45498978311912</v>
      </c>
      <c r="S52" s="101">
        <v>450.34823115811901</v>
      </c>
      <c r="T52" s="101">
        <v>424.33557966622368</v>
      </c>
      <c r="U52" s="101">
        <v>382.71907244147627</v>
      </c>
      <c r="V52" s="101">
        <v>422.97303356364887</v>
      </c>
      <c r="W52" s="101">
        <v>383.47987622000772</v>
      </c>
      <c r="DA52" s="131" t="s">
        <v>2290</v>
      </c>
    </row>
    <row r="53" spans="1:105" ht="12" customHeight="1" x14ac:dyDescent="0.25">
      <c r="A53" s="103" t="s">
        <v>52</v>
      </c>
      <c r="B53" s="104">
        <v>617.88909625097335</v>
      </c>
      <c r="C53" s="104">
        <v>687.31442326079957</v>
      </c>
      <c r="D53" s="104">
        <v>680.07483600060118</v>
      </c>
      <c r="E53" s="104">
        <v>706.08239434675761</v>
      </c>
      <c r="F53" s="104">
        <v>695.26273906542951</v>
      </c>
      <c r="G53" s="104">
        <v>710.45604643605623</v>
      </c>
      <c r="H53" s="104">
        <v>736.74333044386753</v>
      </c>
      <c r="I53" s="104">
        <v>653.35750599821654</v>
      </c>
      <c r="J53" s="104">
        <v>744.573368828414</v>
      </c>
      <c r="K53" s="104">
        <v>730.36971536091369</v>
      </c>
      <c r="L53" s="104">
        <v>518.08203545698211</v>
      </c>
      <c r="M53" s="104">
        <v>836.81243741421235</v>
      </c>
      <c r="N53" s="104">
        <v>797.36946664661764</v>
      </c>
      <c r="O53" s="104">
        <v>773.0702548976368</v>
      </c>
      <c r="P53" s="104">
        <v>901.68169698151053</v>
      </c>
      <c r="Q53" s="104">
        <v>801.80488769564397</v>
      </c>
      <c r="R53" s="104">
        <v>935.8828790137751</v>
      </c>
      <c r="S53" s="104">
        <v>961.85701755308662</v>
      </c>
      <c r="T53" s="104">
        <v>935.88028146569866</v>
      </c>
      <c r="U53" s="104">
        <v>962.69976675862188</v>
      </c>
      <c r="V53" s="104">
        <v>1038.9214890088879</v>
      </c>
      <c r="W53" s="104">
        <v>931.91494524909638</v>
      </c>
      <c r="DA53" s="132" t="s">
        <v>2291</v>
      </c>
    </row>
    <row r="54" spans="1:105" ht="12" customHeight="1" x14ac:dyDescent="0.25">
      <c r="A54" s="106" t="s">
        <v>122</v>
      </c>
      <c r="B54" s="101">
        <v>1356.8335180978158</v>
      </c>
      <c r="C54" s="101">
        <v>1279.4882092069183</v>
      </c>
      <c r="D54" s="101">
        <v>1271.8710015496426</v>
      </c>
      <c r="E54" s="101">
        <v>1339.134398734918</v>
      </c>
      <c r="F54" s="101">
        <v>1342.3302175544986</v>
      </c>
      <c r="G54" s="101">
        <v>1240.2325236741679</v>
      </c>
      <c r="H54" s="101">
        <v>1283.2356442083303</v>
      </c>
      <c r="I54" s="101">
        <v>1295.5749007630734</v>
      </c>
      <c r="J54" s="101">
        <v>1321.8757543404759</v>
      </c>
      <c r="K54" s="101">
        <v>1224.7884676870815</v>
      </c>
      <c r="L54" s="101">
        <v>1344.4174513527998</v>
      </c>
      <c r="M54" s="101">
        <v>1444.3391071114768</v>
      </c>
      <c r="N54" s="101">
        <v>1538.4980497492929</v>
      </c>
      <c r="O54" s="101">
        <v>1623.981297173555</v>
      </c>
      <c r="P54" s="101">
        <v>1459.6864902201351</v>
      </c>
      <c r="Q54" s="101">
        <v>1539.4968355492979</v>
      </c>
      <c r="R54" s="101">
        <v>1546.4982718113877</v>
      </c>
      <c r="S54" s="101">
        <v>1643.8370886634223</v>
      </c>
      <c r="T54" s="101">
        <v>1666.3015485107887</v>
      </c>
      <c r="U54" s="101">
        <v>1660.8848765971277</v>
      </c>
      <c r="V54" s="101">
        <v>1750.704355117791</v>
      </c>
      <c r="W54" s="101">
        <v>1598.2925681751042</v>
      </c>
      <c r="DA54" s="131" t="s">
        <v>2292</v>
      </c>
    </row>
    <row r="55" spans="1:105" ht="12" customHeight="1" x14ac:dyDescent="0.25">
      <c r="A55" s="107" t="s">
        <v>121</v>
      </c>
      <c r="B55" s="104">
        <v>1035.7247661702336</v>
      </c>
      <c r="C55" s="104">
        <v>969.1755031297007</v>
      </c>
      <c r="D55" s="104">
        <v>959.25921876679729</v>
      </c>
      <c r="E55" s="104">
        <v>1023.9640797747569</v>
      </c>
      <c r="F55" s="104">
        <v>1027.4579495243709</v>
      </c>
      <c r="G55" s="104">
        <v>945.89772157607126</v>
      </c>
      <c r="H55" s="104">
        <v>979.85545134686845</v>
      </c>
      <c r="I55" s="104">
        <v>1008.1816570422178</v>
      </c>
      <c r="J55" s="104">
        <v>1022.4724673883013</v>
      </c>
      <c r="K55" s="104">
        <v>941.92581799343407</v>
      </c>
      <c r="L55" s="104">
        <v>1128.2735263158047</v>
      </c>
      <c r="M55" s="104">
        <v>1110.8212901994714</v>
      </c>
      <c r="N55" s="104">
        <v>1210.773340828066</v>
      </c>
      <c r="O55" s="104">
        <v>1289.9917649974109</v>
      </c>
      <c r="P55" s="104">
        <v>1132.4538600139649</v>
      </c>
      <c r="Q55" s="104">
        <v>1208.7793873537255</v>
      </c>
      <c r="R55" s="104">
        <v>1212.9923009815518</v>
      </c>
      <c r="S55" s="104">
        <v>1303.4979565799965</v>
      </c>
      <c r="T55" s="104">
        <v>1323.8041429725097</v>
      </c>
      <c r="U55" s="104">
        <v>1312.4732963926883</v>
      </c>
      <c r="V55" s="104">
        <v>1386.2999320945328</v>
      </c>
      <c r="W55" s="104">
        <v>1323.9513542996938</v>
      </c>
      <c r="DA55" s="132" t="s">
        <v>2293</v>
      </c>
    </row>
    <row r="56" spans="1:105" ht="12" customHeight="1" x14ac:dyDescent="0.25">
      <c r="A56" s="108" t="s">
        <v>53</v>
      </c>
      <c r="B56" s="98">
        <v>358.20245241332054</v>
      </c>
      <c r="C56" s="98">
        <v>302.63958744040787</v>
      </c>
      <c r="D56" s="98">
        <v>274.71271122998058</v>
      </c>
      <c r="E56" s="98">
        <v>322.01323122795554</v>
      </c>
      <c r="F56" s="98">
        <v>313.61360633232766</v>
      </c>
      <c r="G56" s="98">
        <v>264.90816910979083</v>
      </c>
      <c r="H56" s="98">
        <v>261.75878974651613</v>
      </c>
      <c r="I56" s="98">
        <v>319.79360815589513</v>
      </c>
      <c r="J56" s="98">
        <v>302.47206022458221</v>
      </c>
      <c r="K56" s="98">
        <v>256.88792280988093</v>
      </c>
      <c r="L56" s="98">
        <v>604.39754656234061</v>
      </c>
      <c r="M56" s="98">
        <v>287.81838273055951</v>
      </c>
      <c r="N56" s="98">
        <v>389.41645292325217</v>
      </c>
      <c r="O56" s="98">
        <v>429.88018755764551</v>
      </c>
      <c r="P56" s="98">
        <v>278.68180408707593</v>
      </c>
      <c r="Q56" s="98">
        <v>338.59323218841956</v>
      </c>
      <c r="R56" s="98">
        <v>314.99450133498732</v>
      </c>
      <c r="S56" s="98">
        <v>375.95349860807642</v>
      </c>
      <c r="T56" s="98">
        <v>379.35636114122428</v>
      </c>
      <c r="U56" s="98">
        <v>349.11362396299489</v>
      </c>
      <c r="V56" s="98">
        <v>382.10536141265419</v>
      </c>
      <c r="W56" s="98">
        <v>357.55236140202538</v>
      </c>
      <c r="DA56" s="63" t="s">
        <v>2294</v>
      </c>
    </row>
    <row r="57" spans="1:105" ht="12" customHeight="1" x14ac:dyDescent="0.25">
      <c r="A57" s="108" t="s">
        <v>52</v>
      </c>
      <c r="B57" s="98">
        <v>677.52231375691281</v>
      </c>
      <c r="C57" s="98">
        <v>666.53591568929278</v>
      </c>
      <c r="D57" s="98">
        <v>684.54650753681676</v>
      </c>
      <c r="E57" s="98">
        <v>701.95084854680135</v>
      </c>
      <c r="F57" s="98">
        <v>713.8443431920432</v>
      </c>
      <c r="G57" s="98">
        <v>680.98955246628043</v>
      </c>
      <c r="H57" s="98">
        <v>718.09666160035226</v>
      </c>
      <c r="I57" s="98">
        <v>688.38804888632262</v>
      </c>
      <c r="J57" s="98">
        <v>720.00040716371916</v>
      </c>
      <c r="K57" s="98">
        <v>685.03789518355302</v>
      </c>
      <c r="L57" s="98">
        <v>523.87597975346398</v>
      </c>
      <c r="M57" s="98">
        <v>823.0029074689121</v>
      </c>
      <c r="N57" s="98">
        <v>821.35688790481368</v>
      </c>
      <c r="O57" s="98">
        <v>860.11157743976537</v>
      </c>
      <c r="P57" s="98">
        <v>853.77205592688915</v>
      </c>
      <c r="Q57" s="98">
        <v>870.18615516530588</v>
      </c>
      <c r="R57" s="98">
        <v>897.99779964656443</v>
      </c>
      <c r="S57" s="98">
        <v>927.54445797192</v>
      </c>
      <c r="T57" s="98">
        <v>944.44778183128528</v>
      </c>
      <c r="U57" s="98">
        <v>963.35967242969332</v>
      </c>
      <c r="V57" s="98">
        <v>1004.1945706818786</v>
      </c>
      <c r="W57" s="98">
        <v>966.39899289766834</v>
      </c>
      <c r="DA57" s="63" t="s">
        <v>2295</v>
      </c>
    </row>
    <row r="58" spans="1:105" ht="12" customHeight="1" x14ac:dyDescent="0.25">
      <c r="A58" s="121" t="s">
        <v>54</v>
      </c>
      <c r="B58" s="122">
        <v>827.97426490453438</v>
      </c>
      <c r="C58" s="122">
        <v>823.97194151436952</v>
      </c>
      <c r="D58" s="122">
        <v>833.01175500977831</v>
      </c>
      <c r="E58" s="122">
        <v>800.20807843657553</v>
      </c>
      <c r="F58" s="122">
        <v>726.49766600822215</v>
      </c>
      <c r="G58" s="122">
        <v>742.85909535242638</v>
      </c>
      <c r="H58" s="122">
        <v>750.9247984765185</v>
      </c>
      <c r="I58" s="122">
        <v>787.29453156016473</v>
      </c>
      <c r="J58" s="122">
        <v>786.51047408937154</v>
      </c>
      <c r="K58" s="122">
        <v>667.34546091725429</v>
      </c>
      <c r="L58" s="122">
        <v>811.36036405494553</v>
      </c>
      <c r="M58" s="122">
        <v>806.95353364007144</v>
      </c>
      <c r="N58" s="122">
        <v>841.8859335480455</v>
      </c>
      <c r="O58" s="122">
        <v>859.68045038382854</v>
      </c>
      <c r="P58" s="122">
        <v>766.46808875879879</v>
      </c>
      <c r="Q58" s="122">
        <v>793.94366123601606</v>
      </c>
      <c r="R58" s="122">
        <v>760.46272475180535</v>
      </c>
      <c r="S58" s="122">
        <v>804.29486590673832</v>
      </c>
      <c r="T58" s="122">
        <v>797.43395270421183</v>
      </c>
      <c r="U58" s="122">
        <v>776.17030999412452</v>
      </c>
      <c r="V58" s="122">
        <v>804.3852409951561</v>
      </c>
      <c r="W58" s="122">
        <v>748.39829990235239</v>
      </c>
      <c r="DA58" s="130" t="s">
        <v>2296</v>
      </c>
    </row>
    <row r="59" spans="1:105" ht="12" customHeight="1" x14ac:dyDescent="0.25">
      <c r="A59" s="97" t="s">
        <v>50</v>
      </c>
      <c r="B59" s="98">
        <v>939.05125638757045</v>
      </c>
      <c r="C59" s="98">
        <v>902.94431723583637</v>
      </c>
      <c r="D59" s="98">
        <v>924.30523147038571</v>
      </c>
      <c r="E59" s="98">
        <v>871.16788314154257</v>
      </c>
      <c r="F59" s="98">
        <v>857.17211172835687</v>
      </c>
      <c r="G59" s="98">
        <v>836.38387353049052</v>
      </c>
      <c r="H59" s="98">
        <v>837.28266544220514</v>
      </c>
      <c r="I59" s="98">
        <v>891.25409631613547</v>
      </c>
      <c r="J59" s="98">
        <v>844.55547155074771</v>
      </c>
      <c r="K59" s="98">
        <v>863.04535748895535</v>
      </c>
      <c r="L59" s="98">
        <v>895.92189132074839</v>
      </c>
      <c r="M59" s="98">
        <v>947.72671421196128</v>
      </c>
      <c r="N59" s="98">
        <v>942.55196672819841</v>
      </c>
      <c r="O59" s="98">
        <v>949.56389859500473</v>
      </c>
      <c r="P59" s="98">
        <v>954.97498163452337</v>
      </c>
      <c r="Q59" s="98">
        <v>946.35412101094994</v>
      </c>
      <c r="R59" s="98">
        <v>875.21780406218772</v>
      </c>
      <c r="S59" s="98">
        <v>952.612751734943</v>
      </c>
      <c r="T59" s="98">
        <v>956.71048003412329</v>
      </c>
      <c r="U59" s="98">
        <v>941.59664010430765</v>
      </c>
      <c r="V59" s="98">
        <v>1001.9557346057209</v>
      </c>
      <c r="W59" s="98">
        <v>918.30530066202164</v>
      </c>
      <c r="DA59" s="63" t="s">
        <v>2297</v>
      </c>
    </row>
    <row r="60" spans="1:105" ht="12" customHeight="1" x14ac:dyDescent="0.25">
      <c r="A60" s="109" t="s">
        <v>120</v>
      </c>
      <c r="B60" s="33">
        <v>733.61506251092396</v>
      </c>
      <c r="C60" s="33">
        <v>757.96441457125013</v>
      </c>
      <c r="D60" s="33">
        <v>756.55960121012617</v>
      </c>
      <c r="E60" s="33">
        <v>740.82049070966332</v>
      </c>
      <c r="F60" s="33">
        <v>614.26771343906807</v>
      </c>
      <c r="G60" s="33">
        <v>664.28308428457376</v>
      </c>
      <c r="H60" s="33">
        <v>683.28857579702969</v>
      </c>
      <c r="I60" s="33">
        <v>709.42403898450073</v>
      </c>
      <c r="J60" s="33">
        <v>745.74258961223495</v>
      </c>
      <c r="K60" s="33">
        <v>537.99217168394273</v>
      </c>
      <c r="L60" s="33">
        <v>758.65217436884359</v>
      </c>
      <c r="M60" s="33">
        <v>723.88039876927417</v>
      </c>
      <c r="N60" s="33">
        <v>786.2599073367752</v>
      </c>
      <c r="O60" s="33">
        <v>812.04890721111235</v>
      </c>
      <c r="P60" s="33">
        <v>668.94788189779365</v>
      </c>
      <c r="Q60" s="33">
        <v>718.1865644231724</v>
      </c>
      <c r="R60" s="33">
        <v>706.62161354778152</v>
      </c>
      <c r="S60" s="33">
        <v>739.53752700280563</v>
      </c>
      <c r="T60" s="33">
        <v>732.42461225677391</v>
      </c>
      <c r="U60" s="33">
        <v>713.67561691776962</v>
      </c>
      <c r="V60" s="33">
        <v>735.25611408947134</v>
      </c>
      <c r="W60" s="33">
        <v>692.86018980903771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17702.392046177858</v>
      </c>
      <c r="C62" s="117">
        <f t="shared" si="21"/>
        <v>17234.040401455743</v>
      </c>
      <c r="D62" s="117">
        <f t="shared" si="21"/>
        <v>16999.974617570086</v>
      </c>
      <c r="E62" s="117">
        <f t="shared" si="21"/>
        <v>16567.262412960903</v>
      </c>
      <c r="F62" s="117">
        <f t="shared" si="21"/>
        <v>17719.014595498185</v>
      </c>
      <c r="G62" s="117">
        <f t="shared" si="21"/>
        <v>17039.76584775369</v>
      </c>
      <c r="H62" s="117">
        <f t="shared" si="21"/>
        <v>16594.121843568631</v>
      </c>
      <c r="I62" s="117">
        <f t="shared" si="21"/>
        <v>14497.231808531284</v>
      </c>
      <c r="J62" s="117">
        <f t="shared" si="21"/>
        <v>15454.058555492167</v>
      </c>
      <c r="K62" s="117">
        <f t="shared" si="21"/>
        <v>15666.5185366436</v>
      </c>
      <c r="L62" s="117">
        <f t="shared" si="21"/>
        <v>15302.65570865205</v>
      </c>
      <c r="M62" s="117">
        <f t="shared" si="21"/>
        <v>13901.201702408096</v>
      </c>
      <c r="N62" s="117">
        <f t="shared" si="21"/>
        <v>15449.173709249511</v>
      </c>
      <c r="O62" s="117">
        <f t="shared" si="21"/>
        <v>16184.443201885753</v>
      </c>
      <c r="P62" s="117">
        <f t="shared" si="21"/>
        <v>12270.547612289049</v>
      </c>
      <c r="Q62" s="117">
        <f t="shared" si="21"/>
        <v>13225.277900152883</v>
      </c>
      <c r="R62" s="117">
        <f t="shared" ref="R62:V62" si="22">R63+R66+R68+R77</f>
        <v>14229.423997934207</v>
      </c>
      <c r="S62" s="117">
        <f t="shared" si="22"/>
        <v>13925.840384685171</v>
      </c>
      <c r="T62" s="117">
        <f t="shared" si="22"/>
        <v>13282.695648651046</v>
      </c>
      <c r="U62" s="117">
        <f t="shared" si="22"/>
        <v>13160.759482692565</v>
      </c>
      <c r="V62" s="117">
        <f t="shared" si="22"/>
        <v>12979.945505739366</v>
      </c>
      <c r="W62" s="117">
        <f t="shared" ref="W62" si="23">W63+W66+W68+W77</f>
        <v>13546.469617071538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15180.635169471167</v>
      </c>
      <c r="C63" s="122">
        <f t="shared" si="24"/>
        <v>14860.829517382595</v>
      </c>
      <c r="D63" s="122">
        <f t="shared" si="24"/>
        <v>14489.319955353973</v>
      </c>
      <c r="E63" s="122">
        <f t="shared" si="24"/>
        <v>14118.597256075536</v>
      </c>
      <c r="F63" s="122">
        <f t="shared" si="24"/>
        <v>15306.463546345207</v>
      </c>
      <c r="G63" s="122">
        <f t="shared" si="24"/>
        <v>14723.77937102762</v>
      </c>
      <c r="H63" s="122">
        <f t="shared" si="24"/>
        <v>14141.944263125573</v>
      </c>
      <c r="I63" s="122">
        <f t="shared" si="24"/>
        <v>12120.033153122324</v>
      </c>
      <c r="J63" s="122">
        <f t="shared" si="24"/>
        <v>13053.811957016393</v>
      </c>
      <c r="K63" s="122">
        <f t="shared" si="24"/>
        <v>13457.939698953334</v>
      </c>
      <c r="L63" s="122">
        <f t="shared" si="24"/>
        <v>12966.98732728068</v>
      </c>
      <c r="M63" s="122">
        <f t="shared" si="24"/>
        <v>11186.41860565611</v>
      </c>
      <c r="N63" s="122">
        <f t="shared" si="24"/>
        <v>12823.062947136428</v>
      </c>
      <c r="O63" s="122">
        <f t="shared" si="24"/>
        <v>13616.871227586425</v>
      </c>
      <c r="P63" s="122">
        <f t="shared" si="24"/>
        <v>9796.1366645817889</v>
      </c>
      <c r="Q63" s="122">
        <f t="shared" si="24"/>
        <v>10724.209684757378</v>
      </c>
      <c r="R63" s="122">
        <f t="shared" ref="R63:V63" si="25">SUM(R64:R65)</f>
        <v>11694.738863950575</v>
      </c>
      <c r="S63" s="122">
        <f t="shared" si="25"/>
        <v>11317.962377280637</v>
      </c>
      <c r="T63" s="122">
        <f t="shared" si="25"/>
        <v>10690.883113954713</v>
      </c>
      <c r="U63" s="122">
        <f t="shared" si="25"/>
        <v>10558.883139010492</v>
      </c>
      <c r="V63" s="122">
        <f t="shared" si="25"/>
        <v>10313.412022499529</v>
      </c>
      <c r="W63" s="122">
        <f t="shared" ref="W63" si="26">SUM(W64:W65)</f>
        <v>10998.017681588113</v>
      </c>
      <c r="DA63" s="130" t="s">
        <v>2300</v>
      </c>
    </row>
    <row r="64" spans="1:105" ht="12" customHeight="1" x14ac:dyDescent="0.25">
      <c r="A64" s="97" t="s">
        <v>217</v>
      </c>
      <c r="B64" s="98">
        <v>14981.103032442072</v>
      </c>
      <c r="C64" s="98">
        <v>14666.525495410595</v>
      </c>
      <c r="D64" s="98">
        <v>14298.932503931126</v>
      </c>
      <c r="E64" s="98">
        <v>13938.593126492497</v>
      </c>
      <c r="F64" s="98">
        <v>15105.802860811627</v>
      </c>
      <c r="G64" s="98">
        <v>14531.931600570037</v>
      </c>
      <c r="H64" s="98">
        <v>13957.316344626886</v>
      </c>
      <c r="I64" s="98">
        <v>11959.127486168452</v>
      </c>
      <c r="J64" s="98">
        <v>12879.933723757316</v>
      </c>
      <c r="K64" s="98">
        <v>13280.76042622949</v>
      </c>
      <c r="L64" s="98">
        <v>12793.917814811943</v>
      </c>
      <c r="M64" s="98">
        <v>11035.560450300163</v>
      </c>
      <c r="N64" s="98">
        <v>12647.779730322047</v>
      </c>
      <c r="O64" s="98">
        <v>13428.380839882753</v>
      </c>
      <c r="P64" s="98">
        <v>9660.3520125151117</v>
      </c>
      <c r="Q64" s="98">
        <v>10574.699219028345</v>
      </c>
      <c r="R64" s="98">
        <v>11530.088612843552</v>
      </c>
      <c r="S64" s="98">
        <v>11156.636659158718</v>
      </c>
      <c r="T64" s="98">
        <v>10536.624169558452</v>
      </c>
      <c r="U64" s="98">
        <v>10404.756459707787</v>
      </c>
      <c r="V64" s="98">
        <v>10161.042252319896</v>
      </c>
      <c r="W64" s="98">
        <v>10833.525181760679</v>
      </c>
      <c r="DA64" s="63" t="s">
        <v>2301</v>
      </c>
    </row>
    <row r="65" spans="1:105" ht="12" customHeight="1" x14ac:dyDescent="0.25">
      <c r="A65" s="97" t="s">
        <v>53</v>
      </c>
      <c r="B65" s="98">
        <v>199.53213702909514</v>
      </c>
      <c r="C65" s="98">
        <v>194.30402197199967</v>
      </c>
      <c r="D65" s="98">
        <v>190.38745142284554</v>
      </c>
      <c r="E65" s="98">
        <v>180.00412958304022</v>
      </c>
      <c r="F65" s="98">
        <v>200.66068553357863</v>
      </c>
      <c r="G65" s="98">
        <v>191.8477704575829</v>
      </c>
      <c r="H65" s="98">
        <v>184.62791849868779</v>
      </c>
      <c r="I65" s="98">
        <v>160.90566695387173</v>
      </c>
      <c r="J65" s="98">
        <v>173.87823325907681</v>
      </c>
      <c r="K65" s="98">
        <v>177.17927272384389</v>
      </c>
      <c r="L65" s="98">
        <v>173.06951246873672</v>
      </c>
      <c r="M65" s="98">
        <v>150.8581553559475</v>
      </c>
      <c r="N65" s="98">
        <v>175.28321681438115</v>
      </c>
      <c r="O65" s="98">
        <v>188.49038770367201</v>
      </c>
      <c r="P65" s="98">
        <v>135.78465206667749</v>
      </c>
      <c r="Q65" s="98">
        <v>149.51046572903167</v>
      </c>
      <c r="R65" s="98">
        <v>164.65025110702231</v>
      </c>
      <c r="S65" s="98">
        <v>161.32571812192012</v>
      </c>
      <c r="T65" s="98">
        <v>154.25894439626109</v>
      </c>
      <c r="U65" s="98">
        <v>154.12667930270439</v>
      </c>
      <c r="V65" s="98">
        <v>152.3697701796338</v>
      </c>
      <c r="W65" s="98">
        <v>164.49249982743524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20.672151149068352</v>
      </c>
      <c r="C66" s="122">
        <f t="shared" si="27"/>
        <v>24.644222946686405</v>
      </c>
      <c r="D66" s="122">
        <f t="shared" si="27"/>
        <v>19.13884817883466</v>
      </c>
      <c r="E66" s="122">
        <f t="shared" si="27"/>
        <v>68.684146314429441</v>
      </c>
      <c r="F66" s="122">
        <f t="shared" si="27"/>
        <v>21.576555514236816</v>
      </c>
      <c r="G66" s="122">
        <f t="shared" si="27"/>
        <v>31.632176628854541</v>
      </c>
      <c r="H66" s="122">
        <f t="shared" si="27"/>
        <v>44.828968342434514</v>
      </c>
      <c r="I66" s="122">
        <f t="shared" si="27"/>
        <v>21.339750838797897</v>
      </c>
      <c r="J66" s="122">
        <f t="shared" si="27"/>
        <v>22.197477742585324</v>
      </c>
      <c r="K66" s="122">
        <f t="shared" si="27"/>
        <v>26.047037243820416</v>
      </c>
      <c r="L66" s="122">
        <f t="shared" si="27"/>
        <v>24.987554360050034</v>
      </c>
      <c r="M66" s="122">
        <f t="shared" si="27"/>
        <v>23.629533349638226</v>
      </c>
      <c r="N66" s="122">
        <f t="shared" si="27"/>
        <v>23.119435068433887</v>
      </c>
      <c r="O66" s="122">
        <f t="shared" si="27"/>
        <v>23.946527564999887</v>
      </c>
      <c r="P66" s="122">
        <f t="shared" si="27"/>
        <v>24.670962307614076</v>
      </c>
      <c r="Q66" s="122">
        <f t="shared" si="27"/>
        <v>25.353862405811487</v>
      </c>
      <c r="R66" s="122">
        <f t="shared" si="27"/>
        <v>30.112294609685026</v>
      </c>
      <c r="S66" s="122">
        <f t="shared" si="27"/>
        <v>31.886009637335654</v>
      </c>
      <c r="T66" s="122">
        <f t="shared" si="27"/>
        <v>38.411426571415191</v>
      </c>
      <c r="U66" s="122">
        <f t="shared" si="27"/>
        <v>45.666245027829881</v>
      </c>
      <c r="V66" s="122">
        <f t="shared" si="27"/>
        <v>58.892488212926274</v>
      </c>
      <c r="W66" s="122">
        <f t="shared" si="27"/>
        <v>65.581595654805241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20.672151149068352</v>
      </c>
      <c r="C67" s="98">
        <f>IF(RES_hhdet_fec!C67=0,0,RES_hhdet_fec!C67*1000*11630/RES_hhdet_num!C62)</f>
        <v>24.644222946686405</v>
      </c>
      <c r="D67" s="98">
        <f>IF(RES_hhdet_fec!D67=0,0,RES_hhdet_fec!D67*1000*11630/RES_hhdet_num!D62)</f>
        <v>19.13884817883466</v>
      </c>
      <c r="E67" s="98">
        <f>IF(RES_hhdet_fec!E67=0,0,RES_hhdet_fec!E67*1000*11630/RES_hhdet_num!E62)</f>
        <v>68.684146314429441</v>
      </c>
      <c r="F67" s="98">
        <f>IF(RES_hhdet_fec!F67=0,0,RES_hhdet_fec!F67*1000*11630/RES_hhdet_num!F62)</f>
        <v>21.576555514236816</v>
      </c>
      <c r="G67" s="98">
        <f>IF(RES_hhdet_fec!G67=0,0,RES_hhdet_fec!G67*1000*11630/RES_hhdet_num!G62)</f>
        <v>31.632176628854541</v>
      </c>
      <c r="H67" s="98">
        <f>IF(RES_hhdet_fec!H67=0,0,RES_hhdet_fec!H67*1000*11630/RES_hhdet_num!H62)</f>
        <v>44.828968342434514</v>
      </c>
      <c r="I67" s="98">
        <f>IF(RES_hhdet_fec!I67=0,0,RES_hhdet_fec!I67*1000*11630/RES_hhdet_num!I62)</f>
        <v>21.339750838797897</v>
      </c>
      <c r="J67" s="98">
        <f>IF(RES_hhdet_fec!J67=0,0,RES_hhdet_fec!J67*1000*11630/RES_hhdet_num!J62)</f>
        <v>22.197477742585324</v>
      </c>
      <c r="K67" s="98">
        <f>IF(RES_hhdet_fec!K67=0,0,RES_hhdet_fec!K67*1000*11630/RES_hhdet_num!K62)</f>
        <v>26.047037243820416</v>
      </c>
      <c r="L67" s="98">
        <f>IF(RES_hhdet_fec!L67=0,0,RES_hhdet_fec!L67*1000*11630/RES_hhdet_num!L62)</f>
        <v>24.987554360050034</v>
      </c>
      <c r="M67" s="98">
        <f>IF(RES_hhdet_fec!M67=0,0,RES_hhdet_fec!M67*1000*11630/RES_hhdet_num!M62)</f>
        <v>23.629533349638226</v>
      </c>
      <c r="N67" s="98">
        <f>IF(RES_hhdet_fec!N67=0,0,RES_hhdet_fec!N67*1000*11630/RES_hhdet_num!N62)</f>
        <v>23.119435068433887</v>
      </c>
      <c r="O67" s="98">
        <f>IF(RES_hhdet_fec!O67=0,0,RES_hhdet_fec!O67*1000*11630/RES_hhdet_num!O62)</f>
        <v>23.946527564999887</v>
      </c>
      <c r="P67" s="98">
        <f>IF(RES_hhdet_fec!P67=0,0,RES_hhdet_fec!P67*1000*11630/RES_hhdet_num!P62)</f>
        <v>24.670962307614076</v>
      </c>
      <c r="Q67" s="98">
        <f>IF(RES_hhdet_fec!Q67=0,0,RES_hhdet_fec!Q67*1000*11630/RES_hhdet_num!Q62)</f>
        <v>25.353862405811487</v>
      </c>
      <c r="R67" s="98">
        <f>IF(RES_hhdet_fec!R67=0,0,RES_hhdet_fec!R67*1000*11630/RES_hhdet_num!R62)</f>
        <v>30.112294609685026</v>
      </c>
      <c r="S67" s="98">
        <f>IF(RES_hhdet_fec!S67=0,0,RES_hhdet_fec!S67*1000*11630/RES_hhdet_num!S62)</f>
        <v>31.886009637335654</v>
      </c>
      <c r="T67" s="98">
        <f>IF(RES_hhdet_fec!T67=0,0,RES_hhdet_fec!T67*1000*11630/RES_hhdet_num!T62)</f>
        <v>38.411426571415191</v>
      </c>
      <c r="U67" s="98">
        <f>IF(RES_hhdet_fec!U67=0,0,RES_hhdet_fec!U67*1000*11630/RES_hhdet_num!U62)</f>
        <v>45.666245027829881</v>
      </c>
      <c r="V67" s="98">
        <f>IF(RES_hhdet_fec!V67=0,0,RES_hhdet_fec!V67*1000*11630/RES_hhdet_num!V62)</f>
        <v>58.892488212926274</v>
      </c>
      <c r="W67" s="98">
        <f>IF(RES_hhdet_fec!W67=0,0,RES_hhdet_fec!W67*1000*11630/RES_hhdet_num!W62)</f>
        <v>65.581595654805241</v>
      </c>
      <c r="DA67" s="63" t="s">
        <v>2304</v>
      </c>
    </row>
    <row r="68" spans="1:105" ht="12" customHeight="1" x14ac:dyDescent="0.25">
      <c r="A68" s="121" t="s">
        <v>55</v>
      </c>
      <c r="B68" s="122">
        <v>1569.0113231935879</v>
      </c>
      <c r="C68" s="122">
        <v>1468.0031597182049</v>
      </c>
      <c r="D68" s="122">
        <v>1552.3428932502804</v>
      </c>
      <c r="E68" s="122">
        <v>1518.23766259796</v>
      </c>
      <c r="F68" s="122">
        <v>1579.0069829504889</v>
      </c>
      <c r="G68" s="122">
        <v>1464.9201956192537</v>
      </c>
      <c r="H68" s="122">
        <v>1551.0014178665667</v>
      </c>
      <c r="I68" s="122">
        <v>1465.7746448085775</v>
      </c>
      <c r="J68" s="122">
        <v>1493.2982505119189</v>
      </c>
      <c r="K68" s="122">
        <v>1432.6340386030492</v>
      </c>
      <c r="L68" s="122">
        <v>1436.876587302869</v>
      </c>
      <c r="M68" s="122">
        <v>1690.3474952363499</v>
      </c>
      <c r="N68" s="122">
        <v>1643.9806923147989</v>
      </c>
      <c r="O68" s="122">
        <v>1623.6391220602034</v>
      </c>
      <c r="P68" s="122">
        <v>1574.4308564680782</v>
      </c>
      <c r="Q68" s="122">
        <v>1592.5140367241847</v>
      </c>
      <c r="R68" s="122">
        <v>1616.0781322245086</v>
      </c>
      <c r="S68" s="122">
        <v>1662.6923220390099</v>
      </c>
      <c r="T68" s="122">
        <v>1646.8471886628313</v>
      </c>
      <c r="U68" s="122">
        <v>1644.8890969256095</v>
      </c>
      <c r="V68" s="122">
        <v>1668.689542766889</v>
      </c>
      <c r="W68" s="122">
        <v>1595.1292939293592</v>
      </c>
      <c r="DA68" s="130" t="s">
        <v>2305</v>
      </c>
    </row>
    <row r="69" spans="1:105" ht="12" customHeight="1" x14ac:dyDescent="0.25">
      <c r="A69" s="97" t="s">
        <v>134</v>
      </c>
      <c r="B69" s="98">
        <v>1570.1806769995505</v>
      </c>
      <c r="C69" s="98">
        <v>1479.9762792151273</v>
      </c>
      <c r="D69" s="98">
        <v>1570.288231785069</v>
      </c>
      <c r="E69" s="98">
        <v>1530.2507760582364</v>
      </c>
      <c r="F69" s="98">
        <v>1594.3478292138486</v>
      </c>
      <c r="G69" s="98">
        <v>1475.8362660713428</v>
      </c>
      <c r="H69" s="98">
        <v>1566.2289074998359</v>
      </c>
      <c r="I69" s="98">
        <v>1474.8466375522264</v>
      </c>
      <c r="J69" s="98">
        <v>1505.6743195794993</v>
      </c>
      <c r="K69" s="98">
        <v>1445.5557450788097</v>
      </c>
      <c r="L69" s="98">
        <v>1445.8175646112607</v>
      </c>
      <c r="M69" s="98">
        <v>1715.3507046622758</v>
      </c>
      <c r="N69" s="98">
        <v>1662.8535126751331</v>
      </c>
      <c r="O69" s="98">
        <v>1630.0172143662883</v>
      </c>
      <c r="P69" s="98">
        <v>1598.4911995728605</v>
      </c>
      <c r="Q69" s="98">
        <v>1611.0362690065522</v>
      </c>
      <c r="R69" s="98">
        <v>1640.0872089141319</v>
      </c>
      <c r="S69" s="98">
        <v>1678.8625258716941</v>
      </c>
      <c r="T69" s="98">
        <v>1657.4809396241324</v>
      </c>
      <c r="U69" s="98">
        <v>1656.2072557988454</v>
      </c>
      <c r="V69" s="98">
        <v>1673.9203417668966</v>
      </c>
      <c r="W69" s="98">
        <v>1598.4675306965264</v>
      </c>
      <c r="DA69" s="63" t="s">
        <v>2306</v>
      </c>
    </row>
    <row r="70" spans="1:105" ht="12" customHeight="1" x14ac:dyDescent="0.25">
      <c r="A70" s="97" t="s">
        <v>133</v>
      </c>
      <c r="B70" s="98">
        <v>1066.9931023013826</v>
      </c>
      <c r="C70" s="98">
        <v>994.25459328613772</v>
      </c>
      <c r="D70" s="98">
        <v>1047.7330299179137</v>
      </c>
      <c r="E70" s="98">
        <v>1046.0994544604141</v>
      </c>
      <c r="F70" s="98">
        <v>1092.1386755184587</v>
      </c>
      <c r="G70" s="98">
        <v>1005.2850898478747</v>
      </c>
      <c r="H70" s="98">
        <v>1066.2574789419416</v>
      </c>
      <c r="I70" s="98">
        <v>1033.2585231103985</v>
      </c>
      <c r="J70" s="98">
        <v>1052.581899650982</v>
      </c>
      <c r="K70" s="98">
        <v>1009.1422241539175</v>
      </c>
      <c r="L70" s="98">
        <v>1130.724425269839</v>
      </c>
      <c r="M70" s="98">
        <v>1215.2620598476117</v>
      </c>
      <c r="N70" s="98">
        <v>1224.7958177050295</v>
      </c>
      <c r="O70" s="98">
        <v>1226.861045126866</v>
      </c>
      <c r="P70" s="98">
        <v>1174.4578160116646</v>
      </c>
      <c r="Q70" s="98">
        <v>1212.6683247417043</v>
      </c>
      <c r="R70" s="98">
        <v>1242.9183254785116</v>
      </c>
      <c r="S70" s="98">
        <v>1312.8229842714707</v>
      </c>
      <c r="T70" s="98">
        <v>1318.4536898795964</v>
      </c>
      <c r="U70" s="98">
        <v>1333.0653659735513</v>
      </c>
      <c r="V70" s="98">
        <v>1378.4585370691043</v>
      </c>
      <c r="W70" s="98">
        <v>1337.7573228897043</v>
      </c>
      <c r="DA70" s="63" t="s">
        <v>2307</v>
      </c>
    </row>
    <row r="71" spans="1:105" ht="12" customHeight="1" x14ac:dyDescent="0.25">
      <c r="A71" s="100" t="s">
        <v>217</v>
      </c>
      <c r="B71" s="101">
        <v>414.29767502738758</v>
      </c>
      <c r="C71" s="101">
        <v>350.75066826008612</v>
      </c>
      <c r="D71" s="101">
        <v>338.78727307611211</v>
      </c>
      <c r="E71" s="101">
        <v>369.53605165516086</v>
      </c>
      <c r="F71" s="101">
        <v>371.9391754470509</v>
      </c>
      <c r="G71" s="101">
        <v>313.24263975291359</v>
      </c>
      <c r="H71" s="101">
        <v>313.85211344835267</v>
      </c>
      <c r="I71" s="101">
        <v>354.48727555891355</v>
      </c>
      <c r="J71" s="101">
        <v>334.66467330553075</v>
      </c>
      <c r="K71" s="101">
        <v>293.90472927515589</v>
      </c>
      <c r="L71" s="101">
        <v>626.49216059710739</v>
      </c>
      <c r="M71" s="101">
        <v>330.46038107882418</v>
      </c>
      <c r="N71" s="101">
        <v>410.27502618415218</v>
      </c>
      <c r="O71" s="101">
        <v>425.78598563600326</v>
      </c>
      <c r="P71" s="101">
        <v>302.76176141149693</v>
      </c>
      <c r="Q71" s="101">
        <v>354.43689938652398</v>
      </c>
      <c r="R71" s="101">
        <v>335.48768186679024</v>
      </c>
      <c r="S71" s="101">
        <v>391.76974501667365</v>
      </c>
      <c r="T71" s="101">
        <v>384.67143761419624</v>
      </c>
      <c r="U71" s="101">
        <v>353.82743442368161</v>
      </c>
      <c r="V71" s="101">
        <v>373.84072285317745</v>
      </c>
      <c r="W71" s="101">
        <v>363.43281806343697</v>
      </c>
      <c r="DA71" s="131" t="s">
        <v>2308</v>
      </c>
    </row>
    <row r="72" spans="1:105" ht="12" customHeight="1" x14ac:dyDescent="0.25">
      <c r="A72" s="103" t="s">
        <v>52</v>
      </c>
      <c r="B72" s="104">
        <v>652.69542727399482</v>
      </c>
      <c r="C72" s="104">
        <v>643.50392502605143</v>
      </c>
      <c r="D72" s="104">
        <v>708.9457568418012</v>
      </c>
      <c r="E72" s="104">
        <v>676.5634028052533</v>
      </c>
      <c r="F72" s="104">
        <v>720.19950007140801</v>
      </c>
      <c r="G72" s="104">
        <v>692.04245009496094</v>
      </c>
      <c r="H72" s="104">
        <v>752.40536549358899</v>
      </c>
      <c r="I72" s="104">
        <v>678.77124755148486</v>
      </c>
      <c r="J72" s="104">
        <v>717.91722634545113</v>
      </c>
      <c r="K72" s="104">
        <v>715.23749487876159</v>
      </c>
      <c r="L72" s="104">
        <v>504.23226467273156</v>
      </c>
      <c r="M72" s="104">
        <v>884.80167876878727</v>
      </c>
      <c r="N72" s="104">
        <v>814.5207915208772</v>
      </c>
      <c r="O72" s="104">
        <v>801.07505949086271</v>
      </c>
      <c r="P72" s="104">
        <v>871.6960546001676</v>
      </c>
      <c r="Q72" s="104">
        <v>858.23142535518025</v>
      </c>
      <c r="R72" s="104">
        <v>907.43064361172162</v>
      </c>
      <c r="S72" s="104">
        <v>921.05323925479706</v>
      </c>
      <c r="T72" s="104">
        <v>933.78225226540007</v>
      </c>
      <c r="U72" s="104">
        <v>979.23793154986959</v>
      </c>
      <c r="V72" s="104">
        <v>1004.6178142159266</v>
      </c>
      <c r="W72" s="104">
        <v>974.32450482626734</v>
      </c>
      <c r="DA72" s="132" t="s">
        <v>2309</v>
      </c>
    </row>
    <row r="73" spans="1:105" ht="12" customHeight="1" x14ac:dyDescent="0.25">
      <c r="A73" s="106" t="s">
        <v>122</v>
      </c>
      <c r="B73" s="101">
        <v>1356.8335180978158</v>
      </c>
      <c r="C73" s="101">
        <v>1244.9541300952237</v>
      </c>
      <c r="D73" s="101">
        <v>1243.8332006787045</v>
      </c>
      <c r="E73" s="101">
        <v>1316.2275146737641</v>
      </c>
      <c r="F73" s="101">
        <v>1325.9813968020449</v>
      </c>
      <c r="G73" s="101">
        <v>1232.4387837525944</v>
      </c>
      <c r="H73" s="101">
        <v>1282.7807666003325</v>
      </c>
      <c r="I73" s="101">
        <v>1299.3131520849231</v>
      </c>
      <c r="J73" s="101">
        <v>1319.2560400547841</v>
      </c>
      <c r="K73" s="101">
        <v>1220.1551482359293</v>
      </c>
      <c r="L73" s="101">
        <v>1338.5243130980969</v>
      </c>
      <c r="M73" s="101">
        <v>1439.870344415541</v>
      </c>
      <c r="N73" s="101">
        <v>1531.7702889197383</v>
      </c>
      <c r="O73" s="101">
        <v>1620.8497755016047</v>
      </c>
      <c r="P73" s="101">
        <v>1454.2393847423264</v>
      </c>
      <c r="Q73" s="101">
        <v>1520.2992843648392</v>
      </c>
      <c r="R73" s="101">
        <v>1521.6897261700963</v>
      </c>
      <c r="S73" s="101">
        <v>1613.4701724962988</v>
      </c>
      <c r="T73" s="101">
        <v>1627.0134256796714</v>
      </c>
      <c r="U73" s="101">
        <v>1610.5575914392225</v>
      </c>
      <c r="V73" s="101">
        <v>1672.3989980539397</v>
      </c>
      <c r="W73" s="101">
        <v>1613.8671134838817</v>
      </c>
      <c r="DA73" s="131" t="s">
        <v>2310</v>
      </c>
    </row>
    <row r="74" spans="1:105" ht="12" customHeight="1" x14ac:dyDescent="0.25">
      <c r="A74" s="107" t="s">
        <v>121</v>
      </c>
      <c r="B74" s="104">
        <v>1035.7247661702334</v>
      </c>
      <c r="C74" s="104">
        <v>960.53766914839741</v>
      </c>
      <c r="D74" s="104">
        <v>952.49377897409772</v>
      </c>
      <c r="E74" s="104">
        <v>1017.9727182597848</v>
      </c>
      <c r="F74" s="104">
        <v>1023.4143105495301</v>
      </c>
      <c r="G74" s="104">
        <v>944.71795409907168</v>
      </c>
      <c r="H74" s="104">
        <v>979.91999542600729</v>
      </c>
      <c r="I74" s="104">
        <v>1009.3101691961855</v>
      </c>
      <c r="J74" s="104">
        <v>1020.5460218627477</v>
      </c>
      <c r="K74" s="104">
        <v>940.13988453207082</v>
      </c>
      <c r="L74" s="104">
        <v>1124.8527636530894</v>
      </c>
      <c r="M74" s="104">
        <v>1108.6274097434766</v>
      </c>
      <c r="N74" s="104">
        <v>1207.97228627</v>
      </c>
      <c r="O74" s="104">
        <v>1287.8160720785431</v>
      </c>
      <c r="P74" s="104">
        <v>1128.792604305348</v>
      </c>
      <c r="Q74" s="104">
        <v>1198.9254899495011</v>
      </c>
      <c r="R74" s="104">
        <v>1202.4522868288632</v>
      </c>
      <c r="S74" s="104">
        <v>1292.2802969135248</v>
      </c>
      <c r="T74" s="104">
        <v>1309.6951806376569</v>
      </c>
      <c r="U74" s="104">
        <v>1295.9466367825305</v>
      </c>
      <c r="V74" s="104">
        <v>1362.842316089266</v>
      </c>
      <c r="W74" s="104">
        <v>1330.555123683934</v>
      </c>
      <c r="DA74" s="132" t="s">
        <v>2311</v>
      </c>
    </row>
    <row r="75" spans="1:105" ht="12" customHeight="1" x14ac:dyDescent="0.25">
      <c r="A75" s="108" t="s">
        <v>53</v>
      </c>
      <c r="B75" s="98">
        <v>358.20245241332066</v>
      </c>
      <c r="C75" s="98">
        <v>294.3552480647225</v>
      </c>
      <c r="D75" s="98">
        <v>268.25386466972304</v>
      </c>
      <c r="E75" s="98">
        <v>316.16079764830448</v>
      </c>
      <c r="F75" s="98">
        <v>309.58443457873756</v>
      </c>
      <c r="G75" s="98">
        <v>263.35563548959249</v>
      </c>
      <c r="H75" s="98">
        <v>261.58939903908168</v>
      </c>
      <c r="I75" s="98">
        <v>320.49490383560465</v>
      </c>
      <c r="J75" s="98">
        <v>301.57933344181725</v>
      </c>
      <c r="K75" s="98">
        <v>256.13603918465878</v>
      </c>
      <c r="L75" s="98">
        <v>602.08411954577286</v>
      </c>
      <c r="M75" s="98">
        <v>287.12065412658171</v>
      </c>
      <c r="N75" s="98">
        <v>388.06949589503</v>
      </c>
      <c r="O75" s="98">
        <v>428.94702058790074</v>
      </c>
      <c r="P75" s="98">
        <v>277.38857211489062</v>
      </c>
      <c r="Q75" s="98">
        <v>333.63337347067272</v>
      </c>
      <c r="R75" s="98">
        <v>309.64261172567382</v>
      </c>
      <c r="S75" s="98">
        <v>369.16315565189444</v>
      </c>
      <c r="T75" s="98">
        <v>369.62723743805225</v>
      </c>
      <c r="U75" s="98">
        <v>337.79191788920014</v>
      </c>
      <c r="V75" s="98">
        <v>365.64977743106391</v>
      </c>
      <c r="W75" s="98">
        <v>361.87864880521545</v>
      </c>
      <c r="DA75" s="63" t="s">
        <v>2312</v>
      </c>
    </row>
    <row r="76" spans="1:105" ht="12" customHeight="1" x14ac:dyDescent="0.25">
      <c r="A76" s="108" t="s">
        <v>52</v>
      </c>
      <c r="B76" s="98">
        <v>677.52231375691269</v>
      </c>
      <c r="C76" s="98">
        <v>666.18242108367485</v>
      </c>
      <c r="D76" s="98">
        <v>684.23991430437479</v>
      </c>
      <c r="E76" s="98">
        <v>701.81192061148033</v>
      </c>
      <c r="F76" s="98">
        <v>713.82987597079284</v>
      </c>
      <c r="G76" s="98">
        <v>681.36231860947919</v>
      </c>
      <c r="H76" s="98">
        <v>718.33059638692566</v>
      </c>
      <c r="I76" s="98">
        <v>688.81526536058084</v>
      </c>
      <c r="J76" s="98">
        <v>718.96668842093038</v>
      </c>
      <c r="K76" s="98">
        <v>684.00384534741193</v>
      </c>
      <c r="L76" s="98">
        <v>522.7686441073165</v>
      </c>
      <c r="M76" s="98">
        <v>821.50675561689479</v>
      </c>
      <c r="N76" s="98">
        <v>819.90279037496998</v>
      </c>
      <c r="O76" s="98">
        <v>858.86905149064262</v>
      </c>
      <c r="P76" s="98">
        <v>851.40403219045754</v>
      </c>
      <c r="Q76" s="98">
        <v>865.29211647882858</v>
      </c>
      <c r="R76" s="98">
        <v>892.80967510318919</v>
      </c>
      <c r="S76" s="98">
        <v>923.11714126163031</v>
      </c>
      <c r="T76" s="98">
        <v>940.067943199605</v>
      </c>
      <c r="U76" s="98">
        <v>958.15471889333014</v>
      </c>
      <c r="V76" s="98">
        <v>997.19253865820167</v>
      </c>
      <c r="W76" s="98">
        <v>968.67647487871852</v>
      </c>
      <c r="DA76" s="63" t="s">
        <v>2313</v>
      </c>
    </row>
    <row r="77" spans="1:105" ht="12" customHeight="1" x14ac:dyDescent="0.25">
      <c r="A77" s="121" t="s">
        <v>54</v>
      </c>
      <c r="B77" s="122">
        <v>932.07340236403581</v>
      </c>
      <c r="C77" s="122">
        <v>880.56350140825566</v>
      </c>
      <c r="D77" s="122">
        <v>939.17292078699768</v>
      </c>
      <c r="E77" s="122">
        <v>861.74334797297638</v>
      </c>
      <c r="F77" s="122">
        <v>811.96751068825427</v>
      </c>
      <c r="G77" s="122">
        <v>819.43410447796032</v>
      </c>
      <c r="H77" s="122">
        <v>856.3471942340567</v>
      </c>
      <c r="I77" s="122">
        <v>890.08425976158446</v>
      </c>
      <c r="J77" s="122">
        <v>884.75087022126991</v>
      </c>
      <c r="K77" s="122">
        <v>749.89776184339485</v>
      </c>
      <c r="L77" s="122">
        <v>873.80423970844993</v>
      </c>
      <c r="M77" s="122">
        <v>1000.8060681659978</v>
      </c>
      <c r="N77" s="122">
        <v>959.01063472984924</v>
      </c>
      <c r="O77" s="122">
        <v>919.98632467412438</v>
      </c>
      <c r="P77" s="122">
        <v>875.30912893156744</v>
      </c>
      <c r="Q77" s="122">
        <v>883.20031626550838</v>
      </c>
      <c r="R77" s="122">
        <v>888.49470714943675</v>
      </c>
      <c r="S77" s="122">
        <v>913.29967572818941</v>
      </c>
      <c r="T77" s="122">
        <v>906.55391946208715</v>
      </c>
      <c r="U77" s="122">
        <v>911.32100172863488</v>
      </c>
      <c r="V77" s="122">
        <v>938.95145226002012</v>
      </c>
      <c r="W77" s="122">
        <v>887.74104589926071</v>
      </c>
      <c r="DA77" s="130" t="s">
        <v>2314</v>
      </c>
    </row>
    <row r="78" spans="1:105" ht="12" customHeight="1" x14ac:dyDescent="0.25">
      <c r="A78" s="97" t="s">
        <v>192</v>
      </c>
      <c r="B78" s="98">
        <v>936.77517334553886</v>
      </c>
      <c r="C78" s="98">
        <v>889.87167636829997</v>
      </c>
      <c r="D78" s="98">
        <v>953.06787363817557</v>
      </c>
      <c r="E78" s="98">
        <v>870.49797712247005</v>
      </c>
      <c r="F78" s="98">
        <v>825.59473934253811</v>
      </c>
      <c r="G78" s="98">
        <v>828.00383645759746</v>
      </c>
      <c r="H78" s="98">
        <v>867.49528650985224</v>
      </c>
      <c r="I78" s="98">
        <v>901.27016206438441</v>
      </c>
      <c r="J78" s="98">
        <v>895.48946440632369</v>
      </c>
      <c r="K78" s="98">
        <v>763.53365765635431</v>
      </c>
      <c r="L78" s="98">
        <v>882.42099630525536</v>
      </c>
      <c r="M78" s="98">
        <v>1022.2752218631904</v>
      </c>
      <c r="N78" s="98">
        <v>979.68195259211313</v>
      </c>
      <c r="O78" s="98">
        <v>936.56173484458122</v>
      </c>
      <c r="P78" s="98">
        <v>907.41317109781085</v>
      </c>
      <c r="Q78" s="98">
        <v>912.27310157172951</v>
      </c>
      <c r="R78" s="98">
        <v>922.76334493704633</v>
      </c>
      <c r="S78" s="98">
        <v>949.35533455063273</v>
      </c>
      <c r="T78" s="98">
        <v>945.09758198629243</v>
      </c>
      <c r="U78" s="98">
        <v>954.32418073189194</v>
      </c>
      <c r="V78" s="98">
        <v>984.39047521426028</v>
      </c>
      <c r="W78" s="98">
        <v>934.26163536187096</v>
      </c>
      <c r="DA78" s="63" t="s">
        <v>2315</v>
      </c>
    </row>
    <row r="79" spans="1:105" ht="12" customHeight="1" x14ac:dyDescent="0.25">
      <c r="A79" s="109" t="s">
        <v>120</v>
      </c>
      <c r="B79" s="33">
        <v>733.61506251092408</v>
      </c>
      <c r="C79" s="33">
        <v>749.82453876910643</v>
      </c>
      <c r="D79" s="33">
        <v>749.53081622379591</v>
      </c>
      <c r="E79" s="33">
        <v>735.77793912156778</v>
      </c>
      <c r="F79" s="33">
        <v>611.30290893834581</v>
      </c>
      <c r="G79" s="33">
        <v>659.08413607934756</v>
      </c>
      <c r="H79" s="33">
        <v>681.01722763906275</v>
      </c>
      <c r="I79" s="33">
        <v>708.88241389783946</v>
      </c>
      <c r="J79" s="33">
        <v>745.03623729272147</v>
      </c>
      <c r="K79" s="33">
        <v>537.90417563142717</v>
      </c>
      <c r="L79" s="33">
        <v>758.48313877966666</v>
      </c>
      <c r="M79" s="33">
        <v>723.96463262097268</v>
      </c>
      <c r="N79" s="33">
        <v>784.14273922521215</v>
      </c>
      <c r="O79" s="33">
        <v>809.10016003895475</v>
      </c>
      <c r="P79" s="33">
        <v>667.29677201364768</v>
      </c>
      <c r="Q79" s="33">
        <v>716.48855323570638</v>
      </c>
      <c r="R79" s="33">
        <v>704.59595062802134</v>
      </c>
      <c r="S79" s="33">
        <v>737.82804716436351</v>
      </c>
      <c r="T79" s="33">
        <v>730.34061605587556</v>
      </c>
      <c r="U79" s="33">
        <v>713.42842982815637</v>
      </c>
      <c r="V79" s="33">
        <v>733.85075197980598</v>
      </c>
      <c r="W79" s="33">
        <v>690.86589323499106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18604.593755042559</v>
      </c>
      <c r="C81" s="117">
        <f t="shared" si="28"/>
        <v>19258.243097535695</v>
      </c>
      <c r="D81" s="117">
        <f t="shared" si="28"/>
        <v>17925.254662946147</v>
      </c>
      <c r="E81" s="117">
        <f t="shared" si="28"/>
        <v>19043.493755668565</v>
      </c>
      <c r="F81" s="117">
        <f t="shared" si="28"/>
        <v>19080.421455205487</v>
      </c>
      <c r="G81" s="117">
        <f t="shared" si="28"/>
        <v>18357.854851066182</v>
      </c>
      <c r="H81" s="117">
        <f t="shared" si="28"/>
        <v>16942.988681008934</v>
      </c>
      <c r="I81" s="117">
        <f t="shared" si="28"/>
        <v>15600.997585539779</v>
      </c>
      <c r="J81" s="117">
        <f t="shared" si="28"/>
        <v>16024.330728122633</v>
      </c>
      <c r="K81" s="117">
        <f t="shared" si="28"/>
        <v>15472.683140316933</v>
      </c>
      <c r="L81" s="117">
        <f t="shared" si="28"/>
        <v>16569.0360889447</v>
      </c>
      <c r="M81" s="117">
        <f t="shared" si="28"/>
        <v>13538.411430468976</v>
      </c>
      <c r="N81" s="117">
        <f t="shared" si="28"/>
        <v>14898.919254661023</v>
      </c>
      <c r="O81" s="117">
        <f t="shared" si="28"/>
        <v>15712.95169079235</v>
      </c>
      <c r="P81" s="117">
        <f t="shared" si="28"/>
        <v>12628.27446784128</v>
      </c>
      <c r="Q81" s="117">
        <f t="shared" si="28"/>
        <v>13251.653436497221</v>
      </c>
      <c r="R81" s="117">
        <f t="shared" ref="R81:V81" si="29">R82+R85+R87+R100</f>
        <v>13972.939584176565</v>
      </c>
      <c r="S81" s="117">
        <f t="shared" si="29"/>
        <v>13683.901906906362</v>
      </c>
      <c r="T81" s="117">
        <f t="shared" si="29"/>
        <v>13389.306360534898</v>
      </c>
      <c r="U81" s="117">
        <f t="shared" si="29"/>
        <v>13493.105068382451</v>
      </c>
      <c r="V81" s="117">
        <f t="shared" si="29"/>
        <v>12542.284200419523</v>
      </c>
      <c r="W81" s="117">
        <f t="shared" ref="W81" si="30">W82+W85+W87+W100</f>
        <v>14011.274890494233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16382.011114394574</v>
      </c>
      <c r="C82" s="122">
        <f t="shared" si="31"/>
        <v>17104.994143623418</v>
      </c>
      <c r="D82" s="122">
        <f t="shared" si="31"/>
        <v>15770.577118229405</v>
      </c>
      <c r="E82" s="122">
        <f t="shared" si="31"/>
        <v>16816.375956433749</v>
      </c>
      <c r="F82" s="122">
        <f t="shared" si="31"/>
        <v>16971.692300456638</v>
      </c>
      <c r="G82" s="122">
        <f t="shared" si="31"/>
        <v>16320.844622777064</v>
      </c>
      <c r="H82" s="122">
        <f t="shared" si="31"/>
        <v>14855.302596830305</v>
      </c>
      <c r="I82" s="122">
        <f t="shared" si="31"/>
        <v>13487.331767743159</v>
      </c>
      <c r="J82" s="122">
        <f t="shared" si="31"/>
        <v>13900.92877710368</v>
      </c>
      <c r="K82" s="122">
        <f t="shared" si="31"/>
        <v>13554.929321894866</v>
      </c>
      <c r="L82" s="122">
        <f t="shared" si="31"/>
        <v>14383.893164224504</v>
      </c>
      <c r="M82" s="122">
        <f t="shared" si="31"/>
        <v>11281.609370709775</v>
      </c>
      <c r="N82" s="122">
        <f t="shared" si="31"/>
        <v>12529.041008481248</v>
      </c>
      <c r="O82" s="122">
        <f t="shared" si="31"/>
        <v>13242.603532952353</v>
      </c>
      <c r="P82" s="122">
        <f t="shared" si="31"/>
        <v>10403.927426301698</v>
      </c>
      <c r="Q82" s="122">
        <f t="shared" si="31"/>
        <v>10936.698821156917</v>
      </c>
      <c r="R82" s="122">
        <f t="shared" ref="R82:V82" si="32">SUM(R83:R84)</f>
        <v>11682.000893759054</v>
      </c>
      <c r="S82" s="122">
        <f t="shared" si="32"/>
        <v>11264.202145262287</v>
      </c>
      <c r="T82" s="122">
        <f t="shared" si="32"/>
        <v>10964.243026689555</v>
      </c>
      <c r="U82" s="122">
        <f t="shared" si="32"/>
        <v>11111.244823300523</v>
      </c>
      <c r="V82" s="122">
        <f t="shared" si="32"/>
        <v>10058.213730158572</v>
      </c>
      <c r="W82" s="122">
        <f t="shared" ref="W82" si="33">SUM(W83:W84)</f>
        <v>11609.354272548297</v>
      </c>
      <c r="DA82" s="130" t="s">
        <v>2318</v>
      </c>
    </row>
    <row r="83" spans="1:105" ht="12" customHeight="1" x14ac:dyDescent="0.25">
      <c r="A83" s="97" t="s">
        <v>204</v>
      </c>
      <c r="B83" s="98">
        <v>16304.4800059232</v>
      </c>
      <c r="C83" s="98">
        <v>17025.112618695723</v>
      </c>
      <c r="D83" s="98">
        <v>15696.532940982481</v>
      </c>
      <c r="E83" s="98">
        <v>16739.360188581613</v>
      </c>
      <c r="F83" s="98">
        <v>16891.685966300993</v>
      </c>
      <c r="G83" s="98">
        <v>16243.692331579779</v>
      </c>
      <c r="H83" s="98">
        <v>14784.41934952343</v>
      </c>
      <c r="I83" s="98">
        <v>13420.713323548624</v>
      </c>
      <c r="J83" s="98">
        <v>13830.997575542837</v>
      </c>
      <c r="K83" s="98">
        <v>13486.24899044403</v>
      </c>
      <c r="L83" s="98">
        <v>14308.664179729247</v>
      </c>
      <c r="M83" s="98">
        <v>11221.182693767867</v>
      </c>
      <c r="N83" s="98">
        <v>12460.210310160921</v>
      </c>
      <c r="O83" s="98">
        <v>13168.336657435559</v>
      </c>
      <c r="P83" s="98">
        <v>10345.432426767376</v>
      </c>
      <c r="Q83" s="98">
        <v>10875.067663613394</v>
      </c>
      <c r="R83" s="98">
        <v>11615.893008060108</v>
      </c>
      <c r="S83" s="98">
        <v>11200.051573333567</v>
      </c>
      <c r="T83" s="98">
        <v>10901.257545075081</v>
      </c>
      <c r="U83" s="98">
        <v>11046.81034551021</v>
      </c>
      <c r="V83" s="98">
        <v>9999.3830003851581</v>
      </c>
      <c r="W83" s="98">
        <v>11540.684799785326</v>
      </c>
      <c r="DA83" s="63" t="s">
        <v>2319</v>
      </c>
    </row>
    <row r="84" spans="1:105" ht="12" customHeight="1" x14ac:dyDescent="0.25">
      <c r="A84" s="97" t="s">
        <v>53</v>
      </c>
      <c r="B84" s="98">
        <v>77.531108471373258</v>
      </c>
      <c r="C84" s="98">
        <v>79.881524927695224</v>
      </c>
      <c r="D84" s="98">
        <v>74.044177246924718</v>
      </c>
      <c r="E84" s="98">
        <v>77.015767852134516</v>
      </c>
      <c r="F84" s="98">
        <v>80.006334155643628</v>
      </c>
      <c r="G84" s="98">
        <v>77.152291197284384</v>
      </c>
      <c r="H84" s="98">
        <v>70.883247306873756</v>
      </c>
      <c r="I84" s="98">
        <v>66.618444194535286</v>
      </c>
      <c r="J84" s="98">
        <v>69.931201560843292</v>
      </c>
      <c r="K84" s="98">
        <v>68.680331450835624</v>
      </c>
      <c r="L84" s="98">
        <v>75.228984495257194</v>
      </c>
      <c r="M84" s="98">
        <v>60.426676941908148</v>
      </c>
      <c r="N84" s="98">
        <v>68.830698320327599</v>
      </c>
      <c r="O84" s="98">
        <v>74.266875516794968</v>
      </c>
      <c r="P84" s="98">
        <v>58.494999534320989</v>
      </c>
      <c r="Q84" s="98">
        <v>61.631157543522306</v>
      </c>
      <c r="R84" s="98">
        <v>66.10788569894585</v>
      </c>
      <c r="S84" s="98">
        <v>64.15057192872041</v>
      </c>
      <c r="T84" s="98">
        <v>62.985481614474082</v>
      </c>
      <c r="U84" s="98">
        <v>64.434477790312542</v>
      </c>
      <c r="V84" s="98">
        <v>58.83072977341368</v>
      </c>
      <c r="W84" s="98">
        <v>68.669472762970926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20.672139253534137</v>
      </c>
      <c r="C85" s="122">
        <f t="shared" si="34"/>
        <v>26.253266960690038</v>
      </c>
      <c r="D85" s="122">
        <f t="shared" si="34"/>
        <v>20.713811450370201</v>
      </c>
      <c r="E85" s="122">
        <f t="shared" si="34"/>
        <v>68.819442588488087</v>
      </c>
      <c r="F85" s="122">
        <f t="shared" si="34"/>
        <v>21.698522617463404</v>
      </c>
      <c r="G85" s="122">
        <f t="shared" si="34"/>
        <v>30.130793841471817</v>
      </c>
      <c r="H85" s="122">
        <f t="shared" si="34"/>
        <v>41.683464224532472</v>
      </c>
      <c r="I85" s="122">
        <f t="shared" si="34"/>
        <v>18.82515958955743</v>
      </c>
      <c r="J85" s="122">
        <f t="shared" si="34"/>
        <v>19.49799575027151</v>
      </c>
      <c r="K85" s="122">
        <f t="shared" si="34"/>
        <v>23.038402264681761</v>
      </c>
      <c r="L85" s="122">
        <f t="shared" si="34"/>
        <v>23.196509814849147</v>
      </c>
      <c r="M85" s="122">
        <f t="shared" si="34"/>
        <v>24.386220042245327</v>
      </c>
      <c r="N85" s="122">
        <f t="shared" si="34"/>
        <v>25.360294396026262</v>
      </c>
      <c r="O85" s="122">
        <f t="shared" si="34"/>
        <v>27.235737871697797</v>
      </c>
      <c r="P85" s="122">
        <f t="shared" si="34"/>
        <v>28.492140815717313</v>
      </c>
      <c r="Q85" s="122">
        <f t="shared" si="34"/>
        <v>30.226683131536756</v>
      </c>
      <c r="R85" s="122">
        <f t="shared" si="34"/>
        <v>36.036682212346186</v>
      </c>
      <c r="S85" s="122">
        <f t="shared" si="34"/>
        <v>35.278024669375881</v>
      </c>
      <c r="T85" s="122">
        <f t="shared" si="34"/>
        <v>38.439038669414487</v>
      </c>
      <c r="U85" s="122">
        <f t="shared" si="34"/>
        <v>42.356408991960571</v>
      </c>
      <c r="V85" s="122">
        <f t="shared" si="34"/>
        <v>53.366757801616515</v>
      </c>
      <c r="W85" s="122">
        <f t="shared" si="34"/>
        <v>57.619123690451978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20.672139253534137</v>
      </c>
      <c r="C86" s="98">
        <f>IF(RES_hhdet_fec!C86=0,0,RES_hhdet_fec!C86*1000*11630/RES_hhdet_num!C81)</f>
        <v>26.253266960690038</v>
      </c>
      <c r="D86" s="98">
        <f>IF(RES_hhdet_fec!D86=0,0,RES_hhdet_fec!D86*1000*11630/RES_hhdet_num!D81)</f>
        <v>20.713811450370201</v>
      </c>
      <c r="E86" s="98">
        <f>IF(RES_hhdet_fec!E86=0,0,RES_hhdet_fec!E86*1000*11630/RES_hhdet_num!E81)</f>
        <v>68.819442588488087</v>
      </c>
      <c r="F86" s="98">
        <f>IF(RES_hhdet_fec!F86=0,0,RES_hhdet_fec!F86*1000*11630/RES_hhdet_num!F81)</f>
        <v>21.698522617463404</v>
      </c>
      <c r="G86" s="98">
        <f>IF(RES_hhdet_fec!G86=0,0,RES_hhdet_fec!G86*1000*11630/RES_hhdet_num!G81)</f>
        <v>30.130793841471817</v>
      </c>
      <c r="H86" s="98">
        <f>IF(RES_hhdet_fec!H86=0,0,RES_hhdet_fec!H86*1000*11630/RES_hhdet_num!H81)</f>
        <v>41.683464224532472</v>
      </c>
      <c r="I86" s="98">
        <f>IF(RES_hhdet_fec!I86=0,0,RES_hhdet_fec!I86*1000*11630/RES_hhdet_num!I81)</f>
        <v>18.82515958955743</v>
      </c>
      <c r="J86" s="98">
        <f>IF(RES_hhdet_fec!J86=0,0,RES_hhdet_fec!J86*1000*11630/RES_hhdet_num!J81)</f>
        <v>19.49799575027151</v>
      </c>
      <c r="K86" s="98">
        <f>IF(RES_hhdet_fec!K86=0,0,RES_hhdet_fec!K86*1000*11630/RES_hhdet_num!K81)</f>
        <v>23.038402264681761</v>
      </c>
      <c r="L86" s="98">
        <f>IF(RES_hhdet_fec!L86=0,0,RES_hhdet_fec!L86*1000*11630/RES_hhdet_num!L81)</f>
        <v>23.196509814849147</v>
      </c>
      <c r="M86" s="98">
        <f>IF(RES_hhdet_fec!M86=0,0,RES_hhdet_fec!M86*1000*11630/RES_hhdet_num!M81)</f>
        <v>24.386220042245327</v>
      </c>
      <c r="N86" s="98">
        <f>IF(RES_hhdet_fec!N86=0,0,RES_hhdet_fec!N86*1000*11630/RES_hhdet_num!N81)</f>
        <v>25.360294396026262</v>
      </c>
      <c r="O86" s="98">
        <f>IF(RES_hhdet_fec!O86=0,0,RES_hhdet_fec!O86*1000*11630/RES_hhdet_num!O81)</f>
        <v>27.235737871697797</v>
      </c>
      <c r="P86" s="98">
        <f>IF(RES_hhdet_fec!P86=0,0,RES_hhdet_fec!P86*1000*11630/RES_hhdet_num!P81)</f>
        <v>28.492140815717313</v>
      </c>
      <c r="Q86" s="98">
        <f>IF(RES_hhdet_fec!Q86=0,0,RES_hhdet_fec!Q86*1000*11630/RES_hhdet_num!Q81)</f>
        <v>30.226683131536756</v>
      </c>
      <c r="R86" s="98">
        <f>IF(RES_hhdet_fec!R86=0,0,RES_hhdet_fec!R86*1000*11630/RES_hhdet_num!R81)</f>
        <v>36.036682212346186</v>
      </c>
      <c r="S86" s="98">
        <f>IF(RES_hhdet_fec!S86=0,0,RES_hhdet_fec!S86*1000*11630/RES_hhdet_num!S81)</f>
        <v>35.278024669375881</v>
      </c>
      <c r="T86" s="98">
        <f>IF(RES_hhdet_fec!T86=0,0,RES_hhdet_fec!T86*1000*11630/RES_hhdet_num!T81)</f>
        <v>38.439038669414487</v>
      </c>
      <c r="U86" s="98">
        <f>IF(RES_hhdet_fec!U86=0,0,RES_hhdet_fec!U86*1000*11630/RES_hhdet_num!U81)</f>
        <v>42.356408991960571</v>
      </c>
      <c r="V86" s="98">
        <f>IF(RES_hhdet_fec!V86=0,0,RES_hhdet_fec!V86*1000*11630/RES_hhdet_num!V81)</f>
        <v>53.366757801616515</v>
      </c>
      <c r="W86" s="98">
        <f>IF(RES_hhdet_fec!W86=0,0,RES_hhdet_fec!W86*1000*11630/RES_hhdet_num!W81)</f>
        <v>57.619123690451978</v>
      </c>
      <c r="DA86" s="63" t="s">
        <v>2322</v>
      </c>
    </row>
    <row r="87" spans="1:105" ht="12" customHeight="1" x14ac:dyDescent="0.25">
      <c r="A87" s="121" t="s">
        <v>55</v>
      </c>
      <c r="B87" s="122">
        <v>1373.936259598371</v>
      </c>
      <c r="C87" s="122">
        <v>1302.9136318486246</v>
      </c>
      <c r="D87" s="122">
        <v>1301.0214519860172</v>
      </c>
      <c r="E87" s="122">
        <v>1358.2982677824584</v>
      </c>
      <c r="F87" s="122">
        <v>1360.5449403983521</v>
      </c>
      <c r="G87" s="122">
        <v>1264.1819303598656</v>
      </c>
      <c r="H87" s="122">
        <v>1295.353529015033</v>
      </c>
      <c r="I87" s="122">
        <v>1308.3033534658132</v>
      </c>
      <c r="J87" s="122">
        <v>1318.1227794044012</v>
      </c>
      <c r="K87" s="122">
        <v>1229.9286628305786</v>
      </c>
      <c r="L87" s="122">
        <v>1352.1499271489292</v>
      </c>
      <c r="M87" s="122">
        <v>1427.014503750021</v>
      </c>
      <c r="N87" s="122">
        <v>1503.3117645282396</v>
      </c>
      <c r="O87" s="122">
        <v>1583.395184062218</v>
      </c>
      <c r="P87" s="122">
        <v>1429.6046586722682</v>
      </c>
      <c r="Q87" s="122">
        <v>1491.6729484708574</v>
      </c>
      <c r="R87" s="122">
        <v>1496.9785192392828</v>
      </c>
      <c r="S87" s="122">
        <v>1583.7226344552946</v>
      </c>
      <c r="T87" s="122">
        <v>1593.5885624436139</v>
      </c>
      <c r="U87" s="122">
        <v>1566.5877902970885</v>
      </c>
      <c r="V87" s="122">
        <v>1627.269699156051</v>
      </c>
      <c r="W87" s="122">
        <v>1595.2972618527049</v>
      </c>
      <c r="DA87" s="130" t="s">
        <v>2323</v>
      </c>
    </row>
    <row r="88" spans="1:105" ht="12" customHeight="1" x14ac:dyDescent="0.25">
      <c r="A88" s="97" t="s">
        <v>132</v>
      </c>
      <c r="B88" s="98">
        <v>1720.7726079201032</v>
      </c>
      <c r="C88" s="98">
        <v>1658.5508110865098</v>
      </c>
      <c r="D88" s="98">
        <v>1623.7416455056186</v>
      </c>
      <c r="E88" s="98">
        <v>1702.6394407335536</v>
      </c>
      <c r="F88" s="98">
        <v>1627.6592660175393</v>
      </c>
      <c r="G88" s="98">
        <v>1508.5173934149695</v>
      </c>
      <c r="H88" s="98">
        <v>1485.5881013024598</v>
      </c>
      <c r="I88" s="98">
        <v>1480.0182905915806</v>
      </c>
      <c r="J88" s="98">
        <v>1407.7535612965087</v>
      </c>
      <c r="K88" s="98">
        <v>1362.75421621705</v>
      </c>
      <c r="L88" s="98">
        <v>1614.5965578653343</v>
      </c>
      <c r="M88" s="98">
        <v>1556.4973987936116</v>
      </c>
      <c r="N88" s="98">
        <v>1453.3847529684995</v>
      </c>
      <c r="O88" s="98">
        <v>1450.1252321583045</v>
      </c>
      <c r="P88" s="98">
        <v>1457.4338812964111</v>
      </c>
      <c r="Q88" s="98">
        <v>1443.6940808858124</v>
      </c>
      <c r="R88" s="98">
        <v>1450.4809019085196</v>
      </c>
      <c r="S88" s="98">
        <v>1511.712278320671</v>
      </c>
      <c r="T88" s="98">
        <v>1533.7557903662273</v>
      </c>
      <c r="U88" s="98">
        <v>1498.2862985161019</v>
      </c>
      <c r="V88" s="98">
        <v>1446.948648867053</v>
      </c>
      <c r="W88" s="98">
        <v>1797.6522868843567</v>
      </c>
      <c r="DA88" s="63" t="s">
        <v>2324</v>
      </c>
    </row>
    <row r="89" spans="1:105" ht="12" customHeight="1" x14ac:dyDescent="0.25">
      <c r="A89" s="97" t="s">
        <v>131</v>
      </c>
      <c r="B89" s="98">
        <v>1098.4641330509285</v>
      </c>
      <c r="C89" s="98">
        <v>1049.0940810814081</v>
      </c>
      <c r="D89" s="98">
        <v>1032.9794640503262</v>
      </c>
      <c r="E89" s="98">
        <v>1121.9751634989241</v>
      </c>
      <c r="F89" s="98">
        <v>1085.4177228462509</v>
      </c>
      <c r="G89" s="98">
        <v>1008.4102145193804</v>
      </c>
      <c r="H89" s="98">
        <v>1003.0065420218679</v>
      </c>
      <c r="I89" s="98">
        <v>1040.1178607985635</v>
      </c>
      <c r="J89" s="98">
        <v>1009.9896050770171</v>
      </c>
      <c r="K89" s="98">
        <v>988.52161727708312</v>
      </c>
      <c r="L89" s="98">
        <v>1289.002159185914</v>
      </c>
      <c r="M89" s="98">
        <v>1175.0157728903657</v>
      </c>
      <c r="N89" s="98">
        <v>1152.925113967003</v>
      </c>
      <c r="O89" s="98">
        <v>1195.0151192988972</v>
      </c>
      <c r="P89" s="98">
        <v>1177.210661540151</v>
      </c>
      <c r="Q89" s="98">
        <v>1182.1322032928069</v>
      </c>
      <c r="R89" s="98">
        <v>1189.0406762008395</v>
      </c>
      <c r="S89" s="98">
        <v>1262.6209984428604</v>
      </c>
      <c r="T89" s="98">
        <v>1291.2343189714916</v>
      </c>
      <c r="U89" s="98">
        <v>1263.9464542899048</v>
      </c>
      <c r="V89" s="98">
        <v>1234.4457984286005</v>
      </c>
      <c r="W89" s="98">
        <v>1541.418912032201</v>
      </c>
      <c r="DA89" s="63" t="s">
        <v>2325</v>
      </c>
    </row>
    <row r="90" spans="1:105" ht="12" customHeight="1" x14ac:dyDescent="0.25">
      <c r="A90" s="100" t="s">
        <v>204</v>
      </c>
      <c r="B90" s="101">
        <v>454.01226472466476</v>
      </c>
      <c r="C90" s="101">
        <v>392.30682532088127</v>
      </c>
      <c r="D90" s="101">
        <v>353.61015830140298</v>
      </c>
      <c r="E90" s="101">
        <v>410.66350206672348</v>
      </c>
      <c r="F90" s="101">
        <v>380.54678290539846</v>
      </c>
      <c r="G90" s="101">
        <v>317.59834085503019</v>
      </c>
      <c r="H90" s="101">
        <v>293.11024069415106</v>
      </c>
      <c r="I90" s="101">
        <v>346.87193943429151</v>
      </c>
      <c r="J90" s="101">
        <v>306.85952240164215</v>
      </c>
      <c r="K90" s="101">
        <v>271.36704029011275</v>
      </c>
      <c r="L90" s="101">
        <v>682.10990356630532</v>
      </c>
      <c r="M90" s="101">
        <v>296.82825939974197</v>
      </c>
      <c r="N90" s="101">
        <v>359.76015343100727</v>
      </c>
      <c r="O90" s="101">
        <v>385.61947067134014</v>
      </c>
      <c r="P90" s="101">
        <v>279.65512844429401</v>
      </c>
      <c r="Q90" s="101">
        <v>320.24652576007321</v>
      </c>
      <c r="R90" s="101">
        <v>300.20624559586713</v>
      </c>
      <c r="S90" s="101">
        <v>355.16997797078648</v>
      </c>
      <c r="T90" s="101">
        <v>357.88407781824452</v>
      </c>
      <c r="U90" s="101">
        <v>319.37550202425666</v>
      </c>
      <c r="V90" s="101">
        <v>319.16831617298033</v>
      </c>
      <c r="W90" s="101">
        <v>398.18388855244837</v>
      </c>
      <c r="DA90" s="131" t="s">
        <v>2326</v>
      </c>
    </row>
    <row r="91" spans="1:105" ht="12" customHeight="1" x14ac:dyDescent="0.25">
      <c r="A91" s="103" t="s">
        <v>52</v>
      </c>
      <c r="B91" s="104">
        <v>644.45186832626382</v>
      </c>
      <c r="C91" s="104">
        <v>656.78725576052682</v>
      </c>
      <c r="D91" s="104">
        <v>679.36930574892324</v>
      </c>
      <c r="E91" s="104">
        <v>711.31166143220071</v>
      </c>
      <c r="F91" s="104">
        <v>704.87093994085262</v>
      </c>
      <c r="G91" s="104">
        <v>690.81187366435029</v>
      </c>
      <c r="H91" s="104">
        <v>709.89630132771697</v>
      </c>
      <c r="I91" s="104">
        <v>693.24592136427191</v>
      </c>
      <c r="J91" s="104">
        <v>703.13008267537487</v>
      </c>
      <c r="K91" s="104">
        <v>717.15457698697037</v>
      </c>
      <c r="L91" s="104">
        <v>606.89225561960859</v>
      </c>
      <c r="M91" s="104">
        <v>878.1875134906237</v>
      </c>
      <c r="N91" s="104">
        <v>793.16496053599565</v>
      </c>
      <c r="O91" s="104">
        <v>809.39564862755708</v>
      </c>
      <c r="P91" s="104">
        <v>897.55553309585707</v>
      </c>
      <c r="Q91" s="104">
        <v>861.88567753273367</v>
      </c>
      <c r="R91" s="104">
        <v>888.83443060497257</v>
      </c>
      <c r="S91" s="104">
        <v>907.45102047207399</v>
      </c>
      <c r="T91" s="104">
        <v>933.35024115324734</v>
      </c>
      <c r="U91" s="104">
        <v>944.5709522656482</v>
      </c>
      <c r="V91" s="104">
        <v>915.27748225562004</v>
      </c>
      <c r="W91" s="104">
        <v>1143.2350234797527</v>
      </c>
      <c r="DA91" s="132" t="s">
        <v>2327</v>
      </c>
    </row>
    <row r="92" spans="1:105" ht="12" customHeight="1" x14ac:dyDescent="0.25">
      <c r="A92" s="106" t="s">
        <v>124</v>
      </c>
      <c r="B92" s="101">
        <v>1464.7665802557083</v>
      </c>
      <c r="C92" s="101">
        <v>1422.6227780634226</v>
      </c>
      <c r="D92" s="101">
        <v>1476.9092078074386</v>
      </c>
      <c r="E92" s="101">
        <v>1449.8746470444848</v>
      </c>
      <c r="F92" s="101">
        <v>1484.9160222741509</v>
      </c>
      <c r="G92" s="101">
        <v>1452.3582565789277</v>
      </c>
      <c r="H92" s="101">
        <v>1422.2610148502786</v>
      </c>
      <c r="I92" s="101">
        <v>1485.5471858510546</v>
      </c>
      <c r="J92" s="101">
        <v>1413.6426208369774</v>
      </c>
      <c r="K92" s="101">
        <v>1438.2488613603889</v>
      </c>
      <c r="L92" s="101">
        <v>1527.6719966427236</v>
      </c>
      <c r="M92" s="101">
        <v>1651.0743224717016</v>
      </c>
      <c r="N92" s="101">
        <v>1626.7360875055556</v>
      </c>
      <c r="O92" s="101">
        <v>1634.1940401500867</v>
      </c>
      <c r="P92" s="101">
        <v>1630.6185836206112</v>
      </c>
      <c r="Q92" s="101">
        <v>1601.3692406715763</v>
      </c>
      <c r="R92" s="101">
        <v>1605.828971702146</v>
      </c>
      <c r="S92" s="101">
        <v>1670.8741141803771</v>
      </c>
      <c r="T92" s="101">
        <v>1692.5289388236565</v>
      </c>
      <c r="U92" s="101">
        <v>1594.8716562230002</v>
      </c>
      <c r="V92" s="101">
        <v>1606.902408990929</v>
      </c>
      <c r="W92" s="101">
        <v>1633.8641425983701</v>
      </c>
      <c r="DA92" s="131" t="s">
        <v>2328</v>
      </c>
    </row>
    <row r="93" spans="1:105" ht="12" customHeight="1" x14ac:dyDescent="0.25">
      <c r="A93" s="107" t="s">
        <v>123</v>
      </c>
      <c r="B93" s="104">
        <v>1039.4735234772249</v>
      </c>
      <c r="C93" s="104">
        <v>997.06368687772203</v>
      </c>
      <c r="D93" s="104">
        <v>1026.1903307131349</v>
      </c>
      <c r="E93" s="104">
        <v>1025.320993772099</v>
      </c>
      <c r="F93" s="104">
        <v>1050.4068934967495</v>
      </c>
      <c r="G93" s="104">
        <v>1021.607123265411</v>
      </c>
      <c r="H93" s="104">
        <v>1001.9556908513806</v>
      </c>
      <c r="I93" s="104">
        <v>1073.2333272218</v>
      </c>
      <c r="J93" s="104">
        <v>1013.3257958101092</v>
      </c>
      <c r="K93" s="104">
        <v>1023.5186223985708</v>
      </c>
      <c r="L93" s="104">
        <v>1219.7989277947204</v>
      </c>
      <c r="M93" s="104">
        <v>1177.0522572893221</v>
      </c>
      <c r="N93" s="104">
        <v>1201.1981460769709</v>
      </c>
      <c r="O93" s="104">
        <v>1231.2753971510988</v>
      </c>
      <c r="P93" s="104">
        <v>1197.2923750790785</v>
      </c>
      <c r="Q93" s="104">
        <v>1208.7710987917596</v>
      </c>
      <c r="R93" s="104">
        <v>1222.0871180341217</v>
      </c>
      <c r="S93" s="104">
        <v>1306.2014789804864</v>
      </c>
      <c r="T93" s="104">
        <v>1343.4851513862745</v>
      </c>
      <c r="U93" s="104">
        <v>1285.6947348798883</v>
      </c>
      <c r="V93" s="104">
        <v>1326.5986958824728</v>
      </c>
      <c r="W93" s="104">
        <v>1373.6424107618786</v>
      </c>
      <c r="DA93" s="132" t="s">
        <v>2329</v>
      </c>
    </row>
    <row r="94" spans="1:105" ht="12" customHeight="1" x14ac:dyDescent="0.25">
      <c r="A94" s="108" t="s">
        <v>50</v>
      </c>
      <c r="B94" s="98">
        <v>386.48699445555451</v>
      </c>
      <c r="C94" s="98">
        <v>336.24758734628239</v>
      </c>
      <c r="D94" s="98">
        <v>318.58175745190346</v>
      </c>
      <c r="E94" s="98">
        <v>348.65833617071161</v>
      </c>
      <c r="F94" s="98">
        <v>346.79515801256247</v>
      </c>
      <c r="G94" s="98">
        <v>310.01888896005073</v>
      </c>
      <c r="H94" s="98">
        <v>290.14714825661304</v>
      </c>
      <c r="I94" s="98">
        <v>366.16478512950431</v>
      </c>
      <c r="J94" s="98">
        <v>322.85186941440759</v>
      </c>
      <c r="K94" s="98">
        <v>301.28306110556912</v>
      </c>
      <c r="L94" s="98">
        <v>684.07796245616635</v>
      </c>
      <c r="M94" s="98">
        <v>328.35786756145365</v>
      </c>
      <c r="N94" s="98">
        <v>412.86464194005441</v>
      </c>
      <c r="O94" s="98">
        <v>438.49897642313903</v>
      </c>
      <c r="P94" s="98">
        <v>312.67868590783809</v>
      </c>
      <c r="Q94" s="98">
        <v>353.65303255639247</v>
      </c>
      <c r="R94" s="98">
        <v>327.69166642287604</v>
      </c>
      <c r="S94" s="98">
        <v>379.3293230248126</v>
      </c>
      <c r="T94" s="98">
        <v>377.65255274189798</v>
      </c>
      <c r="U94" s="98">
        <v>330.34035073488968</v>
      </c>
      <c r="V94" s="98">
        <v>352.04812048244463</v>
      </c>
      <c r="W94" s="98">
        <v>368.20892572552771</v>
      </c>
      <c r="DA94" s="63" t="s">
        <v>2330</v>
      </c>
    </row>
    <row r="95" spans="1:105" ht="12" customHeight="1" x14ac:dyDescent="0.25">
      <c r="A95" s="108" t="s">
        <v>52</v>
      </c>
      <c r="B95" s="98">
        <v>652.98652902167032</v>
      </c>
      <c r="C95" s="98">
        <v>660.81609953143959</v>
      </c>
      <c r="D95" s="98">
        <v>707.6085732612313</v>
      </c>
      <c r="E95" s="98">
        <v>676.66265760138742</v>
      </c>
      <c r="F95" s="98">
        <v>703.61173548418719</v>
      </c>
      <c r="G95" s="98">
        <v>711.58823430536017</v>
      </c>
      <c r="H95" s="98">
        <v>711.80854259476757</v>
      </c>
      <c r="I95" s="98">
        <v>707.06854209229584</v>
      </c>
      <c r="J95" s="98">
        <v>690.4739263957016</v>
      </c>
      <c r="K95" s="98">
        <v>722.23556129300175</v>
      </c>
      <c r="L95" s="98">
        <v>535.72096533855392</v>
      </c>
      <c r="M95" s="98">
        <v>848.69438972786861</v>
      </c>
      <c r="N95" s="98">
        <v>788.33350413691664</v>
      </c>
      <c r="O95" s="98">
        <v>792.77642072795993</v>
      </c>
      <c r="P95" s="98">
        <v>884.61368917124037</v>
      </c>
      <c r="Q95" s="98">
        <v>855.118066235367</v>
      </c>
      <c r="R95" s="98">
        <v>894.39545161124556</v>
      </c>
      <c r="S95" s="98">
        <v>926.87215595567386</v>
      </c>
      <c r="T95" s="98">
        <v>965.83259864437639</v>
      </c>
      <c r="U95" s="98">
        <v>955.35438414499868</v>
      </c>
      <c r="V95" s="98">
        <v>974.55057540002849</v>
      </c>
      <c r="W95" s="98">
        <v>1005.4334850363508</v>
      </c>
      <c r="DA95" s="63" t="s">
        <v>2331</v>
      </c>
    </row>
    <row r="96" spans="1:105" ht="12" customHeight="1" x14ac:dyDescent="0.25">
      <c r="A96" s="106" t="s">
        <v>122</v>
      </c>
      <c r="B96" s="101">
        <v>1356.8335180978158</v>
      </c>
      <c r="C96" s="101">
        <v>1280.4366589919416</v>
      </c>
      <c r="D96" s="101">
        <v>1272.9672927110139</v>
      </c>
      <c r="E96" s="101">
        <v>1339.2769529331263</v>
      </c>
      <c r="F96" s="101">
        <v>1342.2092190110161</v>
      </c>
      <c r="G96" s="101">
        <v>1240.3373621015232</v>
      </c>
      <c r="H96" s="101">
        <v>1284.2251841180196</v>
      </c>
      <c r="I96" s="101">
        <v>1296.6805517781795</v>
      </c>
      <c r="J96" s="101">
        <v>1322.4768520518576</v>
      </c>
      <c r="K96" s="101">
        <v>1225.3748527399284</v>
      </c>
      <c r="L96" s="101">
        <v>1344.6390715902671</v>
      </c>
      <c r="M96" s="101">
        <v>1445.1469027763444</v>
      </c>
      <c r="N96" s="101">
        <v>1539.9908928604827</v>
      </c>
      <c r="O96" s="101">
        <v>1627.9540032380071</v>
      </c>
      <c r="P96" s="101">
        <v>1459.0918625091538</v>
      </c>
      <c r="Q96" s="101">
        <v>1528.9755206662285</v>
      </c>
      <c r="R96" s="101">
        <v>1535.0657301486697</v>
      </c>
      <c r="S96" s="101">
        <v>1623.2510420676554</v>
      </c>
      <c r="T96" s="101">
        <v>1633.5465420263095</v>
      </c>
      <c r="U96" s="101">
        <v>1609.918726743294</v>
      </c>
      <c r="V96" s="101">
        <v>1676.7117939461637</v>
      </c>
      <c r="W96" s="101">
        <v>1626.1001463149796</v>
      </c>
      <c r="DA96" s="131" t="s">
        <v>2332</v>
      </c>
    </row>
    <row r="97" spans="1:105" ht="12" customHeight="1" x14ac:dyDescent="0.25">
      <c r="A97" s="107" t="s">
        <v>121</v>
      </c>
      <c r="B97" s="104">
        <v>1035.7247661702334</v>
      </c>
      <c r="C97" s="104">
        <v>969.39796098293004</v>
      </c>
      <c r="D97" s="104">
        <v>959.56935806235788</v>
      </c>
      <c r="E97" s="104">
        <v>1024.1190921230768</v>
      </c>
      <c r="F97" s="104">
        <v>1027.7334354902468</v>
      </c>
      <c r="G97" s="104">
        <v>946.48881490937765</v>
      </c>
      <c r="H97" s="104">
        <v>981.27543936134975</v>
      </c>
      <c r="I97" s="104">
        <v>1009.4444876413986</v>
      </c>
      <c r="J97" s="104">
        <v>1023.494430243742</v>
      </c>
      <c r="K97" s="104">
        <v>942.8325835497152</v>
      </c>
      <c r="L97" s="104">
        <v>1128.6498215588915</v>
      </c>
      <c r="M97" s="104">
        <v>1111.485257205801</v>
      </c>
      <c r="N97" s="104">
        <v>1211.7318755726369</v>
      </c>
      <c r="O97" s="104">
        <v>1291.6830324918292</v>
      </c>
      <c r="P97" s="104">
        <v>1132.4109030983623</v>
      </c>
      <c r="Q97" s="104">
        <v>1205.5732071803648</v>
      </c>
      <c r="R97" s="104">
        <v>1211.6467055891751</v>
      </c>
      <c r="S97" s="104">
        <v>1301.6604836158767</v>
      </c>
      <c r="T97" s="104">
        <v>1318.5541672421009</v>
      </c>
      <c r="U97" s="104">
        <v>1303.3878444680779</v>
      </c>
      <c r="V97" s="104">
        <v>1372.3240413440233</v>
      </c>
      <c r="W97" s="104">
        <v>1342.5697893087329</v>
      </c>
      <c r="DA97" s="132" t="s">
        <v>2333</v>
      </c>
    </row>
    <row r="98" spans="1:105" ht="12" customHeight="1" x14ac:dyDescent="0.25">
      <c r="A98" s="108" t="s">
        <v>53</v>
      </c>
      <c r="B98" s="98">
        <v>358.2024524133206</v>
      </c>
      <c r="C98" s="98">
        <v>302.82647162139267</v>
      </c>
      <c r="D98" s="98">
        <v>274.92270965116086</v>
      </c>
      <c r="E98" s="98">
        <v>321.97940529599776</v>
      </c>
      <c r="F98" s="98">
        <v>313.52363458901334</v>
      </c>
      <c r="G98" s="98">
        <v>264.92203797916255</v>
      </c>
      <c r="H98" s="98">
        <v>262.04802234612436</v>
      </c>
      <c r="I98" s="98">
        <v>320.10897123113028</v>
      </c>
      <c r="J98" s="98">
        <v>302.65253444058948</v>
      </c>
      <c r="K98" s="98">
        <v>257.04112800698437</v>
      </c>
      <c r="L98" s="98">
        <v>604.42599838178546</v>
      </c>
      <c r="M98" s="98">
        <v>288.00929631962242</v>
      </c>
      <c r="N98" s="98">
        <v>389.82308869065963</v>
      </c>
      <c r="O98" s="98">
        <v>430.76257498714091</v>
      </c>
      <c r="P98" s="98">
        <v>278.3247588259631</v>
      </c>
      <c r="Q98" s="98">
        <v>335.79961923264483</v>
      </c>
      <c r="R98" s="98">
        <v>312.77353817971556</v>
      </c>
      <c r="S98" s="98">
        <v>371.96056719051251</v>
      </c>
      <c r="T98" s="98">
        <v>371.32352964418664</v>
      </c>
      <c r="U98" s="98">
        <v>337.86850915004015</v>
      </c>
      <c r="V98" s="98">
        <v>366.71479791368375</v>
      </c>
      <c r="W98" s="98">
        <v>364.79619916677211</v>
      </c>
      <c r="DA98" s="63" t="s">
        <v>2334</v>
      </c>
    </row>
    <row r="99" spans="1:105" ht="12" customHeight="1" x14ac:dyDescent="0.25">
      <c r="A99" s="108" t="s">
        <v>52</v>
      </c>
      <c r="B99" s="98">
        <v>677.52231375691269</v>
      </c>
      <c r="C99" s="98">
        <v>666.57148936153726</v>
      </c>
      <c r="D99" s="98">
        <v>684.64664841119713</v>
      </c>
      <c r="E99" s="98">
        <v>702.13968682707912</v>
      </c>
      <c r="F99" s="98">
        <v>714.20980090123351</v>
      </c>
      <c r="G99" s="98">
        <v>681.56677693021504</v>
      </c>
      <c r="H99" s="98">
        <v>719.22741701522546</v>
      </c>
      <c r="I99" s="98">
        <v>689.3355164102685</v>
      </c>
      <c r="J99" s="98">
        <v>720.84189580315251</v>
      </c>
      <c r="K99" s="98">
        <v>685.79145554273089</v>
      </c>
      <c r="L99" s="98">
        <v>524.22382317710606</v>
      </c>
      <c r="M99" s="98">
        <v>823.47596088617831</v>
      </c>
      <c r="N99" s="98">
        <v>821.90878688197745</v>
      </c>
      <c r="O99" s="98">
        <v>860.92045750468833</v>
      </c>
      <c r="P99" s="98">
        <v>854.08614427239934</v>
      </c>
      <c r="Q99" s="98">
        <v>869.77358794771999</v>
      </c>
      <c r="R99" s="98">
        <v>898.87316740945948</v>
      </c>
      <c r="S99" s="98">
        <v>929.69991642536399</v>
      </c>
      <c r="T99" s="98">
        <v>947.23063759791444</v>
      </c>
      <c r="U99" s="98">
        <v>965.51933531803786</v>
      </c>
      <c r="V99" s="98">
        <v>1005.6092434303397</v>
      </c>
      <c r="W99" s="98">
        <v>977.77359014196077</v>
      </c>
      <c r="DA99" s="63" t="s">
        <v>2335</v>
      </c>
    </row>
    <row r="100" spans="1:105" ht="12" customHeight="1" x14ac:dyDescent="0.25">
      <c r="A100" s="121" t="s">
        <v>54</v>
      </c>
      <c r="B100" s="122">
        <v>827.97424179607879</v>
      </c>
      <c r="C100" s="122">
        <v>824.08205510296159</v>
      </c>
      <c r="D100" s="122">
        <v>832.94228128035377</v>
      </c>
      <c r="E100" s="122">
        <v>800.00008886387309</v>
      </c>
      <c r="F100" s="122">
        <v>726.48569173303576</v>
      </c>
      <c r="G100" s="122">
        <v>742.69750408777998</v>
      </c>
      <c r="H100" s="122">
        <v>750.64909093906442</v>
      </c>
      <c r="I100" s="122">
        <v>786.53730474124768</v>
      </c>
      <c r="J100" s="122">
        <v>785.78117586428141</v>
      </c>
      <c r="K100" s="122">
        <v>664.78675332680791</v>
      </c>
      <c r="L100" s="122">
        <v>809.79648775642079</v>
      </c>
      <c r="M100" s="122">
        <v>805.40133596693477</v>
      </c>
      <c r="N100" s="122">
        <v>841.20618725550753</v>
      </c>
      <c r="O100" s="122">
        <v>859.71723590608212</v>
      </c>
      <c r="P100" s="122">
        <v>766.25024205159741</v>
      </c>
      <c r="Q100" s="122">
        <v>793.05498373790931</v>
      </c>
      <c r="R100" s="122">
        <v>757.92348896588146</v>
      </c>
      <c r="S100" s="122">
        <v>800.69910251940473</v>
      </c>
      <c r="T100" s="122">
        <v>793.03573273231473</v>
      </c>
      <c r="U100" s="122">
        <v>772.91604579288014</v>
      </c>
      <c r="V100" s="122">
        <v>803.4340133032847</v>
      </c>
      <c r="W100" s="122">
        <v>749.00423240277826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939.05125638757056</v>
      </c>
      <c r="C102" s="98">
        <v>903.00486736293215</v>
      </c>
      <c r="D102" s="98">
        <v>924.20508324267394</v>
      </c>
      <c r="E102" s="98">
        <v>870.98057067325237</v>
      </c>
      <c r="F102" s="98">
        <v>856.93211539059075</v>
      </c>
      <c r="G102" s="98">
        <v>836.18593393083211</v>
      </c>
      <c r="H102" s="98">
        <v>837.18637117855064</v>
      </c>
      <c r="I102" s="98">
        <v>891.21277646718067</v>
      </c>
      <c r="J102" s="98">
        <v>844.5087791333674</v>
      </c>
      <c r="K102" s="98">
        <v>862.97724537965098</v>
      </c>
      <c r="L102" s="98">
        <v>895.80669879153118</v>
      </c>
      <c r="M102" s="98">
        <v>947.60526686994217</v>
      </c>
      <c r="N102" s="98">
        <v>942.46888874642946</v>
      </c>
      <c r="O102" s="98">
        <v>949.53463326701069</v>
      </c>
      <c r="P102" s="98">
        <v>954.95412048302546</v>
      </c>
      <c r="Q102" s="98">
        <v>946.34246180272066</v>
      </c>
      <c r="R102" s="98">
        <v>875.19016013913563</v>
      </c>
      <c r="S102" s="98">
        <v>952.54467395860559</v>
      </c>
      <c r="T102" s="98">
        <v>956.55158509807802</v>
      </c>
      <c r="U102" s="98">
        <v>941.45407083525231</v>
      </c>
      <c r="V102" s="98">
        <v>1001.9741116744055</v>
      </c>
      <c r="W102" s="98">
        <v>918.41515991224787</v>
      </c>
      <c r="DA102" s="63" t="s">
        <v>2338</v>
      </c>
    </row>
    <row r="103" spans="1:105" ht="12" customHeight="1" x14ac:dyDescent="0.25">
      <c r="A103" s="109" t="s">
        <v>120</v>
      </c>
      <c r="B103" s="33">
        <v>733.61506251092396</v>
      </c>
      <c r="C103" s="33">
        <v>758.06542701103854</v>
      </c>
      <c r="D103" s="33">
        <v>756.40720417893544</v>
      </c>
      <c r="E103" s="33">
        <v>740.49855874359571</v>
      </c>
      <c r="F103" s="33">
        <v>613.90358629884236</v>
      </c>
      <c r="G103" s="33">
        <v>663.91316863616419</v>
      </c>
      <c r="H103" s="33">
        <v>683.03929151786303</v>
      </c>
      <c r="I103" s="33">
        <v>709.1483913823555</v>
      </c>
      <c r="J103" s="33">
        <v>745.4003147194162</v>
      </c>
      <c r="K103" s="33">
        <v>537.64189755277198</v>
      </c>
      <c r="L103" s="33">
        <v>757.84154926566202</v>
      </c>
      <c r="M103" s="33">
        <v>723.04100753294233</v>
      </c>
      <c r="N103" s="33">
        <v>785.51100324701304</v>
      </c>
      <c r="O103" s="33">
        <v>811.8581640959153</v>
      </c>
      <c r="P103" s="33">
        <v>668.55396524006653</v>
      </c>
      <c r="Q103" s="33">
        <v>717.43760502740906</v>
      </c>
      <c r="R103" s="33">
        <v>704.85043937020339</v>
      </c>
      <c r="S103" s="33">
        <v>737.20020891636045</v>
      </c>
      <c r="T103" s="33">
        <v>729.33998430790564</v>
      </c>
      <c r="U103" s="33">
        <v>711.55274221314517</v>
      </c>
      <c r="V103" s="33">
        <v>735.28999140921496</v>
      </c>
      <c r="W103" s="33">
        <v>693.90841948001957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12555.015484828607</v>
      </c>
      <c r="C105" s="117">
        <f t="shared" si="35"/>
        <v>13618.072273200216</v>
      </c>
      <c r="D105" s="117">
        <f t="shared" si="35"/>
        <v>11216.382907501407</v>
      </c>
      <c r="E105" s="117">
        <f t="shared" si="35"/>
        <v>13604.846837911258</v>
      </c>
      <c r="F105" s="117">
        <f t="shared" si="35"/>
        <v>18010.956742156279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10361.171196172065</v>
      </c>
      <c r="C106" s="122">
        <f t="shared" si="38"/>
        <v>11490.881734416576</v>
      </c>
      <c r="D106" s="122">
        <f t="shared" si="38"/>
        <v>9081.520897198905</v>
      </c>
      <c r="E106" s="122">
        <f t="shared" si="38"/>
        <v>11359.134246476839</v>
      </c>
      <c r="F106" s="122">
        <f t="shared" si="38"/>
        <v>15890.928243331437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10321.585806110765</v>
      </c>
      <c r="C107" s="98">
        <v>11448.101035498063</v>
      </c>
      <c r="D107" s="98">
        <v>9048.1611472590666</v>
      </c>
      <c r="E107" s="98">
        <v>11319.329829336195</v>
      </c>
      <c r="F107" s="98">
        <v>15834.7887860831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39.585390061299279</v>
      </c>
      <c r="C108" s="98">
        <v>42.780698918513934</v>
      </c>
      <c r="D108" s="98">
        <v>33.359749939837648</v>
      </c>
      <c r="E108" s="98">
        <v>39.804417140644141</v>
      </c>
      <c r="F108" s="98">
        <v>56.139457248336072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20.670997802445555</v>
      </c>
      <c r="C109" s="122">
        <f t="shared" si="41"/>
        <v>28.550250518946264</v>
      </c>
      <c r="D109" s="122">
        <f t="shared" si="41"/>
        <v>26.092059457925679</v>
      </c>
      <c r="E109" s="122">
        <f t="shared" si="41"/>
        <v>94.713750100742587</v>
      </c>
      <c r="F109" s="122">
        <f t="shared" si="41"/>
        <v>33.206291436100635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20.670997802445555</v>
      </c>
      <c r="C110" s="98">
        <f>IF(RES_hhdet_fec!C110=0,0,RES_hhdet_fec!C110*1000*11630/RES_hhdet_num!C105)</f>
        <v>28.550250518946264</v>
      </c>
      <c r="D110" s="98">
        <f>IF(RES_hhdet_fec!D110=0,0,RES_hhdet_fec!D110*1000*11630/RES_hhdet_num!D105)</f>
        <v>26.092059457925679</v>
      </c>
      <c r="E110" s="98">
        <f>IF(RES_hhdet_fec!E110=0,0,RES_hhdet_fec!E110*1000*11630/RES_hhdet_num!E105)</f>
        <v>94.713750100742587</v>
      </c>
      <c r="F110" s="98">
        <f>IF(RES_hhdet_fec!F110=0,0,RES_hhdet_fec!F110*1000*11630/RES_hhdet_num!F105)</f>
        <v>33.206291436100635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1345.1987332586682</v>
      </c>
      <c r="C111" s="122">
        <v>1273.1262258573672</v>
      </c>
      <c r="D111" s="122">
        <v>1272.5524351695371</v>
      </c>
      <c r="E111" s="122">
        <v>1346.1773793441398</v>
      </c>
      <c r="F111" s="122">
        <v>1356.2402903622933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1356.8335180978161</v>
      </c>
      <c r="C116" s="101">
        <v>1284.3917712518548</v>
      </c>
      <c r="D116" s="101">
        <v>1284.0898431264743</v>
      </c>
      <c r="E116" s="101">
        <v>1357.9353707233449</v>
      </c>
      <c r="F116" s="101">
        <v>1368.1140509709917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1035.7247661702334</v>
      </c>
      <c r="C117" s="104">
        <v>970.18310630221492</v>
      </c>
      <c r="D117" s="104">
        <v>961.6487989966347</v>
      </c>
      <c r="E117" s="104">
        <v>1028.633499575461</v>
      </c>
      <c r="F117" s="104">
        <v>1034.3185225879276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358.20245241332054</v>
      </c>
      <c r="C118" s="98">
        <v>303.58935560347408</v>
      </c>
      <c r="D118" s="98">
        <v>276.91074100556415</v>
      </c>
      <c r="E118" s="98">
        <v>326.23443500889778</v>
      </c>
      <c r="F118" s="98">
        <v>319.64251277941327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677.52231375691269</v>
      </c>
      <c r="C119" s="98">
        <v>666.59375069874068</v>
      </c>
      <c r="D119" s="98">
        <v>684.73805799107049</v>
      </c>
      <c r="E119" s="98">
        <v>702.39906456656308</v>
      </c>
      <c r="F119" s="98">
        <v>714.67600980851432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827.97455759542731</v>
      </c>
      <c r="C120" s="122">
        <v>825.51406240732399</v>
      </c>
      <c r="D120" s="122">
        <v>836.21751567504032</v>
      </c>
      <c r="E120" s="122">
        <v>804.82146198953967</v>
      </c>
      <c r="F120" s="122">
        <v>730.58191702644683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939.05125638757056</v>
      </c>
      <c r="C121" s="98">
        <v>903.78721679156195</v>
      </c>
      <c r="D121" s="98">
        <v>926.4939600623577</v>
      </c>
      <c r="E121" s="98">
        <v>874.37263307883723</v>
      </c>
      <c r="F121" s="98">
        <v>861.5640021542024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733.61506251092396</v>
      </c>
      <c r="C122" s="33">
        <v>759.38472434001551</v>
      </c>
      <c r="D122" s="33">
        <v>760.03462909251505</v>
      </c>
      <c r="E122" s="33">
        <v>746.22165651733428</v>
      </c>
      <c r="F122" s="33">
        <v>620.52388796941545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9922.4232233512375</v>
      </c>
      <c r="C124" s="117">
        <f t="shared" si="42"/>
        <v>11879.266688932561</v>
      </c>
      <c r="D124" s="117">
        <f t="shared" si="42"/>
        <v>12395.389457949379</v>
      </c>
      <c r="E124" s="117">
        <f t="shared" si="42"/>
        <v>12072.175815714172</v>
      </c>
      <c r="F124" s="117">
        <f t="shared" si="42"/>
        <v>12264.650277402878</v>
      </c>
      <c r="G124" s="117">
        <f t="shared" si="42"/>
        <v>13237.790144943787</v>
      </c>
      <c r="H124" s="117">
        <f t="shared" si="42"/>
        <v>13800.522395416094</v>
      </c>
      <c r="I124" s="117">
        <f t="shared" si="42"/>
        <v>9030.7179569476339</v>
      </c>
      <c r="J124" s="117">
        <f t="shared" si="42"/>
        <v>11474.357084922991</v>
      </c>
      <c r="K124" s="117">
        <f t="shared" si="42"/>
        <v>11351.112686184073</v>
      </c>
      <c r="L124" s="117">
        <f t="shared" si="42"/>
        <v>12706.423013895364</v>
      </c>
      <c r="M124" s="117">
        <f t="shared" si="42"/>
        <v>10855.503033591691</v>
      </c>
      <c r="N124" s="117">
        <f t="shared" si="42"/>
        <v>12041.634986114059</v>
      </c>
      <c r="O124" s="117">
        <f t="shared" si="42"/>
        <v>12810.872981449749</v>
      </c>
      <c r="P124" s="117">
        <f t="shared" si="42"/>
        <v>10234.932884086895</v>
      </c>
      <c r="Q124" s="117">
        <f t="shared" si="42"/>
        <v>11244.9766144721</v>
      </c>
      <c r="R124" s="117">
        <f t="shared" ref="R124:V124" si="43">R125+R128+R130+R139</f>
        <v>11760.255516947525</v>
      </c>
      <c r="S124" s="117">
        <f t="shared" si="43"/>
        <v>11515.755445038501</v>
      </c>
      <c r="T124" s="117">
        <f t="shared" si="43"/>
        <v>11419.045246866373</v>
      </c>
      <c r="U124" s="117">
        <f t="shared" si="43"/>
        <v>11342.584909600759</v>
      </c>
      <c r="V124" s="117">
        <f t="shared" si="43"/>
        <v>10931.203397329895</v>
      </c>
      <c r="W124" s="117">
        <f t="shared" ref="W124" si="44">W125+W128+W130+W139</f>
        <v>12348.824535469632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8122.0383647130011</v>
      </c>
      <c r="C125" s="122">
        <f t="shared" si="45"/>
        <v>9982.5478032774899</v>
      </c>
      <c r="D125" s="122">
        <f t="shared" si="45"/>
        <v>10393.665947298314</v>
      </c>
      <c r="E125" s="122">
        <f t="shared" si="45"/>
        <v>10090.571171536069</v>
      </c>
      <c r="F125" s="122">
        <f t="shared" si="45"/>
        <v>10420.624833569416</v>
      </c>
      <c r="G125" s="122">
        <f t="shared" si="45"/>
        <v>11319.773542197527</v>
      </c>
      <c r="H125" s="122">
        <f t="shared" si="45"/>
        <v>11722.84017169909</v>
      </c>
      <c r="I125" s="122">
        <f t="shared" si="45"/>
        <v>7315.5474318004126</v>
      </c>
      <c r="J125" s="122">
        <f t="shared" si="45"/>
        <v>9580.2131378359281</v>
      </c>
      <c r="K125" s="122">
        <f t="shared" si="45"/>
        <v>9629.8666555457676</v>
      </c>
      <c r="L125" s="122">
        <f t="shared" si="45"/>
        <v>10721.526913540201</v>
      </c>
      <c r="M125" s="122">
        <f t="shared" si="45"/>
        <v>8779.8429262357095</v>
      </c>
      <c r="N125" s="122">
        <f t="shared" si="45"/>
        <v>9913.4517381920832</v>
      </c>
      <c r="O125" s="122">
        <f t="shared" si="45"/>
        <v>10628.091057386653</v>
      </c>
      <c r="P125" s="122">
        <f t="shared" si="45"/>
        <v>8225.6470061121199</v>
      </c>
      <c r="Q125" s="122">
        <f t="shared" si="45"/>
        <v>9125.1067245303639</v>
      </c>
      <c r="R125" s="122">
        <f t="shared" ref="R125:V125" si="46">SUM(R126:R127)</f>
        <v>9648.1432771796299</v>
      </c>
      <c r="S125" s="122">
        <f t="shared" si="46"/>
        <v>9311.1169217248735</v>
      </c>
      <c r="T125" s="122">
        <f t="shared" si="46"/>
        <v>9178.0612496761914</v>
      </c>
      <c r="U125" s="122">
        <f t="shared" si="46"/>
        <v>9141.7508969815735</v>
      </c>
      <c r="V125" s="122">
        <f t="shared" si="46"/>
        <v>8634.4258391910171</v>
      </c>
      <c r="W125" s="122">
        <f t="shared" ref="W125" si="47">SUM(W126:W127)</f>
        <v>10094.745431325242</v>
      </c>
      <c r="DA125" s="130" t="s">
        <v>2359</v>
      </c>
    </row>
    <row r="126" spans="1:105" ht="12" customHeight="1" x14ac:dyDescent="0.25">
      <c r="A126" s="97" t="s">
        <v>203</v>
      </c>
      <c r="B126" s="98">
        <v>8089.3810711260903</v>
      </c>
      <c r="C126" s="98">
        <v>9943.3412471852789</v>
      </c>
      <c r="D126" s="98">
        <v>10353.286937059245</v>
      </c>
      <c r="E126" s="98">
        <v>10053.067403635074</v>
      </c>
      <c r="F126" s="98">
        <v>10381.474069936223</v>
      </c>
      <c r="G126" s="98">
        <v>11278.114473500931</v>
      </c>
      <c r="H126" s="98">
        <v>11680.419199217478</v>
      </c>
      <c r="I126" s="98">
        <v>7289.0466188563669</v>
      </c>
      <c r="J126" s="98">
        <v>9546.0132067238701</v>
      </c>
      <c r="K126" s="98">
        <v>9596.4495543182638</v>
      </c>
      <c r="L126" s="98">
        <v>10684.336897814554</v>
      </c>
      <c r="M126" s="98">
        <v>8749.4810407572022</v>
      </c>
      <c r="N126" s="98">
        <v>9879.1760369946751</v>
      </c>
      <c r="O126" s="98">
        <v>10591.332372080638</v>
      </c>
      <c r="P126" s="98">
        <v>8197.2959682237506</v>
      </c>
      <c r="Q126" s="98">
        <v>9093.7119899161753</v>
      </c>
      <c r="R126" s="98">
        <v>9614.9609859379689</v>
      </c>
      <c r="S126" s="98">
        <v>9279.0665851813646</v>
      </c>
      <c r="T126" s="98">
        <v>9146.4249508814337</v>
      </c>
      <c r="U126" s="98">
        <v>9110.1941421175798</v>
      </c>
      <c r="V126" s="98">
        <v>8604.5972894242259</v>
      </c>
      <c r="W126" s="98">
        <v>10059.847767906469</v>
      </c>
      <c r="DA126" s="63" t="s">
        <v>2360</v>
      </c>
    </row>
    <row r="127" spans="1:105" ht="12" customHeight="1" x14ac:dyDescent="0.25">
      <c r="A127" s="97" t="s">
        <v>53</v>
      </c>
      <c r="B127" s="98">
        <v>32.657293586910718</v>
      </c>
      <c r="C127" s="98">
        <v>39.206556092211216</v>
      </c>
      <c r="D127" s="98">
        <v>40.379010239068357</v>
      </c>
      <c r="E127" s="98">
        <v>37.503767900993978</v>
      </c>
      <c r="F127" s="98">
        <v>39.150763633193016</v>
      </c>
      <c r="G127" s="98">
        <v>41.659068696596066</v>
      </c>
      <c r="H127" s="98">
        <v>42.42097248161118</v>
      </c>
      <c r="I127" s="98">
        <v>26.500812944045421</v>
      </c>
      <c r="J127" s="98">
        <v>34.199931112058671</v>
      </c>
      <c r="K127" s="98">
        <v>33.417101227502904</v>
      </c>
      <c r="L127" s="98">
        <v>37.19001572564725</v>
      </c>
      <c r="M127" s="98">
        <v>30.361885478508103</v>
      </c>
      <c r="N127" s="98">
        <v>34.275701197408388</v>
      </c>
      <c r="O127" s="98">
        <v>36.758685306013945</v>
      </c>
      <c r="P127" s="98">
        <v>28.351037888370076</v>
      </c>
      <c r="Q127" s="98">
        <v>31.394734614188337</v>
      </c>
      <c r="R127" s="98">
        <v>33.182291241660145</v>
      </c>
      <c r="S127" s="98">
        <v>32.0503365435085</v>
      </c>
      <c r="T127" s="98">
        <v>31.636298794757359</v>
      </c>
      <c r="U127" s="98">
        <v>31.556754863993739</v>
      </c>
      <c r="V127" s="98">
        <v>29.828549766791333</v>
      </c>
      <c r="W127" s="98">
        <v>34.897663418772083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20.672128195938839</v>
      </c>
      <c r="C128" s="122">
        <f t="shared" si="48"/>
        <v>25.903042521853781</v>
      </c>
      <c r="D128" s="122">
        <f t="shared" si="48"/>
        <v>20.58491729817554</v>
      </c>
      <c r="E128" s="122">
        <f t="shared" si="48"/>
        <v>69.605341230327042</v>
      </c>
      <c r="F128" s="122">
        <f t="shared" si="48"/>
        <v>21.819266264916379</v>
      </c>
      <c r="G128" s="122">
        <f t="shared" si="48"/>
        <v>31.401720082506852</v>
      </c>
      <c r="H128" s="122">
        <f t="shared" si="48"/>
        <v>45.398878490789222</v>
      </c>
      <c r="I128" s="122">
        <f t="shared" si="48"/>
        <v>24.64911261505052</v>
      </c>
      <c r="J128" s="122">
        <f t="shared" si="48"/>
        <v>27.637360980840715</v>
      </c>
      <c r="K128" s="122">
        <f t="shared" si="48"/>
        <v>30.534261126850954</v>
      </c>
      <c r="L128" s="122">
        <f t="shared" si="48"/>
        <v>23.521772633457196</v>
      </c>
      <c r="M128" s="122">
        <f t="shared" si="48"/>
        <v>19.353028932633372</v>
      </c>
      <c r="N128" s="122">
        <f t="shared" si="48"/>
        <v>17.937137142334173</v>
      </c>
      <c r="O128" s="122">
        <f t="shared" si="48"/>
        <v>18.71805609523636</v>
      </c>
      <c r="P128" s="122">
        <f t="shared" si="48"/>
        <v>21.781300816519675</v>
      </c>
      <c r="Q128" s="122">
        <f t="shared" si="48"/>
        <v>25.09593133195731</v>
      </c>
      <c r="R128" s="122">
        <f t="shared" si="48"/>
        <v>33.309160040296604</v>
      </c>
      <c r="S128" s="122">
        <f t="shared" si="48"/>
        <v>38.367162014999401</v>
      </c>
      <c r="T128" s="122">
        <f t="shared" si="48"/>
        <v>47.647619987883793</v>
      </c>
      <c r="U128" s="122">
        <f t="shared" si="48"/>
        <v>55.63394298908652</v>
      </c>
      <c r="V128" s="122">
        <f t="shared" si="48"/>
        <v>69.289102240017172</v>
      </c>
      <c r="W128" s="122">
        <f t="shared" si="48"/>
        <v>72.368218008924458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20.672128195938839</v>
      </c>
      <c r="C129" s="98">
        <f>IF(RES_hhdet_fec!C129=0,0,RES_hhdet_fec!C129*1000*11630/RES_hhdet_num!C124)</f>
        <v>25.903042521853781</v>
      </c>
      <c r="D129" s="98">
        <f>IF(RES_hhdet_fec!D129=0,0,RES_hhdet_fec!D129*1000*11630/RES_hhdet_num!D124)</f>
        <v>20.58491729817554</v>
      </c>
      <c r="E129" s="98">
        <f>IF(RES_hhdet_fec!E129=0,0,RES_hhdet_fec!E129*1000*11630/RES_hhdet_num!E124)</f>
        <v>69.605341230327042</v>
      </c>
      <c r="F129" s="98">
        <f>IF(RES_hhdet_fec!F129=0,0,RES_hhdet_fec!F129*1000*11630/RES_hhdet_num!F124)</f>
        <v>21.819266264916379</v>
      </c>
      <c r="G129" s="98">
        <f>IF(RES_hhdet_fec!G129=0,0,RES_hhdet_fec!G129*1000*11630/RES_hhdet_num!G124)</f>
        <v>31.401720082506852</v>
      </c>
      <c r="H129" s="98">
        <f>IF(RES_hhdet_fec!H129=0,0,RES_hhdet_fec!H129*1000*11630/RES_hhdet_num!H124)</f>
        <v>45.398878490789222</v>
      </c>
      <c r="I129" s="98">
        <f>IF(RES_hhdet_fec!I129=0,0,RES_hhdet_fec!I129*1000*11630/RES_hhdet_num!I124)</f>
        <v>24.64911261505052</v>
      </c>
      <c r="J129" s="98">
        <f>IF(RES_hhdet_fec!J129=0,0,RES_hhdet_fec!J129*1000*11630/RES_hhdet_num!J124)</f>
        <v>27.637360980840715</v>
      </c>
      <c r="K129" s="98">
        <f>IF(RES_hhdet_fec!K129=0,0,RES_hhdet_fec!K129*1000*11630/RES_hhdet_num!K124)</f>
        <v>30.534261126850954</v>
      </c>
      <c r="L129" s="98">
        <f>IF(RES_hhdet_fec!L129=0,0,RES_hhdet_fec!L129*1000*11630/RES_hhdet_num!L124)</f>
        <v>23.521772633457196</v>
      </c>
      <c r="M129" s="98">
        <f>IF(RES_hhdet_fec!M129=0,0,RES_hhdet_fec!M129*1000*11630/RES_hhdet_num!M124)</f>
        <v>19.353028932633372</v>
      </c>
      <c r="N129" s="98">
        <f>IF(RES_hhdet_fec!N129=0,0,RES_hhdet_fec!N129*1000*11630/RES_hhdet_num!N124)</f>
        <v>17.937137142334173</v>
      </c>
      <c r="O129" s="98">
        <f>IF(RES_hhdet_fec!O129=0,0,RES_hhdet_fec!O129*1000*11630/RES_hhdet_num!O124)</f>
        <v>18.71805609523636</v>
      </c>
      <c r="P129" s="98">
        <f>IF(RES_hhdet_fec!P129=0,0,RES_hhdet_fec!P129*1000*11630/RES_hhdet_num!P124)</f>
        <v>21.781300816519675</v>
      </c>
      <c r="Q129" s="98">
        <f>IF(RES_hhdet_fec!Q129=0,0,RES_hhdet_fec!Q129*1000*11630/RES_hhdet_num!Q124)</f>
        <v>25.09593133195731</v>
      </c>
      <c r="R129" s="98">
        <f>IF(RES_hhdet_fec!R129=0,0,RES_hhdet_fec!R129*1000*11630/RES_hhdet_num!R124)</f>
        <v>33.309160040296604</v>
      </c>
      <c r="S129" s="98">
        <f>IF(RES_hhdet_fec!S129=0,0,RES_hhdet_fec!S129*1000*11630/RES_hhdet_num!S124)</f>
        <v>38.367162014999401</v>
      </c>
      <c r="T129" s="98">
        <f>IF(RES_hhdet_fec!T129=0,0,RES_hhdet_fec!T129*1000*11630/RES_hhdet_num!T124)</f>
        <v>47.647619987883793</v>
      </c>
      <c r="U129" s="98">
        <f>IF(RES_hhdet_fec!U129=0,0,RES_hhdet_fec!U129*1000*11630/RES_hhdet_num!U124)</f>
        <v>55.63394298908652</v>
      </c>
      <c r="V129" s="98">
        <f>IF(RES_hhdet_fec!V129=0,0,RES_hhdet_fec!V129*1000*11630/RES_hhdet_num!V124)</f>
        <v>69.289102240017172</v>
      </c>
      <c r="W129" s="98">
        <f>IF(RES_hhdet_fec!W129=0,0,RES_hhdet_fec!W129*1000*11630/RES_hhdet_num!W124)</f>
        <v>72.368218008924458</v>
      </c>
      <c r="DA129" s="63" t="s">
        <v>2363</v>
      </c>
    </row>
    <row r="130" spans="1:105" ht="12" customHeight="1" x14ac:dyDescent="0.25">
      <c r="A130" s="121" t="s">
        <v>55</v>
      </c>
      <c r="B130" s="122">
        <v>951.73846242895195</v>
      </c>
      <c r="C130" s="122">
        <v>1046.9518912670073</v>
      </c>
      <c r="D130" s="122">
        <v>1148.3437035406428</v>
      </c>
      <c r="E130" s="122">
        <v>1112.0320043261718</v>
      </c>
      <c r="F130" s="122">
        <v>1095.8416252380832</v>
      </c>
      <c r="G130" s="122">
        <v>1143.4712694020818</v>
      </c>
      <c r="H130" s="122">
        <v>1279.8276013775226</v>
      </c>
      <c r="I130" s="122">
        <v>899.49053528504828</v>
      </c>
      <c r="J130" s="122">
        <v>1076.0389178601713</v>
      </c>
      <c r="K130" s="122">
        <v>1011.2249135725444</v>
      </c>
      <c r="L130" s="122">
        <v>1146.1968107220007</v>
      </c>
      <c r="M130" s="122">
        <v>1246.6794793952831</v>
      </c>
      <c r="N130" s="122">
        <v>1268.9832128554744</v>
      </c>
      <c r="O130" s="122">
        <v>1305.3654463750531</v>
      </c>
      <c r="P130" s="122">
        <v>1220.2492465599828</v>
      </c>
      <c r="Q130" s="122">
        <v>1299.8781479833997</v>
      </c>
      <c r="R130" s="122">
        <v>1319.1526222641226</v>
      </c>
      <c r="S130" s="122">
        <v>1364.6194517606093</v>
      </c>
      <c r="T130" s="122">
        <v>1401.5262076446284</v>
      </c>
      <c r="U130" s="122">
        <v>1375.7359554297477</v>
      </c>
      <c r="V130" s="122">
        <v>1428.6102458223245</v>
      </c>
      <c r="W130" s="122">
        <v>1435.5060655971706</v>
      </c>
      <c r="DA130" s="130" t="s">
        <v>2364</v>
      </c>
    </row>
    <row r="131" spans="1:105" ht="12" customHeight="1" x14ac:dyDescent="0.25">
      <c r="A131" s="97" t="s">
        <v>128</v>
      </c>
      <c r="B131" s="98">
        <v>919.40462701721822</v>
      </c>
      <c r="C131" s="98">
        <v>1029.407255967619</v>
      </c>
      <c r="D131" s="98">
        <v>1140.3461178698483</v>
      </c>
      <c r="E131" s="98">
        <v>1097.5350951813057</v>
      </c>
      <c r="F131" s="98">
        <v>1080.103274342579</v>
      </c>
      <c r="G131" s="98">
        <v>1137.7431259360442</v>
      </c>
      <c r="H131" s="98">
        <v>1280.4716169403237</v>
      </c>
      <c r="I131" s="98">
        <v>873.54719234858794</v>
      </c>
      <c r="J131" s="98">
        <v>1060.0770302674116</v>
      </c>
      <c r="K131" s="98">
        <v>996.61960278234869</v>
      </c>
      <c r="L131" s="98">
        <v>1132.3448765440003</v>
      </c>
      <c r="M131" s="98">
        <v>1233.6224785064537</v>
      </c>
      <c r="N131" s="98">
        <v>1249.2939217784437</v>
      </c>
      <c r="O131" s="98">
        <v>1279.558362538862</v>
      </c>
      <c r="P131" s="98">
        <v>1200.5260460061504</v>
      </c>
      <c r="Q131" s="98">
        <v>1280.8274633772842</v>
      </c>
      <c r="R131" s="98">
        <v>1301.5643497289745</v>
      </c>
      <c r="S131" s="98">
        <v>1342.9174782605685</v>
      </c>
      <c r="T131" s="98">
        <v>1383.2214198530162</v>
      </c>
      <c r="U131" s="98">
        <v>1357.9789649497341</v>
      </c>
      <c r="V131" s="98">
        <v>1410.0377400298769</v>
      </c>
      <c r="W131" s="98">
        <v>1423.7485362867285</v>
      </c>
      <c r="DA131" s="63" t="s">
        <v>2365</v>
      </c>
    </row>
    <row r="132" spans="1:105" ht="12" customHeight="1" x14ac:dyDescent="0.25">
      <c r="A132" s="97" t="s">
        <v>127</v>
      </c>
      <c r="B132" s="98">
        <v>798.71381176875821</v>
      </c>
      <c r="C132" s="98">
        <v>889.91313036797737</v>
      </c>
      <c r="D132" s="98">
        <v>983.5801525763128</v>
      </c>
      <c r="E132" s="98">
        <v>953.81615779788979</v>
      </c>
      <c r="F132" s="98">
        <v>939.4713913183042</v>
      </c>
      <c r="G132" s="98">
        <v>986.20194990951552</v>
      </c>
      <c r="H132" s="98">
        <v>1108.1672937696965</v>
      </c>
      <c r="I132" s="98">
        <v>765.99968633447179</v>
      </c>
      <c r="J132" s="98">
        <v>930.30586960585435</v>
      </c>
      <c r="K132" s="98">
        <v>873.92334301533378</v>
      </c>
      <c r="L132" s="98">
        <v>1032.01457849249</v>
      </c>
      <c r="M132" s="98">
        <v>1088.0258274579771</v>
      </c>
      <c r="N132" s="98">
        <v>1120.3047185817161</v>
      </c>
      <c r="O132" s="98">
        <v>1158.0078620664806</v>
      </c>
      <c r="P132" s="98">
        <v>1075.2519076269268</v>
      </c>
      <c r="Q132" s="98">
        <v>1154.8780587947613</v>
      </c>
      <c r="R132" s="98">
        <v>1175.5135336358569</v>
      </c>
      <c r="S132" s="98">
        <v>1223.695891767286</v>
      </c>
      <c r="T132" s="98">
        <v>1265.7030076815315</v>
      </c>
      <c r="U132" s="98">
        <v>1245.3105940629978</v>
      </c>
      <c r="V132" s="98">
        <v>1299.053727934787</v>
      </c>
      <c r="W132" s="98">
        <v>1315.0772803338964</v>
      </c>
      <c r="DA132" s="63" t="s">
        <v>2366</v>
      </c>
    </row>
    <row r="133" spans="1:105" ht="12" customHeight="1" x14ac:dyDescent="0.25">
      <c r="A133" s="100" t="s">
        <v>203</v>
      </c>
      <c r="B133" s="101">
        <v>242.4566820489087</v>
      </c>
      <c r="C133" s="101">
        <v>242.29515456548336</v>
      </c>
      <c r="D133" s="101">
        <v>244.82925279204437</v>
      </c>
      <c r="E133" s="101">
        <v>262.829653630731</v>
      </c>
      <c r="F133" s="101">
        <v>251.64667808538931</v>
      </c>
      <c r="G133" s="101">
        <v>241.79242440797876</v>
      </c>
      <c r="H133" s="101">
        <v>259.2064949850153</v>
      </c>
      <c r="I133" s="101">
        <v>214.32518494721606</v>
      </c>
      <c r="J133" s="101">
        <v>241.57226748035782</v>
      </c>
      <c r="K133" s="101">
        <v>208.13086894014802</v>
      </c>
      <c r="L133" s="101">
        <v>504.18673778248717</v>
      </c>
      <c r="M133" s="101">
        <v>244.33577920032667</v>
      </c>
      <c r="N133" s="101">
        <v>315.25662543838899</v>
      </c>
      <c r="O133" s="101">
        <v>338.9266416081341</v>
      </c>
      <c r="P133" s="101">
        <v>228.5878424601139</v>
      </c>
      <c r="Q133" s="101">
        <v>280.58419425379088</v>
      </c>
      <c r="R133" s="101">
        <v>264.79481892170145</v>
      </c>
      <c r="S133" s="101">
        <v>307.76469252405667</v>
      </c>
      <c r="T133" s="101">
        <v>315.45106399445194</v>
      </c>
      <c r="U133" s="101">
        <v>285.88680428338228</v>
      </c>
      <c r="V133" s="101">
        <v>308.5809501729824</v>
      </c>
      <c r="W133" s="101">
        <v>318.59236687275057</v>
      </c>
      <c r="DA133" s="131" t="s">
        <v>2367</v>
      </c>
    </row>
    <row r="134" spans="1:105" ht="12" customHeight="1" x14ac:dyDescent="0.25">
      <c r="A134" s="103" t="s">
        <v>52</v>
      </c>
      <c r="B134" s="104">
        <v>556.25712971984944</v>
      </c>
      <c r="C134" s="104">
        <v>647.61797580249413</v>
      </c>
      <c r="D134" s="104">
        <v>738.75089978426831</v>
      </c>
      <c r="E134" s="104">
        <v>690.98650416715873</v>
      </c>
      <c r="F134" s="104">
        <v>687.82471323291486</v>
      </c>
      <c r="G134" s="104">
        <v>744.40952550153656</v>
      </c>
      <c r="H134" s="104">
        <v>848.96079878468117</v>
      </c>
      <c r="I134" s="104">
        <v>551.67450138725565</v>
      </c>
      <c r="J134" s="104">
        <v>688.73360212549642</v>
      </c>
      <c r="K134" s="104">
        <v>665.79247407518596</v>
      </c>
      <c r="L134" s="104">
        <v>527.82784071000287</v>
      </c>
      <c r="M134" s="104">
        <v>843.69004825765035</v>
      </c>
      <c r="N134" s="104">
        <v>805.04809314332704</v>
      </c>
      <c r="O134" s="104">
        <v>819.08122045834648</v>
      </c>
      <c r="P134" s="104">
        <v>846.66406516681309</v>
      </c>
      <c r="Q134" s="104">
        <v>874.29386454097028</v>
      </c>
      <c r="R134" s="104">
        <v>910.71871471415557</v>
      </c>
      <c r="S134" s="104">
        <v>915.93119924322934</v>
      </c>
      <c r="T134" s="104">
        <v>950.25194368707969</v>
      </c>
      <c r="U134" s="104">
        <v>959.42378977961562</v>
      </c>
      <c r="V134" s="104">
        <v>990.47277776180454</v>
      </c>
      <c r="W134" s="104">
        <v>996.48491346114577</v>
      </c>
      <c r="DA134" s="132" t="s">
        <v>2368</v>
      </c>
    </row>
    <row r="135" spans="1:105" ht="12" customHeight="1" x14ac:dyDescent="0.25">
      <c r="A135" s="106" t="s">
        <v>122</v>
      </c>
      <c r="B135" s="101">
        <v>1356.8335180978161</v>
      </c>
      <c r="C135" s="101">
        <v>1281.3034414508988</v>
      </c>
      <c r="D135" s="101">
        <v>1279.4643106674982</v>
      </c>
      <c r="E135" s="101">
        <v>1345.5092267315767</v>
      </c>
      <c r="F135" s="101">
        <v>1346.0065403251911</v>
      </c>
      <c r="G135" s="101">
        <v>1242.3772087951604</v>
      </c>
      <c r="H135" s="101">
        <v>1285.0585872698107</v>
      </c>
      <c r="I135" s="101">
        <v>1297.1022019226648</v>
      </c>
      <c r="J135" s="101">
        <v>1325.0613295515232</v>
      </c>
      <c r="K135" s="101">
        <v>1230.8656246255393</v>
      </c>
      <c r="L135" s="101">
        <v>1349.0106531879685</v>
      </c>
      <c r="M135" s="101">
        <v>1443.9181452304697</v>
      </c>
      <c r="N135" s="101">
        <v>1533.5729783366342</v>
      </c>
      <c r="O135" s="101">
        <v>1617.3024571152464</v>
      </c>
      <c r="P135" s="101">
        <v>1450.1355653876874</v>
      </c>
      <c r="Q135" s="101">
        <v>1525.885687418551</v>
      </c>
      <c r="R135" s="101">
        <v>1537.9342292248368</v>
      </c>
      <c r="S135" s="101">
        <v>1626.5594405067086</v>
      </c>
      <c r="T135" s="101">
        <v>1626.1014515306638</v>
      </c>
      <c r="U135" s="101">
        <v>1592.0421410014244</v>
      </c>
      <c r="V135" s="101">
        <v>1654.0277792525799</v>
      </c>
      <c r="W135" s="101">
        <v>1610.0175518269386</v>
      </c>
      <c r="DA135" s="131" t="s">
        <v>2369</v>
      </c>
    </row>
    <row r="136" spans="1:105" ht="12" customHeight="1" x14ac:dyDescent="0.25">
      <c r="A136" s="107" t="s">
        <v>121</v>
      </c>
      <c r="B136" s="104">
        <v>1035.7247661702334</v>
      </c>
      <c r="C136" s="104">
        <v>969.54760751324739</v>
      </c>
      <c r="D136" s="104">
        <v>960.76716866236484</v>
      </c>
      <c r="E136" s="104">
        <v>1025.3185069194099</v>
      </c>
      <c r="F136" s="104">
        <v>1028.0467255083279</v>
      </c>
      <c r="G136" s="104">
        <v>946.18957326202826</v>
      </c>
      <c r="H136" s="104">
        <v>981.42503527339261</v>
      </c>
      <c r="I136" s="104">
        <v>1010.5510233199209</v>
      </c>
      <c r="J136" s="104">
        <v>1025.8562717375557</v>
      </c>
      <c r="K136" s="104">
        <v>946.19540447199006</v>
      </c>
      <c r="L136" s="104">
        <v>1128.4107743795817</v>
      </c>
      <c r="M136" s="104">
        <v>1109.3045212670045</v>
      </c>
      <c r="N136" s="104">
        <v>1208.4563804380628</v>
      </c>
      <c r="O136" s="104">
        <v>1287.6054195365889</v>
      </c>
      <c r="P136" s="104">
        <v>1128.2098298380288</v>
      </c>
      <c r="Q136" s="104">
        <v>1202.2401126107156</v>
      </c>
      <c r="R136" s="104">
        <v>1209.0538213308612</v>
      </c>
      <c r="S136" s="104">
        <v>1298.1799897123685</v>
      </c>
      <c r="T136" s="104">
        <v>1309.4523686508512</v>
      </c>
      <c r="U136" s="104">
        <v>1290.6963957255653</v>
      </c>
      <c r="V136" s="104">
        <v>1358.0218656581524</v>
      </c>
      <c r="W136" s="104">
        <v>1331.5742166250727</v>
      </c>
      <c r="DA136" s="132" t="s">
        <v>2370</v>
      </c>
    </row>
    <row r="137" spans="1:105" ht="12" customHeight="1" x14ac:dyDescent="0.25">
      <c r="A137" s="108" t="s">
        <v>53</v>
      </c>
      <c r="B137" s="98">
        <v>358.20245241332054</v>
      </c>
      <c r="C137" s="98">
        <v>302.99643829683947</v>
      </c>
      <c r="D137" s="98">
        <v>276.09885324194983</v>
      </c>
      <c r="E137" s="98">
        <v>323.28758918645963</v>
      </c>
      <c r="F137" s="98">
        <v>314.23365578738714</v>
      </c>
      <c r="G137" s="98">
        <v>265.245371369346</v>
      </c>
      <c r="H137" s="98">
        <v>262.2997897690168</v>
      </c>
      <c r="I137" s="98">
        <v>320.74225321067246</v>
      </c>
      <c r="J137" s="98">
        <v>303.82778877246471</v>
      </c>
      <c r="K137" s="98">
        <v>258.62394365634248</v>
      </c>
      <c r="L137" s="98">
        <v>604.47216500441084</v>
      </c>
      <c r="M137" s="98">
        <v>287.09784243097869</v>
      </c>
      <c r="N137" s="98">
        <v>388.16510920083516</v>
      </c>
      <c r="O137" s="98">
        <v>428.68824004444514</v>
      </c>
      <c r="P137" s="98">
        <v>277.09965274698664</v>
      </c>
      <c r="Q137" s="98">
        <v>335.64042929040761</v>
      </c>
      <c r="R137" s="98">
        <v>313.77470160078838</v>
      </c>
      <c r="S137" s="98">
        <v>373.00425333551749</v>
      </c>
      <c r="T137" s="98">
        <v>368.99483923101269</v>
      </c>
      <c r="U137" s="98">
        <v>333.65151983472225</v>
      </c>
      <c r="V137" s="98">
        <v>361.71647691750678</v>
      </c>
      <c r="W137" s="98">
        <v>361.56281612868122</v>
      </c>
      <c r="DA137" s="63" t="s">
        <v>2371</v>
      </c>
    </row>
    <row r="138" spans="1:105" ht="12" customHeight="1" x14ac:dyDescent="0.25">
      <c r="A138" s="108" t="s">
        <v>52</v>
      </c>
      <c r="B138" s="98">
        <v>677.52231375691281</v>
      </c>
      <c r="C138" s="98">
        <v>666.55116921640808</v>
      </c>
      <c r="D138" s="98">
        <v>684.66831542041496</v>
      </c>
      <c r="E138" s="98">
        <v>702.03091773295023</v>
      </c>
      <c r="F138" s="98">
        <v>713.81306972094092</v>
      </c>
      <c r="G138" s="98">
        <v>680.94420189268226</v>
      </c>
      <c r="H138" s="98">
        <v>719.12524550437604</v>
      </c>
      <c r="I138" s="98">
        <v>689.80877010924848</v>
      </c>
      <c r="J138" s="98">
        <v>722.02848296509103</v>
      </c>
      <c r="K138" s="98">
        <v>687.57146081564747</v>
      </c>
      <c r="L138" s="98">
        <v>523.9386093751707</v>
      </c>
      <c r="M138" s="98">
        <v>822.20667883602573</v>
      </c>
      <c r="N138" s="98">
        <v>820.29127123722765</v>
      </c>
      <c r="O138" s="98">
        <v>858.91717949214399</v>
      </c>
      <c r="P138" s="98">
        <v>851.11017709104203</v>
      </c>
      <c r="Q138" s="98">
        <v>866.59968332030792</v>
      </c>
      <c r="R138" s="98">
        <v>895.27911973007303</v>
      </c>
      <c r="S138" s="98">
        <v>925.17573637685109</v>
      </c>
      <c r="T138" s="98">
        <v>940.45752941983869</v>
      </c>
      <c r="U138" s="98">
        <v>957.04487589084306</v>
      </c>
      <c r="V138" s="98">
        <v>996.30538874064575</v>
      </c>
      <c r="W138" s="98">
        <v>970.01140049639127</v>
      </c>
      <c r="DA138" s="63" t="s">
        <v>2372</v>
      </c>
    </row>
    <row r="139" spans="1:105" ht="12" customHeight="1" x14ac:dyDescent="0.25">
      <c r="A139" s="121" t="s">
        <v>54</v>
      </c>
      <c r="B139" s="122">
        <v>827.97426801334643</v>
      </c>
      <c r="C139" s="122">
        <v>823.86395186621087</v>
      </c>
      <c r="D139" s="122">
        <v>832.79488981224745</v>
      </c>
      <c r="E139" s="122">
        <v>799.96729862160498</v>
      </c>
      <c r="F139" s="122">
        <v>726.36455233046206</v>
      </c>
      <c r="G139" s="122">
        <v>743.14361326167011</v>
      </c>
      <c r="H139" s="122">
        <v>752.45574384869121</v>
      </c>
      <c r="I139" s="122">
        <v>791.03087724712429</v>
      </c>
      <c r="J139" s="122">
        <v>790.46766824605106</v>
      </c>
      <c r="K139" s="122">
        <v>679.48685593890855</v>
      </c>
      <c r="L139" s="122">
        <v>815.17751699970609</v>
      </c>
      <c r="M139" s="122">
        <v>809.62759902806397</v>
      </c>
      <c r="N139" s="122">
        <v>841.2628979241664</v>
      </c>
      <c r="O139" s="122">
        <v>858.69842159280643</v>
      </c>
      <c r="P139" s="122">
        <v>767.25533059827239</v>
      </c>
      <c r="Q139" s="122">
        <v>794.89581062637785</v>
      </c>
      <c r="R139" s="122">
        <v>759.65045746347698</v>
      </c>
      <c r="S139" s="122">
        <v>801.65190953801925</v>
      </c>
      <c r="T139" s="122">
        <v>791.81016955767006</v>
      </c>
      <c r="U139" s="122">
        <v>769.46411420035099</v>
      </c>
      <c r="V139" s="122">
        <v>798.87821007653599</v>
      </c>
      <c r="W139" s="122">
        <v>746.20482053829687</v>
      </c>
      <c r="DA139" s="130" t="s">
        <v>2373</v>
      </c>
    </row>
    <row r="140" spans="1:105" ht="12" customHeight="1" x14ac:dyDescent="0.25">
      <c r="A140" s="97" t="s">
        <v>50</v>
      </c>
      <c r="B140" s="98">
        <v>939.05125638757045</v>
      </c>
      <c r="C140" s="98">
        <v>902.88487865724301</v>
      </c>
      <c r="D140" s="98">
        <v>924.15011067467537</v>
      </c>
      <c r="E140" s="98">
        <v>870.9955304125458</v>
      </c>
      <c r="F140" s="98">
        <v>856.98136902930673</v>
      </c>
      <c r="G140" s="98">
        <v>836.34524476541412</v>
      </c>
      <c r="H140" s="98">
        <v>837.36186090749925</v>
      </c>
      <c r="I140" s="98">
        <v>891.39367132064967</v>
      </c>
      <c r="J140" s="98">
        <v>844.7629236572343</v>
      </c>
      <c r="K140" s="98">
        <v>863.28807631093366</v>
      </c>
      <c r="L140" s="98">
        <v>896.05256651554339</v>
      </c>
      <c r="M140" s="98">
        <v>947.70726096127157</v>
      </c>
      <c r="N140" s="98">
        <v>942.41910236614399</v>
      </c>
      <c r="O140" s="98">
        <v>949.41894589572985</v>
      </c>
      <c r="P140" s="98">
        <v>954.88827299448803</v>
      </c>
      <c r="Q140" s="98">
        <v>946.31594894059106</v>
      </c>
      <c r="R140" s="98">
        <v>875.1860401824631</v>
      </c>
      <c r="S140" s="98">
        <v>952.51771812612617</v>
      </c>
      <c r="T140" s="98">
        <v>956.4065590217964</v>
      </c>
      <c r="U140" s="98">
        <v>941.13305858672516</v>
      </c>
      <c r="V140" s="98">
        <v>1001.4973843597086</v>
      </c>
      <c r="W140" s="98">
        <v>918.08229222434034</v>
      </c>
      <c r="DA140" s="63" t="s">
        <v>2374</v>
      </c>
    </row>
    <row r="141" spans="1:105" ht="12" customHeight="1" x14ac:dyDescent="0.25">
      <c r="A141" s="109" t="s">
        <v>120</v>
      </c>
      <c r="B141" s="33">
        <v>733.61506251092385</v>
      </c>
      <c r="C141" s="33">
        <v>757.86542253104301</v>
      </c>
      <c r="D141" s="33">
        <v>756.31599543875097</v>
      </c>
      <c r="E141" s="33">
        <v>740.53348377550958</v>
      </c>
      <c r="F141" s="33">
        <v>613.98957781508807</v>
      </c>
      <c r="G141" s="33">
        <v>664.31609306431562</v>
      </c>
      <c r="H141" s="33">
        <v>683.74923801008879</v>
      </c>
      <c r="I141" s="33">
        <v>710.42602233171647</v>
      </c>
      <c r="J141" s="33">
        <v>747.43776155752835</v>
      </c>
      <c r="K141" s="33">
        <v>539.28505885166885</v>
      </c>
      <c r="L141" s="33">
        <v>759.28276267630031</v>
      </c>
      <c r="M141" s="33">
        <v>723.21163081736518</v>
      </c>
      <c r="N141" s="33">
        <v>784.48626522529037</v>
      </c>
      <c r="O141" s="33">
        <v>810.18587526195415</v>
      </c>
      <c r="P141" s="33">
        <v>668.44520508789537</v>
      </c>
      <c r="Q141" s="33">
        <v>718.24649765265133</v>
      </c>
      <c r="R141" s="33">
        <v>706.00424569823781</v>
      </c>
      <c r="S141" s="33">
        <v>737.60206407724888</v>
      </c>
      <c r="T141" s="33">
        <v>727.81066536177696</v>
      </c>
      <c r="U141" s="33">
        <v>708.11024699418954</v>
      </c>
      <c r="V141" s="33">
        <v>730.83482667973794</v>
      </c>
      <c r="W141" s="33">
        <v>690.92094748254601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7686.5831648890471</v>
      </c>
      <c r="C143" s="117">
        <f t="shared" si="49"/>
        <v>8177.3859739135969</v>
      </c>
      <c r="D143" s="117">
        <f t="shared" si="49"/>
        <v>7531.1682892765839</v>
      </c>
      <c r="E143" s="117">
        <f t="shared" si="49"/>
        <v>7380.8688369826277</v>
      </c>
      <c r="F143" s="117">
        <f t="shared" si="49"/>
        <v>5668.6161210186783</v>
      </c>
      <c r="G143" s="117">
        <f t="shared" si="49"/>
        <v>5933.7810490149623</v>
      </c>
      <c r="H143" s="117">
        <f t="shared" si="49"/>
        <v>6038.9933052643419</v>
      </c>
      <c r="I143" s="117">
        <f t="shared" si="49"/>
        <v>5777.4377773373526</v>
      </c>
      <c r="J143" s="117">
        <f t="shared" si="49"/>
        <v>6007.5185362783814</v>
      </c>
      <c r="K143" s="117">
        <f t="shared" si="49"/>
        <v>5789.0999185936498</v>
      </c>
      <c r="L143" s="117">
        <f t="shared" si="49"/>
        <v>6342.2050416496095</v>
      </c>
      <c r="M143" s="117">
        <f t="shared" si="49"/>
        <v>5457.4186532513595</v>
      </c>
      <c r="N143" s="117">
        <f t="shared" si="49"/>
        <v>5973.0946668059814</v>
      </c>
      <c r="O143" s="117">
        <f t="shared" si="49"/>
        <v>6237.926065463389</v>
      </c>
      <c r="P143" s="117">
        <f t="shared" si="49"/>
        <v>5125.266078835175</v>
      </c>
      <c r="Q143" s="117">
        <f t="shared" si="49"/>
        <v>5305.6502826477508</v>
      </c>
      <c r="R143" s="117">
        <f t="shared" ref="R143:V143" si="50">R144+R146+R148+R157</f>
        <v>5427.2420982622407</v>
      </c>
      <c r="S143" s="117">
        <f t="shared" si="50"/>
        <v>5347.3092534939142</v>
      </c>
      <c r="T143" s="117">
        <f t="shared" si="50"/>
        <v>5161.2409281012115</v>
      </c>
      <c r="U143" s="117">
        <f t="shared" si="50"/>
        <v>5085.6773163527196</v>
      </c>
      <c r="V143" s="117">
        <f t="shared" si="50"/>
        <v>4949.6186128420113</v>
      </c>
      <c r="W143" s="117">
        <f t="shared" ref="W143" si="51">W144+W146+W148+W157</f>
        <v>5260.770857717941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5293.0174604355052</v>
      </c>
      <c r="C144" s="122">
        <f t="shared" si="52"/>
        <v>5850.0532177957502</v>
      </c>
      <c r="D144" s="122">
        <f t="shared" si="52"/>
        <v>5273.7033221315505</v>
      </c>
      <c r="E144" s="122">
        <f t="shared" si="52"/>
        <v>4864.3443867262295</v>
      </c>
      <c r="F144" s="122">
        <f t="shared" si="52"/>
        <v>3526.0568723587235</v>
      </c>
      <c r="G144" s="122">
        <f t="shared" si="52"/>
        <v>3870.3059901269808</v>
      </c>
      <c r="H144" s="122">
        <f t="shared" si="52"/>
        <v>3903.2987585064798</v>
      </c>
      <c r="I144" s="122">
        <f t="shared" si="52"/>
        <v>3653.1928209793305</v>
      </c>
      <c r="J144" s="122">
        <f t="shared" si="52"/>
        <v>3854.8213205841244</v>
      </c>
      <c r="K144" s="122">
        <f t="shared" si="52"/>
        <v>3811.6131684158636</v>
      </c>
      <c r="L144" s="122">
        <f t="shared" si="52"/>
        <v>4087.8510427780393</v>
      </c>
      <c r="M144" s="122">
        <f t="shared" si="52"/>
        <v>3124.7137252474272</v>
      </c>
      <c r="N144" s="122">
        <f t="shared" si="52"/>
        <v>3515.8512360211162</v>
      </c>
      <c r="O144" s="122">
        <f t="shared" si="52"/>
        <v>3674.1918200082773</v>
      </c>
      <c r="P144" s="122">
        <f t="shared" si="52"/>
        <v>2829.6627416293904</v>
      </c>
      <c r="Q144" s="122">
        <f t="shared" si="52"/>
        <v>2924.6705924429257</v>
      </c>
      <c r="R144" s="122">
        <f t="shared" si="52"/>
        <v>3060.6432777057521</v>
      </c>
      <c r="S144" s="122">
        <f t="shared" si="52"/>
        <v>2862.7616427933599</v>
      </c>
      <c r="T144" s="122">
        <f t="shared" si="52"/>
        <v>2671.6684396411865</v>
      </c>
      <c r="U144" s="122">
        <f t="shared" si="52"/>
        <v>2629.9169731497404</v>
      </c>
      <c r="V144" s="122">
        <f t="shared" si="52"/>
        <v>2373.3693350852418</v>
      </c>
      <c r="W144" s="122">
        <f t="shared" si="52"/>
        <v>2769.7545410665389</v>
      </c>
      <c r="DA144" s="130" t="s">
        <v>2377</v>
      </c>
    </row>
    <row r="145" spans="1:105" ht="12" customHeight="1" x14ac:dyDescent="0.25">
      <c r="A145" s="97" t="s">
        <v>53</v>
      </c>
      <c r="B145" s="98">
        <v>5293.0174604355052</v>
      </c>
      <c r="C145" s="98">
        <v>5850.0532177957502</v>
      </c>
      <c r="D145" s="98">
        <v>5273.7033221315505</v>
      </c>
      <c r="E145" s="98">
        <v>4864.3443867262295</v>
      </c>
      <c r="F145" s="98">
        <v>3526.0568723587235</v>
      </c>
      <c r="G145" s="98">
        <v>3870.3059901269808</v>
      </c>
      <c r="H145" s="98">
        <v>3903.2987585064798</v>
      </c>
      <c r="I145" s="98">
        <v>3653.1928209793305</v>
      </c>
      <c r="J145" s="98">
        <v>3854.8213205841244</v>
      </c>
      <c r="K145" s="98">
        <v>3811.6131684158636</v>
      </c>
      <c r="L145" s="98">
        <v>4087.8510427780393</v>
      </c>
      <c r="M145" s="98">
        <v>3124.7137252474272</v>
      </c>
      <c r="N145" s="98">
        <v>3515.8512360211162</v>
      </c>
      <c r="O145" s="98">
        <v>3674.1918200082773</v>
      </c>
      <c r="P145" s="98">
        <v>2829.6627416293904</v>
      </c>
      <c r="Q145" s="98">
        <v>2924.6705924429257</v>
      </c>
      <c r="R145" s="98">
        <v>3060.6432777057521</v>
      </c>
      <c r="S145" s="98">
        <v>2862.7616427933599</v>
      </c>
      <c r="T145" s="98">
        <v>2671.6684396411865</v>
      </c>
      <c r="U145" s="98">
        <v>2629.9169731497404</v>
      </c>
      <c r="V145" s="98">
        <v>2373.3693350852418</v>
      </c>
      <c r="W145" s="98">
        <v>2769.7545410665389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206.7221969956185</v>
      </c>
      <c r="C146" s="122">
        <f t="shared" si="53"/>
        <v>221.64725962753201</v>
      </c>
      <c r="D146" s="122">
        <f t="shared" si="53"/>
        <v>149.19551906360246</v>
      </c>
      <c r="E146" s="122">
        <f t="shared" si="53"/>
        <v>390.65402462748244</v>
      </c>
      <c r="F146" s="122">
        <f t="shared" si="53"/>
        <v>85.317580812855667</v>
      </c>
      <c r="G146" s="122">
        <f t="shared" si="53"/>
        <v>88.254288635140568</v>
      </c>
      <c r="H146" s="122">
        <f t="shared" si="53"/>
        <v>118.16110455264652</v>
      </c>
      <c r="I146" s="122">
        <f t="shared" si="53"/>
        <v>58.482583236032994</v>
      </c>
      <c r="J146" s="122">
        <f t="shared" si="53"/>
        <v>70.729597691274975</v>
      </c>
      <c r="K146" s="122">
        <f t="shared" si="53"/>
        <v>109.52304036480599</v>
      </c>
      <c r="L146" s="122">
        <f t="shared" si="53"/>
        <v>117.15010086262699</v>
      </c>
      <c r="M146" s="122">
        <f t="shared" si="53"/>
        <v>111.40118394971864</v>
      </c>
      <c r="N146" s="122">
        <f t="shared" si="53"/>
        <v>108.53873444159707</v>
      </c>
      <c r="O146" s="122">
        <f t="shared" si="53"/>
        <v>111.23984044489421</v>
      </c>
      <c r="P146" s="122">
        <f t="shared" si="53"/>
        <v>105.36570277890033</v>
      </c>
      <c r="Q146" s="122">
        <f t="shared" si="53"/>
        <v>105.37560432477525</v>
      </c>
      <c r="R146" s="122">
        <f t="shared" si="53"/>
        <v>125.42997420831308</v>
      </c>
      <c r="S146" s="122">
        <f t="shared" si="53"/>
        <v>114.50183081643159</v>
      </c>
      <c r="T146" s="122">
        <f t="shared" si="53"/>
        <v>116.63471297616573</v>
      </c>
      <c r="U146" s="122">
        <f t="shared" si="53"/>
        <v>128.01130775573654</v>
      </c>
      <c r="V146" s="122">
        <f t="shared" si="53"/>
        <v>153.38137011372439</v>
      </c>
      <c r="W146" s="122">
        <f t="shared" si="53"/>
        <v>168.76196294125734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206.7221969956185</v>
      </c>
      <c r="C147" s="98">
        <f>IF(RES_hhdet_fec!C147=0,0,RES_hhdet_fec!C147*1000*11630/RES_hhdet_num!C143)</f>
        <v>221.64725962753201</v>
      </c>
      <c r="D147" s="98">
        <f>IF(RES_hhdet_fec!D147=0,0,RES_hhdet_fec!D147*1000*11630/RES_hhdet_num!D143)</f>
        <v>149.19551906360246</v>
      </c>
      <c r="E147" s="98">
        <f>IF(RES_hhdet_fec!E147=0,0,RES_hhdet_fec!E147*1000*11630/RES_hhdet_num!E143)</f>
        <v>390.65402462748244</v>
      </c>
      <c r="F147" s="98">
        <f>IF(RES_hhdet_fec!F147=0,0,RES_hhdet_fec!F147*1000*11630/RES_hhdet_num!F143)</f>
        <v>85.317580812855667</v>
      </c>
      <c r="G147" s="98">
        <f>IF(RES_hhdet_fec!G147=0,0,RES_hhdet_fec!G147*1000*11630/RES_hhdet_num!G143)</f>
        <v>88.254288635140568</v>
      </c>
      <c r="H147" s="98">
        <f>IF(RES_hhdet_fec!H147=0,0,RES_hhdet_fec!H147*1000*11630/RES_hhdet_num!H143)</f>
        <v>118.16110455264652</v>
      </c>
      <c r="I147" s="98">
        <f>IF(RES_hhdet_fec!I147=0,0,RES_hhdet_fec!I147*1000*11630/RES_hhdet_num!I143)</f>
        <v>58.482583236032994</v>
      </c>
      <c r="J147" s="98">
        <f>IF(RES_hhdet_fec!J147=0,0,RES_hhdet_fec!J147*1000*11630/RES_hhdet_num!J143)</f>
        <v>70.729597691274975</v>
      </c>
      <c r="K147" s="98">
        <f>IF(RES_hhdet_fec!K147=0,0,RES_hhdet_fec!K147*1000*11630/RES_hhdet_num!K143)</f>
        <v>109.52304036480599</v>
      </c>
      <c r="L147" s="98">
        <f>IF(RES_hhdet_fec!L147=0,0,RES_hhdet_fec!L147*1000*11630/RES_hhdet_num!L143)</f>
        <v>117.15010086262699</v>
      </c>
      <c r="M147" s="98">
        <f>IF(RES_hhdet_fec!M147=0,0,RES_hhdet_fec!M147*1000*11630/RES_hhdet_num!M143)</f>
        <v>111.40118394971864</v>
      </c>
      <c r="N147" s="98">
        <f>IF(RES_hhdet_fec!N147=0,0,RES_hhdet_fec!N147*1000*11630/RES_hhdet_num!N143)</f>
        <v>108.53873444159707</v>
      </c>
      <c r="O147" s="98">
        <f>IF(RES_hhdet_fec!O147=0,0,RES_hhdet_fec!O147*1000*11630/RES_hhdet_num!O143)</f>
        <v>111.23984044489421</v>
      </c>
      <c r="P147" s="98">
        <f>IF(RES_hhdet_fec!P147=0,0,RES_hhdet_fec!P147*1000*11630/RES_hhdet_num!P143)</f>
        <v>105.36570277890033</v>
      </c>
      <c r="Q147" s="98">
        <f>IF(RES_hhdet_fec!Q147=0,0,RES_hhdet_fec!Q147*1000*11630/RES_hhdet_num!Q143)</f>
        <v>105.37560432477525</v>
      </c>
      <c r="R147" s="98">
        <f>IF(RES_hhdet_fec!R147=0,0,RES_hhdet_fec!R147*1000*11630/RES_hhdet_num!R143)</f>
        <v>125.42997420831308</v>
      </c>
      <c r="S147" s="98">
        <f>IF(RES_hhdet_fec!S147=0,0,RES_hhdet_fec!S147*1000*11630/RES_hhdet_num!S143)</f>
        <v>114.50183081643159</v>
      </c>
      <c r="T147" s="98">
        <f>IF(RES_hhdet_fec!T147=0,0,RES_hhdet_fec!T147*1000*11630/RES_hhdet_num!T143)</f>
        <v>116.63471297616573</v>
      </c>
      <c r="U147" s="98">
        <f>IF(RES_hhdet_fec!U147=0,0,RES_hhdet_fec!U147*1000*11630/RES_hhdet_num!U143)</f>
        <v>128.01130775573654</v>
      </c>
      <c r="V147" s="98">
        <f>IF(RES_hhdet_fec!V147=0,0,RES_hhdet_fec!V147*1000*11630/RES_hhdet_num!V143)</f>
        <v>153.38137011372439</v>
      </c>
      <c r="W147" s="98">
        <f>IF(RES_hhdet_fec!W147=0,0,RES_hhdet_fec!W147*1000*11630/RES_hhdet_num!W143)</f>
        <v>168.76196294125734</v>
      </c>
      <c r="DA147" s="63" t="s">
        <v>2380</v>
      </c>
    </row>
    <row r="148" spans="1:105" ht="12" customHeight="1" x14ac:dyDescent="0.25">
      <c r="A148" s="121" t="s">
        <v>55</v>
      </c>
      <c r="B148" s="122">
        <v>1358.8692777656543</v>
      </c>
      <c r="C148" s="122">
        <v>1283.0314377235545</v>
      </c>
      <c r="D148" s="122">
        <v>1277.56427067097</v>
      </c>
      <c r="E148" s="122">
        <v>1328.7186616948088</v>
      </c>
      <c r="F148" s="122">
        <v>1330.8520837182659</v>
      </c>
      <c r="G148" s="122">
        <v>1236.2101493682067</v>
      </c>
      <c r="H148" s="122">
        <v>1272.3258947505467</v>
      </c>
      <c r="I148" s="122">
        <v>1285.5463897026295</v>
      </c>
      <c r="J148" s="122">
        <v>1300.5611161833804</v>
      </c>
      <c r="K148" s="122">
        <v>1211.8093329113278</v>
      </c>
      <c r="L148" s="122">
        <v>1329.8523498104155</v>
      </c>
      <c r="M148" s="122">
        <v>1417.5050754343597</v>
      </c>
      <c r="N148" s="122">
        <v>1507.5105413421459</v>
      </c>
      <c r="O148" s="122">
        <v>1592.5861329683094</v>
      </c>
      <c r="P148" s="122">
        <v>1425.4205342395767</v>
      </c>
      <c r="Q148" s="122">
        <v>1485.4592125957849</v>
      </c>
      <c r="R148" s="122">
        <v>1487.1067063421187</v>
      </c>
      <c r="S148" s="122">
        <v>1573.7799976772619</v>
      </c>
      <c r="T148" s="122">
        <v>1583.5442570190799</v>
      </c>
      <c r="U148" s="122">
        <v>1557.7795675173907</v>
      </c>
      <c r="V148" s="122">
        <v>1622.664153338048</v>
      </c>
      <c r="W148" s="122">
        <v>1575.9891351915528</v>
      </c>
      <c r="DA148" s="130" t="s">
        <v>2381</v>
      </c>
    </row>
    <row r="149" spans="1:105" ht="12" customHeight="1" x14ac:dyDescent="0.25">
      <c r="A149" s="97" t="s">
        <v>124</v>
      </c>
      <c r="B149" s="98">
        <v>1464.7665802557083</v>
      </c>
      <c r="C149" s="98">
        <v>1418.4489843734771</v>
      </c>
      <c r="D149" s="98">
        <v>1468.8819678259522</v>
      </c>
      <c r="E149" s="98">
        <v>1437.4953762566156</v>
      </c>
      <c r="F149" s="98">
        <v>1466.9353876041268</v>
      </c>
      <c r="G149" s="98">
        <v>1434.1381605767613</v>
      </c>
      <c r="H149" s="98">
        <v>1409.6033943492721</v>
      </c>
      <c r="I149" s="98">
        <v>1475.4734882006069</v>
      </c>
      <c r="J149" s="98">
        <v>1403.6126490882086</v>
      </c>
      <c r="K149" s="98">
        <v>1429.460577335386</v>
      </c>
      <c r="L149" s="98">
        <v>1520.8759340278616</v>
      </c>
      <c r="M149" s="98">
        <v>1647.9172034711853</v>
      </c>
      <c r="N149" s="98">
        <v>1628.0169491836493</v>
      </c>
      <c r="O149" s="98">
        <v>1637.3229402247539</v>
      </c>
      <c r="P149" s="98">
        <v>1622.1368609136705</v>
      </c>
      <c r="Q149" s="98">
        <v>1581.3132820772951</v>
      </c>
      <c r="R149" s="98">
        <v>1578.3501925713824</v>
      </c>
      <c r="S149" s="98">
        <v>1642.3141891302241</v>
      </c>
      <c r="T149" s="98">
        <v>1668.2967860513402</v>
      </c>
      <c r="U149" s="98">
        <v>1576.3572283076423</v>
      </c>
      <c r="V149" s="98">
        <v>1589.5985340032107</v>
      </c>
      <c r="W149" s="98">
        <v>1617.8915628281738</v>
      </c>
      <c r="DA149" s="63" t="s">
        <v>2382</v>
      </c>
    </row>
    <row r="150" spans="1:105" ht="12" customHeight="1" x14ac:dyDescent="0.25">
      <c r="A150" s="97" t="s">
        <v>123</v>
      </c>
      <c r="B150" s="98">
        <v>1039.4735234772249</v>
      </c>
      <c r="C150" s="98">
        <v>998.39545538782136</v>
      </c>
      <c r="D150" s="98">
        <v>1026.2284587125091</v>
      </c>
      <c r="E150" s="98">
        <v>1024.7256732916744</v>
      </c>
      <c r="F150" s="98">
        <v>1044.9852498222192</v>
      </c>
      <c r="G150" s="98">
        <v>1016.2550580705729</v>
      </c>
      <c r="H150" s="98">
        <v>997.60408493094167</v>
      </c>
      <c r="I150" s="98">
        <v>1069.4784469448557</v>
      </c>
      <c r="J150" s="98">
        <v>1009.9589186456383</v>
      </c>
      <c r="K150" s="98">
        <v>1020.996066494263</v>
      </c>
      <c r="L150" s="98">
        <v>1217.75061714055</v>
      </c>
      <c r="M150" s="98">
        <v>1176.0820322723841</v>
      </c>
      <c r="N150" s="98">
        <v>1200.5917587991319</v>
      </c>
      <c r="O150" s="98">
        <v>1231.4223740503151</v>
      </c>
      <c r="P150" s="98">
        <v>1191.5926549147587</v>
      </c>
      <c r="Q150" s="98">
        <v>1200.5155941335604</v>
      </c>
      <c r="R150" s="98">
        <v>1212.4905658164455</v>
      </c>
      <c r="S150" s="98">
        <v>1296.8971742022707</v>
      </c>
      <c r="T150" s="98">
        <v>1337.4499879090426</v>
      </c>
      <c r="U150" s="98">
        <v>1281.8062717743608</v>
      </c>
      <c r="V150" s="98">
        <v>1322.3103933490477</v>
      </c>
      <c r="W150" s="98">
        <v>1365.7377229098922</v>
      </c>
      <c r="DA150" s="63" t="s">
        <v>2383</v>
      </c>
    </row>
    <row r="151" spans="1:105" ht="12" customHeight="1" x14ac:dyDescent="0.25">
      <c r="A151" s="100" t="s">
        <v>50</v>
      </c>
      <c r="B151" s="101">
        <v>386.48699445555457</v>
      </c>
      <c r="C151" s="101">
        <v>337.55720485357074</v>
      </c>
      <c r="D151" s="101">
        <v>318.52637661058765</v>
      </c>
      <c r="E151" s="101">
        <v>347.90453066265002</v>
      </c>
      <c r="F151" s="101">
        <v>342.42198112211548</v>
      </c>
      <c r="G151" s="101">
        <v>306.01257185667339</v>
      </c>
      <c r="H151" s="101">
        <v>287.63659399301815</v>
      </c>
      <c r="I151" s="101">
        <v>364.06610951722138</v>
      </c>
      <c r="J151" s="101">
        <v>321.11019198367535</v>
      </c>
      <c r="K151" s="101">
        <v>300.16895240581266</v>
      </c>
      <c r="L151" s="101">
        <v>682.7747363643706</v>
      </c>
      <c r="M151" s="101">
        <v>328.30981905556143</v>
      </c>
      <c r="N151" s="101">
        <v>413.02312308051057</v>
      </c>
      <c r="O151" s="101">
        <v>439.18751541475649</v>
      </c>
      <c r="P151" s="101">
        <v>308.84932627123243</v>
      </c>
      <c r="Q151" s="101">
        <v>347.42086799048968</v>
      </c>
      <c r="R151" s="101">
        <v>320.44203555237698</v>
      </c>
      <c r="S151" s="101">
        <v>372.2396664941046</v>
      </c>
      <c r="T151" s="101">
        <v>373.97400006840377</v>
      </c>
      <c r="U151" s="101">
        <v>328.93902157737165</v>
      </c>
      <c r="V151" s="101">
        <v>350.45738545597305</v>
      </c>
      <c r="W151" s="101">
        <v>364.56573298745241</v>
      </c>
      <c r="DA151" s="131" t="s">
        <v>2384</v>
      </c>
    </row>
    <row r="152" spans="1:105" ht="12" customHeight="1" x14ac:dyDescent="0.25">
      <c r="A152" s="103" t="s">
        <v>52</v>
      </c>
      <c r="B152" s="104">
        <v>652.98652902167055</v>
      </c>
      <c r="C152" s="104">
        <v>660.83825053425073</v>
      </c>
      <c r="D152" s="104">
        <v>707.70208210192129</v>
      </c>
      <c r="E152" s="104">
        <v>676.82114262902428</v>
      </c>
      <c r="F152" s="104">
        <v>702.56326870010355</v>
      </c>
      <c r="G152" s="104">
        <v>710.24248621389938</v>
      </c>
      <c r="H152" s="104">
        <v>709.96749093792357</v>
      </c>
      <c r="I152" s="104">
        <v>705.41233742763427</v>
      </c>
      <c r="J152" s="104">
        <v>688.84872666196304</v>
      </c>
      <c r="K152" s="104">
        <v>720.82711408845034</v>
      </c>
      <c r="L152" s="104">
        <v>534.97588077617934</v>
      </c>
      <c r="M152" s="104">
        <v>847.77221321682271</v>
      </c>
      <c r="N152" s="104">
        <v>787.56863571862118</v>
      </c>
      <c r="O152" s="104">
        <v>792.23485863555845</v>
      </c>
      <c r="P152" s="104">
        <v>882.74332864352618</v>
      </c>
      <c r="Q152" s="104">
        <v>853.09472614307049</v>
      </c>
      <c r="R152" s="104">
        <v>892.0485302640684</v>
      </c>
      <c r="S152" s="104">
        <v>924.65750770816601</v>
      </c>
      <c r="T152" s="104">
        <v>963.47598784063894</v>
      </c>
      <c r="U152" s="104">
        <v>952.86725019698929</v>
      </c>
      <c r="V152" s="104">
        <v>971.85300789307485</v>
      </c>
      <c r="W152" s="104">
        <v>1001.1719899224398</v>
      </c>
      <c r="DA152" s="132" t="s">
        <v>2385</v>
      </c>
    </row>
    <row r="153" spans="1:105" ht="12" customHeight="1" x14ac:dyDescent="0.25">
      <c r="A153" s="106" t="s">
        <v>122</v>
      </c>
      <c r="B153" s="101">
        <v>1356.8335180978161</v>
      </c>
      <c r="C153" s="101">
        <v>1276.3671237818776</v>
      </c>
      <c r="D153" s="101">
        <v>1265.1912730908105</v>
      </c>
      <c r="E153" s="101">
        <v>1327.7106809671911</v>
      </c>
      <c r="F153" s="101">
        <v>1328.2790283084771</v>
      </c>
      <c r="G153" s="101">
        <v>1228.5789643696194</v>
      </c>
      <c r="H153" s="101">
        <v>1276.0661275616696</v>
      </c>
      <c r="I153" s="101">
        <v>1290.6726024140341</v>
      </c>
      <c r="J153" s="101">
        <v>1315.9794927577207</v>
      </c>
      <c r="K153" s="101">
        <v>1220.4801065206873</v>
      </c>
      <c r="L153" s="101">
        <v>1340.9709112565188</v>
      </c>
      <c r="M153" s="101">
        <v>1443.4045074727626</v>
      </c>
      <c r="N153" s="101">
        <v>1540.1595165669687</v>
      </c>
      <c r="O153" s="101">
        <v>1628.7509170577773</v>
      </c>
      <c r="P153" s="101">
        <v>1455.1552706062123</v>
      </c>
      <c r="Q153" s="101">
        <v>1520.0177000746833</v>
      </c>
      <c r="R153" s="101">
        <v>1523.0686010733648</v>
      </c>
      <c r="S153" s="101">
        <v>1610.5924116062561</v>
      </c>
      <c r="T153" s="101">
        <v>1622.0776000418023</v>
      </c>
      <c r="U153" s="101">
        <v>1599.1445195204421</v>
      </c>
      <c r="V153" s="101">
        <v>1664.3732255176812</v>
      </c>
      <c r="W153" s="101">
        <v>1614.0626135789005</v>
      </c>
      <c r="DA153" s="131" t="s">
        <v>2386</v>
      </c>
    </row>
    <row r="154" spans="1:105" ht="12" customHeight="1" x14ac:dyDescent="0.25">
      <c r="A154" s="107" t="s">
        <v>121</v>
      </c>
      <c r="B154" s="104">
        <v>1035.7247661702334</v>
      </c>
      <c r="C154" s="104">
        <v>968.54379029404697</v>
      </c>
      <c r="D154" s="104">
        <v>957.89177939939259</v>
      </c>
      <c r="E154" s="104">
        <v>1020.7758143144723</v>
      </c>
      <c r="F154" s="104">
        <v>1023.3825330336099</v>
      </c>
      <c r="G154" s="104">
        <v>942.83127462694199</v>
      </c>
      <c r="H154" s="104">
        <v>977.89908402380115</v>
      </c>
      <c r="I154" s="104">
        <v>1006.6393634816253</v>
      </c>
      <c r="J154" s="104">
        <v>1020.6940862254036</v>
      </c>
      <c r="K154" s="104">
        <v>940.76852431284669</v>
      </c>
      <c r="L154" s="104">
        <v>1126.9691189442372</v>
      </c>
      <c r="M154" s="104">
        <v>1110.5648698509497</v>
      </c>
      <c r="N154" s="104">
        <v>1211.3244706727785</v>
      </c>
      <c r="O154" s="104">
        <v>1291.4954081279225</v>
      </c>
      <c r="P154" s="104">
        <v>1130.4051672566495</v>
      </c>
      <c r="Q154" s="104">
        <v>1201.5684843176773</v>
      </c>
      <c r="R154" s="104">
        <v>1206.7146771814173</v>
      </c>
      <c r="S154" s="104">
        <v>1296.1490788902895</v>
      </c>
      <c r="T154" s="104">
        <v>1313.3417016820324</v>
      </c>
      <c r="U154" s="104">
        <v>1298.2572791992643</v>
      </c>
      <c r="V154" s="104">
        <v>1366.1592224958845</v>
      </c>
      <c r="W154" s="104">
        <v>1335.6555394861462</v>
      </c>
      <c r="DA154" s="132" t="s">
        <v>2387</v>
      </c>
    </row>
    <row r="155" spans="1:105" ht="12" customHeight="1" x14ac:dyDescent="0.25">
      <c r="A155" s="108" t="s">
        <v>53</v>
      </c>
      <c r="B155" s="98">
        <v>358.2024524133206</v>
      </c>
      <c r="C155" s="98">
        <v>302.00833421050316</v>
      </c>
      <c r="D155" s="98">
        <v>273.37979886575386</v>
      </c>
      <c r="E155" s="98">
        <v>319.04522218831619</v>
      </c>
      <c r="F155" s="98">
        <v>310.04742694823602</v>
      </c>
      <c r="G155" s="98">
        <v>262.40931705694175</v>
      </c>
      <c r="H155" s="98">
        <v>260.52216525598158</v>
      </c>
      <c r="I155" s="98">
        <v>318.87079315634014</v>
      </c>
      <c r="J155" s="98">
        <v>301.50840428455433</v>
      </c>
      <c r="K155" s="98">
        <v>256.30190307741651</v>
      </c>
      <c r="L155" s="98">
        <v>603.46998835878514</v>
      </c>
      <c r="M155" s="98">
        <v>287.86395973912062</v>
      </c>
      <c r="N155" s="98">
        <v>389.87523896389399</v>
      </c>
      <c r="O155" s="98">
        <v>430.82569992137485</v>
      </c>
      <c r="P155" s="98">
        <v>277.34827165460189</v>
      </c>
      <c r="Q155" s="98">
        <v>333.49135974698464</v>
      </c>
      <c r="R155" s="98">
        <v>310.00205122636117</v>
      </c>
      <c r="S155" s="98">
        <v>368.7765556693949</v>
      </c>
      <c r="T155" s="98">
        <v>368.76054429477881</v>
      </c>
      <c r="U155" s="98">
        <v>335.87459341310228</v>
      </c>
      <c r="V155" s="98">
        <v>364.41494907835056</v>
      </c>
      <c r="W155" s="98">
        <v>362.193762414265</v>
      </c>
      <c r="DA155" s="63" t="s">
        <v>2388</v>
      </c>
    </row>
    <row r="156" spans="1:105" ht="12" customHeight="1" x14ac:dyDescent="0.25">
      <c r="A156" s="108" t="s">
        <v>52</v>
      </c>
      <c r="B156" s="98">
        <v>677.52231375691269</v>
      </c>
      <c r="C156" s="98">
        <v>666.53545608354386</v>
      </c>
      <c r="D156" s="98">
        <v>684.51198053363873</v>
      </c>
      <c r="E156" s="98">
        <v>701.73059212615613</v>
      </c>
      <c r="F156" s="98">
        <v>713.33510608537392</v>
      </c>
      <c r="G156" s="98">
        <v>680.42195757000025</v>
      </c>
      <c r="H156" s="98">
        <v>717.37691876781946</v>
      </c>
      <c r="I156" s="98">
        <v>687.76857032528517</v>
      </c>
      <c r="J156" s="98">
        <v>719.18568194084924</v>
      </c>
      <c r="K156" s="98">
        <v>684.46662123543013</v>
      </c>
      <c r="L156" s="98">
        <v>523.49913058545189</v>
      </c>
      <c r="M156" s="98">
        <v>822.70091011182922</v>
      </c>
      <c r="N156" s="98">
        <v>821.44923170888421</v>
      </c>
      <c r="O156" s="98">
        <v>860.66970820654774</v>
      </c>
      <c r="P156" s="98">
        <v>853.05689560204769</v>
      </c>
      <c r="Q156" s="98">
        <v>868.0771245706926</v>
      </c>
      <c r="R156" s="98">
        <v>896.71262595505607</v>
      </c>
      <c r="S156" s="98">
        <v>927.37252322089455</v>
      </c>
      <c r="T156" s="98">
        <v>944.58115738725382</v>
      </c>
      <c r="U156" s="98">
        <v>962.38268578616169</v>
      </c>
      <c r="V156" s="98">
        <v>1001.7442734175338</v>
      </c>
      <c r="W156" s="98">
        <v>973.46177707188133</v>
      </c>
      <c r="DA156" s="63" t="s">
        <v>2389</v>
      </c>
    </row>
    <row r="157" spans="1:105" ht="12" customHeight="1" x14ac:dyDescent="0.25">
      <c r="A157" s="121" t="s">
        <v>54</v>
      </c>
      <c r="B157" s="122">
        <v>827.97422969226955</v>
      </c>
      <c r="C157" s="122">
        <v>822.65405876676039</v>
      </c>
      <c r="D157" s="122">
        <v>830.70517741046046</v>
      </c>
      <c r="E157" s="122">
        <v>797.15176393410661</v>
      </c>
      <c r="F157" s="122">
        <v>726.38958412883335</v>
      </c>
      <c r="G157" s="122">
        <v>739.01062088463368</v>
      </c>
      <c r="H157" s="122">
        <v>745.20754745466922</v>
      </c>
      <c r="I157" s="122">
        <v>780.21598341935953</v>
      </c>
      <c r="J157" s="122">
        <v>781.40650181960189</v>
      </c>
      <c r="K157" s="122">
        <v>656.15437690165265</v>
      </c>
      <c r="L157" s="122">
        <v>807.35154819852721</v>
      </c>
      <c r="M157" s="122">
        <v>803.79866861985465</v>
      </c>
      <c r="N157" s="122">
        <v>841.19415500112268</v>
      </c>
      <c r="O157" s="122">
        <v>859.9082720419085</v>
      </c>
      <c r="P157" s="122">
        <v>764.81710018730735</v>
      </c>
      <c r="Q157" s="122">
        <v>790.1448732842648</v>
      </c>
      <c r="R157" s="122">
        <v>754.06214000605678</v>
      </c>
      <c r="S157" s="122">
        <v>796.26578220686054</v>
      </c>
      <c r="T157" s="122">
        <v>789.39351846478007</v>
      </c>
      <c r="U157" s="122">
        <v>769.96946792985193</v>
      </c>
      <c r="V157" s="122">
        <v>800.20375430499712</v>
      </c>
      <c r="W157" s="122">
        <v>746.26521851859161</v>
      </c>
      <c r="DA157" s="130" t="s">
        <v>2390</v>
      </c>
    </row>
    <row r="158" spans="1:105" ht="12" customHeight="1" x14ac:dyDescent="0.25">
      <c r="A158" s="97" t="s">
        <v>50</v>
      </c>
      <c r="B158" s="98">
        <v>939.05125638757045</v>
      </c>
      <c r="C158" s="98">
        <v>902.2158981123398</v>
      </c>
      <c r="D158" s="98">
        <v>922.64643347752985</v>
      </c>
      <c r="E158" s="98">
        <v>868.96209486354405</v>
      </c>
      <c r="F158" s="98">
        <v>854.70380680291635</v>
      </c>
      <c r="G158" s="98">
        <v>834.45455888400113</v>
      </c>
      <c r="H158" s="98">
        <v>836.44214380825804</v>
      </c>
      <c r="I158" s="98">
        <v>890.92168654606553</v>
      </c>
      <c r="J158" s="98">
        <v>844.2321663562559</v>
      </c>
      <c r="K158" s="98">
        <v>862.76257417150259</v>
      </c>
      <c r="L158" s="98">
        <v>895.68080046394653</v>
      </c>
      <c r="M158" s="98">
        <v>947.5721542704099</v>
      </c>
      <c r="N158" s="98">
        <v>942.49515448585578</v>
      </c>
      <c r="O158" s="98">
        <v>949.57832913061486</v>
      </c>
      <c r="P158" s="98">
        <v>954.96807345758691</v>
      </c>
      <c r="Q158" s="98">
        <v>946.34180168664045</v>
      </c>
      <c r="R158" s="98">
        <v>875.16030793578523</v>
      </c>
      <c r="S158" s="98">
        <v>952.46795769841583</v>
      </c>
      <c r="T158" s="98">
        <v>956.42626872198525</v>
      </c>
      <c r="U158" s="98">
        <v>941.25406793751984</v>
      </c>
      <c r="V158" s="98">
        <v>1001.6263070684429</v>
      </c>
      <c r="W158" s="98">
        <v>918.05130491002637</v>
      </c>
      <c r="DA158" s="63" t="s">
        <v>2391</v>
      </c>
    </row>
    <row r="159" spans="1:105" ht="12" customHeight="1" x14ac:dyDescent="0.25">
      <c r="A159" s="109" t="s">
        <v>120</v>
      </c>
      <c r="B159" s="33">
        <v>733.61506251092396</v>
      </c>
      <c r="C159" s="33">
        <v>756.76126165889787</v>
      </c>
      <c r="D159" s="33">
        <v>753.96237621538091</v>
      </c>
      <c r="E159" s="33">
        <v>737.03963231360387</v>
      </c>
      <c r="F159" s="33">
        <v>610.3810137614181</v>
      </c>
      <c r="G159" s="33">
        <v>660.24848973924941</v>
      </c>
      <c r="H159" s="33">
        <v>680.77294310224761</v>
      </c>
      <c r="I159" s="33">
        <v>707.49238730788534</v>
      </c>
      <c r="J159" s="33">
        <v>743.70615553825917</v>
      </c>
      <c r="K159" s="33">
        <v>536.7845627410162</v>
      </c>
      <c r="L159" s="33">
        <v>757.23368279354963</v>
      </c>
      <c r="M159" s="33">
        <v>723.04510848790289</v>
      </c>
      <c r="N159" s="33">
        <v>785.91989273841978</v>
      </c>
      <c r="O159" s="33">
        <v>812.29593068030101</v>
      </c>
      <c r="P159" s="33">
        <v>667.89920120545855</v>
      </c>
      <c r="Q159" s="33">
        <v>715.62392613985492</v>
      </c>
      <c r="R159" s="33">
        <v>702.20606381222149</v>
      </c>
      <c r="S159" s="33">
        <v>734.35700965818342</v>
      </c>
      <c r="T159" s="33">
        <v>726.85899063749639</v>
      </c>
      <c r="U159" s="33">
        <v>709.1071619568155</v>
      </c>
      <c r="V159" s="33">
        <v>732.10058782909482</v>
      </c>
      <c r="W159" s="33">
        <v>690.8428326081879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12914.405289904362</v>
      </c>
      <c r="C161" s="117">
        <f t="shared" si="54"/>
        <v>13708.427526167097</v>
      </c>
      <c r="D161" s="117">
        <f t="shared" si="54"/>
        <v>12889.902024020248</v>
      </c>
      <c r="E161" s="117">
        <f t="shared" si="54"/>
        <v>13986.532888665764</v>
      </c>
      <c r="F161" s="117">
        <f t="shared" si="54"/>
        <v>14586.538457045335</v>
      </c>
      <c r="G161" s="117">
        <f t="shared" si="54"/>
        <v>13203.736973066971</v>
      </c>
      <c r="H161" s="117">
        <f t="shared" si="54"/>
        <v>13260.421405484149</v>
      </c>
      <c r="I161" s="117">
        <f t="shared" si="54"/>
        <v>12064.862584586544</v>
      </c>
      <c r="J161" s="117">
        <f t="shared" si="54"/>
        <v>13401.814404447905</v>
      </c>
      <c r="K161" s="117">
        <f t="shared" si="54"/>
        <v>12558.531866528623</v>
      </c>
      <c r="L161" s="117">
        <f t="shared" si="54"/>
        <v>14117.925321369465</v>
      </c>
      <c r="M161" s="117">
        <f t="shared" si="54"/>
        <v>11255.177800982268</v>
      </c>
      <c r="N161" s="117">
        <f t="shared" si="54"/>
        <v>13238.90712351277</v>
      </c>
      <c r="O161" s="117">
        <f t="shared" si="54"/>
        <v>14390.968774314426</v>
      </c>
      <c r="P161" s="117">
        <f t="shared" si="54"/>
        <v>10886.509916640818</v>
      </c>
      <c r="Q161" s="117">
        <f t="shared" si="54"/>
        <v>11679.49059117807</v>
      </c>
      <c r="R161" s="117">
        <f t="shared" ref="R161:V161" si="55">R162+R164+R166+R175</f>
        <v>12749.611469181928</v>
      </c>
      <c r="S161" s="117">
        <f t="shared" si="55"/>
        <v>12575.277952161705</v>
      </c>
      <c r="T161" s="117">
        <f t="shared" si="55"/>
        <v>12020.922431746407</v>
      </c>
      <c r="U161" s="117">
        <f t="shared" si="55"/>
        <v>12036.482507477473</v>
      </c>
      <c r="V161" s="117">
        <f t="shared" si="55"/>
        <v>10955.317096708517</v>
      </c>
      <c r="W161" s="117">
        <f t="shared" ref="W161" si="56">W162+W164+W166+W175</f>
        <v>12904.299589207199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10624.199654169543</v>
      </c>
      <c r="C162" s="122">
        <f t="shared" si="57"/>
        <v>11475.207364495676</v>
      </c>
      <c r="D162" s="122">
        <f t="shared" si="57"/>
        <v>10680.891026248217</v>
      </c>
      <c r="E162" s="122">
        <f t="shared" si="57"/>
        <v>11547.607041707677</v>
      </c>
      <c r="F162" s="122">
        <f t="shared" si="57"/>
        <v>12428.058162731299</v>
      </c>
      <c r="G162" s="122">
        <f t="shared" si="57"/>
        <v>11093.115098968783</v>
      </c>
      <c r="H162" s="122">
        <f t="shared" si="57"/>
        <v>11080.422952550374</v>
      </c>
      <c r="I162" s="122">
        <f t="shared" si="57"/>
        <v>9913.5487937599028</v>
      </c>
      <c r="J162" s="122">
        <f t="shared" si="57"/>
        <v>11234.234485867291</v>
      </c>
      <c r="K162" s="122">
        <f t="shared" si="57"/>
        <v>10586.185013473854</v>
      </c>
      <c r="L162" s="122">
        <f t="shared" si="57"/>
        <v>11891.614088776387</v>
      </c>
      <c r="M162" s="122">
        <f t="shared" si="57"/>
        <v>8950.4661597669874</v>
      </c>
      <c r="N162" s="122">
        <f t="shared" si="57"/>
        <v>10817.574771955409</v>
      </c>
      <c r="O162" s="122">
        <f t="shared" si="57"/>
        <v>11868.811317763466</v>
      </c>
      <c r="P162" s="122">
        <f t="shared" si="57"/>
        <v>8615.3220160516139</v>
      </c>
      <c r="Q162" s="122">
        <f t="shared" si="57"/>
        <v>9316.0788915601406</v>
      </c>
      <c r="R162" s="122">
        <f t="shared" si="57"/>
        <v>10404.773967727006</v>
      </c>
      <c r="S162" s="122">
        <f t="shared" si="57"/>
        <v>10102.21177100338</v>
      </c>
      <c r="T162" s="122">
        <f t="shared" si="57"/>
        <v>9539.0821329302089</v>
      </c>
      <c r="U162" s="122">
        <f t="shared" si="57"/>
        <v>9592.2858291062494</v>
      </c>
      <c r="V162" s="122">
        <f t="shared" si="57"/>
        <v>8396.9622169373652</v>
      </c>
      <c r="W162" s="122">
        <f t="shared" si="57"/>
        <v>10443.629179012005</v>
      </c>
      <c r="DA162" s="130" t="s">
        <v>2394</v>
      </c>
    </row>
    <row r="163" spans="1:105" ht="12" customHeight="1" x14ac:dyDescent="0.25">
      <c r="A163" s="97" t="s">
        <v>53</v>
      </c>
      <c r="B163" s="33">
        <v>10624.199654169543</v>
      </c>
      <c r="C163" s="33">
        <v>11475.207364495676</v>
      </c>
      <c r="D163" s="33">
        <v>10680.891026248217</v>
      </c>
      <c r="E163" s="33">
        <v>11547.607041707677</v>
      </c>
      <c r="F163" s="33">
        <v>12428.058162731299</v>
      </c>
      <c r="G163" s="33">
        <v>11093.115098968783</v>
      </c>
      <c r="H163" s="33">
        <v>11080.422952550374</v>
      </c>
      <c r="I163" s="33">
        <v>9913.5487937599028</v>
      </c>
      <c r="J163" s="33">
        <v>11234.234485867291</v>
      </c>
      <c r="K163" s="33">
        <v>10586.185013473854</v>
      </c>
      <c r="L163" s="33">
        <v>11891.614088776387</v>
      </c>
      <c r="M163" s="33">
        <v>8950.4661597669874</v>
      </c>
      <c r="N163" s="33">
        <v>10817.574771955409</v>
      </c>
      <c r="O163" s="33">
        <v>11868.811317763466</v>
      </c>
      <c r="P163" s="33">
        <v>8615.3220160516139</v>
      </c>
      <c r="Q163" s="33">
        <v>9316.0788915601406</v>
      </c>
      <c r="R163" s="33">
        <v>10404.773967727006</v>
      </c>
      <c r="S163" s="33">
        <v>10102.21177100338</v>
      </c>
      <c r="T163" s="33">
        <v>9539.0821329302089</v>
      </c>
      <c r="U163" s="33">
        <v>9592.2858291062494</v>
      </c>
      <c r="V163" s="33">
        <v>8396.9622169373652</v>
      </c>
      <c r="W163" s="33">
        <v>10443.629179012005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103.36065531318118</v>
      </c>
      <c r="C164" s="122">
        <f t="shared" si="58"/>
        <v>123.75455444396525</v>
      </c>
      <c r="D164" s="122">
        <f t="shared" si="58"/>
        <v>92.963903195929191</v>
      </c>
      <c r="E164" s="122">
        <f t="shared" si="58"/>
        <v>300.31826257219348</v>
      </c>
      <c r="F164" s="122">
        <f t="shared" si="58"/>
        <v>87.441245545411064</v>
      </c>
      <c r="G164" s="122">
        <f t="shared" si="58"/>
        <v>116.94906138266965</v>
      </c>
      <c r="H164" s="122">
        <f t="shared" si="58"/>
        <v>143.78335360048561</v>
      </c>
      <c r="I164" s="122">
        <f t="shared" si="58"/>
        <v>64.057471850179681</v>
      </c>
      <c r="J164" s="122">
        <f t="shared" si="58"/>
        <v>66.577243322410013</v>
      </c>
      <c r="K164" s="122">
        <f t="shared" si="58"/>
        <v>80.667005599570814</v>
      </c>
      <c r="L164" s="122">
        <f t="shared" si="58"/>
        <v>75.626739095696379</v>
      </c>
      <c r="M164" s="122">
        <f t="shared" si="58"/>
        <v>72.965067311255055</v>
      </c>
      <c r="N164" s="122">
        <f t="shared" si="58"/>
        <v>68.954291623617777</v>
      </c>
      <c r="O164" s="122">
        <f t="shared" si="58"/>
        <v>68.408612515161522</v>
      </c>
      <c r="P164" s="122">
        <f t="shared" si="58"/>
        <v>71.403759887910525</v>
      </c>
      <c r="Q164" s="122">
        <f t="shared" si="58"/>
        <v>73.783482055421217</v>
      </c>
      <c r="R164" s="122">
        <f t="shared" si="58"/>
        <v>90.033600354322417</v>
      </c>
      <c r="S164" s="122">
        <f t="shared" si="58"/>
        <v>90.053866914878</v>
      </c>
      <c r="T164" s="122">
        <f t="shared" si="58"/>
        <v>95.543692459509373</v>
      </c>
      <c r="U164" s="122">
        <f t="shared" si="58"/>
        <v>102.52786993946295</v>
      </c>
      <c r="V164" s="122">
        <f t="shared" si="58"/>
        <v>121.85099334724529</v>
      </c>
      <c r="W164" s="122">
        <f t="shared" si="58"/>
        <v>125.74286932874627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103.36065531318118</v>
      </c>
      <c r="C165" s="98">
        <f>IF(RES_hhdet_fec!C165=0,0,RES_hhdet_fec!C165*1000*11630/RES_hhdet_num!C161)</f>
        <v>123.75455444396525</v>
      </c>
      <c r="D165" s="98">
        <f>IF(RES_hhdet_fec!D165=0,0,RES_hhdet_fec!D165*1000*11630/RES_hhdet_num!D161)</f>
        <v>92.963903195929191</v>
      </c>
      <c r="E165" s="98">
        <f>IF(RES_hhdet_fec!E165=0,0,RES_hhdet_fec!E165*1000*11630/RES_hhdet_num!E161)</f>
        <v>300.31826257219348</v>
      </c>
      <c r="F165" s="98">
        <f>IF(RES_hhdet_fec!F165=0,0,RES_hhdet_fec!F165*1000*11630/RES_hhdet_num!F161)</f>
        <v>87.441245545411064</v>
      </c>
      <c r="G165" s="98">
        <f>IF(RES_hhdet_fec!G165=0,0,RES_hhdet_fec!G165*1000*11630/RES_hhdet_num!G161)</f>
        <v>116.94906138266965</v>
      </c>
      <c r="H165" s="98">
        <f>IF(RES_hhdet_fec!H165=0,0,RES_hhdet_fec!H165*1000*11630/RES_hhdet_num!H161)</f>
        <v>143.78335360048561</v>
      </c>
      <c r="I165" s="98">
        <f>IF(RES_hhdet_fec!I165=0,0,RES_hhdet_fec!I165*1000*11630/RES_hhdet_num!I161)</f>
        <v>64.057471850179681</v>
      </c>
      <c r="J165" s="98">
        <f>IF(RES_hhdet_fec!J165=0,0,RES_hhdet_fec!J165*1000*11630/RES_hhdet_num!J161)</f>
        <v>66.577243322410013</v>
      </c>
      <c r="K165" s="98">
        <f>IF(RES_hhdet_fec!K165=0,0,RES_hhdet_fec!K165*1000*11630/RES_hhdet_num!K161)</f>
        <v>80.667005599570814</v>
      </c>
      <c r="L165" s="98">
        <f>IF(RES_hhdet_fec!L165=0,0,RES_hhdet_fec!L165*1000*11630/RES_hhdet_num!L161)</f>
        <v>75.626739095696379</v>
      </c>
      <c r="M165" s="98">
        <f>IF(RES_hhdet_fec!M165=0,0,RES_hhdet_fec!M165*1000*11630/RES_hhdet_num!M161)</f>
        <v>72.965067311255055</v>
      </c>
      <c r="N165" s="98">
        <f>IF(RES_hhdet_fec!N165=0,0,RES_hhdet_fec!N165*1000*11630/RES_hhdet_num!N161)</f>
        <v>68.954291623617777</v>
      </c>
      <c r="O165" s="98">
        <f>IF(RES_hhdet_fec!O165=0,0,RES_hhdet_fec!O165*1000*11630/RES_hhdet_num!O161)</f>
        <v>68.408612515161522</v>
      </c>
      <c r="P165" s="98">
        <f>IF(RES_hhdet_fec!P165=0,0,RES_hhdet_fec!P165*1000*11630/RES_hhdet_num!P161)</f>
        <v>71.403759887910525</v>
      </c>
      <c r="Q165" s="98">
        <f>IF(RES_hhdet_fec!Q165=0,0,RES_hhdet_fec!Q165*1000*11630/RES_hhdet_num!Q161)</f>
        <v>73.783482055421217</v>
      </c>
      <c r="R165" s="98">
        <f>IF(RES_hhdet_fec!R165=0,0,RES_hhdet_fec!R165*1000*11630/RES_hhdet_num!R161)</f>
        <v>90.033600354322417</v>
      </c>
      <c r="S165" s="98">
        <f>IF(RES_hhdet_fec!S165=0,0,RES_hhdet_fec!S165*1000*11630/RES_hhdet_num!S161)</f>
        <v>90.053866914878</v>
      </c>
      <c r="T165" s="98">
        <f>IF(RES_hhdet_fec!T165=0,0,RES_hhdet_fec!T165*1000*11630/RES_hhdet_num!T161)</f>
        <v>95.543692459509373</v>
      </c>
      <c r="U165" s="98">
        <f>IF(RES_hhdet_fec!U165=0,0,RES_hhdet_fec!U165*1000*11630/RES_hhdet_num!U161)</f>
        <v>102.52786993946295</v>
      </c>
      <c r="V165" s="98">
        <f>IF(RES_hhdet_fec!V165=0,0,RES_hhdet_fec!V165*1000*11630/RES_hhdet_num!V161)</f>
        <v>121.85099334724529</v>
      </c>
      <c r="W165" s="98">
        <f>IF(RES_hhdet_fec!W165=0,0,RES_hhdet_fec!W165*1000*11630/RES_hhdet_num!W161)</f>
        <v>125.74286932874627</v>
      </c>
      <c r="DA165" s="63" t="s">
        <v>2397</v>
      </c>
    </row>
    <row r="166" spans="1:105" ht="12" customHeight="1" x14ac:dyDescent="0.25">
      <c r="A166" s="121" t="s">
        <v>55</v>
      </c>
      <c r="B166" s="122">
        <v>1358.8707206829074</v>
      </c>
      <c r="C166" s="122">
        <v>1285.7810188671767</v>
      </c>
      <c r="D166" s="122">
        <v>1283.6689436565075</v>
      </c>
      <c r="E166" s="122">
        <v>1339.0843642410671</v>
      </c>
      <c r="F166" s="122">
        <v>1344.9925386747173</v>
      </c>
      <c r="G166" s="122">
        <v>1250.7567040129722</v>
      </c>
      <c r="H166" s="122">
        <v>1285.076250262176</v>
      </c>
      <c r="I166" s="122">
        <v>1299.6846551051487</v>
      </c>
      <c r="J166" s="122">
        <v>1314.4696256519483</v>
      </c>
      <c r="K166" s="122">
        <v>1224.4840999013015</v>
      </c>
      <c r="L166" s="122">
        <v>1339.905793650242</v>
      </c>
      <c r="M166" s="122">
        <v>1425.4856024106168</v>
      </c>
      <c r="N166" s="122">
        <v>1510.8946565824747</v>
      </c>
      <c r="O166" s="122">
        <v>1593.7877427938133</v>
      </c>
      <c r="P166" s="122">
        <v>1433.1059241150597</v>
      </c>
      <c r="Q166" s="122">
        <v>1496.5938814396245</v>
      </c>
      <c r="R166" s="122">
        <v>1497.9406252102428</v>
      </c>
      <c r="S166" s="122">
        <v>1583.8220478500011</v>
      </c>
      <c r="T166" s="122">
        <v>1594.1193509726172</v>
      </c>
      <c r="U166" s="122">
        <v>1568.7078737139707</v>
      </c>
      <c r="V166" s="122">
        <v>1633.1717660525296</v>
      </c>
      <c r="W166" s="122">
        <v>1585.9329115715168</v>
      </c>
      <c r="DA166" s="130" t="s">
        <v>2398</v>
      </c>
    </row>
    <row r="167" spans="1:105" ht="12" customHeight="1" x14ac:dyDescent="0.25">
      <c r="A167" s="97" t="s">
        <v>124</v>
      </c>
      <c r="B167" s="98">
        <v>1464.7665802557083</v>
      </c>
      <c r="C167" s="98">
        <v>1421.4239689825661</v>
      </c>
      <c r="D167" s="98">
        <v>1474.9165804951463</v>
      </c>
      <c r="E167" s="98">
        <v>1447.8895307700204</v>
      </c>
      <c r="F167" s="98">
        <v>1483.3177961939239</v>
      </c>
      <c r="G167" s="98">
        <v>1452.692352680592</v>
      </c>
      <c r="H167" s="98">
        <v>1423.3103961351308</v>
      </c>
      <c r="I167" s="98">
        <v>1487.3948538737575</v>
      </c>
      <c r="J167" s="98">
        <v>1415.5406568130388</v>
      </c>
      <c r="K167" s="98">
        <v>1441.3691198429485</v>
      </c>
      <c r="L167" s="98">
        <v>1531.7020777798282</v>
      </c>
      <c r="M167" s="98">
        <v>1657.0405294795744</v>
      </c>
      <c r="N167" s="98">
        <v>1632.4956963820075</v>
      </c>
      <c r="O167" s="98">
        <v>1639.7518173844446</v>
      </c>
      <c r="P167" s="98">
        <v>1639.1176704855957</v>
      </c>
      <c r="Q167" s="98">
        <v>1606.0365277525354</v>
      </c>
      <c r="R167" s="98">
        <v>1603.5023160078968</v>
      </c>
      <c r="S167" s="98">
        <v>1665.5135460614724</v>
      </c>
      <c r="T167" s="98">
        <v>1688.9487516953925</v>
      </c>
      <c r="U167" s="98">
        <v>1594.2974011460801</v>
      </c>
      <c r="V167" s="98">
        <v>1605.1609320084945</v>
      </c>
      <c r="W167" s="98">
        <v>1632.0663569951855</v>
      </c>
      <c r="DA167" s="63" t="s">
        <v>2399</v>
      </c>
    </row>
    <row r="168" spans="1:105" ht="12" customHeight="1" x14ac:dyDescent="0.25">
      <c r="A168" s="97" t="s">
        <v>123</v>
      </c>
      <c r="B168" s="98">
        <v>1039.4735234772252</v>
      </c>
      <c r="C168" s="98">
        <v>996.74914569657119</v>
      </c>
      <c r="D168" s="98">
        <v>1025.6967803592261</v>
      </c>
      <c r="E168" s="98">
        <v>1024.7969644853515</v>
      </c>
      <c r="F168" s="98">
        <v>1050.0833608973439</v>
      </c>
      <c r="G168" s="98">
        <v>1021.9344309228583</v>
      </c>
      <c r="H168" s="98">
        <v>1002.3462413949471</v>
      </c>
      <c r="I168" s="98">
        <v>1074.1755868817597</v>
      </c>
      <c r="J168" s="98">
        <v>1014.1552378213584</v>
      </c>
      <c r="K168" s="98">
        <v>1025.2695273454901</v>
      </c>
      <c r="L168" s="98">
        <v>1222.5474459855764</v>
      </c>
      <c r="M168" s="98">
        <v>1179.4822631612426</v>
      </c>
      <c r="N168" s="98">
        <v>1203.6018557818579</v>
      </c>
      <c r="O168" s="98">
        <v>1233.9247528563867</v>
      </c>
      <c r="P168" s="98">
        <v>1201.6122405744784</v>
      </c>
      <c r="Q168" s="98">
        <v>1212.7249991831482</v>
      </c>
      <c r="R168" s="98">
        <v>1223.4644583849681</v>
      </c>
      <c r="S168" s="98">
        <v>1304.8791098418997</v>
      </c>
      <c r="T168" s="98">
        <v>1341.7354033816118</v>
      </c>
      <c r="U168" s="98">
        <v>1284.7634615556142</v>
      </c>
      <c r="V168" s="98">
        <v>1326.9217432517373</v>
      </c>
      <c r="W168" s="98">
        <v>1373.5277341486569</v>
      </c>
      <c r="DA168" s="63" t="s">
        <v>2400</v>
      </c>
    </row>
    <row r="169" spans="1:105" ht="12" customHeight="1" x14ac:dyDescent="0.25">
      <c r="A169" s="100" t="s">
        <v>50</v>
      </c>
      <c r="B169" s="101">
        <v>386.48699445555462</v>
      </c>
      <c r="C169" s="101">
        <v>335.94710547741829</v>
      </c>
      <c r="D169" s="101">
        <v>318.11621856815822</v>
      </c>
      <c r="E169" s="101">
        <v>348.1727591756632</v>
      </c>
      <c r="F169" s="101">
        <v>346.50002094988332</v>
      </c>
      <c r="G169" s="101">
        <v>310.24113187538183</v>
      </c>
      <c r="H169" s="101">
        <v>290.37427513345096</v>
      </c>
      <c r="I169" s="101">
        <v>366.68503638301559</v>
      </c>
      <c r="J169" s="101">
        <v>323.23970015918894</v>
      </c>
      <c r="K169" s="101">
        <v>302.09789211996878</v>
      </c>
      <c r="L169" s="101">
        <v>686.02386118895561</v>
      </c>
      <c r="M169" s="101">
        <v>329.53282787257422</v>
      </c>
      <c r="N169" s="101">
        <v>414.16286969629175</v>
      </c>
      <c r="O169" s="101">
        <v>439.89489153677755</v>
      </c>
      <c r="P169" s="101">
        <v>315.08929781698123</v>
      </c>
      <c r="Q169" s="101">
        <v>355.99584139210987</v>
      </c>
      <c r="R169" s="101">
        <v>328.11693267745898</v>
      </c>
      <c r="S169" s="101">
        <v>377.96392558347526</v>
      </c>
      <c r="T169" s="101">
        <v>376.0750117958346</v>
      </c>
      <c r="U169" s="101">
        <v>329.72158721586925</v>
      </c>
      <c r="V169" s="101">
        <v>352.15495990359238</v>
      </c>
      <c r="W169" s="101">
        <v>368.12363389072544</v>
      </c>
      <c r="DA169" s="131" t="s">
        <v>2401</v>
      </c>
    </row>
    <row r="170" spans="1:105" ht="12" customHeight="1" x14ac:dyDescent="0.25">
      <c r="A170" s="103" t="s">
        <v>52</v>
      </c>
      <c r="B170" s="104">
        <v>652.98652902167044</v>
      </c>
      <c r="C170" s="104">
        <v>660.8020402191529</v>
      </c>
      <c r="D170" s="104">
        <v>707.58056179106791</v>
      </c>
      <c r="E170" s="104">
        <v>676.62420530968836</v>
      </c>
      <c r="F170" s="104">
        <v>703.58333994746067</v>
      </c>
      <c r="G170" s="104">
        <v>711.69329904747622</v>
      </c>
      <c r="H170" s="104">
        <v>711.97196626149605</v>
      </c>
      <c r="I170" s="104">
        <v>707.49055049874403</v>
      </c>
      <c r="J170" s="104">
        <v>690.91553766216919</v>
      </c>
      <c r="K170" s="104">
        <v>723.17163522552141</v>
      </c>
      <c r="L170" s="104">
        <v>536.52358479662087</v>
      </c>
      <c r="M170" s="104">
        <v>849.94943528866838</v>
      </c>
      <c r="N170" s="104">
        <v>789.43898608556606</v>
      </c>
      <c r="O170" s="104">
        <v>794.02986131960927</v>
      </c>
      <c r="P170" s="104">
        <v>886.52294275749728</v>
      </c>
      <c r="Q170" s="104">
        <v>856.72915779103823</v>
      </c>
      <c r="R170" s="104">
        <v>895.34752570750925</v>
      </c>
      <c r="S170" s="104">
        <v>926.91518425842446</v>
      </c>
      <c r="T170" s="104">
        <v>965.66039158577723</v>
      </c>
      <c r="U170" s="104">
        <v>955.04187433974494</v>
      </c>
      <c r="V170" s="104">
        <v>974.76678334814505</v>
      </c>
      <c r="W170" s="104">
        <v>1005.4041002579314</v>
      </c>
      <c r="DA170" s="132" t="s">
        <v>2402</v>
      </c>
    </row>
    <row r="171" spans="1:105" ht="12" customHeight="1" x14ac:dyDescent="0.25">
      <c r="A171" s="106" t="s">
        <v>122</v>
      </c>
      <c r="B171" s="101">
        <v>1356.8335180978158</v>
      </c>
      <c r="C171" s="101">
        <v>1279.2618461203983</v>
      </c>
      <c r="D171" s="101">
        <v>1271.0384091214287</v>
      </c>
      <c r="E171" s="101">
        <v>1337.4021995509368</v>
      </c>
      <c r="F171" s="101">
        <v>1340.8358332382138</v>
      </c>
      <c r="G171" s="101">
        <v>1240.3905561316878</v>
      </c>
      <c r="H171" s="101">
        <v>1284.8161733488685</v>
      </c>
      <c r="I171" s="101">
        <v>1297.7986150325542</v>
      </c>
      <c r="J171" s="101">
        <v>1323.8252023110831</v>
      </c>
      <c r="K171" s="101">
        <v>1227.3368236098788</v>
      </c>
      <c r="L171" s="101">
        <v>1347.2609029797352</v>
      </c>
      <c r="M171" s="101">
        <v>1448.5426716375323</v>
      </c>
      <c r="N171" s="101">
        <v>1543.2062020317107</v>
      </c>
      <c r="O171" s="101">
        <v>1631.0103381646875</v>
      </c>
      <c r="P171" s="101">
        <v>1463.4598593542826</v>
      </c>
      <c r="Q171" s="101">
        <v>1531.6417466444343</v>
      </c>
      <c r="R171" s="101">
        <v>1534.2177321844401</v>
      </c>
      <c r="S171" s="101">
        <v>1620.7041695394892</v>
      </c>
      <c r="T171" s="101">
        <v>1631.671318044552</v>
      </c>
      <c r="U171" s="101">
        <v>1609.3170621320946</v>
      </c>
      <c r="V171" s="101">
        <v>1675.3931025383006</v>
      </c>
      <c r="W171" s="101">
        <v>1624.6209399959687</v>
      </c>
      <c r="DA171" s="131" t="s">
        <v>2403</v>
      </c>
    </row>
    <row r="172" spans="1:105" ht="12" customHeight="1" x14ac:dyDescent="0.25">
      <c r="A172" s="107" t="s">
        <v>121</v>
      </c>
      <c r="B172" s="104">
        <v>1035.7247661702336</v>
      </c>
      <c r="C172" s="104">
        <v>969.15638178276674</v>
      </c>
      <c r="D172" s="104">
        <v>959.17129408457686</v>
      </c>
      <c r="E172" s="104">
        <v>1023.6674002877686</v>
      </c>
      <c r="F172" s="104">
        <v>1027.4238560736696</v>
      </c>
      <c r="G172" s="104">
        <v>946.68926263196136</v>
      </c>
      <c r="H172" s="104">
        <v>981.62973195005782</v>
      </c>
      <c r="I172" s="104">
        <v>1010.171134482179</v>
      </c>
      <c r="J172" s="104">
        <v>1024.3292653613455</v>
      </c>
      <c r="K172" s="104">
        <v>944.05945052250468</v>
      </c>
      <c r="L172" s="104">
        <v>1130.7171519178328</v>
      </c>
      <c r="M172" s="104">
        <v>1113.407109099001</v>
      </c>
      <c r="N172" s="104">
        <v>1213.6012111930454</v>
      </c>
      <c r="O172" s="104">
        <v>1293.4591809905992</v>
      </c>
      <c r="P172" s="104">
        <v>1134.7851135563565</v>
      </c>
      <c r="Q172" s="104">
        <v>1207.2665374242565</v>
      </c>
      <c r="R172" s="104">
        <v>1211.7962661611909</v>
      </c>
      <c r="S172" s="104">
        <v>1300.7282295596963</v>
      </c>
      <c r="T172" s="104">
        <v>1317.5245336426017</v>
      </c>
      <c r="U172" s="104">
        <v>1302.5878068908455</v>
      </c>
      <c r="V172" s="104">
        <v>1371.2471039832392</v>
      </c>
      <c r="W172" s="104">
        <v>1341.3959659242842</v>
      </c>
      <c r="DA172" s="132" t="s">
        <v>2404</v>
      </c>
    </row>
    <row r="173" spans="1:105" ht="12" customHeight="1" x14ac:dyDescent="0.25">
      <c r="A173" s="108" t="s">
        <v>53</v>
      </c>
      <c r="B173" s="98">
        <v>358.2024524133206</v>
      </c>
      <c r="C173" s="98">
        <v>302.59413692055512</v>
      </c>
      <c r="D173" s="98">
        <v>274.55026647018053</v>
      </c>
      <c r="E173" s="98">
        <v>321.55573863908933</v>
      </c>
      <c r="F173" s="98">
        <v>313.2271301489061</v>
      </c>
      <c r="G173" s="98">
        <v>265.00992701136653</v>
      </c>
      <c r="H173" s="98">
        <v>262.1937121158287</v>
      </c>
      <c r="I173" s="98">
        <v>320.4231128255318</v>
      </c>
      <c r="J173" s="98">
        <v>302.96422033846255</v>
      </c>
      <c r="K173" s="98">
        <v>257.47487555867144</v>
      </c>
      <c r="L173" s="98">
        <v>605.70079558420753</v>
      </c>
      <c r="M173" s="98">
        <v>288.67697254617889</v>
      </c>
      <c r="N173" s="98">
        <v>390.58334544014383</v>
      </c>
      <c r="O173" s="98">
        <v>431.50370375695883</v>
      </c>
      <c r="P173" s="98">
        <v>279.15899737869859</v>
      </c>
      <c r="Q173" s="98">
        <v>336.37883964762023</v>
      </c>
      <c r="R173" s="98">
        <v>312.56970379599261</v>
      </c>
      <c r="S173" s="98">
        <v>371.32818816238972</v>
      </c>
      <c r="T173" s="98">
        <v>370.92143820349173</v>
      </c>
      <c r="U173" s="98">
        <v>337.77373147090765</v>
      </c>
      <c r="V173" s="98">
        <v>366.47975790468689</v>
      </c>
      <c r="W173" s="98">
        <v>364.46943629206862</v>
      </c>
      <c r="DA173" s="63" t="s">
        <v>2405</v>
      </c>
    </row>
    <row r="174" spans="1:105" ht="12" customHeight="1" x14ac:dyDescent="0.25">
      <c r="A174" s="115" t="s">
        <v>52</v>
      </c>
      <c r="B174" s="33">
        <v>677.52231375691292</v>
      </c>
      <c r="C174" s="33">
        <v>666.56224486221163</v>
      </c>
      <c r="D174" s="33">
        <v>684.62102761439633</v>
      </c>
      <c r="E174" s="33">
        <v>702.11166164867927</v>
      </c>
      <c r="F174" s="33">
        <v>714.19672592476354</v>
      </c>
      <c r="G174" s="33">
        <v>681.67933562059488</v>
      </c>
      <c r="H174" s="33">
        <v>719.43601983422911</v>
      </c>
      <c r="I174" s="33">
        <v>689.74802165664732</v>
      </c>
      <c r="J174" s="33">
        <v>721.36504502288301</v>
      </c>
      <c r="K174" s="33">
        <v>686.58457496383312</v>
      </c>
      <c r="L174" s="33">
        <v>525.01635633362548</v>
      </c>
      <c r="M174" s="33">
        <v>824.73013655282227</v>
      </c>
      <c r="N174" s="33">
        <v>823.01786575290168</v>
      </c>
      <c r="O174" s="33">
        <v>861.95547723364052</v>
      </c>
      <c r="P174" s="33">
        <v>855.62611617765799</v>
      </c>
      <c r="Q174" s="33">
        <v>870.88769777663617</v>
      </c>
      <c r="R174" s="33">
        <v>899.22656236519845</v>
      </c>
      <c r="S174" s="33">
        <v>929.40004139730661</v>
      </c>
      <c r="T174" s="33">
        <v>946.60309543911035</v>
      </c>
      <c r="U174" s="33">
        <v>964.81407541993792</v>
      </c>
      <c r="V174" s="33">
        <v>1004.7673460785525</v>
      </c>
      <c r="W174" s="33">
        <v>976.92652963221576</v>
      </c>
      <c r="DA174" s="60" t="s">
        <v>2406</v>
      </c>
    </row>
    <row r="175" spans="1:105" ht="12" customHeight="1" x14ac:dyDescent="0.25">
      <c r="A175" s="121" t="s">
        <v>54</v>
      </c>
      <c r="B175" s="122">
        <v>827.97425973872964</v>
      </c>
      <c r="C175" s="122">
        <v>823.68458836027833</v>
      </c>
      <c r="D175" s="122">
        <v>832.37815091959476</v>
      </c>
      <c r="E175" s="122">
        <v>799.52322014482706</v>
      </c>
      <c r="F175" s="122">
        <v>726.04651009390648</v>
      </c>
      <c r="G175" s="122">
        <v>742.91610870254556</v>
      </c>
      <c r="H175" s="122">
        <v>751.13884907111299</v>
      </c>
      <c r="I175" s="122">
        <v>787.57166387131349</v>
      </c>
      <c r="J175" s="122">
        <v>786.53304960625701</v>
      </c>
      <c r="K175" s="122">
        <v>667.19574755389738</v>
      </c>
      <c r="L175" s="122">
        <v>810.77869984713959</v>
      </c>
      <c r="M175" s="122">
        <v>806.26097149340831</v>
      </c>
      <c r="N175" s="122">
        <v>841.48340335126818</v>
      </c>
      <c r="O175" s="122">
        <v>859.96110124198651</v>
      </c>
      <c r="P175" s="122">
        <v>766.67821658623234</v>
      </c>
      <c r="Q175" s="122">
        <v>793.03433612288165</v>
      </c>
      <c r="R175" s="122">
        <v>756.86327589035625</v>
      </c>
      <c r="S175" s="122">
        <v>799.19026639344736</v>
      </c>
      <c r="T175" s="122">
        <v>792.1772553840708</v>
      </c>
      <c r="U175" s="122">
        <v>772.96093471779102</v>
      </c>
      <c r="V175" s="122">
        <v>803.3321203713773</v>
      </c>
      <c r="W175" s="122">
        <v>748.99462929493097</v>
      </c>
      <c r="DA175" s="130" t="s">
        <v>2407</v>
      </c>
    </row>
    <row r="176" spans="1:105" ht="12" customHeight="1" x14ac:dyDescent="0.25">
      <c r="A176" s="97" t="s">
        <v>50</v>
      </c>
      <c r="B176" s="98">
        <v>939.05125638757045</v>
      </c>
      <c r="C176" s="98">
        <v>902.7861281127017</v>
      </c>
      <c r="D176" s="98">
        <v>923.83902930523072</v>
      </c>
      <c r="E176" s="98">
        <v>870.66848371706465</v>
      </c>
      <c r="F176" s="98">
        <v>856.71643387869028</v>
      </c>
      <c r="G176" s="98">
        <v>836.16405386417887</v>
      </c>
      <c r="H176" s="98">
        <v>837.21745088742978</v>
      </c>
      <c r="I176" s="98">
        <v>891.27138097293721</v>
      </c>
      <c r="J176" s="98">
        <v>844.56432187679604</v>
      </c>
      <c r="K176" s="98">
        <v>863.04848112763023</v>
      </c>
      <c r="L176" s="98">
        <v>895.87810106263271</v>
      </c>
      <c r="M176" s="98">
        <v>947.68045743116977</v>
      </c>
      <c r="N176" s="98">
        <v>942.51524730505798</v>
      </c>
      <c r="O176" s="98">
        <v>949.56409288224506</v>
      </c>
      <c r="P176" s="98">
        <v>954.97336254278196</v>
      </c>
      <c r="Q176" s="98">
        <v>946.35125303694417</v>
      </c>
      <c r="R176" s="98">
        <v>875.17790765174971</v>
      </c>
      <c r="S176" s="98">
        <v>952.51224678938672</v>
      </c>
      <c r="T176" s="98">
        <v>956.55522104173815</v>
      </c>
      <c r="U176" s="98">
        <v>941.52198615508337</v>
      </c>
      <c r="V176" s="98">
        <v>1002.0263390325192</v>
      </c>
      <c r="W176" s="98">
        <v>918.44508171131736</v>
      </c>
      <c r="DA176" s="63" t="s">
        <v>2408</v>
      </c>
    </row>
    <row r="177" spans="1:105" ht="12" customHeight="1" x14ac:dyDescent="0.25">
      <c r="A177" s="109" t="s">
        <v>120</v>
      </c>
      <c r="B177" s="33">
        <v>733.61506251092396</v>
      </c>
      <c r="C177" s="33">
        <v>757.70124083959138</v>
      </c>
      <c r="D177" s="33">
        <v>755.82888367976363</v>
      </c>
      <c r="E177" s="33">
        <v>739.99009251355756</v>
      </c>
      <c r="F177" s="33">
        <v>613.6074236126849</v>
      </c>
      <c r="G177" s="33">
        <v>664.03553744203998</v>
      </c>
      <c r="H177" s="33">
        <v>683.27537619590021</v>
      </c>
      <c r="I177" s="33">
        <v>709.50736239584035</v>
      </c>
      <c r="J177" s="33">
        <v>745.75878806631079</v>
      </c>
      <c r="K177" s="33">
        <v>537.97854625659147</v>
      </c>
      <c r="L177" s="33">
        <v>758.3078848680824</v>
      </c>
      <c r="M177" s="33">
        <v>723.58193430847336</v>
      </c>
      <c r="N177" s="33">
        <v>785.97663821903325</v>
      </c>
      <c r="O177" s="33">
        <v>812.30618716301797</v>
      </c>
      <c r="P177" s="33">
        <v>669.05818332879562</v>
      </c>
      <c r="Q177" s="33">
        <v>717.58787062114834</v>
      </c>
      <c r="R177" s="33">
        <v>704.18253541937202</v>
      </c>
      <c r="S177" s="33">
        <v>736.27936046653156</v>
      </c>
      <c r="T177" s="33">
        <v>729.0975390710995</v>
      </c>
      <c r="U177" s="33">
        <v>712.16306218538068</v>
      </c>
      <c r="V177" s="33">
        <v>735.78219914163242</v>
      </c>
      <c r="W177" s="33">
        <v>694.29002208491147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9466.79875523392</v>
      </c>
      <c r="C3" s="117">
        <f t="shared" si="0"/>
        <v>10165.172988425136</v>
      </c>
      <c r="D3" s="117">
        <f t="shared" si="0"/>
        <v>8674.602595104634</v>
      </c>
      <c r="E3" s="117">
        <f t="shared" si="0"/>
        <v>9681.9517198204321</v>
      </c>
      <c r="F3" s="117">
        <f t="shared" si="0"/>
        <v>10150.53949304558</v>
      </c>
      <c r="G3" s="117">
        <f t="shared" si="0"/>
        <v>9630.9544188124655</v>
      </c>
      <c r="H3" s="117">
        <f t="shared" si="0"/>
        <v>9493.3852347158863</v>
      </c>
      <c r="I3" s="117">
        <f t="shared" si="0"/>
        <v>9404.6346330209071</v>
      </c>
      <c r="J3" s="117">
        <f t="shared" si="0"/>
        <v>10632.844622764735</v>
      </c>
      <c r="K3" s="117">
        <f t="shared" si="0"/>
        <v>10003.111402284996</v>
      </c>
      <c r="L3" s="117">
        <f t="shared" si="0"/>
        <v>13377.573212080486</v>
      </c>
      <c r="M3" s="117">
        <f t="shared" si="0"/>
        <v>5009.157793842006</v>
      </c>
      <c r="N3" s="117">
        <f t="shared" si="0"/>
        <v>7826.7954624561644</v>
      </c>
      <c r="O3" s="117">
        <f t="shared" si="0"/>
        <v>11204.155401806702</v>
      </c>
      <c r="P3" s="117">
        <f t="shared" si="0"/>
        <v>8801.2115902216719</v>
      </c>
      <c r="Q3" s="117">
        <f t="shared" si="0"/>
        <v>9407.7950612553414</v>
      </c>
      <c r="R3" s="117">
        <f t="shared" ref="R3:V3" si="1">R4+R7+R9+R19</f>
        <v>10223.881950303759</v>
      </c>
      <c r="S3" s="117">
        <f t="shared" si="1"/>
        <v>10508.157960123552</v>
      </c>
      <c r="T3" s="117">
        <f t="shared" si="1"/>
        <v>9190.4525290614092</v>
      </c>
      <c r="U3" s="117">
        <f t="shared" si="1"/>
        <v>9484.5881465297061</v>
      </c>
      <c r="V3" s="117">
        <f t="shared" si="1"/>
        <v>9036.4441493030918</v>
      </c>
      <c r="W3" s="117">
        <f t="shared" ref="W3" si="2">W4+W7+W9+W19</f>
        <v>10973.434413114526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7953.2846926846523</v>
      </c>
      <c r="C4" s="122">
        <f t="shared" si="3"/>
        <v>8666.3621621847306</v>
      </c>
      <c r="D4" s="122">
        <f t="shared" si="3"/>
        <v>7186.3306391292981</v>
      </c>
      <c r="E4" s="122">
        <f t="shared" si="3"/>
        <v>8041.9707672994946</v>
      </c>
      <c r="F4" s="122">
        <f t="shared" si="3"/>
        <v>8673.946835226021</v>
      </c>
      <c r="G4" s="122">
        <f t="shared" si="3"/>
        <v>8194.5355573882662</v>
      </c>
      <c r="H4" s="122">
        <f t="shared" si="3"/>
        <v>7986.8447693059252</v>
      </c>
      <c r="I4" s="122">
        <f t="shared" si="3"/>
        <v>7848.4850761052476</v>
      </c>
      <c r="J4" s="122">
        <f t="shared" si="3"/>
        <v>9001.7286337695386</v>
      </c>
      <c r="K4" s="122">
        <f t="shared" si="3"/>
        <v>8508.6406122339831</v>
      </c>
      <c r="L4" s="122">
        <f t="shared" si="3"/>
        <v>11533.159148071714</v>
      </c>
      <c r="M4" s="122">
        <f t="shared" si="3"/>
        <v>3545.2515563256366</v>
      </c>
      <c r="N4" s="122">
        <f t="shared" si="3"/>
        <v>6128.6804374921903</v>
      </c>
      <c r="O4" s="122">
        <f t="shared" si="3"/>
        <v>9320.5489878812914</v>
      </c>
      <c r="P4" s="122">
        <f t="shared" si="3"/>
        <v>7026.753740862101</v>
      </c>
      <c r="Q4" s="122">
        <f t="shared" si="3"/>
        <v>7606.162822357137</v>
      </c>
      <c r="R4" s="122">
        <f t="shared" ref="R4:V4" si="4">SUM(R5:R6)</f>
        <v>8367.4511451505332</v>
      </c>
      <c r="S4" s="122">
        <f t="shared" si="4"/>
        <v>8520.8895686312244</v>
      </c>
      <c r="T4" s="122">
        <f t="shared" si="4"/>
        <v>7386.0564499400198</v>
      </c>
      <c r="U4" s="122">
        <f t="shared" si="4"/>
        <v>7729.5086270266174</v>
      </c>
      <c r="V4" s="122">
        <f t="shared" si="4"/>
        <v>7138.9529781951687</v>
      </c>
      <c r="W4" s="122">
        <f t="shared" ref="W4" si="5">SUM(W5:W6)</f>
        <v>8965.957745893551</v>
      </c>
      <c r="DA4" s="130" t="s">
        <v>2412</v>
      </c>
    </row>
    <row r="5" spans="1:105" ht="12" customHeight="1" x14ac:dyDescent="0.25">
      <c r="A5" s="97" t="s">
        <v>51</v>
      </c>
      <c r="B5" s="98">
        <v>7874.2610539682482</v>
      </c>
      <c r="C5" s="98">
        <v>8582.4386132784675</v>
      </c>
      <c r="D5" s="98">
        <v>7117.6619854507298</v>
      </c>
      <c r="E5" s="98">
        <v>7968.6454800523261</v>
      </c>
      <c r="F5" s="98">
        <v>8594.2169824393932</v>
      </c>
      <c r="G5" s="98">
        <v>8120.8929041505044</v>
      </c>
      <c r="H5" s="98">
        <v>7916.338415533949</v>
      </c>
      <c r="I5" s="98">
        <v>7779.2102447015895</v>
      </c>
      <c r="J5" s="98">
        <v>8923.4513692446853</v>
      </c>
      <c r="K5" s="98">
        <v>8436.7632035033166</v>
      </c>
      <c r="L5" s="98">
        <v>11436.268154940415</v>
      </c>
      <c r="M5" s="98">
        <v>3515.8002155797217</v>
      </c>
      <c r="N5" s="98">
        <v>6078.2614996214998</v>
      </c>
      <c r="O5" s="98">
        <v>9244.5488777002029</v>
      </c>
      <c r="P5" s="98">
        <v>6969.7594168287515</v>
      </c>
      <c r="Q5" s="98">
        <v>7544.779851455678</v>
      </c>
      <c r="R5" s="98">
        <v>8300.239291784761</v>
      </c>
      <c r="S5" s="98">
        <v>8452.7678875460897</v>
      </c>
      <c r="T5" s="98">
        <v>7327.2377630971796</v>
      </c>
      <c r="U5" s="98">
        <v>7668.1497761331302</v>
      </c>
      <c r="V5" s="98">
        <v>7082.4462578496614</v>
      </c>
      <c r="W5" s="98">
        <v>8895.1374134572034</v>
      </c>
      <c r="DA5" s="63" t="s">
        <v>2413</v>
      </c>
    </row>
    <row r="6" spans="1:105" ht="12" customHeight="1" x14ac:dyDescent="0.25">
      <c r="A6" s="97" t="s">
        <v>53</v>
      </c>
      <c r="B6" s="98">
        <v>79.023638716403823</v>
      </c>
      <c r="C6" s="98">
        <v>83.923548906263804</v>
      </c>
      <c r="D6" s="98">
        <v>68.668653678568432</v>
      </c>
      <c r="E6" s="98">
        <v>73.325287247168902</v>
      </c>
      <c r="F6" s="98">
        <v>79.729852786628328</v>
      </c>
      <c r="G6" s="98">
        <v>73.642653237761891</v>
      </c>
      <c r="H6" s="98">
        <v>70.506353771976379</v>
      </c>
      <c r="I6" s="98">
        <v>69.274831403658311</v>
      </c>
      <c r="J6" s="98">
        <v>78.277264524852768</v>
      </c>
      <c r="K6" s="98">
        <v>71.877408730666289</v>
      </c>
      <c r="L6" s="98">
        <v>96.890993131299496</v>
      </c>
      <c r="M6" s="98">
        <v>29.451340745915051</v>
      </c>
      <c r="N6" s="98">
        <v>50.418937870690492</v>
      </c>
      <c r="O6" s="98">
        <v>76.000110181087749</v>
      </c>
      <c r="P6" s="98">
        <v>56.994324033349287</v>
      </c>
      <c r="Q6" s="98">
        <v>61.382970901459011</v>
      </c>
      <c r="R6" s="98">
        <v>67.211853365771304</v>
      </c>
      <c r="S6" s="98">
        <v>68.121681085134</v>
      </c>
      <c r="T6" s="98">
        <v>58.818686842840442</v>
      </c>
      <c r="U6" s="98">
        <v>61.358850893487023</v>
      </c>
      <c r="V6" s="98">
        <v>56.50672034550751</v>
      </c>
      <c r="W6" s="98">
        <v>70.820332436347087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37.478461858023408</v>
      </c>
      <c r="C7" s="122">
        <f t="shared" si="6"/>
        <v>53.279480420055307</v>
      </c>
      <c r="D7" s="122">
        <f t="shared" si="6"/>
        <v>49.856123516001482</v>
      </c>
      <c r="E7" s="122">
        <f t="shared" si="6"/>
        <v>169.90316246376193</v>
      </c>
      <c r="F7" s="122">
        <f t="shared" si="6"/>
        <v>49.404654652131299</v>
      </c>
      <c r="G7" s="122">
        <f t="shared" si="6"/>
        <v>58.379251413808973</v>
      </c>
      <c r="H7" s="122">
        <f t="shared" si="6"/>
        <v>60.236194327033836</v>
      </c>
      <c r="I7" s="122">
        <f t="shared" si="6"/>
        <v>23.714295191177374</v>
      </c>
      <c r="J7" s="122">
        <f t="shared" si="6"/>
        <v>25.763110348867059</v>
      </c>
      <c r="K7" s="122">
        <f t="shared" si="6"/>
        <v>36.638512132083989</v>
      </c>
      <c r="L7" s="122">
        <f t="shared" si="6"/>
        <v>52.764515972364357</v>
      </c>
      <c r="M7" s="122">
        <f t="shared" si="6"/>
        <v>92.670631119778861</v>
      </c>
      <c r="N7" s="122">
        <f t="shared" si="6"/>
        <v>134.28082318302239</v>
      </c>
      <c r="O7" s="122">
        <f t="shared" si="6"/>
        <v>162.47013745154439</v>
      </c>
      <c r="P7" s="122">
        <f t="shared" si="6"/>
        <v>157.34941781559797</v>
      </c>
      <c r="Q7" s="122">
        <f t="shared" si="6"/>
        <v>140.081586211699</v>
      </c>
      <c r="R7" s="122">
        <f t="shared" si="6"/>
        <v>121.29312872159386</v>
      </c>
      <c r="S7" s="122">
        <f t="shared" si="6"/>
        <v>66.113513156675481</v>
      </c>
      <c r="T7" s="122">
        <f t="shared" si="6"/>
        <v>32.382603873854116</v>
      </c>
      <c r="U7" s="122">
        <f t="shared" si="6"/>
        <v>27.839860851641614</v>
      </c>
      <c r="V7" s="122">
        <f t="shared" si="6"/>
        <v>35.455124420867648</v>
      </c>
      <c r="W7" s="122">
        <f t="shared" si="6"/>
        <v>49.364644556311738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37.478461858023408</v>
      </c>
      <c r="C8" s="98">
        <f>IF(RES_hhdet_tes!C8=0,0,RES_hhdet_tes!C8*1000*11630/RES_hhdet_num!C3)</f>
        <v>53.279480420055307</v>
      </c>
      <c r="D8" s="98">
        <f>IF(RES_hhdet_tes!D8=0,0,RES_hhdet_tes!D8*1000*11630/RES_hhdet_num!D3)</f>
        <v>49.856123516001482</v>
      </c>
      <c r="E8" s="98">
        <f>IF(RES_hhdet_tes!E8=0,0,RES_hhdet_tes!E8*1000*11630/RES_hhdet_num!E3)</f>
        <v>169.90316246376193</v>
      </c>
      <c r="F8" s="98">
        <f>IF(RES_hhdet_tes!F8=0,0,RES_hhdet_tes!F8*1000*11630/RES_hhdet_num!F3)</f>
        <v>49.404654652131299</v>
      </c>
      <c r="G8" s="98">
        <f>IF(RES_hhdet_tes!G8=0,0,RES_hhdet_tes!G8*1000*11630/RES_hhdet_num!G3)</f>
        <v>58.379251413808973</v>
      </c>
      <c r="H8" s="98">
        <f>IF(RES_hhdet_tes!H8=0,0,RES_hhdet_tes!H8*1000*11630/RES_hhdet_num!H3)</f>
        <v>60.236194327033836</v>
      </c>
      <c r="I8" s="98">
        <f>IF(RES_hhdet_tes!I8=0,0,RES_hhdet_tes!I8*1000*11630/RES_hhdet_num!I3)</f>
        <v>23.714295191177374</v>
      </c>
      <c r="J8" s="98">
        <f>IF(RES_hhdet_tes!J8=0,0,RES_hhdet_tes!J8*1000*11630/RES_hhdet_num!J3)</f>
        <v>25.763110348867059</v>
      </c>
      <c r="K8" s="98">
        <f>IF(RES_hhdet_tes!K8=0,0,RES_hhdet_tes!K8*1000*11630/RES_hhdet_num!K3)</f>
        <v>36.638512132083989</v>
      </c>
      <c r="L8" s="98">
        <f>IF(RES_hhdet_tes!L8=0,0,RES_hhdet_tes!L8*1000*11630/RES_hhdet_num!L3)</f>
        <v>52.764515972364357</v>
      </c>
      <c r="M8" s="98">
        <f>IF(RES_hhdet_tes!M8=0,0,RES_hhdet_tes!M8*1000*11630/RES_hhdet_num!M3)</f>
        <v>92.670631119778861</v>
      </c>
      <c r="N8" s="98">
        <f>IF(RES_hhdet_tes!N8=0,0,RES_hhdet_tes!N8*1000*11630/RES_hhdet_num!N3)</f>
        <v>134.28082318302239</v>
      </c>
      <c r="O8" s="98">
        <f>IF(RES_hhdet_tes!O8=0,0,RES_hhdet_tes!O8*1000*11630/RES_hhdet_num!O3)</f>
        <v>162.47013745154439</v>
      </c>
      <c r="P8" s="98">
        <f>IF(RES_hhdet_tes!P8=0,0,RES_hhdet_tes!P8*1000*11630/RES_hhdet_num!P3)</f>
        <v>157.34941781559797</v>
      </c>
      <c r="Q8" s="98">
        <f>IF(RES_hhdet_tes!Q8=0,0,RES_hhdet_tes!Q8*1000*11630/RES_hhdet_num!Q3)</f>
        <v>140.081586211699</v>
      </c>
      <c r="R8" s="98">
        <f>IF(RES_hhdet_tes!R8=0,0,RES_hhdet_tes!R8*1000*11630/RES_hhdet_num!R3)</f>
        <v>121.29312872159386</v>
      </c>
      <c r="S8" s="98">
        <f>IF(RES_hhdet_tes!S8=0,0,RES_hhdet_tes!S8*1000*11630/RES_hhdet_num!S3)</f>
        <v>66.113513156675481</v>
      </c>
      <c r="T8" s="98">
        <f>IF(RES_hhdet_tes!T8=0,0,RES_hhdet_tes!T8*1000*11630/RES_hhdet_num!T3)</f>
        <v>32.382603873854116</v>
      </c>
      <c r="U8" s="98">
        <f>IF(RES_hhdet_tes!U8=0,0,RES_hhdet_tes!U8*1000*11630/RES_hhdet_num!U3)</f>
        <v>27.839860851641614</v>
      </c>
      <c r="V8" s="98">
        <f>IF(RES_hhdet_tes!V8=0,0,RES_hhdet_tes!V8*1000*11630/RES_hhdet_num!V3)</f>
        <v>35.455124420867648</v>
      </c>
      <c r="W8" s="98">
        <f>IF(RES_hhdet_tes!W8=0,0,RES_hhdet_tes!W8*1000*11630/RES_hhdet_num!W3)</f>
        <v>49.364644556311738</v>
      </c>
      <c r="DA8" s="63" t="s">
        <v>2416</v>
      </c>
    </row>
    <row r="9" spans="1:105" ht="12" customHeight="1" x14ac:dyDescent="0.25">
      <c r="A9" s="121" t="s">
        <v>55</v>
      </c>
      <c r="B9" s="122">
        <v>910.27666182907058</v>
      </c>
      <c r="C9" s="122">
        <v>878.69705985495864</v>
      </c>
      <c r="D9" s="122">
        <v>864.83565236661377</v>
      </c>
      <c r="E9" s="122">
        <v>916.49569213822383</v>
      </c>
      <c r="F9" s="122">
        <v>928.433060350696</v>
      </c>
      <c r="G9" s="122">
        <v>862.99543794792658</v>
      </c>
      <c r="H9" s="122">
        <v>920.79859035734796</v>
      </c>
      <c r="I9" s="122">
        <v>979.93879785553884</v>
      </c>
      <c r="J9" s="122">
        <v>1047.1225368206754</v>
      </c>
      <c r="K9" s="122">
        <v>992.3257953749204</v>
      </c>
      <c r="L9" s="122">
        <v>1212.5587640506612</v>
      </c>
      <c r="M9" s="122">
        <v>795.85268531061263</v>
      </c>
      <c r="N9" s="122">
        <v>957.51706345518949</v>
      </c>
      <c r="O9" s="122">
        <v>1097.8653431818641</v>
      </c>
      <c r="P9" s="122">
        <v>1065.7348497233677</v>
      </c>
      <c r="Q9" s="122">
        <v>1085.0014656257654</v>
      </c>
      <c r="R9" s="122">
        <v>1175.9456989847363</v>
      </c>
      <c r="S9" s="122">
        <v>1325.7723390263579</v>
      </c>
      <c r="T9" s="122">
        <v>1175.6039898913641</v>
      </c>
      <c r="U9" s="122">
        <v>1138.5263415380168</v>
      </c>
      <c r="V9" s="122">
        <v>1243.0745399189159</v>
      </c>
      <c r="W9" s="122">
        <v>1372.4519296221069</v>
      </c>
      <c r="DA9" s="130" t="s">
        <v>2417</v>
      </c>
    </row>
    <row r="10" spans="1:105" ht="12" customHeight="1" x14ac:dyDescent="0.25">
      <c r="A10" s="97" t="s">
        <v>143</v>
      </c>
      <c r="B10" s="98">
        <v>877.16976820983359</v>
      </c>
      <c r="C10" s="98">
        <v>910.62586644410555</v>
      </c>
      <c r="D10" s="98">
        <v>816.39394313319997</v>
      </c>
      <c r="E10" s="98">
        <v>901.29625763965953</v>
      </c>
      <c r="F10" s="98">
        <v>920.69946169672153</v>
      </c>
      <c r="G10" s="98">
        <v>839.48815963827724</v>
      </c>
      <c r="H10" s="98">
        <v>965.4251644740217</v>
      </c>
      <c r="I10" s="98">
        <v>1140.3092368048085</v>
      </c>
      <c r="J10" s="98">
        <v>1342.6965815390056</v>
      </c>
      <c r="K10" s="98">
        <v>1297.0788107922638</v>
      </c>
      <c r="L10" s="98">
        <v>1755.2760526288937</v>
      </c>
      <c r="M10" s="98">
        <v>476.76322398924054</v>
      </c>
      <c r="N10" s="98">
        <v>771.82628021442429</v>
      </c>
      <c r="O10" s="98">
        <v>1026.6249167605533</v>
      </c>
      <c r="P10" s="98">
        <v>1073.5766057135709</v>
      </c>
      <c r="Q10" s="98">
        <v>1052.6372464607616</v>
      </c>
      <c r="R10" s="98">
        <v>1213.7013350563013</v>
      </c>
      <c r="S10" s="98">
        <v>1423.3858763604035</v>
      </c>
      <c r="T10" s="98">
        <v>1110.8134804563852</v>
      </c>
      <c r="U10" s="98">
        <v>1008.4501877164375</v>
      </c>
      <c r="V10" s="98">
        <v>1150.5496488904384</v>
      </c>
      <c r="W10" s="98">
        <v>1538.5109427446894</v>
      </c>
      <c r="DA10" s="63" t="s">
        <v>2418</v>
      </c>
    </row>
    <row r="11" spans="1:105" ht="12" customHeight="1" x14ac:dyDescent="0.25">
      <c r="A11" s="97" t="s">
        <v>124</v>
      </c>
      <c r="B11" s="98">
        <v>887.03603190108765</v>
      </c>
      <c r="C11" s="98">
        <v>865.26135381150937</v>
      </c>
      <c r="D11" s="98">
        <v>902.31564098584238</v>
      </c>
      <c r="E11" s="98">
        <v>890.69159482752582</v>
      </c>
      <c r="F11" s="98">
        <v>918.40037382395599</v>
      </c>
      <c r="G11" s="98">
        <v>905.97067508651548</v>
      </c>
      <c r="H11" s="98">
        <v>895.6886376231439</v>
      </c>
      <c r="I11" s="98">
        <v>940.34980945700318</v>
      </c>
      <c r="J11" s="98">
        <v>896.53904752677192</v>
      </c>
      <c r="K11" s="98">
        <v>916.0349217403492</v>
      </c>
      <c r="L11" s="98">
        <v>977.34111312048321</v>
      </c>
      <c r="M11" s="98">
        <v>1061.2590393002215</v>
      </c>
      <c r="N11" s="98">
        <v>1055.091789886681</v>
      </c>
      <c r="O11" s="98">
        <v>1076.9886475351568</v>
      </c>
      <c r="P11" s="98">
        <v>1094.7717842319671</v>
      </c>
      <c r="Q11" s="98">
        <v>1098.0524109833755</v>
      </c>
      <c r="R11" s="98">
        <v>1127.4794183677807</v>
      </c>
      <c r="S11" s="98">
        <v>1209.0028358150644</v>
      </c>
      <c r="T11" s="98">
        <v>1260.3827190305994</v>
      </c>
      <c r="U11" s="98">
        <v>1220.6902191435504</v>
      </c>
      <c r="V11" s="98">
        <v>1261.0053847028123</v>
      </c>
      <c r="W11" s="98">
        <v>1309.5190026683199</v>
      </c>
      <c r="DA11" s="63" t="s">
        <v>2419</v>
      </c>
    </row>
    <row r="12" spans="1:105" ht="12" customHeight="1" x14ac:dyDescent="0.25">
      <c r="A12" s="97" t="s">
        <v>123</v>
      </c>
      <c r="B12" s="98">
        <v>887.03603190108754</v>
      </c>
      <c r="C12" s="98">
        <v>865.25676169434428</v>
      </c>
      <c r="D12" s="98">
        <v>902.31084240342966</v>
      </c>
      <c r="E12" s="98">
        <v>890.64241440305784</v>
      </c>
      <c r="F12" s="98">
        <v>918.39850871249564</v>
      </c>
      <c r="G12" s="98">
        <v>906.05495105903481</v>
      </c>
      <c r="H12" s="98">
        <v>896.08615063350805</v>
      </c>
      <c r="I12" s="98">
        <v>939.35286267996253</v>
      </c>
      <c r="J12" s="98">
        <v>896.05341826978906</v>
      </c>
      <c r="K12" s="98">
        <v>916.67477831771532</v>
      </c>
      <c r="L12" s="98">
        <v>978.59940196101456</v>
      </c>
      <c r="M12" s="98">
        <v>1062.7882168624285</v>
      </c>
      <c r="N12" s="98">
        <v>1056.3022144506142</v>
      </c>
      <c r="O12" s="98">
        <v>1085.0505078142537</v>
      </c>
      <c r="P12" s="98">
        <v>1103.9047576094254</v>
      </c>
      <c r="Q12" s="98">
        <v>1107.29446588624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234.04950287941736</v>
      </c>
      <c r="C13" s="101">
        <v>204.4185111600938</v>
      </c>
      <c r="D13" s="101">
        <v>194.60876030150834</v>
      </c>
      <c r="E13" s="101">
        <v>213.82127177403356</v>
      </c>
      <c r="F13" s="101">
        <v>214.40984633958576</v>
      </c>
      <c r="G13" s="101">
        <v>193.77754883817605</v>
      </c>
      <c r="H13" s="101">
        <v>183.17007979646382</v>
      </c>
      <c r="I13" s="101">
        <v>232.23106440562745</v>
      </c>
      <c r="J13" s="101">
        <v>205.18245407992063</v>
      </c>
      <c r="K13" s="101">
        <v>192.90878671878423</v>
      </c>
      <c r="L13" s="101">
        <v>441.0883206909449</v>
      </c>
      <c r="M13" s="101">
        <v>212.69226243593857</v>
      </c>
      <c r="N13" s="101">
        <v>267.60801377498234</v>
      </c>
      <c r="O13" s="101">
        <v>286.771089944984</v>
      </c>
      <c r="P13" s="101">
        <v>210.56371960864763</v>
      </c>
      <c r="Q13" s="101">
        <v>242.63767608640038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652.98652902167021</v>
      </c>
      <c r="C14" s="104">
        <v>660.83825053425062</v>
      </c>
      <c r="D14" s="104">
        <v>707.70208210192129</v>
      </c>
      <c r="E14" s="104">
        <v>676.82114262902439</v>
      </c>
      <c r="F14" s="104">
        <v>703.98866237290986</v>
      </c>
      <c r="G14" s="104">
        <v>712.27740222085868</v>
      </c>
      <c r="H14" s="104">
        <v>712.91607083704412</v>
      </c>
      <c r="I14" s="104">
        <v>707.12179827433499</v>
      </c>
      <c r="J14" s="104">
        <v>690.87096418986846</v>
      </c>
      <c r="K14" s="104">
        <v>723.76599159893112</v>
      </c>
      <c r="L14" s="104">
        <v>537.51108127006978</v>
      </c>
      <c r="M14" s="104">
        <v>850.09595442648993</v>
      </c>
      <c r="N14" s="104">
        <v>788.69420067563181</v>
      </c>
      <c r="O14" s="104">
        <v>798.27941786926954</v>
      </c>
      <c r="P14" s="104">
        <v>893.34103800077764</v>
      </c>
      <c r="Q14" s="104">
        <v>864.65678979983977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920.54515040993158</v>
      </c>
      <c r="C15" s="101">
        <v>872.86914384917452</v>
      </c>
      <c r="D15" s="101">
        <v>872.97572705524306</v>
      </c>
      <c r="E15" s="101">
        <v>924.40841395559073</v>
      </c>
      <c r="F15" s="101">
        <v>932.37160339798686</v>
      </c>
      <c r="G15" s="101">
        <v>867.66026911015547</v>
      </c>
      <c r="H15" s="101">
        <v>904.91667927587014</v>
      </c>
      <c r="I15" s="101">
        <v>916.68667415189304</v>
      </c>
      <c r="J15" s="101">
        <v>936.07610754021334</v>
      </c>
      <c r="K15" s="101">
        <v>869.08187788412135</v>
      </c>
      <c r="L15" s="101">
        <v>956.11478946368004</v>
      </c>
      <c r="M15" s="101">
        <v>1029.1137042864768</v>
      </c>
      <c r="N15" s="101">
        <v>1100.4449810527628</v>
      </c>
      <c r="O15" s="101">
        <v>1169.9995009423228</v>
      </c>
      <c r="P15" s="101">
        <v>1057.1196903472035</v>
      </c>
      <c r="Q15" s="101">
        <v>1117.5873819450928</v>
      </c>
      <c r="R15" s="101">
        <v>1133.4058010478261</v>
      </c>
      <c r="S15" s="101">
        <v>1212.4696913083785</v>
      </c>
      <c r="T15" s="101">
        <v>1235.4432252683036</v>
      </c>
      <c r="U15" s="101">
        <v>1233.4176652350636</v>
      </c>
      <c r="V15" s="101">
        <v>1300.8079050248364</v>
      </c>
      <c r="W15" s="101">
        <v>1273.4251406824849</v>
      </c>
      <c r="DA15" s="131" t="s">
        <v>2423</v>
      </c>
    </row>
    <row r="16" spans="1:105" ht="12" customHeight="1" x14ac:dyDescent="0.25">
      <c r="A16" s="107" t="s">
        <v>121</v>
      </c>
      <c r="B16" s="104">
        <v>920.54515040993169</v>
      </c>
      <c r="C16" s="104">
        <v>872.83920344632213</v>
      </c>
      <c r="D16" s="104">
        <v>872.91406854019931</v>
      </c>
      <c r="E16" s="104">
        <v>924.37810711458758</v>
      </c>
      <c r="F16" s="104">
        <v>932.38605130532198</v>
      </c>
      <c r="G16" s="104">
        <v>867.74408643774211</v>
      </c>
      <c r="H16" s="104">
        <v>905.09165944909773</v>
      </c>
      <c r="I16" s="104">
        <v>916.54805309679284</v>
      </c>
      <c r="J16" s="104">
        <v>935.87938462127306</v>
      </c>
      <c r="K16" s="104">
        <v>868.74724311193222</v>
      </c>
      <c r="L16" s="104">
        <v>955.87849400755852</v>
      </c>
      <c r="M16" s="104">
        <v>1029.5694323030464</v>
      </c>
      <c r="N16" s="104">
        <v>1100.8557374576317</v>
      </c>
      <c r="O16" s="104">
        <v>1169.8220159872697</v>
      </c>
      <c r="P16" s="104">
        <v>1057.0120202837982</v>
      </c>
      <c r="Q16" s="104">
        <v>1117.5136225944698</v>
      </c>
      <c r="R16" s="104">
        <v>1133.4456849804542</v>
      </c>
      <c r="S16" s="104">
        <v>1212.6634638462358</v>
      </c>
      <c r="T16" s="104">
        <v>1236.539967253088</v>
      </c>
      <c r="U16" s="104">
        <v>1234.5504404047676</v>
      </c>
      <c r="V16" s="104">
        <v>1301.1036420511534</v>
      </c>
      <c r="W16" s="104">
        <v>1273.0446876834944</v>
      </c>
      <c r="DA16" s="132" t="s">
        <v>2424</v>
      </c>
    </row>
    <row r="17" spans="1:105" ht="12" customHeight="1" x14ac:dyDescent="0.25">
      <c r="A17" s="108" t="s">
        <v>53</v>
      </c>
      <c r="B17" s="98">
        <v>243.022836653019</v>
      </c>
      <c r="C17" s="98">
        <v>206.24545274758131</v>
      </c>
      <c r="D17" s="98">
        <v>188.1760105491287</v>
      </c>
      <c r="E17" s="98">
        <v>221.9790425480243</v>
      </c>
      <c r="F17" s="98">
        <v>217.71004149680772</v>
      </c>
      <c r="G17" s="98">
        <v>185.47336945394724</v>
      </c>
      <c r="H17" s="98">
        <v>184.92138062430135</v>
      </c>
      <c r="I17" s="98">
        <v>226.60304825294196</v>
      </c>
      <c r="J17" s="98">
        <v>214.4932478292335</v>
      </c>
      <c r="K17" s="98">
        <v>182.50708746206726</v>
      </c>
      <c r="L17" s="98">
        <v>430.8371889931197</v>
      </c>
      <c r="M17" s="98">
        <v>205.62184004841708</v>
      </c>
      <c r="N17" s="98">
        <v>278.90224023658106</v>
      </c>
      <c r="O17" s="98">
        <v>309.09021545653997</v>
      </c>
      <c r="P17" s="98">
        <v>201.35434355320993</v>
      </c>
      <c r="Q17" s="98">
        <v>245.1010282805519</v>
      </c>
      <c r="R17" s="98">
        <v>230.77170262672766</v>
      </c>
      <c r="S17" s="98">
        <v>277.91162912498817</v>
      </c>
      <c r="T17" s="98">
        <v>282.34645325956023</v>
      </c>
      <c r="U17" s="98">
        <v>260.30732063858915</v>
      </c>
      <c r="V17" s="98">
        <v>285.07804268761004</v>
      </c>
      <c r="W17" s="98">
        <v>285.75055275743176</v>
      </c>
      <c r="DA17" s="63" t="s">
        <v>2425</v>
      </c>
    </row>
    <row r="18" spans="1:105" ht="12" customHeight="1" x14ac:dyDescent="0.25">
      <c r="A18" s="108" t="s">
        <v>52</v>
      </c>
      <c r="B18" s="98">
        <v>677.52231375691269</v>
      </c>
      <c r="C18" s="98">
        <v>666.59375069874079</v>
      </c>
      <c r="D18" s="98">
        <v>684.7380579910706</v>
      </c>
      <c r="E18" s="98">
        <v>702.3990645665632</v>
      </c>
      <c r="F18" s="98">
        <v>714.67600980851432</v>
      </c>
      <c r="G18" s="98">
        <v>682.27071698379496</v>
      </c>
      <c r="H18" s="98">
        <v>720.17027882479636</v>
      </c>
      <c r="I18" s="98">
        <v>689.94500484385105</v>
      </c>
      <c r="J18" s="98">
        <v>721.38613679203968</v>
      </c>
      <c r="K18" s="98">
        <v>686.24015564986485</v>
      </c>
      <c r="L18" s="98">
        <v>525.04130501443888</v>
      </c>
      <c r="M18" s="98">
        <v>823.9475922546294</v>
      </c>
      <c r="N18" s="98">
        <v>821.95349722105061</v>
      </c>
      <c r="O18" s="98">
        <v>860.7318005307294</v>
      </c>
      <c r="P18" s="98">
        <v>855.65767673058826</v>
      </c>
      <c r="Q18" s="98">
        <v>872.41259431391779</v>
      </c>
      <c r="R18" s="98">
        <v>902.67398235372661</v>
      </c>
      <c r="S18" s="98">
        <v>934.75183472124775</v>
      </c>
      <c r="T18" s="98">
        <v>954.19351399352774</v>
      </c>
      <c r="U18" s="98">
        <v>974.24311976617844</v>
      </c>
      <c r="V18" s="98">
        <v>1016.0255993635434</v>
      </c>
      <c r="W18" s="98">
        <v>987.2941349260625</v>
      </c>
      <c r="DA18" s="63" t="s">
        <v>2426</v>
      </c>
    </row>
    <row r="19" spans="1:105" ht="12" customHeight="1" x14ac:dyDescent="0.25">
      <c r="A19" s="121" t="s">
        <v>54</v>
      </c>
      <c r="B19" s="122">
        <v>565.75893886217511</v>
      </c>
      <c r="C19" s="122">
        <v>566.83428596539386</v>
      </c>
      <c r="D19" s="122">
        <v>573.58018009272064</v>
      </c>
      <c r="E19" s="122">
        <v>553.58209791895285</v>
      </c>
      <c r="F19" s="122">
        <v>498.75494281673281</v>
      </c>
      <c r="G19" s="122">
        <v>515.04417206246433</v>
      </c>
      <c r="H19" s="122">
        <v>525.50568072558099</v>
      </c>
      <c r="I19" s="122">
        <v>552.49646386894324</v>
      </c>
      <c r="J19" s="122">
        <v>558.23034182565277</v>
      </c>
      <c r="K19" s="122">
        <v>465.50648254400926</v>
      </c>
      <c r="L19" s="122">
        <v>579.09078398574547</v>
      </c>
      <c r="M19" s="122">
        <v>575.38292108597784</v>
      </c>
      <c r="N19" s="122">
        <v>606.3171383257627</v>
      </c>
      <c r="O19" s="122">
        <v>623.27093329200136</v>
      </c>
      <c r="P19" s="122">
        <v>551.37358182060552</v>
      </c>
      <c r="Q19" s="122">
        <v>576.54918706074091</v>
      </c>
      <c r="R19" s="122">
        <v>559.19197744689473</v>
      </c>
      <c r="S19" s="122">
        <v>595.38253930929409</v>
      </c>
      <c r="T19" s="122">
        <v>596.40948535617179</v>
      </c>
      <c r="U19" s="122">
        <v>588.71331711342941</v>
      </c>
      <c r="V19" s="122">
        <v>618.96150676813818</v>
      </c>
      <c r="W19" s="122">
        <v>585.66009304255647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576.7154939647636</v>
      </c>
      <c r="C21" s="98">
        <v>555.32091762989432</v>
      </c>
      <c r="D21" s="98">
        <v>569.33003292293733</v>
      </c>
      <c r="E21" s="98">
        <v>537.50728787781918</v>
      </c>
      <c r="F21" s="98">
        <v>529.80080867084735</v>
      </c>
      <c r="G21" s="98">
        <v>517.90487911972627</v>
      </c>
      <c r="H21" s="98">
        <v>519.47571721766155</v>
      </c>
      <c r="I21" s="98">
        <v>553.47582758059775</v>
      </c>
      <c r="J21" s="98">
        <v>524.55583742707961</v>
      </c>
      <c r="K21" s="98">
        <v>536.1593750675728</v>
      </c>
      <c r="L21" s="98">
        <v>556.70870055749367</v>
      </c>
      <c r="M21" s="98">
        <v>589.04600044196332</v>
      </c>
      <c r="N21" s="98">
        <v>585.96981162982752</v>
      </c>
      <c r="O21" s="98">
        <v>590.44967866415311</v>
      </c>
      <c r="P21" s="98">
        <v>593.8630970648976</v>
      </c>
      <c r="Q21" s="98">
        <v>588.54100989656672</v>
      </c>
      <c r="R21" s="98">
        <v>544.3518241640179</v>
      </c>
      <c r="S21" s="98">
        <v>592.63233597787996</v>
      </c>
      <c r="T21" s="98">
        <v>595.44409633681187</v>
      </c>
      <c r="U21" s="98">
        <v>586.48707315903903</v>
      </c>
      <c r="V21" s="98">
        <v>624.75301235205529</v>
      </c>
      <c r="W21" s="98">
        <v>573.2748423790058</v>
      </c>
      <c r="DA21" s="63" t="s">
        <v>2429</v>
      </c>
    </row>
    <row r="22" spans="1:105" ht="12" customHeight="1" x14ac:dyDescent="0.25">
      <c r="A22" s="109" t="s">
        <v>120</v>
      </c>
      <c r="B22" s="33">
        <v>556.45143156608572</v>
      </c>
      <c r="C22" s="33">
        <v>576.55353245222943</v>
      </c>
      <c r="D22" s="33">
        <v>577.16421867132556</v>
      </c>
      <c r="E22" s="33">
        <v>567.11926979459554</v>
      </c>
      <c r="F22" s="33">
        <v>471.89235600654649</v>
      </c>
      <c r="G22" s="33">
        <v>512.64117922669573</v>
      </c>
      <c r="H22" s="33">
        <v>530.03674932760055</v>
      </c>
      <c r="I22" s="33">
        <v>551.79895650307481</v>
      </c>
      <c r="J22" s="33">
        <v>580.89358967195631</v>
      </c>
      <c r="K22" s="33">
        <v>419.85716869779259</v>
      </c>
      <c r="L22" s="33">
        <v>593.12102204362918</v>
      </c>
      <c r="M22" s="33">
        <v>567.19076229518191</v>
      </c>
      <c r="N22" s="33">
        <v>617.91993413912132</v>
      </c>
      <c r="O22" s="33">
        <v>640.86238407757276</v>
      </c>
      <c r="P22" s="33">
        <v>529.6463643115668</v>
      </c>
      <c r="Q22" s="33">
        <v>571.12160958663992</v>
      </c>
      <c r="R22" s="33">
        <v>564.9926387093567</v>
      </c>
      <c r="S22" s="33">
        <v>596.36720603588992</v>
      </c>
      <c r="T22" s="33">
        <v>596.7544493944622</v>
      </c>
      <c r="U22" s="33">
        <v>589.50769787873651</v>
      </c>
      <c r="V22" s="33">
        <v>616.92462171381464</v>
      </c>
      <c r="W22" s="33">
        <v>589.77451529688858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9360.7859125307932</v>
      </c>
      <c r="C24" s="117">
        <f t="shared" si="7"/>
        <v>9685.1903293896703</v>
      </c>
      <c r="D24" s="117">
        <f t="shared" si="7"/>
        <v>9560.3324425431965</v>
      </c>
      <c r="E24" s="117">
        <f t="shared" si="7"/>
        <v>9754.2766724623543</v>
      </c>
      <c r="F24" s="117">
        <f t="shared" si="7"/>
        <v>10203.559630583635</v>
      </c>
      <c r="G24" s="117">
        <f t="shared" si="7"/>
        <v>10081.473386599715</v>
      </c>
      <c r="H24" s="117">
        <f t="shared" si="7"/>
        <v>9631.4878649932289</v>
      </c>
      <c r="I24" s="117">
        <f t="shared" si="7"/>
        <v>9190.6605961409987</v>
      </c>
      <c r="J24" s="117">
        <f t="shared" si="7"/>
        <v>9612.5009760288904</v>
      </c>
      <c r="K24" s="117">
        <f t="shared" si="7"/>
        <v>9708.0858998896856</v>
      </c>
      <c r="L24" s="117">
        <f t="shared" si="7"/>
        <v>10657.969381228864</v>
      </c>
      <c r="M24" s="117">
        <f t="shared" si="7"/>
        <v>8767.6880109662852</v>
      </c>
      <c r="N24" s="117">
        <f t="shared" si="7"/>
        <v>10108.302481387202</v>
      </c>
      <c r="O24" s="117">
        <f t="shared" si="7"/>
        <v>11159.871269725203</v>
      </c>
      <c r="P24" s="117">
        <f t="shared" si="7"/>
        <v>8259.1150683491596</v>
      </c>
      <c r="Q24" s="117">
        <f t="shared" si="7"/>
        <v>8974.1071443572473</v>
      </c>
      <c r="R24" s="117">
        <f t="shared" ref="R24:V24" si="8">R25+R28+R30+R39</f>
        <v>10328.88784571038</v>
      </c>
      <c r="S24" s="117">
        <f t="shared" si="8"/>
        <v>10117.387411112762</v>
      </c>
      <c r="T24" s="117">
        <f t="shared" si="8"/>
        <v>10232.368480872443</v>
      </c>
      <c r="U24" s="117">
        <f t="shared" si="8"/>
        <v>9483.4123780369464</v>
      </c>
      <c r="V24" s="117">
        <f t="shared" si="8"/>
        <v>8571.2266054081792</v>
      </c>
      <c r="W24" s="117">
        <f t="shared" ref="W24" si="9">W25+W28+W30+W39</f>
        <v>12667.380908355368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7840.8398901241908</v>
      </c>
      <c r="C25" s="122">
        <f t="shared" si="10"/>
        <v>8196.7248081234065</v>
      </c>
      <c r="D25" s="122">
        <f t="shared" si="10"/>
        <v>8068.6628946828932</v>
      </c>
      <c r="E25" s="122">
        <f t="shared" si="10"/>
        <v>8132.04390758298</v>
      </c>
      <c r="F25" s="122">
        <f t="shared" si="10"/>
        <v>8728.0311646578266</v>
      </c>
      <c r="G25" s="122">
        <f t="shared" si="10"/>
        <v>8630.9645932363073</v>
      </c>
      <c r="H25" s="122">
        <f t="shared" si="10"/>
        <v>8111.1100296257227</v>
      </c>
      <c r="I25" s="122">
        <f t="shared" si="10"/>
        <v>7676.6456095496878</v>
      </c>
      <c r="J25" s="122">
        <f t="shared" si="10"/>
        <v>8074.7735189792411</v>
      </c>
      <c r="K25" s="122">
        <f t="shared" si="10"/>
        <v>8311.5343985924337</v>
      </c>
      <c r="L25" s="122">
        <f t="shared" si="10"/>
        <v>9062.1932143902486</v>
      </c>
      <c r="M25" s="122">
        <f t="shared" si="10"/>
        <v>7095.1407196496666</v>
      </c>
      <c r="N25" s="122">
        <f t="shared" si="10"/>
        <v>8332.1241259559229</v>
      </c>
      <c r="O25" s="122">
        <f t="shared" si="10"/>
        <v>9294.5750215438056</v>
      </c>
      <c r="P25" s="122">
        <f t="shared" si="10"/>
        <v>6566.4679363874748</v>
      </c>
      <c r="Q25" s="122">
        <f t="shared" si="10"/>
        <v>7199.4160488783364</v>
      </c>
      <c r="R25" s="122">
        <f t="shared" ref="R25:V25" si="11">SUM(R26:R27)</f>
        <v>8551.9385470209181</v>
      </c>
      <c r="S25" s="122">
        <f t="shared" si="11"/>
        <v>8220.0358798027828</v>
      </c>
      <c r="T25" s="122">
        <f t="shared" si="11"/>
        <v>8277.480402200048</v>
      </c>
      <c r="U25" s="122">
        <f t="shared" si="11"/>
        <v>7507.8045098358652</v>
      </c>
      <c r="V25" s="122">
        <f t="shared" si="11"/>
        <v>6454.805828187561</v>
      </c>
      <c r="W25" s="122">
        <f t="shared" ref="W25" si="12">SUM(W26:W27)</f>
        <v>10565.142644360641</v>
      </c>
      <c r="DA25" s="130" t="s">
        <v>2432</v>
      </c>
    </row>
    <row r="26" spans="1:105" ht="12" customHeight="1" x14ac:dyDescent="0.25">
      <c r="A26" s="97" t="s">
        <v>74</v>
      </c>
      <c r="B26" s="98">
        <v>7648.9340723725218</v>
      </c>
      <c r="C26" s="98">
        <v>8001.1268576457987</v>
      </c>
      <c r="D26" s="98">
        <v>7878.6372191977198</v>
      </c>
      <c r="E26" s="98">
        <v>7949.1785136611634</v>
      </c>
      <c r="F26" s="98">
        <v>8530.1914686657001</v>
      </c>
      <c r="G26" s="98">
        <v>8439.6319117001331</v>
      </c>
      <c r="H26" s="98">
        <v>7934.4410699081545</v>
      </c>
      <c r="I26" s="98">
        <v>7509.463843871612</v>
      </c>
      <c r="J26" s="98">
        <v>7901.4921380872493</v>
      </c>
      <c r="K26" s="98">
        <v>8138.1999369365194</v>
      </c>
      <c r="L26" s="98">
        <v>8874.2313125057353</v>
      </c>
      <c r="M26" s="98">
        <v>6949.6012535144</v>
      </c>
      <c r="N26" s="98">
        <v>8162.8478781174854</v>
      </c>
      <c r="O26" s="98">
        <v>9107.3936538237467</v>
      </c>
      <c r="P26" s="98">
        <v>6434.9161586503506</v>
      </c>
      <c r="Q26" s="98">
        <v>7055.902173611722</v>
      </c>
      <c r="R26" s="98">
        <v>8382.2487188244377</v>
      </c>
      <c r="S26" s="98">
        <v>8057.6915734897084</v>
      </c>
      <c r="T26" s="98">
        <v>8114.6318616761237</v>
      </c>
      <c r="U26" s="98">
        <v>7360.560536505548</v>
      </c>
      <c r="V26" s="98">
        <v>6328.5757631042079</v>
      </c>
      <c r="W26" s="98">
        <v>10358.955643456891</v>
      </c>
      <c r="DA26" s="63" t="s">
        <v>2433</v>
      </c>
    </row>
    <row r="27" spans="1:105" ht="12" customHeight="1" x14ac:dyDescent="0.25">
      <c r="A27" s="97" t="s">
        <v>53</v>
      </c>
      <c r="B27" s="98">
        <v>191.90581775166874</v>
      </c>
      <c r="C27" s="98">
        <v>195.59795047760718</v>
      </c>
      <c r="D27" s="98">
        <v>190.02567548517388</v>
      </c>
      <c r="E27" s="98">
        <v>182.86539392181635</v>
      </c>
      <c r="F27" s="98">
        <v>197.8396959921256</v>
      </c>
      <c r="G27" s="98">
        <v>191.33268153617431</v>
      </c>
      <c r="H27" s="98">
        <v>176.66895971756855</v>
      </c>
      <c r="I27" s="98">
        <v>167.18176567807544</v>
      </c>
      <c r="J27" s="98">
        <v>173.28138089199143</v>
      </c>
      <c r="K27" s="98">
        <v>173.334461655914</v>
      </c>
      <c r="L27" s="98">
        <v>187.96190188451288</v>
      </c>
      <c r="M27" s="98">
        <v>145.53946613526634</v>
      </c>
      <c r="N27" s="98">
        <v>169.27624783843697</v>
      </c>
      <c r="O27" s="98">
        <v>187.18136772005892</v>
      </c>
      <c r="P27" s="98">
        <v>131.5517777371241</v>
      </c>
      <c r="Q27" s="98">
        <v>143.51387526661441</v>
      </c>
      <c r="R27" s="98">
        <v>169.68982819648048</v>
      </c>
      <c r="S27" s="98">
        <v>162.34430631307359</v>
      </c>
      <c r="T27" s="98">
        <v>162.84854052392436</v>
      </c>
      <c r="U27" s="98">
        <v>147.24397333031706</v>
      </c>
      <c r="V27" s="98">
        <v>126.23006508335352</v>
      </c>
      <c r="W27" s="98">
        <v>206.18700090374986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37.478398418252802</v>
      </c>
      <c r="C28" s="122">
        <f t="shared" si="13"/>
        <v>49.614368193361557</v>
      </c>
      <c r="D28" s="122">
        <f t="shared" si="13"/>
        <v>41.98360116521512</v>
      </c>
      <c r="E28" s="122">
        <f t="shared" si="13"/>
        <v>147.90551568087943</v>
      </c>
      <c r="F28" s="122">
        <f t="shared" si="13"/>
        <v>46.238884154696812</v>
      </c>
      <c r="G28" s="122">
        <f t="shared" si="13"/>
        <v>64.593418687861629</v>
      </c>
      <c r="H28" s="122">
        <f t="shared" si="13"/>
        <v>91.470315824871307</v>
      </c>
      <c r="I28" s="122">
        <f t="shared" si="13"/>
        <v>43.07984036627218</v>
      </c>
      <c r="J28" s="122">
        <f t="shared" si="13"/>
        <v>47.137616184979841</v>
      </c>
      <c r="K28" s="122">
        <f t="shared" si="13"/>
        <v>57.168055113919365</v>
      </c>
      <c r="L28" s="122">
        <f t="shared" si="13"/>
        <v>58.891595981673611</v>
      </c>
      <c r="M28" s="122">
        <f t="shared" si="13"/>
        <v>64.328311250518453</v>
      </c>
      <c r="N28" s="122">
        <f t="shared" si="13"/>
        <v>69.428007997792832</v>
      </c>
      <c r="O28" s="122">
        <f t="shared" si="13"/>
        <v>74.445850468303121</v>
      </c>
      <c r="P28" s="122">
        <f t="shared" si="13"/>
        <v>80.839604361296125</v>
      </c>
      <c r="Q28" s="122">
        <f t="shared" si="13"/>
        <v>80.4640461606255</v>
      </c>
      <c r="R28" s="122">
        <f t="shared" si="13"/>
        <v>87.186779254412215</v>
      </c>
      <c r="S28" s="122">
        <f t="shared" si="13"/>
        <v>94.227641181936306</v>
      </c>
      <c r="T28" s="122">
        <f t="shared" si="13"/>
        <v>128.75480413390102</v>
      </c>
      <c r="U28" s="122">
        <f t="shared" si="13"/>
        <v>162.75198937378786</v>
      </c>
      <c r="V28" s="122">
        <f t="shared" si="13"/>
        <v>211.17076617888119</v>
      </c>
      <c r="W28" s="122">
        <f t="shared" si="13"/>
        <v>255.68614425685175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37.478398418252802</v>
      </c>
      <c r="C29" s="98">
        <f>IF(RES_hhdet_tes!C29=0,0,RES_hhdet_tes!C29*1000*11630/RES_hhdet_num!C24)</f>
        <v>49.614368193361557</v>
      </c>
      <c r="D29" s="98">
        <f>IF(RES_hhdet_tes!D29=0,0,RES_hhdet_tes!D29*1000*11630/RES_hhdet_num!D24)</f>
        <v>41.98360116521512</v>
      </c>
      <c r="E29" s="98">
        <f>IF(RES_hhdet_tes!E29=0,0,RES_hhdet_tes!E29*1000*11630/RES_hhdet_num!E24)</f>
        <v>147.90551568087943</v>
      </c>
      <c r="F29" s="98">
        <f>IF(RES_hhdet_tes!F29=0,0,RES_hhdet_tes!F29*1000*11630/RES_hhdet_num!F24)</f>
        <v>46.238884154696812</v>
      </c>
      <c r="G29" s="98">
        <f>IF(RES_hhdet_tes!G29=0,0,RES_hhdet_tes!G29*1000*11630/RES_hhdet_num!G24)</f>
        <v>64.593418687861629</v>
      </c>
      <c r="H29" s="98">
        <f>IF(RES_hhdet_tes!H29=0,0,RES_hhdet_tes!H29*1000*11630/RES_hhdet_num!H24)</f>
        <v>91.470315824871307</v>
      </c>
      <c r="I29" s="98">
        <f>IF(RES_hhdet_tes!I29=0,0,RES_hhdet_tes!I29*1000*11630/RES_hhdet_num!I24)</f>
        <v>43.07984036627218</v>
      </c>
      <c r="J29" s="98">
        <f>IF(RES_hhdet_tes!J29=0,0,RES_hhdet_tes!J29*1000*11630/RES_hhdet_num!J24)</f>
        <v>47.137616184979841</v>
      </c>
      <c r="K29" s="98">
        <f>IF(RES_hhdet_tes!K29=0,0,RES_hhdet_tes!K29*1000*11630/RES_hhdet_num!K24)</f>
        <v>57.168055113919365</v>
      </c>
      <c r="L29" s="98">
        <f>IF(RES_hhdet_tes!L29=0,0,RES_hhdet_tes!L29*1000*11630/RES_hhdet_num!L24)</f>
        <v>58.891595981673611</v>
      </c>
      <c r="M29" s="98">
        <f>IF(RES_hhdet_tes!M29=0,0,RES_hhdet_tes!M29*1000*11630/RES_hhdet_num!M24)</f>
        <v>64.328311250518453</v>
      </c>
      <c r="N29" s="98">
        <f>IF(RES_hhdet_tes!N29=0,0,RES_hhdet_tes!N29*1000*11630/RES_hhdet_num!N24)</f>
        <v>69.428007997792832</v>
      </c>
      <c r="O29" s="98">
        <f>IF(RES_hhdet_tes!O29=0,0,RES_hhdet_tes!O29*1000*11630/RES_hhdet_num!O24)</f>
        <v>74.445850468303121</v>
      </c>
      <c r="P29" s="98">
        <f>IF(RES_hhdet_tes!P29=0,0,RES_hhdet_tes!P29*1000*11630/RES_hhdet_num!P24)</f>
        <v>80.839604361296125</v>
      </c>
      <c r="Q29" s="98">
        <f>IF(RES_hhdet_tes!Q29=0,0,RES_hhdet_tes!Q29*1000*11630/RES_hhdet_num!Q24)</f>
        <v>80.4640461606255</v>
      </c>
      <c r="R29" s="98">
        <f>IF(RES_hhdet_tes!R29=0,0,RES_hhdet_tes!R29*1000*11630/RES_hhdet_num!R24)</f>
        <v>87.186779254412215</v>
      </c>
      <c r="S29" s="98">
        <f>IF(RES_hhdet_tes!S29=0,0,RES_hhdet_tes!S29*1000*11630/RES_hhdet_num!S24)</f>
        <v>94.227641181936306</v>
      </c>
      <c r="T29" s="98">
        <f>IF(RES_hhdet_tes!T29=0,0,RES_hhdet_tes!T29*1000*11630/RES_hhdet_num!T24)</f>
        <v>128.75480413390102</v>
      </c>
      <c r="U29" s="98">
        <f>IF(RES_hhdet_tes!U29=0,0,RES_hhdet_tes!U29*1000*11630/RES_hhdet_num!U24)</f>
        <v>162.75198937378786</v>
      </c>
      <c r="V29" s="98">
        <f>IF(RES_hhdet_tes!V29=0,0,RES_hhdet_tes!V29*1000*11630/RES_hhdet_num!V24)</f>
        <v>211.17076617888119</v>
      </c>
      <c r="W29" s="98">
        <f>IF(RES_hhdet_tes!W29=0,0,RES_hhdet_tes!W29*1000*11630/RES_hhdet_num!W24)</f>
        <v>255.68614425685175</v>
      </c>
      <c r="DA29" s="63" t="s">
        <v>2436</v>
      </c>
    </row>
    <row r="30" spans="1:105" ht="12" customHeight="1" x14ac:dyDescent="0.25">
      <c r="A30" s="121" t="s">
        <v>55</v>
      </c>
      <c r="B30" s="122">
        <v>916.70866688902481</v>
      </c>
      <c r="C30" s="122">
        <v>871.97055168396901</v>
      </c>
      <c r="D30" s="122">
        <v>876.09366130082969</v>
      </c>
      <c r="E30" s="122">
        <v>920.70211331408757</v>
      </c>
      <c r="F30" s="122">
        <v>930.6331835483212</v>
      </c>
      <c r="G30" s="122">
        <v>870.86937083637577</v>
      </c>
      <c r="H30" s="122">
        <v>903.50325023621394</v>
      </c>
      <c r="I30" s="122">
        <v>918.41983588183359</v>
      </c>
      <c r="J30" s="122">
        <v>933.08013872960453</v>
      </c>
      <c r="K30" s="122">
        <v>872.8565032904811</v>
      </c>
      <c r="L30" s="122">
        <v>957.86292070460149</v>
      </c>
      <c r="M30" s="122">
        <v>1032.847330473111</v>
      </c>
      <c r="N30" s="122">
        <v>1100.2655842280669</v>
      </c>
      <c r="O30" s="122">
        <v>1167.5281344143766</v>
      </c>
      <c r="P30" s="122">
        <v>1060.1222834431551</v>
      </c>
      <c r="Q30" s="122">
        <v>1117.3291186636513</v>
      </c>
      <c r="R30" s="122">
        <v>1131.1210194275959</v>
      </c>
      <c r="S30" s="122">
        <v>1207.8376139539548</v>
      </c>
      <c r="T30" s="122">
        <v>1229.7402354824601</v>
      </c>
      <c r="U30" s="122">
        <v>1224.1441034608467</v>
      </c>
      <c r="V30" s="122">
        <v>1286.3549557322133</v>
      </c>
      <c r="W30" s="122">
        <v>1260.7743672150887</v>
      </c>
      <c r="DA30" s="130" t="s">
        <v>2437</v>
      </c>
    </row>
    <row r="31" spans="1:105" ht="12" customHeight="1" x14ac:dyDescent="0.25">
      <c r="A31" s="97" t="s">
        <v>141</v>
      </c>
      <c r="B31" s="98">
        <v>887.03603190108743</v>
      </c>
      <c r="C31" s="98">
        <v>865.23079265495392</v>
      </c>
      <c r="D31" s="98">
        <v>902.23817118381498</v>
      </c>
      <c r="E31" s="98">
        <v>890.54902022327497</v>
      </c>
      <c r="F31" s="98">
        <v>918.11478014783302</v>
      </c>
      <c r="G31" s="98">
        <v>905.48524384972609</v>
      </c>
      <c r="H31" s="98">
        <v>895.10811567544613</v>
      </c>
      <c r="I31" s="98">
        <v>940.00342290914796</v>
      </c>
      <c r="J31" s="98">
        <v>896.39878323440746</v>
      </c>
      <c r="K31" s="98">
        <v>916.05796129270857</v>
      </c>
      <c r="L31" s="98">
        <v>977.42948269969554</v>
      </c>
      <c r="M31" s="98">
        <v>1063.0995862422458</v>
      </c>
      <c r="N31" s="98">
        <v>1057.6133112445882</v>
      </c>
      <c r="O31" s="98">
        <v>1078.8498970630949</v>
      </c>
      <c r="P31" s="98">
        <v>1096.2627469263966</v>
      </c>
      <c r="Q31" s="98">
        <v>1098.8139965197302</v>
      </c>
      <c r="R31" s="98">
        <v>1125.8116550761792</v>
      </c>
      <c r="S31" s="98">
        <v>1204.6217749592158</v>
      </c>
      <c r="T31" s="98">
        <v>1253.7932798740533</v>
      </c>
      <c r="U31" s="98">
        <v>1212.2185042759515</v>
      </c>
      <c r="V31" s="98">
        <v>1248.5917914537763</v>
      </c>
      <c r="W31" s="98">
        <v>1295.4677777678344</v>
      </c>
      <c r="DA31" s="63" t="s">
        <v>2438</v>
      </c>
    </row>
    <row r="32" spans="1:105" ht="12" customHeight="1" x14ac:dyDescent="0.25">
      <c r="A32" s="97" t="s">
        <v>140</v>
      </c>
      <c r="B32" s="98">
        <v>887.03603190108777</v>
      </c>
      <c r="C32" s="98">
        <v>865.2567616943445</v>
      </c>
      <c r="D32" s="98">
        <v>902.31084240342966</v>
      </c>
      <c r="E32" s="98">
        <v>890.64241440305784</v>
      </c>
      <c r="F32" s="98">
        <v>918.39850871249553</v>
      </c>
      <c r="G32" s="98">
        <v>905.58728498904577</v>
      </c>
      <c r="H32" s="98">
        <v>895.08890392904993</v>
      </c>
      <c r="I32" s="98">
        <v>940.15681315565121</v>
      </c>
      <c r="J32" s="98">
        <v>896.69152534571197</v>
      </c>
      <c r="K32" s="98">
        <v>916.27830558462415</v>
      </c>
      <c r="L32" s="98">
        <v>977.08516319763282</v>
      </c>
      <c r="M32" s="98">
        <v>1063.0157972925308</v>
      </c>
      <c r="N32" s="98">
        <v>1057.5584771718059</v>
      </c>
      <c r="O32" s="98">
        <v>1078.5413149785093</v>
      </c>
      <c r="P32" s="98">
        <v>1098.9399162919767</v>
      </c>
      <c r="Q32" s="98">
        <v>1101.318361940404</v>
      </c>
      <c r="R32" s="98">
        <v>1126.3552646398532</v>
      </c>
      <c r="S32" s="98">
        <v>1201.4139105060292</v>
      </c>
      <c r="T32" s="98">
        <v>1242.0552374604126</v>
      </c>
      <c r="U32" s="98">
        <v>1202.1143322122944</v>
      </c>
      <c r="V32" s="98">
        <v>1240.0897474410608</v>
      </c>
      <c r="W32" s="98">
        <v>1276.8845385781146</v>
      </c>
      <c r="DA32" s="63" t="s">
        <v>2439</v>
      </c>
    </row>
    <row r="33" spans="1:105" ht="12" customHeight="1" x14ac:dyDescent="0.25">
      <c r="A33" s="100" t="s">
        <v>50</v>
      </c>
      <c r="B33" s="101">
        <v>234.04950287941736</v>
      </c>
      <c r="C33" s="101">
        <v>204.4185111600938</v>
      </c>
      <c r="D33" s="101">
        <v>194.60876030150837</v>
      </c>
      <c r="E33" s="101">
        <v>213.82127177403356</v>
      </c>
      <c r="F33" s="101">
        <v>214.40984633958573</v>
      </c>
      <c r="G33" s="101">
        <v>193.67752931440285</v>
      </c>
      <c r="H33" s="101">
        <v>182.96623136257915</v>
      </c>
      <c r="I33" s="101">
        <v>232.42982067935185</v>
      </c>
      <c r="J33" s="101">
        <v>205.32857078807012</v>
      </c>
      <c r="K33" s="101">
        <v>192.82535137648318</v>
      </c>
      <c r="L33" s="101">
        <v>440.40580133529562</v>
      </c>
      <c r="M33" s="101">
        <v>212.73780734864712</v>
      </c>
      <c r="N33" s="101">
        <v>267.92628061850354</v>
      </c>
      <c r="O33" s="101">
        <v>285.05075682617957</v>
      </c>
      <c r="P33" s="101">
        <v>209.61670362030043</v>
      </c>
      <c r="Q33" s="101">
        <v>241.32815272279544</v>
      </c>
      <c r="R33" s="101">
        <v>229.23002658615522</v>
      </c>
      <c r="S33" s="101">
        <v>275.18263710160352</v>
      </c>
      <c r="T33" s="101">
        <v>283.494564403124</v>
      </c>
      <c r="U33" s="101">
        <v>253.19849987120102</v>
      </c>
      <c r="V33" s="101">
        <v>271.51620220544612</v>
      </c>
      <c r="W33" s="101">
        <v>286.59684284276153</v>
      </c>
      <c r="DA33" s="131" t="s">
        <v>2440</v>
      </c>
    </row>
    <row r="34" spans="1:105" ht="12" customHeight="1" x14ac:dyDescent="0.25">
      <c r="A34" s="103" t="s">
        <v>52</v>
      </c>
      <c r="B34" s="104">
        <v>652.98652902167044</v>
      </c>
      <c r="C34" s="104">
        <v>660.83825053425085</v>
      </c>
      <c r="D34" s="104">
        <v>707.70208210192141</v>
      </c>
      <c r="E34" s="104">
        <v>676.82114262902439</v>
      </c>
      <c r="F34" s="104">
        <v>703.98866237290974</v>
      </c>
      <c r="G34" s="104">
        <v>711.90975567464272</v>
      </c>
      <c r="H34" s="104">
        <v>712.12267256647056</v>
      </c>
      <c r="I34" s="104">
        <v>707.72699247629942</v>
      </c>
      <c r="J34" s="104">
        <v>691.36295455764184</v>
      </c>
      <c r="K34" s="104">
        <v>723.45295420814102</v>
      </c>
      <c r="L34" s="104">
        <v>536.67936186233726</v>
      </c>
      <c r="M34" s="104">
        <v>850.27798994388377</v>
      </c>
      <c r="N34" s="104">
        <v>789.63219655330226</v>
      </c>
      <c r="O34" s="104">
        <v>793.49055815232975</v>
      </c>
      <c r="P34" s="104">
        <v>889.32321267167617</v>
      </c>
      <c r="Q34" s="104">
        <v>859.99020921760837</v>
      </c>
      <c r="R34" s="104">
        <v>897.1252380536979</v>
      </c>
      <c r="S34" s="104">
        <v>926.23127340442579</v>
      </c>
      <c r="T34" s="104">
        <v>958.56067305728868</v>
      </c>
      <c r="U34" s="104">
        <v>948.91583234109339</v>
      </c>
      <c r="V34" s="104">
        <v>968.57354523561446</v>
      </c>
      <c r="W34" s="104">
        <v>990.28769573535305</v>
      </c>
      <c r="DA34" s="132" t="s">
        <v>2441</v>
      </c>
    </row>
    <row r="35" spans="1:105" ht="12" customHeight="1" x14ac:dyDescent="0.25">
      <c r="A35" s="106" t="s">
        <v>122</v>
      </c>
      <c r="B35" s="101">
        <v>920.54515040993158</v>
      </c>
      <c r="C35" s="101">
        <v>872.83662066775571</v>
      </c>
      <c r="D35" s="101">
        <v>872.8835626355044</v>
      </c>
      <c r="E35" s="101">
        <v>924.22321060791057</v>
      </c>
      <c r="F35" s="101">
        <v>932.03282557774799</v>
      </c>
      <c r="G35" s="101">
        <v>867.15606742911802</v>
      </c>
      <c r="H35" s="101">
        <v>904.32410400881258</v>
      </c>
      <c r="I35" s="101">
        <v>916.4440872191185</v>
      </c>
      <c r="J35" s="101">
        <v>936.21205357403073</v>
      </c>
      <c r="K35" s="101">
        <v>869.41076674091312</v>
      </c>
      <c r="L35" s="101">
        <v>956.46292350382805</v>
      </c>
      <c r="M35" s="101">
        <v>1030.8575084685106</v>
      </c>
      <c r="N35" s="101">
        <v>1102.7115750403034</v>
      </c>
      <c r="O35" s="101">
        <v>1171.8545342781892</v>
      </c>
      <c r="P35" s="101">
        <v>1058.477750450279</v>
      </c>
      <c r="Q35" s="101">
        <v>1118.1238221171741</v>
      </c>
      <c r="R35" s="101">
        <v>1131.3489614784128</v>
      </c>
      <c r="S35" s="101">
        <v>1207.9678085305575</v>
      </c>
      <c r="T35" s="101">
        <v>1228.8058705895612</v>
      </c>
      <c r="U35" s="101">
        <v>1224.5692960761628</v>
      </c>
      <c r="V35" s="101">
        <v>1287.6859025643</v>
      </c>
      <c r="W35" s="101">
        <v>1259.5193926932525</v>
      </c>
      <c r="DA35" s="131" t="s">
        <v>2442</v>
      </c>
    </row>
    <row r="36" spans="1:105" ht="12" customHeight="1" x14ac:dyDescent="0.25">
      <c r="A36" s="107" t="s">
        <v>121</v>
      </c>
      <c r="B36" s="104">
        <v>920.54515040993181</v>
      </c>
      <c r="C36" s="104">
        <v>872.81300803763713</v>
      </c>
      <c r="D36" s="104">
        <v>872.83920714957867</v>
      </c>
      <c r="E36" s="104">
        <v>924.20205544618284</v>
      </c>
      <c r="F36" s="104">
        <v>932.03407741166586</v>
      </c>
      <c r="G36" s="104">
        <v>867.18147230570503</v>
      </c>
      <c r="H36" s="104">
        <v>904.42684990309772</v>
      </c>
      <c r="I36" s="104">
        <v>916.46585543203798</v>
      </c>
      <c r="J36" s="104">
        <v>936.22158626660439</v>
      </c>
      <c r="K36" s="104">
        <v>869.34825603652234</v>
      </c>
      <c r="L36" s="104">
        <v>956.07511965879985</v>
      </c>
      <c r="M36" s="104">
        <v>1030.7158402816697</v>
      </c>
      <c r="N36" s="104">
        <v>1102.5162310587609</v>
      </c>
      <c r="O36" s="104">
        <v>1171.7138694123171</v>
      </c>
      <c r="P36" s="104">
        <v>1058.436826562199</v>
      </c>
      <c r="Q36" s="104">
        <v>1118.1204903469566</v>
      </c>
      <c r="R36" s="104">
        <v>1131.2626222795238</v>
      </c>
      <c r="S36" s="104">
        <v>1207.9376707418126</v>
      </c>
      <c r="T36" s="104">
        <v>1228.91886547532</v>
      </c>
      <c r="U36" s="104">
        <v>1224.6935351101497</v>
      </c>
      <c r="V36" s="104">
        <v>1287.8191658801247</v>
      </c>
      <c r="W36" s="104">
        <v>1259.5355612704534</v>
      </c>
      <c r="DA36" s="132" t="s">
        <v>2443</v>
      </c>
    </row>
    <row r="37" spans="1:105" ht="12" customHeight="1" x14ac:dyDescent="0.25">
      <c r="A37" s="108" t="s">
        <v>53</v>
      </c>
      <c r="B37" s="98">
        <v>243.022836653019</v>
      </c>
      <c r="C37" s="98">
        <v>206.23926296611552</v>
      </c>
      <c r="D37" s="98">
        <v>188.15987251408166</v>
      </c>
      <c r="E37" s="98">
        <v>221.93676571293847</v>
      </c>
      <c r="F37" s="98">
        <v>217.62785638594474</v>
      </c>
      <c r="G37" s="98">
        <v>185.35311517575363</v>
      </c>
      <c r="H37" s="98">
        <v>184.78555184075753</v>
      </c>
      <c r="I37" s="98">
        <v>226.58272608725756</v>
      </c>
      <c r="J37" s="98">
        <v>214.57167667757193</v>
      </c>
      <c r="K37" s="98">
        <v>182.63334871844953</v>
      </c>
      <c r="L37" s="98">
        <v>430.92581285420249</v>
      </c>
      <c r="M37" s="98">
        <v>205.85079645544968</v>
      </c>
      <c r="N37" s="98">
        <v>279.32292695282922</v>
      </c>
      <c r="O37" s="98">
        <v>309.59008071362115</v>
      </c>
      <c r="P37" s="98">
        <v>201.62576045989869</v>
      </c>
      <c r="Q37" s="98">
        <v>245.23413082817012</v>
      </c>
      <c r="R37" s="98">
        <v>230.32722689832661</v>
      </c>
      <c r="S37" s="98">
        <v>276.82859751752744</v>
      </c>
      <c r="T37" s="98">
        <v>280.6062822065677</v>
      </c>
      <c r="U37" s="98">
        <v>258.22897331226403</v>
      </c>
      <c r="V37" s="98">
        <v>282.16735030110829</v>
      </c>
      <c r="W37" s="98">
        <v>282.71826302153806</v>
      </c>
      <c r="DA37" s="63" t="s">
        <v>2444</v>
      </c>
    </row>
    <row r="38" spans="1:105" ht="12" customHeight="1" x14ac:dyDescent="0.25">
      <c r="A38" s="108" t="s">
        <v>52</v>
      </c>
      <c r="B38" s="98">
        <v>677.52231375691269</v>
      </c>
      <c r="C38" s="98">
        <v>666.57374507152167</v>
      </c>
      <c r="D38" s="98">
        <v>684.67933463549696</v>
      </c>
      <c r="E38" s="98">
        <v>702.26528973324446</v>
      </c>
      <c r="F38" s="98">
        <v>714.40622102572115</v>
      </c>
      <c r="G38" s="98">
        <v>681.8283571299512</v>
      </c>
      <c r="H38" s="98">
        <v>719.64129806234007</v>
      </c>
      <c r="I38" s="98">
        <v>689.8831293447804</v>
      </c>
      <c r="J38" s="98">
        <v>721.64990958903252</v>
      </c>
      <c r="K38" s="98">
        <v>686.71490731807296</v>
      </c>
      <c r="L38" s="98">
        <v>525.1493068045977</v>
      </c>
      <c r="M38" s="98">
        <v>824.86504382622002</v>
      </c>
      <c r="N38" s="98">
        <v>823.1933041059317</v>
      </c>
      <c r="O38" s="98">
        <v>862.12378869869599</v>
      </c>
      <c r="P38" s="98">
        <v>856.81106610230029</v>
      </c>
      <c r="Q38" s="98">
        <v>872.88635951878621</v>
      </c>
      <c r="R38" s="98">
        <v>900.9353953811974</v>
      </c>
      <c r="S38" s="98">
        <v>931.10907322428488</v>
      </c>
      <c r="T38" s="98">
        <v>948.31258326875206</v>
      </c>
      <c r="U38" s="98">
        <v>966.46456179788572</v>
      </c>
      <c r="V38" s="98">
        <v>1005.6518155790163</v>
      </c>
      <c r="W38" s="98">
        <v>976.81729824891545</v>
      </c>
      <c r="DA38" s="63" t="s">
        <v>2445</v>
      </c>
    </row>
    <row r="39" spans="1:105" ht="12" customHeight="1" x14ac:dyDescent="0.25">
      <c r="A39" s="121" t="s">
        <v>54</v>
      </c>
      <c r="B39" s="122">
        <v>565.75895709932331</v>
      </c>
      <c r="C39" s="122">
        <v>566.88060138893411</v>
      </c>
      <c r="D39" s="122">
        <v>573.59228539425885</v>
      </c>
      <c r="E39" s="122">
        <v>553.62513588440675</v>
      </c>
      <c r="F39" s="122">
        <v>498.65639822279007</v>
      </c>
      <c r="G39" s="122">
        <v>515.04600383917</v>
      </c>
      <c r="H39" s="122">
        <v>525.40426930641934</v>
      </c>
      <c r="I39" s="122">
        <v>552.51531034320578</v>
      </c>
      <c r="J39" s="122">
        <v>557.509702135064</v>
      </c>
      <c r="K39" s="122">
        <v>466.52694289285114</v>
      </c>
      <c r="L39" s="122">
        <v>579.02165015234186</v>
      </c>
      <c r="M39" s="122">
        <v>575.37164959298934</v>
      </c>
      <c r="N39" s="122">
        <v>606.48476320541954</v>
      </c>
      <c r="O39" s="122">
        <v>623.32226329871833</v>
      </c>
      <c r="P39" s="122">
        <v>551.68524415723391</v>
      </c>
      <c r="Q39" s="122">
        <v>576.89793065463425</v>
      </c>
      <c r="R39" s="122">
        <v>558.64150000745417</v>
      </c>
      <c r="S39" s="122">
        <v>595.28627617408858</v>
      </c>
      <c r="T39" s="122">
        <v>596.39303905603299</v>
      </c>
      <c r="U39" s="122">
        <v>588.71177536644643</v>
      </c>
      <c r="V39" s="122">
        <v>618.89505530952431</v>
      </c>
      <c r="W39" s="122">
        <v>585.7777525227865</v>
      </c>
      <c r="DA39" s="130" t="s">
        <v>2446</v>
      </c>
    </row>
    <row r="40" spans="1:105" ht="12" customHeight="1" x14ac:dyDescent="0.25">
      <c r="A40" s="97" t="s">
        <v>50</v>
      </c>
      <c r="B40" s="98">
        <v>576.7154939647636</v>
      </c>
      <c r="C40" s="98">
        <v>555.32091762989421</v>
      </c>
      <c r="D40" s="98">
        <v>569.33003292293722</v>
      </c>
      <c r="E40" s="98">
        <v>537.50728787781884</v>
      </c>
      <c r="F40" s="98">
        <v>529.80080867084769</v>
      </c>
      <c r="G40" s="98">
        <v>517.90487911972627</v>
      </c>
      <c r="H40" s="98">
        <v>519.4757172176611</v>
      </c>
      <c r="I40" s="98">
        <v>553.47582758059798</v>
      </c>
      <c r="J40" s="98">
        <v>524.55583742707915</v>
      </c>
      <c r="K40" s="98">
        <v>536.15937506757302</v>
      </c>
      <c r="L40" s="98">
        <v>556.70870055749413</v>
      </c>
      <c r="M40" s="98">
        <v>589.04600044196377</v>
      </c>
      <c r="N40" s="98">
        <v>585.96981162982877</v>
      </c>
      <c r="O40" s="98">
        <v>590.44967866415152</v>
      </c>
      <c r="P40" s="98">
        <v>593.86309706489669</v>
      </c>
      <c r="Q40" s="98">
        <v>588.54100989656627</v>
      </c>
      <c r="R40" s="98">
        <v>544.3518241640204</v>
      </c>
      <c r="S40" s="98">
        <v>592.63233597788201</v>
      </c>
      <c r="T40" s="98">
        <v>595.44409633680959</v>
      </c>
      <c r="U40" s="98">
        <v>586.48707315903778</v>
      </c>
      <c r="V40" s="98">
        <v>624.75301235204756</v>
      </c>
      <c r="W40" s="98">
        <v>573.27484237900865</v>
      </c>
      <c r="DA40" s="63" t="s">
        <v>2447</v>
      </c>
    </row>
    <row r="41" spans="1:105" ht="12" customHeight="1" x14ac:dyDescent="0.25">
      <c r="A41" s="109" t="s">
        <v>120</v>
      </c>
      <c r="B41" s="33">
        <v>556.45143156608572</v>
      </c>
      <c r="C41" s="33">
        <v>576.55353245222943</v>
      </c>
      <c r="D41" s="33">
        <v>577.16421867132544</v>
      </c>
      <c r="E41" s="33">
        <v>567.11926979459554</v>
      </c>
      <c r="F41" s="33">
        <v>471.89235600654644</v>
      </c>
      <c r="G41" s="33">
        <v>512.64117922669561</v>
      </c>
      <c r="H41" s="33">
        <v>530.03674932760066</v>
      </c>
      <c r="I41" s="33">
        <v>551.79895650307503</v>
      </c>
      <c r="J41" s="33">
        <v>580.8935896719554</v>
      </c>
      <c r="K41" s="33">
        <v>419.85716869779247</v>
      </c>
      <c r="L41" s="33">
        <v>593.12102204362964</v>
      </c>
      <c r="M41" s="33">
        <v>567.19076229518237</v>
      </c>
      <c r="N41" s="33">
        <v>617.91993413911803</v>
      </c>
      <c r="O41" s="33">
        <v>640.86238407757367</v>
      </c>
      <c r="P41" s="33">
        <v>529.64636431156532</v>
      </c>
      <c r="Q41" s="33">
        <v>571.12160958664163</v>
      </c>
      <c r="R41" s="33">
        <v>564.99263870935749</v>
      </c>
      <c r="S41" s="33">
        <v>596.36720603589129</v>
      </c>
      <c r="T41" s="33">
        <v>596.75444939446038</v>
      </c>
      <c r="U41" s="33">
        <v>589.50769787873776</v>
      </c>
      <c r="V41" s="33">
        <v>616.92462171381339</v>
      </c>
      <c r="W41" s="33">
        <v>589.77451529688642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8918.1858491050989</v>
      </c>
      <c r="C43" s="117">
        <f t="shared" si="14"/>
        <v>10217.445283459603</v>
      </c>
      <c r="D43" s="117">
        <f t="shared" si="14"/>
        <v>9229.3585757912606</v>
      </c>
      <c r="E43" s="117">
        <f t="shared" si="14"/>
        <v>9994.1656693076275</v>
      </c>
      <c r="F43" s="117">
        <f t="shared" si="14"/>
        <v>10031.880863048311</v>
      </c>
      <c r="G43" s="117">
        <f t="shared" si="14"/>
        <v>10289.658509420247</v>
      </c>
      <c r="H43" s="117">
        <f t="shared" si="14"/>
        <v>9848.1818522105787</v>
      </c>
      <c r="I43" s="117">
        <f t="shared" si="14"/>
        <v>8559.078125715916</v>
      </c>
      <c r="J43" s="117">
        <f t="shared" si="14"/>
        <v>10045.358122219925</v>
      </c>
      <c r="K43" s="117">
        <f t="shared" si="14"/>
        <v>10064.235351811703</v>
      </c>
      <c r="L43" s="117">
        <f t="shared" si="14"/>
        <v>10111.694080436206</v>
      </c>
      <c r="M43" s="117">
        <f t="shared" si="14"/>
        <v>8885.5448396086431</v>
      </c>
      <c r="N43" s="117">
        <f t="shared" si="14"/>
        <v>9979.2189630602807</v>
      </c>
      <c r="O43" s="117">
        <f t="shared" si="14"/>
        <v>10792.835497465401</v>
      </c>
      <c r="P43" s="117">
        <f t="shared" si="14"/>
        <v>9024.0001832443213</v>
      </c>
      <c r="Q43" s="117">
        <f t="shared" si="14"/>
        <v>9652.4770784679276</v>
      </c>
      <c r="R43" s="117">
        <f t="shared" ref="R43:V43" si="15">R44+R47+R49+R58</f>
        <v>9545.7718890879387</v>
      </c>
      <c r="S43" s="117">
        <f t="shared" si="15"/>
        <v>10159.902969136941</v>
      </c>
      <c r="T43" s="117">
        <f t="shared" si="15"/>
        <v>9706.8179889525854</v>
      </c>
      <c r="U43" s="117">
        <f t="shared" si="15"/>
        <v>9749.427231674259</v>
      </c>
      <c r="V43" s="117">
        <f t="shared" si="15"/>
        <v>9959.6649194200581</v>
      </c>
      <c r="W43" s="117">
        <f t="shared" ref="W43" si="16">W44+W47+W49+W58</f>
        <v>10221.432623978179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7460.0361147576077</v>
      </c>
      <c r="C44" s="122">
        <f t="shared" si="17"/>
        <v>8706.7329728135101</v>
      </c>
      <c r="D44" s="122">
        <f t="shared" si="17"/>
        <v>7746.3568715084057</v>
      </c>
      <c r="E44" s="122">
        <f t="shared" si="17"/>
        <v>8368.1792595474162</v>
      </c>
      <c r="F44" s="122">
        <f t="shared" si="17"/>
        <v>8574.0863743848022</v>
      </c>
      <c r="G44" s="122">
        <f t="shared" si="17"/>
        <v>8810.3167711904225</v>
      </c>
      <c r="H44" s="122">
        <f t="shared" si="17"/>
        <v>8302.3995723338267</v>
      </c>
      <c r="I44" s="122">
        <f t="shared" si="17"/>
        <v>7082.0894665257956</v>
      </c>
      <c r="J44" s="122">
        <f t="shared" si="17"/>
        <v>8477.8935634770205</v>
      </c>
      <c r="K44" s="122">
        <f t="shared" si="17"/>
        <v>8623.6614079162682</v>
      </c>
      <c r="L44" s="122">
        <f t="shared" si="17"/>
        <v>8522.0855365369716</v>
      </c>
      <c r="M44" s="122">
        <f t="shared" si="17"/>
        <v>7201.8154120746522</v>
      </c>
      <c r="N44" s="122">
        <f t="shared" si="17"/>
        <v>8227.769276180461</v>
      </c>
      <c r="O44" s="122">
        <f t="shared" si="17"/>
        <v>9009.8370864164917</v>
      </c>
      <c r="P44" s="122">
        <f t="shared" si="17"/>
        <v>7296.5948710634875</v>
      </c>
      <c r="Q44" s="122">
        <f t="shared" si="17"/>
        <v>7938.7166493374361</v>
      </c>
      <c r="R44" s="122">
        <f t="shared" ref="R44:V44" si="18">SUM(R45:R46)</f>
        <v>7714.0422824493753</v>
      </c>
      <c r="S44" s="122">
        <f t="shared" si="18"/>
        <v>8224.1279826737973</v>
      </c>
      <c r="T44" s="122">
        <f t="shared" si="18"/>
        <v>7793.3299357778833</v>
      </c>
      <c r="U44" s="122">
        <f t="shared" si="18"/>
        <v>7820.2425976002087</v>
      </c>
      <c r="V44" s="122">
        <f t="shared" si="18"/>
        <v>7853.7632945142932</v>
      </c>
      <c r="W44" s="122">
        <f t="shared" ref="W44" si="19">SUM(W45:W46)</f>
        <v>8242.2507518620314</v>
      </c>
      <c r="DA44" s="130" t="s">
        <v>2450</v>
      </c>
    </row>
    <row r="45" spans="1:105" ht="12" customHeight="1" x14ac:dyDescent="0.25">
      <c r="A45" s="97" t="s">
        <v>216</v>
      </c>
      <c r="B45" s="98">
        <v>7277.4505306720657</v>
      </c>
      <c r="C45" s="98">
        <v>8498.9647282153328</v>
      </c>
      <c r="D45" s="98">
        <v>7563.9218489685954</v>
      </c>
      <c r="E45" s="98">
        <v>8180.0038864067737</v>
      </c>
      <c r="F45" s="98">
        <v>8379.7361698865334</v>
      </c>
      <c r="G45" s="98">
        <v>8615.0081802669938</v>
      </c>
      <c r="H45" s="98">
        <v>8121.5641145177669</v>
      </c>
      <c r="I45" s="98">
        <v>6927.8559273050978</v>
      </c>
      <c r="J45" s="98">
        <v>8295.9613891217032</v>
      </c>
      <c r="K45" s="98">
        <v>8443.8176346778164</v>
      </c>
      <c r="L45" s="98">
        <v>8345.3261839636471</v>
      </c>
      <c r="M45" s="98">
        <v>7054.0877754154835</v>
      </c>
      <c r="N45" s="98">
        <v>8060.613111666119</v>
      </c>
      <c r="O45" s="98">
        <v>8828.3899922931687</v>
      </c>
      <c r="P45" s="98">
        <v>7150.4158238169612</v>
      </c>
      <c r="Q45" s="98">
        <v>7780.4654824018189</v>
      </c>
      <c r="R45" s="98">
        <v>7560.9782137108068</v>
      </c>
      <c r="S45" s="98">
        <v>8061.7028580271208</v>
      </c>
      <c r="T45" s="98">
        <v>7640.0064189350624</v>
      </c>
      <c r="U45" s="98">
        <v>7666.8710505695008</v>
      </c>
      <c r="V45" s="98">
        <v>7700.175242727124</v>
      </c>
      <c r="W45" s="98">
        <v>8081.3967984011933</v>
      </c>
      <c r="DA45" s="63" t="s">
        <v>2451</v>
      </c>
    </row>
    <row r="46" spans="1:105" ht="12" customHeight="1" x14ac:dyDescent="0.25">
      <c r="A46" s="97" t="s">
        <v>53</v>
      </c>
      <c r="B46" s="98">
        <v>182.5855840855418</v>
      </c>
      <c r="C46" s="98">
        <v>207.76824459817664</v>
      </c>
      <c r="D46" s="98">
        <v>182.43502253981003</v>
      </c>
      <c r="E46" s="98">
        <v>188.17537314064197</v>
      </c>
      <c r="F46" s="98">
        <v>194.35020449826922</v>
      </c>
      <c r="G46" s="98">
        <v>195.30859092342934</v>
      </c>
      <c r="H46" s="98">
        <v>180.83545781605986</v>
      </c>
      <c r="I46" s="98">
        <v>154.23353922069805</v>
      </c>
      <c r="J46" s="98">
        <v>181.93217435531653</v>
      </c>
      <c r="K46" s="98">
        <v>179.8437732384516</v>
      </c>
      <c r="L46" s="98">
        <v>176.75935257332404</v>
      </c>
      <c r="M46" s="98">
        <v>147.72763665916875</v>
      </c>
      <c r="N46" s="98">
        <v>167.1561645143413</v>
      </c>
      <c r="O46" s="98">
        <v>181.44709412332335</v>
      </c>
      <c r="P46" s="98">
        <v>146.17904724652604</v>
      </c>
      <c r="Q46" s="98">
        <v>158.25116693561731</v>
      </c>
      <c r="R46" s="98">
        <v>153.06406873856812</v>
      </c>
      <c r="S46" s="98">
        <v>162.4251246466757</v>
      </c>
      <c r="T46" s="98">
        <v>153.3235168428206</v>
      </c>
      <c r="U46" s="98">
        <v>153.37154703070803</v>
      </c>
      <c r="V46" s="98">
        <v>153.58805178716887</v>
      </c>
      <c r="W46" s="98">
        <v>160.8539534608388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37.478738582150491</v>
      </c>
      <c r="C47" s="122">
        <f t="shared" si="20"/>
        <v>49.140137555290629</v>
      </c>
      <c r="D47" s="122">
        <f t="shared" si="20"/>
        <v>41.210322369589321</v>
      </c>
      <c r="E47" s="122">
        <f t="shared" si="20"/>
        <v>144.2463871689892</v>
      </c>
      <c r="F47" s="122">
        <f t="shared" si="20"/>
        <v>47.281824284119821</v>
      </c>
      <c r="G47" s="122">
        <f t="shared" si="20"/>
        <v>68.017197324887164</v>
      </c>
      <c r="H47" s="122">
        <f t="shared" si="20"/>
        <v>98.834455453698183</v>
      </c>
      <c r="I47" s="122">
        <f t="shared" si="20"/>
        <v>47.238697996217347</v>
      </c>
      <c r="J47" s="122">
        <f t="shared" si="20"/>
        <v>49.787404169099887</v>
      </c>
      <c r="K47" s="122">
        <f t="shared" si="20"/>
        <v>60.859594459080029</v>
      </c>
      <c r="L47" s="122">
        <f t="shared" si="20"/>
        <v>64.423706422764766</v>
      </c>
      <c r="M47" s="122">
        <f t="shared" si="20"/>
        <v>66.523445015739497</v>
      </c>
      <c r="N47" s="122">
        <f t="shared" si="20"/>
        <v>67.647043555783455</v>
      </c>
      <c r="O47" s="122">
        <f t="shared" si="20"/>
        <v>71.643333023833591</v>
      </c>
      <c r="P47" s="122">
        <f t="shared" si="20"/>
        <v>79.096482744751569</v>
      </c>
      <c r="Q47" s="122">
        <f t="shared" si="20"/>
        <v>86.639228058783061</v>
      </c>
      <c r="R47" s="122">
        <f t="shared" si="20"/>
        <v>105.82274435092427</v>
      </c>
      <c r="S47" s="122">
        <f t="shared" si="20"/>
        <v>97.404849833767415</v>
      </c>
      <c r="T47" s="122">
        <f t="shared" si="20"/>
        <v>103.68173675355132</v>
      </c>
      <c r="U47" s="122">
        <f t="shared" si="20"/>
        <v>120.34187284380174</v>
      </c>
      <c r="V47" s="122">
        <f t="shared" si="20"/>
        <v>157.5420074499533</v>
      </c>
      <c r="W47" s="122">
        <f t="shared" si="20"/>
        <v>190.76280381602228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37.478738582150491</v>
      </c>
      <c r="C48" s="98">
        <f>IF(RES_hhdet_tes!C48=0,0,RES_hhdet_tes!C48*1000*11630/RES_hhdet_num!C43)</f>
        <v>49.140137555290629</v>
      </c>
      <c r="D48" s="98">
        <f>IF(RES_hhdet_tes!D48=0,0,RES_hhdet_tes!D48*1000*11630/RES_hhdet_num!D43)</f>
        <v>41.210322369589321</v>
      </c>
      <c r="E48" s="98">
        <f>IF(RES_hhdet_tes!E48=0,0,RES_hhdet_tes!E48*1000*11630/RES_hhdet_num!E43)</f>
        <v>144.2463871689892</v>
      </c>
      <c r="F48" s="98">
        <f>IF(RES_hhdet_tes!F48=0,0,RES_hhdet_tes!F48*1000*11630/RES_hhdet_num!F43)</f>
        <v>47.281824284119821</v>
      </c>
      <c r="G48" s="98">
        <f>IF(RES_hhdet_tes!G48=0,0,RES_hhdet_tes!G48*1000*11630/RES_hhdet_num!G43)</f>
        <v>68.017197324887164</v>
      </c>
      <c r="H48" s="98">
        <f>IF(RES_hhdet_tes!H48=0,0,RES_hhdet_tes!H48*1000*11630/RES_hhdet_num!H43)</f>
        <v>98.834455453698183</v>
      </c>
      <c r="I48" s="98">
        <f>IF(RES_hhdet_tes!I48=0,0,RES_hhdet_tes!I48*1000*11630/RES_hhdet_num!I43)</f>
        <v>47.238697996217347</v>
      </c>
      <c r="J48" s="98">
        <f>IF(RES_hhdet_tes!J48=0,0,RES_hhdet_tes!J48*1000*11630/RES_hhdet_num!J43)</f>
        <v>49.787404169099887</v>
      </c>
      <c r="K48" s="98">
        <f>IF(RES_hhdet_tes!K48=0,0,RES_hhdet_tes!K48*1000*11630/RES_hhdet_num!K43)</f>
        <v>60.859594459080029</v>
      </c>
      <c r="L48" s="98">
        <f>IF(RES_hhdet_tes!L48=0,0,RES_hhdet_tes!L48*1000*11630/RES_hhdet_num!L43)</f>
        <v>64.423706422764766</v>
      </c>
      <c r="M48" s="98">
        <f>IF(RES_hhdet_tes!M48=0,0,RES_hhdet_tes!M48*1000*11630/RES_hhdet_num!M43)</f>
        <v>66.523445015739497</v>
      </c>
      <c r="N48" s="98">
        <f>IF(RES_hhdet_tes!N48=0,0,RES_hhdet_tes!N48*1000*11630/RES_hhdet_num!N43)</f>
        <v>67.647043555783455</v>
      </c>
      <c r="O48" s="98">
        <f>IF(RES_hhdet_tes!O48=0,0,RES_hhdet_tes!O48*1000*11630/RES_hhdet_num!O43)</f>
        <v>71.643333023833591</v>
      </c>
      <c r="P48" s="98">
        <f>IF(RES_hhdet_tes!P48=0,0,RES_hhdet_tes!P48*1000*11630/RES_hhdet_num!P43)</f>
        <v>79.096482744751569</v>
      </c>
      <c r="Q48" s="98">
        <f>IF(RES_hhdet_tes!Q48=0,0,RES_hhdet_tes!Q48*1000*11630/RES_hhdet_num!Q43)</f>
        <v>86.639228058783061</v>
      </c>
      <c r="R48" s="98">
        <f>IF(RES_hhdet_tes!R48=0,0,RES_hhdet_tes!R48*1000*11630/RES_hhdet_num!R43)</f>
        <v>105.82274435092427</v>
      </c>
      <c r="S48" s="98">
        <f>IF(RES_hhdet_tes!S48=0,0,RES_hhdet_tes!S48*1000*11630/RES_hhdet_num!S43)</f>
        <v>97.404849833767415</v>
      </c>
      <c r="T48" s="98">
        <f>IF(RES_hhdet_tes!T48=0,0,RES_hhdet_tes!T48*1000*11630/RES_hhdet_num!T43)</f>
        <v>103.68173675355132</v>
      </c>
      <c r="U48" s="98">
        <f>IF(RES_hhdet_tes!U48=0,0,RES_hhdet_tes!U48*1000*11630/RES_hhdet_num!U43)</f>
        <v>120.34187284380174</v>
      </c>
      <c r="V48" s="98">
        <f>IF(RES_hhdet_tes!V48=0,0,RES_hhdet_tes!V48*1000*11630/RES_hhdet_num!V43)</f>
        <v>157.5420074499533</v>
      </c>
      <c r="W48" s="98">
        <f>IF(RES_hhdet_tes!W48=0,0,RES_hhdet_tes!W48*1000*11630/RES_hhdet_num!W43)</f>
        <v>190.76280381602228</v>
      </c>
      <c r="DA48" s="63" t="s">
        <v>2454</v>
      </c>
    </row>
    <row r="49" spans="1:105" ht="12" customHeight="1" x14ac:dyDescent="0.25">
      <c r="A49" s="121" t="s">
        <v>55</v>
      </c>
      <c r="B49" s="122">
        <v>854.91204769443755</v>
      </c>
      <c r="C49" s="122">
        <v>894.68558322302624</v>
      </c>
      <c r="D49" s="122">
        <v>868.19769066969752</v>
      </c>
      <c r="E49" s="122">
        <v>928.11227066315701</v>
      </c>
      <c r="F49" s="122">
        <v>911.86466729907522</v>
      </c>
      <c r="G49" s="122">
        <v>896.28011563349696</v>
      </c>
      <c r="H49" s="122">
        <v>921.54961882891018</v>
      </c>
      <c r="I49" s="122">
        <v>877.23286832377858</v>
      </c>
      <c r="J49" s="122">
        <v>960.02720409304163</v>
      </c>
      <c r="K49" s="122">
        <v>913.57529950806634</v>
      </c>
      <c r="L49" s="122">
        <v>946.04524987023183</v>
      </c>
      <c r="M49" s="122">
        <v>1041.9043735351961</v>
      </c>
      <c r="N49" s="122">
        <v>1077.2541016860785</v>
      </c>
      <c r="O49" s="122">
        <v>1087.9543170780978</v>
      </c>
      <c r="P49" s="122">
        <v>1096.7679346139212</v>
      </c>
      <c r="Q49" s="122">
        <v>1050.2159331269913</v>
      </c>
      <c r="R49" s="122">
        <v>1167.5058576352938</v>
      </c>
      <c r="S49" s="122">
        <v>1243.1380238283416</v>
      </c>
      <c r="T49" s="122">
        <v>1213.4316733376022</v>
      </c>
      <c r="U49" s="122">
        <v>1220.1633020638374</v>
      </c>
      <c r="V49" s="122">
        <v>1329.4058597092924</v>
      </c>
      <c r="W49" s="122">
        <v>1202.709225985275</v>
      </c>
      <c r="DA49" s="130" t="s">
        <v>2455</v>
      </c>
    </row>
    <row r="50" spans="1:105" ht="12" customHeight="1" x14ac:dyDescent="0.25">
      <c r="A50" s="97" t="s">
        <v>138</v>
      </c>
      <c r="B50" s="98">
        <v>839.29732327314787</v>
      </c>
      <c r="C50" s="98">
        <v>899.99153914974227</v>
      </c>
      <c r="D50" s="98">
        <v>867.07062805199075</v>
      </c>
      <c r="E50" s="98">
        <v>929.18661647537851</v>
      </c>
      <c r="F50" s="98">
        <v>907.00445223282316</v>
      </c>
      <c r="G50" s="98">
        <v>903.79417820200615</v>
      </c>
      <c r="H50" s="98">
        <v>926.26661410453119</v>
      </c>
      <c r="I50" s="98">
        <v>867.81018672440132</v>
      </c>
      <c r="J50" s="98">
        <v>966.52906526889979</v>
      </c>
      <c r="K50" s="98">
        <v>925.61812936611977</v>
      </c>
      <c r="L50" s="98">
        <v>943.80574867036944</v>
      </c>
      <c r="M50" s="98">
        <v>1046.4943495600544</v>
      </c>
      <c r="N50" s="98">
        <v>1068.357217381953</v>
      </c>
      <c r="O50" s="98">
        <v>1050.9799206933669</v>
      </c>
      <c r="P50" s="98">
        <v>1114.6100623144346</v>
      </c>
      <c r="Q50" s="98">
        <v>1026.9015898926543</v>
      </c>
      <c r="R50" s="98">
        <v>1175.4511719559912</v>
      </c>
      <c r="S50" s="98">
        <v>1247.9254439632193</v>
      </c>
      <c r="T50" s="98">
        <v>1212.6304876645163</v>
      </c>
      <c r="U50" s="98">
        <v>1220.0772906172767</v>
      </c>
      <c r="V50" s="98">
        <v>1331.0789685585351</v>
      </c>
      <c r="W50" s="98">
        <v>1201.2659486510352</v>
      </c>
      <c r="DA50" s="63" t="s">
        <v>2456</v>
      </c>
    </row>
    <row r="51" spans="1:105" ht="12" customHeight="1" x14ac:dyDescent="0.25">
      <c r="A51" s="97" t="s">
        <v>137</v>
      </c>
      <c r="B51" s="98">
        <v>839.29732327314787</v>
      </c>
      <c r="C51" s="98">
        <v>899.98445380631438</v>
      </c>
      <c r="D51" s="98">
        <v>867.07215646812551</v>
      </c>
      <c r="E51" s="98">
        <v>929.19223193813525</v>
      </c>
      <c r="F51" s="98">
        <v>907.0142193954498</v>
      </c>
      <c r="G51" s="98">
        <v>903.75608756032022</v>
      </c>
      <c r="H51" s="98">
        <v>926.16857075351083</v>
      </c>
      <c r="I51" s="98">
        <v>867.62241466670332</v>
      </c>
      <c r="J51" s="98">
        <v>966.2081244090034</v>
      </c>
      <c r="K51" s="98">
        <v>925.31304988378099</v>
      </c>
      <c r="L51" s="98">
        <v>943.05430901935711</v>
      </c>
      <c r="M51" s="98">
        <v>1046.1705498584922</v>
      </c>
      <c r="N51" s="98">
        <v>1068.1258309907157</v>
      </c>
      <c r="O51" s="98">
        <v>1050.9933094825749</v>
      </c>
      <c r="P51" s="98">
        <v>1114.4771146367789</v>
      </c>
      <c r="Q51" s="98">
        <v>1026.9047105527322</v>
      </c>
      <c r="R51" s="98">
        <v>1175.4777767156709</v>
      </c>
      <c r="S51" s="98">
        <v>1248.0110302507567</v>
      </c>
      <c r="T51" s="98">
        <v>1212.6769847463402</v>
      </c>
      <c r="U51" s="98">
        <v>1219.9581146760063</v>
      </c>
      <c r="V51" s="98">
        <v>1330.8557382774309</v>
      </c>
      <c r="W51" s="98">
        <v>1201.2313363963538</v>
      </c>
      <c r="DA51" s="63" t="s">
        <v>2457</v>
      </c>
    </row>
    <row r="52" spans="1:105" ht="12" customHeight="1" x14ac:dyDescent="0.25">
      <c r="A52" s="100" t="s">
        <v>216</v>
      </c>
      <c r="B52" s="101">
        <v>221.40822702217451</v>
      </c>
      <c r="C52" s="101">
        <v>212.67003054551483</v>
      </c>
      <c r="D52" s="101">
        <v>186.99732046752433</v>
      </c>
      <c r="E52" s="101">
        <v>223.10983759137767</v>
      </c>
      <c r="F52" s="101">
        <v>211.7514803300204</v>
      </c>
      <c r="G52" s="101">
        <v>193.300041124264</v>
      </c>
      <c r="H52" s="101">
        <v>189.42524030964319</v>
      </c>
      <c r="I52" s="101">
        <v>214.26490866848684</v>
      </c>
      <c r="J52" s="101">
        <v>221.63475558058934</v>
      </c>
      <c r="K52" s="101">
        <v>194.94333452286716</v>
      </c>
      <c r="L52" s="101">
        <v>424.97227356237505</v>
      </c>
      <c r="M52" s="101">
        <v>209.35811244428027</v>
      </c>
      <c r="N52" s="101">
        <v>270.75636434409813</v>
      </c>
      <c r="O52" s="101">
        <v>277.92305458493814</v>
      </c>
      <c r="P52" s="101">
        <v>212.79541765526855</v>
      </c>
      <c r="Q52" s="101">
        <v>225.09982285708833</v>
      </c>
      <c r="R52" s="101">
        <v>239.59489770189586</v>
      </c>
      <c r="S52" s="101">
        <v>286.15401269767011</v>
      </c>
      <c r="T52" s="101">
        <v>276.79670328064157</v>
      </c>
      <c r="U52" s="101">
        <v>257.25834791738441</v>
      </c>
      <c r="V52" s="101">
        <v>291.93424926854294</v>
      </c>
      <c r="W52" s="101">
        <v>269.31639114725715</v>
      </c>
      <c r="DA52" s="131" t="s">
        <v>2458</v>
      </c>
    </row>
    <row r="53" spans="1:105" ht="12" customHeight="1" x14ac:dyDescent="0.25">
      <c r="A53" s="103" t="s">
        <v>52</v>
      </c>
      <c r="B53" s="104">
        <v>617.88909625097335</v>
      </c>
      <c r="C53" s="104">
        <v>687.31442326079957</v>
      </c>
      <c r="D53" s="104">
        <v>680.07483600060118</v>
      </c>
      <c r="E53" s="104">
        <v>706.08239434675761</v>
      </c>
      <c r="F53" s="104">
        <v>695.26273906542951</v>
      </c>
      <c r="G53" s="104">
        <v>710.45604643605623</v>
      </c>
      <c r="H53" s="104">
        <v>736.74333044386753</v>
      </c>
      <c r="I53" s="104">
        <v>653.35750599821654</v>
      </c>
      <c r="J53" s="104">
        <v>744.573368828414</v>
      </c>
      <c r="K53" s="104">
        <v>730.36971536091369</v>
      </c>
      <c r="L53" s="104">
        <v>518.08203545698211</v>
      </c>
      <c r="M53" s="104">
        <v>836.81243741421235</v>
      </c>
      <c r="N53" s="104">
        <v>797.36946664661764</v>
      </c>
      <c r="O53" s="104">
        <v>773.0702548976368</v>
      </c>
      <c r="P53" s="104">
        <v>901.68169698151053</v>
      </c>
      <c r="Q53" s="104">
        <v>801.80488769564397</v>
      </c>
      <c r="R53" s="104">
        <v>935.8828790137751</v>
      </c>
      <c r="S53" s="104">
        <v>961.85701755308662</v>
      </c>
      <c r="T53" s="104">
        <v>935.88028146569866</v>
      </c>
      <c r="U53" s="104">
        <v>962.69976675862188</v>
      </c>
      <c r="V53" s="104">
        <v>1038.9214890088879</v>
      </c>
      <c r="W53" s="104">
        <v>931.91494524909638</v>
      </c>
      <c r="DA53" s="132" t="s">
        <v>2459</v>
      </c>
    </row>
    <row r="54" spans="1:105" ht="12" customHeight="1" x14ac:dyDescent="0.25">
      <c r="A54" s="106" t="s">
        <v>122</v>
      </c>
      <c r="B54" s="101">
        <v>920.54515040993169</v>
      </c>
      <c r="C54" s="101">
        <v>872.77575399229033</v>
      </c>
      <c r="D54" s="101">
        <v>872.67851646311908</v>
      </c>
      <c r="E54" s="101">
        <v>923.79805169103622</v>
      </c>
      <c r="F54" s="101">
        <v>931.33235907770518</v>
      </c>
      <c r="G54" s="101">
        <v>866.19616326162998</v>
      </c>
      <c r="H54" s="101">
        <v>902.72911925143376</v>
      </c>
      <c r="I54" s="101">
        <v>914.68578583527847</v>
      </c>
      <c r="J54" s="101">
        <v>934.27027037978121</v>
      </c>
      <c r="K54" s="101">
        <v>867.36143287442735</v>
      </c>
      <c r="L54" s="101">
        <v>954.05442738855572</v>
      </c>
      <c r="M54" s="101">
        <v>1028.2722065161136</v>
      </c>
      <c r="N54" s="101">
        <v>1099.9854288285467</v>
      </c>
      <c r="O54" s="101">
        <v>1168.7611481513629</v>
      </c>
      <c r="P54" s="101">
        <v>1054.4493376215737</v>
      </c>
      <c r="Q54" s="101">
        <v>1114.3013367918168</v>
      </c>
      <c r="R54" s="101">
        <v>1127.8103353187375</v>
      </c>
      <c r="S54" s="101">
        <v>1204.4403055000862</v>
      </c>
      <c r="T54" s="101">
        <v>1224.9767225600456</v>
      </c>
      <c r="U54" s="101">
        <v>1221.8928856549876</v>
      </c>
      <c r="V54" s="101">
        <v>1288.1175703563629</v>
      </c>
      <c r="W54" s="101">
        <v>1246.3872370937365</v>
      </c>
      <c r="DA54" s="131" t="s">
        <v>2460</v>
      </c>
    </row>
    <row r="55" spans="1:105" ht="12" customHeight="1" x14ac:dyDescent="0.25">
      <c r="A55" s="107" t="s">
        <v>121</v>
      </c>
      <c r="B55" s="104">
        <v>920.54515040993158</v>
      </c>
      <c r="C55" s="104">
        <v>872.76347416814497</v>
      </c>
      <c r="D55" s="104">
        <v>872.66987722586805</v>
      </c>
      <c r="E55" s="104">
        <v>923.78824147149817</v>
      </c>
      <c r="F55" s="104">
        <v>931.30103607899355</v>
      </c>
      <c r="G55" s="104">
        <v>866.11464096081795</v>
      </c>
      <c r="H55" s="104">
        <v>902.48559014865816</v>
      </c>
      <c r="I55" s="104">
        <v>914.47973614165687</v>
      </c>
      <c r="J55" s="104">
        <v>934.0816292643832</v>
      </c>
      <c r="K55" s="104">
        <v>867.22523881502252</v>
      </c>
      <c r="L55" s="104">
        <v>953.75692881858936</v>
      </c>
      <c r="M55" s="104">
        <v>1028.388994872706</v>
      </c>
      <c r="N55" s="104">
        <v>1100.0566888605756</v>
      </c>
      <c r="O55" s="104">
        <v>1168.9790697568803</v>
      </c>
      <c r="P55" s="104">
        <v>1054.6826730349976</v>
      </c>
      <c r="Q55" s="104">
        <v>1114.6616737635293</v>
      </c>
      <c r="R55" s="104">
        <v>1127.5740201100514</v>
      </c>
      <c r="S55" s="104">
        <v>1203.3132575888808</v>
      </c>
      <c r="T55" s="104">
        <v>1223.9104668928096</v>
      </c>
      <c r="U55" s="104">
        <v>1220.7590525778721</v>
      </c>
      <c r="V55" s="104">
        <v>1285.9530449435917</v>
      </c>
      <c r="W55" s="104">
        <v>1246.1019067870677</v>
      </c>
      <c r="DA55" s="132" t="s">
        <v>2461</v>
      </c>
    </row>
    <row r="56" spans="1:105" ht="12" customHeight="1" x14ac:dyDescent="0.25">
      <c r="A56" s="108" t="s">
        <v>53</v>
      </c>
      <c r="B56" s="98">
        <v>243.02283665301894</v>
      </c>
      <c r="C56" s="98">
        <v>206.2275584788521</v>
      </c>
      <c r="D56" s="98">
        <v>188.12336968905132</v>
      </c>
      <c r="E56" s="98">
        <v>221.83739292469679</v>
      </c>
      <c r="F56" s="98">
        <v>217.45669288695041</v>
      </c>
      <c r="G56" s="98">
        <v>185.12508849453752</v>
      </c>
      <c r="H56" s="98">
        <v>184.38892854830578</v>
      </c>
      <c r="I56" s="98">
        <v>226.09168725533411</v>
      </c>
      <c r="J56" s="98">
        <v>214.08122210066387</v>
      </c>
      <c r="K56" s="98">
        <v>182.18734363146953</v>
      </c>
      <c r="L56" s="98">
        <v>429.88094906512532</v>
      </c>
      <c r="M56" s="98">
        <v>205.38608740379385</v>
      </c>
      <c r="N56" s="98">
        <v>278.69980095576204</v>
      </c>
      <c r="O56" s="98">
        <v>308.86749231711508</v>
      </c>
      <c r="P56" s="98">
        <v>200.91061710810877</v>
      </c>
      <c r="Q56" s="98">
        <v>244.47551859822335</v>
      </c>
      <c r="R56" s="98">
        <v>229.57622046348698</v>
      </c>
      <c r="S56" s="98">
        <v>275.76879961696085</v>
      </c>
      <c r="T56" s="98">
        <v>279.46268506152427</v>
      </c>
      <c r="U56" s="98">
        <v>257.39938014817909</v>
      </c>
      <c r="V56" s="98">
        <v>281.75847426171327</v>
      </c>
      <c r="W56" s="98">
        <v>279.70291388939955</v>
      </c>
      <c r="DA56" s="63" t="s">
        <v>2462</v>
      </c>
    </row>
    <row r="57" spans="1:105" ht="12" customHeight="1" x14ac:dyDescent="0.25">
      <c r="A57" s="108" t="s">
        <v>52</v>
      </c>
      <c r="B57" s="98">
        <v>677.52231375691281</v>
      </c>
      <c r="C57" s="98">
        <v>666.53591568929278</v>
      </c>
      <c r="D57" s="98">
        <v>684.54650753681676</v>
      </c>
      <c r="E57" s="98">
        <v>701.95084854680135</v>
      </c>
      <c r="F57" s="98">
        <v>713.8443431920432</v>
      </c>
      <c r="G57" s="98">
        <v>680.98955246628043</v>
      </c>
      <c r="H57" s="98">
        <v>718.09666160035226</v>
      </c>
      <c r="I57" s="98">
        <v>688.38804888632262</v>
      </c>
      <c r="J57" s="98">
        <v>720.00040716371916</v>
      </c>
      <c r="K57" s="98">
        <v>685.03789518355302</v>
      </c>
      <c r="L57" s="98">
        <v>523.87597975346398</v>
      </c>
      <c r="M57" s="98">
        <v>823.0029074689121</v>
      </c>
      <c r="N57" s="98">
        <v>821.35688790481368</v>
      </c>
      <c r="O57" s="98">
        <v>860.11157743976537</v>
      </c>
      <c r="P57" s="98">
        <v>853.77205592688915</v>
      </c>
      <c r="Q57" s="98">
        <v>870.18615516530588</v>
      </c>
      <c r="R57" s="98">
        <v>897.99779964656443</v>
      </c>
      <c r="S57" s="98">
        <v>927.54445797192</v>
      </c>
      <c r="T57" s="98">
        <v>944.44778183128528</v>
      </c>
      <c r="U57" s="98">
        <v>963.35967242969332</v>
      </c>
      <c r="V57" s="98">
        <v>1004.1945706818786</v>
      </c>
      <c r="W57" s="98">
        <v>966.39899289766834</v>
      </c>
      <c r="DA57" s="63" t="s">
        <v>2463</v>
      </c>
    </row>
    <row r="58" spans="1:105" ht="12" customHeight="1" x14ac:dyDescent="0.25">
      <c r="A58" s="121" t="s">
        <v>54</v>
      </c>
      <c r="B58" s="122">
        <v>565.75894807090231</v>
      </c>
      <c r="C58" s="122">
        <v>566.88658986777614</v>
      </c>
      <c r="D58" s="122">
        <v>573.59369124356738</v>
      </c>
      <c r="E58" s="122">
        <v>553.62775192806544</v>
      </c>
      <c r="F58" s="122">
        <v>498.64799708031359</v>
      </c>
      <c r="G58" s="122">
        <v>515.04442527144022</v>
      </c>
      <c r="H58" s="122">
        <v>525.39820559414375</v>
      </c>
      <c r="I58" s="122">
        <v>552.51709287012477</v>
      </c>
      <c r="J58" s="122">
        <v>557.64995048076435</v>
      </c>
      <c r="K58" s="122">
        <v>466.13904992829043</v>
      </c>
      <c r="L58" s="122">
        <v>579.1395876062362</v>
      </c>
      <c r="M58" s="122">
        <v>575.30160898305587</v>
      </c>
      <c r="N58" s="122">
        <v>606.54854163795744</v>
      </c>
      <c r="O58" s="122">
        <v>623.40076094697702</v>
      </c>
      <c r="P58" s="122">
        <v>551.54089482216057</v>
      </c>
      <c r="Q58" s="122">
        <v>576.90526794471589</v>
      </c>
      <c r="R58" s="122">
        <v>558.40100465234616</v>
      </c>
      <c r="S58" s="122">
        <v>595.23211280103544</v>
      </c>
      <c r="T58" s="122">
        <v>596.37464308354834</v>
      </c>
      <c r="U58" s="122">
        <v>588.67945916641077</v>
      </c>
      <c r="V58" s="122">
        <v>618.95375774651961</v>
      </c>
      <c r="W58" s="122">
        <v>585.70984231485147</v>
      </c>
      <c r="DA58" s="130" t="s">
        <v>2464</v>
      </c>
    </row>
    <row r="59" spans="1:105" ht="12" customHeight="1" x14ac:dyDescent="0.25">
      <c r="A59" s="97" t="s">
        <v>50</v>
      </c>
      <c r="B59" s="98">
        <v>576.7154939647636</v>
      </c>
      <c r="C59" s="98">
        <v>555.3209176298941</v>
      </c>
      <c r="D59" s="98">
        <v>569.33003292293745</v>
      </c>
      <c r="E59" s="98">
        <v>537.50728787781907</v>
      </c>
      <c r="F59" s="98">
        <v>529.80080867084723</v>
      </c>
      <c r="G59" s="98">
        <v>517.90487911972639</v>
      </c>
      <c r="H59" s="98">
        <v>519.4757172176619</v>
      </c>
      <c r="I59" s="98">
        <v>553.47582758059798</v>
      </c>
      <c r="J59" s="98">
        <v>524.55583742708052</v>
      </c>
      <c r="K59" s="98">
        <v>536.15937506757405</v>
      </c>
      <c r="L59" s="98">
        <v>556.70870055749413</v>
      </c>
      <c r="M59" s="98">
        <v>589.04600044196388</v>
      </c>
      <c r="N59" s="98">
        <v>585.96981162982865</v>
      </c>
      <c r="O59" s="98">
        <v>590.44967866415448</v>
      </c>
      <c r="P59" s="98">
        <v>593.86309706489851</v>
      </c>
      <c r="Q59" s="98">
        <v>588.54100989656513</v>
      </c>
      <c r="R59" s="98">
        <v>544.35182416401915</v>
      </c>
      <c r="S59" s="98">
        <v>592.63233597787723</v>
      </c>
      <c r="T59" s="98">
        <v>595.444096336813</v>
      </c>
      <c r="U59" s="98">
        <v>586.48707315904244</v>
      </c>
      <c r="V59" s="98">
        <v>624.7530123520537</v>
      </c>
      <c r="W59" s="98">
        <v>573.27484237900626</v>
      </c>
      <c r="DA59" s="63" t="s">
        <v>2465</v>
      </c>
    </row>
    <row r="60" spans="1:105" ht="12" customHeight="1" x14ac:dyDescent="0.25">
      <c r="A60" s="109" t="s">
        <v>120</v>
      </c>
      <c r="B60" s="33">
        <v>556.45143156608572</v>
      </c>
      <c r="C60" s="33">
        <v>576.55353245222943</v>
      </c>
      <c r="D60" s="33">
        <v>577.16421867132533</v>
      </c>
      <c r="E60" s="33">
        <v>567.11926979459565</v>
      </c>
      <c r="F60" s="33">
        <v>471.89235600654638</v>
      </c>
      <c r="G60" s="33">
        <v>512.64117922669573</v>
      </c>
      <c r="H60" s="33">
        <v>530.03674932760077</v>
      </c>
      <c r="I60" s="33">
        <v>551.79895650307503</v>
      </c>
      <c r="J60" s="33">
        <v>580.89358967195619</v>
      </c>
      <c r="K60" s="33">
        <v>419.85716869779219</v>
      </c>
      <c r="L60" s="33">
        <v>593.12102204362907</v>
      </c>
      <c r="M60" s="33">
        <v>567.19076229518259</v>
      </c>
      <c r="N60" s="33">
        <v>617.91993413912235</v>
      </c>
      <c r="O60" s="33">
        <v>640.86238407757287</v>
      </c>
      <c r="P60" s="33">
        <v>529.64636431156509</v>
      </c>
      <c r="Q60" s="33">
        <v>571.12160958663981</v>
      </c>
      <c r="R60" s="33">
        <v>564.99263870935806</v>
      </c>
      <c r="S60" s="33">
        <v>596.3672060358922</v>
      </c>
      <c r="T60" s="33">
        <v>596.75444939446493</v>
      </c>
      <c r="U60" s="33">
        <v>589.5076978787373</v>
      </c>
      <c r="V60" s="33">
        <v>616.92462171381533</v>
      </c>
      <c r="W60" s="33">
        <v>589.77451529689176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9649.75694515533</v>
      </c>
      <c r="C62" s="117">
        <f t="shared" si="21"/>
        <v>9580.7581110825358</v>
      </c>
      <c r="D62" s="117">
        <f t="shared" si="21"/>
        <v>9609.214693302114</v>
      </c>
      <c r="E62" s="117">
        <f t="shared" si="21"/>
        <v>9579.302120052067</v>
      </c>
      <c r="F62" s="117">
        <f t="shared" si="21"/>
        <v>10346.530869649114</v>
      </c>
      <c r="G62" s="117">
        <f t="shared" si="21"/>
        <v>10120.18538631947</v>
      </c>
      <c r="H62" s="117">
        <f t="shared" si="21"/>
        <v>10069.019281446099</v>
      </c>
      <c r="I62" s="117">
        <f t="shared" si="21"/>
        <v>8903.7584493024788</v>
      </c>
      <c r="J62" s="117">
        <f t="shared" si="21"/>
        <v>9649.0616852055391</v>
      </c>
      <c r="K62" s="117">
        <f t="shared" si="21"/>
        <v>9939.9702290012319</v>
      </c>
      <c r="L62" s="117">
        <f t="shared" si="21"/>
        <v>9884.3540188486168</v>
      </c>
      <c r="M62" s="117">
        <f t="shared" si="21"/>
        <v>9152.9464757876322</v>
      </c>
      <c r="N62" s="117">
        <f t="shared" si="21"/>
        <v>10398.417247623051</v>
      </c>
      <c r="O62" s="117">
        <f t="shared" si="21"/>
        <v>11122.828466912055</v>
      </c>
      <c r="P62" s="117">
        <f t="shared" si="21"/>
        <v>8489.7426726761514</v>
      </c>
      <c r="Q62" s="117">
        <f t="shared" si="21"/>
        <v>9251.3319971483597</v>
      </c>
      <c r="R62" s="117">
        <f t="shared" ref="R62:V62" si="22">R63+R66+R68+R77</f>
        <v>10108.787955731199</v>
      </c>
      <c r="S62" s="117">
        <f t="shared" si="22"/>
        <v>10067.699534980342</v>
      </c>
      <c r="T62" s="117">
        <f t="shared" si="22"/>
        <v>9782.8717424017668</v>
      </c>
      <c r="U62" s="117">
        <f t="shared" si="22"/>
        <v>9863.2767574052868</v>
      </c>
      <c r="V62" s="117">
        <f t="shared" si="22"/>
        <v>9919.5449048894734</v>
      </c>
      <c r="W62" s="117">
        <f t="shared" ref="W62" si="23">W63+W66+W68+W77</f>
        <v>10528.119712328284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8152.4341351858293</v>
      </c>
      <c r="C63" s="122">
        <f t="shared" si="24"/>
        <v>8142.5014593820024</v>
      </c>
      <c r="D63" s="122">
        <f t="shared" si="24"/>
        <v>8084.0242298131479</v>
      </c>
      <c r="E63" s="122">
        <f t="shared" si="24"/>
        <v>8004.8031720063136</v>
      </c>
      <c r="F63" s="122">
        <f t="shared" si="24"/>
        <v>8852.4838661720623</v>
      </c>
      <c r="G63" s="122">
        <f t="shared" si="24"/>
        <v>8654.2001126852156</v>
      </c>
      <c r="H63" s="122">
        <f t="shared" si="24"/>
        <v>8476.5165532058472</v>
      </c>
      <c r="I63" s="122">
        <f t="shared" si="24"/>
        <v>7388.4599601109085</v>
      </c>
      <c r="J63" s="122">
        <f t="shared" si="24"/>
        <v>8102.5863610957531</v>
      </c>
      <c r="K63" s="122">
        <f t="shared" si="24"/>
        <v>8495.8963491353315</v>
      </c>
      <c r="L63" s="122">
        <f t="shared" si="24"/>
        <v>8344.1875496432203</v>
      </c>
      <c r="M63" s="122">
        <f t="shared" si="24"/>
        <v>7354.4301719673176</v>
      </c>
      <c r="N63" s="122">
        <f t="shared" si="24"/>
        <v>8627.7994600175807</v>
      </c>
      <c r="O63" s="122">
        <f t="shared" si="24"/>
        <v>9359.5749977197938</v>
      </c>
      <c r="P63" s="122">
        <f t="shared" si="24"/>
        <v>6777.7538197246986</v>
      </c>
      <c r="Q63" s="122">
        <f t="shared" si="24"/>
        <v>7500.2367850857272</v>
      </c>
      <c r="R63" s="122">
        <f t="shared" ref="R63:V63" si="25">SUM(R64:R65)</f>
        <v>8297.9565963637579</v>
      </c>
      <c r="S63" s="122">
        <f t="shared" si="25"/>
        <v>8168.4613486832441</v>
      </c>
      <c r="T63" s="122">
        <f t="shared" si="25"/>
        <v>7840.8770812197181</v>
      </c>
      <c r="U63" s="122">
        <f t="shared" si="25"/>
        <v>7858.7459424162171</v>
      </c>
      <c r="V63" s="122">
        <f t="shared" si="25"/>
        <v>7791.4661609788072</v>
      </c>
      <c r="W63" s="122">
        <f t="shared" ref="W63" si="26">SUM(W64:W65)</f>
        <v>8428.6919979770464</v>
      </c>
      <c r="DA63" s="130" t="s">
        <v>2468</v>
      </c>
    </row>
    <row r="64" spans="1:105" ht="12" customHeight="1" x14ac:dyDescent="0.25">
      <c r="A64" s="97" t="s">
        <v>217</v>
      </c>
      <c r="B64" s="98">
        <v>7952.9019981567344</v>
      </c>
      <c r="C64" s="98">
        <v>7948.1974374100027</v>
      </c>
      <c r="D64" s="98">
        <v>7893.6367783903024</v>
      </c>
      <c r="E64" s="98">
        <v>7824.799042423273</v>
      </c>
      <c r="F64" s="98">
        <v>8651.8231806384829</v>
      </c>
      <c r="G64" s="98">
        <v>8462.3523422276321</v>
      </c>
      <c r="H64" s="98">
        <v>8291.8886347071602</v>
      </c>
      <c r="I64" s="98">
        <v>7227.5542931570371</v>
      </c>
      <c r="J64" s="98">
        <v>7928.7081278366759</v>
      </c>
      <c r="K64" s="98">
        <v>8318.7170764114871</v>
      </c>
      <c r="L64" s="98">
        <v>8171.1180371744831</v>
      </c>
      <c r="M64" s="98">
        <v>7203.5720166113697</v>
      </c>
      <c r="N64" s="98">
        <v>8452.5162432031993</v>
      </c>
      <c r="O64" s="98">
        <v>9171.0846100161216</v>
      </c>
      <c r="P64" s="98">
        <v>6641.9691676580214</v>
      </c>
      <c r="Q64" s="98">
        <v>7350.726319356696</v>
      </c>
      <c r="R64" s="98">
        <v>8133.3063452567349</v>
      </c>
      <c r="S64" s="98">
        <v>8007.1356305613235</v>
      </c>
      <c r="T64" s="98">
        <v>7686.6181368234575</v>
      </c>
      <c r="U64" s="98">
        <v>7704.6192631135127</v>
      </c>
      <c r="V64" s="98">
        <v>7639.0963907991736</v>
      </c>
      <c r="W64" s="98">
        <v>8264.1994981496118</v>
      </c>
      <c r="DA64" s="63" t="s">
        <v>2469</v>
      </c>
    </row>
    <row r="65" spans="1:105" ht="12" customHeight="1" x14ac:dyDescent="0.25">
      <c r="A65" s="97" t="s">
        <v>53</v>
      </c>
      <c r="B65" s="98">
        <v>199.53213702909514</v>
      </c>
      <c r="C65" s="98">
        <v>194.30402197199967</v>
      </c>
      <c r="D65" s="98">
        <v>190.38745142284554</v>
      </c>
      <c r="E65" s="98">
        <v>180.00412958304022</v>
      </c>
      <c r="F65" s="98">
        <v>200.66068553357863</v>
      </c>
      <c r="G65" s="98">
        <v>191.8477704575829</v>
      </c>
      <c r="H65" s="98">
        <v>184.62791849868779</v>
      </c>
      <c r="I65" s="98">
        <v>160.90566695387173</v>
      </c>
      <c r="J65" s="98">
        <v>173.87823325907681</v>
      </c>
      <c r="K65" s="98">
        <v>177.17927272384389</v>
      </c>
      <c r="L65" s="98">
        <v>173.06951246873672</v>
      </c>
      <c r="M65" s="98">
        <v>150.8581553559475</v>
      </c>
      <c r="N65" s="98">
        <v>175.28321681438115</v>
      </c>
      <c r="O65" s="98">
        <v>188.49038770367201</v>
      </c>
      <c r="P65" s="98">
        <v>135.78465206667749</v>
      </c>
      <c r="Q65" s="98">
        <v>149.51046572903167</v>
      </c>
      <c r="R65" s="98">
        <v>164.65025110702231</v>
      </c>
      <c r="S65" s="98">
        <v>161.32571812192012</v>
      </c>
      <c r="T65" s="98">
        <v>154.25894439626109</v>
      </c>
      <c r="U65" s="98">
        <v>154.12667930270439</v>
      </c>
      <c r="V65" s="98">
        <v>152.3697701796338</v>
      </c>
      <c r="W65" s="98">
        <v>164.49249982743524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37.478722125686915</v>
      </c>
      <c r="C66" s="122">
        <f t="shared" si="27"/>
        <v>46.54951889135917</v>
      </c>
      <c r="D66" s="122">
        <f t="shared" si="27"/>
        <v>37.960250183558436</v>
      </c>
      <c r="E66" s="122">
        <f t="shared" si="27"/>
        <v>144.5457155677104</v>
      </c>
      <c r="F66" s="122">
        <f t="shared" si="27"/>
        <v>48.046960422116797</v>
      </c>
      <c r="G66" s="122">
        <f t="shared" si="27"/>
        <v>74.534321624385456</v>
      </c>
      <c r="H66" s="122">
        <f t="shared" si="27"/>
        <v>111.84188724012145</v>
      </c>
      <c r="I66" s="122">
        <f t="shared" si="27"/>
        <v>54.754265573657776</v>
      </c>
      <c r="J66" s="122">
        <f t="shared" si="27"/>
        <v>57.804476822672996</v>
      </c>
      <c r="K66" s="122">
        <f t="shared" si="27"/>
        <v>69.553895071685218</v>
      </c>
      <c r="L66" s="122">
        <f t="shared" si="27"/>
        <v>68.75847002640262</v>
      </c>
      <c r="M66" s="122">
        <f t="shared" si="27"/>
        <v>67.354956612707113</v>
      </c>
      <c r="N66" s="122">
        <f t="shared" si="27"/>
        <v>68.441319486198395</v>
      </c>
      <c r="O66" s="122">
        <f t="shared" si="27"/>
        <v>74.046756534012417</v>
      </c>
      <c r="P66" s="122">
        <f t="shared" si="27"/>
        <v>78.901081406920468</v>
      </c>
      <c r="Q66" s="122">
        <f t="shared" si="27"/>
        <v>83.210202318460347</v>
      </c>
      <c r="R66" s="122">
        <f t="shared" si="27"/>
        <v>101.97913651950611</v>
      </c>
      <c r="S66" s="122">
        <f t="shared" si="27"/>
        <v>112.80293444432499</v>
      </c>
      <c r="T66" s="122">
        <f t="shared" si="27"/>
        <v>141.18086872824037</v>
      </c>
      <c r="U66" s="122">
        <f t="shared" si="27"/>
        <v>173.13682208495891</v>
      </c>
      <c r="V66" s="122">
        <f t="shared" si="27"/>
        <v>227.83944949192852</v>
      </c>
      <c r="W66" s="122">
        <f t="shared" si="27"/>
        <v>258.58187609273176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37.478722125686915</v>
      </c>
      <c r="C67" s="98">
        <f>IF(RES_hhdet_tes!C67=0,0,RES_hhdet_tes!C67*1000*11630/RES_hhdet_num!C62)</f>
        <v>46.54951889135917</v>
      </c>
      <c r="D67" s="98">
        <f>IF(RES_hhdet_tes!D67=0,0,RES_hhdet_tes!D67*1000*11630/RES_hhdet_num!D62)</f>
        <v>37.960250183558436</v>
      </c>
      <c r="E67" s="98">
        <f>IF(RES_hhdet_tes!E67=0,0,RES_hhdet_tes!E67*1000*11630/RES_hhdet_num!E62)</f>
        <v>144.5457155677104</v>
      </c>
      <c r="F67" s="98">
        <f>IF(RES_hhdet_tes!F67=0,0,RES_hhdet_tes!F67*1000*11630/RES_hhdet_num!F62)</f>
        <v>48.046960422116797</v>
      </c>
      <c r="G67" s="98">
        <f>IF(RES_hhdet_tes!G67=0,0,RES_hhdet_tes!G67*1000*11630/RES_hhdet_num!G62)</f>
        <v>74.534321624385456</v>
      </c>
      <c r="H67" s="98">
        <f>IF(RES_hhdet_tes!H67=0,0,RES_hhdet_tes!H67*1000*11630/RES_hhdet_num!H62)</f>
        <v>111.84188724012145</v>
      </c>
      <c r="I67" s="98">
        <f>IF(RES_hhdet_tes!I67=0,0,RES_hhdet_tes!I67*1000*11630/RES_hhdet_num!I62)</f>
        <v>54.754265573657776</v>
      </c>
      <c r="J67" s="98">
        <f>IF(RES_hhdet_tes!J67=0,0,RES_hhdet_tes!J67*1000*11630/RES_hhdet_num!J62)</f>
        <v>57.804476822672996</v>
      </c>
      <c r="K67" s="98">
        <f>IF(RES_hhdet_tes!K67=0,0,RES_hhdet_tes!K67*1000*11630/RES_hhdet_num!K62)</f>
        <v>69.553895071685218</v>
      </c>
      <c r="L67" s="98">
        <f>IF(RES_hhdet_tes!L67=0,0,RES_hhdet_tes!L67*1000*11630/RES_hhdet_num!L62)</f>
        <v>68.75847002640262</v>
      </c>
      <c r="M67" s="98">
        <f>IF(RES_hhdet_tes!M67=0,0,RES_hhdet_tes!M67*1000*11630/RES_hhdet_num!M62)</f>
        <v>67.354956612707113</v>
      </c>
      <c r="N67" s="98">
        <f>IF(RES_hhdet_tes!N67=0,0,RES_hhdet_tes!N67*1000*11630/RES_hhdet_num!N62)</f>
        <v>68.441319486198395</v>
      </c>
      <c r="O67" s="98">
        <f>IF(RES_hhdet_tes!O67=0,0,RES_hhdet_tes!O67*1000*11630/RES_hhdet_num!O62)</f>
        <v>74.046756534012417</v>
      </c>
      <c r="P67" s="98">
        <f>IF(RES_hhdet_tes!P67=0,0,RES_hhdet_tes!P67*1000*11630/RES_hhdet_num!P62)</f>
        <v>78.901081406920468</v>
      </c>
      <c r="Q67" s="98">
        <f>IF(RES_hhdet_tes!Q67=0,0,RES_hhdet_tes!Q67*1000*11630/RES_hhdet_num!Q62)</f>
        <v>83.210202318460347</v>
      </c>
      <c r="R67" s="98">
        <f>IF(RES_hhdet_tes!R67=0,0,RES_hhdet_tes!R67*1000*11630/RES_hhdet_num!R62)</f>
        <v>101.97913651950611</v>
      </c>
      <c r="S67" s="98">
        <f>IF(RES_hhdet_tes!S67=0,0,RES_hhdet_tes!S67*1000*11630/RES_hhdet_num!S62)</f>
        <v>112.80293444432499</v>
      </c>
      <c r="T67" s="98">
        <f>IF(RES_hhdet_tes!T67=0,0,RES_hhdet_tes!T67*1000*11630/RES_hhdet_num!T62)</f>
        <v>141.18086872824037</v>
      </c>
      <c r="U67" s="98">
        <f>IF(RES_hhdet_tes!U67=0,0,RES_hhdet_tes!U67*1000*11630/RES_hhdet_num!U62)</f>
        <v>173.13682208495891</v>
      </c>
      <c r="V67" s="98">
        <f>IF(RES_hhdet_tes!V67=0,0,RES_hhdet_tes!V67*1000*11630/RES_hhdet_num!V62)</f>
        <v>227.83944949192852</v>
      </c>
      <c r="W67" s="98">
        <f>IF(RES_hhdet_tes!W67=0,0,RES_hhdet_tes!W67*1000*11630/RES_hhdet_num!W62)</f>
        <v>258.58187609273176</v>
      </c>
      <c r="DA67" s="63" t="s">
        <v>2472</v>
      </c>
    </row>
    <row r="68" spans="1:105" ht="12" customHeight="1" x14ac:dyDescent="0.25">
      <c r="A68" s="121" t="s">
        <v>55</v>
      </c>
      <c r="B68" s="122">
        <v>886.78713533538996</v>
      </c>
      <c r="C68" s="122">
        <v>843.98450443556419</v>
      </c>
      <c r="D68" s="122">
        <v>902.22616028475477</v>
      </c>
      <c r="E68" s="122">
        <v>892.06543135688662</v>
      </c>
      <c r="F68" s="122">
        <v>939.15502624639407</v>
      </c>
      <c r="G68" s="122">
        <v>879.74111583268166</v>
      </c>
      <c r="H68" s="122">
        <v>944.00801772163288</v>
      </c>
      <c r="I68" s="122">
        <v>902.45945309844387</v>
      </c>
      <c r="J68" s="122">
        <v>931.76269935272614</v>
      </c>
      <c r="K68" s="122">
        <v>904.26923582441168</v>
      </c>
      <c r="L68" s="122">
        <v>920.76012559629703</v>
      </c>
      <c r="M68" s="122">
        <v>1101.4729967718379</v>
      </c>
      <c r="N68" s="122">
        <v>1092.838391924628</v>
      </c>
      <c r="O68" s="122">
        <v>1099.7955986108798</v>
      </c>
      <c r="P68" s="122">
        <v>1073.9332775977696</v>
      </c>
      <c r="Q68" s="122">
        <v>1100.4457386138745</v>
      </c>
      <c r="R68" s="122">
        <v>1136.6904365279636</v>
      </c>
      <c r="S68" s="122">
        <v>1194.9998883504538</v>
      </c>
      <c r="T68" s="122">
        <v>1210.9117825995299</v>
      </c>
      <c r="U68" s="122">
        <v>1237.3537568233753</v>
      </c>
      <c r="V68" s="122">
        <v>1285.0481123619729</v>
      </c>
      <c r="W68" s="122">
        <v>1255.2423021288705</v>
      </c>
      <c r="DA68" s="130" t="s">
        <v>2473</v>
      </c>
    </row>
    <row r="69" spans="1:105" ht="12" customHeight="1" x14ac:dyDescent="0.25">
      <c r="A69" s="97" t="s">
        <v>134</v>
      </c>
      <c r="B69" s="98">
        <v>886.63796086887476</v>
      </c>
      <c r="C69" s="98">
        <v>842.53858124837961</v>
      </c>
      <c r="D69" s="98">
        <v>903.90170459463911</v>
      </c>
      <c r="E69" s="98">
        <v>890.28932090269279</v>
      </c>
      <c r="F69" s="98">
        <v>939.60584440646096</v>
      </c>
      <c r="G69" s="98">
        <v>880.32511594553625</v>
      </c>
      <c r="H69" s="98">
        <v>946.18935804575835</v>
      </c>
      <c r="I69" s="98">
        <v>901.81780948675021</v>
      </c>
      <c r="J69" s="98">
        <v>931.66783946093619</v>
      </c>
      <c r="K69" s="98">
        <v>906.33477066068042</v>
      </c>
      <c r="L69" s="98">
        <v>918.56764847675026</v>
      </c>
      <c r="M69" s="98">
        <v>1107.717800633741</v>
      </c>
      <c r="N69" s="98">
        <v>1092.2132942118251</v>
      </c>
      <c r="O69" s="98">
        <v>1090.075561135516</v>
      </c>
      <c r="P69" s="98">
        <v>1077.2059033538567</v>
      </c>
      <c r="Q69" s="98">
        <v>1099.0936805144263</v>
      </c>
      <c r="R69" s="98">
        <v>1139.3751584054282</v>
      </c>
      <c r="S69" s="98">
        <v>1194.4720124443418</v>
      </c>
      <c r="T69" s="98">
        <v>1209.6316584383133</v>
      </c>
      <c r="U69" s="98">
        <v>1240.6636443508037</v>
      </c>
      <c r="V69" s="98">
        <v>1286.0626659082577</v>
      </c>
      <c r="W69" s="98">
        <v>1256.0716991473003</v>
      </c>
      <c r="DA69" s="63" t="s">
        <v>2474</v>
      </c>
    </row>
    <row r="70" spans="1:105" ht="12" customHeight="1" x14ac:dyDescent="0.25">
      <c r="A70" s="97" t="s">
        <v>133</v>
      </c>
      <c r="B70" s="98">
        <v>886.63796086887476</v>
      </c>
      <c r="C70" s="98">
        <v>842.54254595880525</v>
      </c>
      <c r="D70" s="98">
        <v>903.89832570704129</v>
      </c>
      <c r="E70" s="98">
        <v>890.30952013215619</v>
      </c>
      <c r="F70" s="98">
        <v>939.58762916276817</v>
      </c>
      <c r="G70" s="98">
        <v>880.28112136476</v>
      </c>
      <c r="H70" s="98">
        <v>946.00699478413048</v>
      </c>
      <c r="I70" s="98">
        <v>901.54284506852457</v>
      </c>
      <c r="J70" s="98">
        <v>931.34576702232073</v>
      </c>
      <c r="K70" s="98">
        <v>906.00360555809607</v>
      </c>
      <c r="L70" s="98">
        <v>917.58760715242454</v>
      </c>
      <c r="M70" s="98">
        <v>1107.1850145580988</v>
      </c>
      <c r="N70" s="98">
        <v>1091.6904233657197</v>
      </c>
      <c r="O70" s="98">
        <v>1089.7329958767762</v>
      </c>
      <c r="P70" s="98">
        <v>1077.1350634466487</v>
      </c>
      <c r="Q70" s="98">
        <v>1099.2547806643565</v>
      </c>
      <c r="R70" s="98">
        <v>1139.5371877759444</v>
      </c>
      <c r="S70" s="98">
        <v>1194.9068870224385</v>
      </c>
      <c r="T70" s="98">
        <v>1210.0293072417135</v>
      </c>
      <c r="U70" s="98">
        <v>1240.9546992941132</v>
      </c>
      <c r="V70" s="98">
        <v>1286.5109522004504</v>
      </c>
      <c r="W70" s="98">
        <v>1256.2892093420749</v>
      </c>
      <c r="DA70" s="63" t="s">
        <v>2475</v>
      </c>
    </row>
    <row r="71" spans="1:105" ht="12" customHeight="1" x14ac:dyDescent="0.25">
      <c r="A71" s="100" t="s">
        <v>217</v>
      </c>
      <c r="B71" s="101">
        <v>233.94253359487993</v>
      </c>
      <c r="C71" s="101">
        <v>199.03862093275373</v>
      </c>
      <c r="D71" s="101">
        <v>194.95256886523993</v>
      </c>
      <c r="E71" s="101">
        <v>213.74611732690275</v>
      </c>
      <c r="F71" s="101">
        <v>219.38812909136018</v>
      </c>
      <c r="G71" s="101">
        <v>188.2386712697992</v>
      </c>
      <c r="H71" s="101">
        <v>193.60162929054164</v>
      </c>
      <c r="I71" s="101">
        <v>222.77159751703977</v>
      </c>
      <c r="J71" s="101">
        <v>213.42854067686949</v>
      </c>
      <c r="K71" s="101">
        <v>190.76611067933459</v>
      </c>
      <c r="L71" s="101">
        <v>413.35534247969298</v>
      </c>
      <c r="M71" s="101">
        <v>222.38333578931153</v>
      </c>
      <c r="N71" s="101">
        <v>277.1696318448424</v>
      </c>
      <c r="O71" s="101">
        <v>288.65793638591327</v>
      </c>
      <c r="P71" s="101">
        <v>205.43900884648104</v>
      </c>
      <c r="Q71" s="101">
        <v>241.02335530917622</v>
      </c>
      <c r="R71" s="101">
        <v>232.10654416422301</v>
      </c>
      <c r="S71" s="101">
        <v>273.85364776764163</v>
      </c>
      <c r="T71" s="101">
        <v>276.24705497631356</v>
      </c>
      <c r="U71" s="101">
        <v>261.71676774424361</v>
      </c>
      <c r="V71" s="101">
        <v>281.89313798452378</v>
      </c>
      <c r="W71" s="101">
        <v>281.96470451580745</v>
      </c>
      <c r="DA71" s="131" t="s">
        <v>2476</v>
      </c>
    </row>
    <row r="72" spans="1:105" ht="12" customHeight="1" x14ac:dyDescent="0.25">
      <c r="A72" s="103" t="s">
        <v>52</v>
      </c>
      <c r="B72" s="104">
        <v>652.69542727399482</v>
      </c>
      <c r="C72" s="104">
        <v>643.50392502605143</v>
      </c>
      <c r="D72" s="104">
        <v>708.9457568418012</v>
      </c>
      <c r="E72" s="104">
        <v>676.5634028052533</v>
      </c>
      <c r="F72" s="104">
        <v>720.19950007140801</v>
      </c>
      <c r="G72" s="104">
        <v>692.04245009496094</v>
      </c>
      <c r="H72" s="104">
        <v>752.40536549358899</v>
      </c>
      <c r="I72" s="104">
        <v>678.77124755148486</v>
      </c>
      <c r="J72" s="104">
        <v>717.91722634545113</v>
      </c>
      <c r="K72" s="104">
        <v>715.23749487876159</v>
      </c>
      <c r="L72" s="104">
        <v>504.23226467273156</v>
      </c>
      <c r="M72" s="104">
        <v>884.80167876878727</v>
      </c>
      <c r="N72" s="104">
        <v>814.5207915208772</v>
      </c>
      <c r="O72" s="104">
        <v>801.07505949086271</v>
      </c>
      <c r="P72" s="104">
        <v>871.6960546001676</v>
      </c>
      <c r="Q72" s="104">
        <v>858.23142535518025</v>
      </c>
      <c r="R72" s="104">
        <v>907.43064361172162</v>
      </c>
      <c r="S72" s="104">
        <v>921.05323925479706</v>
      </c>
      <c r="T72" s="104">
        <v>933.78225226540007</v>
      </c>
      <c r="U72" s="104">
        <v>979.23793154986959</v>
      </c>
      <c r="V72" s="104">
        <v>1004.6178142159266</v>
      </c>
      <c r="W72" s="104">
        <v>974.32450482626734</v>
      </c>
      <c r="DA72" s="132" t="s">
        <v>2477</v>
      </c>
    </row>
    <row r="73" spans="1:105" ht="12" customHeight="1" x14ac:dyDescent="0.25">
      <c r="A73" s="106" t="s">
        <v>122</v>
      </c>
      <c r="B73" s="101">
        <v>920.54515040993147</v>
      </c>
      <c r="C73" s="101">
        <v>872.3197929670016</v>
      </c>
      <c r="D73" s="101">
        <v>872.32820462064058</v>
      </c>
      <c r="E73" s="101">
        <v>923.64648240600957</v>
      </c>
      <c r="F73" s="101">
        <v>931.36025214056235</v>
      </c>
      <c r="G73" s="101">
        <v>866.61294913862707</v>
      </c>
      <c r="H73" s="101">
        <v>903.27721629794485</v>
      </c>
      <c r="I73" s="101">
        <v>915.51452028743495</v>
      </c>
      <c r="J73" s="101">
        <v>933.3132822860083</v>
      </c>
      <c r="K73" s="101">
        <v>865.81772931304454</v>
      </c>
      <c r="L73" s="101">
        <v>952.01633364663485</v>
      </c>
      <c r="M73" s="101">
        <v>1026.4034850769199</v>
      </c>
      <c r="N73" s="101">
        <v>1098.0071594373192</v>
      </c>
      <c r="O73" s="101">
        <v>1167.3236627819601</v>
      </c>
      <c r="P73" s="101">
        <v>1051.9485871945753</v>
      </c>
      <c r="Q73" s="101">
        <v>1108.7664569566625</v>
      </c>
      <c r="R73" s="101">
        <v>1121.4583555996794</v>
      </c>
      <c r="S73" s="101">
        <v>1198.0309331496942</v>
      </c>
      <c r="T73" s="101">
        <v>1218.5233406682696</v>
      </c>
      <c r="U73" s="101">
        <v>1214.3759854647151</v>
      </c>
      <c r="V73" s="101">
        <v>1277.1227978105912</v>
      </c>
      <c r="W73" s="101">
        <v>1249.0817423681694</v>
      </c>
      <c r="DA73" s="131" t="s">
        <v>2478</v>
      </c>
    </row>
    <row r="74" spans="1:105" ht="12" customHeight="1" x14ac:dyDescent="0.25">
      <c r="A74" s="107" t="s">
        <v>121</v>
      </c>
      <c r="B74" s="104">
        <v>920.54515040993181</v>
      </c>
      <c r="C74" s="104">
        <v>872.30060761761581</v>
      </c>
      <c r="D74" s="104">
        <v>872.27902769911157</v>
      </c>
      <c r="E74" s="104">
        <v>923.60540816724733</v>
      </c>
      <c r="F74" s="104">
        <v>931.28216174277679</v>
      </c>
      <c r="G74" s="104">
        <v>866.58874252832322</v>
      </c>
      <c r="H74" s="104">
        <v>902.77959342872691</v>
      </c>
      <c r="I74" s="104">
        <v>915.04726605343694</v>
      </c>
      <c r="J74" s="104">
        <v>932.74054990129093</v>
      </c>
      <c r="K74" s="104">
        <v>865.91618113748507</v>
      </c>
      <c r="L74" s="104">
        <v>951.74093822948441</v>
      </c>
      <c r="M74" s="104">
        <v>1026.5194679423516</v>
      </c>
      <c r="N74" s="104">
        <v>1098.1091923002912</v>
      </c>
      <c r="O74" s="104">
        <v>1167.2903506810626</v>
      </c>
      <c r="P74" s="104">
        <v>1051.7574032433572</v>
      </c>
      <c r="Q74" s="104">
        <v>1108.3926733647627</v>
      </c>
      <c r="R74" s="104">
        <v>1121.0595337154214</v>
      </c>
      <c r="S74" s="104">
        <v>1197.5696526896777</v>
      </c>
      <c r="T74" s="104">
        <v>1218.2346312905265</v>
      </c>
      <c r="U74" s="104">
        <v>1214.1633912380771</v>
      </c>
      <c r="V74" s="104">
        <v>1276.9863718858742</v>
      </c>
      <c r="W74" s="104">
        <v>1249.0385557903442</v>
      </c>
      <c r="DA74" s="132" t="s">
        <v>2479</v>
      </c>
    </row>
    <row r="75" spans="1:105" ht="12" customHeight="1" x14ac:dyDescent="0.25">
      <c r="A75" s="108" t="s">
        <v>53</v>
      </c>
      <c r="B75" s="98">
        <v>243.02283665301903</v>
      </c>
      <c r="C75" s="98">
        <v>206.11818653394099</v>
      </c>
      <c r="D75" s="98">
        <v>188.039113394737</v>
      </c>
      <c r="E75" s="98">
        <v>221.79348755576706</v>
      </c>
      <c r="F75" s="98">
        <v>217.45228577198415</v>
      </c>
      <c r="G75" s="98">
        <v>185.22642391884409</v>
      </c>
      <c r="H75" s="98">
        <v>184.44899704180128</v>
      </c>
      <c r="I75" s="98">
        <v>226.2320006928561</v>
      </c>
      <c r="J75" s="98">
        <v>213.77386148036047</v>
      </c>
      <c r="K75" s="98">
        <v>181.91233579007329</v>
      </c>
      <c r="L75" s="98">
        <v>428.97229412216802</v>
      </c>
      <c r="M75" s="98">
        <v>205.01271232545679</v>
      </c>
      <c r="N75" s="98">
        <v>278.2064019253213</v>
      </c>
      <c r="O75" s="98">
        <v>308.42129919041992</v>
      </c>
      <c r="P75" s="98">
        <v>200.35337105289977</v>
      </c>
      <c r="Q75" s="98">
        <v>243.10055688593422</v>
      </c>
      <c r="R75" s="98">
        <v>228.24985861223209</v>
      </c>
      <c r="S75" s="98">
        <v>274.45251142804727</v>
      </c>
      <c r="T75" s="98">
        <v>278.16668809092158</v>
      </c>
      <c r="U75" s="98">
        <v>256.00867234474674</v>
      </c>
      <c r="V75" s="98">
        <v>279.79383322767245</v>
      </c>
      <c r="W75" s="98">
        <v>280.36208091162564</v>
      </c>
      <c r="DA75" s="63" t="s">
        <v>2480</v>
      </c>
    </row>
    <row r="76" spans="1:105" ht="12" customHeight="1" x14ac:dyDescent="0.25">
      <c r="A76" s="108" t="s">
        <v>52</v>
      </c>
      <c r="B76" s="98">
        <v>677.52231375691269</v>
      </c>
      <c r="C76" s="98">
        <v>666.18242108367485</v>
      </c>
      <c r="D76" s="98">
        <v>684.23991430437479</v>
      </c>
      <c r="E76" s="98">
        <v>701.81192061148033</v>
      </c>
      <c r="F76" s="98">
        <v>713.82987597079284</v>
      </c>
      <c r="G76" s="98">
        <v>681.36231860947919</v>
      </c>
      <c r="H76" s="98">
        <v>718.33059638692566</v>
      </c>
      <c r="I76" s="98">
        <v>688.81526536058084</v>
      </c>
      <c r="J76" s="98">
        <v>718.96668842093038</v>
      </c>
      <c r="K76" s="98">
        <v>684.00384534741193</v>
      </c>
      <c r="L76" s="98">
        <v>522.7686441073165</v>
      </c>
      <c r="M76" s="98">
        <v>821.50675561689479</v>
      </c>
      <c r="N76" s="98">
        <v>819.90279037496998</v>
      </c>
      <c r="O76" s="98">
        <v>858.86905149064262</v>
      </c>
      <c r="P76" s="98">
        <v>851.40403219045754</v>
      </c>
      <c r="Q76" s="98">
        <v>865.29211647882858</v>
      </c>
      <c r="R76" s="98">
        <v>892.80967510318919</v>
      </c>
      <c r="S76" s="98">
        <v>923.11714126163031</v>
      </c>
      <c r="T76" s="98">
        <v>940.067943199605</v>
      </c>
      <c r="U76" s="98">
        <v>958.15471889333014</v>
      </c>
      <c r="V76" s="98">
        <v>997.19253865820167</v>
      </c>
      <c r="W76" s="98">
        <v>968.67647487871852</v>
      </c>
      <c r="DA76" s="63" t="s">
        <v>2481</v>
      </c>
    </row>
    <row r="77" spans="1:105" ht="12" customHeight="1" x14ac:dyDescent="0.25">
      <c r="A77" s="121" t="s">
        <v>54</v>
      </c>
      <c r="B77" s="122">
        <v>573.05695250842518</v>
      </c>
      <c r="C77" s="122">
        <v>547.72262837361041</v>
      </c>
      <c r="D77" s="122">
        <v>585.00405302065406</v>
      </c>
      <c r="E77" s="122">
        <v>537.88780112115728</v>
      </c>
      <c r="F77" s="122">
        <v>506.8450168085422</v>
      </c>
      <c r="G77" s="122">
        <v>511.70983617718736</v>
      </c>
      <c r="H77" s="122">
        <v>536.65282327849638</v>
      </c>
      <c r="I77" s="122">
        <v>558.08477051946863</v>
      </c>
      <c r="J77" s="122">
        <v>556.90814793438676</v>
      </c>
      <c r="K77" s="122">
        <v>470.25074896980442</v>
      </c>
      <c r="L77" s="122">
        <v>550.64787358269746</v>
      </c>
      <c r="M77" s="122">
        <v>629.68835043577064</v>
      </c>
      <c r="N77" s="122">
        <v>609.33807619464301</v>
      </c>
      <c r="O77" s="122">
        <v>589.41111404736932</v>
      </c>
      <c r="P77" s="122">
        <v>559.15449394676182</v>
      </c>
      <c r="Q77" s="122">
        <v>567.43927113029758</v>
      </c>
      <c r="R77" s="122">
        <v>572.16178631996979</v>
      </c>
      <c r="S77" s="122">
        <v>591.43536350231818</v>
      </c>
      <c r="T77" s="122">
        <v>589.9020098542793</v>
      </c>
      <c r="U77" s="122">
        <v>594.04023608073419</v>
      </c>
      <c r="V77" s="122">
        <v>615.19118205676489</v>
      </c>
      <c r="W77" s="122">
        <v>585.60353612963365</v>
      </c>
      <c r="DA77" s="130" t="s">
        <v>2482</v>
      </c>
    </row>
    <row r="78" spans="1:105" ht="12" customHeight="1" x14ac:dyDescent="0.25">
      <c r="A78" s="97" t="s">
        <v>192</v>
      </c>
      <c r="B78" s="98">
        <v>573.45036180811599</v>
      </c>
      <c r="C78" s="98">
        <v>545.66996485232528</v>
      </c>
      <c r="D78" s="98">
        <v>585.57847255104184</v>
      </c>
      <c r="E78" s="98">
        <v>535.85620633601366</v>
      </c>
      <c r="F78" s="98">
        <v>509.21866864683739</v>
      </c>
      <c r="G78" s="98">
        <v>511.66006154738795</v>
      </c>
      <c r="H78" s="98">
        <v>537.07349639182928</v>
      </c>
      <c r="I78" s="98">
        <v>558.4728046542524</v>
      </c>
      <c r="J78" s="98">
        <v>555.06460499425157</v>
      </c>
      <c r="K78" s="98">
        <v>473.49217538514932</v>
      </c>
      <c r="L78" s="98">
        <v>547.47429321240736</v>
      </c>
      <c r="M78" s="98">
        <v>634.53506105498332</v>
      </c>
      <c r="N78" s="98">
        <v>608.32360574020561</v>
      </c>
      <c r="O78" s="98">
        <v>581.72011032884882</v>
      </c>
      <c r="P78" s="98">
        <v>563.70869568790704</v>
      </c>
      <c r="Q78" s="98">
        <v>566.79710987292447</v>
      </c>
      <c r="R78" s="98">
        <v>573.49772206723185</v>
      </c>
      <c r="S78" s="98">
        <v>590.42197556483836</v>
      </c>
      <c r="T78" s="98">
        <v>588.40315527293444</v>
      </c>
      <c r="U78" s="98">
        <v>595.0251823562196</v>
      </c>
      <c r="V78" s="98">
        <v>614.80714726673796</v>
      </c>
      <c r="W78" s="98">
        <v>584.61795513136565</v>
      </c>
      <c r="DA78" s="63" t="s">
        <v>2483</v>
      </c>
    </row>
    <row r="79" spans="1:105" ht="12" customHeight="1" x14ac:dyDescent="0.25">
      <c r="A79" s="109" t="s">
        <v>120</v>
      </c>
      <c r="B79" s="33">
        <v>556.45143156608572</v>
      </c>
      <c r="C79" s="33">
        <v>576.55353245222943</v>
      </c>
      <c r="D79" s="33">
        <v>577.16421867132533</v>
      </c>
      <c r="E79" s="33">
        <v>567.11926979459554</v>
      </c>
      <c r="F79" s="33">
        <v>471.89235600654649</v>
      </c>
      <c r="G79" s="33">
        <v>512.64117922669584</v>
      </c>
      <c r="H79" s="33">
        <v>530.03674932760066</v>
      </c>
      <c r="I79" s="33">
        <v>551.79895650307503</v>
      </c>
      <c r="J79" s="33">
        <v>580.89358967195597</v>
      </c>
      <c r="K79" s="33">
        <v>419.85716869779264</v>
      </c>
      <c r="L79" s="33">
        <v>593.12102204362941</v>
      </c>
      <c r="M79" s="33">
        <v>567.19076229518259</v>
      </c>
      <c r="N79" s="33">
        <v>617.9199341391211</v>
      </c>
      <c r="O79" s="33">
        <v>640.86238407757264</v>
      </c>
      <c r="P79" s="33">
        <v>529.64636431156623</v>
      </c>
      <c r="Q79" s="33">
        <v>571.1216095866414</v>
      </c>
      <c r="R79" s="33">
        <v>564.99263870935692</v>
      </c>
      <c r="S79" s="33">
        <v>596.36720603589106</v>
      </c>
      <c r="T79" s="33">
        <v>596.75444939446174</v>
      </c>
      <c r="U79" s="33">
        <v>589.50769787873617</v>
      </c>
      <c r="V79" s="33">
        <v>616.92462171381419</v>
      </c>
      <c r="W79" s="33">
        <v>589.7745152968896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9321.2966626438065</v>
      </c>
      <c r="C81" s="117">
        <f t="shared" si="28"/>
        <v>9736.7543847337347</v>
      </c>
      <c r="D81" s="117">
        <f t="shared" si="28"/>
        <v>9238.8629904389236</v>
      </c>
      <c r="E81" s="117">
        <f t="shared" si="28"/>
        <v>10063.489954808329</v>
      </c>
      <c r="F81" s="117">
        <f t="shared" si="28"/>
        <v>10179.964677387454</v>
      </c>
      <c r="G81" s="117">
        <f t="shared" si="28"/>
        <v>10040.830560195345</v>
      </c>
      <c r="H81" s="117">
        <f t="shared" si="28"/>
        <v>9560.5955008016263</v>
      </c>
      <c r="I81" s="117">
        <f t="shared" si="28"/>
        <v>9066.2308561253885</v>
      </c>
      <c r="J81" s="117">
        <f t="shared" si="28"/>
        <v>9581.8018347033558</v>
      </c>
      <c r="K81" s="117">
        <f t="shared" si="28"/>
        <v>9531.4875657324119</v>
      </c>
      <c r="L81" s="117">
        <f t="shared" si="28"/>
        <v>10564.186681821424</v>
      </c>
      <c r="M81" s="117">
        <f t="shared" si="28"/>
        <v>8954.721980592456</v>
      </c>
      <c r="N81" s="117">
        <f t="shared" si="28"/>
        <v>10146.407761965456</v>
      </c>
      <c r="O81" s="117">
        <f t="shared" si="28"/>
        <v>10979.238590512961</v>
      </c>
      <c r="P81" s="117">
        <f t="shared" si="28"/>
        <v>8913.9837793928382</v>
      </c>
      <c r="Q81" s="117">
        <f t="shared" si="28"/>
        <v>9426.4074309418393</v>
      </c>
      <c r="R81" s="117">
        <f t="shared" ref="R81:V81" si="29">R82+R85+R87+R100</f>
        <v>10038.611361211933</v>
      </c>
      <c r="S81" s="117">
        <f t="shared" si="29"/>
        <v>9947.9887555425521</v>
      </c>
      <c r="T81" s="117">
        <f t="shared" si="29"/>
        <v>9872.6534922337705</v>
      </c>
      <c r="U81" s="117">
        <f t="shared" si="29"/>
        <v>10086.516969085089</v>
      </c>
      <c r="V81" s="117">
        <f t="shared" si="29"/>
        <v>9538.7978561424607</v>
      </c>
      <c r="W81" s="117">
        <f t="shared" ref="W81" si="30">W82+W85+W87+W100</f>
        <v>10776.302786362758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7803.0699196877931</v>
      </c>
      <c r="C82" s="122">
        <f t="shared" si="31"/>
        <v>8248.9627060960065</v>
      </c>
      <c r="D82" s="122">
        <f t="shared" si="31"/>
        <v>7748.8913950378837</v>
      </c>
      <c r="E82" s="122">
        <f t="shared" si="31"/>
        <v>8446.7252286407274</v>
      </c>
      <c r="F82" s="122">
        <f t="shared" si="31"/>
        <v>8704.0257154942101</v>
      </c>
      <c r="G82" s="122">
        <f t="shared" si="31"/>
        <v>8585.0681059646049</v>
      </c>
      <c r="H82" s="122">
        <f t="shared" si="31"/>
        <v>8029.5386542785564</v>
      </c>
      <c r="I82" s="122">
        <f t="shared" si="31"/>
        <v>7547.529953664377</v>
      </c>
      <c r="J82" s="122">
        <f t="shared" si="31"/>
        <v>8041.9481097769749</v>
      </c>
      <c r="K82" s="122">
        <f t="shared" si="31"/>
        <v>8130.179812602908</v>
      </c>
      <c r="L82" s="122">
        <f t="shared" si="31"/>
        <v>8954.6801275519556</v>
      </c>
      <c r="M82" s="122">
        <f t="shared" si="31"/>
        <v>7273.95646670517</v>
      </c>
      <c r="N82" s="122">
        <f t="shared" si="31"/>
        <v>8366.7243323652601</v>
      </c>
      <c r="O82" s="122">
        <f t="shared" si="31"/>
        <v>9107.9874724105575</v>
      </c>
      <c r="P82" s="122">
        <f t="shared" si="31"/>
        <v>7211.7700099225603</v>
      </c>
      <c r="Q82" s="122">
        <f t="shared" si="31"/>
        <v>7636.9164333691824</v>
      </c>
      <c r="R82" s="122">
        <f t="shared" ref="R82:V82" si="32">SUM(R83:R84)</f>
        <v>8230.0141447494661</v>
      </c>
      <c r="S82" s="122">
        <f t="shared" si="32"/>
        <v>8024.1698452219807</v>
      </c>
      <c r="T82" s="122">
        <f t="shared" si="32"/>
        <v>7909.2946086026277</v>
      </c>
      <c r="U82" s="122">
        <f t="shared" si="32"/>
        <v>8116.9520730226213</v>
      </c>
      <c r="V82" s="122">
        <f t="shared" si="32"/>
        <v>7432.5639668574013</v>
      </c>
      <c r="W82" s="122">
        <f t="shared" ref="W82" si="33">SUM(W83:W84)</f>
        <v>8693.6557630389743</v>
      </c>
      <c r="DA82" s="130" t="s">
        <v>2486</v>
      </c>
    </row>
    <row r="83" spans="1:105" ht="12" customHeight="1" x14ac:dyDescent="0.25">
      <c r="A83" s="97" t="s">
        <v>204</v>
      </c>
      <c r="B83" s="98">
        <v>7725.5388112164201</v>
      </c>
      <c r="C83" s="98">
        <v>8169.0811811683106</v>
      </c>
      <c r="D83" s="98">
        <v>7674.8472177909589</v>
      </c>
      <c r="E83" s="98">
        <v>8369.7094607885938</v>
      </c>
      <c r="F83" s="98">
        <v>8624.0193813385667</v>
      </c>
      <c r="G83" s="98">
        <v>8507.9158147673206</v>
      </c>
      <c r="H83" s="98">
        <v>7958.6554069716822</v>
      </c>
      <c r="I83" s="98">
        <v>7480.9115094698418</v>
      </c>
      <c r="J83" s="98">
        <v>7972.0169082161319</v>
      </c>
      <c r="K83" s="98">
        <v>8061.4994811520728</v>
      </c>
      <c r="L83" s="98">
        <v>8879.4511430566981</v>
      </c>
      <c r="M83" s="98">
        <v>7213.5297897632618</v>
      </c>
      <c r="N83" s="98">
        <v>8297.8936340449327</v>
      </c>
      <c r="O83" s="98">
        <v>9033.7205968937633</v>
      </c>
      <c r="P83" s="98">
        <v>7153.275010388239</v>
      </c>
      <c r="Q83" s="98">
        <v>7575.2852758256604</v>
      </c>
      <c r="R83" s="98">
        <v>8163.90625905052</v>
      </c>
      <c r="S83" s="98">
        <v>7960.0192732932601</v>
      </c>
      <c r="T83" s="98">
        <v>7846.3091269881534</v>
      </c>
      <c r="U83" s="98">
        <v>8052.5175952323088</v>
      </c>
      <c r="V83" s="98">
        <v>7373.7332370839877</v>
      </c>
      <c r="W83" s="98">
        <v>8624.9862902760033</v>
      </c>
      <c r="DA83" s="63" t="s">
        <v>2487</v>
      </c>
    </row>
    <row r="84" spans="1:105" ht="12" customHeight="1" x14ac:dyDescent="0.25">
      <c r="A84" s="97" t="s">
        <v>53</v>
      </c>
      <c r="B84" s="98">
        <v>77.531108471373258</v>
      </c>
      <c r="C84" s="98">
        <v>79.881524927695224</v>
      </c>
      <c r="D84" s="98">
        <v>74.044177246924718</v>
      </c>
      <c r="E84" s="98">
        <v>77.015767852134516</v>
      </c>
      <c r="F84" s="98">
        <v>80.006334155643628</v>
      </c>
      <c r="G84" s="98">
        <v>77.152291197284384</v>
      </c>
      <c r="H84" s="98">
        <v>70.883247306873756</v>
      </c>
      <c r="I84" s="98">
        <v>66.618444194535286</v>
      </c>
      <c r="J84" s="98">
        <v>69.931201560843292</v>
      </c>
      <c r="K84" s="98">
        <v>68.680331450835624</v>
      </c>
      <c r="L84" s="98">
        <v>75.228984495257194</v>
      </c>
      <c r="M84" s="98">
        <v>60.426676941908148</v>
      </c>
      <c r="N84" s="98">
        <v>68.830698320327599</v>
      </c>
      <c r="O84" s="98">
        <v>74.266875516794968</v>
      </c>
      <c r="P84" s="98">
        <v>58.494999534320989</v>
      </c>
      <c r="Q84" s="98">
        <v>61.631157543522306</v>
      </c>
      <c r="R84" s="98">
        <v>66.10788569894585</v>
      </c>
      <c r="S84" s="98">
        <v>64.15057192872041</v>
      </c>
      <c r="T84" s="98">
        <v>62.985481614474082</v>
      </c>
      <c r="U84" s="98">
        <v>64.434477790312542</v>
      </c>
      <c r="V84" s="98">
        <v>58.83072977341368</v>
      </c>
      <c r="W84" s="98">
        <v>68.669472762970926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37.478700559018883</v>
      </c>
      <c r="C85" s="122">
        <f t="shared" si="34"/>
        <v>49.459789664697787</v>
      </c>
      <c r="D85" s="122">
        <f t="shared" si="34"/>
        <v>40.815346934660589</v>
      </c>
      <c r="E85" s="122">
        <f t="shared" si="34"/>
        <v>141.78985974560837</v>
      </c>
      <c r="F85" s="122">
        <f t="shared" si="34"/>
        <v>47.345703486439355</v>
      </c>
      <c r="G85" s="122">
        <f t="shared" si="34"/>
        <v>69.77950674786031</v>
      </c>
      <c r="H85" s="122">
        <f t="shared" si="34"/>
        <v>103.19228763121474</v>
      </c>
      <c r="I85" s="122">
        <f t="shared" si="34"/>
        <v>48.226823079129943</v>
      </c>
      <c r="J85" s="122">
        <f t="shared" si="34"/>
        <v>50.866236624271309</v>
      </c>
      <c r="K85" s="122">
        <f t="shared" si="34"/>
        <v>62.138503099338813</v>
      </c>
      <c r="L85" s="122">
        <f t="shared" si="34"/>
        <v>64.904635054558625</v>
      </c>
      <c r="M85" s="122">
        <f t="shared" si="34"/>
        <v>70.851689396154043</v>
      </c>
      <c r="N85" s="122">
        <f t="shared" si="34"/>
        <v>76.351878964892009</v>
      </c>
      <c r="O85" s="122">
        <f t="shared" si="34"/>
        <v>85.076096125253741</v>
      </c>
      <c r="P85" s="122">
        <f t="shared" si="34"/>
        <v>91.593696986107219</v>
      </c>
      <c r="Q85" s="122">
        <f t="shared" si="34"/>
        <v>99.609666463106834</v>
      </c>
      <c r="R85" s="122">
        <f t="shared" si="34"/>
        <v>122.12734515976592</v>
      </c>
      <c r="S85" s="122">
        <f t="shared" si="34"/>
        <v>123.7494232337651</v>
      </c>
      <c r="T85" s="122">
        <f t="shared" si="34"/>
        <v>139.55092701570456</v>
      </c>
      <c r="U85" s="122">
        <f t="shared" si="34"/>
        <v>159.09222682731507</v>
      </c>
      <c r="V85" s="122">
        <f t="shared" si="34"/>
        <v>205.24551007729056</v>
      </c>
      <c r="W85" s="122">
        <f t="shared" si="34"/>
        <v>226.45495955092312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37.478700559018883</v>
      </c>
      <c r="C86" s="98">
        <f>IF(RES_hhdet_tes!C86=0,0,RES_hhdet_tes!C86*1000*11630/RES_hhdet_num!C81)</f>
        <v>49.459789664697787</v>
      </c>
      <c r="D86" s="98">
        <f>IF(RES_hhdet_tes!D86=0,0,RES_hhdet_tes!D86*1000*11630/RES_hhdet_num!D81)</f>
        <v>40.815346934660589</v>
      </c>
      <c r="E86" s="98">
        <f>IF(RES_hhdet_tes!E86=0,0,RES_hhdet_tes!E86*1000*11630/RES_hhdet_num!E81)</f>
        <v>141.78985974560837</v>
      </c>
      <c r="F86" s="98">
        <f>IF(RES_hhdet_tes!F86=0,0,RES_hhdet_tes!F86*1000*11630/RES_hhdet_num!F81)</f>
        <v>47.345703486439355</v>
      </c>
      <c r="G86" s="98">
        <f>IF(RES_hhdet_tes!G86=0,0,RES_hhdet_tes!G86*1000*11630/RES_hhdet_num!G81)</f>
        <v>69.77950674786031</v>
      </c>
      <c r="H86" s="98">
        <f>IF(RES_hhdet_tes!H86=0,0,RES_hhdet_tes!H86*1000*11630/RES_hhdet_num!H81)</f>
        <v>103.19228763121474</v>
      </c>
      <c r="I86" s="98">
        <f>IF(RES_hhdet_tes!I86=0,0,RES_hhdet_tes!I86*1000*11630/RES_hhdet_num!I81)</f>
        <v>48.226823079129943</v>
      </c>
      <c r="J86" s="98">
        <f>IF(RES_hhdet_tes!J86=0,0,RES_hhdet_tes!J86*1000*11630/RES_hhdet_num!J81)</f>
        <v>50.866236624271309</v>
      </c>
      <c r="K86" s="98">
        <f>IF(RES_hhdet_tes!K86=0,0,RES_hhdet_tes!K86*1000*11630/RES_hhdet_num!K81)</f>
        <v>62.138503099338813</v>
      </c>
      <c r="L86" s="98">
        <f>IF(RES_hhdet_tes!L86=0,0,RES_hhdet_tes!L86*1000*11630/RES_hhdet_num!L81)</f>
        <v>64.904635054558625</v>
      </c>
      <c r="M86" s="98">
        <f>IF(RES_hhdet_tes!M86=0,0,RES_hhdet_tes!M86*1000*11630/RES_hhdet_num!M81)</f>
        <v>70.851689396154043</v>
      </c>
      <c r="N86" s="98">
        <f>IF(RES_hhdet_tes!N86=0,0,RES_hhdet_tes!N86*1000*11630/RES_hhdet_num!N81)</f>
        <v>76.351878964892009</v>
      </c>
      <c r="O86" s="98">
        <f>IF(RES_hhdet_tes!O86=0,0,RES_hhdet_tes!O86*1000*11630/RES_hhdet_num!O81)</f>
        <v>85.076096125253741</v>
      </c>
      <c r="P86" s="98">
        <f>IF(RES_hhdet_tes!P86=0,0,RES_hhdet_tes!P86*1000*11630/RES_hhdet_num!P81)</f>
        <v>91.593696986107219</v>
      </c>
      <c r="Q86" s="98">
        <f>IF(RES_hhdet_tes!Q86=0,0,RES_hhdet_tes!Q86*1000*11630/RES_hhdet_num!Q81)</f>
        <v>99.609666463106834</v>
      </c>
      <c r="R86" s="98">
        <f>IF(RES_hhdet_tes!R86=0,0,RES_hhdet_tes!R86*1000*11630/RES_hhdet_num!R81)</f>
        <v>122.12734515976592</v>
      </c>
      <c r="S86" s="98">
        <f>IF(RES_hhdet_tes!S86=0,0,RES_hhdet_tes!S86*1000*11630/RES_hhdet_num!S81)</f>
        <v>123.7494232337651</v>
      </c>
      <c r="T86" s="98">
        <f>IF(RES_hhdet_tes!T86=0,0,RES_hhdet_tes!T86*1000*11630/RES_hhdet_num!T81)</f>
        <v>139.55092701570456</v>
      </c>
      <c r="U86" s="98">
        <f>IF(RES_hhdet_tes!U86=0,0,RES_hhdet_tes!U86*1000*11630/RES_hhdet_num!U81)</f>
        <v>159.09222682731507</v>
      </c>
      <c r="V86" s="98">
        <f>IF(RES_hhdet_tes!V86=0,0,RES_hhdet_tes!V86*1000*11630/RES_hhdet_num!V81)</f>
        <v>205.24551007729056</v>
      </c>
      <c r="W86" s="98">
        <f>IF(RES_hhdet_tes!W86=0,0,RES_hhdet_tes!W86*1000*11630/RES_hhdet_num!W81)</f>
        <v>226.45495955092312</v>
      </c>
      <c r="DA86" s="63" t="s">
        <v>2490</v>
      </c>
    </row>
    <row r="87" spans="1:105" ht="12" customHeight="1" x14ac:dyDescent="0.25">
      <c r="A87" s="121" t="s">
        <v>55</v>
      </c>
      <c r="B87" s="122">
        <v>914.98909660549305</v>
      </c>
      <c r="C87" s="122">
        <v>871.44933105155735</v>
      </c>
      <c r="D87" s="122">
        <v>875.56531697618584</v>
      </c>
      <c r="E87" s="122">
        <v>921.35905360116135</v>
      </c>
      <c r="F87" s="122">
        <v>929.87501678202307</v>
      </c>
      <c r="G87" s="122">
        <v>870.93455608088823</v>
      </c>
      <c r="H87" s="122">
        <v>902.45993924329605</v>
      </c>
      <c r="I87" s="122">
        <v>917.9623462944586</v>
      </c>
      <c r="J87" s="122">
        <v>931.04821402658945</v>
      </c>
      <c r="K87" s="122">
        <v>873.85981998462387</v>
      </c>
      <c r="L87" s="122">
        <v>965.19305513015445</v>
      </c>
      <c r="M87" s="122">
        <v>1034.7075186847662</v>
      </c>
      <c r="N87" s="122">
        <v>1096.7488484331896</v>
      </c>
      <c r="O87" s="122">
        <v>1162.8370943520974</v>
      </c>
      <c r="P87" s="122">
        <v>1059.068218304139</v>
      </c>
      <c r="Q87" s="122">
        <v>1113.005324658197</v>
      </c>
      <c r="R87" s="122">
        <v>1127.9083278723265</v>
      </c>
      <c r="S87" s="122">
        <v>1204.8035868884629</v>
      </c>
      <c r="T87" s="122">
        <v>1227.4208472617881</v>
      </c>
      <c r="U87" s="122">
        <v>1221.7712107669786</v>
      </c>
      <c r="V87" s="122">
        <v>1282.0634208315489</v>
      </c>
      <c r="W87" s="122">
        <v>1270.4667048203212</v>
      </c>
      <c r="DA87" s="130" t="s">
        <v>2491</v>
      </c>
    </row>
    <row r="88" spans="1:105" ht="12" customHeight="1" x14ac:dyDescent="0.25">
      <c r="A88" s="97" t="s">
        <v>132</v>
      </c>
      <c r="B88" s="98">
        <v>875.42614362350275</v>
      </c>
      <c r="C88" s="98">
        <v>859.96065443746761</v>
      </c>
      <c r="D88" s="98">
        <v>866.11835286985956</v>
      </c>
      <c r="E88" s="98">
        <v>936.07022772847802</v>
      </c>
      <c r="F88" s="98">
        <v>919.54521411672454</v>
      </c>
      <c r="G88" s="98">
        <v>878.72200354979202</v>
      </c>
      <c r="H88" s="98">
        <v>892.31886727285041</v>
      </c>
      <c r="I88" s="98">
        <v>920.9232222903812</v>
      </c>
      <c r="J88" s="98">
        <v>912.17911843503646</v>
      </c>
      <c r="K88" s="98">
        <v>908.5174992629162</v>
      </c>
      <c r="L88" s="98">
        <v>1106.9086953556437</v>
      </c>
      <c r="M88" s="98">
        <v>1098.7414891943854</v>
      </c>
      <c r="N88" s="98">
        <v>1062.666659838889</v>
      </c>
      <c r="O88" s="98">
        <v>1100.1471412235171</v>
      </c>
      <c r="P88" s="98">
        <v>1109.0356290100613</v>
      </c>
      <c r="Q88" s="98">
        <v>1103.913250927402</v>
      </c>
      <c r="R88" s="98">
        <v>1115.9079480394821</v>
      </c>
      <c r="S88" s="98">
        <v>1176.7721500278003</v>
      </c>
      <c r="T88" s="98">
        <v>1209.0994199116742</v>
      </c>
      <c r="U88" s="98">
        <v>1196.6487621900433</v>
      </c>
      <c r="V88" s="98">
        <v>1171.2621621091835</v>
      </c>
      <c r="W88" s="98">
        <v>1479.6251280324386</v>
      </c>
      <c r="DA88" s="63" t="s">
        <v>2492</v>
      </c>
    </row>
    <row r="89" spans="1:105" ht="12" customHeight="1" x14ac:dyDescent="0.25">
      <c r="A89" s="97" t="s">
        <v>131</v>
      </c>
      <c r="B89" s="98">
        <v>875.42614362350298</v>
      </c>
      <c r="C89" s="98">
        <v>859.96116532432859</v>
      </c>
      <c r="D89" s="98">
        <v>866.12085962270271</v>
      </c>
      <c r="E89" s="98">
        <v>936.06531099505048</v>
      </c>
      <c r="F89" s="98">
        <v>919.55427798608616</v>
      </c>
      <c r="G89" s="98">
        <v>878.71011963250987</v>
      </c>
      <c r="H89" s="98">
        <v>892.29691187916535</v>
      </c>
      <c r="I89" s="98">
        <v>920.87091677832314</v>
      </c>
      <c r="J89" s="98">
        <v>912.08981069731988</v>
      </c>
      <c r="K89" s="98">
        <v>908.34662213957938</v>
      </c>
      <c r="L89" s="98">
        <v>1106.0352256381182</v>
      </c>
      <c r="M89" s="98">
        <v>1098.4578029282666</v>
      </c>
      <c r="N89" s="98">
        <v>1062.5120319706552</v>
      </c>
      <c r="O89" s="98">
        <v>1100.3298027735893</v>
      </c>
      <c r="P89" s="98">
        <v>1109.1213202805266</v>
      </c>
      <c r="Q89" s="98">
        <v>1104.1209218673084</v>
      </c>
      <c r="R89" s="98">
        <v>1116.1861704271369</v>
      </c>
      <c r="S89" s="98">
        <v>1177.2287207533732</v>
      </c>
      <c r="T89" s="98">
        <v>1209.4658407561599</v>
      </c>
      <c r="U89" s="98">
        <v>1196.679179213226</v>
      </c>
      <c r="V89" s="98">
        <v>1171.1808412186554</v>
      </c>
      <c r="W89" s="98">
        <v>1478.2987948503676</v>
      </c>
      <c r="DA89" s="63" t="s">
        <v>2493</v>
      </c>
    </row>
    <row r="90" spans="1:105" ht="12" customHeight="1" x14ac:dyDescent="0.25">
      <c r="A90" s="100" t="s">
        <v>204</v>
      </c>
      <c r="B90" s="101">
        <v>230.97427529723922</v>
      </c>
      <c r="C90" s="101">
        <v>203.17390956380186</v>
      </c>
      <c r="D90" s="101">
        <v>186.75155387377941</v>
      </c>
      <c r="E90" s="101">
        <v>224.75364956284974</v>
      </c>
      <c r="F90" s="101">
        <v>214.6833380452334</v>
      </c>
      <c r="G90" s="101">
        <v>187.89824596815976</v>
      </c>
      <c r="H90" s="101">
        <v>182.40061055144832</v>
      </c>
      <c r="I90" s="101">
        <v>227.6249954140512</v>
      </c>
      <c r="J90" s="101">
        <v>208.95972802194504</v>
      </c>
      <c r="K90" s="101">
        <v>191.19204515260907</v>
      </c>
      <c r="L90" s="101">
        <v>499.14297001850957</v>
      </c>
      <c r="M90" s="101">
        <v>220.27028943764299</v>
      </c>
      <c r="N90" s="101">
        <v>269.34707143465965</v>
      </c>
      <c r="O90" s="101">
        <v>290.93415414603214</v>
      </c>
      <c r="P90" s="101">
        <v>211.56578718466938</v>
      </c>
      <c r="Q90" s="101">
        <v>242.23524433457482</v>
      </c>
      <c r="R90" s="101">
        <v>227.35173982216429</v>
      </c>
      <c r="S90" s="101">
        <v>269.77770028129902</v>
      </c>
      <c r="T90" s="101">
        <v>276.11559960291265</v>
      </c>
      <c r="U90" s="101">
        <v>252.108226947578</v>
      </c>
      <c r="V90" s="101">
        <v>255.90335896303563</v>
      </c>
      <c r="W90" s="101">
        <v>335.06377137061514</v>
      </c>
      <c r="DA90" s="131" t="s">
        <v>2494</v>
      </c>
    </row>
    <row r="91" spans="1:105" ht="12" customHeight="1" x14ac:dyDescent="0.25">
      <c r="A91" s="103" t="s">
        <v>52</v>
      </c>
      <c r="B91" s="104">
        <v>644.45186832626382</v>
      </c>
      <c r="C91" s="104">
        <v>656.78725576052682</v>
      </c>
      <c r="D91" s="104">
        <v>679.36930574892324</v>
      </c>
      <c r="E91" s="104">
        <v>711.31166143220071</v>
      </c>
      <c r="F91" s="104">
        <v>704.87093994085262</v>
      </c>
      <c r="G91" s="104">
        <v>690.81187366435029</v>
      </c>
      <c r="H91" s="104">
        <v>709.89630132771697</v>
      </c>
      <c r="I91" s="104">
        <v>693.24592136427191</v>
      </c>
      <c r="J91" s="104">
        <v>703.13008267537487</v>
      </c>
      <c r="K91" s="104">
        <v>717.15457698697037</v>
      </c>
      <c r="L91" s="104">
        <v>606.89225561960859</v>
      </c>
      <c r="M91" s="104">
        <v>878.1875134906237</v>
      </c>
      <c r="N91" s="104">
        <v>793.16496053599565</v>
      </c>
      <c r="O91" s="104">
        <v>809.39564862755708</v>
      </c>
      <c r="P91" s="104">
        <v>897.55553309585707</v>
      </c>
      <c r="Q91" s="104">
        <v>861.88567753273367</v>
      </c>
      <c r="R91" s="104">
        <v>888.83443060497257</v>
      </c>
      <c r="S91" s="104">
        <v>907.45102047207399</v>
      </c>
      <c r="T91" s="104">
        <v>933.35024115324734</v>
      </c>
      <c r="U91" s="104">
        <v>944.5709522656482</v>
      </c>
      <c r="V91" s="104">
        <v>915.27748225562004</v>
      </c>
      <c r="W91" s="104">
        <v>1143.2350234797527</v>
      </c>
      <c r="DA91" s="132" t="s">
        <v>2495</v>
      </c>
    </row>
    <row r="92" spans="1:105" ht="12" customHeight="1" x14ac:dyDescent="0.25">
      <c r="A92" s="106" t="s">
        <v>124</v>
      </c>
      <c r="B92" s="101">
        <v>887.03603190108765</v>
      </c>
      <c r="C92" s="101">
        <v>865.22741702332689</v>
      </c>
      <c r="D92" s="101">
        <v>902.19908145183149</v>
      </c>
      <c r="E92" s="101">
        <v>890.42875476023812</v>
      </c>
      <c r="F92" s="101">
        <v>917.9110284146542</v>
      </c>
      <c r="G92" s="101">
        <v>905.18807995590669</v>
      </c>
      <c r="H92" s="101">
        <v>894.67866623970542</v>
      </c>
      <c r="I92" s="101">
        <v>939.41248795498905</v>
      </c>
      <c r="J92" s="101">
        <v>895.64931921020582</v>
      </c>
      <c r="K92" s="101">
        <v>915.0083255887314</v>
      </c>
      <c r="L92" s="101">
        <v>975.96325068934607</v>
      </c>
      <c r="M92" s="101">
        <v>1061.2879956331856</v>
      </c>
      <c r="N92" s="101">
        <v>1055.8080416602393</v>
      </c>
      <c r="O92" s="101">
        <v>1077.3293257340283</v>
      </c>
      <c r="P92" s="101">
        <v>1093.0064666422659</v>
      </c>
      <c r="Q92" s="101">
        <v>1095.0615758831786</v>
      </c>
      <c r="R92" s="101">
        <v>1122.9970205154605</v>
      </c>
      <c r="S92" s="101">
        <v>1202.5181660767419</v>
      </c>
      <c r="T92" s="101">
        <v>1251.942615775157</v>
      </c>
      <c r="U92" s="101">
        <v>1210.6144430197403</v>
      </c>
      <c r="V92" s="101">
        <v>1248.3169527242712</v>
      </c>
      <c r="W92" s="101">
        <v>1296.673029933467</v>
      </c>
      <c r="DA92" s="131" t="s">
        <v>2496</v>
      </c>
    </row>
    <row r="93" spans="1:105" ht="12" customHeight="1" x14ac:dyDescent="0.25">
      <c r="A93" s="107" t="s">
        <v>123</v>
      </c>
      <c r="B93" s="104">
        <v>887.03603190108765</v>
      </c>
      <c r="C93" s="104">
        <v>865.2277586743993</v>
      </c>
      <c r="D93" s="104">
        <v>902.19161986198321</v>
      </c>
      <c r="E93" s="104">
        <v>890.43386080038408</v>
      </c>
      <c r="F93" s="104">
        <v>917.90678333253049</v>
      </c>
      <c r="G93" s="104">
        <v>905.17829261107386</v>
      </c>
      <c r="H93" s="104">
        <v>894.69406429973469</v>
      </c>
      <c r="I93" s="104">
        <v>939.28211624395112</v>
      </c>
      <c r="J93" s="104">
        <v>895.53846382664995</v>
      </c>
      <c r="K93" s="104">
        <v>914.73643515472804</v>
      </c>
      <c r="L93" s="104">
        <v>975.34029449129923</v>
      </c>
      <c r="M93" s="104">
        <v>1061.0359835538134</v>
      </c>
      <c r="N93" s="104">
        <v>1055.819131714285</v>
      </c>
      <c r="O93" s="104">
        <v>1077.5706333379503</v>
      </c>
      <c r="P93" s="104">
        <v>1093.1203410378955</v>
      </c>
      <c r="Q93" s="104">
        <v>1095.0790112235825</v>
      </c>
      <c r="R93" s="104">
        <v>1122.9279735545315</v>
      </c>
      <c r="S93" s="104">
        <v>1202.245198796739</v>
      </c>
      <c r="T93" s="104">
        <v>1251.4778369011524</v>
      </c>
      <c r="U93" s="104">
        <v>1210.2708779652203</v>
      </c>
      <c r="V93" s="104">
        <v>1247.7422936658622</v>
      </c>
      <c r="W93" s="104">
        <v>1296.4136352904038</v>
      </c>
      <c r="DA93" s="132" t="s">
        <v>2497</v>
      </c>
    </row>
    <row r="94" spans="1:105" ht="12" customHeight="1" x14ac:dyDescent="0.25">
      <c r="A94" s="108" t="s">
        <v>50</v>
      </c>
      <c r="B94" s="98">
        <v>234.04950287941733</v>
      </c>
      <c r="C94" s="98">
        <v>204.41165914295988</v>
      </c>
      <c r="D94" s="98">
        <v>194.58304660075183</v>
      </c>
      <c r="E94" s="98">
        <v>213.77120319899643</v>
      </c>
      <c r="F94" s="98">
        <v>214.29504784834316</v>
      </c>
      <c r="G94" s="98">
        <v>193.59005830571374</v>
      </c>
      <c r="H94" s="98">
        <v>182.88552170496718</v>
      </c>
      <c r="I94" s="98">
        <v>232.21357415165534</v>
      </c>
      <c r="J94" s="98">
        <v>205.06453743094826</v>
      </c>
      <c r="K94" s="98">
        <v>192.50087386172635</v>
      </c>
      <c r="L94" s="98">
        <v>439.61932915274514</v>
      </c>
      <c r="M94" s="98">
        <v>212.34159382594476</v>
      </c>
      <c r="N94" s="98">
        <v>267.48562757736823</v>
      </c>
      <c r="O94" s="98">
        <v>284.79421260999044</v>
      </c>
      <c r="P94" s="98">
        <v>208.50665186665518</v>
      </c>
      <c r="Q94" s="98">
        <v>239.96094498821537</v>
      </c>
      <c r="R94" s="98">
        <v>228.53252194328593</v>
      </c>
      <c r="S94" s="98">
        <v>275.37304284106506</v>
      </c>
      <c r="T94" s="98">
        <v>285.64523825677594</v>
      </c>
      <c r="U94" s="98">
        <v>254.91649382022175</v>
      </c>
      <c r="V94" s="98">
        <v>273.19171826583386</v>
      </c>
      <c r="W94" s="98">
        <v>290.98015025405294</v>
      </c>
      <c r="DA94" s="63" t="s">
        <v>2498</v>
      </c>
    </row>
    <row r="95" spans="1:105" ht="12" customHeight="1" x14ac:dyDescent="0.25">
      <c r="A95" s="108" t="s">
        <v>52</v>
      </c>
      <c r="B95" s="98">
        <v>652.98652902167032</v>
      </c>
      <c r="C95" s="98">
        <v>660.81609953143959</v>
      </c>
      <c r="D95" s="98">
        <v>707.6085732612313</v>
      </c>
      <c r="E95" s="98">
        <v>676.66265760138742</v>
      </c>
      <c r="F95" s="98">
        <v>703.61173548418719</v>
      </c>
      <c r="G95" s="98">
        <v>711.58823430536017</v>
      </c>
      <c r="H95" s="98">
        <v>711.80854259476757</v>
      </c>
      <c r="I95" s="98">
        <v>707.06854209229584</v>
      </c>
      <c r="J95" s="98">
        <v>690.4739263957016</v>
      </c>
      <c r="K95" s="98">
        <v>722.23556129300175</v>
      </c>
      <c r="L95" s="98">
        <v>535.72096533855392</v>
      </c>
      <c r="M95" s="98">
        <v>848.69438972786861</v>
      </c>
      <c r="N95" s="98">
        <v>788.33350413691664</v>
      </c>
      <c r="O95" s="98">
        <v>792.77642072795993</v>
      </c>
      <c r="P95" s="98">
        <v>884.61368917124037</v>
      </c>
      <c r="Q95" s="98">
        <v>855.118066235367</v>
      </c>
      <c r="R95" s="98">
        <v>894.39545161124556</v>
      </c>
      <c r="S95" s="98">
        <v>926.87215595567386</v>
      </c>
      <c r="T95" s="98">
        <v>965.83259864437639</v>
      </c>
      <c r="U95" s="98">
        <v>955.35438414499868</v>
      </c>
      <c r="V95" s="98">
        <v>974.55057540002849</v>
      </c>
      <c r="W95" s="98">
        <v>1005.4334850363508</v>
      </c>
      <c r="DA95" s="63" t="s">
        <v>2499</v>
      </c>
    </row>
    <row r="96" spans="1:105" ht="12" customHeight="1" x14ac:dyDescent="0.25">
      <c r="A96" s="106" t="s">
        <v>122</v>
      </c>
      <c r="B96" s="101">
        <v>920.54515040993158</v>
      </c>
      <c r="C96" s="101">
        <v>872.83303371570378</v>
      </c>
      <c r="D96" s="101">
        <v>872.83286018720662</v>
      </c>
      <c r="E96" s="101">
        <v>924.06230213402125</v>
      </c>
      <c r="F96" s="101">
        <v>931.79135024251582</v>
      </c>
      <c r="G96" s="101">
        <v>866.85093406637941</v>
      </c>
      <c r="H96" s="101">
        <v>903.87319972571379</v>
      </c>
      <c r="I96" s="101">
        <v>915.83827815054281</v>
      </c>
      <c r="J96" s="101">
        <v>935.28525950789651</v>
      </c>
      <c r="K96" s="101">
        <v>868.30692222472533</v>
      </c>
      <c r="L96" s="101">
        <v>954.89738149377456</v>
      </c>
      <c r="M96" s="101">
        <v>1029.0656040604065</v>
      </c>
      <c r="N96" s="101">
        <v>1100.8808267896795</v>
      </c>
      <c r="O96" s="101">
        <v>1170.158830929719</v>
      </c>
      <c r="P96" s="101">
        <v>1055.1583167068623</v>
      </c>
      <c r="Q96" s="101">
        <v>1114.1744276048003</v>
      </c>
      <c r="R96" s="101">
        <v>1128.5923436107209</v>
      </c>
      <c r="S96" s="101">
        <v>1205.9582981160752</v>
      </c>
      <c r="T96" s="101">
        <v>1227.1077078985959</v>
      </c>
      <c r="U96" s="101">
        <v>1223.0718810245949</v>
      </c>
      <c r="V96" s="101">
        <v>1287.6373030706197</v>
      </c>
      <c r="W96" s="101">
        <v>1260.7484070497756</v>
      </c>
      <c r="DA96" s="131" t="s">
        <v>2500</v>
      </c>
    </row>
    <row r="97" spans="1:105" ht="12" customHeight="1" x14ac:dyDescent="0.25">
      <c r="A97" s="107" t="s">
        <v>121</v>
      </c>
      <c r="B97" s="104">
        <v>920.54515040993169</v>
      </c>
      <c r="C97" s="104">
        <v>872.81005440642809</v>
      </c>
      <c r="D97" s="104">
        <v>872.79753827385923</v>
      </c>
      <c r="E97" s="104">
        <v>924.03675827751306</v>
      </c>
      <c r="F97" s="104">
        <v>931.77782229500565</v>
      </c>
      <c r="G97" s="104">
        <v>866.84878226669252</v>
      </c>
      <c r="H97" s="104">
        <v>903.90669474707147</v>
      </c>
      <c r="I97" s="104">
        <v>915.73838648095671</v>
      </c>
      <c r="J97" s="104">
        <v>935.17332181276072</v>
      </c>
      <c r="K97" s="104">
        <v>868.17921021871337</v>
      </c>
      <c r="L97" s="104">
        <v>954.39020480043257</v>
      </c>
      <c r="M97" s="104">
        <v>1028.9801020533591</v>
      </c>
      <c r="N97" s="104">
        <v>1100.7958561706016</v>
      </c>
      <c r="O97" s="104">
        <v>1170.0784199931052</v>
      </c>
      <c r="P97" s="104">
        <v>1055.0706730093618</v>
      </c>
      <c r="Q97" s="104">
        <v>1114.133197342059</v>
      </c>
      <c r="R97" s="104">
        <v>1128.6731786468215</v>
      </c>
      <c r="S97" s="104">
        <v>1206.1095566890685</v>
      </c>
      <c r="T97" s="104">
        <v>1227.5167714086879</v>
      </c>
      <c r="U97" s="104">
        <v>1223.4957542448758</v>
      </c>
      <c r="V97" s="104">
        <v>1287.7646487717702</v>
      </c>
      <c r="W97" s="104">
        <v>1260.7686307998365</v>
      </c>
      <c r="DA97" s="132" t="s">
        <v>2501</v>
      </c>
    </row>
    <row r="98" spans="1:105" ht="12" customHeight="1" x14ac:dyDescent="0.25">
      <c r="A98" s="108" t="s">
        <v>53</v>
      </c>
      <c r="B98" s="98">
        <v>243.022836653019</v>
      </c>
      <c r="C98" s="98">
        <v>206.23856504489066</v>
      </c>
      <c r="D98" s="98">
        <v>188.15088986266215</v>
      </c>
      <c r="E98" s="98">
        <v>221.89707145043394</v>
      </c>
      <c r="F98" s="98">
        <v>217.568021393772</v>
      </c>
      <c r="G98" s="98">
        <v>185.28200533647757</v>
      </c>
      <c r="H98" s="98">
        <v>184.67927773184604</v>
      </c>
      <c r="I98" s="98">
        <v>226.40287007068812</v>
      </c>
      <c r="J98" s="98">
        <v>214.33142600960824</v>
      </c>
      <c r="K98" s="98">
        <v>182.38775467598242</v>
      </c>
      <c r="L98" s="98">
        <v>430.16638162332657</v>
      </c>
      <c r="M98" s="98">
        <v>205.50414116718076</v>
      </c>
      <c r="N98" s="98">
        <v>278.88706928862422</v>
      </c>
      <c r="O98" s="98">
        <v>309.15796248841696</v>
      </c>
      <c r="P98" s="98">
        <v>200.98452873696266</v>
      </c>
      <c r="Q98" s="98">
        <v>244.35960939433917</v>
      </c>
      <c r="R98" s="98">
        <v>229.80001123736196</v>
      </c>
      <c r="S98" s="98">
        <v>276.40964026370477</v>
      </c>
      <c r="T98" s="98">
        <v>280.28613381077355</v>
      </c>
      <c r="U98" s="98">
        <v>257.97641892683805</v>
      </c>
      <c r="V98" s="98">
        <v>282.15540534143025</v>
      </c>
      <c r="W98" s="98">
        <v>282.99504065787585</v>
      </c>
      <c r="DA98" s="63" t="s">
        <v>2502</v>
      </c>
    </row>
    <row r="99" spans="1:105" ht="12" customHeight="1" x14ac:dyDescent="0.25">
      <c r="A99" s="108" t="s">
        <v>52</v>
      </c>
      <c r="B99" s="98">
        <v>677.52231375691269</v>
      </c>
      <c r="C99" s="98">
        <v>666.57148936153726</v>
      </c>
      <c r="D99" s="98">
        <v>684.64664841119713</v>
      </c>
      <c r="E99" s="98">
        <v>702.13968682707912</v>
      </c>
      <c r="F99" s="98">
        <v>714.20980090123351</v>
      </c>
      <c r="G99" s="98">
        <v>681.56677693021504</v>
      </c>
      <c r="H99" s="98">
        <v>719.22741701522546</v>
      </c>
      <c r="I99" s="98">
        <v>689.3355164102685</v>
      </c>
      <c r="J99" s="98">
        <v>720.84189580315251</v>
      </c>
      <c r="K99" s="98">
        <v>685.79145554273089</v>
      </c>
      <c r="L99" s="98">
        <v>524.22382317710606</v>
      </c>
      <c r="M99" s="98">
        <v>823.47596088617831</v>
      </c>
      <c r="N99" s="98">
        <v>821.90878688197745</v>
      </c>
      <c r="O99" s="98">
        <v>860.92045750468833</v>
      </c>
      <c r="P99" s="98">
        <v>854.08614427239934</v>
      </c>
      <c r="Q99" s="98">
        <v>869.77358794771999</v>
      </c>
      <c r="R99" s="98">
        <v>898.87316740945948</v>
      </c>
      <c r="S99" s="98">
        <v>929.69991642536399</v>
      </c>
      <c r="T99" s="98">
        <v>947.23063759791444</v>
      </c>
      <c r="U99" s="98">
        <v>965.51933531803786</v>
      </c>
      <c r="V99" s="98">
        <v>1005.6092434303397</v>
      </c>
      <c r="W99" s="98">
        <v>977.77359014196077</v>
      </c>
      <c r="DA99" s="63" t="s">
        <v>2503</v>
      </c>
    </row>
    <row r="100" spans="1:105" ht="12" customHeight="1" x14ac:dyDescent="0.25">
      <c r="A100" s="121" t="s">
        <v>54</v>
      </c>
      <c r="B100" s="122">
        <v>565.7589457915027</v>
      </c>
      <c r="C100" s="122">
        <v>566.88255792147356</v>
      </c>
      <c r="D100" s="122">
        <v>573.5909314901927</v>
      </c>
      <c r="E100" s="122">
        <v>553.61581282083228</v>
      </c>
      <c r="F100" s="122">
        <v>498.71824162478219</v>
      </c>
      <c r="G100" s="122">
        <v>515.04839140199124</v>
      </c>
      <c r="H100" s="122">
        <v>525.40461964855933</v>
      </c>
      <c r="I100" s="122">
        <v>552.51173308742443</v>
      </c>
      <c r="J100" s="122">
        <v>557.93927427552148</v>
      </c>
      <c r="K100" s="122">
        <v>465.30943004554103</v>
      </c>
      <c r="L100" s="122">
        <v>579.40886408475751</v>
      </c>
      <c r="M100" s="122">
        <v>575.20630580636487</v>
      </c>
      <c r="N100" s="122">
        <v>606.58270220211421</v>
      </c>
      <c r="O100" s="122">
        <v>623.33792762505209</v>
      </c>
      <c r="P100" s="122">
        <v>551.55185418003111</v>
      </c>
      <c r="Q100" s="122">
        <v>576.8760064513541</v>
      </c>
      <c r="R100" s="122">
        <v>558.56154343037542</v>
      </c>
      <c r="S100" s="122">
        <v>595.26590019834225</v>
      </c>
      <c r="T100" s="122">
        <v>596.38710935365043</v>
      </c>
      <c r="U100" s="122">
        <v>588.70145846817445</v>
      </c>
      <c r="V100" s="122">
        <v>618.92495837621891</v>
      </c>
      <c r="W100" s="122">
        <v>585.72535895253975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576.7154939647636</v>
      </c>
      <c r="C102" s="98">
        <v>555.3209176298941</v>
      </c>
      <c r="D102" s="98">
        <v>569.33003292293745</v>
      </c>
      <c r="E102" s="98">
        <v>537.50728787781895</v>
      </c>
      <c r="F102" s="98">
        <v>529.80080867084723</v>
      </c>
      <c r="G102" s="98">
        <v>517.90487911972627</v>
      </c>
      <c r="H102" s="98">
        <v>519.4757172176619</v>
      </c>
      <c r="I102" s="98">
        <v>553.47582758059809</v>
      </c>
      <c r="J102" s="98">
        <v>524.55583742708041</v>
      </c>
      <c r="K102" s="98">
        <v>536.15937506757314</v>
      </c>
      <c r="L102" s="98">
        <v>556.70870055749276</v>
      </c>
      <c r="M102" s="98">
        <v>589.04600044196434</v>
      </c>
      <c r="N102" s="98">
        <v>585.96981162982627</v>
      </c>
      <c r="O102" s="98">
        <v>590.44967866415152</v>
      </c>
      <c r="P102" s="98">
        <v>593.8630970648984</v>
      </c>
      <c r="Q102" s="98">
        <v>588.54100989657024</v>
      </c>
      <c r="R102" s="98">
        <v>544.35182416401881</v>
      </c>
      <c r="S102" s="98">
        <v>592.63233597787951</v>
      </c>
      <c r="T102" s="98">
        <v>595.44409633681084</v>
      </c>
      <c r="U102" s="98">
        <v>586.48707315904278</v>
      </c>
      <c r="V102" s="98">
        <v>624.75301235205484</v>
      </c>
      <c r="W102" s="98">
        <v>573.2748423790066</v>
      </c>
      <c r="DA102" s="63" t="s">
        <v>2506</v>
      </c>
    </row>
    <row r="103" spans="1:105" ht="12" customHeight="1" x14ac:dyDescent="0.25">
      <c r="A103" s="109" t="s">
        <v>120</v>
      </c>
      <c r="B103" s="33">
        <v>556.45143156608572</v>
      </c>
      <c r="C103" s="33">
        <v>576.55353245222932</v>
      </c>
      <c r="D103" s="33">
        <v>577.16421867132533</v>
      </c>
      <c r="E103" s="33">
        <v>567.11926979459554</v>
      </c>
      <c r="F103" s="33">
        <v>471.89235600654649</v>
      </c>
      <c r="G103" s="33">
        <v>512.64117922669584</v>
      </c>
      <c r="H103" s="33">
        <v>530.03674932760066</v>
      </c>
      <c r="I103" s="33">
        <v>551.79895650307492</v>
      </c>
      <c r="J103" s="33">
        <v>580.89358967195608</v>
      </c>
      <c r="K103" s="33">
        <v>419.85716869779276</v>
      </c>
      <c r="L103" s="33">
        <v>593.1210220436277</v>
      </c>
      <c r="M103" s="33">
        <v>567.19076229518316</v>
      </c>
      <c r="N103" s="33">
        <v>617.91993413912166</v>
      </c>
      <c r="O103" s="33">
        <v>640.86238407757321</v>
      </c>
      <c r="P103" s="33">
        <v>529.64636431156498</v>
      </c>
      <c r="Q103" s="33">
        <v>571.12160958663924</v>
      </c>
      <c r="R103" s="33">
        <v>564.99263870935545</v>
      </c>
      <c r="S103" s="33">
        <v>596.3672060358914</v>
      </c>
      <c r="T103" s="33">
        <v>596.75444939446311</v>
      </c>
      <c r="U103" s="33">
        <v>589.5076978787323</v>
      </c>
      <c r="V103" s="33">
        <v>616.92462171381419</v>
      </c>
      <c r="W103" s="33">
        <v>589.77451529688915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9452.2890158727623</v>
      </c>
      <c r="C105" s="117">
        <f t="shared" si="35"/>
        <v>10286.0254607026</v>
      </c>
      <c r="D105" s="117">
        <f t="shared" si="35"/>
        <v>8446.2772885723189</v>
      </c>
      <c r="E105" s="117">
        <f t="shared" si="35"/>
        <v>10356.61355510941</v>
      </c>
      <c r="F105" s="117">
        <f t="shared" si="35"/>
        <v>13656.819682597723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7928.5082574191265</v>
      </c>
      <c r="C106" s="122">
        <f t="shared" si="38"/>
        <v>8792.7138722972286</v>
      </c>
      <c r="D106" s="122">
        <f t="shared" si="38"/>
        <v>6948.9875151899123</v>
      </c>
      <c r="E106" s="122">
        <f t="shared" si="38"/>
        <v>8691.3160754507953</v>
      </c>
      <c r="F106" s="122">
        <f t="shared" si="38"/>
        <v>12158.875383771881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7888.9228673578273</v>
      </c>
      <c r="C107" s="98">
        <v>8749.9331733787149</v>
      </c>
      <c r="D107" s="98">
        <v>6915.6277652500748</v>
      </c>
      <c r="E107" s="98">
        <v>8651.5116583101517</v>
      </c>
      <c r="F107" s="98">
        <v>12102.735926523545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39.585390061299279</v>
      </c>
      <c r="C108" s="98">
        <v>42.780698918513934</v>
      </c>
      <c r="D108" s="98">
        <v>33.359749939837648</v>
      </c>
      <c r="E108" s="98">
        <v>39.804417140644141</v>
      </c>
      <c r="F108" s="98">
        <v>56.139457248336072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37.476631102005896</v>
      </c>
      <c r="C109" s="122">
        <f t="shared" si="41"/>
        <v>53.613493391880745</v>
      </c>
      <c r="D109" s="122">
        <f t="shared" si="41"/>
        <v>50.737479538135418</v>
      </c>
      <c r="E109" s="122">
        <f t="shared" si="41"/>
        <v>187.31159716975563</v>
      </c>
      <c r="F109" s="122">
        <f t="shared" si="41"/>
        <v>67.239039110059167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37.476631102005896</v>
      </c>
      <c r="C110" s="98">
        <f>IF(RES_hhdet_tes!C110=0,0,RES_hhdet_tes!C110*1000*11630/RES_hhdet_num!C105)</f>
        <v>53.613493391880745</v>
      </c>
      <c r="D110" s="98">
        <f>IF(RES_hhdet_tes!D110=0,0,RES_hhdet_tes!D110*1000*11630/RES_hhdet_num!D105)</f>
        <v>50.737479538135418</v>
      </c>
      <c r="E110" s="98">
        <f>IF(RES_hhdet_tes!E110=0,0,RES_hhdet_tes!E110*1000*11630/RES_hhdet_num!E105)</f>
        <v>187.31159716975563</v>
      </c>
      <c r="F110" s="98">
        <f>IF(RES_hhdet_tes!F110=0,0,RES_hhdet_tes!F110*1000*11630/RES_hhdet_num!F105)</f>
        <v>67.239039110059167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920.54515040993158</v>
      </c>
      <c r="C111" s="122">
        <v>872.86807037474455</v>
      </c>
      <c r="D111" s="122">
        <v>872.97352082419673</v>
      </c>
      <c r="E111" s="122">
        <v>924.40733182516101</v>
      </c>
      <c r="F111" s="122">
        <v>932.37211733834374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920.54515040993158</v>
      </c>
      <c r="C116" s="101">
        <v>872.86914384917452</v>
      </c>
      <c r="D116" s="101">
        <v>872.97572705524283</v>
      </c>
      <c r="E116" s="101">
        <v>924.40841395559062</v>
      </c>
      <c r="F116" s="101">
        <v>932.37160339798686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920.54515040993169</v>
      </c>
      <c r="C117" s="104">
        <v>872.83920344632213</v>
      </c>
      <c r="D117" s="104">
        <v>872.9140685401992</v>
      </c>
      <c r="E117" s="104">
        <v>924.37810711458724</v>
      </c>
      <c r="F117" s="104">
        <v>932.38605130532198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243.02283665301897</v>
      </c>
      <c r="C118" s="98">
        <v>206.24545274758131</v>
      </c>
      <c r="D118" s="98">
        <v>188.17601054912873</v>
      </c>
      <c r="E118" s="98">
        <v>221.97904254802421</v>
      </c>
      <c r="F118" s="98">
        <v>217.71004149680775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677.52231375691269</v>
      </c>
      <c r="C119" s="98">
        <v>666.59375069874068</v>
      </c>
      <c r="D119" s="98">
        <v>684.73805799107049</v>
      </c>
      <c r="E119" s="98">
        <v>702.39906456656308</v>
      </c>
      <c r="F119" s="98">
        <v>714.67600980851432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565.75897694169862</v>
      </c>
      <c r="C120" s="122">
        <v>566.8300246387455</v>
      </c>
      <c r="D120" s="122">
        <v>573.57877302007489</v>
      </c>
      <c r="E120" s="122">
        <v>553.57855066369791</v>
      </c>
      <c r="F120" s="122">
        <v>498.33314237743843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576.7154939647636</v>
      </c>
      <c r="C121" s="98">
        <v>555.32091762989421</v>
      </c>
      <c r="D121" s="98">
        <v>569.33003292293733</v>
      </c>
      <c r="E121" s="98">
        <v>537.50728787781907</v>
      </c>
      <c r="F121" s="98">
        <v>529.80080867084746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556.45143156608572</v>
      </c>
      <c r="C122" s="33">
        <v>576.55353245222943</v>
      </c>
      <c r="D122" s="33">
        <v>577.16421867132544</v>
      </c>
      <c r="E122" s="33">
        <v>567.11926979459565</v>
      </c>
      <c r="F122" s="33">
        <v>471.89235600654638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7912.160482666065</v>
      </c>
      <c r="C124" s="117">
        <f t="shared" si="42"/>
        <v>9523.5935028498807</v>
      </c>
      <c r="D124" s="117">
        <f t="shared" si="42"/>
        <v>9962.9667694126438</v>
      </c>
      <c r="E124" s="117">
        <f t="shared" si="42"/>
        <v>9796.4782480520862</v>
      </c>
      <c r="F124" s="117">
        <f t="shared" si="42"/>
        <v>9925.0228155815457</v>
      </c>
      <c r="G124" s="117">
        <f t="shared" si="42"/>
        <v>10759.129575306921</v>
      </c>
      <c r="H124" s="117">
        <f t="shared" si="42"/>
        <v>11262.46878480687</v>
      </c>
      <c r="I124" s="117">
        <f t="shared" si="42"/>
        <v>7337.4780777066262</v>
      </c>
      <c r="J124" s="117">
        <f t="shared" si="42"/>
        <v>9354.1258571476974</v>
      </c>
      <c r="K124" s="117">
        <f t="shared" si="42"/>
        <v>9272.0954861429091</v>
      </c>
      <c r="L124" s="117">
        <f t="shared" si="42"/>
        <v>10417.89557450251</v>
      </c>
      <c r="M124" s="117">
        <f t="shared" si="42"/>
        <v>8961.2601926821098</v>
      </c>
      <c r="N124" s="117">
        <f t="shared" si="42"/>
        <v>10037.910250819159</v>
      </c>
      <c r="O124" s="117">
        <f t="shared" si="42"/>
        <v>10780.477080571238</v>
      </c>
      <c r="P124" s="117">
        <f t="shared" si="42"/>
        <v>8633.755689606829</v>
      </c>
      <c r="Q124" s="117">
        <f t="shared" si="42"/>
        <v>9530.9402275316315</v>
      </c>
      <c r="R124" s="117">
        <f t="shared" ref="R124:V124" si="43">R125+R128+R130+R139</f>
        <v>10045.505248565429</v>
      </c>
      <c r="S124" s="117">
        <f t="shared" si="43"/>
        <v>9908.0756926188005</v>
      </c>
      <c r="T124" s="117">
        <f t="shared" si="43"/>
        <v>9916.2062716136934</v>
      </c>
      <c r="U124" s="117">
        <f t="shared" si="43"/>
        <v>9934.0676768746634</v>
      </c>
      <c r="V124" s="117">
        <f t="shared" si="43"/>
        <v>9662.8456698626505</v>
      </c>
      <c r="W124" s="117">
        <f t="shared" ref="W124" si="44">W125+W128+W130+W139</f>
        <v>10954.858138741332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6540.8884810236968</v>
      </c>
      <c r="C125" s="122">
        <f t="shared" si="45"/>
        <v>8058.1205625838293</v>
      </c>
      <c r="D125" s="122">
        <f t="shared" si="45"/>
        <v>8411.1313344088321</v>
      </c>
      <c r="E125" s="122">
        <f t="shared" si="45"/>
        <v>8188.9680659348496</v>
      </c>
      <c r="F125" s="122">
        <f t="shared" si="45"/>
        <v>8479.4060991676433</v>
      </c>
      <c r="G125" s="122">
        <f t="shared" si="45"/>
        <v>9229.509329317847</v>
      </c>
      <c r="H125" s="122">
        <f t="shared" si="45"/>
        <v>9568.3361876281524</v>
      </c>
      <c r="I125" s="122">
        <f t="shared" si="45"/>
        <v>5978.3130763616036</v>
      </c>
      <c r="J125" s="122">
        <f t="shared" si="45"/>
        <v>7831.6472221598842</v>
      </c>
      <c r="K125" s="122">
        <f t="shared" si="45"/>
        <v>7878.2232783777508</v>
      </c>
      <c r="L125" s="122">
        <f t="shared" si="45"/>
        <v>8816.4372662641472</v>
      </c>
      <c r="M125" s="122">
        <f t="shared" si="45"/>
        <v>7279.3577415025838</v>
      </c>
      <c r="N125" s="122">
        <f t="shared" si="45"/>
        <v>8298.4987792423835</v>
      </c>
      <c r="O125" s="122">
        <f t="shared" si="45"/>
        <v>8979.3105363955219</v>
      </c>
      <c r="P125" s="122">
        <f t="shared" si="45"/>
        <v>6962.3718075254919</v>
      </c>
      <c r="Q125" s="122">
        <f t="shared" si="45"/>
        <v>7749.0518528784432</v>
      </c>
      <c r="R125" s="122">
        <f t="shared" ref="R125:V125" si="46">SUM(R126:R127)</f>
        <v>8228.7889815263006</v>
      </c>
      <c r="S125" s="122">
        <f t="shared" si="46"/>
        <v>7985.8779933050291</v>
      </c>
      <c r="T125" s="122">
        <f t="shared" si="46"/>
        <v>7913.7124095023482</v>
      </c>
      <c r="U125" s="122">
        <f t="shared" si="46"/>
        <v>7918.9900826451367</v>
      </c>
      <c r="V125" s="122">
        <f t="shared" si="46"/>
        <v>7507.1374213898671</v>
      </c>
      <c r="W125" s="122">
        <f t="shared" ref="W125" si="47">SUM(W126:W127)</f>
        <v>8801.2928733695171</v>
      </c>
      <c r="DA125" s="130" t="s">
        <v>2527</v>
      </c>
    </row>
    <row r="126" spans="1:105" ht="12" customHeight="1" x14ac:dyDescent="0.25">
      <c r="A126" s="97" t="s">
        <v>203</v>
      </c>
      <c r="B126" s="98">
        <v>6508.2311874367861</v>
      </c>
      <c r="C126" s="98">
        <v>8018.9140064916182</v>
      </c>
      <c r="D126" s="98">
        <v>8370.7523241697636</v>
      </c>
      <c r="E126" s="98">
        <v>8151.4642980338558</v>
      </c>
      <c r="F126" s="98">
        <v>8440.2553355344498</v>
      </c>
      <c r="G126" s="98">
        <v>9187.8502606212514</v>
      </c>
      <c r="H126" s="98">
        <v>9525.9152151465405</v>
      </c>
      <c r="I126" s="98">
        <v>5951.8122634175579</v>
      </c>
      <c r="J126" s="98">
        <v>7797.4472910478253</v>
      </c>
      <c r="K126" s="98">
        <v>7844.806177150248</v>
      </c>
      <c r="L126" s="98">
        <v>8779.2472505384994</v>
      </c>
      <c r="M126" s="98">
        <v>7248.9958560240757</v>
      </c>
      <c r="N126" s="98">
        <v>8264.2230780449754</v>
      </c>
      <c r="O126" s="98">
        <v>8942.5518510895072</v>
      </c>
      <c r="P126" s="98">
        <v>6934.0207696371217</v>
      </c>
      <c r="Q126" s="98">
        <v>7717.6571182642547</v>
      </c>
      <c r="R126" s="98">
        <v>8195.6066902846396</v>
      </c>
      <c r="S126" s="98">
        <v>7953.8276567615203</v>
      </c>
      <c r="T126" s="98">
        <v>7882.0761107075905</v>
      </c>
      <c r="U126" s="98">
        <v>7887.4333277811429</v>
      </c>
      <c r="V126" s="98">
        <v>7477.3088716230759</v>
      </c>
      <c r="W126" s="98">
        <v>8766.3952099507442</v>
      </c>
      <c r="DA126" s="63" t="s">
        <v>2528</v>
      </c>
    </row>
    <row r="127" spans="1:105" ht="12" customHeight="1" x14ac:dyDescent="0.25">
      <c r="A127" s="97" t="s">
        <v>53</v>
      </c>
      <c r="B127" s="98">
        <v>32.657293586910718</v>
      </c>
      <c r="C127" s="98">
        <v>39.206556092211216</v>
      </c>
      <c r="D127" s="98">
        <v>40.379010239068357</v>
      </c>
      <c r="E127" s="98">
        <v>37.503767900993978</v>
      </c>
      <c r="F127" s="98">
        <v>39.150763633193016</v>
      </c>
      <c r="G127" s="98">
        <v>41.659068696596066</v>
      </c>
      <c r="H127" s="98">
        <v>42.42097248161118</v>
      </c>
      <c r="I127" s="98">
        <v>26.500812944045421</v>
      </c>
      <c r="J127" s="98">
        <v>34.199931112058671</v>
      </c>
      <c r="K127" s="98">
        <v>33.417101227502904</v>
      </c>
      <c r="L127" s="98">
        <v>37.19001572564725</v>
      </c>
      <c r="M127" s="98">
        <v>30.361885478508103</v>
      </c>
      <c r="N127" s="98">
        <v>34.275701197408388</v>
      </c>
      <c r="O127" s="98">
        <v>36.758685306013945</v>
      </c>
      <c r="P127" s="98">
        <v>28.351037888370076</v>
      </c>
      <c r="Q127" s="98">
        <v>31.394734614188337</v>
      </c>
      <c r="R127" s="98">
        <v>33.182291241660145</v>
      </c>
      <c r="S127" s="98">
        <v>32.0503365435085</v>
      </c>
      <c r="T127" s="98">
        <v>31.636298794757359</v>
      </c>
      <c r="U127" s="98">
        <v>31.556754863993739</v>
      </c>
      <c r="V127" s="98">
        <v>29.828549766791333</v>
      </c>
      <c r="W127" s="98">
        <v>34.897663418772083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37.478680511538656</v>
      </c>
      <c r="C128" s="122">
        <f t="shared" si="48"/>
        <v>48.82638652844085</v>
      </c>
      <c r="D128" s="122">
        <f t="shared" si="48"/>
        <v>40.585000284261326</v>
      </c>
      <c r="E128" s="122">
        <f t="shared" si="48"/>
        <v>143.67195046495436</v>
      </c>
      <c r="F128" s="122">
        <f t="shared" si="48"/>
        <v>47.545454324913038</v>
      </c>
      <c r="G128" s="122">
        <f t="shared" si="48"/>
        <v>72.456848250505743</v>
      </c>
      <c r="H128" s="122">
        <f t="shared" si="48"/>
        <v>111.39942351504175</v>
      </c>
      <c r="I128" s="122">
        <f t="shared" si="48"/>
        <v>62.237406874188203</v>
      </c>
      <c r="J128" s="122">
        <f t="shared" si="48"/>
        <v>70.344137459644088</v>
      </c>
      <c r="K128" s="122">
        <f t="shared" si="48"/>
        <v>78.953248887436118</v>
      </c>
      <c r="L128" s="122">
        <f t="shared" si="48"/>
        <v>61.902683775455536</v>
      </c>
      <c r="M128" s="122">
        <f t="shared" si="48"/>
        <v>53.11109134011204</v>
      </c>
      <c r="N128" s="122">
        <f t="shared" si="48"/>
        <v>52.874017437556482</v>
      </c>
      <c r="O128" s="122">
        <f t="shared" si="48"/>
        <v>59.974632426791025</v>
      </c>
      <c r="P128" s="122">
        <f t="shared" si="48"/>
        <v>72.894325234410687</v>
      </c>
      <c r="Q128" s="122">
        <f t="shared" si="48"/>
        <v>85.529702897160902</v>
      </c>
      <c r="R128" s="122">
        <f t="shared" si="48"/>
        <v>115.82414361142698</v>
      </c>
      <c r="S128" s="122">
        <f t="shared" si="48"/>
        <v>137.43454269000679</v>
      </c>
      <c r="T128" s="122">
        <f t="shared" si="48"/>
        <v>175.44672913320835</v>
      </c>
      <c r="U128" s="122">
        <f t="shared" si="48"/>
        <v>210.54529479426384</v>
      </c>
      <c r="V128" s="122">
        <f t="shared" si="48"/>
        <v>267.59229358252401</v>
      </c>
      <c r="W128" s="122">
        <f t="shared" si="48"/>
        <v>284.79748874570663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37.478680511538656</v>
      </c>
      <c r="C129" s="98">
        <f>IF(RES_hhdet_tes!C129=0,0,RES_hhdet_tes!C129*1000*11630/RES_hhdet_num!C124)</f>
        <v>48.82638652844085</v>
      </c>
      <c r="D129" s="98">
        <f>IF(RES_hhdet_tes!D129=0,0,RES_hhdet_tes!D129*1000*11630/RES_hhdet_num!D124)</f>
        <v>40.585000284261326</v>
      </c>
      <c r="E129" s="98">
        <f>IF(RES_hhdet_tes!E129=0,0,RES_hhdet_tes!E129*1000*11630/RES_hhdet_num!E124)</f>
        <v>143.67195046495436</v>
      </c>
      <c r="F129" s="98">
        <f>IF(RES_hhdet_tes!F129=0,0,RES_hhdet_tes!F129*1000*11630/RES_hhdet_num!F124)</f>
        <v>47.545454324913038</v>
      </c>
      <c r="G129" s="98">
        <f>IF(RES_hhdet_tes!G129=0,0,RES_hhdet_tes!G129*1000*11630/RES_hhdet_num!G124)</f>
        <v>72.456848250505743</v>
      </c>
      <c r="H129" s="98">
        <f>IF(RES_hhdet_tes!H129=0,0,RES_hhdet_tes!H129*1000*11630/RES_hhdet_num!H124)</f>
        <v>111.39942351504175</v>
      </c>
      <c r="I129" s="98">
        <f>IF(RES_hhdet_tes!I129=0,0,RES_hhdet_tes!I129*1000*11630/RES_hhdet_num!I124)</f>
        <v>62.237406874188203</v>
      </c>
      <c r="J129" s="98">
        <f>IF(RES_hhdet_tes!J129=0,0,RES_hhdet_tes!J129*1000*11630/RES_hhdet_num!J124)</f>
        <v>70.344137459644088</v>
      </c>
      <c r="K129" s="98">
        <f>IF(RES_hhdet_tes!K129=0,0,RES_hhdet_tes!K129*1000*11630/RES_hhdet_num!K124)</f>
        <v>78.953248887436118</v>
      </c>
      <c r="L129" s="98">
        <f>IF(RES_hhdet_tes!L129=0,0,RES_hhdet_tes!L129*1000*11630/RES_hhdet_num!L124)</f>
        <v>61.902683775455536</v>
      </c>
      <c r="M129" s="98">
        <f>IF(RES_hhdet_tes!M129=0,0,RES_hhdet_tes!M129*1000*11630/RES_hhdet_num!M124)</f>
        <v>53.11109134011204</v>
      </c>
      <c r="N129" s="98">
        <f>IF(RES_hhdet_tes!N129=0,0,RES_hhdet_tes!N129*1000*11630/RES_hhdet_num!N124)</f>
        <v>52.874017437556482</v>
      </c>
      <c r="O129" s="98">
        <f>IF(RES_hhdet_tes!O129=0,0,RES_hhdet_tes!O129*1000*11630/RES_hhdet_num!O124)</f>
        <v>59.974632426791025</v>
      </c>
      <c r="P129" s="98">
        <f>IF(RES_hhdet_tes!P129=0,0,RES_hhdet_tes!P129*1000*11630/RES_hhdet_num!P124)</f>
        <v>72.894325234410687</v>
      </c>
      <c r="Q129" s="98">
        <f>IF(RES_hhdet_tes!Q129=0,0,RES_hhdet_tes!Q129*1000*11630/RES_hhdet_num!Q124)</f>
        <v>85.529702897160902</v>
      </c>
      <c r="R129" s="98">
        <f>IF(RES_hhdet_tes!R129=0,0,RES_hhdet_tes!R129*1000*11630/RES_hhdet_num!R124)</f>
        <v>115.82414361142698</v>
      </c>
      <c r="S129" s="98">
        <f>IF(RES_hhdet_tes!S129=0,0,RES_hhdet_tes!S129*1000*11630/RES_hhdet_num!S124)</f>
        <v>137.43454269000679</v>
      </c>
      <c r="T129" s="98">
        <f>IF(RES_hhdet_tes!T129=0,0,RES_hhdet_tes!T129*1000*11630/RES_hhdet_num!T124)</f>
        <v>175.44672913320835</v>
      </c>
      <c r="U129" s="98">
        <f>IF(RES_hhdet_tes!U129=0,0,RES_hhdet_tes!U129*1000*11630/RES_hhdet_num!U124)</f>
        <v>210.54529479426384</v>
      </c>
      <c r="V129" s="98">
        <f>IF(RES_hhdet_tes!V129=0,0,RES_hhdet_tes!V129*1000*11630/RES_hhdet_num!V124)</f>
        <v>267.59229358252401</v>
      </c>
      <c r="W129" s="98">
        <f>IF(RES_hhdet_tes!W129=0,0,RES_hhdet_tes!W129*1000*11630/RES_hhdet_num!W124)</f>
        <v>284.79748874570663</v>
      </c>
      <c r="DA129" s="63" t="s">
        <v>2531</v>
      </c>
    </row>
    <row r="130" spans="1:105" ht="12" customHeight="1" x14ac:dyDescent="0.25">
      <c r="A130" s="121" t="s">
        <v>55</v>
      </c>
      <c r="B130" s="122">
        <v>768.03437275327622</v>
      </c>
      <c r="C130" s="122">
        <v>849.75600989150757</v>
      </c>
      <c r="D130" s="122">
        <v>937.6561092341899</v>
      </c>
      <c r="E130" s="122">
        <v>910.20911547580397</v>
      </c>
      <c r="F130" s="122">
        <v>899.3983269531733</v>
      </c>
      <c r="G130" s="122">
        <v>942.11027608509357</v>
      </c>
      <c r="H130" s="122">
        <v>1057.4200700927629</v>
      </c>
      <c r="I130" s="122">
        <v>744.38174231723451</v>
      </c>
      <c r="J130" s="122">
        <v>896.14924779459955</v>
      </c>
      <c r="K130" s="122">
        <v>844.73578252074276</v>
      </c>
      <c r="L130" s="122">
        <v>961.31550234514668</v>
      </c>
      <c r="M130" s="122">
        <v>1053.1877764852265</v>
      </c>
      <c r="N130" s="122">
        <v>1080.1035440799192</v>
      </c>
      <c r="O130" s="122">
        <v>1117.8946700322845</v>
      </c>
      <c r="P130" s="122">
        <v>1046.6912742864893</v>
      </c>
      <c r="Q130" s="122">
        <v>1119.382770598857</v>
      </c>
      <c r="R130" s="122">
        <v>1142.4445241032374</v>
      </c>
      <c r="S130" s="122">
        <v>1189.5090284187568</v>
      </c>
      <c r="T130" s="122">
        <v>1230.6595403310503</v>
      </c>
      <c r="U130" s="122">
        <v>1215.8199185757705</v>
      </c>
      <c r="V130" s="122">
        <v>1269.2233100034432</v>
      </c>
      <c r="W130" s="122">
        <v>1283.0087588782901</v>
      </c>
      <c r="DA130" s="130" t="s">
        <v>2532</v>
      </c>
    </row>
    <row r="131" spans="1:105" ht="12" customHeight="1" x14ac:dyDescent="0.25">
      <c r="A131" s="97" t="s">
        <v>128</v>
      </c>
      <c r="B131" s="98">
        <v>755.48701000885444</v>
      </c>
      <c r="C131" s="98">
        <v>847.9407714123513</v>
      </c>
      <c r="D131" s="98">
        <v>942.00675080519966</v>
      </c>
      <c r="E131" s="98">
        <v>909.31082316633206</v>
      </c>
      <c r="F131" s="98">
        <v>897.28732822074358</v>
      </c>
      <c r="G131" s="98">
        <v>947.14443808810586</v>
      </c>
      <c r="H131" s="98">
        <v>1067.7007334031923</v>
      </c>
      <c r="I131" s="98">
        <v>732.78176514541713</v>
      </c>
      <c r="J131" s="98">
        <v>893.42524545087508</v>
      </c>
      <c r="K131" s="98">
        <v>842.94313051655899</v>
      </c>
      <c r="L131" s="98">
        <v>961.75399723422424</v>
      </c>
      <c r="M131" s="98">
        <v>1055.2922224060417</v>
      </c>
      <c r="N131" s="98">
        <v>1078.399605892479</v>
      </c>
      <c r="O131" s="98">
        <v>1113.1382496171893</v>
      </c>
      <c r="P131" s="98">
        <v>1046.2213411800603</v>
      </c>
      <c r="Q131" s="98">
        <v>1120.3806007851708</v>
      </c>
      <c r="R131" s="98">
        <v>1144.3017769882028</v>
      </c>
      <c r="S131" s="98">
        <v>1188.4588655929281</v>
      </c>
      <c r="T131" s="98">
        <v>1231.843890520812</v>
      </c>
      <c r="U131" s="98">
        <v>1216.1208862324597</v>
      </c>
      <c r="V131" s="98">
        <v>1268.5556254470903</v>
      </c>
      <c r="W131" s="98">
        <v>1285.9182567735577</v>
      </c>
      <c r="DA131" s="63" t="s">
        <v>2533</v>
      </c>
    </row>
    <row r="132" spans="1:105" ht="12" customHeight="1" x14ac:dyDescent="0.25">
      <c r="A132" s="97" t="s">
        <v>127</v>
      </c>
      <c r="B132" s="98">
        <v>755.48701000885433</v>
      </c>
      <c r="C132" s="98">
        <v>847.92752620278372</v>
      </c>
      <c r="D132" s="98">
        <v>941.98296952912551</v>
      </c>
      <c r="E132" s="98">
        <v>909.3161155631567</v>
      </c>
      <c r="F132" s="98">
        <v>897.30272977722097</v>
      </c>
      <c r="G132" s="98">
        <v>947.08371579091227</v>
      </c>
      <c r="H132" s="98">
        <v>1067.6521672826016</v>
      </c>
      <c r="I132" s="98">
        <v>732.74038904575298</v>
      </c>
      <c r="J132" s="98">
        <v>893.38379863395301</v>
      </c>
      <c r="K132" s="98">
        <v>842.90732667891189</v>
      </c>
      <c r="L132" s="98">
        <v>960.92398300000571</v>
      </c>
      <c r="M132" s="98">
        <v>1054.8867747975244</v>
      </c>
      <c r="N132" s="98">
        <v>1078.1892367556216</v>
      </c>
      <c r="O132" s="98">
        <v>1113.2972287088237</v>
      </c>
      <c r="P132" s="98">
        <v>1045.9235118092852</v>
      </c>
      <c r="Q132" s="98">
        <v>1119.9295954831432</v>
      </c>
      <c r="R132" s="98">
        <v>1143.8324027076001</v>
      </c>
      <c r="S132" s="98">
        <v>1188.0750203547743</v>
      </c>
      <c r="T132" s="98">
        <v>1231.3869650877925</v>
      </c>
      <c r="U132" s="98">
        <v>1215.7092887898411</v>
      </c>
      <c r="V132" s="98">
        <v>1268.1902958248781</v>
      </c>
      <c r="W132" s="98">
        <v>1285.2105800222298</v>
      </c>
      <c r="DA132" s="63" t="s">
        <v>2534</v>
      </c>
    </row>
    <row r="133" spans="1:105" ht="12" customHeight="1" x14ac:dyDescent="0.25">
      <c r="A133" s="100" t="s">
        <v>203</v>
      </c>
      <c r="B133" s="101">
        <v>199.22988028900483</v>
      </c>
      <c r="C133" s="101">
        <v>200.30955040028965</v>
      </c>
      <c r="D133" s="101">
        <v>203.23206974485711</v>
      </c>
      <c r="E133" s="101">
        <v>218.32961139599783</v>
      </c>
      <c r="F133" s="101">
        <v>209.47801654430612</v>
      </c>
      <c r="G133" s="101">
        <v>202.67419028937587</v>
      </c>
      <c r="H133" s="101">
        <v>218.69136849792037</v>
      </c>
      <c r="I133" s="101">
        <v>181.06588765849727</v>
      </c>
      <c r="J133" s="101">
        <v>204.65019650845656</v>
      </c>
      <c r="K133" s="101">
        <v>177.11485260372598</v>
      </c>
      <c r="L133" s="101">
        <v>433.09614229000283</v>
      </c>
      <c r="M133" s="101">
        <v>211.19672653987394</v>
      </c>
      <c r="N133" s="101">
        <v>273.14114361229468</v>
      </c>
      <c r="O133" s="101">
        <v>294.21600825047727</v>
      </c>
      <c r="P133" s="101">
        <v>199.25944664247228</v>
      </c>
      <c r="Q133" s="101">
        <v>245.6357309421729</v>
      </c>
      <c r="R133" s="101">
        <v>233.11368799344453</v>
      </c>
      <c r="S133" s="101">
        <v>272.14382111154481</v>
      </c>
      <c r="T133" s="101">
        <v>281.13502140071296</v>
      </c>
      <c r="U133" s="101">
        <v>256.28549901022558</v>
      </c>
      <c r="V133" s="101">
        <v>277.71751806307361</v>
      </c>
      <c r="W133" s="101">
        <v>288.72566656108421</v>
      </c>
      <c r="DA133" s="131" t="s">
        <v>2535</v>
      </c>
    </row>
    <row r="134" spans="1:105" ht="12" customHeight="1" x14ac:dyDescent="0.25">
      <c r="A134" s="103" t="s">
        <v>52</v>
      </c>
      <c r="B134" s="104">
        <v>556.25712971984944</v>
      </c>
      <c r="C134" s="104">
        <v>647.61797580249413</v>
      </c>
      <c r="D134" s="104">
        <v>738.75089978426831</v>
      </c>
      <c r="E134" s="104">
        <v>690.98650416715873</v>
      </c>
      <c r="F134" s="104">
        <v>687.82471323291486</v>
      </c>
      <c r="G134" s="104">
        <v>744.40952550153656</v>
      </c>
      <c r="H134" s="104">
        <v>848.96079878468117</v>
      </c>
      <c r="I134" s="104">
        <v>551.67450138725565</v>
      </c>
      <c r="J134" s="104">
        <v>688.73360212549642</v>
      </c>
      <c r="K134" s="104">
        <v>665.79247407518596</v>
      </c>
      <c r="L134" s="104">
        <v>527.82784071000287</v>
      </c>
      <c r="M134" s="104">
        <v>843.69004825765035</v>
      </c>
      <c r="N134" s="104">
        <v>805.04809314332704</v>
      </c>
      <c r="O134" s="104">
        <v>819.08122045834648</v>
      </c>
      <c r="P134" s="104">
        <v>846.66406516681309</v>
      </c>
      <c r="Q134" s="104">
        <v>874.29386454097028</v>
      </c>
      <c r="R134" s="104">
        <v>910.71871471415557</v>
      </c>
      <c r="S134" s="104">
        <v>915.93119924322934</v>
      </c>
      <c r="T134" s="104">
        <v>950.25194368707969</v>
      </c>
      <c r="U134" s="104">
        <v>959.42378977961562</v>
      </c>
      <c r="V134" s="104">
        <v>990.47277776180454</v>
      </c>
      <c r="W134" s="104">
        <v>996.48491346114577</v>
      </c>
      <c r="DA134" s="132" t="s">
        <v>2536</v>
      </c>
    </row>
    <row r="135" spans="1:105" ht="12" customHeight="1" x14ac:dyDescent="0.25">
      <c r="A135" s="106" t="s">
        <v>122</v>
      </c>
      <c r="B135" s="101">
        <v>920.54515040993169</v>
      </c>
      <c r="C135" s="101">
        <v>872.79971698604334</v>
      </c>
      <c r="D135" s="101">
        <v>872.86545183805731</v>
      </c>
      <c r="E135" s="101">
        <v>923.93011158633158</v>
      </c>
      <c r="F135" s="101">
        <v>931.31292587701125</v>
      </c>
      <c r="G135" s="101">
        <v>866.12861198729911</v>
      </c>
      <c r="H135" s="101">
        <v>903.442680826593</v>
      </c>
      <c r="I135" s="101">
        <v>915.70163902834599</v>
      </c>
      <c r="J135" s="101">
        <v>935.88963621642529</v>
      </c>
      <c r="K135" s="101">
        <v>869.69698805579526</v>
      </c>
      <c r="L135" s="101">
        <v>955.73726464820129</v>
      </c>
      <c r="M135" s="101">
        <v>1028.5936859320964</v>
      </c>
      <c r="N135" s="101">
        <v>1099.1510065490972</v>
      </c>
      <c r="O135" s="101">
        <v>1167.1447551102538</v>
      </c>
      <c r="P135" s="101">
        <v>1051.102604405736</v>
      </c>
      <c r="Q135" s="101">
        <v>1109.7679539982998</v>
      </c>
      <c r="R135" s="101">
        <v>1123.9023081872831</v>
      </c>
      <c r="S135" s="101">
        <v>1200.1209733104606</v>
      </c>
      <c r="T135" s="101">
        <v>1219.0541109536882</v>
      </c>
      <c r="U135" s="101">
        <v>1212.9282548005824</v>
      </c>
      <c r="V135" s="101">
        <v>1275.7718630586253</v>
      </c>
      <c r="W135" s="101">
        <v>1250.2830041561958</v>
      </c>
      <c r="DA135" s="131" t="s">
        <v>2537</v>
      </c>
    </row>
    <row r="136" spans="1:105" ht="12" customHeight="1" x14ac:dyDescent="0.25">
      <c r="A136" s="107" t="s">
        <v>121</v>
      </c>
      <c r="B136" s="104">
        <v>920.54515040993192</v>
      </c>
      <c r="C136" s="104">
        <v>872.78344716735626</v>
      </c>
      <c r="D136" s="104">
        <v>872.82515969339136</v>
      </c>
      <c r="E136" s="104">
        <v>923.89361490729038</v>
      </c>
      <c r="F136" s="104">
        <v>931.26023584527718</v>
      </c>
      <c r="G136" s="104">
        <v>866.05696196173926</v>
      </c>
      <c r="H136" s="104">
        <v>903.77828819514605</v>
      </c>
      <c r="I136" s="104">
        <v>916.36707391745608</v>
      </c>
      <c r="J136" s="104">
        <v>936.71272270539896</v>
      </c>
      <c r="K136" s="104">
        <v>870.43261183160269</v>
      </c>
      <c r="L136" s="104">
        <v>953.87095091152844</v>
      </c>
      <c r="M136" s="104">
        <v>1027.3940618584579</v>
      </c>
      <c r="N136" s="104">
        <v>1098.6294910611759</v>
      </c>
      <c r="O136" s="104">
        <v>1167.3557615276316</v>
      </c>
      <c r="P136" s="104">
        <v>1051.3943978257107</v>
      </c>
      <c r="Q136" s="104">
        <v>1110.0675961791853</v>
      </c>
      <c r="R136" s="104">
        <v>1124.160300339204</v>
      </c>
      <c r="S136" s="104">
        <v>1200.2402899544065</v>
      </c>
      <c r="T136" s="104">
        <v>1218.7394963152258</v>
      </c>
      <c r="U136" s="104">
        <v>1212.7570100795122</v>
      </c>
      <c r="V136" s="104">
        <v>1275.8503040648459</v>
      </c>
      <c r="W136" s="104">
        <v>1250.7598462405895</v>
      </c>
      <c r="DA136" s="132" t="s">
        <v>2538</v>
      </c>
    </row>
    <row r="137" spans="1:105" ht="12" customHeight="1" x14ac:dyDescent="0.25">
      <c r="A137" s="108" t="s">
        <v>53</v>
      </c>
      <c r="B137" s="98">
        <v>243.02283665301894</v>
      </c>
      <c r="C137" s="98">
        <v>206.2322779509482</v>
      </c>
      <c r="D137" s="98">
        <v>188.15684427297651</v>
      </c>
      <c r="E137" s="98">
        <v>221.86269717434004</v>
      </c>
      <c r="F137" s="98">
        <v>217.44716612433623</v>
      </c>
      <c r="G137" s="98">
        <v>185.11276006905703</v>
      </c>
      <c r="H137" s="98">
        <v>184.65304269077006</v>
      </c>
      <c r="I137" s="98">
        <v>226.55830380820763</v>
      </c>
      <c r="J137" s="98">
        <v>214.68423974030776</v>
      </c>
      <c r="K137" s="98">
        <v>182.86115101595533</v>
      </c>
      <c r="L137" s="98">
        <v>429.93234153635768</v>
      </c>
      <c r="M137" s="98">
        <v>205.18738302243227</v>
      </c>
      <c r="N137" s="98">
        <v>278.33821982394824</v>
      </c>
      <c r="O137" s="98">
        <v>308.43858203548757</v>
      </c>
      <c r="P137" s="98">
        <v>200.28422073466879</v>
      </c>
      <c r="Q137" s="98">
        <v>243.4679128588775</v>
      </c>
      <c r="R137" s="98">
        <v>228.88118060913115</v>
      </c>
      <c r="S137" s="98">
        <v>275.06455357755539</v>
      </c>
      <c r="T137" s="98">
        <v>278.28196689538692</v>
      </c>
      <c r="U137" s="98">
        <v>255.71213418866901</v>
      </c>
      <c r="V137" s="98">
        <v>279.54491532420025</v>
      </c>
      <c r="W137" s="98">
        <v>280.74844574419791</v>
      </c>
      <c r="DA137" s="63" t="s">
        <v>2539</v>
      </c>
    </row>
    <row r="138" spans="1:105" ht="12" customHeight="1" x14ac:dyDescent="0.25">
      <c r="A138" s="108" t="s">
        <v>52</v>
      </c>
      <c r="B138" s="98">
        <v>677.52231375691281</v>
      </c>
      <c r="C138" s="98">
        <v>666.55116921640808</v>
      </c>
      <c r="D138" s="98">
        <v>684.66831542041496</v>
      </c>
      <c r="E138" s="98">
        <v>702.03091773295023</v>
      </c>
      <c r="F138" s="98">
        <v>713.81306972094092</v>
      </c>
      <c r="G138" s="98">
        <v>680.94420189268226</v>
      </c>
      <c r="H138" s="98">
        <v>719.12524550437604</v>
      </c>
      <c r="I138" s="98">
        <v>689.80877010924848</v>
      </c>
      <c r="J138" s="98">
        <v>722.02848296509103</v>
      </c>
      <c r="K138" s="98">
        <v>687.57146081564747</v>
      </c>
      <c r="L138" s="98">
        <v>523.9386093751707</v>
      </c>
      <c r="M138" s="98">
        <v>822.20667883602573</v>
      </c>
      <c r="N138" s="98">
        <v>820.29127123722765</v>
      </c>
      <c r="O138" s="98">
        <v>858.91717949214399</v>
      </c>
      <c r="P138" s="98">
        <v>851.11017709104203</v>
      </c>
      <c r="Q138" s="98">
        <v>866.59968332030792</v>
      </c>
      <c r="R138" s="98">
        <v>895.27911973007303</v>
      </c>
      <c r="S138" s="98">
        <v>925.17573637685109</v>
      </c>
      <c r="T138" s="98">
        <v>940.45752941983869</v>
      </c>
      <c r="U138" s="98">
        <v>957.04487589084306</v>
      </c>
      <c r="V138" s="98">
        <v>996.30538874064575</v>
      </c>
      <c r="W138" s="98">
        <v>970.01140049639127</v>
      </c>
      <c r="DA138" s="63" t="s">
        <v>2540</v>
      </c>
    </row>
    <row r="139" spans="1:105" ht="12" customHeight="1" x14ac:dyDescent="0.25">
      <c r="A139" s="121" t="s">
        <v>54</v>
      </c>
      <c r="B139" s="122">
        <v>565.758948377553</v>
      </c>
      <c r="C139" s="122">
        <v>566.89054384610233</v>
      </c>
      <c r="D139" s="122">
        <v>573.59432548535972</v>
      </c>
      <c r="E139" s="122">
        <v>553.62911617647819</v>
      </c>
      <c r="F139" s="122">
        <v>498.672935135817</v>
      </c>
      <c r="G139" s="122">
        <v>515.0531216534747</v>
      </c>
      <c r="H139" s="122">
        <v>525.31310357091195</v>
      </c>
      <c r="I139" s="122">
        <v>552.54585215359998</v>
      </c>
      <c r="J139" s="122">
        <v>555.98524973356837</v>
      </c>
      <c r="K139" s="122">
        <v>470.18317635697838</v>
      </c>
      <c r="L139" s="122">
        <v>578.24012211776119</v>
      </c>
      <c r="M139" s="122">
        <v>575.60358335418834</v>
      </c>
      <c r="N139" s="122">
        <v>606.43391005930062</v>
      </c>
      <c r="O139" s="122">
        <v>623.29724171663986</v>
      </c>
      <c r="P139" s="122">
        <v>551.79828256043845</v>
      </c>
      <c r="Q139" s="122">
        <v>576.97590115716991</v>
      </c>
      <c r="R139" s="122">
        <v>558.44759932446289</v>
      </c>
      <c r="S139" s="122">
        <v>595.25412820500799</v>
      </c>
      <c r="T139" s="122">
        <v>596.38759264708733</v>
      </c>
      <c r="U139" s="122">
        <v>588.71238085949085</v>
      </c>
      <c r="V139" s="122">
        <v>618.89264488681602</v>
      </c>
      <c r="W139" s="122">
        <v>585.75901774781892</v>
      </c>
      <c r="DA139" s="130" t="s">
        <v>2541</v>
      </c>
    </row>
    <row r="140" spans="1:105" ht="12" customHeight="1" x14ac:dyDescent="0.25">
      <c r="A140" s="97" t="s">
        <v>50</v>
      </c>
      <c r="B140" s="98">
        <v>576.7154939647636</v>
      </c>
      <c r="C140" s="98">
        <v>555.32091762989421</v>
      </c>
      <c r="D140" s="98">
        <v>569.33003292293722</v>
      </c>
      <c r="E140" s="98">
        <v>537.50728787781918</v>
      </c>
      <c r="F140" s="98">
        <v>529.80080867084746</v>
      </c>
      <c r="G140" s="98">
        <v>517.90487911972616</v>
      </c>
      <c r="H140" s="98">
        <v>519.4757172176619</v>
      </c>
      <c r="I140" s="98">
        <v>553.47582758059787</v>
      </c>
      <c r="J140" s="98">
        <v>524.55583742707961</v>
      </c>
      <c r="K140" s="98">
        <v>536.15937506757291</v>
      </c>
      <c r="L140" s="98">
        <v>556.70870055749413</v>
      </c>
      <c r="M140" s="98">
        <v>589.0460004419632</v>
      </c>
      <c r="N140" s="98">
        <v>585.9698116298282</v>
      </c>
      <c r="O140" s="98">
        <v>590.44967866415379</v>
      </c>
      <c r="P140" s="98">
        <v>593.86309706489828</v>
      </c>
      <c r="Q140" s="98">
        <v>588.54100989656615</v>
      </c>
      <c r="R140" s="98">
        <v>544.35182416401869</v>
      </c>
      <c r="S140" s="98">
        <v>592.63233597788155</v>
      </c>
      <c r="T140" s="98">
        <v>595.44409633681335</v>
      </c>
      <c r="U140" s="98">
        <v>586.48707315903857</v>
      </c>
      <c r="V140" s="98">
        <v>624.75301235205552</v>
      </c>
      <c r="W140" s="98">
        <v>573.2748423790041</v>
      </c>
      <c r="DA140" s="63" t="s">
        <v>2542</v>
      </c>
    </row>
    <row r="141" spans="1:105" ht="12" customHeight="1" x14ac:dyDescent="0.25">
      <c r="A141" s="109" t="s">
        <v>120</v>
      </c>
      <c r="B141" s="33">
        <v>556.45143156608572</v>
      </c>
      <c r="C141" s="33">
        <v>576.55353245222943</v>
      </c>
      <c r="D141" s="33">
        <v>577.16421867132556</v>
      </c>
      <c r="E141" s="33">
        <v>567.11926979459565</v>
      </c>
      <c r="F141" s="33">
        <v>471.89235600654644</v>
      </c>
      <c r="G141" s="33">
        <v>512.64117922669584</v>
      </c>
      <c r="H141" s="33">
        <v>530.03674932760066</v>
      </c>
      <c r="I141" s="33">
        <v>551.79895650307481</v>
      </c>
      <c r="J141" s="33">
        <v>580.89358967195574</v>
      </c>
      <c r="K141" s="33">
        <v>419.85716869779276</v>
      </c>
      <c r="L141" s="33">
        <v>593.1210220436293</v>
      </c>
      <c r="M141" s="33">
        <v>567.19076229518248</v>
      </c>
      <c r="N141" s="33">
        <v>617.91993413912121</v>
      </c>
      <c r="O141" s="33">
        <v>640.86238407757253</v>
      </c>
      <c r="P141" s="33">
        <v>529.646364311566</v>
      </c>
      <c r="Q141" s="33">
        <v>571.12160958664151</v>
      </c>
      <c r="R141" s="33">
        <v>564.99263870935636</v>
      </c>
      <c r="S141" s="33">
        <v>596.36720603589117</v>
      </c>
      <c r="T141" s="33">
        <v>596.75444939446061</v>
      </c>
      <c r="U141" s="33">
        <v>589.50769787873651</v>
      </c>
      <c r="V141" s="33">
        <v>616.92462171381601</v>
      </c>
      <c r="W141" s="33">
        <v>589.77451529688688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9221.4045447886583</v>
      </c>
      <c r="C143" s="117">
        <f t="shared" si="49"/>
        <v>10121.2187254975</v>
      </c>
      <c r="D143" s="117">
        <f t="shared" si="49"/>
        <v>9437.2236886722112</v>
      </c>
      <c r="E143" s="117">
        <f t="shared" si="49"/>
        <v>9756.5903886178403</v>
      </c>
      <c r="F143" s="117">
        <f t="shared" si="49"/>
        <v>7458.7847432731687</v>
      </c>
      <c r="G143" s="117">
        <f t="shared" si="49"/>
        <v>8588.5834807315532</v>
      </c>
      <c r="H143" s="117">
        <f t="shared" si="49"/>
        <v>9283.6037035957434</v>
      </c>
      <c r="I143" s="117">
        <f t="shared" si="49"/>
        <v>9084.1664053705135</v>
      </c>
      <c r="J143" s="117">
        <f t="shared" si="49"/>
        <v>9891.5853259324649</v>
      </c>
      <c r="K143" s="117">
        <f t="shared" si="49"/>
        <v>10037.936029045804</v>
      </c>
      <c r="L143" s="117">
        <f t="shared" si="49"/>
        <v>11139.867046107505</v>
      </c>
      <c r="M143" s="117">
        <f t="shared" si="49"/>
        <v>9163.1930592610206</v>
      </c>
      <c r="N143" s="117">
        <f t="shared" si="49"/>
        <v>10352.407585095614</v>
      </c>
      <c r="O143" s="117">
        <f t="shared" si="49"/>
        <v>11057.870800008326</v>
      </c>
      <c r="P143" s="117">
        <f t="shared" si="49"/>
        <v>9045.538575591785</v>
      </c>
      <c r="Q143" s="117">
        <f t="shared" si="49"/>
        <v>9625.6487019181041</v>
      </c>
      <c r="R143" s="117">
        <f t="shared" ref="R143:V143" si="50">R144+R146+R148+R157</f>
        <v>10342.202350764841</v>
      </c>
      <c r="S143" s="117">
        <f t="shared" si="50"/>
        <v>10184.522305600165</v>
      </c>
      <c r="T143" s="117">
        <f t="shared" si="50"/>
        <v>9991.4403621931815</v>
      </c>
      <c r="U143" s="117">
        <f t="shared" si="50"/>
        <v>10229.739056555236</v>
      </c>
      <c r="V143" s="117">
        <f t="shared" si="50"/>
        <v>9944.5085375878934</v>
      </c>
      <c r="W143" s="117">
        <f t="shared" ref="W143" si="51">W144+W146+W148+W157</f>
        <v>11519.868032026558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7364.1484837084636</v>
      </c>
      <c r="C144" s="122">
        <f t="shared" si="52"/>
        <v>8270.7478968344949</v>
      </c>
      <c r="D144" s="122">
        <f t="shared" si="52"/>
        <v>7697.5143670313973</v>
      </c>
      <c r="E144" s="122">
        <f t="shared" si="52"/>
        <v>7482.8907296628813</v>
      </c>
      <c r="F144" s="122">
        <f t="shared" si="52"/>
        <v>5842.8751205999388</v>
      </c>
      <c r="G144" s="122">
        <f t="shared" si="52"/>
        <v>6992.8330388661952</v>
      </c>
      <c r="H144" s="122">
        <f t="shared" si="52"/>
        <v>7551.0340313747647</v>
      </c>
      <c r="I144" s="122">
        <f t="shared" si="52"/>
        <v>7459.1675875805777</v>
      </c>
      <c r="J144" s="122">
        <f t="shared" si="52"/>
        <v>8206.7285793805004</v>
      </c>
      <c r="K144" s="122">
        <f t="shared" si="52"/>
        <v>8395.931211437437</v>
      </c>
      <c r="L144" s="122">
        <f t="shared" si="52"/>
        <v>9267.5631106988276</v>
      </c>
      <c r="M144" s="122">
        <f t="shared" si="52"/>
        <v>7232.8079492761335</v>
      </c>
      <c r="N144" s="122">
        <f t="shared" si="52"/>
        <v>8325.5134433986623</v>
      </c>
      <c r="O144" s="122">
        <f t="shared" si="52"/>
        <v>8929.9261046711326</v>
      </c>
      <c r="P144" s="122">
        <f t="shared" si="52"/>
        <v>7108.549629743653</v>
      </c>
      <c r="Q144" s="122">
        <f t="shared" si="52"/>
        <v>7592.555666266906</v>
      </c>
      <c r="R144" s="122">
        <f t="shared" si="52"/>
        <v>8225.129760230966</v>
      </c>
      <c r="S144" s="122">
        <f t="shared" si="52"/>
        <v>7974.8166998332417</v>
      </c>
      <c r="T144" s="122">
        <f t="shared" si="52"/>
        <v>7738.608694169654</v>
      </c>
      <c r="U144" s="122">
        <f t="shared" si="52"/>
        <v>7936.06542469953</v>
      </c>
      <c r="V144" s="122">
        <f t="shared" si="52"/>
        <v>7452.0549139685718</v>
      </c>
      <c r="W144" s="122">
        <f t="shared" si="52"/>
        <v>9012.3090802942043</v>
      </c>
      <c r="DA144" s="130" t="s">
        <v>2545</v>
      </c>
    </row>
    <row r="145" spans="1:105" ht="12" customHeight="1" x14ac:dyDescent="0.25">
      <c r="A145" s="97" t="s">
        <v>53</v>
      </c>
      <c r="B145" s="98">
        <v>7364.1484837084636</v>
      </c>
      <c r="C145" s="98">
        <v>8270.7478968344949</v>
      </c>
      <c r="D145" s="98">
        <v>7697.5143670313973</v>
      </c>
      <c r="E145" s="98">
        <v>7482.8907296628813</v>
      </c>
      <c r="F145" s="98">
        <v>5842.8751205999388</v>
      </c>
      <c r="G145" s="98">
        <v>6992.8330388661952</v>
      </c>
      <c r="H145" s="98">
        <v>7551.0340313747647</v>
      </c>
      <c r="I145" s="98">
        <v>7459.1675875805777</v>
      </c>
      <c r="J145" s="98">
        <v>8206.7285793805004</v>
      </c>
      <c r="K145" s="98">
        <v>8395.931211437437</v>
      </c>
      <c r="L145" s="98">
        <v>9267.5631106988276</v>
      </c>
      <c r="M145" s="98">
        <v>7232.8079492761335</v>
      </c>
      <c r="N145" s="98">
        <v>8325.5134433986623</v>
      </c>
      <c r="O145" s="98">
        <v>8929.9261046711326</v>
      </c>
      <c r="P145" s="98">
        <v>7108.549629743653</v>
      </c>
      <c r="Q145" s="98">
        <v>7592.555666266906</v>
      </c>
      <c r="R145" s="98">
        <v>8225.129760230966</v>
      </c>
      <c r="S145" s="98">
        <v>7974.8166998332417</v>
      </c>
      <c r="T145" s="98">
        <v>7738.608694169654</v>
      </c>
      <c r="U145" s="98">
        <v>7936.06542469953</v>
      </c>
      <c r="V145" s="98">
        <v>7452.0549139685718</v>
      </c>
      <c r="W145" s="98">
        <v>9012.3090802942043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374.78846408103334</v>
      </c>
      <c r="C146" s="122">
        <f t="shared" si="53"/>
        <v>411.62099117289677</v>
      </c>
      <c r="D146" s="122">
        <f t="shared" si="53"/>
        <v>290.40030713175486</v>
      </c>
      <c r="E146" s="122">
        <f t="shared" si="53"/>
        <v>799.71370897221379</v>
      </c>
      <c r="F146" s="122">
        <f t="shared" si="53"/>
        <v>187.07197027361229</v>
      </c>
      <c r="G146" s="122">
        <f t="shared" si="53"/>
        <v>211.76886144595952</v>
      </c>
      <c r="H146" s="122">
        <f t="shared" si="53"/>
        <v>306.01777316820193</v>
      </c>
      <c r="I146" s="122">
        <f t="shared" si="53"/>
        <v>157.1595300215651</v>
      </c>
      <c r="J146" s="122">
        <f t="shared" si="53"/>
        <v>194.90669836677748</v>
      </c>
      <c r="K146" s="122">
        <f t="shared" si="53"/>
        <v>310.32457400641937</v>
      </c>
      <c r="L146" s="122">
        <f t="shared" si="53"/>
        <v>338.04491677931674</v>
      </c>
      <c r="M146" s="122">
        <f t="shared" si="53"/>
        <v>325.82870891634133</v>
      </c>
      <c r="N146" s="122">
        <f t="shared" si="53"/>
        <v>322.30998075947531</v>
      </c>
      <c r="O146" s="122">
        <f t="shared" si="53"/>
        <v>338.85236665553833</v>
      </c>
      <c r="P146" s="122">
        <f t="shared" si="53"/>
        <v>329.92325380801589</v>
      </c>
      <c r="Q146" s="122">
        <f t="shared" si="53"/>
        <v>344.82739702578635</v>
      </c>
      <c r="R146" s="122">
        <f t="shared" si="53"/>
        <v>432.30100952404155</v>
      </c>
      <c r="S146" s="122">
        <f t="shared" si="53"/>
        <v>411.3102029343907</v>
      </c>
      <c r="T146" s="122">
        <f t="shared" si="53"/>
        <v>431.52247338541179</v>
      </c>
      <c r="U146" s="122">
        <f t="shared" si="53"/>
        <v>486.06402945558023</v>
      </c>
      <c r="V146" s="122">
        <f t="shared" si="53"/>
        <v>592.28936982270011</v>
      </c>
      <c r="W146" s="122">
        <f t="shared" si="53"/>
        <v>665.42527938484591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374.78846408103334</v>
      </c>
      <c r="C147" s="98">
        <f>IF(RES_hhdet_tes!C147=0,0,RES_hhdet_tes!C147*1000*11630/RES_hhdet_num!C143)</f>
        <v>411.62099117289677</v>
      </c>
      <c r="D147" s="98">
        <f>IF(RES_hhdet_tes!D147=0,0,RES_hhdet_tes!D147*1000*11630/RES_hhdet_num!D143)</f>
        <v>290.40030713175486</v>
      </c>
      <c r="E147" s="98">
        <f>IF(RES_hhdet_tes!E147=0,0,RES_hhdet_tes!E147*1000*11630/RES_hhdet_num!E143)</f>
        <v>799.71370897221379</v>
      </c>
      <c r="F147" s="98">
        <f>IF(RES_hhdet_tes!F147=0,0,RES_hhdet_tes!F147*1000*11630/RES_hhdet_num!F143)</f>
        <v>187.07197027361229</v>
      </c>
      <c r="G147" s="98">
        <f>IF(RES_hhdet_tes!G147=0,0,RES_hhdet_tes!G147*1000*11630/RES_hhdet_num!G143)</f>
        <v>211.76886144595952</v>
      </c>
      <c r="H147" s="98">
        <f>IF(RES_hhdet_tes!H147=0,0,RES_hhdet_tes!H147*1000*11630/RES_hhdet_num!H143)</f>
        <v>306.01777316820193</v>
      </c>
      <c r="I147" s="98">
        <f>IF(RES_hhdet_tes!I147=0,0,RES_hhdet_tes!I147*1000*11630/RES_hhdet_num!I143)</f>
        <v>157.1595300215651</v>
      </c>
      <c r="J147" s="98">
        <f>IF(RES_hhdet_tes!J147=0,0,RES_hhdet_tes!J147*1000*11630/RES_hhdet_num!J143)</f>
        <v>194.90669836677748</v>
      </c>
      <c r="K147" s="98">
        <f>IF(RES_hhdet_tes!K147=0,0,RES_hhdet_tes!K147*1000*11630/RES_hhdet_num!K143)</f>
        <v>310.32457400641937</v>
      </c>
      <c r="L147" s="98">
        <f>IF(RES_hhdet_tes!L147=0,0,RES_hhdet_tes!L147*1000*11630/RES_hhdet_num!L143)</f>
        <v>338.04491677931674</v>
      </c>
      <c r="M147" s="98">
        <f>IF(RES_hhdet_tes!M147=0,0,RES_hhdet_tes!M147*1000*11630/RES_hhdet_num!M143)</f>
        <v>325.82870891634133</v>
      </c>
      <c r="N147" s="98">
        <f>IF(RES_hhdet_tes!N147=0,0,RES_hhdet_tes!N147*1000*11630/RES_hhdet_num!N143)</f>
        <v>322.30998075947531</v>
      </c>
      <c r="O147" s="98">
        <f>IF(RES_hhdet_tes!O147=0,0,RES_hhdet_tes!O147*1000*11630/RES_hhdet_num!O143)</f>
        <v>338.85236665553833</v>
      </c>
      <c r="P147" s="98">
        <f>IF(RES_hhdet_tes!P147=0,0,RES_hhdet_tes!P147*1000*11630/RES_hhdet_num!P143)</f>
        <v>329.92325380801589</v>
      </c>
      <c r="Q147" s="98">
        <f>IF(RES_hhdet_tes!Q147=0,0,RES_hhdet_tes!Q147*1000*11630/RES_hhdet_num!Q143)</f>
        <v>344.82739702578635</v>
      </c>
      <c r="R147" s="98">
        <f>IF(RES_hhdet_tes!R147=0,0,RES_hhdet_tes!R147*1000*11630/RES_hhdet_num!R143)</f>
        <v>432.30100952404155</v>
      </c>
      <c r="S147" s="98">
        <f>IF(RES_hhdet_tes!S147=0,0,RES_hhdet_tes!S147*1000*11630/RES_hhdet_num!S143)</f>
        <v>411.3102029343907</v>
      </c>
      <c r="T147" s="98">
        <f>IF(RES_hhdet_tes!T147=0,0,RES_hhdet_tes!T147*1000*11630/RES_hhdet_num!T143)</f>
        <v>431.52247338541179</v>
      </c>
      <c r="U147" s="98">
        <f>IF(RES_hhdet_tes!U147=0,0,RES_hhdet_tes!U147*1000*11630/RES_hhdet_num!U143)</f>
        <v>486.06402945558023</v>
      </c>
      <c r="V147" s="98">
        <f>IF(RES_hhdet_tes!V147=0,0,RES_hhdet_tes!V147*1000*11630/RES_hhdet_num!V143)</f>
        <v>592.28936982270011</v>
      </c>
      <c r="W147" s="98">
        <f>IF(RES_hhdet_tes!W147=0,0,RES_hhdet_tes!W147*1000*11630/RES_hhdet_num!W143)</f>
        <v>665.42527938484591</v>
      </c>
      <c r="DA147" s="63" t="s">
        <v>2548</v>
      </c>
    </row>
    <row r="148" spans="1:105" ht="12" customHeight="1" x14ac:dyDescent="0.25">
      <c r="A148" s="121" t="s">
        <v>55</v>
      </c>
      <c r="B148" s="122">
        <v>916.70865240156854</v>
      </c>
      <c r="C148" s="122">
        <v>871.91494913662109</v>
      </c>
      <c r="D148" s="122">
        <v>875.70895814905089</v>
      </c>
      <c r="E148" s="122">
        <v>920.35975271059101</v>
      </c>
      <c r="F148" s="122">
        <v>929.44938935080927</v>
      </c>
      <c r="G148" s="122">
        <v>868.9605746842459</v>
      </c>
      <c r="H148" s="122">
        <v>900.8865727328805</v>
      </c>
      <c r="I148" s="122">
        <v>915.37550784025427</v>
      </c>
      <c r="J148" s="122">
        <v>930.18484857925841</v>
      </c>
      <c r="K148" s="122">
        <v>869.23439630000621</v>
      </c>
      <c r="L148" s="122">
        <v>954.31925928033797</v>
      </c>
      <c r="M148" s="122">
        <v>1029.5051679702433</v>
      </c>
      <c r="N148" s="122">
        <v>1097.9432719757003</v>
      </c>
      <c r="O148" s="122">
        <v>1165.7141011033921</v>
      </c>
      <c r="P148" s="122">
        <v>1055.7389875052975</v>
      </c>
      <c r="Q148" s="122">
        <v>1111.5176327020897</v>
      </c>
      <c r="R148" s="122">
        <v>1125.9675828694883</v>
      </c>
      <c r="S148" s="122">
        <v>1203.0883050718023</v>
      </c>
      <c r="T148" s="122">
        <v>1224.9116877070153</v>
      </c>
      <c r="U148" s="122">
        <v>1218.8938262794813</v>
      </c>
      <c r="V148" s="122">
        <v>1281.2615715386071</v>
      </c>
      <c r="W148" s="122">
        <v>1256.3838803832739</v>
      </c>
      <c r="DA148" s="130" t="s">
        <v>2549</v>
      </c>
    </row>
    <row r="149" spans="1:105" ht="12" customHeight="1" x14ac:dyDescent="0.25">
      <c r="A149" s="97" t="s">
        <v>124</v>
      </c>
      <c r="B149" s="98">
        <v>887.03603190108743</v>
      </c>
      <c r="C149" s="98">
        <v>865.17390235993946</v>
      </c>
      <c r="D149" s="98">
        <v>902.02944957525187</v>
      </c>
      <c r="E149" s="98">
        <v>889.99653621215396</v>
      </c>
      <c r="F149" s="98">
        <v>916.86680412586645</v>
      </c>
      <c r="G149" s="98">
        <v>903.67532073440623</v>
      </c>
      <c r="H149" s="98">
        <v>892.5241088382428</v>
      </c>
      <c r="I149" s="98">
        <v>937.1014826596587</v>
      </c>
      <c r="J149" s="98">
        <v>893.30338333617203</v>
      </c>
      <c r="K149" s="98">
        <v>912.81870088748019</v>
      </c>
      <c r="L149" s="98">
        <v>973.98232698207335</v>
      </c>
      <c r="M149" s="98">
        <v>1059.7218655227343</v>
      </c>
      <c r="N149" s="98">
        <v>1054.9594893526348</v>
      </c>
      <c r="O149" s="98">
        <v>1077.1244134218905</v>
      </c>
      <c r="P149" s="98">
        <v>1091.9948856741705</v>
      </c>
      <c r="Q149" s="98">
        <v>1093.2750032448232</v>
      </c>
      <c r="R149" s="98">
        <v>1120.666485479883</v>
      </c>
      <c r="S149" s="98">
        <v>1199.8191094363883</v>
      </c>
      <c r="T149" s="98">
        <v>1248.8020235367396</v>
      </c>
      <c r="U149" s="98">
        <v>1206.9979011988466</v>
      </c>
      <c r="V149" s="98">
        <v>1243.5845831509466</v>
      </c>
      <c r="W149" s="98">
        <v>1290.9572123462424</v>
      </c>
      <c r="DA149" s="63" t="s">
        <v>2550</v>
      </c>
    </row>
    <row r="150" spans="1:105" ht="12" customHeight="1" x14ac:dyDescent="0.25">
      <c r="A150" s="97" t="s">
        <v>123</v>
      </c>
      <c r="B150" s="98">
        <v>887.03603190108788</v>
      </c>
      <c r="C150" s="98">
        <v>865.25676169434439</v>
      </c>
      <c r="D150" s="98">
        <v>902.31084240342966</v>
      </c>
      <c r="E150" s="98">
        <v>890.64241440305796</v>
      </c>
      <c r="F150" s="98">
        <v>916.53899094835856</v>
      </c>
      <c r="G150" s="98">
        <v>903.46642906276486</v>
      </c>
      <c r="H150" s="98">
        <v>892.37998981076748</v>
      </c>
      <c r="I150" s="98">
        <v>937.08198523861313</v>
      </c>
      <c r="J150" s="98">
        <v>893.43059440924651</v>
      </c>
      <c r="K150" s="98">
        <v>912.95258782839528</v>
      </c>
      <c r="L150" s="98">
        <v>973.9837842116832</v>
      </c>
      <c r="M150" s="98">
        <v>1059.8830803730564</v>
      </c>
      <c r="N150" s="98">
        <v>1054.7947394931721</v>
      </c>
      <c r="O150" s="98">
        <v>1076.8345223845431</v>
      </c>
      <c r="P150" s="98">
        <v>1090.809129756693</v>
      </c>
      <c r="Q150" s="98">
        <v>1092.4878868454064</v>
      </c>
      <c r="R150" s="98">
        <v>1119.9813757965373</v>
      </c>
      <c r="S150" s="98">
        <v>1199.3725801669937</v>
      </c>
      <c r="T150" s="98">
        <v>1248.424257849028</v>
      </c>
      <c r="U150" s="98">
        <v>1207.1201039311763</v>
      </c>
      <c r="V150" s="98">
        <v>1244.2885282550078</v>
      </c>
      <c r="W150" s="98">
        <v>1290.9188308556797</v>
      </c>
      <c r="DA150" s="63" t="s">
        <v>2551</v>
      </c>
    </row>
    <row r="151" spans="1:105" ht="12" customHeight="1" x14ac:dyDescent="0.25">
      <c r="A151" s="100" t="s">
        <v>50</v>
      </c>
      <c r="B151" s="101">
        <v>234.04950287941733</v>
      </c>
      <c r="C151" s="101">
        <v>204.41851116009377</v>
      </c>
      <c r="D151" s="101">
        <v>194.60876030150834</v>
      </c>
      <c r="E151" s="101">
        <v>213.82127177403359</v>
      </c>
      <c r="F151" s="101">
        <v>213.97572224825493</v>
      </c>
      <c r="G151" s="101">
        <v>193.22394284886531</v>
      </c>
      <c r="H151" s="101">
        <v>182.41249887284391</v>
      </c>
      <c r="I151" s="101">
        <v>231.66964781097889</v>
      </c>
      <c r="J151" s="101">
        <v>204.58186774728364</v>
      </c>
      <c r="K151" s="101">
        <v>192.12547373994494</v>
      </c>
      <c r="L151" s="101">
        <v>439.00790343550392</v>
      </c>
      <c r="M151" s="101">
        <v>212.1108671562337</v>
      </c>
      <c r="N151" s="101">
        <v>267.22610377455095</v>
      </c>
      <c r="O151" s="101">
        <v>284.59966374898471</v>
      </c>
      <c r="P151" s="101">
        <v>208.06580111316669</v>
      </c>
      <c r="Q151" s="101">
        <v>239.39316070233579</v>
      </c>
      <c r="R151" s="101">
        <v>227.93284553246897</v>
      </c>
      <c r="S151" s="101">
        <v>274.71507245882748</v>
      </c>
      <c r="T151" s="101">
        <v>284.94827000838922</v>
      </c>
      <c r="U151" s="101">
        <v>254.25285373418714</v>
      </c>
      <c r="V151" s="101">
        <v>272.43552036193319</v>
      </c>
      <c r="W151" s="101">
        <v>289.74684093324004</v>
      </c>
      <c r="DA151" s="131" t="s">
        <v>2552</v>
      </c>
    </row>
    <row r="152" spans="1:105" ht="12" customHeight="1" x14ac:dyDescent="0.25">
      <c r="A152" s="103" t="s">
        <v>52</v>
      </c>
      <c r="B152" s="104">
        <v>652.98652902167055</v>
      </c>
      <c r="C152" s="104">
        <v>660.83825053425073</v>
      </c>
      <c r="D152" s="104">
        <v>707.70208210192129</v>
      </c>
      <c r="E152" s="104">
        <v>676.82114262902428</v>
      </c>
      <c r="F152" s="104">
        <v>702.56326870010355</v>
      </c>
      <c r="G152" s="104">
        <v>710.24248621389938</v>
      </c>
      <c r="H152" s="104">
        <v>709.96749093792357</v>
      </c>
      <c r="I152" s="104">
        <v>705.41233742763427</v>
      </c>
      <c r="J152" s="104">
        <v>688.84872666196304</v>
      </c>
      <c r="K152" s="104">
        <v>720.82711408845034</v>
      </c>
      <c r="L152" s="104">
        <v>534.97588077617934</v>
      </c>
      <c r="M152" s="104">
        <v>847.77221321682271</v>
      </c>
      <c r="N152" s="104">
        <v>787.56863571862118</v>
      </c>
      <c r="O152" s="104">
        <v>792.23485863555845</v>
      </c>
      <c r="P152" s="104">
        <v>882.74332864352618</v>
      </c>
      <c r="Q152" s="104">
        <v>853.09472614307049</v>
      </c>
      <c r="R152" s="104">
        <v>892.0485302640684</v>
      </c>
      <c r="S152" s="104">
        <v>924.65750770816601</v>
      </c>
      <c r="T152" s="104">
        <v>963.47598784063894</v>
      </c>
      <c r="U152" s="104">
        <v>952.86725019698929</v>
      </c>
      <c r="V152" s="104">
        <v>971.85300789307485</v>
      </c>
      <c r="W152" s="104">
        <v>1001.1719899224398</v>
      </c>
      <c r="DA152" s="132" t="s">
        <v>2553</v>
      </c>
    </row>
    <row r="153" spans="1:105" ht="12" customHeight="1" x14ac:dyDescent="0.25">
      <c r="A153" s="106" t="s">
        <v>122</v>
      </c>
      <c r="B153" s="101">
        <v>920.54515040993169</v>
      </c>
      <c r="C153" s="101">
        <v>872.77660790476659</v>
      </c>
      <c r="D153" s="101">
        <v>872.63715691130824</v>
      </c>
      <c r="E153" s="101">
        <v>923.55247074471208</v>
      </c>
      <c r="F153" s="101">
        <v>930.72204241574104</v>
      </c>
      <c r="G153" s="101">
        <v>865.44843923223607</v>
      </c>
      <c r="H153" s="101">
        <v>901.66654360201005</v>
      </c>
      <c r="I153" s="101">
        <v>913.56657365222759</v>
      </c>
      <c r="J153" s="101">
        <v>932.76517917602939</v>
      </c>
      <c r="K153" s="101">
        <v>866.26813972808759</v>
      </c>
      <c r="L153" s="101">
        <v>953.11699476994431</v>
      </c>
      <c r="M153" s="101">
        <v>1027.7538698339729</v>
      </c>
      <c r="N153" s="101">
        <v>1100.1799962855878</v>
      </c>
      <c r="O153" s="101">
        <v>1169.9968673005544</v>
      </c>
      <c r="P153" s="101">
        <v>1054.1704158804951</v>
      </c>
      <c r="Q153" s="101">
        <v>1112.3269470258579</v>
      </c>
      <c r="R153" s="101">
        <v>1126.2122883773466</v>
      </c>
      <c r="S153" s="101">
        <v>1203.2340759102819</v>
      </c>
      <c r="T153" s="101">
        <v>1223.9948258161992</v>
      </c>
      <c r="U153" s="101">
        <v>1219.2953186205796</v>
      </c>
      <c r="V153" s="101">
        <v>1282.5515673812454</v>
      </c>
      <c r="W153" s="101">
        <v>1255.1320319852152</v>
      </c>
      <c r="DA153" s="131" t="s">
        <v>2554</v>
      </c>
    </row>
    <row r="154" spans="1:105" ht="12" customHeight="1" x14ac:dyDescent="0.25">
      <c r="A154" s="107" t="s">
        <v>121</v>
      </c>
      <c r="B154" s="104">
        <v>920.54515040993181</v>
      </c>
      <c r="C154" s="104">
        <v>872.76287235944892</v>
      </c>
      <c r="D154" s="104">
        <v>872.62586169837266</v>
      </c>
      <c r="E154" s="104">
        <v>923.49837745620141</v>
      </c>
      <c r="F154" s="104">
        <v>930.63667129194459</v>
      </c>
      <c r="G154" s="104">
        <v>865.3927469933958</v>
      </c>
      <c r="H154" s="104">
        <v>901.58103569281934</v>
      </c>
      <c r="I154" s="104">
        <v>913.65679827694566</v>
      </c>
      <c r="J154" s="104">
        <v>933.02465782935428</v>
      </c>
      <c r="K154" s="104">
        <v>866.50203329665214</v>
      </c>
      <c r="L154" s="104">
        <v>953.07084562523448</v>
      </c>
      <c r="M154" s="104">
        <v>1028.0116319792264</v>
      </c>
      <c r="N154" s="104">
        <v>1100.1803664249069</v>
      </c>
      <c r="O154" s="104">
        <v>1169.7376262066114</v>
      </c>
      <c r="P154" s="104">
        <v>1053.7992203642102</v>
      </c>
      <c r="Q154" s="104">
        <v>1111.9601189770553</v>
      </c>
      <c r="R154" s="104">
        <v>1125.9602873520826</v>
      </c>
      <c r="S154" s="104">
        <v>1203.090204813813</v>
      </c>
      <c r="T154" s="104">
        <v>1224.0833083586033</v>
      </c>
      <c r="U154" s="104">
        <v>1219.5210255735544</v>
      </c>
      <c r="V154" s="104">
        <v>1282.8152394623678</v>
      </c>
      <c r="W154" s="104">
        <v>1255.2088583582024</v>
      </c>
      <c r="DA154" s="132" t="s">
        <v>2555</v>
      </c>
    </row>
    <row r="155" spans="1:105" ht="12" customHeight="1" x14ac:dyDescent="0.25">
      <c r="A155" s="108" t="s">
        <v>53</v>
      </c>
      <c r="B155" s="98">
        <v>243.022836653019</v>
      </c>
      <c r="C155" s="98">
        <v>206.22741627590506</v>
      </c>
      <c r="D155" s="98">
        <v>188.11388116473398</v>
      </c>
      <c r="E155" s="98">
        <v>221.76778533004531</v>
      </c>
      <c r="F155" s="98">
        <v>217.30156520657059</v>
      </c>
      <c r="G155" s="98">
        <v>184.97078942339564</v>
      </c>
      <c r="H155" s="98">
        <v>184.20411692499965</v>
      </c>
      <c r="I155" s="98">
        <v>225.88822795166055</v>
      </c>
      <c r="J155" s="98">
        <v>213.83897588850525</v>
      </c>
      <c r="K155" s="98">
        <v>182.0354120612221</v>
      </c>
      <c r="L155" s="98">
        <v>429.57171503978265</v>
      </c>
      <c r="M155" s="98">
        <v>205.31072186739704</v>
      </c>
      <c r="N155" s="98">
        <v>278.73113471602244</v>
      </c>
      <c r="O155" s="98">
        <v>309.06791800006368</v>
      </c>
      <c r="P155" s="98">
        <v>200.74232476216267</v>
      </c>
      <c r="Q155" s="98">
        <v>243.88299440636271</v>
      </c>
      <c r="R155" s="98">
        <v>229.24766139702655</v>
      </c>
      <c r="S155" s="98">
        <v>275.71768159291855</v>
      </c>
      <c r="T155" s="98">
        <v>279.50215097134958</v>
      </c>
      <c r="U155" s="98">
        <v>257.13833978739251</v>
      </c>
      <c r="V155" s="98">
        <v>281.07096604483405</v>
      </c>
      <c r="W155" s="98">
        <v>281.74708128632108</v>
      </c>
      <c r="DA155" s="63" t="s">
        <v>2556</v>
      </c>
    </row>
    <row r="156" spans="1:105" ht="12" customHeight="1" x14ac:dyDescent="0.25">
      <c r="A156" s="108" t="s">
        <v>52</v>
      </c>
      <c r="B156" s="98">
        <v>677.52231375691269</v>
      </c>
      <c r="C156" s="98">
        <v>666.53545608354386</v>
      </c>
      <c r="D156" s="98">
        <v>684.51198053363873</v>
      </c>
      <c r="E156" s="98">
        <v>701.73059212615613</v>
      </c>
      <c r="F156" s="98">
        <v>713.33510608537392</v>
      </c>
      <c r="G156" s="98">
        <v>680.42195757000025</v>
      </c>
      <c r="H156" s="98">
        <v>717.37691876781946</v>
      </c>
      <c r="I156" s="98">
        <v>687.76857032528517</v>
      </c>
      <c r="J156" s="98">
        <v>719.18568194084924</v>
      </c>
      <c r="K156" s="98">
        <v>684.46662123543013</v>
      </c>
      <c r="L156" s="98">
        <v>523.49913058545189</v>
      </c>
      <c r="M156" s="98">
        <v>822.70091011182922</v>
      </c>
      <c r="N156" s="98">
        <v>821.44923170888421</v>
      </c>
      <c r="O156" s="98">
        <v>860.66970820654774</v>
      </c>
      <c r="P156" s="98">
        <v>853.05689560204769</v>
      </c>
      <c r="Q156" s="98">
        <v>868.0771245706926</v>
      </c>
      <c r="R156" s="98">
        <v>896.71262595505607</v>
      </c>
      <c r="S156" s="98">
        <v>927.37252322089455</v>
      </c>
      <c r="T156" s="98">
        <v>944.58115738725382</v>
      </c>
      <c r="U156" s="98">
        <v>962.38268578616169</v>
      </c>
      <c r="V156" s="98">
        <v>1001.7442734175338</v>
      </c>
      <c r="W156" s="98">
        <v>973.46177707188133</v>
      </c>
      <c r="DA156" s="63" t="s">
        <v>2557</v>
      </c>
    </row>
    <row r="157" spans="1:105" ht="12" customHeight="1" x14ac:dyDescent="0.25">
      <c r="A157" s="121" t="s">
        <v>54</v>
      </c>
      <c r="B157" s="122">
        <v>565.75894459759263</v>
      </c>
      <c r="C157" s="122">
        <v>566.93488835348774</v>
      </c>
      <c r="D157" s="122">
        <v>573.6000563600079</v>
      </c>
      <c r="E157" s="122">
        <v>553.62619727215565</v>
      </c>
      <c r="F157" s="122">
        <v>499.38826304880774</v>
      </c>
      <c r="G157" s="122">
        <v>515.02100573515304</v>
      </c>
      <c r="H157" s="122">
        <v>525.66532631989651</v>
      </c>
      <c r="I157" s="122">
        <v>552.4637799281179</v>
      </c>
      <c r="J157" s="122">
        <v>559.76519960592861</v>
      </c>
      <c r="K157" s="122">
        <v>462.44584730194236</v>
      </c>
      <c r="L157" s="122">
        <v>579.93975934902051</v>
      </c>
      <c r="M157" s="122">
        <v>575.05123309830219</v>
      </c>
      <c r="N157" s="122">
        <v>606.64088896177532</v>
      </c>
      <c r="O157" s="122">
        <v>623.3782275782637</v>
      </c>
      <c r="P157" s="122">
        <v>551.3267045348191</v>
      </c>
      <c r="Q157" s="122">
        <v>576.74800592332156</v>
      </c>
      <c r="R157" s="122">
        <v>558.80399814034615</v>
      </c>
      <c r="S157" s="122">
        <v>595.30709776073104</v>
      </c>
      <c r="T157" s="122">
        <v>596.39750693109977</v>
      </c>
      <c r="U157" s="122">
        <v>588.71577612064323</v>
      </c>
      <c r="V157" s="122">
        <v>618.90268225801492</v>
      </c>
      <c r="W157" s="122">
        <v>585.7497919642343</v>
      </c>
      <c r="DA157" s="130" t="s">
        <v>2558</v>
      </c>
    </row>
    <row r="158" spans="1:105" ht="12" customHeight="1" x14ac:dyDescent="0.25">
      <c r="A158" s="97" t="s">
        <v>50</v>
      </c>
      <c r="B158" s="98">
        <v>576.7154939647636</v>
      </c>
      <c r="C158" s="98">
        <v>555.32091762989432</v>
      </c>
      <c r="D158" s="98">
        <v>569.33003292293733</v>
      </c>
      <c r="E158" s="98">
        <v>537.50728787781907</v>
      </c>
      <c r="F158" s="98">
        <v>529.80080867084723</v>
      </c>
      <c r="G158" s="98">
        <v>517.90487911972639</v>
      </c>
      <c r="H158" s="98">
        <v>519.47571721766133</v>
      </c>
      <c r="I158" s="98">
        <v>553.47582758059775</v>
      </c>
      <c r="J158" s="98">
        <v>524.55583742707927</v>
      </c>
      <c r="K158" s="98">
        <v>536.15937506757325</v>
      </c>
      <c r="L158" s="98">
        <v>556.70870055749367</v>
      </c>
      <c r="M158" s="98">
        <v>589.04600044196377</v>
      </c>
      <c r="N158" s="98">
        <v>585.96981162982877</v>
      </c>
      <c r="O158" s="98">
        <v>590.44967866415448</v>
      </c>
      <c r="P158" s="98">
        <v>593.86309706489828</v>
      </c>
      <c r="Q158" s="98">
        <v>588.54100989656649</v>
      </c>
      <c r="R158" s="98">
        <v>544.35182416401926</v>
      </c>
      <c r="S158" s="98">
        <v>592.63233597787666</v>
      </c>
      <c r="T158" s="98">
        <v>595.44409633681278</v>
      </c>
      <c r="U158" s="98">
        <v>586.4870731590413</v>
      </c>
      <c r="V158" s="98">
        <v>624.75301235205393</v>
      </c>
      <c r="W158" s="98">
        <v>573.2748423790066</v>
      </c>
      <c r="DA158" s="63" t="s">
        <v>2559</v>
      </c>
    </row>
    <row r="159" spans="1:105" ht="12" customHeight="1" x14ac:dyDescent="0.25">
      <c r="A159" s="109" t="s">
        <v>120</v>
      </c>
      <c r="B159" s="33">
        <v>556.45143156608572</v>
      </c>
      <c r="C159" s="33">
        <v>576.55353245222955</v>
      </c>
      <c r="D159" s="33">
        <v>577.16421867132533</v>
      </c>
      <c r="E159" s="33">
        <v>567.11926979459565</v>
      </c>
      <c r="F159" s="33">
        <v>471.89235600654649</v>
      </c>
      <c r="G159" s="33">
        <v>512.64117922669584</v>
      </c>
      <c r="H159" s="33">
        <v>530.03674932760043</v>
      </c>
      <c r="I159" s="33">
        <v>551.79895650307481</v>
      </c>
      <c r="J159" s="33">
        <v>580.89358967195631</v>
      </c>
      <c r="K159" s="33">
        <v>419.85716869779338</v>
      </c>
      <c r="L159" s="33">
        <v>593.12102204362941</v>
      </c>
      <c r="M159" s="33">
        <v>567.19076229518146</v>
      </c>
      <c r="N159" s="33">
        <v>617.91993413912155</v>
      </c>
      <c r="O159" s="33">
        <v>640.8623840775731</v>
      </c>
      <c r="P159" s="33">
        <v>529.64636431156543</v>
      </c>
      <c r="Q159" s="33">
        <v>571.12160958664015</v>
      </c>
      <c r="R159" s="33">
        <v>564.99263870935829</v>
      </c>
      <c r="S159" s="33">
        <v>596.36720603589129</v>
      </c>
      <c r="T159" s="33">
        <v>596.75444939446356</v>
      </c>
      <c r="U159" s="33">
        <v>589.50769787873446</v>
      </c>
      <c r="V159" s="33">
        <v>616.92462171381521</v>
      </c>
      <c r="W159" s="33">
        <v>589.77451529689063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9332.4207736977933</v>
      </c>
      <c r="C161" s="117">
        <f t="shared" si="54"/>
        <v>9984.20078926735</v>
      </c>
      <c r="D161" s="117">
        <f t="shared" si="54"/>
        <v>9414.6814937389463</v>
      </c>
      <c r="E161" s="117">
        <f t="shared" si="54"/>
        <v>10550.190454449228</v>
      </c>
      <c r="F161" s="117">
        <f t="shared" si="54"/>
        <v>10770.836306727713</v>
      </c>
      <c r="G161" s="117">
        <f t="shared" si="54"/>
        <v>9854.1128230928607</v>
      </c>
      <c r="H161" s="117">
        <f t="shared" si="54"/>
        <v>10020.620924963354</v>
      </c>
      <c r="I161" s="117">
        <f t="shared" si="54"/>
        <v>9056.5258720283964</v>
      </c>
      <c r="J161" s="117">
        <f t="shared" si="54"/>
        <v>10136.429742322929</v>
      </c>
      <c r="K161" s="117">
        <f t="shared" si="54"/>
        <v>9589.4514963627153</v>
      </c>
      <c r="L161" s="117">
        <f t="shared" si="54"/>
        <v>10845.662489862922</v>
      </c>
      <c r="M161" s="117">
        <f t="shared" si="54"/>
        <v>8721.9778780009092</v>
      </c>
      <c r="N161" s="117">
        <f t="shared" si="54"/>
        <v>10354.811036415867</v>
      </c>
      <c r="O161" s="117">
        <f t="shared" si="54"/>
        <v>11374.327101525712</v>
      </c>
      <c r="P161" s="117">
        <f t="shared" si="54"/>
        <v>8667.86209194197</v>
      </c>
      <c r="Q161" s="117">
        <f t="shared" si="54"/>
        <v>9370.5997686379942</v>
      </c>
      <c r="R161" s="117">
        <f t="shared" ref="R161:V161" si="55">R162+R164+R166+R175</f>
        <v>10386.931816637183</v>
      </c>
      <c r="S161" s="117">
        <f t="shared" si="55"/>
        <v>10373.495912226352</v>
      </c>
      <c r="T161" s="117">
        <f t="shared" si="55"/>
        <v>10056.465204273034</v>
      </c>
      <c r="U161" s="117">
        <f t="shared" si="55"/>
        <v>10211.998193236343</v>
      </c>
      <c r="V161" s="117">
        <f t="shared" si="55"/>
        <v>9465.2250824384319</v>
      </c>
      <c r="W161" s="117">
        <f t="shared" ref="W161" si="56">W162+W164+W166+W175</f>
        <v>11275.316755680187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7662.5597126179591</v>
      </c>
      <c r="C162" s="122">
        <f t="shared" si="57"/>
        <v>8313.8095401592236</v>
      </c>
      <c r="D162" s="122">
        <f t="shared" si="57"/>
        <v>7783.787940790713</v>
      </c>
      <c r="E162" s="122">
        <f t="shared" si="57"/>
        <v>8463.93472610141</v>
      </c>
      <c r="F162" s="122">
        <f t="shared" si="57"/>
        <v>9154.812852945628</v>
      </c>
      <c r="G162" s="122">
        <f t="shared" si="57"/>
        <v>8203.6063982264368</v>
      </c>
      <c r="H162" s="122">
        <f t="shared" si="57"/>
        <v>8242.6809267731624</v>
      </c>
      <c r="I162" s="122">
        <f t="shared" si="57"/>
        <v>7423.4208310518143</v>
      </c>
      <c r="J162" s="122">
        <f t="shared" si="57"/>
        <v>8473.9970070250965</v>
      </c>
      <c r="K162" s="122">
        <f t="shared" si="57"/>
        <v>8035.185030753466</v>
      </c>
      <c r="L162" s="122">
        <f t="shared" si="57"/>
        <v>9100.1783844811016</v>
      </c>
      <c r="M162" s="122">
        <f t="shared" si="57"/>
        <v>6906.2449075747008</v>
      </c>
      <c r="N162" s="122">
        <f t="shared" si="57"/>
        <v>8445.2175131698878</v>
      </c>
      <c r="O162" s="122">
        <f t="shared" si="57"/>
        <v>9373.5101659347347</v>
      </c>
      <c r="P162" s="122">
        <f t="shared" si="57"/>
        <v>6830.7544147253748</v>
      </c>
      <c r="Q162" s="122">
        <f t="shared" si="57"/>
        <v>7436.5840965263378</v>
      </c>
      <c r="R162" s="122">
        <f t="shared" si="57"/>
        <v>8391.4176300830004</v>
      </c>
      <c r="S162" s="122">
        <f t="shared" si="57"/>
        <v>8251.7202194873698</v>
      </c>
      <c r="T162" s="122">
        <f t="shared" si="57"/>
        <v>7882.9458080477316</v>
      </c>
      <c r="U162" s="122">
        <f t="shared" si="57"/>
        <v>8016.4245901942522</v>
      </c>
      <c r="V162" s="122">
        <f t="shared" si="57"/>
        <v>7095.4648853461849</v>
      </c>
      <c r="W162" s="122">
        <f t="shared" si="57"/>
        <v>8937.3292387384063</v>
      </c>
      <c r="DA162" s="130" t="s">
        <v>2562</v>
      </c>
    </row>
    <row r="163" spans="1:105" ht="12" customHeight="1" x14ac:dyDescent="0.25">
      <c r="A163" s="97" t="s">
        <v>53</v>
      </c>
      <c r="B163" s="33">
        <v>7662.5597126179591</v>
      </c>
      <c r="C163" s="33">
        <v>8313.8095401592236</v>
      </c>
      <c r="D163" s="33">
        <v>7783.787940790713</v>
      </c>
      <c r="E163" s="33">
        <v>8463.93472610141</v>
      </c>
      <c r="F163" s="33">
        <v>9154.812852945628</v>
      </c>
      <c r="G163" s="33">
        <v>8203.6063982264368</v>
      </c>
      <c r="H163" s="33">
        <v>8242.6809267731624</v>
      </c>
      <c r="I163" s="33">
        <v>7423.4208310518143</v>
      </c>
      <c r="J163" s="33">
        <v>8473.9970070250965</v>
      </c>
      <c r="K163" s="33">
        <v>8035.185030753466</v>
      </c>
      <c r="L163" s="33">
        <v>9100.1783844811016</v>
      </c>
      <c r="M163" s="33">
        <v>6906.2449075747008</v>
      </c>
      <c r="N163" s="33">
        <v>8445.2175131698878</v>
      </c>
      <c r="O163" s="33">
        <v>9373.5101659347347</v>
      </c>
      <c r="P163" s="33">
        <v>6830.7544147253748</v>
      </c>
      <c r="Q163" s="33">
        <v>7436.5840965263378</v>
      </c>
      <c r="R163" s="33">
        <v>8391.4176300830004</v>
      </c>
      <c r="S163" s="33">
        <v>8251.7202194873698</v>
      </c>
      <c r="T163" s="33">
        <v>7882.9458080477316</v>
      </c>
      <c r="U163" s="33">
        <v>8016.4245901942522</v>
      </c>
      <c r="V163" s="33">
        <v>7095.4648853461849</v>
      </c>
      <c r="W163" s="33">
        <v>8937.3292387384063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187.39342854438289</v>
      </c>
      <c r="C164" s="122">
        <f t="shared" si="58"/>
        <v>231.54050047713298</v>
      </c>
      <c r="D164" s="122">
        <f t="shared" si="58"/>
        <v>181.34319630169603</v>
      </c>
      <c r="E164" s="122">
        <f t="shared" si="58"/>
        <v>612.02409112607165</v>
      </c>
      <c r="F164" s="122">
        <f t="shared" si="58"/>
        <v>186.93769386965346</v>
      </c>
      <c r="G164" s="122">
        <f t="shared" si="58"/>
        <v>264.8620488151206</v>
      </c>
      <c r="H164" s="122">
        <f t="shared" si="58"/>
        <v>349.29111217759714</v>
      </c>
      <c r="I164" s="122">
        <f t="shared" si="58"/>
        <v>162.3871437332219</v>
      </c>
      <c r="J164" s="122">
        <f t="shared" si="58"/>
        <v>171.96836019124498</v>
      </c>
      <c r="K164" s="122">
        <f t="shared" si="58"/>
        <v>215.68830700692931</v>
      </c>
      <c r="L164" s="122">
        <f t="shared" si="58"/>
        <v>208.81067376298705</v>
      </c>
      <c r="M164" s="122">
        <f t="shared" si="58"/>
        <v>208.08440620170794</v>
      </c>
      <c r="N164" s="122">
        <f t="shared" si="58"/>
        <v>202.9799485076374</v>
      </c>
      <c r="O164" s="122">
        <f t="shared" si="58"/>
        <v>210.21811587952092</v>
      </c>
      <c r="P164" s="122">
        <f t="shared" si="58"/>
        <v>226.99667420207874</v>
      </c>
      <c r="Q164" s="122">
        <f t="shared" si="58"/>
        <v>242.43188246311311</v>
      </c>
      <c r="R164" s="122">
        <f t="shared" si="58"/>
        <v>308.07710576728761</v>
      </c>
      <c r="S164" s="122">
        <f t="shared" si="58"/>
        <v>321.02426157732191</v>
      </c>
      <c r="T164" s="122">
        <f t="shared" si="58"/>
        <v>349.77860561506787</v>
      </c>
      <c r="U164" s="122">
        <f t="shared" si="58"/>
        <v>385.01240586207246</v>
      </c>
      <c r="V164" s="122">
        <f t="shared" si="58"/>
        <v>465.57221286273756</v>
      </c>
      <c r="W164" s="122">
        <f t="shared" si="58"/>
        <v>491.30660401813702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187.39342854438289</v>
      </c>
      <c r="C165" s="98">
        <f>IF(RES_hhdet_tes!C165=0,0,RES_hhdet_tes!C165*1000*11630/RES_hhdet_num!C161)</f>
        <v>231.54050047713298</v>
      </c>
      <c r="D165" s="98">
        <f>IF(RES_hhdet_tes!D165=0,0,RES_hhdet_tes!D165*1000*11630/RES_hhdet_num!D161)</f>
        <v>181.34319630169603</v>
      </c>
      <c r="E165" s="98">
        <f>IF(RES_hhdet_tes!E165=0,0,RES_hhdet_tes!E165*1000*11630/RES_hhdet_num!E161)</f>
        <v>612.02409112607165</v>
      </c>
      <c r="F165" s="98">
        <f>IF(RES_hhdet_tes!F165=0,0,RES_hhdet_tes!F165*1000*11630/RES_hhdet_num!F161)</f>
        <v>186.93769386965346</v>
      </c>
      <c r="G165" s="98">
        <f>IF(RES_hhdet_tes!G165=0,0,RES_hhdet_tes!G165*1000*11630/RES_hhdet_num!G161)</f>
        <v>264.8620488151206</v>
      </c>
      <c r="H165" s="98">
        <f>IF(RES_hhdet_tes!H165=0,0,RES_hhdet_tes!H165*1000*11630/RES_hhdet_num!H161)</f>
        <v>349.29111217759714</v>
      </c>
      <c r="I165" s="98">
        <f>IF(RES_hhdet_tes!I165=0,0,RES_hhdet_tes!I165*1000*11630/RES_hhdet_num!I161)</f>
        <v>162.3871437332219</v>
      </c>
      <c r="J165" s="98">
        <f>IF(RES_hhdet_tes!J165=0,0,RES_hhdet_tes!J165*1000*11630/RES_hhdet_num!J161)</f>
        <v>171.96836019124498</v>
      </c>
      <c r="K165" s="98">
        <f>IF(RES_hhdet_tes!K165=0,0,RES_hhdet_tes!K165*1000*11630/RES_hhdet_num!K161)</f>
        <v>215.68830700692931</v>
      </c>
      <c r="L165" s="98">
        <f>IF(RES_hhdet_tes!L165=0,0,RES_hhdet_tes!L165*1000*11630/RES_hhdet_num!L161)</f>
        <v>208.81067376298705</v>
      </c>
      <c r="M165" s="98">
        <f>IF(RES_hhdet_tes!M165=0,0,RES_hhdet_tes!M165*1000*11630/RES_hhdet_num!M161)</f>
        <v>208.08440620170794</v>
      </c>
      <c r="N165" s="98">
        <f>IF(RES_hhdet_tes!N165=0,0,RES_hhdet_tes!N165*1000*11630/RES_hhdet_num!N161)</f>
        <v>202.9799485076374</v>
      </c>
      <c r="O165" s="98">
        <f>IF(RES_hhdet_tes!O165=0,0,RES_hhdet_tes!O165*1000*11630/RES_hhdet_num!O161)</f>
        <v>210.21811587952092</v>
      </c>
      <c r="P165" s="98">
        <f>IF(RES_hhdet_tes!P165=0,0,RES_hhdet_tes!P165*1000*11630/RES_hhdet_num!P161)</f>
        <v>226.99667420207874</v>
      </c>
      <c r="Q165" s="98">
        <f>IF(RES_hhdet_tes!Q165=0,0,RES_hhdet_tes!Q165*1000*11630/RES_hhdet_num!Q161)</f>
        <v>242.43188246311311</v>
      </c>
      <c r="R165" s="98">
        <f>IF(RES_hhdet_tes!R165=0,0,RES_hhdet_tes!R165*1000*11630/RES_hhdet_num!R161)</f>
        <v>308.07710576728761</v>
      </c>
      <c r="S165" s="98">
        <f>IF(RES_hhdet_tes!S165=0,0,RES_hhdet_tes!S165*1000*11630/RES_hhdet_num!S161)</f>
        <v>321.02426157732191</v>
      </c>
      <c r="T165" s="98">
        <f>IF(RES_hhdet_tes!T165=0,0,RES_hhdet_tes!T165*1000*11630/RES_hhdet_num!T161)</f>
        <v>349.77860561506787</v>
      </c>
      <c r="U165" s="98">
        <f>IF(RES_hhdet_tes!U165=0,0,RES_hhdet_tes!U165*1000*11630/RES_hhdet_num!U161)</f>
        <v>385.01240586207246</v>
      </c>
      <c r="V165" s="98">
        <f>IF(RES_hhdet_tes!V165=0,0,RES_hhdet_tes!V165*1000*11630/RES_hhdet_num!V161)</f>
        <v>465.57221286273756</v>
      </c>
      <c r="W165" s="98">
        <f>IF(RES_hhdet_tes!W165=0,0,RES_hhdet_tes!W165*1000*11630/RES_hhdet_num!W161)</f>
        <v>491.30660401813702</v>
      </c>
      <c r="DA165" s="63" t="s">
        <v>2565</v>
      </c>
    </row>
    <row r="166" spans="1:105" ht="12" customHeight="1" x14ac:dyDescent="0.25">
      <c r="A166" s="121" t="s">
        <v>55</v>
      </c>
      <c r="B166" s="122">
        <v>916.7086849740997</v>
      </c>
      <c r="C166" s="122">
        <v>871.95362511926112</v>
      </c>
      <c r="D166" s="122">
        <v>875.95557228661812</v>
      </c>
      <c r="E166" s="122">
        <v>920.6026918995492</v>
      </c>
      <c r="F166" s="122">
        <v>930.41046603784491</v>
      </c>
      <c r="G166" s="122">
        <v>870.59102443657696</v>
      </c>
      <c r="H166" s="122">
        <v>903.26783797759322</v>
      </c>
      <c r="I166" s="122">
        <v>918.19875546733704</v>
      </c>
      <c r="J166" s="122">
        <v>932.81978937211579</v>
      </c>
      <c r="K166" s="122">
        <v>872.49018231610285</v>
      </c>
      <c r="L166" s="122">
        <v>957.44047515005866</v>
      </c>
      <c r="M166" s="122">
        <v>1032.3945178779809</v>
      </c>
      <c r="N166" s="122">
        <v>1100.02278141901</v>
      </c>
      <c r="O166" s="122">
        <v>1167.2393483613967</v>
      </c>
      <c r="P166" s="122">
        <v>1058.539116580278</v>
      </c>
      <c r="Q166" s="122">
        <v>1114.7172388450663</v>
      </c>
      <c r="R166" s="122">
        <v>1128.8035229109942</v>
      </c>
      <c r="S166" s="122">
        <v>1205.4708501200732</v>
      </c>
      <c r="T166" s="122">
        <v>1227.3497349619395</v>
      </c>
      <c r="U166" s="122">
        <v>1221.8541987181482</v>
      </c>
      <c r="V166" s="122">
        <v>1285.2771885808038</v>
      </c>
      <c r="W166" s="122">
        <v>1260.9331107759961</v>
      </c>
      <c r="DA166" s="130" t="s">
        <v>2566</v>
      </c>
    </row>
    <row r="167" spans="1:105" ht="12" customHeight="1" x14ac:dyDescent="0.25">
      <c r="A167" s="97" t="s">
        <v>124</v>
      </c>
      <c r="B167" s="98">
        <v>887.03603190108754</v>
      </c>
      <c r="C167" s="98">
        <v>865.21353267379516</v>
      </c>
      <c r="D167" s="98">
        <v>902.16581104503143</v>
      </c>
      <c r="E167" s="98">
        <v>890.39295174480367</v>
      </c>
      <c r="F167" s="98">
        <v>917.888970587877</v>
      </c>
      <c r="G167" s="98">
        <v>905.29591569399236</v>
      </c>
      <c r="H167" s="98">
        <v>894.87999611203122</v>
      </c>
      <c r="I167" s="98">
        <v>939.79249245825076</v>
      </c>
      <c r="J167" s="98">
        <v>896.11173404966007</v>
      </c>
      <c r="K167" s="98">
        <v>915.81518659788935</v>
      </c>
      <c r="L167" s="98">
        <v>977.08928161029189</v>
      </c>
      <c r="M167" s="98">
        <v>1062.7270193013078</v>
      </c>
      <c r="N167" s="98">
        <v>1057.2008210645274</v>
      </c>
      <c r="O167" s="98">
        <v>1078.5573578682206</v>
      </c>
      <c r="P167" s="98">
        <v>1094.8336883829495</v>
      </c>
      <c r="Q167" s="98">
        <v>1096.418986040748</v>
      </c>
      <c r="R167" s="98">
        <v>1123.537226447374</v>
      </c>
      <c r="S167" s="98">
        <v>1202.2218965766726</v>
      </c>
      <c r="T167" s="98">
        <v>1251.2722363949144</v>
      </c>
      <c r="U167" s="98">
        <v>1209.8252006587184</v>
      </c>
      <c r="V167" s="98">
        <v>1247.3173715955279</v>
      </c>
      <c r="W167" s="98">
        <v>1295.5576732576988</v>
      </c>
      <c r="DA167" s="63" t="s">
        <v>2567</v>
      </c>
    </row>
    <row r="168" spans="1:105" ht="12" customHeight="1" x14ac:dyDescent="0.25">
      <c r="A168" s="97" t="s">
        <v>123</v>
      </c>
      <c r="B168" s="98">
        <v>887.03603190108777</v>
      </c>
      <c r="C168" s="98">
        <v>865.20935036493654</v>
      </c>
      <c r="D168" s="98">
        <v>902.15590560611281</v>
      </c>
      <c r="E168" s="98">
        <v>890.38326066430477</v>
      </c>
      <c r="F168" s="98">
        <v>917.86973952773963</v>
      </c>
      <c r="G168" s="98">
        <v>905.31194058232688</v>
      </c>
      <c r="H168" s="98">
        <v>894.89947653608556</v>
      </c>
      <c r="I168" s="98">
        <v>939.84271953130508</v>
      </c>
      <c r="J168" s="98">
        <v>896.1112296619151</v>
      </c>
      <c r="K168" s="98">
        <v>915.92200531765593</v>
      </c>
      <c r="L168" s="98">
        <v>976.8015535221092</v>
      </c>
      <c r="M168" s="98">
        <v>1062.6050389371476</v>
      </c>
      <c r="N168" s="98">
        <v>1057.2997093949541</v>
      </c>
      <c r="O168" s="98">
        <v>1079.2743555184802</v>
      </c>
      <c r="P168" s="98">
        <v>1095.479612612465</v>
      </c>
      <c r="Q168" s="98">
        <v>1097.1422029832208</v>
      </c>
      <c r="R168" s="98">
        <v>1124.1233180005088</v>
      </c>
      <c r="S168" s="98">
        <v>1202.3010107769148</v>
      </c>
      <c r="T168" s="98">
        <v>1251.2546995608957</v>
      </c>
      <c r="U168" s="98">
        <v>1209.8749814030084</v>
      </c>
      <c r="V168" s="98">
        <v>1248.0191102907781</v>
      </c>
      <c r="W168" s="98">
        <v>1296.3757463320794</v>
      </c>
      <c r="DA168" s="63" t="s">
        <v>2568</v>
      </c>
    </row>
    <row r="169" spans="1:105" ht="12" customHeight="1" x14ac:dyDescent="0.25">
      <c r="A169" s="100" t="s">
        <v>50</v>
      </c>
      <c r="B169" s="101">
        <v>234.04950287941736</v>
      </c>
      <c r="C169" s="101">
        <v>204.4073101457837</v>
      </c>
      <c r="D169" s="101">
        <v>194.57534381504499</v>
      </c>
      <c r="E169" s="101">
        <v>213.75905535461646</v>
      </c>
      <c r="F169" s="101">
        <v>214.28639958027904</v>
      </c>
      <c r="G169" s="101">
        <v>193.61864153485052</v>
      </c>
      <c r="H169" s="101">
        <v>182.92751027458959</v>
      </c>
      <c r="I169" s="101">
        <v>232.35216903256091</v>
      </c>
      <c r="J169" s="101">
        <v>205.19569199974595</v>
      </c>
      <c r="K169" s="101">
        <v>192.75037009213443</v>
      </c>
      <c r="L169" s="101">
        <v>440.27796872548839</v>
      </c>
      <c r="M169" s="101">
        <v>212.65560364847914</v>
      </c>
      <c r="N169" s="101">
        <v>267.86072330938782</v>
      </c>
      <c r="O169" s="101">
        <v>285.24449419887094</v>
      </c>
      <c r="P169" s="101">
        <v>208.9566698549678</v>
      </c>
      <c r="Q169" s="101">
        <v>240.41304519218269</v>
      </c>
      <c r="R169" s="101">
        <v>228.77579229299943</v>
      </c>
      <c r="S169" s="101">
        <v>275.38582651849038</v>
      </c>
      <c r="T169" s="101">
        <v>285.59430797511845</v>
      </c>
      <c r="U169" s="101">
        <v>254.83310706326347</v>
      </c>
      <c r="V169" s="101">
        <v>273.25232694263315</v>
      </c>
      <c r="W169" s="101">
        <v>290.97164607414788</v>
      </c>
      <c r="DA169" s="131" t="s">
        <v>2569</v>
      </c>
    </row>
    <row r="170" spans="1:105" ht="12" customHeight="1" x14ac:dyDescent="0.25">
      <c r="A170" s="103" t="s">
        <v>52</v>
      </c>
      <c r="B170" s="104">
        <v>652.98652902167044</v>
      </c>
      <c r="C170" s="104">
        <v>660.8020402191529</v>
      </c>
      <c r="D170" s="104">
        <v>707.58056179106791</v>
      </c>
      <c r="E170" s="104">
        <v>676.62420530968836</v>
      </c>
      <c r="F170" s="104">
        <v>703.58333994746067</v>
      </c>
      <c r="G170" s="104">
        <v>711.69329904747622</v>
      </c>
      <c r="H170" s="104">
        <v>711.97196626149605</v>
      </c>
      <c r="I170" s="104">
        <v>707.49055049874403</v>
      </c>
      <c r="J170" s="104">
        <v>690.91553766216919</v>
      </c>
      <c r="K170" s="104">
        <v>723.17163522552141</v>
      </c>
      <c r="L170" s="104">
        <v>536.52358479662087</v>
      </c>
      <c r="M170" s="104">
        <v>849.94943528866838</v>
      </c>
      <c r="N170" s="104">
        <v>789.43898608556606</v>
      </c>
      <c r="O170" s="104">
        <v>794.02986131960927</v>
      </c>
      <c r="P170" s="104">
        <v>886.52294275749728</v>
      </c>
      <c r="Q170" s="104">
        <v>856.72915779103823</v>
      </c>
      <c r="R170" s="104">
        <v>895.34752570750925</v>
      </c>
      <c r="S170" s="104">
        <v>926.91518425842446</v>
      </c>
      <c r="T170" s="104">
        <v>965.66039158577723</v>
      </c>
      <c r="U170" s="104">
        <v>955.04187433974494</v>
      </c>
      <c r="V170" s="104">
        <v>974.76678334814505</v>
      </c>
      <c r="W170" s="104">
        <v>1005.4041002579314</v>
      </c>
      <c r="DA170" s="132" t="s">
        <v>2570</v>
      </c>
    </row>
    <row r="171" spans="1:105" ht="12" customHeight="1" x14ac:dyDescent="0.25">
      <c r="A171" s="106" t="s">
        <v>122</v>
      </c>
      <c r="B171" s="101">
        <v>920.54515040993158</v>
      </c>
      <c r="C171" s="101">
        <v>872.81833808395675</v>
      </c>
      <c r="D171" s="101">
        <v>872.79493220787469</v>
      </c>
      <c r="E171" s="101">
        <v>924.02218770851914</v>
      </c>
      <c r="F171" s="101">
        <v>931.76997278664396</v>
      </c>
      <c r="G171" s="101">
        <v>866.95285964739026</v>
      </c>
      <c r="H171" s="101">
        <v>904.07758631509148</v>
      </c>
      <c r="I171" s="101">
        <v>916.23699611421921</v>
      </c>
      <c r="J171" s="101">
        <v>935.8488933506859</v>
      </c>
      <c r="K171" s="101">
        <v>869.16196448163805</v>
      </c>
      <c r="L171" s="101">
        <v>956.11920305120282</v>
      </c>
      <c r="M171" s="101">
        <v>1030.5313913396492</v>
      </c>
      <c r="N171" s="101">
        <v>1102.2971193200885</v>
      </c>
      <c r="O171" s="101">
        <v>1171.4302440030158</v>
      </c>
      <c r="P171" s="101">
        <v>1056.9144518084231</v>
      </c>
      <c r="Q171" s="101">
        <v>1115.4823569014445</v>
      </c>
      <c r="R171" s="101">
        <v>1129.0032281572685</v>
      </c>
      <c r="S171" s="101">
        <v>1205.5810602567517</v>
      </c>
      <c r="T171" s="101">
        <v>1226.3945346105818</v>
      </c>
      <c r="U171" s="101">
        <v>1222.2511120927115</v>
      </c>
      <c r="V171" s="101">
        <v>1286.6264839424339</v>
      </c>
      <c r="W171" s="101">
        <v>1259.6848972342707</v>
      </c>
      <c r="DA171" s="131" t="s">
        <v>2571</v>
      </c>
    </row>
    <row r="172" spans="1:105" ht="12" customHeight="1" x14ac:dyDescent="0.25">
      <c r="A172" s="107" t="s">
        <v>121</v>
      </c>
      <c r="B172" s="104">
        <v>920.54515040993192</v>
      </c>
      <c r="C172" s="104">
        <v>872.79794964034033</v>
      </c>
      <c r="D172" s="104">
        <v>872.76487650821957</v>
      </c>
      <c r="E172" s="104">
        <v>923.99987630732301</v>
      </c>
      <c r="F172" s="104">
        <v>931.76076431976287</v>
      </c>
      <c r="G172" s="104">
        <v>866.99193971947921</v>
      </c>
      <c r="H172" s="104">
        <v>904.1688614556532</v>
      </c>
      <c r="I172" s="104">
        <v>916.28637346224696</v>
      </c>
      <c r="J172" s="104">
        <v>935.85202153383307</v>
      </c>
      <c r="K172" s="104">
        <v>869.18326150435769</v>
      </c>
      <c r="L172" s="104">
        <v>955.83307299550586</v>
      </c>
      <c r="M172" s="104">
        <v>1030.5472659619052</v>
      </c>
      <c r="N172" s="104">
        <v>1102.2812636084655</v>
      </c>
      <c r="O172" s="104">
        <v>1171.4851170213344</v>
      </c>
      <c r="P172" s="104">
        <v>1056.97303286544</v>
      </c>
      <c r="Q172" s="104">
        <v>1115.560312125815</v>
      </c>
      <c r="R172" s="104">
        <v>1129.1169202362628</v>
      </c>
      <c r="S172" s="104">
        <v>1205.7205256364009</v>
      </c>
      <c r="T172" s="104">
        <v>1226.7035391354473</v>
      </c>
      <c r="U172" s="104">
        <v>1222.6020564602738</v>
      </c>
      <c r="V172" s="104">
        <v>1286.6865305517856</v>
      </c>
      <c r="W172" s="104">
        <v>1259.6764072729966</v>
      </c>
      <c r="DA172" s="132" t="s">
        <v>2572</v>
      </c>
    </row>
    <row r="173" spans="1:105" ht="12" customHeight="1" x14ac:dyDescent="0.25">
      <c r="A173" s="108" t="s">
        <v>53</v>
      </c>
      <c r="B173" s="98">
        <v>243.022836653019</v>
      </c>
      <c r="C173" s="98">
        <v>206.23570477812865</v>
      </c>
      <c r="D173" s="98">
        <v>188.14384889382328</v>
      </c>
      <c r="E173" s="98">
        <v>221.8882146586439</v>
      </c>
      <c r="F173" s="98">
        <v>217.56403839499924</v>
      </c>
      <c r="G173" s="98">
        <v>185.31260409888426</v>
      </c>
      <c r="H173" s="98">
        <v>184.73284162142409</v>
      </c>
      <c r="I173" s="98">
        <v>226.53835180559966</v>
      </c>
      <c r="J173" s="98">
        <v>214.48697651095023</v>
      </c>
      <c r="K173" s="98">
        <v>182.59868654052445</v>
      </c>
      <c r="L173" s="98">
        <v>430.81671666188049</v>
      </c>
      <c r="M173" s="98">
        <v>205.81712940908301</v>
      </c>
      <c r="N173" s="98">
        <v>279.26339785556382</v>
      </c>
      <c r="O173" s="98">
        <v>309.52963978769412</v>
      </c>
      <c r="P173" s="98">
        <v>201.34691668778208</v>
      </c>
      <c r="Q173" s="98">
        <v>244.6726143491789</v>
      </c>
      <c r="R173" s="98">
        <v>229.89035787106423</v>
      </c>
      <c r="S173" s="98">
        <v>276.32048423909424</v>
      </c>
      <c r="T173" s="98">
        <v>280.10044369633698</v>
      </c>
      <c r="U173" s="98">
        <v>257.78798104033598</v>
      </c>
      <c r="V173" s="98">
        <v>281.91918447323297</v>
      </c>
      <c r="W173" s="98">
        <v>282.74987764078082</v>
      </c>
      <c r="DA173" s="63" t="s">
        <v>2573</v>
      </c>
    </row>
    <row r="174" spans="1:105" ht="12" customHeight="1" x14ac:dyDescent="0.25">
      <c r="A174" s="115" t="s">
        <v>52</v>
      </c>
      <c r="B174" s="33">
        <v>677.52231375691292</v>
      </c>
      <c r="C174" s="33">
        <v>666.56224486221163</v>
      </c>
      <c r="D174" s="33">
        <v>684.62102761439633</v>
      </c>
      <c r="E174" s="33">
        <v>702.11166164867927</v>
      </c>
      <c r="F174" s="33">
        <v>714.19672592476354</v>
      </c>
      <c r="G174" s="33">
        <v>681.67933562059488</v>
      </c>
      <c r="H174" s="33">
        <v>719.43601983422911</v>
      </c>
      <c r="I174" s="33">
        <v>689.74802165664732</v>
      </c>
      <c r="J174" s="33">
        <v>721.36504502288301</v>
      </c>
      <c r="K174" s="33">
        <v>686.58457496383312</v>
      </c>
      <c r="L174" s="33">
        <v>525.01635633362548</v>
      </c>
      <c r="M174" s="33">
        <v>824.73013655282227</v>
      </c>
      <c r="N174" s="33">
        <v>823.01786575290168</v>
      </c>
      <c r="O174" s="33">
        <v>861.95547723364052</v>
      </c>
      <c r="P174" s="33">
        <v>855.62611617765799</v>
      </c>
      <c r="Q174" s="33">
        <v>870.88769777663617</v>
      </c>
      <c r="R174" s="33">
        <v>899.22656236519845</v>
      </c>
      <c r="S174" s="33">
        <v>929.40004139730661</v>
      </c>
      <c r="T174" s="33">
        <v>946.60309543911035</v>
      </c>
      <c r="U174" s="33">
        <v>964.81407541993792</v>
      </c>
      <c r="V174" s="33">
        <v>1004.7673460785525</v>
      </c>
      <c r="W174" s="33">
        <v>976.92652963221576</v>
      </c>
      <c r="DA174" s="60" t="s">
        <v>2574</v>
      </c>
    </row>
    <row r="175" spans="1:105" ht="12" customHeight="1" x14ac:dyDescent="0.25">
      <c r="A175" s="121" t="s">
        <v>54</v>
      </c>
      <c r="B175" s="122">
        <v>565.75894756135142</v>
      </c>
      <c r="C175" s="122">
        <v>566.89712351173273</v>
      </c>
      <c r="D175" s="122">
        <v>573.59478435991969</v>
      </c>
      <c r="E175" s="122">
        <v>553.62894532219741</v>
      </c>
      <c r="F175" s="122">
        <v>498.67529387458626</v>
      </c>
      <c r="G175" s="122">
        <v>515.05335161472601</v>
      </c>
      <c r="H175" s="122">
        <v>525.38104803499959</v>
      </c>
      <c r="I175" s="122">
        <v>552.51914177602396</v>
      </c>
      <c r="J175" s="122">
        <v>557.64458573447109</v>
      </c>
      <c r="K175" s="122">
        <v>466.08797628621755</v>
      </c>
      <c r="L175" s="122">
        <v>579.23295646877364</v>
      </c>
      <c r="M175" s="122">
        <v>575.25404634651932</v>
      </c>
      <c r="N175" s="122">
        <v>606.59079331933299</v>
      </c>
      <c r="O175" s="122">
        <v>623.35947135006018</v>
      </c>
      <c r="P175" s="122">
        <v>551.57188643423819</v>
      </c>
      <c r="Q175" s="122">
        <v>576.86655080347794</v>
      </c>
      <c r="R175" s="122">
        <v>558.63355787590115</v>
      </c>
      <c r="S175" s="122">
        <v>595.28058104158731</v>
      </c>
      <c r="T175" s="122">
        <v>596.39105564829447</v>
      </c>
      <c r="U175" s="122">
        <v>588.70699846186824</v>
      </c>
      <c r="V175" s="122">
        <v>618.9107956487062</v>
      </c>
      <c r="W175" s="122">
        <v>585.74780214764928</v>
      </c>
      <c r="DA175" s="130" t="s">
        <v>2575</v>
      </c>
    </row>
    <row r="176" spans="1:105" ht="12" customHeight="1" x14ac:dyDescent="0.25">
      <c r="A176" s="97" t="s">
        <v>50</v>
      </c>
      <c r="B176" s="98">
        <v>576.71549396476348</v>
      </c>
      <c r="C176" s="98">
        <v>555.32091762989421</v>
      </c>
      <c r="D176" s="98">
        <v>569.33003292293733</v>
      </c>
      <c r="E176" s="98">
        <v>537.50728787781929</v>
      </c>
      <c r="F176" s="98">
        <v>529.80080867084735</v>
      </c>
      <c r="G176" s="98">
        <v>517.90487911972627</v>
      </c>
      <c r="H176" s="98">
        <v>519.4757172176619</v>
      </c>
      <c r="I176" s="98">
        <v>553.47582758059787</v>
      </c>
      <c r="J176" s="98">
        <v>524.55583742707938</v>
      </c>
      <c r="K176" s="98">
        <v>536.15937506757302</v>
      </c>
      <c r="L176" s="98">
        <v>556.70870055749367</v>
      </c>
      <c r="M176" s="98">
        <v>589.04600044196388</v>
      </c>
      <c r="N176" s="98">
        <v>585.96981162982911</v>
      </c>
      <c r="O176" s="98">
        <v>590.44967866415425</v>
      </c>
      <c r="P176" s="98">
        <v>593.86309706489897</v>
      </c>
      <c r="Q176" s="98">
        <v>588.54100989656581</v>
      </c>
      <c r="R176" s="98">
        <v>544.35182416401892</v>
      </c>
      <c r="S176" s="98">
        <v>592.63233597787803</v>
      </c>
      <c r="T176" s="98">
        <v>595.4440963368146</v>
      </c>
      <c r="U176" s="98">
        <v>586.48707315904198</v>
      </c>
      <c r="V176" s="98">
        <v>624.75301235205438</v>
      </c>
      <c r="W176" s="98">
        <v>573.27484237900637</v>
      </c>
      <c r="DA176" s="63" t="s">
        <v>2576</v>
      </c>
    </row>
    <row r="177" spans="1:105" ht="12" customHeight="1" x14ac:dyDescent="0.25">
      <c r="A177" s="109" t="s">
        <v>120</v>
      </c>
      <c r="B177" s="33">
        <v>556.4514315660856</v>
      </c>
      <c r="C177" s="33">
        <v>576.55353245222955</v>
      </c>
      <c r="D177" s="33">
        <v>577.16421867132556</v>
      </c>
      <c r="E177" s="33">
        <v>567.11926979459565</v>
      </c>
      <c r="F177" s="33">
        <v>471.89235600654644</v>
      </c>
      <c r="G177" s="33">
        <v>512.64117922669584</v>
      </c>
      <c r="H177" s="33">
        <v>530.036749327601</v>
      </c>
      <c r="I177" s="33">
        <v>551.79895650307492</v>
      </c>
      <c r="J177" s="33">
        <v>580.89358967195642</v>
      </c>
      <c r="K177" s="33">
        <v>419.85716869779316</v>
      </c>
      <c r="L177" s="33">
        <v>593.12102204362918</v>
      </c>
      <c r="M177" s="33">
        <v>567.19076229518282</v>
      </c>
      <c r="N177" s="33">
        <v>617.91993413912166</v>
      </c>
      <c r="O177" s="33">
        <v>640.8623840775731</v>
      </c>
      <c r="P177" s="33">
        <v>529.64636431156464</v>
      </c>
      <c r="Q177" s="33">
        <v>571.12160958664049</v>
      </c>
      <c r="R177" s="33">
        <v>564.99263870935795</v>
      </c>
      <c r="S177" s="33">
        <v>596.36720603589163</v>
      </c>
      <c r="T177" s="33">
        <v>596.75444939446402</v>
      </c>
      <c r="U177" s="33">
        <v>589.50769787873742</v>
      </c>
      <c r="V177" s="33">
        <v>616.92462171381544</v>
      </c>
      <c r="W177" s="33">
        <v>589.77451529689074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4592.8835071942267</v>
      </c>
      <c r="C3" s="117">
        <f t="shared" si="0"/>
        <v>4955.3262371192923</v>
      </c>
      <c r="D3" s="117">
        <f t="shared" si="0"/>
        <v>4185.2921148121841</v>
      </c>
      <c r="E3" s="117">
        <f t="shared" si="0"/>
        <v>4603.9057144790013</v>
      </c>
      <c r="F3" s="117">
        <f t="shared" si="0"/>
        <v>4950.1611020517203</v>
      </c>
      <c r="G3" s="117">
        <f t="shared" si="0"/>
        <v>4690.0159489985399</v>
      </c>
      <c r="H3" s="117">
        <f t="shared" si="0"/>
        <v>4559.6675337094475</v>
      </c>
      <c r="I3" s="117">
        <f t="shared" si="0"/>
        <v>4442.340242733947</v>
      </c>
      <c r="J3" s="117">
        <f t="shared" si="0"/>
        <v>5060.4298479972122</v>
      </c>
      <c r="K3" s="117">
        <f t="shared" si="0"/>
        <v>4721.9836082839638</v>
      </c>
      <c r="L3" s="117">
        <f t="shared" si="0"/>
        <v>6327.1048465642543</v>
      </c>
      <c r="M3" s="117">
        <f t="shared" si="0"/>
        <v>2055.6241144415644</v>
      </c>
      <c r="N3" s="117">
        <f t="shared" si="0"/>
        <v>3427.9624764977739</v>
      </c>
      <c r="O3" s="117">
        <f t="shared" si="0"/>
        <v>4990.142073759208</v>
      </c>
      <c r="P3" s="117">
        <f t="shared" si="0"/>
        <v>3848.2072989291282</v>
      </c>
      <c r="Q3" s="117">
        <f t="shared" si="0"/>
        <v>4144.8271181345272</v>
      </c>
      <c r="R3" s="117">
        <f t="shared" ref="R3:V3" si="1">R4+R7+R9+R19</f>
        <v>4579.9824938350384</v>
      </c>
      <c r="S3" s="117">
        <f t="shared" si="1"/>
        <v>4721.9258096060175</v>
      </c>
      <c r="T3" s="117">
        <f t="shared" si="1"/>
        <v>3945.9746775229214</v>
      </c>
      <c r="U3" s="117">
        <f t="shared" si="1"/>
        <v>4030.6624272305949</v>
      </c>
      <c r="V3" s="117">
        <f t="shared" si="1"/>
        <v>3731.2188246372525</v>
      </c>
      <c r="W3" s="117">
        <f t="shared" ref="W3" si="2">W4+W7+W9+W19</f>
        <v>4671.3150417670395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4374.8330384565952</v>
      </c>
      <c r="C4" s="122">
        <f t="shared" si="3"/>
        <v>4734.0460719121611</v>
      </c>
      <c r="D4" s="122">
        <f t="shared" si="3"/>
        <v>3961.2192343860283</v>
      </c>
      <c r="E4" s="122">
        <f t="shared" si="3"/>
        <v>4367.0709008818903</v>
      </c>
      <c r="F4" s="122">
        <f t="shared" si="3"/>
        <v>4699.5310227748841</v>
      </c>
      <c r="G4" s="122">
        <f t="shared" si="3"/>
        <v>4445.1056095421172</v>
      </c>
      <c r="H4" s="122">
        <f t="shared" si="3"/>
        <v>4302.864207447119</v>
      </c>
      <c r="I4" s="122">
        <f t="shared" si="3"/>
        <v>4155.714555391497</v>
      </c>
      <c r="J4" s="122">
        <f t="shared" si="3"/>
        <v>4750.2057583486267</v>
      </c>
      <c r="K4" s="122">
        <f t="shared" si="3"/>
        <v>4420.1455553386486</v>
      </c>
      <c r="L4" s="122">
        <f t="shared" si="3"/>
        <v>5919.8372263636029</v>
      </c>
      <c r="M4" s="122">
        <f t="shared" si="3"/>
        <v>1849.543099836945</v>
      </c>
      <c r="N4" s="122">
        <f t="shared" si="3"/>
        <v>3157.2300349600241</v>
      </c>
      <c r="O4" s="122">
        <f t="shared" si="3"/>
        <v>4638.4476654857463</v>
      </c>
      <c r="P4" s="122">
        <f t="shared" si="3"/>
        <v>3499.1396684724505</v>
      </c>
      <c r="Q4" s="122">
        <f t="shared" si="3"/>
        <v>3791.4721152979164</v>
      </c>
      <c r="R4" s="122">
        <f t="shared" ref="R4:V4" si="4">SUM(R5:R6)</f>
        <v>4173.9218790680188</v>
      </c>
      <c r="S4" s="122">
        <f t="shared" si="4"/>
        <v>4253.5609854114873</v>
      </c>
      <c r="T4" s="122">
        <f t="shared" si="4"/>
        <v>3608.3928196220791</v>
      </c>
      <c r="U4" s="122">
        <f t="shared" si="4"/>
        <v>3756.7186677501313</v>
      </c>
      <c r="V4" s="122">
        <f t="shared" si="4"/>
        <v>3452.6514360179331</v>
      </c>
      <c r="W4" s="122">
        <f t="shared" ref="W4" si="5">SUM(W5:W6)</f>
        <v>4333.9197925385779</v>
      </c>
      <c r="DA4" s="130" t="s">
        <v>2580</v>
      </c>
    </row>
    <row r="5" spans="1:105" ht="12" customHeight="1" x14ac:dyDescent="0.25">
      <c r="A5" s="97" t="s">
        <v>51</v>
      </c>
      <c r="B5" s="98">
        <v>4374.8330384565952</v>
      </c>
      <c r="C5" s="98">
        <v>4734.0460719121611</v>
      </c>
      <c r="D5" s="98">
        <v>3961.2192343860283</v>
      </c>
      <c r="E5" s="98">
        <v>4367.0709008818903</v>
      </c>
      <c r="F5" s="98">
        <v>4699.5310227748841</v>
      </c>
      <c r="G5" s="98">
        <v>4445.1056095421172</v>
      </c>
      <c r="H5" s="98">
        <v>4302.864207447119</v>
      </c>
      <c r="I5" s="98">
        <v>4155.714555391497</v>
      </c>
      <c r="J5" s="98">
        <v>4750.2057583486267</v>
      </c>
      <c r="K5" s="98">
        <v>4420.1455553386486</v>
      </c>
      <c r="L5" s="98">
        <v>5919.8372263636029</v>
      </c>
      <c r="M5" s="98">
        <v>1849.543099836945</v>
      </c>
      <c r="N5" s="98">
        <v>3157.2300349600241</v>
      </c>
      <c r="O5" s="98">
        <v>4638.4476654857463</v>
      </c>
      <c r="P5" s="98">
        <v>3499.1396684724505</v>
      </c>
      <c r="Q5" s="98">
        <v>3791.4721152979164</v>
      </c>
      <c r="R5" s="98">
        <v>4173.9218790680188</v>
      </c>
      <c r="S5" s="98">
        <v>4253.5609854114873</v>
      </c>
      <c r="T5" s="98">
        <v>3608.3928196220791</v>
      </c>
      <c r="U5" s="98">
        <v>3756.7186677501313</v>
      </c>
      <c r="V5" s="98">
        <v>3452.6514360179331</v>
      </c>
      <c r="W5" s="98">
        <v>4333.9197925385779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120.07259073085986</v>
      </c>
      <c r="C9" s="122">
        <v>127.30850981838124</v>
      </c>
      <c r="D9" s="122">
        <v>127.80802570763269</v>
      </c>
      <c r="E9" s="122">
        <v>146.12206457710076</v>
      </c>
      <c r="F9" s="122">
        <v>160.08607625131245</v>
      </c>
      <c r="G9" s="122">
        <v>158.03759206406673</v>
      </c>
      <c r="H9" s="122">
        <v>175.17326904078837</v>
      </c>
      <c r="I9" s="122">
        <v>202.42738361841322</v>
      </c>
      <c r="J9" s="122">
        <v>233.05932589515129</v>
      </c>
      <c r="K9" s="122">
        <v>224.89222625616608</v>
      </c>
      <c r="L9" s="122">
        <v>328.84197484904109</v>
      </c>
      <c r="M9" s="122">
        <v>125.36476406580466</v>
      </c>
      <c r="N9" s="122">
        <v>192.94807257364081</v>
      </c>
      <c r="O9" s="122">
        <v>276.39666176646404</v>
      </c>
      <c r="P9" s="122">
        <v>275.64801445104962</v>
      </c>
      <c r="Q9" s="122">
        <v>286.36418010831386</v>
      </c>
      <c r="R9" s="122">
        <v>350.191674019473</v>
      </c>
      <c r="S9" s="122">
        <v>411.32434872807261</v>
      </c>
      <c r="T9" s="122">
        <v>280.35378991079375</v>
      </c>
      <c r="U9" s="122">
        <v>217.63661369466672</v>
      </c>
      <c r="V9" s="122">
        <v>219.23249993091261</v>
      </c>
      <c r="W9" s="122">
        <v>285.2704597272695</v>
      </c>
      <c r="DA9" s="130" t="s">
        <v>2585</v>
      </c>
    </row>
    <row r="10" spans="1:105" ht="12" customHeight="1" x14ac:dyDescent="0.25">
      <c r="A10" s="97" t="s">
        <v>143</v>
      </c>
      <c r="B10" s="98">
        <v>542.07989161703063</v>
      </c>
      <c r="C10" s="98">
        <v>557.68629778586921</v>
      </c>
      <c r="D10" s="98">
        <v>504.03473050401584</v>
      </c>
      <c r="E10" s="98">
        <v>545.43623280009331</v>
      </c>
      <c r="F10" s="98">
        <v>551.80615340892155</v>
      </c>
      <c r="G10" s="98">
        <v>497.72646279127258</v>
      </c>
      <c r="H10" s="98">
        <v>565.41019833764324</v>
      </c>
      <c r="I10" s="98">
        <v>659.3667527845904</v>
      </c>
      <c r="J10" s="98">
        <v>773.00521861357186</v>
      </c>
      <c r="K10" s="98">
        <v>735.89090866372385</v>
      </c>
      <c r="L10" s="98">
        <v>976.47340721569481</v>
      </c>
      <c r="M10" s="98">
        <v>264.47030561007011</v>
      </c>
      <c r="N10" s="98">
        <v>421.01181522505186</v>
      </c>
      <c r="O10" s="98">
        <v>548.17934801269791</v>
      </c>
      <c r="P10" s="98">
        <v>572.81764514615577</v>
      </c>
      <c r="Q10" s="98">
        <v>561.67876885003409</v>
      </c>
      <c r="R10" s="98">
        <v>646.32144548028327</v>
      </c>
      <c r="S10" s="98">
        <v>754.17351564487035</v>
      </c>
      <c r="T10" s="98">
        <v>564.24237094129364</v>
      </c>
      <c r="U10" s="98">
        <v>499.08586145067738</v>
      </c>
      <c r="V10" s="98">
        <v>557.47363091449245</v>
      </c>
      <c r="W10" s="98">
        <v>746.45865362217091</v>
      </c>
      <c r="DA10" s="63" t="s">
        <v>2586</v>
      </c>
    </row>
    <row r="11" spans="1:105" ht="12" customHeight="1" x14ac:dyDescent="0.25">
      <c r="A11" s="97" t="s">
        <v>124</v>
      </c>
      <c r="B11" s="98">
        <v>332.73637637088672</v>
      </c>
      <c r="C11" s="98">
        <v>324.12214322792204</v>
      </c>
      <c r="D11" s="98">
        <v>337.90152828643204</v>
      </c>
      <c r="E11" s="98">
        <v>332.81137131959468</v>
      </c>
      <c r="F11" s="98">
        <v>341.2207627594554</v>
      </c>
      <c r="G11" s="98">
        <v>332.95325874006602</v>
      </c>
      <c r="H11" s="98">
        <v>323.85909830489373</v>
      </c>
      <c r="I11" s="98">
        <v>337.04575343733887</v>
      </c>
      <c r="J11" s="98">
        <v>320.94208957768319</v>
      </c>
      <c r="K11" s="98">
        <v>327.26401888141845</v>
      </c>
      <c r="L11" s="98">
        <v>348.62995524431568</v>
      </c>
      <c r="M11" s="98">
        <v>377.04687117245635</v>
      </c>
      <c r="N11" s="98">
        <v>373.83949495743337</v>
      </c>
      <c r="O11" s="98">
        <v>380.49613102306705</v>
      </c>
      <c r="P11" s="98">
        <v>383.04373776503621</v>
      </c>
      <c r="Q11" s="98">
        <v>371.22279653827195</v>
      </c>
      <c r="R11" s="98">
        <v>358.65168566814725</v>
      </c>
      <c r="S11" s="98">
        <v>361.65592209913075</v>
      </c>
      <c r="T11" s="98">
        <v>376.85155426310445</v>
      </c>
      <c r="U11" s="98">
        <v>363.48234404039283</v>
      </c>
      <c r="V11" s="98">
        <v>373.05720178094549</v>
      </c>
      <c r="W11" s="98">
        <v>380.69760289141487</v>
      </c>
      <c r="DA11" s="63" t="s">
        <v>2587</v>
      </c>
    </row>
    <row r="12" spans="1:105" ht="12" customHeight="1" x14ac:dyDescent="0.25">
      <c r="A12" s="97" t="s">
        <v>123</v>
      </c>
      <c r="B12" s="98">
        <v>87.794385660523758</v>
      </c>
      <c r="C12" s="98">
        <v>76.679494654537137</v>
      </c>
      <c r="D12" s="98">
        <v>72.999755797941404</v>
      </c>
      <c r="E12" s="98">
        <v>80.206567267202004</v>
      </c>
      <c r="F12" s="98">
        <v>79.878003223811632</v>
      </c>
      <c r="G12" s="98">
        <v>71.1201424130833</v>
      </c>
      <c r="H12" s="98">
        <v>66.133252844589279</v>
      </c>
      <c r="I12" s="98">
        <v>83.028270458442805</v>
      </c>
      <c r="J12" s="98">
        <v>73.357732456148796</v>
      </c>
      <c r="K12" s="98">
        <v>68.834870458948473</v>
      </c>
      <c r="L12" s="98">
        <v>157.39178049975175</v>
      </c>
      <c r="M12" s="98">
        <v>75.537383611588098</v>
      </c>
      <c r="N12" s="98">
        <v>94.856844525738168</v>
      </c>
      <c r="O12" s="98">
        <v>100.9290327365028</v>
      </c>
      <c r="P12" s="98">
        <v>74.107862663485761</v>
      </c>
      <c r="Q12" s="98">
        <v>85.396285788541064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87.794385660523758</v>
      </c>
      <c r="C13" s="101">
        <v>76.679494654537137</v>
      </c>
      <c r="D13" s="101">
        <v>72.999755797941404</v>
      </c>
      <c r="E13" s="101">
        <v>80.206567267202004</v>
      </c>
      <c r="F13" s="101">
        <v>79.878003223811632</v>
      </c>
      <c r="G13" s="101">
        <v>71.1201424130833</v>
      </c>
      <c r="H13" s="101">
        <v>66.133252844589279</v>
      </c>
      <c r="I13" s="101">
        <v>83.028270458442805</v>
      </c>
      <c r="J13" s="101">
        <v>73.357732456148796</v>
      </c>
      <c r="K13" s="101">
        <v>68.834870458948473</v>
      </c>
      <c r="L13" s="101">
        <v>157.39178049975175</v>
      </c>
      <c r="M13" s="101">
        <v>75.537383611588098</v>
      </c>
      <c r="N13" s="101">
        <v>94.856844525738168</v>
      </c>
      <c r="O13" s="101">
        <v>100.9290327365028</v>
      </c>
      <c r="P13" s="101">
        <v>74.107862663485761</v>
      </c>
      <c r="Q13" s="101">
        <v>85.396285788541064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97.977878006772059</v>
      </c>
      <c r="C19" s="122">
        <v>93.971655388750037</v>
      </c>
      <c r="D19" s="122">
        <v>96.264854718523409</v>
      </c>
      <c r="E19" s="122">
        <v>90.712749020010236</v>
      </c>
      <c r="F19" s="122">
        <v>90.544003025523693</v>
      </c>
      <c r="G19" s="122">
        <v>86.872747392356686</v>
      </c>
      <c r="H19" s="122">
        <v>81.630057221540767</v>
      </c>
      <c r="I19" s="122">
        <v>84.198303724037444</v>
      </c>
      <c r="J19" s="122">
        <v>77.164763753434215</v>
      </c>
      <c r="K19" s="122">
        <v>76.945826689148774</v>
      </c>
      <c r="L19" s="122">
        <v>78.425645351610129</v>
      </c>
      <c r="M19" s="122">
        <v>80.716250538814847</v>
      </c>
      <c r="N19" s="122">
        <v>77.784368964108992</v>
      </c>
      <c r="O19" s="122">
        <v>75.29774650699818</v>
      </c>
      <c r="P19" s="122">
        <v>73.419616005628299</v>
      </c>
      <c r="Q19" s="122">
        <v>66.990822728297076</v>
      </c>
      <c r="R19" s="122">
        <v>55.868940747547143</v>
      </c>
      <c r="S19" s="122">
        <v>57.040475466457863</v>
      </c>
      <c r="T19" s="122">
        <v>57.22806799004865</v>
      </c>
      <c r="U19" s="122">
        <v>56.307145785796934</v>
      </c>
      <c r="V19" s="122">
        <v>59.334888688406842</v>
      </c>
      <c r="W19" s="122">
        <v>52.124789501192474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213.31488340100051</v>
      </c>
      <c r="C21" s="98">
        <v>205.28998475232541</v>
      </c>
      <c r="D21" s="98">
        <v>210.42093614965819</v>
      </c>
      <c r="E21" s="98">
        <v>198.43024143283952</v>
      </c>
      <c r="F21" s="98">
        <v>195.18831713003971</v>
      </c>
      <c r="G21" s="98">
        <v>190.29273177594342</v>
      </c>
      <c r="H21" s="98">
        <v>190.26365106645926</v>
      </c>
      <c r="I21" s="98">
        <v>202.42037174122905</v>
      </c>
      <c r="J21" s="98">
        <v>191.82110930691181</v>
      </c>
      <c r="K21" s="98">
        <v>196.03732588494049</v>
      </c>
      <c r="L21" s="98">
        <v>203.53609108548667</v>
      </c>
      <c r="M21" s="98">
        <v>215.33675346027994</v>
      </c>
      <c r="N21" s="98">
        <v>214.19148950721575</v>
      </c>
      <c r="O21" s="98">
        <v>215.78453984392797</v>
      </c>
      <c r="P21" s="98">
        <v>216.99823541252849</v>
      </c>
      <c r="Q21" s="98">
        <v>215.00199007087417</v>
      </c>
      <c r="R21" s="98">
        <v>198.80154910566179</v>
      </c>
      <c r="S21" s="98">
        <v>216.35621287907793</v>
      </c>
      <c r="T21" s="98">
        <v>217.38200377592375</v>
      </c>
      <c r="U21" s="98">
        <v>214.10734484543127</v>
      </c>
      <c r="V21" s="98">
        <v>228.04266060248293</v>
      </c>
      <c r="W21" s="98">
        <v>209.03104361192493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3625.1267447614809</v>
      </c>
      <c r="C24" s="117">
        <f t="shared" si="7"/>
        <v>3754.7508800700407</v>
      </c>
      <c r="D24" s="117">
        <f t="shared" si="7"/>
        <v>3678.4419322684766</v>
      </c>
      <c r="E24" s="117">
        <f t="shared" si="7"/>
        <v>3679.7332716487322</v>
      </c>
      <c r="F24" s="117">
        <f t="shared" si="7"/>
        <v>3906.7006756014675</v>
      </c>
      <c r="G24" s="117">
        <f t="shared" si="7"/>
        <v>3820.5997602490147</v>
      </c>
      <c r="H24" s="117">
        <f t="shared" si="7"/>
        <v>3549.2156261925152</v>
      </c>
      <c r="I24" s="117">
        <f t="shared" si="7"/>
        <v>3314.4278487336214</v>
      </c>
      <c r="J24" s="117">
        <f t="shared" si="7"/>
        <v>3423.8300779897868</v>
      </c>
      <c r="K24" s="117">
        <f t="shared" si="7"/>
        <v>3463.9260280591498</v>
      </c>
      <c r="L24" s="117">
        <f t="shared" si="7"/>
        <v>3699.6332922037177</v>
      </c>
      <c r="M24" s="117">
        <f t="shared" si="7"/>
        <v>2861.6666654160845</v>
      </c>
      <c r="N24" s="117">
        <f t="shared" si="7"/>
        <v>3243.1648638613688</v>
      </c>
      <c r="O24" s="117">
        <f t="shared" si="7"/>
        <v>3493.6239338742798</v>
      </c>
      <c r="P24" s="117">
        <f t="shared" si="7"/>
        <v>2488.759985371601</v>
      </c>
      <c r="Q24" s="117">
        <f t="shared" si="7"/>
        <v>2696.3431402093261</v>
      </c>
      <c r="R24" s="117">
        <f t="shared" ref="R24:V24" si="8">R25+R28+R30+R39</f>
        <v>3108.1160535091149</v>
      </c>
      <c r="S24" s="117">
        <f t="shared" si="8"/>
        <v>2926.4526563661252</v>
      </c>
      <c r="T24" s="117">
        <f t="shared" si="8"/>
        <v>2890.7316317254595</v>
      </c>
      <c r="U24" s="117">
        <f t="shared" si="8"/>
        <v>2580.0505575006559</v>
      </c>
      <c r="V24" s="117">
        <f t="shared" si="8"/>
        <v>2177.4168114570843</v>
      </c>
      <c r="W24" s="117">
        <f t="shared" ref="W24" si="9">W25+W28+W30+W39</f>
        <v>3432.8570807545861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3489.0635726773949</v>
      </c>
      <c r="C25" s="122">
        <f t="shared" si="10"/>
        <v>3624.5386862201049</v>
      </c>
      <c r="D25" s="122">
        <f t="shared" si="10"/>
        <v>3545.9677279491925</v>
      </c>
      <c r="E25" s="122">
        <f t="shared" si="10"/>
        <v>3555.0315954007192</v>
      </c>
      <c r="F25" s="122">
        <f t="shared" si="10"/>
        <v>3782.6903122640088</v>
      </c>
      <c r="G25" s="122">
        <f t="shared" si="10"/>
        <v>3701.7612766311995</v>
      </c>
      <c r="H25" s="122">
        <f t="shared" si="10"/>
        <v>3436.8296273894553</v>
      </c>
      <c r="I25" s="122">
        <f t="shared" si="10"/>
        <v>3199.636285794023</v>
      </c>
      <c r="J25" s="122">
        <f t="shared" si="10"/>
        <v>3318.9028456586534</v>
      </c>
      <c r="K25" s="122">
        <f t="shared" si="10"/>
        <v>3361.0384726386123</v>
      </c>
      <c r="L25" s="122">
        <f t="shared" si="10"/>
        <v>3597.0396800810418</v>
      </c>
      <c r="M25" s="122">
        <f t="shared" si="10"/>
        <v>2757.642881956273</v>
      </c>
      <c r="N25" s="122">
        <f t="shared" si="10"/>
        <v>3146.5295607862681</v>
      </c>
      <c r="O25" s="122">
        <f t="shared" si="10"/>
        <v>3401.2796497566169</v>
      </c>
      <c r="P25" s="122">
        <f t="shared" si="10"/>
        <v>2397.9757321001348</v>
      </c>
      <c r="Q25" s="122">
        <f t="shared" si="10"/>
        <v>2609.9606260925307</v>
      </c>
      <c r="R25" s="122">
        <f t="shared" ref="R25:V25" si="11">SUM(R26:R27)</f>
        <v>3032.5800377238734</v>
      </c>
      <c r="S25" s="122">
        <f t="shared" si="11"/>
        <v>2849.5156919018768</v>
      </c>
      <c r="T25" s="122">
        <f t="shared" si="11"/>
        <v>2816.6519849219494</v>
      </c>
      <c r="U25" s="122">
        <f t="shared" si="11"/>
        <v>2510.7412896399928</v>
      </c>
      <c r="V25" s="122">
        <f t="shared" si="11"/>
        <v>2107.569797705235</v>
      </c>
      <c r="W25" s="122">
        <f t="shared" ref="W25" si="12">SUM(W26:W27)</f>
        <v>3369.4294337611168</v>
      </c>
      <c r="DA25" s="130" t="s">
        <v>2600</v>
      </c>
    </row>
    <row r="26" spans="1:105" ht="12" customHeight="1" x14ac:dyDescent="0.25">
      <c r="A26" s="97" t="s">
        <v>74</v>
      </c>
      <c r="B26" s="98">
        <v>3489.0635726773949</v>
      </c>
      <c r="C26" s="98">
        <v>3624.5386862201049</v>
      </c>
      <c r="D26" s="98">
        <v>3545.9677279491925</v>
      </c>
      <c r="E26" s="98">
        <v>3555.0315954007192</v>
      </c>
      <c r="F26" s="98">
        <v>3782.6903122640088</v>
      </c>
      <c r="G26" s="98">
        <v>3701.7612766311995</v>
      </c>
      <c r="H26" s="98">
        <v>3436.8296273894553</v>
      </c>
      <c r="I26" s="98">
        <v>3199.636285794023</v>
      </c>
      <c r="J26" s="98">
        <v>3318.9028456586534</v>
      </c>
      <c r="K26" s="98">
        <v>3361.0384726386123</v>
      </c>
      <c r="L26" s="98">
        <v>3597.0396800810418</v>
      </c>
      <c r="M26" s="98">
        <v>2757.642881956273</v>
      </c>
      <c r="N26" s="98">
        <v>3146.5295607862681</v>
      </c>
      <c r="O26" s="98">
        <v>3401.2796497566169</v>
      </c>
      <c r="P26" s="98">
        <v>2397.9757321001348</v>
      </c>
      <c r="Q26" s="98">
        <v>2609.9606260925307</v>
      </c>
      <c r="R26" s="98">
        <v>3032.5800377238734</v>
      </c>
      <c r="S26" s="98">
        <v>2849.5156919018768</v>
      </c>
      <c r="T26" s="98">
        <v>2816.6519849219494</v>
      </c>
      <c r="U26" s="98">
        <v>2510.7412896399928</v>
      </c>
      <c r="V26" s="98">
        <v>2107.569797705235</v>
      </c>
      <c r="W26" s="98">
        <v>3369.4294337611168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38.085102099265541</v>
      </c>
      <c r="C30" s="122">
        <v>36.759749498714982</v>
      </c>
      <c r="D30" s="122">
        <v>36.722503619235304</v>
      </c>
      <c r="E30" s="122">
        <v>34.486296711046705</v>
      </c>
      <c r="F30" s="122">
        <v>33.987789479524231</v>
      </c>
      <c r="G30" s="122">
        <v>32.014808301949159</v>
      </c>
      <c r="H30" s="122">
        <v>28.951555653677048</v>
      </c>
      <c r="I30" s="122">
        <v>28.303522588787374</v>
      </c>
      <c r="J30" s="122">
        <v>25.296091234065756</v>
      </c>
      <c r="K30" s="122">
        <v>24.214953076725045</v>
      </c>
      <c r="L30" s="122">
        <v>23.786629676796441</v>
      </c>
      <c r="M30" s="122">
        <v>23.433812686611951</v>
      </c>
      <c r="N30" s="122">
        <v>20.000693434378078</v>
      </c>
      <c r="O30" s="122">
        <v>17.292773601695384</v>
      </c>
      <c r="P30" s="122">
        <v>16.332776455918054</v>
      </c>
      <c r="Q30" s="122">
        <v>15.096297368702299</v>
      </c>
      <c r="R30" s="122">
        <v>14.364258767780345</v>
      </c>
      <c r="S30" s="122">
        <v>14.317123581232899</v>
      </c>
      <c r="T30" s="122">
        <v>14.149488067716611</v>
      </c>
      <c r="U30" s="122">
        <v>12.952503182760756</v>
      </c>
      <c r="V30" s="122">
        <v>12.559012792665627</v>
      </c>
      <c r="W30" s="122">
        <v>12.895290679562008</v>
      </c>
      <c r="DA30" s="130" t="s">
        <v>2605</v>
      </c>
    </row>
    <row r="31" spans="1:105" ht="12" customHeight="1" x14ac:dyDescent="0.25">
      <c r="A31" s="97" t="s">
        <v>141</v>
      </c>
      <c r="B31" s="98">
        <v>332.7363763708866</v>
      </c>
      <c r="C31" s="98">
        <v>323.1846499976545</v>
      </c>
      <c r="D31" s="98">
        <v>335.76222484811734</v>
      </c>
      <c r="E31" s="98">
        <v>329.95567393341724</v>
      </c>
      <c r="F31" s="98">
        <v>338.05252197559258</v>
      </c>
      <c r="G31" s="98">
        <v>330.64331663211095</v>
      </c>
      <c r="H31" s="98">
        <v>323.53883415937224</v>
      </c>
      <c r="I31" s="98">
        <v>337.82415881890557</v>
      </c>
      <c r="J31" s="98">
        <v>321.65583534171634</v>
      </c>
      <c r="K31" s="98">
        <v>327.62378726667833</v>
      </c>
      <c r="L31" s="98">
        <v>348.50988652417561</v>
      </c>
      <c r="M31" s="98">
        <v>377.37879187974761</v>
      </c>
      <c r="N31" s="98">
        <v>372.15984431754379</v>
      </c>
      <c r="O31" s="98">
        <v>373.27313933553017</v>
      </c>
      <c r="P31" s="98">
        <v>374.48024261063114</v>
      </c>
      <c r="Q31" s="98">
        <v>367.1684282197042</v>
      </c>
      <c r="R31" s="98">
        <v>365.76967707409597</v>
      </c>
      <c r="S31" s="98">
        <v>378.90916392950749</v>
      </c>
      <c r="T31" s="98">
        <v>384.32214538901127</v>
      </c>
      <c r="U31" s="98">
        <v>362.88188791678618</v>
      </c>
      <c r="V31" s="98">
        <v>364.43723476700785</v>
      </c>
      <c r="W31" s="98">
        <v>370.10109513936845</v>
      </c>
      <c r="DA31" s="63" t="s">
        <v>2606</v>
      </c>
    </row>
    <row r="32" spans="1:105" ht="12" customHeight="1" x14ac:dyDescent="0.25">
      <c r="A32" s="97" t="s">
        <v>140</v>
      </c>
      <c r="B32" s="98">
        <v>87.794385660523773</v>
      </c>
      <c r="C32" s="98">
        <v>76.400096738459894</v>
      </c>
      <c r="D32" s="98">
        <v>72.426625823014092</v>
      </c>
      <c r="E32" s="98">
        <v>79.323471076302468</v>
      </c>
      <c r="F32" s="98">
        <v>79.028786003385463</v>
      </c>
      <c r="G32" s="98">
        <v>70.519855450086155</v>
      </c>
      <c r="H32" s="98">
        <v>66.020921269053773</v>
      </c>
      <c r="I32" s="98">
        <v>83.368035627961206</v>
      </c>
      <c r="J32" s="98">
        <v>73.584466838214624</v>
      </c>
      <c r="K32" s="98">
        <v>68.854628408507494</v>
      </c>
      <c r="L32" s="98">
        <v>156.53682364022558</v>
      </c>
      <c r="M32" s="98">
        <v>75.40038108511088</v>
      </c>
      <c r="N32" s="98">
        <v>94.698710063435584</v>
      </c>
      <c r="O32" s="98">
        <v>100.18716975491259</v>
      </c>
      <c r="P32" s="98">
        <v>72.172869713490115</v>
      </c>
      <c r="Q32" s="98">
        <v>82.628892811127486</v>
      </c>
      <c r="R32" s="98">
        <v>75.477684941497373</v>
      </c>
      <c r="S32" s="98">
        <v>85.718737042866579</v>
      </c>
      <c r="T32" s="98">
        <v>83.792314319893691</v>
      </c>
      <c r="U32" s="98">
        <v>74.837725129587881</v>
      </c>
      <c r="V32" s="98">
        <v>80.25187716047742</v>
      </c>
      <c r="W32" s="98">
        <v>81.964873083892002</v>
      </c>
      <c r="DA32" s="63" t="s">
        <v>2607</v>
      </c>
    </row>
    <row r="33" spans="1:105" ht="12" customHeight="1" x14ac:dyDescent="0.25">
      <c r="A33" s="100" t="s">
        <v>50</v>
      </c>
      <c r="B33" s="101">
        <v>87.794385660523773</v>
      </c>
      <c r="C33" s="101">
        <v>76.400096738459894</v>
      </c>
      <c r="D33" s="101">
        <v>72.426625823014092</v>
      </c>
      <c r="E33" s="101">
        <v>79.323471076302468</v>
      </c>
      <c r="F33" s="101">
        <v>79.028786003385463</v>
      </c>
      <c r="G33" s="101">
        <v>70.519855450086155</v>
      </c>
      <c r="H33" s="101">
        <v>66.020921269053773</v>
      </c>
      <c r="I33" s="101">
        <v>83.368035627961206</v>
      </c>
      <c r="J33" s="101">
        <v>73.584466838214624</v>
      </c>
      <c r="K33" s="101">
        <v>68.854628408507494</v>
      </c>
      <c r="L33" s="101">
        <v>156.53682364022558</v>
      </c>
      <c r="M33" s="101">
        <v>75.40038108511088</v>
      </c>
      <c r="N33" s="101">
        <v>94.698710063435584</v>
      </c>
      <c r="O33" s="101">
        <v>100.18716975491259</v>
      </c>
      <c r="P33" s="101">
        <v>72.172869713490115</v>
      </c>
      <c r="Q33" s="101">
        <v>82.628892811127486</v>
      </c>
      <c r="R33" s="101">
        <v>75.477684941497373</v>
      </c>
      <c r="S33" s="101">
        <v>85.718737042866579</v>
      </c>
      <c r="T33" s="101">
        <v>83.792314319893691</v>
      </c>
      <c r="U33" s="101">
        <v>74.837725129587881</v>
      </c>
      <c r="V33" s="101">
        <v>80.25187716047742</v>
      </c>
      <c r="W33" s="101">
        <v>81.964873083892002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97.978069984820877</v>
      </c>
      <c r="C39" s="122">
        <v>93.452444351220919</v>
      </c>
      <c r="D39" s="122">
        <v>95.751700700048787</v>
      </c>
      <c r="E39" s="122">
        <v>90.215379536966395</v>
      </c>
      <c r="F39" s="122">
        <v>90.022573857934717</v>
      </c>
      <c r="G39" s="122">
        <v>86.823675315866168</v>
      </c>
      <c r="H39" s="122">
        <v>83.434443149382957</v>
      </c>
      <c r="I39" s="122">
        <v>86.488040350810707</v>
      </c>
      <c r="J39" s="122">
        <v>79.631141097067541</v>
      </c>
      <c r="K39" s="122">
        <v>78.672602343812144</v>
      </c>
      <c r="L39" s="122">
        <v>78.806982445879541</v>
      </c>
      <c r="M39" s="122">
        <v>80.589970773199425</v>
      </c>
      <c r="N39" s="122">
        <v>76.634609640722402</v>
      </c>
      <c r="O39" s="122">
        <v>75.05151051596755</v>
      </c>
      <c r="P39" s="122">
        <v>74.451476815548006</v>
      </c>
      <c r="Q39" s="122">
        <v>71.286216748092869</v>
      </c>
      <c r="R39" s="122">
        <v>61.171757017460962</v>
      </c>
      <c r="S39" s="122">
        <v>62.619840883015385</v>
      </c>
      <c r="T39" s="122">
        <v>59.930158735793562</v>
      </c>
      <c r="U39" s="122">
        <v>56.356764677902454</v>
      </c>
      <c r="V39" s="122">
        <v>57.288000959183705</v>
      </c>
      <c r="W39" s="122">
        <v>50.532356313907165</v>
      </c>
      <c r="DA39" s="130" t="s">
        <v>2614</v>
      </c>
    </row>
    <row r="40" spans="1:105" ht="12" customHeight="1" x14ac:dyDescent="0.25">
      <c r="A40" s="97" t="s">
        <v>50</v>
      </c>
      <c r="B40" s="98">
        <v>213.31488340100051</v>
      </c>
      <c r="C40" s="98">
        <v>205.13324680298311</v>
      </c>
      <c r="D40" s="98">
        <v>210.00857261932669</v>
      </c>
      <c r="E40" s="98">
        <v>197.9716671884139</v>
      </c>
      <c r="F40" s="98">
        <v>194.77879741972882</v>
      </c>
      <c r="G40" s="98">
        <v>190.04037471256831</v>
      </c>
      <c r="H40" s="98">
        <v>190.21211729929001</v>
      </c>
      <c r="I40" s="98">
        <v>202.45482789546648</v>
      </c>
      <c r="J40" s="98">
        <v>191.85173940927055</v>
      </c>
      <c r="K40" s="98">
        <v>196.05402835667655</v>
      </c>
      <c r="L40" s="98">
        <v>203.52290884282166</v>
      </c>
      <c r="M40" s="98">
        <v>215.29608456561766</v>
      </c>
      <c r="N40" s="98">
        <v>214.11880772653521</v>
      </c>
      <c r="O40" s="98">
        <v>215.70830316259384</v>
      </c>
      <c r="P40" s="98">
        <v>216.93618837413482</v>
      </c>
      <c r="Q40" s="98">
        <v>214.97474456464036</v>
      </c>
      <c r="R40" s="98">
        <v>198.80449022967184</v>
      </c>
      <c r="S40" s="98">
        <v>216.36646096650512</v>
      </c>
      <c r="T40" s="98">
        <v>217.28671926394077</v>
      </c>
      <c r="U40" s="98">
        <v>213.88091664643756</v>
      </c>
      <c r="V40" s="98">
        <v>227.60109823959152</v>
      </c>
      <c r="W40" s="98">
        <v>208.6106677014069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4542.5127562887537</v>
      </c>
      <c r="C43" s="117">
        <f t="shared" si="14"/>
        <v>5207.9275163071425</v>
      </c>
      <c r="D43" s="117">
        <f t="shared" si="14"/>
        <v>4631.076738964809</v>
      </c>
      <c r="E43" s="117">
        <f t="shared" si="14"/>
        <v>4944.6744245310529</v>
      </c>
      <c r="F43" s="117">
        <f t="shared" si="14"/>
        <v>4998.3727697460999</v>
      </c>
      <c r="G43" s="117">
        <f t="shared" si="14"/>
        <v>5060.2744679575244</v>
      </c>
      <c r="H43" s="117">
        <f t="shared" si="14"/>
        <v>4747.0056578998456</v>
      </c>
      <c r="I43" s="117">
        <f t="shared" si="14"/>
        <v>4033.0537935831112</v>
      </c>
      <c r="J43" s="117">
        <f t="shared" si="14"/>
        <v>4701.8893766011879</v>
      </c>
      <c r="K43" s="117">
        <f t="shared" si="14"/>
        <v>4676.6546941354572</v>
      </c>
      <c r="L43" s="117">
        <f t="shared" si="14"/>
        <v>4552.2041915196805</v>
      </c>
      <c r="M43" s="117">
        <f t="shared" si="14"/>
        <v>3856.7894679086912</v>
      </c>
      <c r="N43" s="117">
        <f t="shared" si="14"/>
        <v>4217.0150687265041</v>
      </c>
      <c r="O43" s="117">
        <f t="shared" si="14"/>
        <v>4415.3361044909288</v>
      </c>
      <c r="P43" s="117">
        <f t="shared" si="14"/>
        <v>3652.5231277770317</v>
      </c>
      <c r="Q43" s="117">
        <f t="shared" si="14"/>
        <v>3891.4583449088782</v>
      </c>
      <c r="R43" s="117">
        <f t="shared" ref="R43:V43" si="15">R44+R47+R49+R58</f>
        <v>3855.5323236964482</v>
      </c>
      <c r="S43" s="117">
        <f t="shared" si="15"/>
        <v>4071.8665333423205</v>
      </c>
      <c r="T43" s="117">
        <f t="shared" si="15"/>
        <v>3828.0169728031583</v>
      </c>
      <c r="U43" s="117">
        <f t="shared" si="15"/>
        <v>3771.4345439768485</v>
      </c>
      <c r="V43" s="117">
        <f t="shared" si="15"/>
        <v>3756.7636843535197</v>
      </c>
      <c r="W43" s="117">
        <f t="shared" ref="W43" si="16">W44+W47+W49+W58</f>
        <v>3784.9663327440794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4112.3219522060808</v>
      </c>
      <c r="C44" s="122">
        <f t="shared" si="17"/>
        <v>4760.4409258203332</v>
      </c>
      <c r="D44" s="122">
        <f t="shared" si="17"/>
        <v>4197.7516604704097</v>
      </c>
      <c r="E44" s="122">
        <f t="shared" si="17"/>
        <v>4492.9424909444933</v>
      </c>
      <c r="F44" s="122">
        <f t="shared" si="17"/>
        <v>4556.8204265290769</v>
      </c>
      <c r="G44" s="122">
        <f t="shared" si="17"/>
        <v>4624.6107500811841</v>
      </c>
      <c r="H44" s="122">
        <f t="shared" si="17"/>
        <v>4307.2406965502887</v>
      </c>
      <c r="I44" s="122">
        <f t="shared" si="17"/>
        <v>3614.8190811219088</v>
      </c>
      <c r="J44" s="122">
        <f t="shared" si="17"/>
        <v>4255.897901430104</v>
      </c>
      <c r="K44" s="122">
        <f t="shared" si="17"/>
        <v>4252.4135395626818</v>
      </c>
      <c r="L44" s="122">
        <f t="shared" si="17"/>
        <v>4129.0638976884266</v>
      </c>
      <c r="M44" s="122">
        <f t="shared" si="17"/>
        <v>3414.0089207370584</v>
      </c>
      <c r="N44" s="122">
        <f t="shared" si="17"/>
        <v>3789.4807204522381</v>
      </c>
      <c r="O44" s="122">
        <f t="shared" si="17"/>
        <v>4016.0553483216509</v>
      </c>
      <c r="P44" s="122">
        <f t="shared" si="17"/>
        <v>3229.1032097524871</v>
      </c>
      <c r="Q44" s="122">
        <f t="shared" si="17"/>
        <v>3488.8307382024313</v>
      </c>
      <c r="R44" s="122">
        <f t="shared" ref="R44:V44" si="18">SUM(R45:R46)</f>
        <v>3372.5175164614066</v>
      </c>
      <c r="S44" s="122">
        <f t="shared" si="18"/>
        <v>3542.9271221636768</v>
      </c>
      <c r="T44" s="122">
        <f t="shared" si="18"/>
        <v>3304.1663302430566</v>
      </c>
      <c r="U44" s="122">
        <f t="shared" si="18"/>
        <v>3252.4476166520981</v>
      </c>
      <c r="V44" s="122">
        <f t="shared" si="18"/>
        <v>3201.0995160529378</v>
      </c>
      <c r="W44" s="122">
        <f t="shared" ref="W44" si="19">SUM(W45:W46)</f>
        <v>3292.3728360698638</v>
      </c>
      <c r="DA44" s="130" t="s">
        <v>2618</v>
      </c>
    </row>
    <row r="45" spans="1:105" ht="12" customHeight="1" x14ac:dyDescent="0.25">
      <c r="A45" s="97" t="s">
        <v>216</v>
      </c>
      <c r="B45" s="98">
        <v>4112.3219522060808</v>
      </c>
      <c r="C45" s="98">
        <v>4760.4409258203332</v>
      </c>
      <c r="D45" s="98">
        <v>4197.7516604704097</v>
      </c>
      <c r="E45" s="98">
        <v>4492.9424909444933</v>
      </c>
      <c r="F45" s="98">
        <v>4556.8204265290769</v>
      </c>
      <c r="G45" s="98">
        <v>4624.6107500811841</v>
      </c>
      <c r="H45" s="98">
        <v>4307.2406965502887</v>
      </c>
      <c r="I45" s="98">
        <v>3614.8190811219088</v>
      </c>
      <c r="J45" s="98">
        <v>4255.897901430104</v>
      </c>
      <c r="K45" s="98">
        <v>4252.4135395626818</v>
      </c>
      <c r="L45" s="98">
        <v>4129.0638976884266</v>
      </c>
      <c r="M45" s="98">
        <v>3414.0089207370584</v>
      </c>
      <c r="N45" s="98">
        <v>3789.4807204522381</v>
      </c>
      <c r="O45" s="98">
        <v>4016.0553483216509</v>
      </c>
      <c r="P45" s="98">
        <v>3229.1032097524871</v>
      </c>
      <c r="Q45" s="98">
        <v>3488.8307382024313</v>
      </c>
      <c r="R45" s="98">
        <v>3372.5175164614066</v>
      </c>
      <c r="S45" s="98">
        <v>3542.9271221636768</v>
      </c>
      <c r="T45" s="98">
        <v>3304.1663302430566</v>
      </c>
      <c r="U45" s="98">
        <v>3252.4476166520981</v>
      </c>
      <c r="V45" s="98">
        <v>3201.0995160529378</v>
      </c>
      <c r="W45" s="98">
        <v>3292.3728360698638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332.21282913785655</v>
      </c>
      <c r="C49" s="122">
        <v>354.10129723859467</v>
      </c>
      <c r="D49" s="122">
        <v>337.63084233258866</v>
      </c>
      <c r="E49" s="122">
        <v>361.5692034968402</v>
      </c>
      <c r="F49" s="122">
        <v>351.58740346662125</v>
      </c>
      <c r="G49" s="122">
        <v>348.91868289382052</v>
      </c>
      <c r="H49" s="122">
        <v>356.22788868407952</v>
      </c>
      <c r="I49" s="122">
        <v>331.53041070319773</v>
      </c>
      <c r="J49" s="122">
        <v>366.8389727649822</v>
      </c>
      <c r="K49" s="122">
        <v>346.22428317039817</v>
      </c>
      <c r="L49" s="122">
        <v>344.99454260030217</v>
      </c>
      <c r="M49" s="122">
        <v>362.88443772514415</v>
      </c>
      <c r="N49" s="122">
        <v>351.33025738210142</v>
      </c>
      <c r="O49" s="122">
        <v>324.56698447576974</v>
      </c>
      <c r="P49" s="122">
        <v>349.45746856662925</v>
      </c>
      <c r="Q49" s="122">
        <v>331.25115256172739</v>
      </c>
      <c r="R49" s="122">
        <v>419.52350118246807</v>
      </c>
      <c r="S49" s="122">
        <v>463.17297789297413</v>
      </c>
      <c r="T49" s="122">
        <v>460.85852010816535</v>
      </c>
      <c r="U49" s="122">
        <v>460.33861574434297</v>
      </c>
      <c r="V49" s="122">
        <v>496.66864342356473</v>
      </c>
      <c r="W49" s="122">
        <v>441.20460787482062</v>
      </c>
      <c r="DA49" s="130" t="s">
        <v>2623</v>
      </c>
    </row>
    <row r="50" spans="1:105" ht="12" customHeight="1" x14ac:dyDescent="0.25">
      <c r="A50" s="97" t="s">
        <v>138</v>
      </c>
      <c r="B50" s="98">
        <v>411.35211503623918</v>
      </c>
      <c r="C50" s="98">
        <v>439.97720356253359</v>
      </c>
      <c r="D50" s="98">
        <v>422.67728367744638</v>
      </c>
      <c r="E50" s="98">
        <v>451.72176619269499</v>
      </c>
      <c r="F50" s="98">
        <v>439.48447305637092</v>
      </c>
      <c r="G50" s="98">
        <v>436.19648269885897</v>
      </c>
      <c r="H50" s="98">
        <v>445.62710883652778</v>
      </c>
      <c r="I50" s="98">
        <v>415.1372450416514</v>
      </c>
      <c r="J50" s="98">
        <v>459.64002122044872</v>
      </c>
      <c r="K50" s="98">
        <v>436.71192048338941</v>
      </c>
      <c r="L50" s="98">
        <v>442.0915723156474</v>
      </c>
      <c r="M50" s="98">
        <v>485.6839562544622</v>
      </c>
      <c r="N50" s="98">
        <v>489.27542480303538</v>
      </c>
      <c r="O50" s="98">
        <v>473.48307990724823</v>
      </c>
      <c r="P50" s="98">
        <v>497.44972095379342</v>
      </c>
      <c r="Q50" s="98">
        <v>452.14315113849</v>
      </c>
      <c r="R50" s="98">
        <v>504.02104721752289</v>
      </c>
      <c r="S50" s="98">
        <v>520.89739463821491</v>
      </c>
      <c r="T50" s="98">
        <v>493.65771483488834</v>
      </c>
      <c r="U50" s="98">
        <v>485.35707676656648</v>
      </c>
      <c r="V50" s="98">
        <v>517.3269680923172</v>
      </c>
      <c r="W50" s="98">
        <v>456.33938472794927</v>
      </c>
      <c r="DA50" s="63" t="s">
        <v>2624</v>
      </c>
    </row>
    <row r="51" spans="1:105" ht="12" customHeight="1" x14ac:dyDescent="0.25">
      <c r="A51" s="97" t="s">
        <v>137</v>
      </c>
      <c r="B51" s="98">
        <v>108.51546876952747</v>
      </c>
      <c r="C51" s="98">
        <v>103.70547928532723</v>
      </c>
      <c r="D51" s="98">
        <v>91.075900782867677</v>
      </c>
      <c r="E51" s="98">
        <v>108.4105884084032</v>
      </c>
      <c r="F51" s="98">
        <v>102.59143698146991</v>
      </c>
      <c r="G51" s="98">
        <v>92.838250113369654</v>
      </c>
      <c r="H51" s="98">
        <v>90.281656892405593</v>
      </c>
      <c r="I51" s="98">
        <v>101.26940297166198</v>
      </c>
      <c r="J51" s="98">
        <v>103.86325768313618</v>
      </c>
      <c r="K51" s="98">
        <v>90.516084711741101</v>
      </c>
      <c r="L51" s="98">
        <v>195.55811664946904</v>
      </c>
      <c r="M51" s="98">
        <v>95.451651667641215</v>
      </c>
      <c r="N51" s="98">
        <v>123.12516235292244</v>
      </c>
      <c r="O51" s="98">
        <v>126.10525389700753</v>
      </c>
      <c r="P51" s="98">
        <v>94.916696247103999</v>
      </c>
      <c r="Q51" s="98">
        <v>100.24933223020626</v>
      </c>
      <c r="R51" s="98">
        <v>102.70050880865246</v>
      </c>
      <c r="S51" s="98">
        <v>119.98277662733562</v>
      </c>
      <c r="T51" s="98">
        <v>113.04525567549848</v>
      </c>
      <c r="U51" s="98">
        <v>101.94388246070909</v>
      </c>
      <c r="V51" s="98">
        <v>112.67290046647553</v>
      </c>
      <c r="W51" s="98">
        <v>102.13142914336986</v>
      </c>
      <c r="DA51" s="63" t="s">
        <v>2625</v>
      </c>
    </row>
    <row r="52" spans="1:105" ht="12" customHeight="1" x14ac:dyDescent="0.25">
      <c r="A52" s="100" t="s">
        <v>216</v>
      </c>
      <c r="B52" s="101">
        <v>108.51546876952747</v>
      </c>
      <c r="C52" s="101">
        <v>103.70547928532723</v>
      </c>
      <c r="D52" s="101">
        <v>91.075900782867677</v>
      </c>
      <c r="E52" s="101">
        <v>108.4105884084032</v>
      </c>
      <c r="F52" s="101">
        <v>102.59143698146991</v>
      </c>
      <c r="G52" s="101">
        <v>92.838250113369654</v>
      </c>
      <c r="H52" s="101">
        <v>90.281656892405593</v>
      </c>
      <c r="I52" s="101">
        <v>101.26940297166198</v>
      </c>
      <c r="J52" s="101">
        <v>103.86325768313618</v>
      </c>
      <c r="K52" s="101">
        <v>90.516084711741101</v>
      </c>
      <c r="L52" s="101">
        <v>195.55811664946904</v>
      </c>
      <c r="M52" s="101">
        <v>95.451651667641215</v>
      </c>
      <c r="N52" s="101">
        <v>123.12516235292244</v>
      </c>
      <c r="O52" s="101">
        <v>126.10525389700753</v>
      </c>
      <c r="P52" s="101">
        <v>94.916696247103999</v>
      </c>
      <c r="Q52" s="101">
        <v>100.24933223020626</v>
      </c>
      <c r="R52" s="101">
        <v>102.70050880865246</v>
      </c>
      <c r="S52" s="101">
        <v>119.98277662733562</v>
      </c>
      <c r="T52" s="101">
        <v>113.04525567549848</v>
      </c>
      <c r="U52" s="101">
        <v>101.94388246070909</v>
      </c>
      <c r="V52" s="101">
        <v>112.67290046647553</v>
      </c>
      <c r="W52" s="101">
        <v>102.13142914336986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97.977974944815813</v>
      </c>
      <c r="C58" s="122">
        <v>93.385293248215447</v>
      </c>
      <c r="D58" s="122">
        <v>95.694236161810508</v>
      </c>
      <c r="E58" s="122">
        <v>90.16273008971919</v>
      </c>
      <c r="F58" s="122">
        <v>89.964939750401967</v>
      </c>
      <c r="G58" s="122">
        <v>86.745034982519456</v>
      </c>
      <c r="H58" s="122">
        <v>83.537072665477226</v>
      </c>
      <c r="I58" s="122">
        <v>86.704301758004988</v>
      </c>
      <c r="J58" s="122">
        <v>79.152502406101888</v>
      </c>
      <c r="K58" s="122">
        <v>78.016871402377518</v>
      </c>
      <c r="L58" s="122">
        <v>78.145751230951561</v>
      </c>
      <c r="M58" s="122">
        <v>79.896109446488296</v>
      </c>
      <c r="N58" s="122">
        <v>76.204090892164658</v>
      </c>
      <c r="O58" s="122">
        <v>74.713771693508775</v>
      </c>
      <c r="P58" s="122">
        <v>73.962449457915028</v>
      </c>
      <c r="Q58" s="122">
        <v>71.376454144719389</v>
      </c>
      <c r="R58" s="122">
        <v>63.49130605257389</v>
      </c>
      <c r="S58" s="122">
        <v>65.766433285669464</v>
      </c>
      <c r="T58" s="122">
        <v>62.992122451936275</v>
      </c>
      <c r="U58" s="122">
        <v>58.6483115804077</v>
      </c>
      <c r="V58" s="122">
        <v>58.995524877016919</v>
      </c>
      <c r="W58" s="122">
        <v>51.388888799394927</v>
      </c>
      <c r="DA58" s="130" t="s">
        <v>2632</v>
      </c>
    </row>
    <row r="59" spans="1:105" ht="12" customHeight="1" x14ac:dyDescent="0.25">
      <c r="A59" s="97" t="s">
        <v>50</v>
      </c>
      <c r="B59" s="98">
        <v>213.31488340100051</v>
      </c>
      <c r="C59" s="98">
        <v>205.11283110329262</v>
      </c>
      <c r="D59" s="98">
        <v>209.96517638081278</v>
      </c>
      <c r="E59" s="98">
        <v>197.89449633443292</v>
      </c>
      <c r="F59" s="98">
        <v>194.71521690021356</v>
      </c>
      <c r="G59" s="98">
        <v>189.99296071118627</v>
      </c>
      <c r="H59" s="98">
        <v>190.19713028185134</v>
      </c>
      <c r="I59" s="98">
        <v>202.45728051917337</v>
      </c>
      <c r="J59" s="98">
        <v>191.84922091746787</v>
      </c>
      <c r="K59" s="98">
        <v>196.04938340719113</v>
      </c>
      <c r="L59" s="98">
        <v>203.51761683242123</v>
      </c>
      <c r="M59" s="98">
        <v>215.28560040038917</v>
      </c>
      <c r="N59" s="98">
        <v>214.11010476197757</v>
      </c>
      <c r="O59" s="98">
        <v>215.70293520484128</v>
      </c>
      <c r="P59" s="98">
        <v>216.93211682809837</v>
      </c>
      <c r="Q59" s="98">
        <v>214.97380212884741</v>
      </c>
      <c r="R59" s="98">
        <v>198.81447637076656</v>
      </c>
      <c r="S59" s="98">
        <v>216.39551268410972</v>
      </c>
      <c r="T59" s="98">
        <v>217.32635264455152</v>
      </c>
      <c r="U59" s="98">
        <v>213.89309276609455</v>
      </c>
      <c r="V59" s="98">
        <v>227.60426467303566</v>
      </c>
      <c r="W59" s="98">
        <v>208.60223209838489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3526.031445122288</v>
      </c>
      <c r="C62" s="117">
        <f t="shared" si="21"/>
        <v>3414.1339361142782</v>
      </c>
      <c r="D62" s="117">
        <f t="shared" si="21"/>
        <v>3367.3763960954916</v>
      </c>
      <c r="E62" s="117">
        <f t="shared" si="21"/>
        <v>3271.9388229007454</v>
      </c>
      <c r="F62" s="117">
        <f t="shared" si="21"/>
        <v>3511.2134571940164</v>
      </c>
      <c r="G62" s="117">
        <f t="shared" si="21"/>
        <v>3378.8878394527469</v>
      </c>
      <c r="H62" s="117">
        <f t="shared" si="21"/>
        <v>3283.6730475400564</v>
      </c>
      <c r="I62" s="117">
        <f t="shared" si="21"/>
        <v>2870.4615402283107</v>
      </c>
      <c r="J62" s="117">
        <f t="shared" si="21"/>
        <v>3055.1626284295457</v>
      </c>
      <c r="K62" s="117">
        <f t="shared" si="21"/>
        <v>3103.9483455369632</v>
      </c>
      <c r="L62" s="117">
        <f t="shared" si="21"/>
        <v>3022.3570332447512</v>
      </c>
      <c r="M62" s="117">
        <f t="shared" si="21"/>
        <v>2739.8113558691657</v>
      </c>
      <c r="N62" s="117">
        <f t="shared" si="21"/>
        <v>3030.6115398616002</v>
      </c>
      <c r="O62" s="117">
        <f t="shared" si="21"/>
        <v>3164.0262353991179</v>
      </c>
      <c r="P62" s="117">
        <f t="shared" si="21"/>
        <v>2390.4939496927891</v>
      </c>
      <c r="Q62" s="117">
        <f t="shared" si="21"/>
        <v>2571.9442392381129</v>
      </c>
      <c r="R62" s="117">
        <f t="shared" ref="R62:V62" si="22">R63+R66+R68+R77</f>
        <v>2767.1241736511279</v>
      </c>
      <c r="S62" s="117">
        <f t="shared" si="22"/>
        <v>2699.9567707977003</v>
      </c>
      <c r="T62" s="117">
        <f t="shared" si="22"/>
        <v>2570.6456897942558</v>
      </c>
      <c r="U62" s="117">
        <f t="shared" si="22"/>
        <v>2551.7293524590687</v>
      </c>
      <c r="V62" s="117">
        <f t="shared" si="22"/>
        <v>2514.2764227799598</v>
      </c>
      <c r="W62" s="117">
        <f t="shared" ref="W62" si="23">W63+W66+W68+W77</f>
        <v>2624.7480710621685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3025.5835684320009</v>
      </c>
      <c r="C63" s="122">
        <f t="shared" si="24"/>
        <v>2962.0514890531235</v>
      </c>
      <c r="D63" s="122">
        <f t="shared" si="24"/>
        <v>2887.81240849393</v>
      </c>
      <c r="E63" s="122">
        <f t="shared" si="24"/>
        <v>2815.038267826425</v>
      </c>
      <c r="F63" s="122">
        <f t="shared" si="24"/>
        <v>3050.7679457695172</v>
      </c>
      <c r="G63" s="122">
        <f t="shared" si="24"/>
        <v>2934.8689060511251</v>
      </c>
      <c r="H63" s="122">
        <f t="shared" si="24"/>
        <v>2818.8196089608464</v>
      </c>
      <c r="I63" s="122">
        <f t="shared" si="24"/>
        <v>2415.2653871065809</v>
      </c>
      <c r="J63" s="122">
        <f t="shared" si="24"/>
        <v>2601.2314148500286</v>
      </c>
      <c r="K63" s="122">
        <f t="shared" si="24"/>
        <v>2682.1823756813083</v>
      </c>
      <c r="L63" s="122">
        <f t="shared" si="24"/>
        <v>2583.8596418794195</v>
      </c>
      <c r="M63" s="122">
        <f t="shared" si="24"/>
        <v>2228.7417885426212</v>
      </c>
      <c r="N63" s="122">
        <f t="shared" si="24"/>
        <v>2554.3455943358408</v>
      </c>
      <c r="O63" s="122">
        <f t="shared" si="24"/>
        <v>2711.9957944227208</v>
      </c>
      <c r="P63" s="122">
        <f t="shared" si="24"/>
        <v>1951.0046924475525</v>
      </c>
      <c r="Q63" s="122">
        <f t="shared" si="24"/>
        <v>2135.6662542749646</v>
      </c>
      <c r="R63" s="122">
        <f t="shared" ref="R63:V63" si="25">SUM(R64:R65)</f>
        <v>2328.6166962498842</v>
      </c>
      <c r="S63" s="122">
        <f t="shared" si="25"/>
        <v>2253.1943396836946</v>
      </c>
      <c r="T63" s="122">
        <f t="shared" si="25"/>
        <v>2127.9766172840255</v>
      </c>
      <c r="U63" s="122">
        <f t="shared" si="25"/>
        <v>2101.3446146025849</v>
      </c>
      <c r="V63" s="122">
        <f t="shared" si="25"/>
        <v>2052.1240932785267</v>
      </c>
      <c r="W63" s="122">
        <f t="shared" ref="W63" si="26">SUM(W64:W65)</f>
        <v>2187.9387457083867</v>
      </c>
      <c r="DA63" s="130" t="s">
        <v>2636</v>
      </c>
    </row>
    <row r="64" spans="1:105" ht="12" customHeight="1" x14ac:dyDescent="0.25">
      <c r="A64" s="97" t="s">
        <v>217</v>
      </c>
      <c r="B64" s="98">
        <v>3025.5835684320009</v>
      </c>
      <c r="C64" s="98">
        <v>2962.0514890531235</v>
      </c>
      <c r="D64" s="98">
        <v>2887.81240849393</v>
      </c>
      <c r="E64" s="98">
        <v>2815.038267826425</v>
      </c>
      <c r="F64" s="98">
        <v>3050.7679457695172</v>
      </c>
      <c r="G64" s="98">
        <v>2934.8689060511251</v>
      </c>
      <c r="H64" s="98">
        <v>2818.8196089608464</v>
      </c>
      <c r="I64" s="98">
        <v>2415.2653871065809</v>
      </c>
      <c r="J64" s="98">
        <v>2601.2314148500286</v>
      </c>
      <c r="K64" s="98">
        <v>2682.1823756813083</v>
      </c>
      <c r="L64" s="98">
        <v>2583.8596418794195</v>
      </c>
      <c r="M64" s="98">
        <v>2228.7417885426212</v>
      </c>
      <c r="N64" s="98">
        <v>2554.3455943358408</v>
      </c>
      <c r="O64" s="98">
        <v>2711.9957944227208</v>
      </c>
      <c r="P64" s="98">
        <v>1951.0046924475525</v>
      </c>
      <c r="Q64" s="98">
        <v>2135.6662542749646</v>
      </c>
      <c r="R64" s="98">
        <v>2328.6166962498842</v>
      </c>
      <c r="S64" s="98">
        <v>2253.1943396836946</v>
      </c>
      <c r="T64" s="98">
        <v>2127.9766172840255</v>
      </c>
      <c r="U64" s="98">
        <v>2101.3446146025849</v>
      </c>
      <c r="V64" s="98">
        <v>2052.1240932785267</v>
      </c>
      <c r="W64" s="98">
        <v>2187.9387457083867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315.63524665719274</v>
      </c>
      <c r="C68" s="122">
        <v>284.3088778431831</v>
      </c>
      <c r="D68" s="122">
        <v>300.22262413598332</v>
      </c>
      <c r="E68" s="122">
        <v>292.51932263876898</v>
      </c>
      <c r="F68" s="122">
        <v>304.31153083428865</v>
      </c>
      <c r="G68" s="122">
        <v>285.2789658052003</v>
      </c>
      <c r="H68" s="122">
        <v>300.1279152149433</v>
      </c>
      <c r="I68" s="122">
        <v>283.75875716894291</v>
      </c>
      <c r="J68" s="122">
        <v>285.986542060754</v>
      </c>
      <c r="K68" s="122">
        <v>276.88197123246198</v>
      </c>
      <c r="L68" s="122">
        <v>272.67392453480267</v>
      </c>
      <c r="M68" s="122">
        <v>319.46951689581147</v>
      </c>
      <c r="N68" s="122">
        <v>299.32567399267037</v>
      </c>
      <c r="O68" s="122">
        <v>287.47969551391037</v>
      </c>
      <c r="P68" s="122">
        <v>280.73047688778877</v>
      </c>
      <c r="Q68" s="122">
        <v>279.39419850216865</v>
      </c>
      <c r="R68" s="122">
        <v>281.41888627531347</v>
      </c>
      <c r="S68" s="122">
        <v>287.71206839343614</v>
      </c>
      <c r="T68" s="122">
        <v>286.05403918576627</v>
      </c>
      <c r="U68" s="122">
        <v>292.05530965476578</v>
      </c>
      <c r="V68" s="122">
        <v>299.40146101115147</v>
      </c>
      <c r="W68" s="122">
        <v>284.18919904614808</v>
      </c>
      <c r="DA68" s="130" t="s">
        <v>2641</v>
      </c>
    </row>
    <row r="69" spans="1:105" ht="12" customHeight="1" x14ac:dyDescent="0.25">
      <c r="A69" s="97" t="s">
        <v>134</v>
      </c>
      <c r="B69" s="98">
        <v>317.11368952682926</v>
      </c>
      <c r="C69" s="98">
        <v>298.8960093502871</v>
      </c>
      <c r="D69" s="98">
        <v>317.13541129131255</v>
      </c>
      <c r="E69" s="98">
        <v>309.04944673272144</v>
      </c>
      <c r="F69" s="98">
        <v>321.99448758802885</v>
      </c>
      <c r="G69" s="98">
        <v>298.05989229576841</v>
      </c>
      <c r="H69" s="98">
        <v>316.31559015866685</v>
      </c>
      <c r="I69" s="98">
        <v>297.86002692004769</v>
      </c>
      <c r="J69" s="98">
        <v>304.08598558227573</v>
      </c>
      <c r="K69" s="98">
        <v>291.94443827611639</v>
      </c>
      <c r="L69" s="98">
        <v>291.99731534889025</v>
      </c>
      <c r="M69" s="98">
        <v>346.43222831359327</v>
      </c>
      <c r="N69" s="98">
        <v>335.82989541986996</v>
      </c>
      <c r="O69" s="98">
        <v>329.1982766134156</v>
      </c>
      <c r="P69" s="98">
        <v>322.83128266573499</v>
      </c>
      <c r="Q69" s="98">
        <v>325.36488488856327</v>
      </c>
      <c r="R69" s="98">
        <v>331.23201271229817</v>
      </c>
      <c r="S69" s="98">
        <v>339.06307572504738</v>
      </c>
      <c r="T69" s="98">
        <v>334.74485056648984</v>
      </c>
      <c r="U69" s="98">
        <v>334.48761738113478</v>
      </c>
      <c r="V69" s="98">
        <v>338.06495222324247</v>
      </c>
      <c r="W69" s="98">
        <v>322.82650249947051</v>
      </c>
      <c r="DA69" s="63" t="s">
        <v>2642</v>
      </c>
    </row>
    <row r="70" spans="1:105" ht="12" customHeight="1" x14ac:dyDescent="0.25">
      <c r="A70" s="97" t="s">
        <v>133</v>
      </c>
      <c r="B70" s="98">
        <v>83.671558448531215</v>
      </c>
      <c r="C70" s="98">
        <v>70.837604961807003</v>
      </c>
      <c r="D70" s="98">
        <v>68.421477670451623</v>
      </c>
      <c r="E70" s="98">
        <v>74.631500992276301</v>
      </c>
      <c r="F70" s="98">
        <v>75.116835873286405</v>
      </c>
      <c r="G70" s="98">
        <v>63.262483524498435</v>
      </c>
      <c r="H70" s="98">
        <v>63.385572832029304</v>
      </c>
      <c r="I70" s="98">
        <v>71.592250171878192</v>
      </c>
      <c r="J70" s="98">
        <v>67.588877420784996</v>
      </c>
      <c r="K70" s="98">
        <v>59.356999124410493</v>
      </c>
      <c r="L70" s="98">
        <v>126.52635675419182</v>
      </c>
      <c r="M70" s="98">
        <v>66.739778562679348</v>
      </c>
      <c r="N70" s="98">
        <v>82.859144288151384</v>
      </c>
      <c r="O70" s="98">
        <v>85.991737659047246</v>
      </c>
      <c r="P70" s="98">
        <v>61.145765334665931</v>
      </c>
      <c r="Q70" s="98">
        <v>71.582076200102392</v>
      </c>
      <c r="R70" s="98">
        <v>67.755092229816967</v>
      </c>
      <c r="S70" s="98">
        <v>79.12181770356743</v>
      </c>
      <c r="T70" s="98">
        <v>77.688243540563079</v>
      </c>
      <c r="U70" s="98">
        <v>71.458988656206742</v>
      </c>
      <c r="V70" s="98">
        <v>75.500872387427719</v>
      </c>
      <c r="W70" s="98">
        <v>73.398891936091758</v>
      </c>
      <c r="DA70" s="63" t="s">
        <v>2643</v>
      </c>
    </row>
    <row r="71" spans="1:105" ht="12" customHeight="1" x14ac:dyDescent="0.25">
      <c r="A71" s="100" t="s">
        <v>217</v>
      </c>
      <c r="B71" s="101">
        <v>83.671558448531215</v>
      </c>
      <c r="C71" s="101">
        <v>70.837604961807003</v>
      </c>
      <c r="D71" s="101">
        <v>68.421477670451623</v>
      </c>
      <c r="E71" s="101">
        <v>74.631500992276301</v>
      </c>
      <c r="F71" s="101">
        <v>75.116835873286405</v>
      </c>
      <c r="G71" s="101">
        <v>63.262483524498435</v>
      </c>
      <c r="H71" s="101">
        <v>63.385572832029304</v>
      </c>
      <c r="I71" s="101">
        <v>71.592250171878192</v>
      </c>
      <c r="J71" s="101">
        <v>67.588877420784996</v>
      </c>
      <c r="K71" s="101">
        <v>59.356999124410493</v>
      </c>
      <c r="L71" s="101">
        <v>126.52635675419182</v>
      </c>
      <c r="M71" s="101">
        <v>66.739778562679348</v>
      </c>
      <c r="N71" s="101">
        <v>82.859144288151384</v>
      </c>
      <c r="O71" s="101">
        <v>85.991737659047246</v>
      </c>
      <c r="P71" s="101">
        <v>61.145765334665931</v>
      </c>
      <c r="Q71" s="101">
        <v>71.582076200102392</v>
      </c>
      <c r="R71" s="101">
        <v>67.755092229816967</v>
      </c>
      <c r="S71" s="101">
        <v>79.12181770356743</v>
      </c>
      <c r="T71" s="101">
        <v>77.688243540563079</v>
      </c>
      <c r="U71" s="101">
        <v>71.458988656206742</v>
      </c>
      <c r="V71" s="101">
        <v>75.500872387427719</v>
      </c>
      <c r="W71" s="101">
        <v>73.398891936091758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184.81263003309459</v>
      </c>
      <c r="C77" s="122">
        <v>167.7735692179719</v>
      </c>
      <c r="D77" s="122">
        <v>179.34136346557835</v>
      </c>
      <c r="E77" s="122">
        <v>164.38123243555137</v>
      </c>
      <c r="F77" s="122">
        <v>156.13398059021071</v>
      </c>
      <c r="G77" s="122">
        <v>158.73996759642139</v>
      </c>
      <c r="H77" s="122">
        <v>164.72552336426693</v>
      </c>
      <c r="I77" s="122">
        <v>171.43739595278711</v>
      </c>
      <c r="J77" s="122">
        <v>167.94467151876304</v>
      </c>
      <c r="K77" s="122">
        <v>144.88399862319301</v>
      </c>
      <c r="L77" s="122">
        <v>165.82346683052896</v>
      </c>
      <c r="M77" s="122">
        <v>191.60005043073321</v>
      </c>
      <c r="N77" s="122">
        <v>176.94027153308889</v>
      </c>
      <c r="O77" s="122">
        <v>164.55074546248687</v>
      </c>
      <c r="P77" s="122">
        <v>158.75878035744785</v>
      </c>
      <c r="Q77" s="122">
        <v>156.88378646097974</v>
      </c>
      <c r="R77" s="122">
        <v>157.08859112593026</v>
      </c>
      <c r="S77" s="122">
        <v>159.05036272056927</v>
      </c>
      <c r="T77" s="122">
        <v>156.61503332446409</v>
      </c>
      <c r="U77" s="122">
        <v>158.32942820171775</v>
      </c>
      <c r="V77" s="122">
        <v>162.75086849028133</v>
      </c>
      <c r="W77" s="122">
        <v>152.62012630763346</v>
      </c>
      <c r="DA77" s="130" t="s">
        <v>2650</v>
      </c>
    </row>
    <row r="78" spans="1:105" ht="12" customHeight="1" x14ac:dyDescent="0.25">
      <c r="A78" s="97" t="s">
        <v>192</v>
      </c>
      <c r="B78" s="98">
        <v>189.19111400886504</v>
      </c>
      <c r="C78" s="98">
        <v>179.71848375934189</v>
      </c>
      <c r="D78" s="98">
        <v>192.48158775996598</v>
      </c>
      <c r="E78" s="98">
        <v>175.8057714596541</v>
      </c>
      <c r="F78" s="98">
        <v>166.73711355761901</v>
      </c>
      <c r="G78" s="98">
        <v>167.2236548109764</v>
      </c>
      <c r="H78" s="98">
        <v>175.19934806352978</v>
      </c>
      <c r="I78" s="98">
        <v>182.0205219305231</v>
      </c>
      <c r="J78" s="98">
        <v>180.85305223150112</v>
      </c>
      <c r="K78" s="98">
        <v>154.20325750027732</v>
      </c>
      <c r="L78" s="98">
        <v>178.21374441380942</v>
      </c>
      <c r="M78" s="98">
        <v>206.45870380748994</v>
      </c>
      <c r="N78" s="98">
        <v>197.85656714550319</v>
      </c>
      <c r="O78" s="98">
        <v>189.14800796921165</v>
      </c>
      <c r="P78" s="98">
        <v>183.26116403491389</v>
      </c>
      <c r="Q78" s="98">
        <v>184.2426755934265</v>
      </c>
      <c r="R78" s="98">
        <v>186.3612851434859</v>
      </c>
      <c r="S78" s="98">
        <v>191.73180336584582</v>
      </c>
      <c r="T78" s="98">
        <v>190.87190765795165</v>
      </c>
      <c r="U78" s="98">
        <v>192.73531154061294</v>
      </c>
      <c r="V78" s="98">
        <v>198.807500374272</v>
      </c>
      <c r="W78" s="98">
        <v>188.68347987768345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134.47645174670492</v>
      </c>
      <c r="C81" s="117">
        <f t="shared" si="28"/>
        <v>128.5991762962031</v>
      </c>
      <c r="D81" s="117">
        <f t="shared" si="28"/>
        <v>130.47004228330258</v>
      </c>
      <c r="E81" s="117">
        <f t="shared" si="28"/>
        <v>122.32678768568464</v>
      </c>
      <c r="F81" s="117">
        <f t="shared" si="28"/>
        <v>121.69973971992795</v>
      </c>
      <c r="G81" s="117">
        <f t="shared" si="28"/>
        <v>116.56781891023175</v>
      </c>
      <c r="H81" s="117">
        <f t="shared" si="28"/>
        <v>110.36388579025282</v>
      </c>
      <c r="I81" s="117">
        <f t="shared" si="28"/>
        <v>112.22723835399636</v>
      </c>
      <c r="J81" s="117">
        <f t="shared" si="28"/>
        <v>100.8191277074427</v>
      </c>
      <c r="K81" s="117">
        <f t="shared" si="28"/>
        <v>98.066416017003945</v>
      </c>
      <c r="L81" s="117">
        <f t="shared" si="28"/>
        <v>96.928246584654502</v>
      </c>
      <c r="M81" s="117">
        <f t="shared" si="28"/>
        <v>98.587192415341548</v>
      </c>
      <c r="N81" s="117">
        <f t="shared" si="28"/>
        <v>93.145868818726299</v>
      </c>
      <c r="O81" s="117">
        <f t="shared" si="28"/>
        <v>90.794710591132997</v>
      </c>
      <c r="P81" s="117">
        <f t="shared" si="28"/>
        <v>89.015193355524417</v>
      </c>
      <c r="Q81" s="117">
        <f t="shared" si="28"/>
        <v>85.166882462273506</v>
      </c>
      <c r="R81" s="117">
        <f t="shared" ref="R81:V81" si="29">R82+R85+R87+R100</f>
        <v>75.682244795443864</v>
      </c>
      <c r="S81" s="117">
        <f t="shared" si="29"/>
        <v>77.682846121879976</v>
      </c>
      <c r="T81" s="117">
        <f t="shared" si="29"/>
        <v>74.587926000113939</v>
      </c>
      <c r="U81" s="117">
        <f t="shared" si="29"/>
        <v>69.49549811855718</v>
      </c>
      <c r="V81" s="117">
        <f t="shared" si="29"/>
        <v>70.263293053261293</v>
      </c>
      <c r="W81" s="117">
        <f t="shared" ref="W81" si="30">W82+W85+W87+W100</f>
        <v>63.555328703453704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36.498500796577673</v>
      </c>
      <c r="C87" s="122">
        <v>35.168668457373293</v>
      </c>
      <c r="D87" s="122">
        <v>34.712218020459709</v>
      </c>
      <c r="E87" s="122">
        <v>32.103672820987015</v>
      </c>
      <c r="F87" s="122">
        <v>31.523860130787963</v>
      </c>
      <c r="G87" s="122">
        <v>29.700189724309862</v>
      </c>
      <c r="H87" s="122">
        <v>26.951920110858516</v>
      </c>
      <c r="I87" s="122">
        <v>26.174040500115183</v>
      </c>
      <c r="J87" s="122">
        <v>22.65619287857443</v>
      </c>
      <c r="K87" s="122">
        <v>21.454072737713979</v>
      </c>
      <c r="L87" s="122">
        <v>20.297403297337809</v>
      </c>
      <c r="M87" s="122">
        <v>19.639987488427373</v>
      </c>
      <c r="N87" s="122">
        <v>17.17739762239745</v>
      </c>
      <c r="O87" s="122">
        <v>15.814402301049478</v>
      </c>
      <c r="P87" s="122">
        <v>15.017338319513659</v>
      </c>
      <c r="Q87" s="122">
        <v>14.15242097661076</v>
      </c>
      <c r="R87" s="122">
        <v>13.739221524336099</v>
      </c>
      <c r="S87" s="122">
        <v>13.87858882768019</v>
      </c>
      <c r="T87" s="122">
        <v>13.673493968365772</v>
      </c>
      <c r="U87" s="122">
        <v>12.413620647209715</v>
      </c>
      <c r="V87" s="122">
        <v>12.104020393011137</v>
      </c>
      <c r="W87" s="122">
        <v>12.356489490853798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332.73637637088672</v>
      </c>
      <c r="C92" s="101">
        <v>323.16299026488713</v>
      </c>
      <c r="D92" s="101">
        <v>335.49469564553772</v>
      </c>
      <c r="E92" s="101">
        <v>329.35352482262527</v>
      </c>
      <c r="F92" s="101">
        <v>337.31352361979611</v>
      </c>
      <c r="G92" s="101">
        <v>329.91770156446927</v>
      </c>
      <c r="H92" s="101">
        <v>323.08081213338932</v>
      </c>
      <c r="I92" s="101">
        <v>337.4568987379256</v>
      </c>
      <c r="J92" s="101">
        <v>321.12305774932787</v>
      </c>
      <c r="K92" s="101">
        <v>326.71261134662598</v>
      </c>
      <c r="L92" s="101">
        <v>347.02597075736116</v>
      </c>
      <c r="M92" s="101">
        <v>375.05804309267171</v>
      </c>
      <c r="N92" s="101">
        <v>369.5293696377621</v>
      </c>
      <c r="O92" s="101">
        <v>371.22351816049371</v>
      </c>
      <c r="P92" s="101">
        <v>370.41131745525814</v>
      </c>
      <c r="Q92" s="101">
        <v>363.76703671095538</v>
      </c>
      <c r="R92" s="101">
        <v>364.78010921185955</v>
      </c>
      <c r="S92" s="101">
        <v>379.55576377721451</v>
      </c>
      <c r="T92" s="101">
        <v>384.47487374318189</v>
      </c>
      <c r="U92" s="101">
        <v>362.29104542761678</v>
      </c>
      <c r="V92" s="101">
        <v>365.02395122637949</v>
      </c>
      <c r="W92" s="101">
        <v>371.14857863264587</v>
      </c>
      <c r="DA92" s="131" t="s">
        <v>2664</v>
      </c>
    </row>
    <row r="93" spans="1:105" ht="12" customHeight="1" x14ac:dyDescent="0.25">
      <c r="A93" s="107" t="s">
        <v>123</v>
      </c>
      <c r="B93" s="104">
        <v>87.794385660523773</v>
      </c>
      <c r="C93" s="104">
        <v>76.382001941581521</v>
      </c>
      <c r="D93" s="104">
        <v>72.369032022774391</v>
      </c>
      <c r="E93" s="104">
        <v>79.201227644538861</v>
      </c>
      <c r="F93" s="104">
        <v>78.777988094133704</v>
      </c>
      <c r="G93" s="104">
        <v>70.423890816165141</v>
      </c>
      <c r="H93" s="104">
        <v>65.909826197972208</v>
      </c>
      <c r="I93" s="104">
        <v>83.177992590018206</v>
      </c>
      <c r="J93" s="104">
        <v>73.339030656176831</v>
      </c>
      <c r="K93" s="104">
        <v>68.439460160741092</v>
      </c>
      <c r="L93" s="104">
        <v>155.39514995154275</v>
      </c>
      <c r="M93" s="104">
        <v>74.589773195259824</v>
      </c>
      <c r="N93" s="104">
        <v>93.786332063102762</v>
      </c>
      <c r="O93" s="104">
        <v>99.609427484280303</v>
      </c>
      <c r="P93" s="104">
        <v>71.028090290824508</v>
      </c>
      <c r="Q93" s="104">
        <v>80.335822875510146</v>
      </c>
      <c r="R93" s="104">
        <v>74.438438944620515</v>
      </c>
      <c r="S93" s="104">
        <v>86.168449018316437</v>
      </c>
      <c r="T93" s="104">
        <v>85.787553880849558</v>
      </c>
      <c r="U93" s="104">
        <v>75.040114072937556</v>
      </c>
      <c r="V93" s="104">
        <v>79.971251048792155</v>
      </c>
      <c r="W93" s="104">
        <v>83.642339567810879</v>
      </c>
      <c r="DA93" s="132" t="s">
        <v>2665</v>
      </c>
    </row>
    <row r="94" spans="1:105" ht="12" customHeight="1" x14ac:dyDescent="0.25">
      <c r="A94" s="108" t="s">
        <v>50</v>
      </c>
      <c r="B94" s="98">
        <v>87.794385660523773</v>
      </c>
      <c r="C94" s="98">
        <v>76.382001941581521</v>
      </c>
      <c r="D94" s="98">
        <v>72.369032022774391</v>
      </c>
      <c r="E94" s="98">
        <v>79.201227644538861</v>
      </c>
      <c r="F94" s="98">
        <v>78.777988094133704</v>
      </c>
      <c r="G94" s="98">
        <v>70.423890816165141</v>
      </c>
      <c r="H94" s="98">
        <v>65.909826197972208</v>
      </c>
      <c r="I94" s="98">
        <v>83.177992590018206</v>
      </c>
      <c r="J94" s="98">
        <v>73.339030656176831</v>
      </c>
      <c r="K94" s="98">
        <v>68.439460160741092</v>
      </c>
      <c r="L94" s="98">
        <v>155.39514995154275</v>
      </c>
      <c r="M94" s="98">
        <v>74.589773195259824</v>
      </c>
      <c r="N94" s="98">
        <v>93.786332063102762</v>
      </c>
      <c r="O94" s="98">
        <v>99.609427484280303</v>
      </c>
      <c r="P94" s="98">
        <v>71.028090290824508</v>
      </c>
      <c r="Q94" s="98">
        <v>80.335822875510146</v>
      </c>
      <c r="R94" s="98">
        <v>74.438438944620515</v>
      </c>
      <c r="S94" s="98">
        <v>86.168449018316437</v>
      </c>
      <c r="T94" s="98">
        <v>85.787553880849558</v>
      </c>
      <c r="U94" s="98">
        <v>75.040114072937556</v>
      </c>
      <c r="V94" s="98">
        <v>79.971251048792155</v>
      </c>
      <c r="W94" s="98">
        <v>83.642339567810879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97.977950950127266</v>
      </c>
      <c r="C100" s="122">
        <v>93.430507838829797</v>
      </c>
      <c r="D100" s="122">
        <v>95.757824262842874</v>
      </c>
      <c r="E100" s="122">
        <v>90.223114864697621</v>
      </c>
      <c r="F100" s="122">
        <v>90.175879589139981</v>
      </c>
      <c r="G100" s="122">
        <v>86.867629185921885</v>
      </c>
      <c r="H100" s="122">
        <v>83.411965679394299</v>
      </c>
      <c r="I100" s="122">
        <v>86.053197853881173</v>
      </c>
      <c r="J100" s="122">
        <v>78.162934828868273</v>
      </c>
      <c r="K100" s="122">
        <v>76.612343279289973</v>
      </c>
      <c r="L100" s="122">
        <v>76.630843287316694</v>
      </c>
      <c r="M100" s="122">
        <v>78.947204926914168</v>
      </c>
      <c r="N100" s="122">
        <v>75.968471196328849</v>
      </c>
      <c r="O100" s="122">
        <v>74.980308290083514</v>
      </c>
      <c r="P100" s="122">
        <v>73.997855036010762</v>
      </c>
      <c r="Q100" s="122">
        <v>71.01446148566275</v>
      </c>
      <c r="R100" s="122">
        <v>61.943023271107769</v>
      </c>
      <c r="S100" s="122">
        <v>63.804257294199779</v>
      </c>
      <c r="T100" s="122">
        <v>60.914432031748163</v>
      </c>
      <c r="U100" s="122">
        <v>57.081877471347468</v>
      </c>
      <c r="V100" s="122">
        <v>58.15927266025016</v>
      </c>
      <c r="W100" s="122">
        <v>51.198839212599907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213.31488340100051</v>
      </c>
      <c r="C102" s="98">
        <v>205.12658567016368</v>
      </c>
      <c r="D102" s="98">
        <v>209.94242670940579</v>
      </c>
      <c r="E102" s="98">
        <v>197.85194643413607</v>
      </c>
      <c r="F102" s="98">
        <v>194.66069933212663</v>
      </c>
      <c r="G102" s="98">
        <v>189.94799675172786</v>
      </c>
      <c r="H102" s="98">
        <v>190.1752560769196</v>
      </c>
      <c r="I102" s="98">
        <v>202.44789430228479</v>
      </c>
      <c r="J102" s="98">
        <v>191.83861426793578</v>
      </c>
      <c r="K102" s="98">
        <v>196.03391106044157</v>
      </c>
      <c r="L102" s="98">
        <v>203.49144969748426</v>
      </c>
      <c r="M102" s="98">
        <v>215.25801242217611</v>
      </c>
      <c r="N102" s="98">
        <v>214.09123276763896</v>
      </c>
      <c r="O102" s="98">
        <v>215.69628729293416</v>
      </c>
      <c r="P102" s="98">
        <v>216.92737800892408</v>
      </c>
      <c r="Q102" s="98">
        <v>214.97115362310603</v>
      </c>
      <c r="R102" s="98">
        <v>198.80819677720609</v>
      </c>
      <c r="S102" s="98">
        <v>216.38004813643687</v>
      </c>
      <c r="T102" s="98">
        <v>217.29025807087945</v>
      </c>
      <c r="U102" s="98">
        <v>213.86070673093593</v>
      </c>
      <c r="V102" s="98">
        <v>227.60843920795801</v>
      </c>
      <c r="W102" s="98">
        <v>208.62718772566629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97.978278860705814</v>
      </c>
      <c r="C105" s="117">
        <f t="shared" si="35"/>
        <v>94.019414113970768</v>
      </c>
      <c r="D105" s="117">
        <f t="shared" si="35"/>
        <v>96.321609701067274</v>
      </c>
      <c r="E105" s="117">
        <f t="shared" si="35"/>
        <v>90.824427813615941</v>
      </c>
      <c r="F105" s="117">
        <f t="shared" si="35"/>
        <v>89.361780162106172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97.978278860705814</v>
      </c>
      <c r="C120" s="122">
        <v>94.019414113970768</v>
      </c>
      <c r="D120" s="122">
        <v>96.321609701067274</v>
      </c>
      <c r="E120" s="122">
        <v>90.824427813615941</v>
      </c>
      <c r="F120" s="122">
        <v>89.361780162106172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213.31488340100054</v>
      </c>
      <c r="C121" s="98">
        <v>205.30430416637125</v>
      </c>
      <c r="D121" s="98">
        <v>210.4623679677652</v>
      </c>
      <c r="E121" s="98">
        <v>198.62248733018873</v>
      </c>
      <c r="F121" s="98">
        <v>195.71287872934866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97.977978172854108</v>
      </c>
      <c r="C124" s="117">
        <f t="shared" si="42"/>
        <v>93.340951935521758</v>
      </c>
      <c r="D124" s="117">
        <f t="shared" si="42"/>
        <v>95.661180796404267</v>
      </c>
      <c r="E124" s="117">
        <f t="shared" si="42"/>
        <v>90.135776845840553</v>
      </c>
      <c r="F124" s="117">
        <f t="shared" si="42"/>
        <v>90.028754962461974</v>
      </c>
      <c r="G124" s="117">
        <f t="shared" si="42"/>
        <v>87.05490956218955</v>
      </c>
      <c r="H124" s="117">
        <f t="shared" si="42"/>
        <v>85.077749657605395</v>
      </c>
      <c r="I124" s="117">
        <f t="shared" si="42"/>
        <v>90.19068026849493</v>
      </c>
      <c r="J124" s="117">
        <f t="shared" si="42"/>
        <v>84.842210100964422</v>
      </c>
      <c r="K124" s="117">
        <f t="shared" si="42"/>
        <v>84.85787032011207</v>
      </c>
      <c r="L124" s="117">
        <f t="shared" si="42"/>
        <v>83.1852211801111</v>
      </c>
      <c r="M124" s="117">
        <f t="shared" si="42"/>
        <v>82.869014939379824</v>
      </c>
      <c r="N124" s="117">
        <f t="shared" si="42"/>
        <v>76.961431156953935</v>
      </c>
      <c r="O124" s="117">
        <f t="shared" si="42"/>
        <v>75.145230910344011</v>
      </c>
      <c r="P124" s="117">
        <f t="shared" si="42"/>
        <v>74.825142779089504</v>
      </c>
      <c r="Q124" s="117">
        <f t="shared" si="42"/>
        <v>72.245228409358347</v>
      </c>
      <c r="R124" s="117">
        <f t="shared" ref="R124:V124" si="43">R125+R128+R130+R139</f>
        <v>63.040213343115333</v>
      </c>
      <c r="S124" s="117">
        <f t="shared" si="43"/>
        <v>64.484443954003524</v>
      </c>
      <c r="T124" s="117">
        <f t="shared" si="43"/>
        <v>60.825066246570024</v>
      </c>
      <c r="U124" s="117">
        <f t="shared" si="43"/>
        <v>56.289370631385992</v>
      </c>
      <c r="V124" s="117">
        <f t="shared" si="43"/>
        <v>57.192541806686741</v>
      </c>
      <c r="W124" s="117">
        <f t="shared" ref="W124" si="44">W125+W128+W130+W139</f>
        <v>50.754844439529087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97.977978172854108</v>
      </c>
      <c r="C139" s="122">
        <v>93.340951935521758</v>
      </c>
      <c r="D139" s="122">
        <v>95.661180796404267</v>
      </c>
      <c r="E139" s="122">
        <v>90.135776845840553</v>
      </c>
      <c r="F139" s="122">
        <v>90.028754962461974</v>
      </c>
      <c r="G139" s="122">
        <v>87.05490956218955</v>
      </c>
      <c r="H139" s="122">
        <v>85.077749657605395</v>
      </c>
      <c r="I139" s="122">
        <v>90.19068026849493</v>
      </c>
      <c r="J139" s="122">
        <v>84.842210100964422</v>
      </c>
      <c r="K139" s="122">
        <v>84.85787032011207</v>
      </c>
      <c r="L139" s="122">
        <v>83.1852211801111</v>
      </c>
      <c r="M139" s="122">
        <v>82.869014939379824</v>
      </c>
      <c r="N139" s="122">
        <v>76.961431156953935</v>
      </c>
      <c r="O139" s="122">
        <v>75.145230910344011</v>
      </c>
      <c r="P139" s="122">
        <v>74.825142779089504</v>
      </c>
      <c r="Q139" s="122">
        <v>72.245228409358347</v>
      </c>
      <c r="R139" s="122">
        <v>63.040213343115333</v>
      </c>
      <c r="S139" s="122">
        <v>64.484443954003524</v>
      </c>
      <c r="T139" s="122">
        <v>60.825066246570024</v>
      </c>
      <c r="U139" s="122">
        <v>56.289370631385992</v>
      </c>
      <c r="V139" s="122">
        <v>57.192541806686741</v>
      </c>
      <c r="W139" s="122">
        <v>50.754844439529087</v>
      </c>
      <c r="DA139" s="130" t="s">
        <v>2709</v>
      </c>
    </row>
    <row r="140" spans="1:105" ht="12" customHeight="1" x14ac:dyDescent="0.25">
      <c r="A140" s="97" t="s">
        <v>50</v>
      </c>
      <c r="B140" s="98">
        <v>213.31488340100049</v>
      </c>
      <c r="C140" s="98">
        <v>205.09932903577936</v>
      </c>
      <c r="D140" s="98">
        <v>209.92993914085926</v>
      </c>
      <c r="E140" s="98">
        <v>197.85534468851395</v>
      </c>
      <c r="F140" s="98">
        <v>194.67188778869735</v>
      </c>
      <c r="G140" s="98">
        <v>189.98418580091152</v>
      </c>
      <c r="H140" s="98">
        <v>190.21512032374756</v>
      </c>
      <c r="I140" s="98">
        <v>202.48898637719881</v>
      </c>
      <c r="J140" s="98">
        <v>191.89634573797736</v>
      </c>
      <c r="K140" s="98">
        <v>196.10451941479172</v>
      </c>
      <c r="L140" s="98">
        <v>203.54730100967089</v>
      </c>
      <c r="M140" s="98">
        <v>215.28118139996249</v>
      </c>
      <c r="N140" s="98">
        <v>214.07992329349329</v>
      </c>
      <c r="O140" s="98">
        <v>215.67000774967403</v>
      </c>
      <c r="P140" s="98">
        <v>216.91242009342795</v>
      </c>
      <c r="Q140" s="98">
        <v>214.9651309613447</v>
      </c>
      <c r="R140" s="98">
        <v>198.80726088784834</v>
      </c>
      <c r="S140" s="98">
        <v>216.37392484953082</v>
      </c>
      <c r="T140" s="98">
        <v>217.25731394739128</v>
      </c>
      <c r="U140" s="98">
        <v>213.7877855885605</v>
      </c>
      <c r="V140" s="98">
        <v>227.50014583115146</v>
      </c>
      <c r="W140" s="98">
        <v>208.55157350168122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136.06274151959076</v>
      </c>
      <c r="C143" s="117">
        <f t="shared" si="49"/>
        <v>129.33676732562208</v>
      </c>
      <c r="D143" s="117">
        <f t="shared" si="49"/>
        <v>130.22086615851515</v>
      </c>
      <c r="E143" s="117">
        <f t="shared" si="49"/>
        <v>120.99147818552116</v>
      </c>
      <c r="F143" s="117">
        <f t="shared" si="49"/>
        <v>122.71970035913093</v>
      </c>
      <c r="G143" s="117">
        <f t="shared" si="49"/>
        <v>115.64014799121902</v>
      </c>
      <c r="H143" s="117">
        <f t="shared" si="49"/>
        <v>105.80168569727708</v>
      </c>
      <c r="I143" s="117">
        <f t="shared" si="49"/>
        <v>105.89672783548895</v>
      </c>
      <c r="J143" s="117">
        <f t="shared" si="49"/>
        <v>92.908077438610206</v>
      </c>
      <c r="K143" s="117">
        <f t="shared" si="49"/>
        <v>92.315641766276244</v>
      </c>
      <c r="L143" s="117">
        <f t="shared" si="49"/>
        <v>93.623961912913117</v>
      </c>
      <c r="M143" s="117">
        <f t="shared" si="49"/>
        <v>97.568318021090704</v>
      </c>
      <c r="N143" s="117">
        <f t="shared" si="49"/>
        <v>93.856426725874613</v>
      </c>
      <c r="O143" s="117">
        <f t="shared" si="49"/>
        <v>91.836692218072571</v>
      </c>
      <c r="P143" s="117">
        <f t="shared" si="49"/>
        <v>88.912720557517275</v>
      </c>
      <c r="Q143" s="117">
        <f t="shared" si="49"/>
        <v>83.87416839952057</v>
      </c>
      <c r="R143" s="117">
        <f t="shared" ref="R143:V143" si="50">R144+R146+R148+R157</f>
        <v>73.446942335778004</v>
      </c>
      <c r="S143" s="117">
        <f t="shared" si="50"/>
        <v>75.420257426688892</v>
      </c>
      <c r="T143" s="117">
        <f t="shared" si="50"/>
        <v>72.996521937981313</v>
      </c>
      <c r="U143" s="117">
        <f t="shared" si="50"/>
        <v>68.617600203001089</v>
      </c>
      <c r="V143" s="117">
        <f t="shared" si="50"/>
        <v>69.752934900425359</v>
      </c>
      <c r="W143" s="117">
        <f t="shared" ref="W143" si="51">W144+W146+W148+W157</f>
        <v>63.588290651703282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38.084803137466373</v>
      </c>
      <c r="C148" s="122">
        <v>36.493009542543774</v>
      </c>
      <c r="D148" s="122">
        <v>34.868653275019618</v>
      </c>
      <c r="E148" s="122">
        <v>31.046675883310581</v>
      </c>
      <c r="F148" s="122">
        <v>30.531871141302314</v>
      </c>
      <c r="G148" s="122">
        <v>29.938587623185168</v>
      </c>
      <c r="H148" s="122">
        <v>27.154309738225702</v>
      </c>
      <c r="I148" s="122">
        <v>25.659109385774133</v>
      </c>
      <c r="J148" s="122">
        <v>20.986261239697363</v>
      </c>
      <c r="K148" s="122">
        <v>20.547885422103178</v>
      </c>
      <c r="L148" s="122">
        <v>19.970397038895783</v>
      </c>
      <c r="M148" s="122">
        <v>20.151170467137984</v>
      </c>
      <c r="N148" s="122">
        <v>18.275746793684458</v>
      </c>
      <c r="O148" s="122">
        <v>17.025369173097513</v>
      </c>
      <c r="P148" s="122">
        <v>15.674362353797143</v>
      </c>
      <c r="Q148" s="122">
        <v>14.439397625077488</v>
      </c>
      <c r="R148" s="122">
        <v>13.841227515192696</v>
      </c>
      <c r="S148" s="122">
        <v>14.007731239250397</v>
      </c>
      <c r="T148" s="122">
        <v>13.814030246887052</v>
      </c>
      <c r="U148" s="122">
        <v>12.561325934145732</v>
      </c>
      <c r="V148" s="122">
        <v>12.261298022449116</v>
      </c>
      <c r="W148" s="122">
        <v>12.718551732097358</v>
      </c>
      <c r="DA148" s="130" t="s">
        <v>2717</v>
      </c>
    </row>
    <row r="149" spans="1:105" ht="12" customHeight="1" x14ac:dyDescent="0.25">
      <c r="A149" s="97" t="s">
        <v>124</v>
      </c>
      <c r="B149" s="98">
        <v>332.73637637088666</v>
      </c>
      <c r="C149" s="98">
        <v>322.21487129027901</v>
      </c>
      <c r="D149" s="98">
        <v>333.67122781134333</v>
      </c>
      <c r="E149" s="98">
        <v>326.54144967045295</v>
      </c>
      <c r="F149" s="98">
        <v>333.2290426481535</v>
      </c>
      <c r="G149" s="98">
        <v>325.77882455661705</v>
      </c>
      <c r="H149" s="98">
        <v>320.20550706038074</v>
      </c>
      <c r="I149" s="98">
        <v>335.16855757964993</v>
      </c>
      <c r="J149" s="98">
        <v>318.84464936687749</v>
      </c>
      <c r="K149" s="98">
        <v>324.71626474750639</v>
      </c>
      <c r="L149" s="98">
        <v>345.48217717376906</v>
      </c>
      <c r="M149" s="98">
        <v>374.34087194051449</v>
      </c>
      <c r="N149" s="98">
        <v>369.82033017655783</v>
      </c>
      <c r="O149" s="98">
        <v>371.93427910145505</v>
      </c>
      <c r="P149" s="98">
        <v>368.48460932514951</v>
      </c>
      <c r="Q149" s="98">
        <v>359.21112515667841</v>
      </c>
      <c r="R149" s="98">
        <v>358.53802974451531</v>
      </c>
      <c r="S149" s="98">
        <v>373.06809120282173</v>
      </c>
      <c r="T149" s="98">
        <v>378.97029791942253</v>
      </c>
      <c r="U149" s="98">
        <v>358.0853079823641</v>
      </c>
      <c r="V149" s="98">
        <v>361.09320298416952</v>
      </c>
      <c r="W149" s="98">
        <v>367.52024741204804</v>
      </c>
      <c r="DA149" s="63" t="s">
        <v>2718</v>
      </c>
    </row>
    <row r="150" spans="1:105" ht="12" customHeight="1" x14ac:dyDescent="0.25">
      <c r="A150" s="97" t="s">
        <v>123</v>
      </c>
      <c r="B150" s="98">
        <v>87.794385660523773</v>
      </c>
      <c r="C150" s="98">
        <v>76.679494654537137</v>
      </c>
      <c r="D150" s="98">
        <v>72.356451710861094</v>
      </c>
      <c r="E150" s="98">
        <v>79.029993185327612</v>
      </c>
      <c r="F150" s="98">
        <v>77.784577231699771</v>
      </c>
      <c r="G150" s="98">
        <v>69.513815822961945</v>
      </c>
      <c r="H150" s="98">
        <v>65.339528691454007</v>
      </c>
      <c r="I150" s="98">
        <v>82.701257437932028</v>
      </c>
      <c r="J150" s="98">
        <v>72.943391211011701</v>
      </c>
      <c r="K150" s="98">
        <v>68.186379228504435</v>
      </c>
      <c r="L150" s="98">
        <v>155.09910911253047</v>
      </c>
      <c r="M150" s="98">
        <v>74.578858496661354</v>
      </c>
      <c r="N150" s="98">
        <v>93.822332638968788</v>
      </c>
      <c r="O150" s="98">
        <v>99.765836001616123</v>
      </c>
      <c r="P150" s="98">
        <v>70.158212955773152</v>
      </c>
      <c r="Q150" s="98">
        <v>78.920124372719641</v>
      </c>
      <c r="R150" s="98">
        <v>72.79161279607797</v>
      </c>
      <c r="S150" s="98">
        <v>84.55796264080081</v>
      </c>
      <c r="T150" s="98">
        <v>84.951933855538599</v>
      </c>
      <c r="U150" s="98">
        <v>74.721788141515759</v>
      </c>
      <c r="V150" s="98">
        <v>79.609899680178856</v>
      </c>
      <c r="W150" s="98">
        <v>82.814751905429702</v>
      </c>
      <c r="DA150" s="63" t="s">
        <v>2719</v>
      </c>
    </row>
    <row r="151" spans="1:105" ht="12" customHeight="1" x14ac:dyDescent="0.25">
      <c r="A151" s="100" t="s">
        <v>50</v>
      </c>
      <c r="B151" s="101">
        <v>87.794385660523773</v>
      </c>
      <c r="C151" s="101">
        <v>76.679494654537137</v>
      </c>
      <c r="D151" s="101">
        <v>72.356451710861094</v>
      </c>
      <c r="E151" s="101">
        <v>79.029993185327612</v>
      </c>
      <c r="F151" s="101">
        <v>77.784577231699771</v>
      </c>
      <c r="G151" s="101">
        <v>69.513815822961945</v>
      </c>
      <c r="H151" s="101">
        <v>65.339528691454007</v>
      </c>
      <c r="I151" s="101">
        <v>82.701257437932028</v>
      </c>
      <c r="J151" s="101">
        <v>72.943391211011701</v>
      </c>
      <c r="K151" s="101">
        <v>68.186379228504435</v>
      </c>
      <c r="L151" s="101">
        <v>155.09910911253047</v>
      </c>
      <c r="M151" s="101">
        <v>74.578858496661354</v>
      </c>
      <c r="N151" s="101">
        <v>93.822332638968788</v>
      </c>
      <c r="O151" s="101">
        <v>99.765836001616123</v>
      </c>
      <c r="P151" s="101">
        <v>70.158212955773152</v>
      </c>
      <c r="Q151" s="101">
        <v>78.920124372719641</v>
      </c>
      <c r="R151" s="101">
        <v>72.79161279607797</v>
      </c>
      <c r="S151" s="101">
        <v>84.55796264080081</v>
      </c>
      <c r="T151" s="101">
        <v>84.951933855538599</v>
      </c>
      <c r="U151" s="101">
        <v>74.721788141515759</v>
      </c>
      <c r="V151" s="101">
        <v>79.609899680178856</v>
      </c>
      <c r="W151" s="101">
        <v>82.814751905429702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97.977938382124378</v>
      </c>
      <c r="C157" s="122">
        <v>92.843757783078303</v>
      </c>
      <c r="D157" s="122">
        <v>95.352212883495525</v>
      </c>
      <c r="E157" s="122">
        <v>89.944802302210576</v>
      </c>
      <c r="F157" s="122">
        <v>92.187829217828607</v>
      </c>
      <c r="G157" s="122">
        <v>85.701560368033853</v>
      </c>
      <c r="H157" s="122">
        <v>78.647375959051374</v>
      </c>
      <c r="I157" s="122">
        <v>80.237618449714816</v>
      </c>
      <c r="J157" s="122">
        <v>71.921816198912836</v>
      </c>
      <c r="K157" s="122">
        <v>71.767756344173065</v>
      </c>
      <c r="L157" s="122">
        <v>73.653564874017334</v>
      </c>
      <c r="M157" s="122">
        <v>77.417147553952717</v>
      </c>
      <c r="N157" s="122">
        <v>75.580679932190151</v>
      </c>
      <c r="O157" s="122">
        <v>74.811323044975055</v>
      </c>
      <c r="P157" s="122">
        <v>73.238358203720125</v>
      </c>
      <c r="Q157" s="122">
        <v>69.434770774443081</v>
      </c>
      <c r="R157" s="122">
        <v>59.605714820585312</v>
      </c>
      <c r="S157" s="122">
        <v>61.412526187438488</v>
      </c>
      <c r="T157" s="122">
        <v>59.182491691094256</v>
      </c>
      <c r="U157" s="122">
        <v>56.056274268855354</v>
      </c>
      <c r="V157" s="122">
        <v>57.491636877976241</v>
      </c>
      <c r="W157" s="122">
        <v>50.869738919605922</v>
      </c>
      <c r="DA157" s="130" t="s">
        <v>2726</v>
      </c>
    </row>
    <row r="158" spans="1:105" ht="12" customHeight="1" x14ac:dyDescent="0.25">
      <c r="A158" s="97" t="s">
        <v>50</v>
      </c>
      <c r="B158" s="98">
        <v>213.31488340100049</v>
      </c>
      <c r="C158" s="98">
        <v>204.94736341519916</v>
      </c>
      <c r="D158" s="98">
        <v>209.58836382875566</v>
      </c>
      <c r="E158" s="98">
        <v>197.39342946920272</v>
      </c>
      <c r="F158" s="98">
        <v>194.15451675335052</v>
      </c>
      <c r="G158" s="98">
        <v>189.55469759608971</v>
      </c>
      <c r="H158" s="98">
        <v>190.00619738748398</v>
      </c>
      <c r="I158" s="98">
        <v>202.38177031580426</v>
      </c>
      <c r="J158" s="98">
        <v>191.77577890948712</v>
      </c>
      <c r="K158" s="98">
        <v>195.98514634879857</v>
      </c>
      <c r="L158" s="98">
        <v>203.4628506333901</v>
      </c>
      <c r="M158" s="98">
        <v>215.25049056406635</v>
      </c>
      <c r="N158" s="98">
        <v>214.09719929300701</v>
      </c>
      <c r="O158" s="98">
        <v>215.70621324531052</v>
      </c>
      <c r="P158" s="98">
        <v>216.93054756662548</v>
      </c>
      <c r="Q158" s="98">
        <v>214.97100367113728</v>
      </c>
      <c r="R158" s="98">
        <v>198.80141555069301</v>
      </c>
      <c r="S158" s="98">
        <v>216.36262127077214</v>
      </c>
      <c r="T158" s="98">
        <v>217.26179120288617</v>
      </c>
      <c r="U158" s="98">
        <v>213.81527407268703</v>
      </c>
      <c r="V158" s="98">
        <v>227.52943191366754</v>
      </c>
      <c r="W158" s="98">
        <v>208.54453442336163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136.06297955063957</v>
      </c>
      <c r="C161" s="117">
        <f t="shared" si="54"/>
        <v>129.94508796067095</v>
      </c>
      <c r="D161" s="117">
        <f t="shared" si="54"/>
        <v>131.67111914925232</v>
      </c>
      <c r="E161" s="117">
        <f t="shared" si="54"/>
        <v>123.53147020280571</v>
      </c>
      <c r="F161" s="117">
        <f t="shared" si="54"/>
        <v>122.99406614941014</v>
      </c>
      <c r="G161" s="117">
        <f t="shared" si="54"/>
        <v>118.33503389743655</v>
      </c>
      <c r="H161" s="117">
        <f t="shared" si="54"/>
        <v>112.4212480094064</v>
      </c>
      <c r="I161" s="117">
        <f t="shared" si="54"/>
        <v>115.04703968041059</v>
      </c>
      <c r="J161" s="117">
        <f t="shared" si="54"/>
        <v>103.67381428232774</v>
      </c>
      <c r="K161" s="117">
        <f t="shared" si="54"/>
        <v>101.26602542840921</v>
      </c>
      <c r="L161" s="117">
        <f t="shared" si="54"/>
        <v>99.951684588981536</v>
      </c>
      <c r="M161" s="117">
        <f t="shared" si="54"/>
        <v>101.16552940213448</v>
      </c>
      <c r="N161" s="117">
        <f t="shared" si="54"/>
        <v>94.588440214455304</v>
      </c>
      <c r="O161" s="117">
        <f t="shared" si="54"/>
        <v>91.708909701371709</v>
      </c>
      <c r="P161" s="117">
        <f t="shared" si="54"/>
        <v>89.936481986585804</v>
      </c>
      <c r="Q161" s="117">
        <f t="shared" si="54"/>
        <v>85.702440760540526</v>
      </c>
      <c r="R161" s="117">
        <f t="shared" ref="R161:V161" si="55">R162+R164+R166+R175</f>
        <v>75.45971632200316</v>
      </c>
      <c r="S161" s="117">
        <f t="shared" si="55"/>
        <v>77.243300274600273</v>
      </c>
      <c r="T161" s="117">
        <f t="shared" si="55"/>
        <v>74.374624902216738</v>
      </c>
      <c r="U161" s="117">
        <f t="shared" si="55"/>
        <v>69.583307364219081</v>
      </c>
      <c r="V161" s="117">
        <f t="shared" si="55"/>
        <v>70.325256545347003</v>
      </c>
      <c r="W161" s="117">
        <f t="shared" ref="W161" si="56">W162+W164+W166+W175</f>
        <v>63.812162944475972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38.085009969742224</v>
      </c>
      <c r="C166" s="122">
        <v>36.677895157587926</v>
      </c>
      <c r="D166" s="122">
        <v>36.05443135643231</v>
      </c>
      <c r="E166" s="122">
        <v>33.428396935390943</v>
      </c>
      <c r="F166" s="122">
        <v>32.985216546140791</v>
      </c>
      <c r="G166" s="122">
        <v>31.290686181021002</v>
      </c>
      <c r="H166" s="122">
        <v>28.581709801170863</v>
      </c>
      <c r="I166" s="122">
        <v>28.093676652912425</v>
      </c>
      <c r="J166" s="122">
        <v>24.502213437207477</v>
      </c>
      <c r="K166" s="122">
        <v>23.334966260813108</v>
      </c>
      <c r="L166" s="122">
        <v>22.331589445950797</v>
      </c>
      <c r="M166" s="122">
        <v>21.741813675901259</v>
      </c>
      <c r="N166" s="122">
        <v>18.670451836391013</v>
      </c>
      <c r="O166" s="122">
        <v>16.818455172573895</v>
      </c>
      <c r="P166" s="122">
        <v>15.869464580830641</v>
      </c>
      <c r="Q166" s="122">
        <v>14.804011902417031</v>
      </c>
      <c r="R166" s="122">
        <v>14.211179263925439</v>
      </c>
      <c r="S166" s="122">
        <v>14.29172212789512</v>
      </c>
      <c r="T166" s="122">
        <v>14.114361023442591</v>
      </c>
      <c r="U166" s="122">
        <v>12.88957280007854</v>
      </c>
      <c r="V166" s="122">
        <v>12.574751478688835</v>
      </c>
      <c r="W166" s="122">
        <v>12.895443928346758</v>
      </c>
      <c r="DA166" s="130" t="s">
        <v>2734</v>
      </c>
    </row>
    <row r="167" spans="1:105" ht="12" customHeight="1" x14ac:dyDescent="0.25">
      <c r="A167" s="97" t="s">
        <v>124</v>
      </c>
      <c r="B167" s="98">
        <v>332.73637637088672</v>
      </c>
      <c r="C167" s="98">
        <v>322.89066879407977</v>
      </c>
      <c r="D167" s="98">
        <v>335.04205042527741</v>
      </c>
      <c r="E167" s="98">
        <v>328.902585809718</v>
      </c>
      <c r="F167" s="98">
        <v>336.9504705834118</v>
      </c>
      <c r="G167" s="98">
        <v>329.99359483492333</v>
      </c>
      <c r="H167" s="98">
        <v>323.31918958605632</v>
      </c>
      <c r="I167" s="98">
        <v>337.87661500596278</v>
      </c>
      <c r="J167" s="98">
        <v>321.5542156016499</v>
      </c>
      <c r="K167" s="98">
        <v>327.42140926352425</v>
      </c>
      <c r="L167" s="98">
        <v>347.94144398846583</v>
      </c>
      <c r="M167" s="98">
        <v>376.4133266765802</v>
      </c>
      <c r="N167" s="98">
        <v>370.83772239013689</v>
      </c>
      <c r="O167" s="98">
        <v>372.48602283705048</v>
      </c>
      <c r="P167" s="98">
        <v>372.34197002750795</v>
      </c>
      <c r="Q167" s="98">
        <v>364.82725764426596</v>
      </c>
      <c r="R167" s="98">
        <v>364.25158610435386</v>
      </c>
      <c r="S167" s="98">
        <v>378.33805712332418</v>
      </c>
      <c r="T167" s="98">
        <v>383.66159843512537</v>
      </c>
      <c r="U167" s="98">
        <v>362.16059764434362</v>
      </c>
      <c r="V167" s="98">
        <v>364.6283573150497</v>
      </c>
      <c r="W167" s="98">
        <v>370.74019365502636</v>
      </c>
      <c r="DA167" s="63" t="s">
        <v>2735</v>
      </c>
    </row>
    <row r="168" spans="1:105" ht="12" customHeight="1" x14ac:dyDescent="0.25">
      <c r="A168" s="97" t="s">
        <v>123</v>
      </c>
      <c r="B168" s="98">
        <v>87.794385660523787</v>
      </c>
      <c r="C168" s="98">
        <v>76.313744480250335</v>
      </c>
      <c r="D168" s="98">
        <v>72.26328020994282</v>
      </c>
      <c r="E168" s="98">
        <v>79.090923974343681</v>
      </c>
      <c r="F168" s="98">
        <v>78.710944758975501</v>
      </c>
      <c r="G168" s="98">
        <v>70.474375516811747</v>
      </c>
      <c r="H168" s="98">
        <v>65.961420339314728</v>
      </c>
      <c r="I168" s="98">
        <v>83.296172864765822</v>
      </c>
      <c r="J168" s="98">
        <v>73.427130288161365</v>
      </c>
      <c r="K168" s="98">
        <v>68.624557173972121</v>
      </c>
      <c r="L168" s="98">
        <v>155.83718030768316</v>
      </c>
      <c r="M168" s="98">
        <v>74.856677179533975</v>
      </c>
      <c r="N168" s="98">
        <v>94.081237480209651</v>
      </c>
      <c r="O168" s="98">
        <v>99.926523561494434</v>
      </c>
      <c r="P168" s="98">
        <v>71.575684892105485</v>
      </c>
      <c r="Q168" s="98">
        <v>80.868015330631678</v>
      </c>
      <c r="R168" s="98">
        <v>74.535042427011604</v>
      </c>
      <c r="S168" s="98">
        <v>85.858285335542249</v>
      </c>
      <c r="T168" s="98">
        <v>85.429199679541782</v>
      </c>
      <c r="U168" s="98">
        <v>74.899555751956868</v>
      </c>
      <c r="V168" s="98">
        <v>79.995520691700079</v>
      </c>
      <c r="W168" s="98">
        <v>83.622964674617208</v>
      </c>
      <c r="DA168" s="63" t="s">
        <v>2736</v>
      </c>
    </row>
    <row r="169" spans="1:105" ht="12" customHeight="1" x14ac:dyDescent="0.25">
      <c r="A169" s="100" t="s">
        <v>50</v>
      </c>
      <c r="B169" s="101">
        <v>87.794385660523787</v>
      </c>
      <c r="C169" s="101">
        <v>76.313744480250335</v>
      </c>
      <c r="D169" s="101">
        <v>72.26328020994282</v>
      </c>
      <c r="E169" s="101">
        <v>79.090923974343681</v>
      </c>
      <c r="F169" s="101">
        <v>78.710944758975501</v>
      </c>
      <c r="G169" s="101">
        <v>70.474375516811747</v>
      </c>
      <c r="H169" s="101">
        <v>65.961420339314728</v>
      </c>
      <c r="I169" s="101">
        <v>83.296172864765822</v>
      </c>
      <c r="J169" s="101">
        <v>73.427130288161365</v>
      </c>
      <c r="K169" s="101">
        <v>68.624557173972121</v>
      </c>
      <c r="L169" s="101">
        <v>155.83718030768316</v>
      </c>
      <c r="M169" s="101">
        <v>74.856677179533975</v>
      </c>
      <c r="N169" s="101">
        <v>94.081237480209651</v>
      </c>
      <c r="O169" s="101">
        <v>99.926523561494434</v>
      </c>
      <c r="P169" s="101">
        <v>71.575684892105485</v>
      </c>
      <c r="Q169" s="101">
        <v>80.868015330631678</v>
      </c>
      <c r="R169" s="101">
        <v>74.535042427011604</v>
      </c>
      <c r="S169" s="101">
        <v>85.858285335542249</v>
      </c>
      <c r="T169" s="101">
        <v>85.429199679541782</v>
      </c>
      <c r="U169" s="101">
        <v>74.899555751956868</v>
      </c>
      <c r="V169" s="101">
        <v>79.995520691700079</v>
      </c>
      <c r="W169" s="101">
        <v>83.622964674617208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97.977969580897337</v>
      </c>
      <c r="C175" s="122">
        <v>93.267192803083006</v>
      </c>
      <c r="D175" s="122">
        <v>95.616687792820017</v>
      </c>
      <c r="E175" s="122">
        <v>90.103073267414771</v>
      </c>
      <c r="F175" s="122">
        <v>90.008849603269354</v>
      </c>
      <c r="G175" s="122">
        <v>87.044347716415544</v>
      </c>
      <c r="H175" s="122">
        <v>83.839538208235538</v>
      </c>
      <c r="I175" s="122">
        <v>86.95336302749817</v>
      </c>
      <c r="J175" s="122">
        <v>79.171600845120267</v>
      </c>
      <c r="K175" s="122">
        <v>77.931059167596104</v>
      </c>
      <c r="L175" s="122">
        <v>77.620095143030738</v>
      </c>
      <c r="M175" s="122">
        <v>79.423715726233226</v>
      </c>
      <c r="N175" s="122">
        <v>75.917988378064294</v>
      </c>
      <c r="O175" s="122">
        <v>74.890454528797818</v>
      </c>
      <c r="P175" s="122">
        <v>74.067017405755166</v>
      </c>
      <c r="Q175" s="122">
        <v>70.898428858123495</v>
      </c>
      <c r="R175" s="122">
        <v>61.248537058077716</v>
      </c>
      <c r="S175" s="122">
        <v>62.951578146705153</v>
      </c>
      <c r="T175" s="122">
        <v>60.260263878774147</v>
      </c>
      <c r="U175" s="122">
        <v>56.693734564140534</v>
      </c>
      <c r="V175" s="122">
        <v>57.750505066658171</v>
      </c>
      <c r="W175" s="122">
        <v>50.916719016129214</v>
      </c>
      <c r="DA175" s="130" t="s">
        <v>2743</v>
      </c>
    </row>
    <row r="176" spans="1:105" ht="12" customHeight="1" x14ac:dyDescent="0.25">
      <c r="A176" s="97" t="s">
        <v>50</v>
      </c>
      <c r="B176" s="98">
        <v>213.31488340100051</v>
      </c>
      <c r="C176" s="98">
        <v>205.07689686208136</v>
      </c>
      <c r="D176" s="98">
        <v>209.85927389697625</v>
      </c>
      <c r="E176" s="98">
        <v>197.78105276116844</v>
      </c>
      <c r="F176" s="98">
        <v>194.61170511988331</v>
      </c>
      <c r="G176" s="98">
        <v>189.94302647578695</v>
      </c>
      <c r="H176" s="98">
        <v>190.18231614358862</v>
      </c>
      <c r="I176" s="98">
        <v>202.46120690181246</v>
      </c>
      <c r="J176" s="98">
        <v>191.85123135753301</v>
      </c>
      <c r="K176" s="98">
        <v>196.05009297295251</v>
      </c>
      <c r="L176" s="98">
        <v>203.50766943738765</v>
      </c>
      <c r="M176" s="98">
        <v>215.27509271006454</v>
      </c>
      <c r="N176" s="98">
        <v>214.10176357781702</v>
      </c>
      <c r="O176" s="98">
        <v>215.70297933913085</v>
      </c>
      <c r="P176" s="98">
        <v>216.93174903521839</v>
      </c>
      <c r="Q176" s="98">
        <v>214.97315063987227</v>
      </c>
      <c r="R176" s="98">
        <v>198.80541350217146</v>
      </c>
      <c r="S176" s="98">
        <v>216.37268198067713</v>
      </c>
      <c r="T176" s="98">
        <v>217.29108401184129</v>
      </c>
      <c r="U176" s="98">
        <v>213.87613437498879</v>
      </c>
      <c r="V176" s="98">
        <v>227.62030317462714</v>
      </c>
      <c r="W176" s="98">
        <v>208.63398476154285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169.08855004133306</v>
      </c>
      <c r="C3" s="118">
        <f t="shared" si="0"/>
        <v>180.6873478798293</v>
      </c>
      <c r="D3" s="118">
        <f t="shared" si="0"/>
        <v>153.24556328648421</v>
      </c>
      <c r="E3" s="118">
        <f t="shared" si="0"/>
        <v>168.91639925013152</v>
      </c>
      <c r="F3" s="118">
        <f t="shared" si="0"/>
        <v>177.78864446484201</v>
      </c>
      <c r="G3" s="118">
        <f t="shared" si="0"/>
        <v>167.53496999302632</v>
      </c>
      <c r="H3" s="118">
        <f t="shared" si="0"/>
        <v>163.00563498188785</v>
      </c>
      <c r="I3" s="118">
        <f t="shared" si="0"/>
        <v>158.70017185696744</v>
      </c>
      <c r="J3" s="118">
        <f t="shared" si="0"/>
        <v>175.7234768687124</v>
      </c>
      <c r="K3" s="118">
        <f t="shared" si="0"/>
        <v>162.26091469604688</v>
      </c>
      <c r="L3" s="118">
        <f t="shared" si="0"/>
        <v>213.58209702382445</v>
      </c>
      <c r="M3" s="118">
        <f t="shared" si="0"/>
        <v>77.119164187946836</v>
      </c>
      <c r="N3" s="118">
        <f t="shared" si="0"/>
        <v>118.84686771651343</v>
      </c>
      <c r="O3" s="118">
        <f t="shared" si="0"/>
        <v>164.50254578965956</v>
      </c>
      <c r="P3" s="118">
        <f t="shared" si="0"/>
        <v>127.77584655823691</v>
      </c>
      <c r="Q3" s="118">
        <f t="shared" si="0"/>
        <v>135.44931224481613</v>
      </c>
      <c r="R3" s="118">
        <f t="shared" ref="R3:V3" si="1">R4+R7+R9+R19</f>
        <v>146.13014114689076</v>
      </c>
      <c r="S3" s="118">
        <f t="shared" si="1"/>
        <v>149.554026982354</v>
      </c>
      <c r="T3" s="118">
        <f t="shared" si="1"/>
        <v>129.63534435808643</v>
      </c>
      <c r="U3" s="118">
        <f t="shared" si="1"/>
        <v>132.62180565189348</v>
      </c>
      <c r="V3" s="118">
        <f t="shared" si="1"/>
        <v>125.02090214556097</v>
      </c>
      <c r="W3" s="118">
        <f t="shared" ref="W3" si="2">W4+W7+W9+W19</f>
        <v>149.44642582948418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143.3199665622794</v>
      </c>
      <c r="C4" s="123">
        <f t="shared" si="3"/>
        <v>155.48854526101354</v>
      </c>
      <c r="D4" s="123">
        <f t="shared" si="3"/>
        <v>128.31972790671992</v>
      </c>
      <c r="E4" s="123">
        <f t="shared" si="3"/>
        <v>142.88815924044681</v>
      </c>
      <c r="F4" s="123">
        <f t="shared" si="3"/>
        <v>153.26713619212848</v>
      </c>
      <c r="G4" s="123">
        <f t="shared" si="3"/>
        <v>144.15380097329646</v>
      </c>
      <c r="H4" s="123">
        <f t="shared" si="3"/>
        <v>138.95090291898697</v>
      </c>
      <c r="I4" s="123">
        <f t="shared" si="3"/>
        <v>133.66362118483144</v>
      </c>
      <c r="J4" s="123">
        <f t="shared" si="3"/>
        <v>149.82725625356287</v>
      </c>
      <c r="K4" s="123">
        <f t="shared" si="3"/>
        <v>138.77691986188523</v>
      </c>
      <c r="L4" s="123">
        <f t="shared" si="3"/>
        <v>184.98013424612361</v>
      </c>
      <c r="M4" s="123">
        <f t="shared" si="3"/>
        <v>55.833846575951199</v>
      </c>
      <c r="N4" s="123">
        <f t="shared" si="3"/>
        <v>94.672793913196699</v>
      </c>
      <c r="O4" s="123">
        <f t="shared" si="3"/>
        <v>138.09581558380685</v>
      </c>
      <c r="P4" s="123">
        <f t="shared" si="3"/>
        <v>103.17295580398641</v>
      </c>
      <c r="Q4" s="123">
        <f t="shared" si="3"/>
        <v>110.75575953499897</v>
      </c>
      <c r="R4" s="123">
        <f t="shared" ref="R4:V4" si="4">SUM(R5:R6)</f>
        <v>120.90333979821989</v>
      </c>
      <c r="S4" s="123">
        <f t="shared" si="4"/>
        <v>122.25393431378654</v>
      </c>
      <c r="T4" s="123">
        <f t="shared" si="4"/>
        <v>105.20663190056877</v>
      </c>
      <c r="U4" s="123">
        <f t="shared" si="4"/>
        <v>109.31472704412035</v>
      </c>
      <c r="V4" s="123">
        <f t="shared" si="4"/>
        <v>100.24025076012956</v>
      </c>
      <c r="W4" s="123">
        <f t="shared" ref="W4" si="5">SUM(W5:W6)</f>
        <v>123.73731770462048</v>
      </c>
      <c r="DA4" s="130" t="s">
        <v>2748</v>
      </c>
    </row>
    <row r="5" spans="1:105" ht="12" customHeight="1" x14ac:dyDescent="0.25">
      <c r="A5" s="97" t="s">
        <v>51</v>
      </c>
      <c r="B5" s="99">
        <v>142.40905666164795</v>
      </c>
      <c r="C5" s="99">
        <v>154.52546211159756</v>
      </c>
      <c r="D5" s="99">
        <v>127.5354989809349</v>
      </c>
      <c r="E5" s="99">
        <v>142.05502217209281</v>
      </c>
      <c r="F5" s="99">
        <v>152.36620031146049</v>
      </c>
      <c r="G5" s="99">
        <v>143.32540226775859</v>
      </c>
      <c r="H5" s="99">
        <v>138.16352962268681</v>
      </c>
      <c r="I5" s="99">
        <v>132.89522634626874</v>
      </c>
      <c r="J5" s="99">
        <v>148.96666586813001</v>
      </c>
      <c r="K5" s="99">
        <v>137.99220681142603</v>
      </c>
      <c r="L5" s="99">
        <v>183.93127232955584</v>
      </c>
      <c r="M5" s="99">
        <v>55.517149117186541</v>
      </c>
      <c r="N5" s="99">
        <v>94.134704928450802</v>
      </c>
      <c r="O5" s="99">
        <v>137.29089339709762</v>
      </c>
      <c r="P5" s="99">
        <v>102.57476615793334</v>
      </c>
      <c r="Q5" s="99">
        <v>110.11684899433972</v>
      </c>
      <c r="R5" s="99">
        <v>120.20915043589265</v>
      </c>
      <c r="S5" s="99">
        <v>121.55530626454586</v>
      </c>
      <c r="T5" s="99">
        <v>104.60776826448469</v>
      </c>
      <c r="U5" s="99">
        <v>108.69445145046218</v>
      </c>
      <c r="V5" s="99">
        <v>99.673114581634309</v>
      </c>
      <c r="W5" s="99">
        <v>123.03210817131067</v>
      </c>
      <c r="DA5" s="63" t="s">
        <v>2749</v>
      </c>
    </row>
    <row r="6" spans="1:105" ht="12" customHeight="1" x14ac:dyDescent="0.25">
      <c r="A6" s="97" t="s">
        <v>53</v>
      </c>
      <c r="B6" s="99">
        <v>0.9109099006314566</v>
      </c>
      <c r="C6" s="99">
        <v>0.96308314941598805</v>
      </c>
      <c r="D6" s="99">
        <v>0.78422892578501324</v>
      </c>
      <c r="E6" s="99">
        <v>0.83313706835399393</v>
      </c>
      <c r="F6" s="99">
        <v>0.9009358806679767</v>
      </c>
      <c r="G6" s="99">
        <v>0.82839870553785866</v>
      </c>
      <c r="H6" s="99">
        <v>0.78737329630015984</v>
      </c>
      <c r="I6" s="99">
        <v>0.76839483856268964</v>
      </c>
      <c r="J6" s="99">
        <v>0.86059038543286526</v>
      </c>
      <c r="K6" s="99">
        <v>0.78471305045919304</v>
      </c>
      <c r="L6" s="99">
        <v>1.0488619165677615</v>
      </c>
      <c r="M6" s="99">
        <v>0.3166974587646571</v>
      </c>
      <c r="N6" s="99">
        <v>0.53808898474589639</v>
      </c>
      <c r="O6" s="99">
        <v>0.80492218670924087</v>
      </c>
      <c r="P6" s="99">
        <v>0.59818964605307512</v>
      </c>
      <c r="Q6" s="99">
        <v>0.63891054065925823</v>
      </c>
      <c r="R6" s="99">
        <v>0.69418936232723172</v>
      </c>
      <c r="S6" s="99">
        <v>0.69862804924068034</v>
      </c>
      <c r="T6" s="99">
        <v>0.59886363608407489</v>
      </c>
      <c r="U6" s="99">
        <v>0.62027559365816809</v>
      </c>
      <c r="V6" s="99">
        <v>0.56713617849524756</v>
      </c>
      <c r="W6" s="99">
        <v>0.70520953330980529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0.23828738701977265</v>
      </c>
      <c r="C7" s="123">
        <f t="shared" si="6"/>
        <v>0.32551252646804579</v>
      </c>
      <c r="D7" s="123">
        <f t="shared" si="6"/>
        <v>0.29256481762616582</v>
      </c>
      <c r="E7" s="123">
        <f t="shared" si="6"/>
        <v>0.97489563467396856</v>
      </c>
      <c r="F7" s="123">
        <f t="shared" si="6"/>
        <v>0.27487554462555502</v>
      </c>
      <c r="G7" s="123">
        <f t="shared" si="6"/>
        <v>0.31072304337572165</v>
      </c>
      <c r="H7" s="123">
        <f t="shared" si="6"/>
        <v>0.29387928513624806</v>
      </c>
      <c r="I7" s="123">
        <f t="shared" si="6"/>
        <v>0.10717010698688316</v>
      </c>
      <c r="J7" s="123">
        <f t="shared" si="6"/>
        <v>0.11091846704198623</v>
      </c>
      <c r="K7" s="123">
        <f t="shared" si="6"/>
        <v>0.14520326829656516</v>
      </c>
      <c r="L7" s="123">
        <f t="shared" si="6"/>
        <v>0.19751036287362952</v>
      </c>
      <c r="M7" s="123">
        <f t="shared" si="6"/>
        <v>0.34032218659437063</v>
      </c>
      <c r="N7" s="123">
        <f t="shared" si="6"/>
        <v>0.48599962342596353</v>
      </c>
      <c r="O7" s="123">
        <f t="shared" si="6"/>
        <v>0.57677210038370619</v>
      </c>
      <c r="P7" s="123">
        <f t="shared" si="6"/>
        <v>0.55066294020514306</v>
      </c>
      <c r="Q7" s="123">
        <f t="shared" si="6"/>
        <v>0.48169558118351519</v>
      </c>
      <c r="R7" s="123">
        <f t="shared" si="6"/>
        <v>0.40793742978627268</v>
      </c>
      <c r="S7" s="123">
        <f t="shared" si="6"/>
        <v>0.2140401149504122</v>
      </c>
      <c r="T7" s="123">
        <f t="shared" si="6"/>
        <v>9.5981407972864433E-2</v>
      </c>
      <c r="U7" s="123">
        <f t="shared" si="6"/>
        <v>7.5443026073685138E-2</v>
      </c>
      <c r="V7" s="123">
        <f t="shared" si="6"/>
        <v>9.3408492153792724E-2</v>
      </c>
      <c r="W7" s="123">
        <f t="shared" si="6"/>
        <v>0.12431393356400416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0.23828738701977265</v>
      </c>
      <c r="C8" s="99">
        <f>RES_hhdet_fech!C8/RES_summary!C$19</f>
        <v>0.32551252646804579</v>
      </c>
      <c r="D8" s="99">
        <f>RES_hhdet_fech!D8/RES_summary!D$19</f>
        <v>0.29256481762616582</v>
      </c>
      <c r="E8" s="99">
        <f>RES_hhdet_fech!E8/RES_summary!E$19</f>
        <v>0.97489563467396856</v>
      </c>
      <c r="F8" s="99">
        <f>RES_hhdet_fech!F8/RES_summary!F$19</f>
        <v>0.27487554462555502</v>
      </c>
      <c r="G8" s="99">
        <f>RES_hhdet_fech!G8/RES_summary!G$19</f>
        <v>0.31072304337572165</v>
      </c>
      <c r="H8" s="99">
        <f>RES_hhdet_fech!H8/RES_summary!H$19</f>
        <v>0.29387928513624806</v>
      </c>
      <c r="I8" s="99">
        <f>RES_hhdet_fech!I8/RES_summary!I$19</f>
        <v>0.10717010698688316</v>
      </c>
      <c r="J8" s="99">
        <f>RES_hhdet_fech!J8/RES_summary!J$19</f>
        <v>0.11091846704198623</v>
      </c>
      <c r="K8" s="99">
        <f>RES_hhdet_fech!K8/RES_summary!K$19</f>
        <v>0.14520326829656516</v>
      </c>
      <c r="L8" s="99">
        <f>RES_hhdet_fech!L8/RES_summary!L$19</f>
        <v>0.19751036287362952</v>
      </c>
      <c r="M8" s="99">
        <f>RES_hhdet_fech!M8/RES_summary!M$19</f>
        <v>0.34032218659437063</v>
      </c>
      <c r="N8" s="99">
        <f>RES_hhdet_fech!N8/RES_summary!N$19</f>
        <v>0.48599962342596353</v>
      </c>
      <c r="O8" s="99">
        <f>RES_hhdet_fech!O8/RES_summary!O$19</f>
        <v>0.57677210038370619</v>
      </c>
      <c r="P8" s="99">
        <f>RES_hhdet_fech!P8/RES_summary!P$19</f>
        <v>0.55066294020514306</v>
      </c>
      <c r="Q8" s="99">
        <f>RES_hhdet_fech!Q8/RES_summary!Q$19</f>
        <v>0.48169558118351519</v>
      </c>
      <c r="R8" s="99">
        <f>RES_hhdet_fech!R8/RES_summary!R$19</f>
        <v>0.40793742978627268</v>
      </c>
      <c r="S8" s="99">
        <f>RES_hhdet_fech!S8/RES_summary!S$19</f>
        <v>0.2140401149504122</v>
      </c>
      <c r="T8" s="99">
        <f>RES_hhdet_fech!T8/RES_summary!T$19</f>
        <v>9.5981407972864433E-2</v>
      </c>
      <c r="U8" s="99">
        <f>RES_hhdet_fech!U8/RES_summary!U$19</f>
        <v>7.5443026073685138E-2</v>
      </c>
      <c r="V8" s="99">
        <f>RES_hhdet_fech!V8/RES_summary!V$19</f>
        <v>9.3408492153792724E-2</v>
      </c>
      <c r="W8" s="99">
        <f>RES_hhdet_fech!W8/RES_summary!W$19</f>
        <v>0.12431393356400416</v>
      </c>
      <c r="DA8" s="63" t="s">
        <v>2752</v>
      </c>
    </row>
    <row r="9" spans="1:105" ht="12" customHeight="1" x14ac:dyDescent="0.25">
      <c r="A9" s="121" t="s">
        <v>55</v>
      </c>
      <c r="B9" s="123">
        <v>15.986191535727267</v>
      </c>
      <c r="C9" s="123">
        <v>15.401252901262943</v>
      </c>
      <c r="D9" s="123">
        <v>15.086370781678443</v>
      </c>
      <c r="E9" s="123">
        <v>15.922445235199552</v>
      </c>
      <c r="F9" s="123">
        <v>16.003213676306618</v>
      </c>
      <c r="G9" s="123">
        <v>14.696268372085893</v>
      </c>
      <c r="H9" s="123">
        <v>15.392704079583678</v>
      </c>
      <c r="I9" s="123">
        <v>16.228318167480129</v>
      </c>
      <c r="J9" s="123">
        <v>17.154654889525446</v>
      </c>
      <c r="K9" s="123">
        <v>16.073480425662819</v>
      </c>
      <c r="L9" s="123">
        <v>19.613881567979291</v>
      </c>
      <c r="M9" s="123">
        <v>12.245396726511718</v>
      </c>
      <c r="N9" s="123">
        <v>14.663144860984321</v>
      </c>
      <c r="O9" s="123">
        <v>16.680548649642947</v>
      </c>
      <c r="P9" s="123">
        <v>15.991173271885339</v>
      </c>
      <c r="Q9" s="123">
        <v>16.011903076450185</v>
      </c>
      <c r="R9" s="123">
        <v>17.08819136040885</v>
      </c>
      <c r="S9" s="123">
        <v>18.993259556784313</v>
      </c>
      <c r="T9" s="123">
        <v>16.284499394044889</v>
      </c>
      <c r="U9" s="123">
        <v>15.347834927093803</v>
      </c>
      <c r="V9" s="123">
        <v>16.470347839023898</v>
      </c>
      <c r="W9" s="123">
        <v>17.989154509436137</v>
      </c>
      <c r="DA9" s="130" t="s">
        <v>2753</v>
      </c>
    </row>
    <row r="10" spans="1:105" ht="12" customHeight="1" x14ac:dyDescent="0.25">
      <c r="A10" s="97" t="s">
        <v>143</v>
      </c>
      <c r="B10" s="99">
        <v>17.645721635965373</v>
      </c>
      <c r="C10" s="99">
        <v>18.203610942860809</v>
      </c>
      <c r="D10" s="99">
        <v>16.227912936637598</v>
      </c>
      <c r="E10" s="99">
        <v>17.742316967703289</v>
      </c>
      <c r="F10" s="99">
        <v>17.890424916007124</v>
      </c>
      <c r="G10" s="99">
        <v>16.048402842382863</v>
      </c>
      <c r="H10" s="99">
        <v>18.155132237682228</v>
      </c>
      <c r="I10" s="99">
        <v>21.08583077315264</v>
      </c>
      <c r="J10" s="99">
        <v>24.241478363994172</v>
      </c>
      <c r="K10" s="99">
        <v>22.973725454883308</v>
      </c>
      <c r="L10" s="99">
        <v>30.339347066048489</v>
      </c>
      <c r="M10" s="99">
        <v>7.938521354228822</v>
      </c>
      <c r="N10" s="99">
        <v>12.552719491059671</v>
      </c>
      <c r="O10" s="99">
        <v>16.225262815942632</v>
      </c>
      <c r="P10" s="99">
        <v>16.791737846707669</v>
      </c>
      <c r="Q10" s="99">
        <v>16.313003047874435</v>
      </c>
      <c r="R10" s="99">
        <v>18.614088648690988</v>
      </c>
      <c r="S10" s="99">
        <v>21.552245985243118</v>
      </c>
      <c r="T10" s="99">
        <v>16.357458329775771</v>
      </c>
      <c r="U10" s="99">
        <v>14.440225296282664</v>
      </c>
      <c r="V10" s="99">
        <v>16.093467330853755</v>
      </c>
      <c r="W10" s="99">
        <v>21.19060485982364</v>
      </c>
      <c r="DA10" s="63" t="s">
        <v>2754</v>
      </c>
    </row>
    <row r="11" spans="1:105" ht="12" customHeight="1" x14ac:dyDescent="0.25">
      <c r="A11" s="97" t="s">
        <v>124</v>
      </c>
      <c r="B11" s="99">
        <v>16.884446245981792</v>
      </c>
      <c r="C11" s="99">
        <v>16.374075384857083</v>
      </c>
      <c r="D11" s="99">
        <v>16.988014393570605</v>
      </c>
      <c r="E11" s="99">
        <v>16.646731754687362</v>
      </c>
      <c r="F11" s="99">
        <v>16.973699557906457</v>
      </c>
      <c r="G11" s="99">
        <v>16.487750023067516</v>
      </c>
      <c r="H11" s="99">
        <v>15.921231905242379</v>
      </c>
      <c r="I11" s="99">
        <v>16.457579479589814</v>
      </c>
      <c r="J11" s="99">
        <v>15.533011553158158</v>
      </c>
      <c r="K11" s="99">
        <v>15.728411492542701</v>
      </c>
      <c r="L11" s="99">
        <v>16.613753001526433</v>
      </c>
      <c r="M11" s="99">
        <v>17.848552019743241</v>
      </c>
      <c r="N11" s="99">
        <v>17.563607790795146</v>
      </c>
      <c r="O11" s="99">
        <v>17.740181613421832</v>
      </c>
      <c r="P11" s="99">
        <v>17.697983711731961</v>
      </c>
      <c r="Q11" s="99">
        <v>17.009632358376443</v>
      </c>
      <c r="R11" s="99">
        <v>16.30696351200849</v>
      </c>
      <c r="S11" s="99">
        <v>16.327676321806457</v>
      </c>
      <c r="T11" s="99">
        <v>16.890833044224127</v>
      </c>
      <c r="U11" s="99">
        <v>16.175545492900685</v>
      </c>
      <c r="V11" s="99">
        <v>16.482793559380308</v>
      </c>
      <c r="W11" s="99">
        <v>16.688161570103816</v>
      </c>
      <c r="DA11" s="63" t="s">
        <v>2755</v>
      </c>
    </row>
    <row r="12" spans="1:105" ht="12" customHeight="1" x14ac:dyDescent="0.25">
      <c r="A12" s="97" t="s">
        <v>123</v>
      </c>
      <c r="B12" s="99">
        <v>11.982069408088609</v>
      </c>
      <c r="C12" s="99">
        <v>11.457306704361097</v>
      </c>
      <c r="D12" s="99">
        <v>11.752362830465845</v>
      </c>
      <c r="E12" s="99">
        <v>11.701995379741964</v>
      </c>
      <c r="F12" s="99">
        <v>11.928425388164984</v>
      </c>
      <c r="G12" s="99">
        <v>11.534185035120826</v>
      </c>
      <c r="H12" s="99">
        <v>11.212601188563479</v>
      </c>
      <c r="I12" s="99">
        <v>11.897559358108754</v>
      </c>
      <c r="J12" s="99">
        <v>11.14590527306353</v>
      </c>
      <c r="K12" s="99">
        <v>11.209854510336253</v>
      </c>
      <c r="L12" s="99">
        <v>13.319062912391558</v>
      </c>
      <c r="M12" s="99">
        <v>12.717059463252671</v>
      </c>
      <c r="N12" s="99">
        <v>12.873761311601427</v>
      </c>
      <c r="O12" s="99">
        <v>13.160326695255256</v>
      </c>
      <c r="P12" s="99">
        <v>12.800197453272444</v>
      </c>
      <c r="Q12" s="99">
        <v>12.912767838920589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4.4550571883724155</v>
      </c>
      <c r="C13" s="102">
        <v>3.8737119699447145</v>
      </c>
      <c r="D13" s="102">
        <v>3.6700659760595795</v>
      </c>
      <c r="E13" s="102">
        <v>4.0118136738159862</v>
      </c>
      <c r="F13" s="102">
        <v>3.9734546545230458</v>
      </c>
      <c r="G13" s="102">
        <v>3.5218490852114699</v>
      </c>
      <c r="H13" s="102">
        <v>3.2511757758167819</v>
      </c>
      <c r="I13" s="102">
        <v>4.0541806155013349</v>
      </c>
      <c r="J13" s="102">
        <v>3.5503804043097915</v>
      </c>
      <c r="K13" s="102">
        <v>3.3082254850830628</v>
      </c>
      <c r="L13" s="102">
        <v>7.5004116151203126</v>
      </c>
      <c r="M13" s="102">
        <v>3.5757700803465005</v>
      </c>
      <c r="N13" s="102">
        <v>4.4565339831528457</v>
      </c>
      <c r="O13" s="102">
        <v>4.7056966545187038</v>
      </c>
      <c r="P13" s="102">
        <v>3.4240469612746085</v>
      </c>
      <c r="Q13" s="102">
        <v>3.9129047019184777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7.5270122197161946</v>
      </c>
      <c r="C14" s="105">
        <v>7.5835947344163808</v>
      </c>
      <c r="D14" s="105">
        <v>8.0822968544062661</v>
      </c>
      <c r="E14" s="105">
        <v>7.6901817059259789</v>
      </c>
      <c r="F14" s="105">
        <v>7.9549707336419377</v>
      </c>
      <c r="G14" s="105">
        <v>8.0123359499093532</v>
      </c>
      <c r="H14" s="105">
        <v>7.9614254127466975</v>
      </c>
      <c r="I14" s="105">
        <v>7.8433787426074177</v>
      </c>
      <c r="J14" s="105">
        <v>7.5955248687537402</v>
      </c>
      <c r="K14" s="105">
        <v>7.9016290252531913</v>
      </c>
      <c r="L14" s="105">
        <v>5.8186512972712467</v>
      </c>
      <c r="M14" s="105">
        <v>9.1412893829061694</v>
      </c>
      <c r="N14" s="105">
        <v>8.417227328448579</v>
      </c>
      <c r="O14" s="105">
        <v>8.4546300407365518</v>
      </c>
      <c r="P14" s="105">
        <v>9.3761504919978336</v>
      </c>
      <c r="Q14" s="105">
        <v>8.9998631370021105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15.640295805403738</v>
      </c>
      <c r="C15" s="102">
        <v>14.74176666988928</v>
      </c>
      <c r="D15" s="102">
        <v>14.66777145266942</v>
      </c>
      <c r="E15" s="102">
        <v>15.406236877032804</v>
      </c>
      <c r="F15" s="102">
        <v>15.355285773873332</v>
      </c>
      <c r="G15" s="102">
        <v>14.078569841885784</v>
      </c>
      <c r="H15" s="102">
        <v>14.378263719339319</v>
      </c>
      <c r="I15" s="102">
        <v>14.379927200604451</v>
      </c>
      <c r="J15" s="102">
        <v>14.542407046444383</v>
      </c>
      <c r="K15" s="102">
        <v>13.394273643453657</v>
      </c>
      <c r="L15" s="102">
        <v>14.600216798398325</v>
      </c>
      <c r="M15" s="102">
        <v>15.58596848096429</v>
      </c>
      <c r="N15" s="102">
        <v>16.524877784660177</v>
      </c>
      <c r="O15" s="102">
        <v>17.418379199305502</v>
      </c>
      <c r="P15" s="102">
        <v>15.522951949334042</v>
      </c>
      <c r="Q15" s="102">
        <v>16.02280720679769</v>
      </c>
      <c r="R15" s="102">
        <v>15.721398663370076</v>
      </c>
      <c r="S15" s="102">
        <v>16.415244263905926</v>
      </c>
      <c r="T15" s="102">
        <v>16.602175756442776</v>
      </c>
      <c r="U15" s="102">
        <v>16.419810814108704</v>
      </c>
      <c r="V15" s="102">
        <v>17.129638615141882</v>
      </c>
      <c r="W15" s="102">
        <v>16.488106884907619</v>
      </c>
      <c r="DA15" s="131" t="s">
        <v>2759</v>
      </c>
    </row>
    <row r="16" spans="1:105" ht="12" customHeight="1" x14ac:dyDescent="0.25">
      <c r="A16" s="107" t="s">
        <v>121</v>
      </c>
      <c r="B16" s="105">
        <v>11.938857273068381</v>
      </c>
      <c r="C16" s="105">
        <v>11.134004794307266</v>
      </c>
      <c r="D16" s="105">
        <v>10.983006534568684</v>
      </c>
      <c r="E16" s="105">
        <v>11.681343897203703</v>
      </c>
      <c r="F16" s="105">
        <v>11.660179207757263</v>
      </c>
      <c r="G16" s="105">
        <v>10.678544032533651</v>
      </c>
      <c r="H16" s="105">
        <v>10.974397505739907</v>
      </c>
      <c r="I16" s="105">
        <v>11.204523359796791</v>
      </c>
      <c r="J16" s="105">
        <v>11.260508079232245</v>
      </c>
      <c r="K16" s="105">
        <v>10.302244657638086</v>
      </c>
      <c r="L16" s="105">
        <v>12.258236528296758</v>
      </c>
      <c r="M16" s="105">
        <v>11.973628833801243</v>
      </c>
      <c r="N16" s="105">
        <v>12.960422984916537</v>
      </c>
      <c r="O16" s="105">
        <v>13.717272717376865</v>
      </c>
      <c r="P16" s="105">
        <v>11.932124289810726</v>
      </c>
      <c r="Q16" s="105">
        <v>12.578774601191597</v>
      </c>
      <c r="R16" s="105">
        <v>12.513955694993898</v>
      </c>
      <c r="S16" s="105">
        <v>13.348074273462881</v>
      </c>
      <c r="T16" s="105">
        <v>13.508183889773626</v>
      </c>
      <c r="U16" s="105">
        <v>13.312201185946742</v>
      </c>
      <c r="V16" s="105">
        <v>13.95230725519453</v>
      </c>
      <c r="W16" s="105">
        <v>13.527005954967892</v>
      </c>
      <c r="DA16" s="132" t="s">
        <v>2760</v>
      </c>
    </row>
    <row r="17" spans="1:105" ht="12" customHeight="1" x14ac:dyDescent="0.25">
      <c r="A17" s="108" t="s">
        <v>53</v>
      </c>
      <c r="B17" s="99">
        <v>4.1290196912437311</v>
      </c>
      <c r="C17" s="99">
        <v>3.4843615514910233</v>
      </c>
      <c r="D17" s="99">
        <v>3.1629698381153037</v>
      </c>
      <c r="E17" s="99">
        <v>3.700540555854793</v>
      </c>
      <c r="F17" s="99">
        <v>3.5844429836826666</v>
      </c>
      <c r="G17" s="99">
        <v>3.0037502285816271</v>
      </c>
      <c r="H17" s="99">
        <v>2.9319613847407924</v>
      </c>
      <c r="I17" s="99">
        <v>3.5516692153386571</v>
      </c>
      <c r="J17" s="99">
        <v>3.3294954502628271</v>
      </c>
      <c r="K17" s="99">
        <v>2.8102994776799388</v>
      </c>
      <c r="L17" s="99">
        <v>6.5745727360552983</v>
      </c>
      <c r="M17" s="99">
        <v>3.1135191744984785</v>
      </c>
      <c r="N17" s="99">
        <v>4.1882405172425674</v>
      </c>
      <c r="O17" s="99">
        <v>4.6012053669142308</v>
      </c>
      <c r="P17" s="99">
        <v>2.9514832967432576</v>
      </c>
      <c r="Q17" s="99">
        <v>3.4981844289455899</v>
      </c>
      <c r="R17" s="99">
        <v>3.190798471678352</v>
      </c>
      <c r="S17" s="99">
        <v>3.7616424589085597</v>
      </c>
      <c r="T17" s="99">
        <v>3.7930435493435208</v>
      </c>
      <c r="U17" s="99">
        <v>3.4635938427395407</v>
      </c>
      <c r="V17" s="99">
        <v>3.7548498173343012</v>
      </c>
      <c r="W17" s="99">
        <v>3.6958005344553393</v>
      </c>
      <c r="DA17" s="63" t="s">
        <v>2761</v>
      </c>
    </row>
    <row r="18" spans="1:105" ht="12" customHeight="1" x14ac:dyDescent="0.25">
      <c r="A18" s="108" t="s">
        <v>52</v>
      </c>
      <c r="B18" s="99">
        <v>7.8098375818246488</v>
      </c>
      <c r="C18" s="99">
        <v>7.6496432428162411</v>
      </c>
      <c r="D18" s="99">
        <v>7.8200366964533776</v>
      </c>
      <c r="E18" s="99">
        <v>7.9808033413489099</v>
      </c>
      <c r="F18" s="99">
        <v>8.075736224074598</v>
      </c>
      <c r="G18" s="99">
        <v>7.6747938039520243</v>
      </c>
      <c r="H18" s="99">
        <v>8.0424361209991169</v>
      </c>
      <c r="I18" s="99">
        <v>7.6528541444581348</v>
      </c>
      <c r="J18" s="99">
        <v>7.9310126289694169</v>
      </c>
      <c r="K18" s="99">
        <v>7.4919451799581456</v>
      </c>
      <c r="L18" s="99">
        <v>5.683663792241461</v>
      </c>
      <c r="M18" s="99">
        <v>8.8601096593027648</v>
      </c>
      <c r="N18" s="99">
        <v>8.7721824676739661</v>
      </c>
      <c r="O18" s="99">
        <v>9.1160673504626342</v>
      </c>
      <c r="P18" s="99">
        <v>8.9806409930674711</v>
      </c>
      <c r="Q18" s="99">
        <v>9.0805901722460067</v>
      </c>
      <c r="R18" s="99">
        <v>9.3231572233155511</v>
      </c>
      <c r="S18" s="99">
        <v>9.5864318145543237</v>
      </c>
      <c r="T18" s="99">
        <v>9.7151403404301053</v>
      </c>
      <c r="U18" s="99">
        <v>9.8486073432072008</v>
      </c>
      <c r="V18" s="99">
        <v>10.197457437860228</v>
      </c>
      <c r="W18" s="99">
        <v>9.8312054205125534</v>
      </c>
      <c r="DA18" s="63" t="s">
        <v>2762</v>
      </c>
    </row>
    <row r="19" spans="1:105" ht="12" customHeight="1" x14ac:dyDescent="0.25">
      <c r="A19" s="121" t="s">
        <v>54</v>
      </c>
      <c r="B19" s="123">
        <v>9.5441045563066105</v>
      </c>
      <c r="C19" s="123">
        <v>9.4720371910847714</v>
      </c>
      <c r="D19" s="123">
        <v>9.5468997804596771</v>
      </c>
      <c r="E19" s="123">
        <v>9.1308991398111825</v>
      </c>
      <c r="F19" s="123">
        <v>8.2434190517813626</v>
      </c>
      <c r="G19" s="123">
        <v>8.3741776042682687</v>
      </c>
      <c r="H19" s="123">
        <v>8.3681486981809723</v>
      </c>
      <c r="I19" s="123">
        <v>8.701062397669002</v>
      </c>
      <c r="J19" s="123">
        <v>8.6306472585820995</v>
      </c>
      <c r="K19" s="123">
        <v>7.2653111402022796</v>
      </c>
      <c r="L19" s="123">
        <v>8.7905708468479116</v>
      </c>
      <c r="M19" s="123">
        <v>8.6995986988895435</v>
      </c>
      <c r="N19" s="123">
        <v>9.024929318906441</v>
      </c>
      <c r="O19" s="123">
        <v>9.1494094558260599</v>
      </c>
      <c r="P19" s="123">
        <v>8.0610545421600097</v>
      </c>
      <c r="Q19" s="123">
        <v>8.1999540521834557</v>
      </c>
      <c r="R19" s="123">
        <v>7.7306725584757725</v>
      </c>
      <c r="S19" s="123">
        <v>8.0927929968327526</v>
      </c>
      <c r="T19" s="123">
        <v>8.0482316554999276</v>
      </c>
      <c r="U19" s="123">
        <v>7.8838006546056585</v>
      </c>
      <c r="V19" s="123">
        <v>8.2168950542537118</v>
      </c>
      <c r="W19" s="123">
        <v>7.5956396818635508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10.824496322089546</v>
      </c>
      <c r="C21" s="99">
        <v>10.370885656297119</v>
      </c>
      <c r="D21" s="99">
        <v>10.578921942575093</v>
      </c>
      <c r="E21" s="99">
        <v>9.9251867147841324</v>
      </c>
      <c r="F21" s="99">
        <v>9.7094556186612149</v>
      </c>
      <c r="G21" s="99">
        <v>9.4232415823201574</v>
      </c>
      <c r="H21" s="99">
        <v>9.3535482795526637</v>
      </c>
      <c r="I21" s="99">
        <v>9.8839677469448759</v>
      </c>
      <c r="J21" s="99">
        <v>9.2837916987596607</v>
      </c>
      <c r="K21" s="99">
        <v>9.4216154282859534</v>
      </c>
      <c r="L21" s="99">
        <v>9.6993912695217137</v>
      </c>
      <c r="M21" s="99">
        <v>10.193558254301196</v>
      </c>
      <c r="N21" s="99">
        <v>10.063076171925875</v>
      </c>
      <c r="O21" s="99">
        <v>10.060698688071209</v>
      </c>
      <c r="P21" s="99">
        <v>10.026090644931193</v>
      </c>
      <c r="Q21" s="99">
        <v>9.8515092325366833</v>
      </c>
      <c r="R21" s="99">
        <v>9.0389916928939407</v>
      </c>
      <c r="S21" s="99">
        <v>9.7678317932621734</v>
      </c>
      <c r="T21" s="99">
        <v>9.7432612153551883</v>
      </c>
      <c r="U21" s="99">
        <v>9.5281191884428384</v>
      </c>
      <c r="V21" s="99">
        <v>10.075613282623779</v>
      </c>
      <c r="W21" s="99">
        <v>9.1630307164245224</v>
      </c>
      <c r="DA21" s="63" t="s">
        <v>2765</v>
      </c>
    </row>
    <row r="22" spans="1:105" ht="12" customHeight="1" x14ac:dyDescent="0.25">
      <c r="A22" s="109" t="s">
        <v>120</v>
      </c>
      <c r="B22" s="110">
        <v>8.456421832102345</v>
      </c>
      <c r="C22" s="110">
        <v>8.7132557873164185</v>
      </c>
      <c r="D22" s="110">
        <v>8.6766223300001624</v>
      </c>
      <c r="E22" s="110">
        <v>8.4620011936717283</v>
      </c>
      <c r="F22" s="110">
        <v>6.9749237638814447</v>
      </c>
      <c r="G22" s="110">
        <v>7.4929642632789593</v>
      </c>
      <c r="H22" s="110">
        <v>7.6276942828710599</v>
      </c>
      <c r="I22" s="110">
        <v>7.858591735925585</v>
      </c>
      <c r="J22" s="110">
        <v>8.1910751077353474</v>
      </c>
      <c r="K22" s="110">
        <v>5.87210829062544</v>
      </c>
      <c r="L22" s="110">
        <v>8.2208755848829327</v>
      </c>
      <c r="M22" s="110">
        <v>7.8038449975398212</v>
      </c>
      <c r="N22" s="110">
        <v>8.4329397106464103</v>
      </c>
      <c r="O22" s="110">
        <v>8.6609790206634791</v>
      </c>
      <c r="P22" s="110">
        <v>7.0562239016466686</v>
      </c>
      <c r="Q22" s="110">
        <v>7.4524493719658755</v>
      </c>
      <c r="R22" s="110">
        <v>7.2192818755564883</v>
      </c>
      <c r="S22" s="110">
        <v>7.4930718963011707</v>
      </c>
      <c r="T22" s="110">
        <v>7.4425439687094368</v>
      </c>
      <c r="U22" s="110">
        <v>7.2970657584850995</v>
      </c>
      <c r="V22" s="110">
        <v>7.563179828617157</v>
      </c>
      <c r="W22" s="110">
        <v>7.0749470669924488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204.70807116928026</v>
      </c>
      <c r="C24" s="118">
        <f t="shared" si="7"/>
        <v>209.87876986765872</v>
      </c>
      <c r="D24" s="118">
        <f t="shared" si="7"/>
        <v>204.90305688847747</v>
      </c>
      <c r="E24" s="118">
        <f t="shared" si="7"/>
        <v>205.0861963767006</v>
      </c>
      <c r="F24" s="118">
        <f t="shared" si="7"/>
        <v>214.11142501886255</v>
      </c>
      <c r="G24" s="118">
        <f t="shared" si="7"/>
        <v>208.24403761302341</v>
      </c>
      <c r="H24" s="118">
        <f t="shared" si="7"/>
        <v>194.09626608178695</v>
      </c>
      <c r="I24" s="118">
        <f t="shared" si="7"/>
        <v>181.42266625992667</v>
      </c>
      <c r="J24" s="118">
        <f t="shared" si="7"/>
        <v>185.84779059553426</v>
      </c>
      <c r="K24" s="118">
        <f t="shared" si="7"/>
        <v>184.34218217642066</v>
      </c>
      <c r="L24" s="118">
        <f t="shared" si="7"/>
        <v>197.01385063748347</v>
      </c>
      <c r="M24" s="118">
        <f t="shared" si="7"/>
        <v>156.42261050861217</v>
      </c>
      <c r="N24" s="118">
        <f t="shared" si="7"/>
        <v>175.04944527808181</v>
      </c>
      <c r="O24" s="118">
        <f t="shared" si="7"/>
        <v>186.83238001809227</v>
      </c>
      <c r="P24" s="118">
        <f t="shared" si="7"/>
        <v>135.59380968022603</v>
      </c>
      <c r="Q24" s="118">
        <f t="shared" si="7"/>
        <v>145.24693896921337</v>
      </c>
      <c r="R24" s="118">
        <f t="shared" ref="R24:V24" si="8">R25+R28+R30+R39</f>
        <v>163.23772366164908</v>
      </c>
      <c r="S24" s="118">
        <f t="shared" si="8"/>
        <v>155.04753509128906</v>
      </c>
      <c r="T24" s="118">
        <f t="shared" si="8"/>
        <v>152.57858050704982</v>
      </c>
      <c r="U24" s="118">
        <f t="shared" si="8"/>
        <v>137.35493260648067</v>
      </c>
      <c r="V24" s="118">
        <f t="shared" si="8"/>
        <v>119.38045042854111</v>
      </c>
      <c r="W24" s="118">
        <f t="shared" ref="W24" si="9">W25+W28+W30+W39</f>
        <v>173.62687653853132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179.26190143186545</v>
      </c>
      <c r="C25" s="123">
        <f t="shared" si="10"/>
        <v>185.34988847406413</v>
      </c>
      <c r="D25" s="123">
        <f t="shared" si="10"/>
        <v>180.44386981261104</v>
      </c>
      <c r="E25" s="123">
        <f t="shared" si="10"/>
        <v>179.89516825026953</v>
      </c>
      <c r="F25" s="123">
        <f t="shared" si="10"/>
        <v>190.40186151401568</v>
      </c>
      <c r="G25" s="123">
        <f t="shared" si="10"/>
        <v>185.46244017087042</v>
      </c>
      <c r="H25" s="123">
        <f t="shared" si="10"/>
        <v>170.93086039500295</v>
      </c>
      <c r="I25" s="123">
        <f t="shared" si="10"/>
        <v>158.08915434926593</v>
      </c>
      <c r="J25" s="123">
        <f t="shared" si="10"/>
        <v>162.5339200946548</v>
      </c>
      <c r="K25" s="123">
        <f t="shared" si="10"/>
        <v>163.42492254281035</v>
      </c>
      <c r="L25" s="123">
        <f t="shared" si="10"/>
        <v>173.44950528543123</v>
      </c>
      <c r="M25" s="123">
        <f t="shared" si="10"/>
        <v>132.1056416800356</v>
      </c>
      <c r="N25" s="123">
        <f t="shared" si="10"/>
        <v>149.63582400348787</v>
      </c>
      <c r="O25" s="123">
        <f t="shared" si="10"/>
        <v>160.56308688987517</v>
      </c>
      <c r="P25" s="123">
        <f t="shared" si="10"/>
        <v>112.17572668750323</v>
      </c>
      <c r="Q25" s="123">
        <f t="shared" si="10"/>
        <v>121.08360683126746</v>
      </c>
      <c r="R25" s="123">
        <f t="shared" ref="R25:V25" si="11">SUM(R26:R27)</f>
        <v>139.63618276096815</v>
      </c>
      <c r="S25" s="123">
        <f t="shared" si="11"/>
        <v>130.31199331825189</v>
      </c>
      <c r="T25" s="123">
        <f t="shared" si="11"/>
        <v>127.90297655400396</v>
      </c>
      <c r="U25" s="123">
        <f t="shared" si="11"/>
        <v>113.2204887451043</v>
      </c>
      <c r="V25" s="123">
        <f t="shared" si="11"/>
        <v>94.385719645335101</v>
      </c>
      <c r="W25" s="123">
        <f t="shared" ref="W25" si="12">SUM(W26:W27)</f>
        <v>149.75459027931643</v>
      </c>
      <c r="DA25" s="130" t="s">
        <v>2768</v>
      </c>
    </row>
    <row r="26" spans="1:105" ht="12" customHeight="1" x14ac:dyDescent="0.25">
      <c r="A26" s="97" t="s">
        <v>74</v>
      </c>
      <c r="B26" s="99">
        <v>177.049792343772</v>
      </c>
      <c r="C26" s="99">
        <v>183.10526116003467</v>
      </c>
      <c r="D26" s="99">
        <v>178.27368555277576</v>
      </c>
      <c r="E26" s="99">
        <v>177.81741385045567</v>
      </c>
      <c r="F26" s="99">
        <v>188.16630137549697</v>
      </c>
      <c r="G26" s="99">
        <v>183.31015832409986</v>
      </c>
      <c r="H26" s="99">
        <v>168.95792584761992</v>
      </c>
      <c r="I26" s="99">
        <v>156.23477804482866</v>
      </c>
      <c r="J26" s="99">
        <v>160.62884214800746</v>
      </c>
      <c r="K26" s="99">
        <v>161.53256419882231</v>
      </c>
      <c r="L26" s="99">
        <v>171.41478488180039</v>
      </c>
      <c r="M26" s="99">
        <v>130.54062026139621</v>
      </c>
      <c r="N26" s="99">
        <v>147.82924718557499</v>
      </c>
      <c r="O26" s="99">
        <v>158.58063666108657</v>
      </c>
      <c r="P26" s="99">
        <v>110.79501180585682</v>
      </c>
      <c r="Q26" s="99">
        <v>119.58982889429051</v>
      </c>
      <c r="R26" s="99">
        <v>137.88356223750074</v>
      </c>
      <c r="S26" s="99">
        <v>128.64705663116263</v>
      </c>
      <c r="T26" s="99">
        <v>126.24493088274102</v>
      </c>
      <c r="U26" s="99">
        <v>111.73200189047606</v>
      </c>
      <c r="V26" s="99">
        <v>93.118797122052058</v>
      </c>
      <c r="W26" s="99">
        <v>147.70143642251168</v>
      </c>
      <c r="DA26" s="63" t="s">
        <v>2769</v>
      </c>
    </row>
    <row r="27" spans="1:105" ht="12" customHeight="1" x14ac:dyDescent="0.25">
      <c r="A27" s="97" t="s">
        <v>53</v>
      </c>
      <c r="B27" s="99">
        <v>2.2121090880934586</v>
      </c>
      <c r="C27" s="99">
        <v>2.2446273140294535</v>
      </c>
      <c r="D27" s="99">
        <v>2.1701842598352834</v>
      </c>
      <c r="E27" s="99">
        <v>2.0777543998138603</v>
      </c>
      <c r="F27" s="99">
        <v>2.2355601385187009</v>
      </c>
      <c r="G27" s="99">
        <v>2.1522818467705602</v>
      </c>
      <c r="H27" s="99">
        <v>1.9729345473830315</v>
      </c>
      <c r="I27" s="99">
        <v>1.8543763044372605</v>
      </c>
      <c r="J27" s="99">
        <v>1.9050779466473509</v>
      </c>
      <c r="K27" s="99">
        <v>1.892358343988028</v>
      </c>
      <c r="L27" s="99">
        <v>2.034720403630851</v>
      </c>
      <c r="M27" s="99">
        <v>1.5650214186393792</v>
      </c>
      <c r="N27" s="99">
        <v>1.8065768179128812</v>
      </c>
      <c r="O27" s="99">
        <v>1.9824502287886017</v>
      </c>
      <c r="P27" s="99">
        <v>1.3807148816464112</v>
      </c>
      <c r="Q27" s="99">
        <v>1.4937779369769557</v>
      </c>
      <c r="R27" s="99">
        <v>1.7526205234674008</v>
      </c>
      <c r="S27" s="99">
        <v>1.6649366870892592</v>
      </c>
      <c r="T27" s="99">
        <v>1.6580456712629421</v>
      </c>
      <c r="U27" s="99">
        <v>1.4884868546282435</v>
      </c>
      <c r="V27" s="99">
        <v>1.2669225232830406</v>
      </c>
      <c r="W27" s="99">
        <v>2.053153856804768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0.23828698367085113</v>
      </c>
      <c r="C28" s="123">
        <f t="shared" si="13"/>
        <v>0.30225624253105826</v>
      </c>
      <c r="D28" s="123">
        <f t="shared" si="13"/>
        <v>0.24387287988383768</v>
      </c>
      <c r="E28" s="123">
        <f t="shared" si="13"/>
        <v>0.82302270432995139</v>
      </c>
      <c r="F28" s="123">
        <f t="shared" si="13"/>
        <v>0.2448044534429685</v>
      </c>
      <c r="G28" s="123">
        <f t="shared" si="13"/>
        <v>0.32218628977374453</v>
      </c>
      <c r="H28" s="123">
        <f t="shared" si="13"/>
        <v>0.4202160196984277</v>
      </c>
      <c r="I28" s="123">
        <f t="shared" si="13"/>
        <v>0.18851173946884753</v>
      </c>
      <c r="J28" s="123">
        <f t="shared" si="13"/>
        <v>0.20063387336104344</v>
      </c>
      <c r="K28" s="123">
        <f t="shared" si="13"/>
        <v>0.23365050836097265</v>
      </c>
      <c r="L28" s="123">
        <f t="shared" si="13"/>
        <v>0.23069019338151098</v>
      </c>
      <c r="M28" s="123">
        <f t="shared" si="13"/>
        <v>0.24215315517581742</v>
      </c>
      <c r="N28" s="123">
        <f t="shared" si="13"/>
        <v>0.2514217033648562</v>
      </c>
      <c r="O28" s="123">
        <f t="shared" si="13"/>
        <v>0.25735972875201263</v>
      </c>
      <c r="P28" s="123">
        <f t="shared" si="13"/>
        <v>0.26841400745184252</v>
      </c>
      <c r="Q28" s="123">
        <f t="shared" si="13"/>
        <v>0.25943209578765569</v>
      </c>
      <c r="R28" s="123">
        <f t="shared" si="13"/>
        <v>0.27124926144656414</v>
      </c>
      <c r="S28" s="123">
        <f t="shared" si="13"/>
        <v>0.2756425161521498</v>
      </c>
      <c r="T28" s="123">
        <f t="shared" si="13"/>
        <v>0.35560929197715202</v>
      </c>
      <c r="U28" s="123">
        <f t="shared" si="13"/>
        <v>0.43198271727162052</v>
      </c>
      <c r="V28" s="123">
        <f t="shared" si="13"/>
        <v>0.54613751452070325</v>
      </c>
      <c r="W28" s="123">
        <f t="shared" si="13"/>
        <v>0.64350085484518615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0.23828698367085113</v>
      </c>
      <c r="C29" s="99">
        <f>RES_hhdet_fech!C29/RES_summary!C$19</f>
        <v>0.30225624253105826</v>
      </c>
      <c r="D29" s="99">
        <f>RES_hhdet_fech!D29/RES_summary!D$19</f>
        <v>0.24387287988383768</v>
      </c>
      <c r="E29" s="99">
        <f>RES_hhdet_fech!E29/RES_summary!E$19</f>
        <v>0.82302270432995139</v>
      </c>
      <c r="F29" s="99">
        <f>RES_hhdet_fech!F29/RES_summary!F$19</f>
        <v>0.2448044534429685</v>
      </c>
      <c r="G29" s="99">
        <f>RES_hhdet_fech!G29/RES_summary!G$19</f>
        <v>0.32218628977374453</v>
      </c>
      <c r="H29" s="99">
        <f>RES_hhdet_fech!H29/RES_summary!H$19</f>
        <v>0.4202160196984277</v>
      </c>
      <c r="I29" s="99">
        <f>RES_hhdet_fech!I29/RES_summary!I$19</f>
        <v>0.18851173946884753</v>
      </c>
      <c r="J29" s="99">
        <f>RES_hhdet_fech!J29/RES_summary!J$19</f>
        <v>0.20063387336104344</v>
      </c>
      <c r="K29" s="99">
        <f>RES_hhdet_fech!K29/RES_summary!K$19</f>
        <v>0.23365050836097265</v>
      </c>
      <c r="L29" s="99">
        <f>RES_hhdet_fech!L29/RES_summary!L$19</f>
        <v>0.23069019338151098</v>
      </c>
      <c r="M29" s="99">
        <f>RES_hhdet_fech!M29/RES_summary!M$19</f>
        <v>0.24215315517581742</v>
      </c>
      <c r="N29" s="99">
        <f>RES_hhdet_fech!N29/RES_summary!N$19</f>
        <v>0.2514217033648562</v>
      </c>
      <c r="O29" s="99">
        <f>RES_hhdet_fech!O29/RES_summary!O$19</f>
        <v>0.25735972875201263</v>
      </c>
      <c r="P29" s="99">
        <f>RES_hhdet_fech!P29/RES_summary!P$19</f>
        <v>0.26841400745184252</v>
      </c>
      <c r="Q29" s="99">
        <f>RES_hhdet_fech!Q29/RES_summary!Q$19</f>
        <v>0.25943209578765569</v>
      </c>
      <c r="R29" s="99">
        <f>RES_hhdet_fech!R29/RES_summary!R$19</f>
        <v>0.27124926144656414</v>
      </c>
      <c r="S29" s="99">
        <f>RES_hhdet_fech!S29/RES_summary!S$19</f>
        <v>0.2756425161521498</v>
      </c>
      <c r="T29" s="99">
        <f>RES_hhdet_fech!T29/RES_summary!T$19</f>
        <v>0.35560929197715202</v>
      </c>
      <c r="U29" s="99">
        <f>RES_hhdet_fech!U29/RES_summary!U$19</f>
        <v>0.43198271727162052</v>
      </c>
      <c r="V29" s="99">
        <f>RES_hhdet_fech!V29/RES_summary!V$19</f>
        <v>0.54613751452070325</v>
      </c>
      <c r="W29" s="99">
        <f>RES_hhdet_fech!W29/RES_summary!W$19</f>
        <v>0.64350085484518615</v>
      </c>
      <c r="DA29" s="63" t="s">
        <v>2772</v>
      </c>
    </row>
    <row r="30" spans="1:105" ht="12" customHeight="1" x14ac:dyDescent="0.25">
      <c r="A30" s="121" t="s">
        <v>55</v>
      </c>
      <c r="B30" s="123">
        <v>15.663776066229632</v>
      </c>
      <c r="C30" s="123">
        <v>14.76907770157174</v>
      </c>
      <c r="D30" s="123">
        <v>14.698710065643866</v>
      </c>
      <c r="E30" s="123">
        <v>15.270385462333492</v>
      </c>
      <c r="F30" s="123">
        <v>15.251045391627228</v>
      </c>
      <c r="G30" s="123">
        <v>14.099283166664893</v>
      </c>
      <c r="H30" s="123">
        <v>14.359526740220549</v>
      </c>
      <c r="I30" s="123">
        <v>14.414991638924592</v>
      </c>
      <c r="J30" s="123">
        <v>14.462653164055389</v>
      </c>
      <c r="K30" s="123">
        <v>13.385133516620082</v>
      </c>
      <c r="L30" s="123">
        <v>14.544425593397293</v>
      </c>
      <c r="M30" s="123">
        <v>15.387339078681327</v>
      </c>
      <c r="N30" s="123">
        <v>16.171060221640904</v>
      </c>
      <c r="O30" s="123">
        <v>16.900817407041973</v>
      </c>
      <c r="P30" s="123">
        <v>15.093376382991956</v>
      </c>
      <c r="Q30" s="123">
        <v>15.641003424403904</v>
      </c>
      <c r="R30" s="123">
        <v>15.513533783695365</v>
      </c>
      <c r="S30" s="123">
        <v>16.270479444212889</v>
      </c>
      <c r="T30" s="123">
        <v>16.260105512214142</v>
      </c>
      <c r="U30" s="123">
        <v>15.891013317750565</v>
      </c>
      <c r="V30" s="123">
        <v>16.396973167272318</v>
      </c>
      <c r="W30" s="123">
        <v>15.780681589193671</v>
      </c>
      <c r="DA30" s="130" t="s">
        <v>2773</v>
      </c>
    </row>
    <row r="31" spans="1:105" ht="12" customHeight="1" x14ac:dyDescent="0.25">
      <c r="A31" s="97" t="s">
        <v>141</v>
      </c>
      <c r="B31" s="99">
        <v>16.884446245981788</v>
      </c>
      <c r="C31" s="99">
        <v>16.326714890839863</v>
      </c>
      <c r="D31" s="99">
        <v>16.880460817868812</v>
      </c>
      <c r="E31" s="99">
        <v>16.503894001963442</v>
      </c>
      <c r="F31" s="99">
        <v>16.816098458965406</v>
      </c>
      <c r="G31" s="99">
        <v>16.373362351392995</v>
      </c>
      <c r="H31" s="99">
        <v>15.905487404752908</v>
      </c>
      <c r="I31" s="99">
        <v>16.495588172189635</v>
      </c>
      <c r="J31" s="99">
        <v>15.567555545855821</v>
      </c>
      <c r="K31" s="99">
        <v>15.745702074088193</v>
      </c>
      <c r="L31" s="99">
        <v>16.608031198136882</v>
      </c>
      <c r="M31" s="99">
        <v>17.864264400519925</v>
      </c>
      <c r="N31" s="99">
        <v>17.484694980718889</v>
      </c>
      <c r="O31" s="99">
        <v>17.403418177786858</v>
      </c>
      <c r="P31" s="99">
        <v>17.302319763164494</v>
      </c>
      <c r="Q31" s="99">
        <v>16.823858975956554</v>
      </c>
      <c r="R31" s="99">
        <v>16.630600151048291</v>
      </c>
      <c r="S31" s="99">
        <v>17.106608259304291</v>
      </c>
      <c r="T31" s="99">
        <v>17.225671805062184</v>
      </c>
      <c r="U31" s="99">
        <v>16.148824235312418</v>
      </c>
      <c r="V31" s="99">
        <v>16.101937390135703</v>
      </c>
      <c r="W31" s="99">
        <v>16.223655799376786</v>
      </c>
      <c r="DA31" s="63" t="s">
        <v>2774</v>
      </c>
    </row>
    <row r="32" spans="1:105" ht="12" customHeight="1" x14ac:dyDescent="0.25">
      <c r="A32" s="97" t="s">
        <v>140</v>
      </c>
      <c r="B32" s="99">
        <v>11.982069408088613</v>
      </c>
      <c r="C32" s="99">
        <v>11.443192017549949</v>
      </c>
      <c r="D32" s="99">
        <v>11.723548695434179</v>
      </c>
      <c r="E32" s="99">
        <v>11.657824216523586</v>
      </c>
      <c r="F32" s="99">
        <v>11.886181892070709</v>
      </c>
      <c r="G32" s="99">
        <v>11.5003233780684</v>
      </c>
      <c r="H32" s="99">
        <v>11.198218654729427</v>
      </c>
      <c r="I32" s="99">
        <v>11.920862523919153</v>
      </c>
      <c r="J32" s="99">
        <v>11.16228780929276</v>
      </c>
      <c r="K32" s="99">
        <v>11.207386535158498</v>
      </c>
      <c r="L32" s="99">
        <v>13.269316944352147</v>
      </c>
      <c r="M32" s="99">
        <v>12.712531543731899</v>
      </c>
      <c r="N32" s="99">
        <v>12.876342517147078</v>
      </c>
      <c r="O32" s="99">
        <v>13.07501908251654</v>
      </c>
      <c r="P32" s="99">
        <v>12.668624404638365</v>
      </c>
      <c r="Q32" s="99">
        <v>12.737391821628053</v>
      </c>
      <c r="R32" s="99">
        <v>12.697622604593944</v>
      </c>
      <c r="S32" s="99">
        <v>13.368991398500388</v>
      </c>
      <c r="T32" s="99">
        <v>13.515253203063903</v>
      </c>
      <c r="U32" s="99">
        <v>12.92297264840124</v>
      </c>
      <c r="V32" s="99">
        <v>13.266969695434081</v>
      </c>
      <c r="W32" s="99">
        <v>13.454005440138701</v>
      </c>
      <c r="DA32" s="63" t="s">
        <v>2775</v>
      </c>
    </row>
    <row r="33" spans="1:105" ht="12" customHeight="1" x14ac:dyDescent="0.25">
      <c r="A33" s="100" t="s">
        <v>50</v>
      </c>
      <c r="B33" s="102">
        <v>4.4550571883724155</v>
      </c>
      <c r="C33" s="102">
        <v>3.8595972831335654</v>
      </c>
      <c r="D33" s="102">
        <v>3.6412518410279118</v>
      </c>
      <c r="E33" s="102">
        <v>3.9676425105976061</v>
      </c>
      <c r="F33" s="102">
        <v>3.9312111584287721</v>
      </c>
      <c r="G33" s="102">
        <v>3.492123046711483</v>
      </c>
      <c r="H33" s="102">
        <v>3.2456534450447183</v>
      </c>
      <c r="I33" s="102">
        <v>4.0707709811259383</v>
      </c>
      <c r="J33" s="102">
        <v>3.5613539347082539</v>
      </c>
      <c r="K33" s="102">
        <v>3.3091750583419124</v>
      </c>
      <c r="L33" s="102">
        <v>7.4596691548771172</v>
      </c>
      <c r="M33" s="102">
        <v>3.5692846884559355</v>
      </c>
      <c r="N33" s="102">
        <v>4.4491045603348871</v>
      </c>
      <c r="O33" s="102">
        <v>4.6711081713446472</v>
      </c>
      <c r="P33" s="102">
        <v>3.3346434014849278</v>
      </c>
      <c r="Q33" s="102">
        <v>3.78610123624795</v>
      </c>
      <c r="R33" s="102">
        <v>3.4317749044422863</v>
      </c>
      <c r="S33" s="102">
        <v>3.8699429696227581</v>
      </c>
      <c r="T33" s="102">
        <v>3.7556485453111517</v>
      </c>
      <c r="U33" s="102">
        <v>3.3303984286079142</v>
      </c>
      <c r="V33" s="102">
        <v>3.5457702402582583</v>
      </c>
      <c r="W33" s="102">
        <v>3.5929909584620847</v>
      </c>
      <c r="DA33" s="131" t="s">
        <v>2776</v>
      </c>
    </row>
    <row r="34" spans="1:105" ht="12" customHeight="1" x14ac:dyDescent="0.25">
      <c r="A34" s="103" t="s">
        <v>52</v>
      </c>
      <c r="B34" s="105">
        <v>7.5270122197161973</v>
      </c>
      <c r="C34" s="105">
        <v>7.5835947344163834</v>
      </c>
      <c r="D34" s="105">
        <v>8.0822968544062679</v>
      </c>
      <c r="E34" s="105">
        <v>7.6901817059259789</v>
      </c>
      <c r="F34" s="105">
        <v>7.954970733641936</v>
      </c>
      <c r="G34" s="105">
        <v>8.0082003313569157</v>
      </c>
      <c r="H34" s="105">
        <v>7.9525652096847059</v>
      </c>
      <c r="I34" s="105">
        <v>7.8500915427932147</v>
      </c>
      <c r="J34" s="105">
        <v>7.6009338745845065</v>
      </c>
      <c r="K34" s="105">
        <v>7.898211476816587</v>
      </c>
      <c r="L34" s="105">
        <v>5.8096477894750285</v>
      </c>
      <c r="M34" s="105">
        <v>9.1432468552759651</v>
      </c>
      <c r="N34" s="105">
        <v>8.4272379568121902</v>
      </c>
      <c r="O34" s="105">
        <v>8.4039109111718915</v>
      </c>
      <c r="P34" s="105">
        <v>9.3339810031534363</v>
      </c>
      <c r="Q34" s="105">
        <v>8.9512905853801001</v>
      </c>
      <c r="R34" s="105">
        <v>9.2658477001516584</v>
      </c>
      <c r="S34" s="105">
        <v>9.4990484288776322</v>
      </c>
      <c r="T34" s="105">
        <v>9.7596046577527513</v>
      </c>
      <c r="U34" s="105">
        <v>9.5925742197933275</v>
      </c>
      <c r="V34" s="105">
        <v>9.7211994551758227</v>
      </c>
      <c r="W34" s="105">
        <v>9.8610144816766159</v>
      </c>
      <c r="DA34" s="132" t="s">
        <v>2777</v>
      </c>
    </row>
    <row r="35" spans="1:105" ht="12" customHeight="1" x14ac:dyDescent="0.25">
      <c r="A35" s="106" t="s">
        <v>122</v>
      </c>
      <c r="B35" s="102">
        <v>15.640295805403738</v>
      </c>
      <c r="C35" s="102">
        <v>14.695003220845624</v>
      </c>
      <c r="D35" s="102">
        <v>14.553012174665241</v>
      </c>
      <c r="E35" s="102">
        <v>15.249689888751766</v>
      </c>
      <c r="F35" s="102">
        <v>15.200757717575195</v>
      </c>
      <c r="G35" s="102">
        <v>13.979839465726979</v>
      </c>
      <c r="H35" s="102">
        <v>14.357947543084999</v>
      </c>
      <c r="I35" s="102">
        <v>14.395543109943297</v>
      </c>
      <c r="J35" s="102">
        <v>14.561584568679804</v>
      </c>
      <c r="K35" s="102">
        <v>13.406371867543765</v>
      </c>
      <c r="L35" s="102">
        <v>14.599235919362508</v>
      </c>
      <c r="M35" s="102">
        <v>15.595844879445639</v>
      </c>
      <c r="N35" s="102">
        <v>16.493618174882098</v>
      </c>
      <c r="O35" s="102">
        <v>17.288943733593388</v>
      </c>
      <c r="P35" s="102">
        <v>15.405132411899263</v>
      </c>
      <c r="Q35" s="102">
        <v>16.002632889084811</v>
      </c>
      <c r="R35" s="102">
        <v>15.886720310509757</v>
      </c>
      <c r="S35" s="102">
        <v>16.648618473011595</v>
      </c>
      <c r="T35" s="102">
        <v>16.641935623643175</v>
      </c>
      <c r="U35" s="102">
        <v>16.300937192240561</v>
      </c>
      <c r="V35" s="102">
        <v>16.815991897066741</v>
      </c>
      <c r="W35" s="102">
        <v>16.161670000893416</v>
      </c>
      <c r="DA35" s="131" t="s">
        <v>2778</v>
      </c>
    </row>
    <row r="36" spans="1:105" ht="12" customHeight="1" x14ac:dyDescent="0.25">
      <c r="A36" s="107" t="s">
        <v>121</v>
      </c>
      <c r="B36" s="105">
        <v>11.938857273068381</v>
      </c>
      <c r="C36" s="105">
        <v>11.124774533380196</v>
      </c>
      <c r="D36" s="105">
        <v>10.961920314445941</v>
      </c>
      <c r="E36" s="105">
        <v>11.645885641089022</v>
      </c>
      <c r="F36" s="105">
        <v>11.623894102051819</v>
      </c>
      <c r="G36" s="105">
        <v>10.655912675337149</v>
      </c>
      <c r="H36" s="105">
        <v>10.96618428735156</v>
      </c>
      <c r="I36" s="105">
        <v>11.206557068139308</v>
      </c>
      <c r="J36" s="105">
        <v>11.266839613805006</v>
      </c>
      <c r="K36" s="105">
        <v>10.309533582754856</v>
      </c>
      <c r="L36" s="105">
        <v>12.248519772541025</v>
      </c>
      <c r="M36" s="105">
        <v>11.977237629141316</v>
      </c>
      <c r="N36" s="105">
        <v>12.957968824472772</v>
      </c>
      <c r="O36" s="105">
        <v>13.703424317316481</v>
      </c>
      <c r="P36" s="105">
        <v>11.931028486708586</v>
      </c>
      <c r="Q36" s="105">
        <v>12.599780609962838</v>
      </c>
      <c r="R36" s="105">
        <v>12.540675306787607</v>
      </c>
      <c r="S36" s="105">
        <v>13.362483305058216</v>
      </c>
      <c r="T36" s="105">
        <v>13.43764700343789</v>
      </c>
      <c r="U36" s="105">
        <v>13.190391932220111</v>
      </c>
      <c r="V36" s="105">
        <v>13.772691725950951</v>
      </c>
      <c r="W36" s="105">
        <v>13.353377679631651</v>
      </c>
      <c r="DA36" s="132" t="s">
        <v>2779</v>
      </c>
    </row>
    <row r="37" spans="1:105" ht="12" customHeight="1" x14ac:dyDescent="0.25">
      <c r="A37" s="108" t="s">
        <v>53</v>
      </c>
      <c r="B37" s="99">
        <v>4.129019691243732</v>
      </c>
      <c r="C37" s="99">
        <v>3.4753608695405287</v>
      </c>
      <c r="D37" s="99">
        <v>3.1425542668489617</v>
      </c>
      <c r="E37" s="99">
        <v>3.6666022770444626</v>
      </c>
      <c r="F37" s="99">
        <v>3.5512064524587355</v>
      </c>
      <c r="G37" s="99">
        <v>2.9860949323252828</v>
      </c>
      <c r="H37" s="99">
        <v>2.9296555109296651</v>
      </c>
      <c r="I37" s="99">
        <v>3.5543892452954751</v>
      </c>
      <c r="J37" s="99">
        <v>3.3329270325389828</v>
      </c>
      <c r="K37" s="99">
        <v>2.8124053579937711</v>
      </c>
      <c r="L37" s="99">
        <v>6.5636868420653709</v>
      </c>
      <c r="M37" s="99">
        <v>3.1072623890567126</v>
      </c>
      <c r="N37" s="99">
        <v>4.172554693139455</v>
      </c>
      <c r="O37" s="99">
        <v>4.5726143282265701</v>
      </c>
      <c r="P37" s="99">
        <v>2.9382819797723658</v>
      </c>
      <c r="Q37" s="99">
        <v>3.5142592071370373</v>
      </c>
      <c r="R37" s="99">
        <v>3.2354748652206946</v>
      </c>
      <c r="S37" s="99">
        <v>3.8134101598428307</v>
      </c>
      <c r="T37" s="99">
        <v>3.7823834767627038</v>
      </c>
      <c r="U37" s="99">
        <v>3.4204179009366049</v>
      </c>
      <c r="V37" s="99">
        <v>3.6793519586282999</v>
      </c>
      <c r="W37" s="99">
        <v>3.6264977381091121</v>
      </c>
      <c r="DA37" s="63" t="s">
        <v>2780</v>
      </c>
    </row>
    <row r="38" spans="1:105" ht="12" customHeight="1" x14ac:dyDescent="0.25">
      <c r="A38" s="108" t="s">
        <v>52</v>
      </c>
      <c r="B38" s="99">
        <v>7.8098375818246488</v>
      </c>
      <c r="C38" s="99">
        <v>7.6494136638396686</v>
      </c>
      <c r="D38" s="99">
        <v>7.8193660475969784</v>
      </c>
      <c r="E38" s="99">
        <v>7.9792833640445586</v>
      </c>
      <c r="F38" s="99">
        <v>8.0726876495930835</v>
      </c>
      <c r="G38" s="99">
        <v>7.6698177430118655</v>
      </c>
      <c r="H38" s="99">
        <v>8.0365287764218944</v>
      </c>
      <c r="I38" s="99">
        <v>7.6521678228438335</v>
      </c>
      <c r="J38" s="99">
        <v>7.9339125812660223</v>
      </c>
      <c r="K38" s="99">
        <v>7.4971282247610844</v>
      </c>
      <c r="L38" s="99">
        <v>5.684832930475654</v>
      </c>
      <c r="M38" s="99">
        <v>8.8699752400846066</v>
      </c>
      <c r="N38" s="99">
        <v>8.7854141313333152</v>
      </c>
      <c r="O38" s="99">
        <v>9.1308099890899115</v>
      </c>
      <c r="P38" s="99">
        <v>8.9927465069362214</v>
      </c>
      <c r="Q38" s="99">
        <v>9.0855214028258029</v>
      </c>
      <c r="R38" s="99">
        <v>9.3052004415669138</v>
      </c>
      <c r="S38" s="99">
        <v>9.5490731452153845</v>
      </c>
      <c r="T38" s="99">
        <v>9.6552635266751849</v>
      </c>
      <c r="U38" s="99">
        <v>9.7699740312835033</v>
      </c>
      <c r="V38" s="99">
        <v>10.09333976732265</v>
      </c>
      <c r="W38" s="99">
        <v>9.7268799415225402</v>
      </c>
      <c r="DA38" s="63" t="s">
        <v>2781</v>
      </c>
    </row>
    <row r="39" spans="1:105" ht="12" customHeight="1" x14ac:dyDescent="0.25">
      <c r="A39" s="121" t="s">
        <v>54</v>
      </c>
      <c r="B39" s="123">
        <v>9.5441066875143008</v>
      </c>
      <c r="C39" s="123">
        <v>9.4575474494917895</v>
      </c>
      <c r="D39" s="123">
        <v>9.5166041303387292</v>
      </c>
      <c r="E39" s="123">
        <v>9.0976199597676271</v>
      </c>
      <c r="F39" s="123">
        <v>8.2137136597766514</v>
      </c>
      <c r="G39" s="123">
        <v>8.3601279857143531</v>
      </c>
      <c r="H39" s="123">
        <v>8.3856629268650114</v>
      </c>
      <c r="I39" s="123">
        <v>8.7300085322673002</v>
      </c>
      <c r="J39" s="123">
        <v>8.6505834634630112</v>
      </c>
      <c r="K39" s="123">
        <v>7.298475608629265</v>
      </c>
      <c r="L39" s="123">
        <v>8.7892295652734536</v>
      </c>
      <c r="M39" s="123">
        <v>8.6874765947194259</v>
      </c>
      <c r="N39" s="123">
        <v>8.9911393495881704</v>
      </c>
      <c r="O39" s="123">
        <v>9.111115992423084</v>
      </c>
      <c r="P39" s="123">
        <v>8.0562926022790116</v>
      </c>
      <c r="Q39" s="123">
        <v>8.2628966177543521</v>
      </c>
      <c r="R39" s="123">
        <v>7.8167578555390005</v>
      </c>
      <c r="S39" s="123">
        <v>8.1894198126721154</v>
      </c>
      <c r="T39" s="123">
        <v>8.0598891488545608</v>
      </c>
      <c r="U39" s="123">
        <v>7.811447826354164</v>
      </c>
      <c r="V39" s="123">
        <v>8.051620101412972</v>
      </c>
      <c r="W39" s="123">
        <v>7.4481038151759984</v>
      </c>
      <c r="DA39" s="130" t="s">
        <v>2782</v>
      </c>
    </row>
    <row r="40" spans="1:105" ht="12" customHeight="1" x14ac:dyDescent="0.25">
      <c r="A40" s="97" t="s">
        <v>50</v>
      </c>
      <c r="B40" s="99">
        <v>10.824496322089548</v>
      </c>
      <c r="C40" s="99">
        <v>10.362967533293736</v>
      </c>
      <c r="D40" s="99">
        <v>10.558190347710219</v>
      </c>
      <c r="E40" s="99">
        <v>9.9022495104263193</v>
      </c>
      <c r="F40" s="99">
        <v>9.689084453467034</v>
      </c>
      <c r="G40" s="99">
        <v>9.4107449328107649</v>
      </c>
      <c r="H40" s="99">
        <v>9.3510148288565187</v>
      </c>
      <c r="I40" s="99">
        <v>9.885650203677061</v>
      </c>
      <c r="J40" s="99">
        <v>9.2852741398269547</v>
      </c>
      <c r="K40" s="99">
        <v>9.4224181543213543</v>
      </c>
      <c r="L40" s="99">
        <v>9.6987630775940019</v>
      </c>
      <c r="M40" s="99">
        <v>10.19163308017176</v>
      </c>
      <c r="N40" s="99">
        <v>10.059661459712135</v>
      </c>
      <c r="O40" s="99">
        <v>10.057144243065851</v>
      </c>
      <c r="P40" s="99">
        <v>10.023223850968552</v>
      </c>
      <c r="Q40" s="99">
        <v>9.8502608284818223</v>
      </c>
      <c r="R40" s="99">
        <v>9.0391254181874032</v>
      </c>
      <c r="S40" s="99">
        <v>9.7682944635634303</v>
      </c>
      <c r="T40" s="99">
        <v>9.7389904759475936</v>
      </c>
      <c r="U40" s="99">
        <v>9.5180427715446019</v>
      </c>
      <c r="V40" s="99">
        <v>10.056103724206505</v>
      </c>
      <c r="W40" s="99">
        <v>9.1446032268327251</v>
      </c>
      <c r="DA40" s="63" t="s">
        <v>2783</v>
      </c>
    </row>
    <row r="41" spans="1:105" ht="12" customHeight="1" x14ac:dyDescent="0.25">
      <c r="A41" s="109" t="s">
        <v>120</v>
      </c>
      <c r="B41" s="110">
        <v>8.4564218321023468</v>
      </c>
      <c r="C41" s="110">
        <v>8.6999085523991013</v>
      </c>
      <c r="D41" s="110">
        <v>8.643714385820676</v>
      </c>
      <c r="E41" s="110">
        <v>8.4239705432794274</v>
      </c>
      <c r="F41" s="110">
        <v>6.9458493580009613</v>
      </c>
      <c r="G41" s="110">
        <v>7.4763715274162896</v>
      </c>
      <c r="H41" s="110">
        <v>7.6313517000369888</v>
      </c>
      <c r="I41" s="110">
        <v>7.8681308720839676</v>
      </c>
      <c r="J41" s="110">
        <v>8.2002103273127087</v>
      </c>
      <c r="K41" s="110">
        <v>5.8749447062186491</v>
      </c>
      <c r="L41" s="110">
        <v>8.2145027151416503</v>
      </c>
      <c r="M41" s="110">
        <v>7.7875922183671999</v>
      </c>
      <c r="N41" s="110">
        <v>8.39553799363655</v>
      </c>
      <c r="O41" s="110">
        <v>8.6063351861388515</v>
      </c>
      <c r="P41" s="110">
        <v>7.0285266429860922</v>
      </c>
      <c r="Q41" s="110">
        <v>7.4753794032377137</v>
      </c>
      <c r="R41" s="110">
        <v>7.2734686990774913</v>
      </c>
      <c r="S41" s="110">
        <v>7.5463560538763037</v>
      </c>
      <c r="T41" s="110">
        <v>7.4203936697438104</v>
      </c>
      <c r="U41" s="110">
        <v>7.2008864075197589</v>
      </c>
      <c r="V41" s="110">
        <v>7.3773744823799259</v>
      </c>
      <c r="W41" s="110">
        <v>6.9057896165758832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206.40758221366914</v>
      </c>
      <c r="C43" s="118">
        <f t="shared" si="14"/>
        <v>234.51227882085456</v>
      </c>
      <c r="D43" s="118">
        <f t="shared" si="14"/>
        <v>208.63372819814049</v>
      </c>
      <c r="E43" s="118">
        <f t="shared" si="14"/>
        <v>221.46904631499675</v>
      </c>
      <c r="F43" s="118">
        <f t="shared" si="14"/>
        <v>221.38254000593054</v>
      </c>
      <c r="G43" s="118">
        <f t="shared" si="14"/>
        <v>223.24302552159278</v>
      </c>
      <c r="H43" s="118">
        <f t="shared" si="14"/>
        <v>208.68758626018527</v>
      </c>
      <c r="I43" s="118">
        <f t="shared" si="14"/>
        <v>177.52515471442626</v>
      </c>
      <c r="J43" s="118">
        <f t="shared" si="14"/>
        <v>204.01623712781776</v>
      </c>
      <c r="K43" s="118">
        <f t="shared" si="14"/>
        <v>200.42401713248699</v>
      </c>
      <c r="L43" s="118">
        <f t="shared" si="14"/>
        <v>195.79779123090088</v>
      </c>
      <c r="M43" s="118">
        <f t="shared" si="14"/>
        <v>166.76903132860829</v>
      </c>
      <c r="N43" s="118">
        <f t="shared" si="14"/>
        <v>181.3708685915268</v>
      </c>
      <c r="O43" s="118">
        <f t="shared" si="14"/>
        <v>189.05575839672261</v>
      </c>
      <c r="P43" s="118">
        <f t="shared" si="14"/>
        <v>155.20028625070591</v>
      </c>
      <c r="Q43" s="118">
        <f t="shared" si="14"/>
        <v>163.56313325444685</v>
      </c>
      <c r="R43" s="118">
        <f t="shared" ref="R43:V43" si="15">R44+R47+R49+R58</f>
        <v>159.37569845871727</v>
      </c>
      <c r="S43" s="118">
        <f t="shared" si="15"/>
        <v>166.24412368047933</v>
      </c>
      <c r="T43" s="118">
        <f t="shared" si="15"/>
        <v>154.97021229056674</v>
      </c>
      <c r="U43" s="118">
        <f t="shared" si="15"/>
        <v>151.4733957712188</v>
      </c>
      <c r="V43" s="118">
        <f t="shared" si="15"/>
        <v>150.03404458867956</v>
      </c>
      <c r="W43" s="118">
        <f t="shared" ref="W43" si="16">W44+W47+W49+W58</f>
        <v>149.64083793068829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179.32635213581904</v>
      </c>
      <c r="C44" s="123">
        <f t="shared" si="17"/>
        <v>206.71763820948001</v>
      </c>
      <c r="D44" s="123">
        <f t="shared" si="17"/>
        <v>181.54914886629257</v>
      </c>
      <c r="E44" s="123">
        <f t="shared" si="17"/>
        <v>193.19255181260371</v>
      </c>
      <c r="F44" s="123">
        <f t="shared" si="17"/>
        <v>195.0390918254441</v>
      </c>
      <c r="G44" s="123">
        <f t="shared" si="17"/>
        <v>197.08267181490046</v>
      </c>
      <c r="H44" s="123">
        <f t="shared" si="17"/>
        <v>182.11292782936482</v>
      </c>
      <c r="I44" s="123">
        <f t="shared" si="17"/>
        <v>151.94862563003545</v>
      </c>
      <c r="J44" s="123">
        <f t="shared" si="17"/>
        <v>177.1650509727811</v>
      </c>
      <c r="K44" s="123">
        <f t="shared" si="17"/>
        <v>175.99522700085373</v>
      </c>
      <c r="L44" s="123">
        <f t="shared" si="17"/>
        <v>169.60522870433641</v>
      </c>
      <c r="M44" s="123">
        <f t="shared" si="17"/>
        <v>139.37527694041984</v>
      </c>
      <c r="N44" s="123">
        <f t="shared" si="17"/>
        <v>153.56089658491854</v>
      </c>
      <c r="O44" s="123">
        <f t="shared" si="17"/>
        <v>161.5266997470637</v>
      </c>
      <c r="P44" s="123">
        <f t="shared" si="17"/>
        <v>128.6984970114494</v>
      </c>
      <c r="Q44" s="123">
        <f t="shared" si="17"/>
        <v>137.91375718380129</v>
      </c>
      <c r="R44" s="123">
        <f t="shared" ref="R44:V44" si="18">SUM(R45:R46)</f>
        <v>132.31454960930733</v>
      </c>
      <c r="S44" s="123">
        <f t="shared" si="18"/>
        <v>138.04631426989286</v>
      </c>
      <c r="T44" s="123">
        <f t="shared" si="18"/>
        <v>127.84020988934665</v>
      </c>
      <c r="U44" s="123">
        <f t="shared" si="18"/>
        <v>124.98497582851016</v>
      </c>
      <c r="V44" s="123">
        <f t="shared" si="18"/>
        <v>122.15048072517821</v>
      </c>
      <c r="W44" s="123">
        <f t="shared" ref="W44" si="19">SUM(W45:W46)</f>
        <v>124.70013542168643</v>
      </c>
      <c r="DA44" s="130" t="s">
        <v>2786</v>
      </c>
    </row>
    <row r="45" spans="1:105" ht="12" customHeight="1" x14ac:dyDescent="0.25">
      <c r="A45" s="97" t="s">
        <v>216</v>
      </c>
      <c r="B45" s="99">
        <v>177.22167790216378</v>
      </c>
      <c r="C45" s="99">
        <v>204.33334800769484</v>
      </c>
      <c r="D45" s="99">
        <v>179.46565349995467</v>
      </c>
      <c r="E45" s="99">
        <v>191.05446433145488</v>
      </c>
      <c r="F45" s="99">
        <v>192.84296243942552</v>
      </c>
      <c r="G45" s="99">
        <v>194.88566536839144</v>
      </c>
      <c r="H45" s="99">
        <v>180.09346429322645</v>
      </c>
      <c r="I45" s="99">
        <v>150.2378707560195</v>
      </c>
      <c r="J45" s="99">
        <v>175.16486508226151</v>
      </c>
      <c r="K45" s="99">
        <v>174.03180402280992</v>
      </c>
      <c r="L45" s="99">
        <v>167.69177785282022</v>
      </c>
      <c r="M45" s="99">
        <v>137.7867255898075</v>
      </c>
      <c r="N45" s="99">
        <v>151.77694605648372</v>
      </c>
      <c r="O45" s="99">
        <v>159.60498158868495</v>
      </c>
      <c r="P45" s="99">
        <v>127.1642601551335</v>
      </c>
      <c r="Q45" s="99">
        <v>136.26658473284405</v>
      </c>
      <c r="R45" s="99">
        <v>130.73364619790178</v>
      </c>
      <c r="S45" s="99">
        <v>136.38054874308844</v>
      </c>
      <c r="T45" s="99">
        <v>126.27914343713179</v>
      </c>
      <c r="U45" s="99">
        <v>123.43454543420755</v>
      </c>
      <c r="V45" s="99">
        <v>120.60897663114295</v>
      </c>
      <c r="W45" s="99">
        <v>123.09839567338588</v>
      </c>
      <c r="DA45" s="63" t="s">
        <v>2787</v>
      </c>
    </row>
    <row r="46" spans="1:105" ht="12" customHeight="1" x14ac:dyDescent="0.25">
      <c r="A46" s="97" t="s">
        <v>53</v>
      </c>
      <c r="B46" s="99">
        <v>2.1046742336552597</v>
      </c>
      <c r="C46" s="99">
        <v>2.3842902017851699</v>
      </c>
      <c r="D46" s="99">
        <v>2.0834953663379085</v>
      </c>
      <c r="E46" s="99">
        <v>2.138087481148824</v>
      </c>
      <c r="F46" s="99">
        <v>2.1961293860185762</v>
      </c>
      <c r="G46" s="99">
        <v>2.1970064465090311</v>
      </c>
      <c r="H46" s="99">
        <v>2.0194635361383875</v>
      </c>
      <c r="I46" s="99">
        <v>1.710754874015934</v>
      </c>
      <c r="J46" s="99">
        <v>2.0001858905196022</v>
      </c>
      <c r="K46" s="99">
        <v>1.9634229780438071</v>
      </c>
      <c r="L46" s="99">
        <v>1.9134508515161799</v>
      </c>
      <c r="M46" s="99">
        <v>1.5885513506123314</v>
      </c>
      <c r="N46" s="99">
        <v>1.7839505284348056</v>
      </c>
      <c r="O46" s="99">
        <v>1.9217181583787613</v>
      </c>
      <c r="P46" s="99">
        <v>1.534236856315893</v>
      </c>
      <c r="Q46" s="99">
        <v>1.6471724509572496</v>
      </c>
      <c r="R46" s="99">
        <v>1.5809034114055607</v>
      </c>
      <c r="S46" s="99">
        <v>1.6657655268044267</v>
      </c>
      <c r="T46" s="99">
        <v>1.5610664522148541</v>
      </c>
      <c r="U46" s="99">
        <v>1.5504303943026088</v>
      </c>
      <c r="V46" s="99">
        <v>1.541504094035256</v>
      </c>
      <c r="W46" s="99">
        <v>1.6017397483005418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0.23828914642679999</v>
      </c>
      <c r="C47" s="123">
        <f t="shared" si="20"/>
        <v>0.29924674734042495</v>
      </c>
      <c r="D47" s="123">
        <f t="shared" si="20"/>
        <v>0.23901494600231052</v>
      </c>
      <c r="E47" s="123">
        <f t="shared" si="20"/>
        <v>0.79776864268878078</v>
      </c>
      <c r="F47" s="123">
        <f t="shared" si="20"/>
        <v>0.24698108671106492</v>
      </c>
      <c r="G47" s="123">
        <f t="shared" si="20"/>
        <v>0.33419126184318471</v>
      </c>
      <c r="H47" s="123">
        <f t="shared" si="20"/>
        <v>0.45006372110019532</v>
      </c>
      <c r="I47" s="123">
        <f t="shared" si="20"/>
        <v>0.20598116674917477</v>
      </c>
      <c r="J47" s="123">
        <f t="shared" si="20"/>
        <v>0.21159041051934119</v>
      </c>
      <c r="K47" s="123">
        <f t="shared" si="20"/>
        <v>0.24877120494387156</v>
      </c>
      <c r="L47" s="123">
        <f t="shared" si="20"/>
        <v>0.25226386681731666</v>
      </c>
      <c r="M47" s="123">
        <f t="shared" si="20"/>
        <v>0.25061255254312442</v>
      </c>
      <c r="N47" s="123">
        <f t="shared" si="20"/>
        <v>0.24471989847149875</v>
      </c>
      <c r="O47" s="123">
        <f t="shared" si="20"/>
        <v>0.24625162604074841</v>
      </c>
      <c r="P47" s="123">
        <f t="shared" si="20"/>
        <v>0.25973077179415271</v>
      </c>
      <c r="Q47" s="123">
        <f t="shared" si="20"/>
        <v>0.27488979421858589</v>
      </c>
      <c r="R47" s="123">
        <f t="shared" si="20"/>
        <v>0.32539325226937343</v>
      </c>
      <c r="S47" s="123">
        <f t="shared" si="20"/>
        <v>0.28945037008770236</v>
      </c>
      <c r="T47" s="123">
        <f t="shared" si="20"/>
        <v>0.29598221964383264</v>
      </c>
      <c r="U47" s="123">
        <f t="shared" si="20"/>
        <v>0.32789204966211394</v>
      </c>
      <c r="V47" s="123">
        <f t="shared" si="20"/>
        <v>0.41370011195155026</v>
      </c>
      <c r="W47" s="123">
        <f t="shared" si="20"/>
        <v>0.48199238624232166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0.23828914642679999</v>
      </c>
      <c r="C48" s="99">
        <f>RES_hhdet_fech!C48/RES_summary!C$19</f>
        <v>0.29924674734042495</v>
      </c>
      <c r="D48" s="99">
        <f>RES_hhdet_fech!D48/RES_summary!D$19</f>
        <v>0.23901494600231052</v>
      </c>
      <c r="E48" s="99">
        <f>RES_hhdet_fech!E48/RES_summary!E$19</f>
        <v>0.79776864268878078</v>
      </c>
      <c r="F48" s="99">
        <f>RES_hhdet_fech!F48/RES_summary!F$19</f>
        <v>0.24698108671106492</v>
      </c>
      <c r="G48" s="99">
        <f>RES_hhdet_fech!G48/RES_summary!G$19</f>
        <v>0.33419126184318471</v>
      </c>
      <c r="H48" s="99">
        <f>RES_hhdet_fech!H48/RES_summary!H$19</f>
        <v>0.45006372110019532</v>
      </c>
      <c r="I48" s="99">
        <f>RES_hhdet_fech!I48/RES_summary!I$19</f>
        <v>0.20598116674917477</v>
      </c>
      <c r="J48" s="99">
        <f>RES_hhdet_fech!J48/RES_summary!J$19</f>
        <v>0.21159041051934119</v>
      </c>
      <c r="K48" s="99">
        <f>RES_hhdet_fech!K48/RES_summary!K$19</f>
        <v>0.24877120494387156</v>
      </c>
      <c r="L48" s="99">
        <f>RES_hhdet_fech!L48/RES_summary!L$19</f>
        <v>0.25226386681731666</v>
      </c>
      <c r="M48" s="99">
        <f>RES_hhdet_fech!M48/RES_summary!M$19</f>
        <v>0.25061255254312442</v>
      </c>
      <c r="N48" s="99">
        <f>RES_hhdet_fech!N48/RES_summary!N$19</f>
        <v>0.24471989847149875</v>
      </c>
      <c r="O48" s="99">
        <f>RES_hhdet_fech!O48/RES_summary!O$19</f>
        <v>0.24625162604074841</v>
      </c>
      <c r="P48" s="99">
        <f>RES_hhdet_fech!P48/RES_summary!P$19</f>
        <v>0.25973077179415271</v>
      </c>
      <c r="Q48" s="99">
        <f>RES_hhdet_fech!Q48/RES_summary!Q$19</f>
        <v>0.27488979421858589</v>
      </c>
      <c r="R48" s="99">
        <f>RES_hhdet_fech!R48/RES_summary!R$19</f>
        <v>0.32539325226937343</v>
      </c>
      <c r="S48" s="99">
        <f>RES_hhdet_fech!S48/RES_summary!S$19</f>
        <v>0.28945037008770236</v>
      </c>
      <c r="T48" s="99">
        <f>RES_hhdet_fech!T48/RES_summary!T$19</f>
        <v>0.29598221964383264</v>
      </c>
      <c r="U48" s="99">
        <f>RES_hhdet_fech!U48/RES_summary!U$19</f>
        <v>0.32789204966211394</v>
      </c>
      <c r="V48" s="99">
        <f>RES_hhdet_fech!V48/RES_summary!V$19</f>
        <v>0.41370011195155026</v>
      </c>
      <c r="W48" s="99">
        <f>RES_hhdet_fech!W48/RES_summary!W$19</f>
        <v>0.48199238624232166</v>
      </c>
      <c r="DA48" s="63" t="s">
        <v>2790</v>
      </c>
    </row>
    <row r="49" spans="1:105" ht="12" customHeight="1" x14ac:dyDescent="0.25">
      <c r="A49" s="121" t="s">
        <v>55</v>
      </c>
      <c r="B49" s="123">
        <v>17.29883529897748</v>
      </c>
      <c r="C49" s="123">
        <v>18.039722567883334</v>
      </c>
      <c r="D49" s="123">
        <v>17.332171028004169</v>
      </c>
      <c r="E49" s="123">
        <v>18.386596287889017</v>
      </c>
      <c r="F49" s="123">
        <v>17.887147853214575</v>
      </c>
      <c r="G49" s="123">
        <v>17.469816143743522</v>
      </c>
      <c r="H49" s="123">
        <v>17.738710286279897</v>
      </c>
      <c r="I49" s="123">
        <v>16.637895059138771</v>
      </c>
      <c r="J49" s="123">
        <v>17.992597715751842</v>
      </c>
      <c r="K49" s="123">
        <v>16.89435432644273</v>
      </c>
      <c r="L49" s="123">
        <v>17.157181065766405</v>
      </c>
      <c r="M49" s="123">
        <v>18.465773438404629</v>
      </c>
      <c r="N49" s="123">
        <v>18.580343532383893</v>
      </c>
      <c r="O49" s="123">
        <v>18.177874592002681</v>
      </c>
      <c r="P49" s="123">
        <v>18.197515743219803</v>
      </c>
      <c r="Q49" s="123">
        <v>17.110647521088449</v>
      </c>
      <c r="R49" s="123">
        <v>18.881409859995177</v>
      </c>
      <c r="S49" s="123">
        <v>19.659840445068191</v>
      </c>
      <c r="T49" s="123">
        <v>18.714930448591677</v>
      </c>
      <c r="U49" s="123">
        <v>18.314235258799162</v>
      </c>
      <c r="V49" s="123">
        <v>19.396559039710489</v>
      </c>
      <c r="W49" s="123">
        <v>17.006364198256104</v>
      </c>
      <c r="DA49" s="130" t="s">
        <v>2791</v>
      </c>
    </row>
    <row r="50" spans="1:105" ht="12" customHeight="1" x14ac:dyDescent="0.25">
      <c r="A50" s="97" t="s">
        <v>138</v>
      </c>
      <c r="B50" s="99">
        <v>17.727335768596195</v>
      </c>
      <c r="C50" s="99">
        <v>18.885228585312902</v>
      </c>
      <c r="D50" s="99">
        <v>18.070639015900724</v>
      </c>
      <c r="E50" s="99">
        <v>19.208672321256795</v>
      </c>
      <c r="F50" s="99">
        <v>18.598821063237622</v>
      </c>
      <c r="G50" s="99">
        <v>18.381750671800191</v>
      </c>
      <c r="H50" s="99">
        <v>18.632469245942438</v>
      </c>
      <c r="I50" s="99">
        <v>17.253791785125923</v>
      </c>
      <c r="J50" s="99">
        <v>18.91793087339645</v>
      </c>
      <c r="K50" s="99">
        <v>17.872618138593882</v>
      </c>
      <c r="L50" s="99">
        <v>17.954462215240266</v>
      </c>
      <c r="M50" s="99">
        <v>19.601824001490293</v>
      </c>
      <c r="N50" s="99">
        <v>19.596545077086756</v>
      </c>
      <c r="O50" s="99">
        <v>18.817036045763594</v>
      </c>
      <c r="P50" s="99">
        <v>19.589905190523627</v>
      </c>
      <c r="Q50" s="99">
        <v>17.659785652924178</v>
      </c>
      <c r="R50" s="99">
        <v>19.538077694662032</v>
      </c>
      <c r="S50" s="99">
        <v>20.051293766443703</v>
      </c>
      <c r="T50" s="99">
        <v>18.86668743334598</v>
      </c>
      <c r="U50" s="99">
        <v>18.419921611412455</v>
      </c>
      <c r="V50" s="99">
        <v>19.491514053971226</v>
      </c>
      <c r="W50" s="99">
        <v>17.06205491892187</v>
      </c>
      <c r="DA50" s="63" t="s">
        <v>2792</v>
      </c>
    </row>
    <row r="51" spans="1:105" ht="12" customHeight="1" x14ac:dyDescent="0.25">
      <c r="A51" s="97" t="s">
        <v>137</v>
      </c>
      <c r="B51" s="99">
        <v>11.798946975885901</v>
      </c>
      <c r="C51" s="99">
        <v>12.338798691468078</v>
      </c>
      <c r="D51" s="99">
        <v>11.660530591923829</v>
      </c>
      <c r="E51" s="99">
        <v>12.632623383620274</v>
      </c>
      <c r="F51" s="99">
        <v>12.198000888644858</v>
      </c>
      <c r="G51" s="99">
        <v>11.904143272999843</v>
      </c>
      <c r="H51" s="99">
        <v>12.002352283381709</v>
      </c>
      <c r="I51" s="99">
        <v>11.455950638347945</v>
      </c>
      <c r="J51" s="99">
        <v>12.460755133782074</v>
      </c>
      <c r="K51" s="99">
        <v>11.678133046828972</v>
      </c>
      <c r="L51" s="99">
        <v>13.550440562727101</v>
      </c>
      <c r="M51" s="99">
        <v>12.850802367585906</v>
      </c>
      <c r="N51" s="99">
        <v>13.441243462377299</v>
      </c>
      <c r="O51" s="99">
        <v>13.199278902699888</v>
      </c>
      <c r="P51" s="99">
        <v>13.201574167786703</v>
      </c>
      <c r="Q51" s="99">
        <v>12.261196726465622</v>
      </c>
      <c r="R51" s="99">
        <v>13.647275690601145</v>
      </c>
      <c r="S51" s="99">
        <v>14.482998398139406</v>
      </c>
      <c r="T51" s="99">
        <v>13.849064985643203</v>
      </c>
      <c r="U51" s="99">
        <v>13.600816460079864</v>
      </c>
      <c r="V51" s="99">
        <v>14.672472014398883</v>
      </c>
      <c r="W51" s="99">
        <v>13.098342471070852</v>
      </c>
      <c r="DA51" s="63" t="s">
        <v>2793</v>
      </c>
    </row>
    <row r="52" spans="1:105" ht="12" customHeight="1" x14ac:dyDescent="0.25">
      <c r="A52" s="100" t="s">
        <v>216</v>
      </c>
      <c r="B52" s="102">
        <v>4.6765048255423585</v>
      </c>
      <c r="C52" s="102">
        <v>4.45137081192998</v>
      </c>
      <c r="D52" s="102">
        <v>3.8937501248615374</v>
      </c>
      <c r="E52" s="102">
        <v>4.6099692880491823</v>
      </c>
      <c r="F52" s="102">
        <v>4.341631834610995</v>
      </c>
      <c r="G52" s="102">
        <v>3.9122955688029681</v>
      </c>
      <c r="H52" s="102">
        <v>3.7748381150159238</v>
      </c>
      <c r="I52" s="102">
        <v>4.2089241906053516</v>
      </c>
      <c r="J52" s="102">
        <v>4.2748190723647941</v>
      </c>
      <c r="K52" s="102">
        <v>3.7044086537937688</v>
      </c>
      <c r="L52" s="102">
        <v>7.9421120784440857</v>
      </c>
      <c r="M52" s="102">
        <v>3.8523538868152003</v>
      </c>
      <c r="N52" s="102">
        <v>4.9314305846119018</v>
      </c>
      <c r="O52" s="102">
        <v>5.0116407720525098</v>
      </c>
      <c r="P52" s="102">
        <v>3.7378834526499056</v>
      </c>
      <c r="Q52" s="102">
        <v>3.9155336414505668</v>
      </c>
      <c r="R52" s="102">
        <v>3.9811244618893635</v>
      </c>
      <c r="S52" s="102">
        <v>4.618586934456137</v>
      </c>
      <c r="T52" s="102">
        <v>4.3203811883415133</v>
      </c>
      <c r="U52" s="102">
        <v>3.8689006786490876</v>
      </c>
      <c r="V52" s="102">
        <v>4.2452173545920804</v>
      </c>
      <c r="W52" s="102">
        <v>3.8185879003869094</v>
      </c>
      <c r="DA52" s="131" t="s">
        <v>2794</v>
      </c>
    </row>
    <row r="53" spans="1:105" ht="12" customHeight="1" x14ac:dyDescent="0.25">
      <c r="A53" s="103" t="s">
        <v>52</v>
      </c>
      <c r="B53" s="105">
        <v>7.1224421503435451</v>
      </c>
      <c r="C53" s="105">
        <v>7.887427879538099</v>
      </c>
      <c r="D53" s="105">
        <v>7.7667804670622917</v>
      </c>
      <c r="E53" s="105">
        <v>8.0226540955710917</v>
      </c>
      <c r="F53" s="105">
        <v>7.8563690540338635</v>
      </c>
      <c r="G53" s="105">
        <v>7.9918477041968732</v>
      </c>
      <c r="H53" s="105">
        <v>8.2275141683657829</v>
      </c>
      <c r="I53" s="105">
        <v>7.2470264477425959</v>
      </c>
      <c r="J53" s="105">
        <v>8.1859360614172783</v>
      </c>
      <c r="K53" s="105">
        <v>7.9737243930352006</v>
      </c>
      <c r="L53" s="105">
        <v>5.6083284842830183</v>
      </c>
      <c r="M53" s="105">
        <v>8.9984484807707084</v>
      </c>
      <c r="N53" s="105">
        <v>8.5098128777653965</v>
      </c>
      <c r="O53" s="105">
        <v>8.1876381306473789</v>
      </c>
      <c r="P53" s="105">
        <v>9.463690715136801</v>
      </c>
      <c r="Q53" s="105">
        <v>8.3456630850150528</v>
      </c>
      <c r="R53" s="105">
        <v>9.6661512287117812</v>
      </c>
      <c r="S53" s="105">
        <v>9.8644114636832718</v>
      </c>
      <c r="T53" s="105">
        <v>9.5286837973016887</v>
      </c>
      <c r="U53" s="105">
        <v>9.7319157814307733</v>
      </c>
      <c r="V53" s="105">
        <v>10.427254659806803</v>
      </c>
      <c r="W53" s="105">
        <v>9.2797545706839415</v>
      </c>
      <c r="DA53" s="132" t="s">
        <v>2795</v>
      </c>
    </row>
    <row r="54" spans="1:105" ht="12" customHeight="1" x14ac:dyDescent="0.25">
      <c r="A54" s="106" t="s">
        <v>122</v>
      </c>
      <c r="B54" s="102">
        <v>15.640295805403738</v>
      </c>
      <c r="C54" s="102">
        <v>14.683048443768204</v>
      </c>
      <c r="D54" s="102">
        <v>14.525376221169262</v>
      </c>
      <c r="E54" s="102">
        <v>15.215521806729432</v>
      </c>
      <c r="F54" s="102">
        <v>15.168138588392356</v>
      </c>
      <c r="G54" s="102">
        <v>13.951249337263242</v>
      </c>
      <c r="H54" s="102">
        <v>14.330417402917274</v>
      </c>
      <c r="I54" s="102">
        <v>14.370487037593032</v>
      </c>
      <c r="J54" s="102">
        <v>14.532873265660012</v>
      </c>
      <c r="K54" s="102">
        <v>13.371482244822728</v>
      </c>
      <c r="L54" s="102">
        <v>14.553553628892717</v>
      </c>
      <c r="M54" s="102">
        <v>15.531331111982171</v>
      </c>
      <c r="N54" s="102">
        <v>16.419402878861185</v>
      </c>
      <c r="O54" s="102">
        <v>17.199693181775576</v>
      </c>
      <c r="P54" s="102">
        <v>15.320286006415611</v>
      </c>
      <c r="Q54" s="102">
        <v>16.024000485786846</v>
      </c>
      <c r="R54" s="102">
        <v>15.972817224761158</v>
      </c>
      <c r="S54" s="102">
        <v>16.858519640570417</v>
      </c>
      <c r="T54" s="102">
        <v>16.965482531427185</v>
      </c>
      <c r="U54" s="102">
        <v>16.789857336433734</v>
      </c>
      <c r="V54" s="102">
        <v>17.571145017186065</v>
      </c>
      <c r="W54" s="102">
        <v>15.915360989139023</v>
      </c>
      <c r="DA54" s="131" t="s">
        <v>2796</v>
      </c>
    </row>
    <row r="55" spans="1:105" ht="12" customHeight="1" x14ac:dyDescent="0.25">
      <c r="A55" s="107" t="s">
        <v>121</v>
      </c>
      <c r="B55" s="105">
        <v>11.938857273068384</v>
      </c>
      <c r="C55" s="105">
        <v>11.121986713568436</v>
      </c>
      <c r="D55" s="105">
        <v>10.955199882091813</v>
      </c>
      <c r="E55" s="105">
        <v>11.634491504242618</v>
      </c>
      <c r="F55" s="105">
        <v>11.610127201430119</v>
      </c>
      <c r="G55" s="105">
        <v>10.640307127378582</v>
      </c>
      <c r="H55" s="105">
        <v>10.942446678207203</v>
      </c>
      <c r="I55" s="105">
        <v>11.182727780177752</v>
      </c>
      <c r="J55" s="105">
        <v>11.241194747228503</v>
      </c>
      <c r="K55" s="105">
        <v>10.283362950848083</v>
      </c>
      <c r="L55" s="105">
        <v>12.213757904417404</v>
      </c>
      <c r="M55" s="105">
        <v>11.944932585001066</v>
      </c>
      <c r="N55" s="105">
        <v>12.92180726604126</v>
      </c>
      <c r="O55" s="105">
        <v>13.662387986603415</v>
      </c>
      <c r="P55" s="105">
        <v>11.885783105293255</v>
      </c>
      <c r="Q55" s="105">
        <v>12.581696202872754</v>
      </c>
      <c r="R55" s="105">
        <v>12.528241816867535</v>
      </c>
      <c r="S55" s="105">
        <v>13.368140951433842</v>
      </c>
      <c r="T55" s="105">
        <v>13.478338349204044</v>
      </c>
      <c r="U55" s="105">
        <v>13.267770520892858</v>
      </c>
      <c r="V55" s="105">
        <v>13.913758238471576</v>
      </c>
      <c r="W55" s="105">
        <v>13.183546088684952</v>
      </c>
      <c r="DA55" s="132" t="s">
        <v>2797</v>
      </c>
    </row>
    <row r="56" spans="1:105" ht="12" customHeight="1" x14ac:dyDescent="0.25">
      <c r="A56" s="108" t="s">
        <v>53</v>
      </c>
      <c r="B56" s="99">
        <v>4.1290196912437311</v>
      </c>
      <c r="C56" s="99">
        <v>3.4730071691273423</v>
      </c>
      <c r="D56" s="99">
        <v>3.1373507836023666</v>
      </c>
      <c r="E56" s="99">
        <v>3.6587808859461921</v>
      </c>
      <c r="F56" s="99">
        <v>3.5437886906253282</v>
      </c>
      <c r="G56" s="99">
        <v>2.9799250125934797</v>
      </c>
      <c r="H56" s="99">
        <v>2.9231674890578816</v>
      </c>
      <c r="I56" s="99">
        <v>3.5471433554344602</v>
      </c>
      <c r="J56" s="99">
        <v>3.3254170092862685</v>
      </c>
      <c r="K56" s="99">
        <v>2.8045433063624405</v>
      </c>
      <c r="L56" s="99">
        <v>6.5427089615768015</v>
      </c>
      <c r="M56" s="99">
        <v>3.0949813518817311</v>
      </c>
      <c r="N56" s="99">
        <v>4.1559920269290522</v>
      </c>
      <c r="O56" s="99">
        <v>4.5528894598627048</v>
      </c>
      <c r="P56" s="99">
        <v>2.9249328345527168</v>
      </c>
      <c r="Q56" s="99">
        <v>3.5242801360715323</v>
      </c>
      <c r="R56" s="99">
        <v>3.253381971604405</v>
      </c>
      <c r="S56" s="99">
        <v>3.8556250396922009</v>
      </c>
      <c r="T56" s="99">
        <v>3.8624243756354835</v>
      </c>
      <c r="U56" s="99">
        <v>3.5291837641109831</v>
      </c>
      <c r="V56" s="99">
        <v>3.8350442766644663</v>
      </c>
      <c r="W56" s="99">
        <v>3.5604087871907626</v>
      </c>
      <c r="DA56" s="63" t="s">
        <v>2798</v>
      </c>
    </row>
    <row r="57" spans="1:105" ht="12" customHeight="1" x14ac:dyDescent="0.25">
      <c r="A57" s="108" t="s">
        <v>52</v>
      </c>
      <c r="B57" s="99">
        <v>7.8098375818246497</v>
      </c>
      <c r="C57" s="99">
        <v>7.6489795444410937</v>
      </c>
      <c r="D57" s="99">
        <v>7.8178490984894466</v>
      </c>
      <c r="E57" s="99">
        <v>7.9757106182964259</v>
      </c>
      <c r="F57" s="99">
        <v>8.0663385108047923</v>
      </c>
      <c r="G57" s="99">
        <v>7.6603821147851026</v>
      </c>
      <c r="H57" s="99">
        <v>8.0192791891493194</v>
      </c>
      <c r="I57" s="99">
        <v>7.63558442474329</v>
      </c>
      <c r="J57" s="99">
        <v>7.9157777379422347</v>
      </c>
      <c r="K57" s="99">
        <v>7.4788196444856414</v>
      </c>
      <c r="L57" s="99">
        <v>5.6710489428406028</v>
      </c>
      <c r="M57" s="99">
        <v>8.849951233119338</v>
      </c>
      <c r="N57" s="99">
        <v>8.7658152391122055</v>
      </c>
      <c r="O57" s="99">
        <v>9.10949852674071</v>
      </c>
      <c r="P57" s="99">
        <v>8.96085027074054</v>
      </c>
      <c r="Q57" s="99">
        <v>9.0574160668012222</v>
      </c>
      <c r="R57" s="99">
        <v>9.2748598452631299</v>
      </c>
      <c r="S57" s="99">
        <v>9.5125159117416391</v>
      </c>
      <c r="T57" s="99">
        <v>9.6159139735685599</v>
      </c>
      <c r="U57" s="99">
        <v>9.7385867567818725</v>
      </c>
      <c r="V57" s="99">
        <v>10.078713961807109</v>
      </c>
      <c r="W57" s="99">
        <v>9.6231373014941894</v>
      </c>
      <c r="DA57" s="63" t="s">
        <v>2799</v>
      </c>
    </row>
    <row r="58" spans="1:105" ht="12" customHeight="1" x14ac:dyDescent="0.25">
      <c r="A58" s="121" t="s">
        <v>54</v>
      </c>
      <c r="B58" s="123">
        <v>9.5441056324458131</v>
      </c>
      <c r="C58" s="123">
        <v>9.4556712961507863</v>
      </c>
      <c r="D58" s="123">
        <v>9.5133933578414389</v>
      </c>
      <c r="E58" s="123">
        <v>9.0921295718152422</v>
      </c>
      <c r="F58" s="123">
        <v>8.2093192405607898</v>
      </c>
      <c r="G58" s="123">
        <v>8.3563463011056118</v>
      </c>
      <c r="H58" s="123">
        <v>8.3858844234403236</v>
      </c>
      <c r="I58" s="123">
        <v>8.7326528585028704</v>
      </c>
      <c r="J58" s="123">
        <v>8.6469980287655037</v>
      </c>
      <c r="K58" s="123">
        <v>7.2856646002466485</v>
      </c>
      <c r="L58" s="123">
        <v>8.7831175939807746</v>
      </c>
      <c r="M58" s="123">
        <v>8.6773683972407092</v>
      </c>
      <c r="N58" s="123">
        <v>8.9849085757528862</v>
      </c>
      <c r="O58" s="123">
        <v>9.104932431615488</v>
      </c>
      <c r="P58" s="123">
        <v>8.0445427242425591</v>
      </c>
      <c r="Q58" s="123">
        <v>8.2638387553385257</v>
      </c>
      <c r="R58" s="123">
        <v>7.8543457371453611</v>
      </c>
      <c r="S58" s="123">
        <v>8.2485185954305766</v>
      </c>
      <c r="T58" s="123">
        <v>8.1190897329845715</v>
      </c>
      <c r="U58" s="123">
        <v>7.8462926342473702</v>
      </c>
      <c r="V58" s="123">
        <v>8.0733047118393024</v>
      </c>
      <c r="W58" s="123">
        <v>7.4523459245034349</v>
      </c>
      <c r="DA58" s="130" t="s">
        <v>2800</v>
      </c>
    </row>
    <row r="59" spans="1:105" ht="12" customHeight="1" x14ac:dyDescent="0.25">
      <c r="A59" s="97" t="s">
        <v>50</v>
      </c>
      <c r="B59" s="99">
        <v>10.824496322089546</v>
      </c>
      <c r="C59" s="99">
        <v>10.361936168381616</v>
      </c>
      <c r="D59" s="99">
        <v>10.556008599884935</v>
      </c>
      <c r="E59" s="99">
        <v>9.898389538633861</v>
      </c>
      <c r="F59" s="99">
        <v>9.6859217015076879</v>
      </c>
      <c r="G59" s="99">
        <v>9.4083970050405465</v>
      </c>
      <c r="H59" s="99">
        <v>9.3502780523340814</v>
      </c>
      <c r="I59" s="99">
        <v>9.8857699626390936</v>
      </c>
      <c r="J59" s="99">
        <v>9.2851522494188785</v>
      </c>
      <c r="K59" s="99">
        <v>9.4221949165907972</v>
      </c>
      <c r="L59" s="99">
        <v>9.6985108899883432</v>
      </c>
      <c r="M59" s="99">
        <v>10.191136783337678</v>
      </c>
      <c r="N59" s="99">
        <v>10.059252579810014</v>
      </c>
      <c r="O59" s="99">
        <v>10.056893968391135</v>
      </c>
      <c r="P59" s="99">
        <v>10.023035731053435</v>
      </c>
      <c r="Q59" s="99">
        <v>9.8502176455563433</v>
      </c>
      <c r="R59" s="99">
        <v>9.0395794621664631</v>
      </c>
      <c r="S59" s="99">
        <v>9.7696060611694833</v>
      </c>
      <c r="T59" s="99">
        <v>9.740766880495487</v>
      </c>
      <c r="U59" s="99">
        <v>9.5185846283381128</v>
      </c>
      <c r="V59" s="99">
        <v>10.056243626796588</v>
      </c>
      <c r="W59" s="99">
        <v>9.1442334459223531</v>
      </c>
      <c r="DA59" s="63" t="s">
        <v>2801</v>
      </c>
    </row>
    <row r="60" spans="1:105" ht="12" customHeight="1" x14ac:dyDescent="0.25">
      <c r="A60" s="109" t="s">
        <v>120</v>
      </c>
      <c r="B60" s="110">
        <v>8.4564218321023468</v>
      </c>
      <c r="C60" s="110">
        <v>8.6981873984602363</v>
      </c>
      <c r="D60" s="110">
        <v>8.6402731314146894</v>
      </c>
      <c r="E60" s="110">
        <v>8.4173555260125692</v>
      </c>
      <c r="F60" s="110">
        <v>6.9411369020606761</v>
      </c>
      <c r="G60" s="110">
        <v>7.4724527558149303</v>
      </c>
      <c r="H60" s="110">
        <v>7.6305630552034716</v>
      </c>
      <c r="I60" s="110">
        <v>7.8689151436779925</v>
      </c>
      <c r="J60" s="110">
        <v>8.1987906261636621</v>
      </c>
      <c r="K60" s="110">
        <v>5.873465468784425</v>
      </c>
      <c r="L60" s="110">
        <v>8.2125422384565958</v>
      </c>
      <c r="M60" s="110">
        <v>7.7840626923435821</v>
      </c>
      <c r="N60" s="110">
        <v>8.3912476770200133</v>
      </c>
      <c r="O60" s="110">
        <v>8.6004636118260809</v>
      </c>
      <c r="P60" s="110">
        <v>7.021009609066506</v>
      </c>
      <c r="Q60" s="110">
        <v>7.4753137463230486</v>
      </c>
      <c r="R60" s="110">
        <v>7.298254441011796</v>
      </c>
      <c r="S60" s="110">
        <v>7.5843938611050605</v>
      </c>
      <c r="T60" s="110">
        <v>7.4571958334522144</v>
      </c>
      <c r="U60" s="110">
        <v>7.2145348310298454</v>
      </c>
      <c r="V60" s="110">
        <v>7.3794823024642371</v>
      </c>
      <c r="W60" s="110">
        <v>6.8993125885611448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204.05646261864246</v>
      </c>
      <c r="C62" s="118">
        <f t="shared" si="21"/>
        <v>197.77302227214992</v>
      </c>
      <c r="D62" s="118">
        <f t="shared" si="21"/>
        <v>194.14785522248226</v>
      </c>
      <c r="E62" s="118">
        <f t="shared" si="21"/>
        <v>188.24065960844212</v>
      </c>
      <c r="F62" s="118">
        <f t="shared" si="21"/>
        <v>200.22231900873643</v>
      </c>
      <c r="G62" s="118">
        <f t="shared" si="21"/>
        <v>191.67859046812862</v>
      </c>
      <c r="H62" s="118">
        <f t="shared" si="21"/>
        <v>185.31334718333244</v>
      </c>
      <c r="I62" s="118">
        <f t="shared" si="21"/>
        <v>160.80296219290429</v>
      </c>
      <c r="J62" s="118">
        <f t="shared" si="21"/>
        <v>169.90392152181673</v>
      </c>
      <c r="K62" s="118">
        <f t="shared" si="21"/>
        <v>171.03735051205334</v>
      </c>
      <c r="L62" s="118">
        <f t="shared" si="21"/>
        <v>165.65391969306279</v>
      </c>
      <c r="M62" s="118">
        <f t="shared" si="21"/>
        <v>149.48301644087968</v>
      </c>
      <c r="N62" s="118">
        <f t="shared" si="21"/>
        <v>164.879121763602</v>
      </c>
      <c r="O62" s="118">
        <f t="shared" si="21"/>
        <v>171.41050692812215</v>
      </c>
      <c r="P62" s="118">
        <f t="shared" si="21"/>
        <v>128.78676355171166</v>
      </c>
      <c r="Q62" s="118">
        <f t="shared" si="21"/>
        <v>137.65657363050138</v>
      </c>
      <c r="R62" s="118">
        <f t="shared" ref="R62:V62" si="22">R63+R66+R68+R77</f>
        <v>146.96685594508898</v>
      </c>
      <c r="S62" s="118">
        <f t="shared" si="22"/>
        <v>142.8177130542484</v>
      </c>
      <c r="T62" s="118">
        <f t="shared" si="22"/>
        <v>135.23803131483086</v>
      </c>
      <c r="U62" s="118">
        <f t="shared" si="22"/>
        <v>133.04189668235776</v>
      </c>
      <c r="V62" s="118">
        <f t="shared" si="22"/>
        <v>130.27471150671451</v>
      </c>
      <c r="W62" s="118">
        <f t="shared" ref="W62" si="23">W63+W66+W68+W77</f>
        <v>134.89204565986398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174.98803014337665</v>
      </c>
      <c r="C63" s="123">
        <f t="shared" si="24"/>
        <v>170.538718644043</v>
      </c>
      <c r="D63" s="123">
        <f t="shared" si="24"/>
        <v>165.47497606595698</v>
      </c>
      <c r="E63" s="123">
        <f t="shared" si="24"/>
        <v>160.41842001309959</v>
      </c>
      <c r="F63" s="123">
        <f t="shared" si="24"/>
        <v>172.96083879577381</v>
      </c>
      <c r="G63" s="123">
        <f t="shared" si="24"/>
        <v>165.62629448187704</v>
      </c>
      <c r="H63" s="123">
        <f t="shared" si="24"/>
        <v>157.92887697131286</v>
      </c>
      <c r="I63" s="123">
        <f t="shared" si="24"/>
        <v>134.43512931560983</v>
      </c>
      <c r="J63" s="123">
        <f t="shared" si="24"/>
        <v>143.51529951446031</v>
      </c>
      <c r="K63" s="123">
        <f t="shared" si="24"/>
        <v>146.92545405516111</v>
      </c>
      <c r="L63" s="123">
        <f t="shared" si="24"/>
        <v>140.36990168705353</v>
      </c>
      <c r="M63" s="123">
        <f t="shared" si="24"/>
        <v>120.29029087853492</v>
      </c>
      <c r="N63" s="123">
        <f t="shared" si="24"/>
        <v>136.85232600999387</v>
      </c>
      <c r="O63" s="123">
        <f t="shared" si="24"/>
        <v>144.21718256106533</v>
      </c>
      <c r="P63" s="123">
        <f t="shared" si="24"/>
        <v>102.81633519585004</v>
      </c>
      <c r="Q63" s="123">
        <f t="shared" si="24"/>
        <v>111.62396520088811</v>
      </c>
      <c r="R63" s="123">
        <f t="shared" ref="R63:V63" si="25">SUM(R64:R65)</f>
        <v>120.78767223347762</v>
      </c>
      <c r="S63" s="123">
        <f t="shared" si="25"/>
        <v>116.07238475423526</v>
      </c>
      <c r="T63" s="123">
        <f t="shared" si="25"/>
        <v>108.84944017331578</v>
      </c>
      <c r="U63" s="123">
        <f t="shared" si="25"/>
        <v>106.73957240147966</v>
      </c>
      <c r="V63" s="123">
        <f t="shared" si="25"/>
        <v>103.51174242502911</v>
      </c>
      <c r="W63" s="123">
        <f t="shared" ref="W63" si="26">SUM(W64:W65)</f>
        <v>109.51525712671153</v>
      </c>
      <c r="DA63" s="130" t="s">
        <v>2804</v>
      </c>
    </row>
    <row r="64" spans="1:105" ht="12" customHeight="1" x14ac:dyDescent="0.25">
      <c r="A64" s="97" t="s">
        <v>217</v>
      </c>
      <c r="B64" s="99">
        <v>172.68801204668748</v>
      </c>
      <c r="C64" s="99">
        <v>168.30894009125566</v>
      </c>
      <c r="D64" s="99">
        <v>163.30066015157809</v>
      </c>
      <c r="E64" s="99">
        <v>158.37317589006048</v>
      </c>
      <c r="F64" s="99">
        <v>170.69340188076481</v>
      </c>
      <c r="G64" s="99">
        <v>163.46821845229297</v>
      </c>
      <c r="H64" s="99">
        <v>155.86706147525854</v>
      </c>
      <c r="I64" s="99">
        <v>132.65036735404823</v>
      </c>
      <c r="J64" s="99">
        <v>141.60365969557898</v>
      </c>
      <c r="K64" s="99">
        <v>144.99112044418953</v>
      </c>
      <c r="L64" s="99">
        <v>138.49639399886814</v>
      </c>
      <c r="M64" s="99">
        <v>118.66807629593467</v>
      </c>
      <c r="N64" s="99">
        <v>134.98164066512322</v>
      </c>
      <c r="O64" s="99">
        <v>142.22086841516995</v>
      </c>
      <c r="P64" s="99">
        <v>101.39119375699943</v>
      </c>
      <c r="Q64" s="99">
        <v>110.06777117687285</v>
      </c>
      <c r="R64" s="99">
        <v>119.08710236225293</v>
      </c>
      <c r="S64" s="99">
        <v>114.41789429028127</v>
      </c>
      <c r="T64" s="99">
        <v>107.27884964676306</v>
      </c>
      <c r="U64" s="99">
        <v>105.18150838771577</v>
      </c>
      <c r="V64" s="99">
        <v>101.98246575405086</v>
      </c>
      <c r="W64" s="99">
        <v>107.87728572717694</v>
      </c>
      <c r="DA64" s="63" t="s">
        <v>2805</v>
      </c>
    </row>
    <row r="65" spans="1:105" ht="12" customHeight="1" x14ac:dyDescent="0.25">
      <c r="A65" s="97" t="s">
        <v>53</v>
      </c>
      <c r="B65" s="99">
        <v>2.3000180966891639</v>
      </c>
      <c r="C65" s="99">
        <v>2.2297785527873439</v>
      </c>
      <c r="D65" s="99">
        <v>2.1743159143789001</v>
      </c>
      <c r="E65" s="99">
        <v>2.0452441230391067</v>
      </c>
      <c r="F65" s="99">
        <v>2.2674369150090041</v>
      </c>
      <c r="G65" s="99">
        <v>2.1580760295840737</v>
      </c>
      <c r="H65" s="99">
        <v>2.0618154960543231</v>
      </c>
      <c r="I65" s="99">
        <v>1.7847619615615975</v>
      </c>
      <c r="J65" s="99">
        <v>1.911639818881318</v>
      </c>
      <c r="K65" s="99">
        <v>1.9343336109715652</v>
      </c>
      <c r="L65" s="99">
        <v>1.8735076881853887</v>
      </c>
      <c r="M65" s="99">
        <v>1.6222145826002534</v>
      </c>
      <c r="N65" s="99">
        <v>1.8706853448706633</v>
      </c>
      <c r="O65" s="99">
        <v>1.9963141458953713</v>
      </c>
      <c r="P65" s="99">
        <v>1.4251414388506181</v>
      </c>
      <c r="Q65" s="99">
        <v>1.5561940240152601</v>
      </c>
      <c r="R65" s="99">
        <v>1.7005698712246893</v>
      </c>
      <c r="S65" s="99">
        <v>1.6544904639539875</v>
      </c>
      <c r="T65" s="99">
        <v>1.5705905265527154</v>
      </c>
      <c r="U65" s="99">
        <v>1.5580640137638999</v>
      </c>
      <c r="V65" s="99">
        <v>1.5292766709782495</v>
      </c>
      <c r="W65" s="99">
        <v>1.6379713995345968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0.23828904179690036</v>
      </c>
      <c r="C66" s="123">
        <f t="shared" si="27"/>
        <v>0.2828102023773334</v>
      </c>
      <c r="D66" s="123">
        <f t="shared" si="27"/>
        <v>0.21857481607702414</v>
      </c>
      <c r="E66" s="123">
        <f t="shared" si="27"/>
        <v>0.7804034658590433</v>
      </c>
      <c r="F66" s="123">
        <f t="shared" si="27"/>
        <v>0.24381197712760116</v>
      </c>
      <c r="G66" s="123">
        <f t="shared" si="27"/>
        <v>0.35582713306221975</v>
      </c>
      <c r="H66" s="123">
        <f t="shared" si="27"/>
        <v>0.5006234287433462</v>
      </c>
      <c r="I66" s="123">
        <f t="shared" si="27"/>
        <v>0.23670002609173016</v>
      </c>
      <c r="J66" s="123">
        <f t="shared" si="27"/>
        <v>0.24404194553916525</v>
      </c>
      <c r="K66" s="123">
        <f t="shared" si="27"/>
        <v>0.28436542735717873</v>
      </c>
      <c r="L66" s="123">
        <f t="shared" si="27"/>
        <v>0.27049463845320892</v>
      </c>
      <c r="M66" s="123">
        <f t="shared" si="27"/>
        <v>0.25409414220515936</v>
      </c>
      <c r="N66" s="123">
        <f t="shared" si="27"/>
        <v>0.24673890147741609</v>
      </c>
      <c r="O66" s="123">
        <f t="shared" si="27"/>
        <v>0.25361925510088712</v>
      </c>
      <c r="P66" s="123">
        <f t="shared" si="27"/>
        <v>0.2589365601028108</v>
      </c>
      <c r="Q66" s="123">
        <f t="shared" si="27"/>
        <v>0.26389810886641896</v>
      </c>
      <c r="R66" s="123">
        <f t="shared" si="27"/>
        <v>0.31101113191371227</v>
      </c>
      <c r="S66" s="123">
        <f t="shared" si="27"/>
        <v>0.32700984996482518</v>
      </c>
      <c r="T66" s="123">
        <f t="shared" si="27"/>
        <v>0.39108670761720959</v>
      </c>
      <c r="U66" s="123">
        <f t="shared" si="27"/>
        <v>0.46163930439224032</v>
      </c>
      <c r="V66" s="123">
        <f t="shared" si="27"/>
        <v>0.59108121127774571</v>
      </c>
      <c r="W66" s="123">
        <f t="shared" si="27"/>
        <v>0.65304362284666895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0.23828904179690036</v>
      </c>
      <c r="C67" s="99">
        <f>RES_hhdet_fech!C67/RES_summary!C$19</f>
        <v>0.2828102023773334</v>
      </c>
      <c r="D67" s="99">
        <f>RES_hhdet_fech!D67/RES_summary!D$19</f>
        <v>0.21857481607702414</v>
      </c>
      <c r="E67" s="99">
        <f>RES_hhdet_fech!E67/RES_summary!E$19</f>
        <v>0.7804034658590433</v>
      </c>
      <c r="F67" s="99">
        <f>RES_hhdet_fech!F67/RES_summary!F$19</f>
        <v>0.24381197712760116</v>
      </c>
      <c r="G67" s="99">
        <f>RES_hhdet_fech!G67/RES_summary!G$19</f>
        <v>0.35582713306221975</v>
      </c>
      <c r="H67" s="99">
        <f>RES_hhdet_fech!H67/RES_summary!H$19</f>
        <v>0.5006234287433462</v>
      </c>
      <c r="I67" s="99">
        <f>RES_hhdet_fech!I67/RES_summary!I$19</f>
        <v>0.23670002609173016</v>
      </c>
      <c r="J67" s="99">
        <f>RES_hhdet_fech!J67/RES_summary!J$19</f>
        <v>0.24404194553916525</v>
      </c>
      <c r="K67" s="99">
        <f>RES_hhdet_fech!K67/RES_summary!K$19</f>
        <v>0.28436542735717873</v>
      </c>
      <c r="L67" s="99">
        <f>RES_hhdet_fech!L67/RES_summary!L$19</f>
        <v>0.27049463845320892</v>
      </c>
      <c r="M67" s="99">
        <f>RES_hhdet_fech!M67/RES_summary!M$19</f>
        <v>0.25409414220515936</v>
      </c>
      <c r="N67" s="99">
        <f>RES_hhdet_fech!N67/RES_summary!N$19</f>
        <v>0.24673890147741609</v>
      </c>
      <c r="O67" s="99">
        <f>RES_hhdet_fech!O67/RES_summary!O$19</f>
        <v>0.25361925510088712</v>
      </c>
      <c r="P67" s="99">
        <f>RES_hhdet_fech!P67/RES_summary!P$19</f>
        <v>0.2589365601028108</v>
      </c>
      <c r="Q67" s="99">
        <f>RES_hhdet_fech!Q67/RES_summary!Q$19</f>
        <v>0.26389810886641896</v>
      </c>
      <c r="R67" s="99">
        <f>RES_hhdet_fech!R67/RES_summary!R$19</f>
        <v>0.31101113191371227</v>
      </c>
      <c r="S67" s="99">
        <f>RES_hhdet_fech!S67/RES_summary!S$19</f>
        <v>0.32700984996482518</v>
      </c>
      <c r="T67" s="99">
        <f>RES_hhdet_fech!T67/RES_summary!T$19</f>
        <v>0.39108670761720959</v>
      </c>
      <c r="U67" s="99">
        <f>RES_hhdet_fech!U67/RES_summary!U$19</f>
        <v>0.46163930439224032</v>
      </c>
      <c r="V67" s="99">
        <f>RES_hhdet_fech!V67/RES_summary!V$19</f>
        <v>0.59108121127774571</v>
      </c>
      <c r="W67" s="99">
        <f>RES_hhdet_fech!W67/RES_summary!W$19</f>
        <v>0.65304362284666895</v>
      </c>
      <c r="DA67" s="63" t="s">
        <v>2808</v>
      </c>
    </row>
    <row r="68" spans="1:105" ht="12" customHeight="1" x14ac:dyDescent="0.25">
      <c r="A68" s="121" t="s">
        <v>55</v>
      </c>
      <c r="B68" s="123">
        <v>18.086081224746497</v>
      </c>
      <c r="C68" s="123">
        <v>16.84639323335989</v>
      </c>
      <c r="D68" s="123">
        <v>17.728499605106084</v>
      </c>
      <c r="E68" s="123">
        <v>17.250530107269679</v>
      </c>
      <c r="F68" s="123">
        <v>17.842552030949797</v>
      </c>
      <c r="G68" s="123">
        <v>16.478738073833931</v>
      </c>
      <c r="H68" s="123">
        <v>17.320667338738598</v>
      </c>
      <c r="I68" s="123">
        <v>16.258338688753454</v>
      </c>
      <c r="J68" s="123">
        <v>16.41751439290849</v>
      </c>
      <c r="K68" s="123">
        <v>15.640611514480383</v>
      </c>
      <c r="L68" s="123">
        <v>15.554439917728386</v>
      </c>
      <c r="M68" s="123">
        <v>18.176719382285043</v>
      </c>
      <c r="N68" s="123">
        <v>17.545151465472774</v>
      </c>
      <c r="O68" s="123">
        <v>17.196069182549518</v>
      </c>
      <c r="P68" s="123">
        <v>16.524597014513166</v>
      </c>
      <c r="Q68" s="123">
        <v>16.575835109778343</v>
      </c>
      <c r="R68" s="123">
        <v>16.691464256678902</v>
      </c>
      <c r="S68" s="123">
        <v>17.051891188385014</v>
      </c>
      <c r="T68" s="123">
        <v>16.767407577673708</v>
      </c>
      <c r="U68" s="123">
        <v>16.628156268253701</v>
      </c>
      <c r="V68" s="123">
        <v>16.74799394821072</v>
      </c>
      <c r="W68" s="123">
        <v>15.883861967914042</v>
      </c>
      <c r="DA68" s="130" t="s">
        <v>2809</v>
      </c>
    </row>
    <row r="69" spans="1:105" ht="12" customHeight="1" x14ac:dyDescent="0.25">
      <c r="A69" s="97" t="s">
        <v>134</v>
      </c>
      <c r="B69" s="99">
        <v>18.09956043143065</v>
      </c>
      <c r="C69" s="99">
        <v>16.983793400341739</v>
      </c>
      <c r="D69" s="99">
        <v>17.93344396920941</v>
      </c>
      <c r="E69" s="99">
        <v>17.387025585239797</v>
      </c>
      <c r="F69" s="99">
        <v>18.015901389507622</v>
      </c>
      <c r="G69" s="99">
        <v>16.601531838513687</v>
      </c>
      <c r="H69" s="99">
        <v>17.490718944948437</v>
      </c>
      <c r="I69" s="99">
        <v>16.358965023866119</v>
      </c>
      <c r="J69" s="99">
        <v>16.553578499308522</v>
      </c>
      <c r="K69" s="99">
        <v>15.781682706177451</v>
      </c>
      <c r="L69" s="99">
        <v>15.651227558071389</v>
      </c>
      <c r="M69" s="99">
        <v>18.445584998776528</v>
      </c>
      <c r="N69" s="99">
        <v>17.746568971986477</v>
      </c>
      <c r="O69" s="99">
        <v>17.263619979434086</v>
      </c>
      <c r="P69" s="99">
        <v>16.777124759510084</v>
      </c>
      <c r="Q69" s="99">
        <v>16.768625541195249</v>
      </c>
      <c r="R69" s="99">
        <v>16.939439052828821</v>
      </c>
      <c r="S69" s="99">
        <v>17.217726173363349</v>
      </c>
      <c r="T69" s="99">
        <v>16.875675325692505</v>
      </c>
      <c r="U69" s="99">
        <v>16.742571346306587</v>
      </c>
      <c r="V69" s="99">
        <v>16.800493462201306</v>
      </c>
      <c r="W69" s="99">
        <v>15.917103218154818</v>
      </c>
      <c r="DA69" s="63" t="s">
        <v>2810</v>
      </c>
    </row>
    <row r="70" spans="1:105" ht="12" customHeight="1" x14ac:dyDescent="0.25">
      <c r="A70" s="97" t="s">
        <v>133</v>
      </c>
      <c r="B70" s="99">
        <v>12.299289131443738</v>
      </c>
      <c r="C70" s="99">
        <v>11.409787330285994</v>
      </c>
      <c r="D70" s="99">
        <v>11.965613195332594</v>
      </c>
      <c r="E70" s="99">
        <v>11.885998206294271</v>
      </c>
      <c r="F70" s="99">
        <v>12.34101011164541</v>
      </c>
      <c r="G70" s="99">
        <v>11.308349584279572</v>
      </c>
      <c r="H70" s="99">
        <v>11.907333466915169</v>
      </c>
      <c r="I70" s="99">
        <v>11.460879802545579</v>
      </c>
      <c r="J70" s="99">
        <v>11.572221745596313</v>
      </c>
      <c r="K70" s="99">
        <v>11.017190060792203</v>
      </c>
      <c r="L70" s="99">
        <v>12.240289313490267</v>
      </c>
      <c r="M70" s="99">
        <v>13.068009684422378</v>
      </c>
      <c r="N70" s="99">
        <v>13.071460167609706</v>
      </c>
      <c r="O70" s="99">
        <v>12.993766362691971</v>
      </c>
      <c r="P70" s="99">
        <v>12.326639839665448</v>
      </c>
      <c r="Q70" s="99">
        <v>12.622174580713612</v>
      </c>
      <c r="R70" s="99">
        <v>12.837329080827931</v>
      </c>
      <c r="S70" s="99">
        <v>13.463774614629385</v>
      </c>
      <c r="T70" s="99">
        <v>13.423862604064055</v>
      </c>
      <c r="U70" s="99">
        <v>13.475935406609057</v>
      </c>
      <c r="V70" s="99">
        <v>13.835057178109174</v>
      </c>
      <c r="W70" s="99">
        <v>13.321022154262616</v>
      </c>
      <c r="DA70" s="63" t="s">
        <v>2811</v>
      </c>
    </row>
    <row r="71" spans="1:105" ht="12" customHeight="1" x14ac:dyDescent="0.25">
      <c r="A71" s="100" t="s">
        <v>217</v>
      </c>
      <c r="B71" s="102">
        <v>4.7756324578445728</v>
      </c>
      <c r="C71" s="102">
        <v>4.025116461947829</v>
      </c>
      <c r="D71" s="102">
        <v>3.8691129795229187</v>
      </c>
      <c r="E71" s="102">
        <v>4.1987449935148788</v>
      </c>
      <c r="F71" s="102">
        <v>4.2028592412315247</v>
      </c>
      <c r="G71" s="102">
        <v>3.5236345498415083</v>
      </c>
      <c r="H71" s="102">
        <v>3.5049149459040896</v>
      </c>
      <c r="I71" s="102">
        <v>3.9319647172931944</v>
      </c>
      <c r="J71" s="102">
        <v>3.6793467674043296</v>
      </c>
      <c r="K71" s="102">
        <v>3.2086698828848133</v>
      </c>
      <c r="L71" s="102">
        <v>6.7818870159386391</v>
      </c>
      <c r="M71" s="102">
        <v>3.5535211728715526</v>
      </c>
      <c r="N71" s="102">
        <v>4.3786022004712075</v>
      </c>
      <c r="O71" s="102">
        <v>4.5095274968899517</v>
      </c>
      <c r="P71" s="102">
        <v>3.177666442559719</v>
      </c>
      <c r="Q71" s="102">
        <v>3.689190465873208</v>
      </c>
      <c r="R71" s="102">
        <v>3.4650432666442765</v>
      </c>
      <c r="S71" s="102">
        <v>4.0178299823585313</v>
      </c>
      <c r="T71" s="102">
        <v>3.9165399330122348</v>
      </c>
      <c r="U71" s="102">
        <v>3.5768355949278621</v>
      </c>
      <c r="V71" s="102">
        <v>3.7520952840383397</v>
      </c>
      <c r="W71" s="102">
        <v>3.6189647689996574</v>
      </c>
      <c r="DA71" s="131" t="s">
        <v>2812</v>
      </c>
    </row>
    <row r="72" spans="1:105" ht="12" customHeight="1" x14ac:dyDescent="0.25">
      <c r="A72" s="103" t="s">
        <v>52</v>
      </c>
      <c r="B72" s="105">
        <v>7.5236566735991621</v>
      </c>
      <c r="C72" s="105">
        <v>7.3846708683381639</v>
      </c>
      <c r="D72" s="105">
        <v>8.0965002158096713</v>
      </c>
      <c r="E72" s="105">
        <v>7.6872532127793942</v>
      </c>
      <c r="F72" s="105">
        <v>8.1381508704138881</v>
      </c>
      <c r="G72" s="105">
        <v>7.7847150344380616</v>
      </c>
      <c r="H72" s="105">
        <v>8.4024185210110804</v>
      </c>
      <c r="I72" s="105">
        <v>7.5289150852523843</v>
      </c>
      <c r="J72" s="105">
        <v>7.8928749781919825</v>
      </c>
      <c r="K72" s="105">
        <v>7.8085201779073889</v>
      </c>
      <c r="L72" s="105">
        <v>5.4584022975516264</v>
      </c>
      <c r="M72" s="105">
        <v>9.5144885115508231</v>
      </c>
      <c r="N72" s="105">
        <v>8.6928579671384973</v>
      </c>
      <c r="O72" s="105">
        <v>8.4842388658020198</v>
      </c>
      <c r="P72" s="105">
        <v>9.1489733971057277</v>
      </c>
      <c r="Q72" s="105">
        <v>8.9329841148404032</v>
      </c>
      <c r="R72" s="105">
        <v>9.3722858141836571</v>
      </c>
      <c r="S72" s="105">
        <v>9.4459446322708533</v>
      </c>
      <c r="T72" s="105">
        <v>9.5073226710518206</v>
      </c>
      <c r="U72" s="105">
        <v>9.8990998116811948</v>
      </c>
      <c r="V72" s="105">
        <v>10.082961894070833</v>
      </c>
      <c r="W72" s="105">
        <v>9.7020573852629592</v>
      </c>
      <c r="DA72" s="132" t="s">
        <v>2813</v>
      </c>
    </row>
    <row r="73" spans="1:105" ht="12" customHeight="1" x14ac:dyDescent="0.25">
      <c r="A73" s="106" t="s">
        <v>122</v>
      </c>
      <c r="B73" s="102">
        <v>15.640295805403738</v>
      </c>
      <c r="C73" s="102">
        <v>14.286745021111237</v>
      </c>
      <c r="D73" s="102">
        <v>14.205171101649752</v>
      </c>
      <c r="E73" s="102">
        <v>14.955249055700127</v>
      </c>
      <c r="F73" s="102">
        <v>14.983399262936519</v>
      </c>
      <c r="G73" s="102">
        <v>13.863578350702161</v>
      </c>
      <c r="H73" s="102">
        <v>14.325337598581047</v>
      </c>
      <c r="I73" s="102">
        <v>14.411951635380674</v>
      </c>
      <c r="J73" s="102">
        <v>14.504071787471773</v>
      </c>
      <c r="K73" s="102">
        <v>13.320898531463092</v>
      </c>
      <c r="L73" s="102">
        <v>14.489759378419398</v>
      </c>
      <c r="M73" s="102">
        <v>15.483277415485468</v>
      </c>
      <c r="N73" s="102">
        <v>16.347601802772019</v>
      </c>
      <c r="O73" s="102">
        <v>17.166527028912011</v>
      </c>
      <c r="P73" s="102">
        <v>15.263115364372773</v>
      </c>
      <c r="Q73" s="102">
        <v>15.824180932798987</v>
      </c>
      <c r="R73" s="102">
        <v>15.716585211856057</v>
      </c>
      <c r="S73" s="102">
        <v>16.547088990807396</v>
      </c>
      <c r="T73" s="102">
        <v>16.565469723313555</v>
      </c>
      <c r="U73" s="102">
        <v>16.281099655610916</v>
      </c>
      <c r="V73" s="102">
        <v>16.78522432157045</v>
      </c>
      <c r="W73" s="102">
        <v>16.070448058782294</v>
      </c>
      <c r="DA73" s="131" t="s">
        <v>2814</v>
      </c>
    </row>
    <row r="74" spans="1:105" ht="12" customHeight="1" x14ac:dyDescent="0.25">
      <c r="A74" s="107" t="s">
        <v>121</v>
      </c>
      <c r="B74" s="105">
        <v>11.938857273068381</v>
      </c>
      <c r="C74" s="105">
        <v>11.022861349314148</v>
      </c>
      <c r="D74" s="105">
        <v>10.877935318176998</v>
      </c>
      <c r="E74" s="105">
        <v>11.566416416432777</v>
      </c>
      <c r="F74" s="105">
        <v>11.564434662016419</v>
      </c>
      <c r="G74" s="105">
        <v>10.627036043192808</v>
      </c>
      <c r="H74" s="105">
        <v>10.943167468343542</v>
      </c>
      <c r="I74" s="105">
        <v>11.19524521106562</v>
      </c>
      <c r="J74" s="105">
        <v>11.220015155588261</v>
      </c>
      <c r="K74" s="105">
        <v>10.263865234957477</v>
      </c>
      <c r="L74" s="105">
        <v>12.176727551372339</v>
      </c>
      <c r="M74" s="105">
        <v>11.921341252734017</v>
      </c>
      <c r="N74" s="105">
        <v>12.891913407363928</v>
      </c>
      <c r="O74" s="105">
        <v>13.639345079195913</v>
      </c>
      <c r="P74" s="105">
        <v>11.847356028674787</v>
      </c>
      <c r="Q74" s="105">
        <v>12.479130966526656</v>
      </c>
      <c r="R74" s="105">
        <v>12.419380576815774</v>
      </c>
      <c r="S74" s="105">
        <v>13.253097230183938</v>
      </c>
      <c r="T74" s="105">
        <v>13.334687667103655</v>
      </c>
      <c r="U74" s="105">
        <v>13.100702796324939</v>
      </c>
      <c r="V74" s="105">
        <v>13.678323185499268</v>
      </c>
      <c r="W74" s="105">
        <v>13.249304621091326</v>
      </c>
      <c r="DA74" s="132" t="s">
        <v>2815</v>
      </c>
    </row>
    <row r="75" spans="1:105" ht="12" customHeight="1" x14ac:dyDescent="0.25">
      <c r="A75" s="108" t="s">
        <v>53</v>
      </c>
      <c r="B75" s="99">
        <v>4.1290196912437329</v>
      </c>
      <c r="C75" s="99">
        <v>3.3779384099918421</v>
      </c>
      <c r="D75" s="99">
        <v>3.0635876612981083</v>
      </c>
      <c r="E75" s="99">
        <v>3.5922843260506805</v>
      </c>
      <c r="F75" s="99">
        <v>3.4982596287330674</v>
      </c>
      <c r="G75" s="99">
        <v>2.962460720030256</v>
      </c>
      <c r="H75" s="99">
        <v>2.9212758337312339</v>
      </c>
      <c r="I75" s="99">
        <v>3.554922111003783</v>
      </c>
      <c r="J75" s="99">
        <v>3.3156022554017355</v>
      </c>
      <c r="K75" s="99">
        <v>2.79633470642043</v>
      </c>
      <c r="L75" s="99">
        <v>6.5176657102278472</v>
      </c>
      <c r="M75" s="99">
        <v>3.0874785058247878</v>
      </c>
      <c r="N75" s="99">
        <v>4.1416168185168623</v>
      </c>
      <c r="O75" s="99">
        <v>4.5430062268507783</v>
      </c>
      <c r="P75" s="99">
        <v>2.9113595886404857</v>
      </c>
      <c r="Q75" s="99">
        <v>3.472654970843926</v>
      </c>
      <c r="R75" s="99">
        <v>3.1981056379059933</v>
      </c>
      <c r="S75" s="99">
        <v>3.7859860645878731</v>
      </c>
      <c r="T75" s="99">
        <v>3.7633671081320257</v>
      </c>
      <c r="U75" s="99">
        <v>3.414732827467192</v>
      </c>
      <c r="V75" s="99">
        <v>3.6698859210359096</v>
      </c>
      <c r="W75" s="99">
        <v>3.6034887758834158</v>
      </c>
      <c r="DA75" s="63" t="s">
        <v>2816</v>
      </c>
    </row>
    <row r="76" spans="1:105" ht="12" customHeight="1" x14ac:dyDescent="0.25">
      <c r="A76" s="108" t="s">
        <v>52</v>
      </c>
      <c r="B76" s="99">
        <v>7.8098375818246488</v>
      </c>
      <c r="C76" s="99">
        <v>7.6449229393223046</v>
      </c>
      <c r="D76" s="99">
        <v>7.8143476568788923</v>
      </c>
      <c r="E76" s="99">
        <v>7.9741320903820965</v>
      </c>
      <c r="F76" s="99">
        <v>8.0661750332833559</v>
      </c>
      <c r="G76" s="99">
        <v>7.664575323162552</v>
      </c>
      <c r="H76" s="99">
        <v>8.0218916346123095</v>
      </c>
      <c r="I76" s="99">
        <v>7.6403231000618366</v>
      </c>
      <c r="J76" s="99">
        <v>7.9044129001865242</v>
      </c>
      <c r="K76" s="99">
        <v>7.4675305285370461</v>
      </c>
      <c r="L76" s="99">
        <v>5.6590618411444922</v>
      </c>
      <c r="M76" s="99">
        <v>8.8338627469092277</v>
      </c>
      <c r="N76" s="99">
        <v>8.7502965888470641</v>
      </c>
      <c r="O76" s="99">
        <v>9.0963388523451361</v>
      </c>
      <c r="P76" s="99">
        <v>8.9359964400343035</v>
      </c>
      <c r="Q76" s="99">
        <v>9.0064759956827309</v>
      </c>
      <c r="R76" s="99">
        <v>9.2212749389097795</v>
      </c>
      <c r="S76" s="99">
        <v>9.467111165596064</v>
      </c>
      <c r="T76" s="99">
        <v>9.5713205589716335</v>
      </c>
      <c r="U76" s="99">
        <v>9.6859699688577443</v>
      </c>
      <c r="V76" s="99">
        <v>10.008437264463353</v>
      </c>
      <c r="W76" s="99">
        <v>9.6458158452079097</v>
      </c>
      <c r="DA76" s="63" t="s">
        <v>2817</v>
      </c>
    </row>
    <row r="77" spans="1:105" ht="12" customHeight="1" x14ac:dyDescent="0.25">
      <c r="A77" s="121" t="s">
        <v>54</v>
      </c>
      <c r="B77" s="123">
        <v>10.744062208722411</v>
      </c>
      <c r="C77" s="123">
        <v>10.105100192369681</v>
      </c>
      <c r="D77" s="123">
        <v>10.725804735342166</v>
      </c>
      <c r="E77" s="123">
        <v>9.791306022213794</v>
      </c>
      <c r="F77" s="123">
        <v>9.1751162048852262</v>
      </c>
      <c r="G77" s="123">
        <v>9.2177307793554313</v>
      </c>
      <c r="H77" s="123">
        <v>9.5631794445376279</v>
      </c>
      <c r="I77" s="123">
        <v>9.8727941624492495</v>
      </c>
      <c r="J77" s="123">
        <v>9.727065668908768</v>
      </c>
      <c r="K77" s="123">
        <v>8.1869195150546563</v>
      </c>
      <c r="L77" s="123">
        <v>9.4590834498276593</v>
      </c>
      <c r="M77" s="123">
        <v>10.761912037854561</v>
      </c>
      <c r="N77" s="123">
        <v>10.234905386657942</v>
      </c>
      <c r="O77" s="123">
        <v>9.7436359294064285</v>
      </c>
      <c r="P77" s="123">
        <v>9.1868947812456447</v>
      </c>
      <c r="Q77" s="123">
        <v>9.1928752109685075</v>
      </c>
      <c r="R77" s="123">
        <v>9.1767083230187314</v>
      </c>
      <c r="S77" s="123">
        <v>9.3664272616632793</v>
      </c>
      <c r="T77" s="123">
        <v>9.2300968562241632</v>
      </c>
      <c r="U77" s="123">
        <v>9.2125287082321545</v>
      </c>
      <c r="V77" s="123">
        <v>9.423893922196946</v>
      </c>
      <c r="W77" s="123">
        <v>8.8398829423917267</v>
      </c>
      <c r="DA77" s="130" t="s">
        <v>2818</v>
      </c>
    </row>
    <row r="78" spans="1:105" ht="12" customHeight="1" x14ac:dyDescent="0.25">
      <c r="A78" s="97" t="s">
        <v>192</v>
      </c>
      <c r="B78" s="99">
        <v>10.798259785638896</v>
      </c>
      <c r="C78" s="99">
        <v>10.211918202006609</v>
      </c>
      <c r="D78" s="99">
        <v>10.884491754303097</v>
      </c>
      <c r="E78" s="99">
        <v>9.8907779279909818</v>
      </c>
      <c r="F78" s="99">
        <v>9.3291019306781404</v>
      </c>
      <c r="G78" s="99">
        <v>9.3141308215404628</v>
      </c>
      <c r="H78" s="99">
        <v>9.687674751599447</v>
      </c>
      <c r="I78" s="99">
        <v>9.996867933831739</v>
      </c>
      <c r="J78" s="99">
        <v>9.8451271643483338</v>
      </c>
      <c r="K78" s="99">
        <v>8.3357877837929806</v>
      </c>
      <c r="L78" s="99">
        <v>9.5523613443629749</v>
      </c>
      <c r="M78" s="99">
        <v>10.992775090113795</v>
      </c>
      <c r="N78" s="99">
        <v>10.455517103437707</v>
      </c>
      <c r="O78" s="99">
        <v>9.9191871933219211</v>
      </c>
      <c r="P78" s="99">
        <v>9.5238459767552381</v>
      </c>
      <c r="Q78" s="99">
        <v>9.4954820855736397</v>
      </c>
      <c r="R78" s="99">
        <v>9.5306477343327245</v>
      </c>
      <c r="S78" s="99">
        <v>9.736199325211313</v>
      </c>
      <c r="T78" s="99">
        <v>9.6225299268385687</v>
      </c>
      <c r="U78" s="99">
        <v>9.6472471228865775</v>
      </c>
      <c r="V78" s="99">
        <v>9.8799478866679937</v>
      </c>
      <c r="W78" s="99">
        <v>9.303122270076484</v>
      </c>
      <c r="DA78" s="63" t="s">
        <v>2819</v>
      </c>
    </row>
    <row r="79" spans="1:105" ht="12" customHeight="1" x14ac:dyDescent="0.25">
      <c r="A79" s="109" t="s">
        <v>120</v>
      </c>
      <c r="B79" s="110">
        <v>8.4564218321023485</v>
      </c>
      <c r="C79" s="110">
        <v>8.6047764628462104</v>
      </c>
      <c r="D79" s="110">
        <v>8.5600010392137023</v>
      </c>
      <c r="E79" s="110">
        <v>8.3600610126891048</v>
      </c>
      <c r="F79" s="110">
        <v>6.9076350371943889</v>
      </c>
      <c r="G79" s="110">
        <v>7.4139703169834172</v>
      </c>
      <c r="H79" s="110">
        <v>7.6051979811284802</v>
      </c>
      <c r="I79" s="110">
        <v>7.8629074506588426</v>
      </c>
      <c r="J79" s="110">
        <v>8.1910248972691821</v>
      </c>
      <c r="K79" s="110">
        <v>5.8725047823598961</v>
      </c>
      <c r="L79" s="110">
        <v>8.2107123986923138</v>
      </c>
      <c r="M79" s="110">
        <v>7.7849684795199634</v>
      </c>
      <c r="N79" s="110">
        <v>8.3686524997354557</v>
      </c>
      <c r="O79" s="110">
        <v>8.5692332357620149</v>
      </c>
      <c r="P79" s="110">
        <v>7.0036802196238996</v>
      </c>
      <c r="Q79" s="110">
        <v>7.457639834000183</v>
      </c>
      <c r="R79" s="110">
        <v>7.2773326306444241</v>
      </c>
      <c r="S79" s="110">
        <v>7.5668621363190187</v>
      </c>
      <c r="T79" s="110">
        <v>7.4359775844663085</v>
      </c>
      <c r="U79" s="110">
        <v>7.212036020890447</v>
      </c>
      <c r="V79" s="110">
        <v>7.3653772244946749</v>
      </c>
      <c r="W79" s="110">
        <v>6.8794539278081919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214.45619214667386</v>
      </c>
      <c r="C81" s="118">
        <f t="shared" si="28"/>
        <v>221.00220565397319</v>
      </c>
      <c r="D81" s="118">
        <f t="shared" si="28"/>
        <v>204.71499666422642</v>
      </c>
      <c r="E81" s="118">
        <f t="shared" si="28"/>
        <v>216.37611190439466</v>
      </c>
      <c r="F81" s="118">
        <f t="shared" si="28"/>
        <v>215.60602091246713</v>
      </c>
      <c r="G81" s="118">
        <f t="shared" si="28"/>
        <v>206.50563941491831</v>
      </c>
      <c r="H81" s="118">
        <f t="shared" si="28"/>
        <v>189.20928587636925</v>
      </c>
      <c r="I81" s="118">
        <f t="shared" si="28"/>
        <v>173.04590683600986</v>
      </c>
      <c r="J81" s="118">
        <f t="shared" si="28"/>
        <v>176.17356765501637</v>
      </c>
      <c r="K81" s="118">
        <f t="shared" si="28"/>
        <v>168.92117565510458</v>
      </c>
      <c r="L81" s="118">
        <f t="shared" si="28"/>
        <v>179.36270840346032</v>
      </c>
      <c r="M81" s="118">
        <f t="shared" si="28"/>
        <v>145.5818440569503</v>
      </c>
      <c r="N81" s="118">
        <f t="shared" si="28"/>
        <v>159.00660890780171</v>
      </c>
      <c r="O81" s="118">
        <f t="shared" si="28"/>
        <v>166.41690919227852</v>
      </c>
      <c r="P81" s="118">
        <f t="shared" si="28"/>
        <v>132.54132165439674</v>
      </c>
      <c r="Q81" s="118">
        <f t="shared" si="28"/>
        <v>137.93110593055886</v>
      </c>
      <c r="R81" s="118">
        <f t="shared" ref="R81:V81" si="29">R82+R85+R87+R100</f>
        <v>144.31778821793765</v>
      </c>
      <c r="S81" s="118">
        <f t="shared" si="29"/>
        <v>140.33649115727798</v>
      </c>
      <c r="T81" s="118">
        <f t="shared" si="29"/>
        <v>136.32349040940167</v>
      </c>
      <c r="U81" s="118">
        <f t="shared" si="29"/>
        <v>136.40157262904907</v>
      </c>
      <c r="V81" s="118">
        <f t="shared" si="29"/>
        <v>125.88207362830559</v>
      </c>
      <c r="W81" s="118">
        <f t="shared" ref="W81" si="30">W82+W85+W87+W100</f>
        <v>139.52044966015535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188.8363578132595</v>
      </c>
      <c r="C82" s="123">
        <f t="shared" si="31"/>
        <v>196.2921235490476</v>
      </c>
      <c r="D82" s="123">
        <f t="shared" si="31"/>
        <v>180.10754674659864</v>
      </c>
      <c r="E82" s="123">
        <f t="shared" si="31"/>
        <v>191.07113917542472</v>
      </c>
      <c r="F82" s="123">
        <f t="shared" si="31"/>
        <v>191.77768445224331</v>
      </c>
      <c r="G82" s="123">
        <f t="shared" si="31"/>
        <v>183.59151883273373</v>
      </c>
      <c r="H82" s="123">
        <f t="shared" si="31"/>
        <v>165.89524131443011</v>
      </c>
      <c r="I82" s="123">
        <f t="shared" si="31"/>
        <v>149.60117413969124</v>
      </c>
      <c r="J82" s="123">
        <f t="shared" si="31"/>
        <v>152.82861156146112</v>
      </c>
      <c r="K82" s="123">
        <f t="shared" si="31"/>
        <v>147.98432671383645</v>
      </c>
      <c r="L82" s="123">
        <f t="shared" si="31"/>
        <v>155.70815474550906</v>
      </c>
      <c r="M82" s="123">
        <f t="shared" si="31"/>
        <v>121.31390041979293</v>
      </c>
      <c r="N82" s="123">
        <f t="shared" si="31"/>
        <v>133.71441844697168</v>
      </c>
      <c r="O82" s="123">
        <f t="shared" si="31"/>
        <v>140.25328868694237</v>
      </c>
      <c r="P82" s="123">
        <f t="shared" si="31"/>
        <v>109.19546411428097</v>
      </c>
      <c r="Q82" s="123">
        <f t="shared" si="31"/>
        <v>113.83567875967289</v>
      </c>
      <c r="R82" s="123">
        <f t="shared" ref="R82:V82" si="32">SUM(R83:R84)</f>
        <v>120.65610967476535</v>
      </c>
      <c r="S82" s="123">
        <f t="shared" si="32"/>
        <v>115.52104184220747</v>
      </c>
      <c r="T82" s="123">
        <f t="shared" si="32"/>
        <v>111.63265959025759</v>
      </c>
      <c r="U82" s="123">
        <f t="shared" si="32"/>
        <v>112.32338739553445</v>
      </c>
      <c r="V82" s="123">
        <f t="shared" si="32"/>
        <v>100.95041549981019</v>
      </c>
      <c r="W82" s="123">
        <f t="shared" ref="W82" si="33">SUM(W83:W84)</f>
        <v>115.6027799774935</v>
      </c>
      <c r="DA82" s="130" t="s">
        <v>2822</v>
      </c>
    </row>
    <row r="83" spans="1:105" ht="12" customHeight="1" x14ac:dyDescent="0.25">
      <c r="A83" s="97" t="s">
        <v>204</v>
      </c>
      <c r="B83" s="99">
        <v>187.94265239218979</v>
      </c>
      <c r="C83" s="99">
        <v>195.37542553507961</v>
      </c>
      <c r="D83" s="99">
        <v>179.26192676612254</v>
      </c>
      <c r="E83" s="99">
        <v>190.19607010369958</v>
      </c>
      <c r="F83" s="99">
        <v>190.87362437183111</v>
      </c>
      <c r="G83" s="99">
        <v>182.72364056725675</v>
      </c>
      <c r="H83" s="99">
        <v>165.10365909384086</v>
      </c>
      <c r="I83" s="99">
        <v>148.86224388703019</v>
      </c>
      <c r="J83" s="99">
        <v>152.05977887331932</v>
      </c>
      <c r="K83" s="99">
        <v>147.23451737386313</v>
      </c>
      <c r="L83" s="99">
        <v>154.89378785433462</v>
      </c>
      <c r="M83" s="99">
        <v>120.66411760704443</v>
      </c>
      <c r="N83" s="99">
        <v>132.9798325524111</v>
      </c>
      <c r="O83" s="99">
        <v>139.46672330304222</v>
      </c>
      <c r="P83" s="99">
        <v>108.58152397794676</v>
      </c>
      <c r="Q83" s="99">
        <v>113.19418494454294</v>
      </c>
      <c r="R83" s="99">
        <v>119.97332250672805</v>
      </c>
      <c r="S83" s="99">
        <v>114.86313986136489</v>
      </c>
      <c r="T83" s="99">
        <v>110.99137164989715</v>
      </c>
      <c r="U83" s="99">
        <v>111.67202034120648</v>
      </c>
      <c r="V83" s="99">
        <v>100.35995413419259</v>
      </c>
      <c r="W83" s="99">
        <v>114.9189881175311</v>
      </c>
      <c r="DA83" s="63" t="s">
        <v>2823</v>
      </c>
    </row>
    <row r="84" spans="1:105" ht="12" customHeight="1" x14ac:dyDescent="0.25">
      <c r="A84" s="97" t="s">
        <v>53</v>
      </c>
      <c r="B84" s="99">
        <v>0.89370542106972239</v>
      </c>
      <c r="C84" s="99">
        <v>0.91669801396797768</v>
      </c>
      <c r="D84" s="99">
        <v>0.84561998047609677</v>
      </c>
      <c r="E84" s="99">
        <v>0.87506907172513704</v>
      </c>
      <c r="F84" s="99">
        <v>0.90406008041218922</v>
      </c>
      <c r="G84" s="99">
        <v>0.86787826547696389</v>
      </c>
      <c r="H84" s="99">
        <v>0.79158222058925443</v>
      </c>
      <c r="I84" s="99">
        <v>0.73893025266105883</v>
      </c>
      <c r="J84" s="99">
        <v>0.76883268814180261</v>
      </c>
      <c r="K84" s="99">
        <v>0.74980933997332333</v>
      </c>
      <c r="L84" s="99">
        <v>0.81436689117445538</v>
      </c>
      <c r="M84" s="99">
        <v>0.6497828127485008</v>
      </c>
      <c r="N84" s="99">
        <v>0.73458589456059331</v>
      </c>
      <c r="O84" s="99">
        <v>0.78656538390015796</v>
      </c>
      <c r="P84" s="99">
        <v>0.61394013633420408</v>
      </c>
      <c r="Q84" s="99">
        <v>0.64149381512995174</v>
      </c>
      <c r="R84" s="99">
        <v>0.68278716803729234</v>
      </c>
      <c r="S84" s="99">
        <v>0.65790198084257578</v>
      </c>
      <c r="T84" s="99">
        <v>0.64128794036043557</v>
      </c>
      <c r="U84" s="99">
        <v>0.65136705432797626</v>
      </c>
      <c r="V84" s="99">
        <v>0.59046136561760409</v>
      </c>
      <c r="W84" s="99">
        <v>0.68379185996239789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0.23828890467641256</v>
      </c>
      <c r="C85" s="123">
        <f t="shared" si="34"/>
        <v>0.30127514096431324</v>
      </c>
      <c r="D85" s="123">
        <f t="shared" si="34"/>
        <v>0.23656165124010603</v>
      </c>
      <c r="E85" s="123">
        <f t="shared" si="34"/>
        <v>0.78194073008752807</v>
      </c>
      <c r="F85" s="123">
        <f t="shared" si="34"/>
        <v>0.2451901878694677</v>
      </c>
      <c r="G85" s="123">
        <f t="shared" si="34"/>
        <v>0.33893823100746712</v>
      </c>
      <c r="H85" s="123">
        <f t="shared" si="34"/>
        <v>0.46549629745177395</v>
      </c>
      <c r="I85" s="123">
        <f t="shared" si="34"/>
        <v>0.20880823771981008</v>
      </c>
      <c r="J85" s="123">
        <f t="shared" si="34"/>
        <v>0.21436349085202128</v>
      </c>
      <c r="K85" s="123">
        <f t="shared" si="34"/>
        <v>0.25151901324889098</v>
      </c>
      <c r="L85" s="123">
        <f t="shared" si="34"/>
        <v>0.25110626855806339</v>
      </c>
      <c r="M85" s="123">
        <f t="shared" si="34"/>
        <v>0.26223097898611103</v>
      </c>
      <c r="N85" s="123">
        <f t="shared" si="34"/>
        <v>0.27065415577402629</v>
      </c>
      <c r="O85" s="123">
        <f t="shared" si="34"/>
        <v>0.28845549871034293</v>
      </c>
      <c r="P85" s="123">
        <f t="shared" si="34"/>
        <v>0.29904212250811979</v>
      </c>
      <c r="Q85" s="123">
        <f t="shared" si="34"/>
        <v>0.31461733080513377</v>
      </c>
      <c r="R85" s="123">
        <f t="shared" si="34"/>
        <v>0.37220044073531872</v>
      </c>
      <c r="S85" s="123">
        <f t="shared" si="34"/>
        <v>0.36179696629960501</v>
      </c>
      <c r="T85" s="123">
        <f t="shared" si="34"/>
        <v>0.39136784074505293</v>
      </c>
      <c r="U85" s="123">
        <f t="shared" si="34"/>
        <v>0.4281802274674808</v>
      </c>
      <c r="V85" s="123">
        <f t="shared" si="34"/>
        <v>0.53562158435720475</v>
      </c>
      <c r="W85" s="123">
        <f t="shared" si="34"/>
        <v>0.57375550113358753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0.23828890467641256</v>
      </c>
      <c r="C86" s="99">
        <f>RES_hhdet_fech!C86/RES_summary!C$19</f>
        <v>0.30127514096431324</v>
      </c>
      <c r="D86" s="99">
        <f>RES_hhdet_fech!D86/RES_summary!D$19</f>
        <v>0.23656165124010603</v>
      </c>
      <c r="E86" s="99">
        <f>RES_hhdet_fech!E86/RES_summary!E$19</f>
        <v>0.78194073008752807</v>
      </c>
      <c r="F86" s="99">
        <f>RES_hhdet_fech!F86/RES_summary!F$19</f>
        <v>0.2451901878694677</v>
      </c>
      <c r="G86" s="99">
        <f>RES_hhdet_fech!G86/RES_summary!G$19</f>
        <v>0.33893823100746712</v>
      </c>
      <c r="H86" s="99">
        <f>RES_hhdet_fech!H86/RES_summary!H$19</f>
        <v>0.46549629745177395</v>
      </c>
      <c r="I86" s="99">
        <f>RES_hhdet_fech!I86/RES_summary!I$19</f>
        <v>0.20880823771981008</v>
      </c>
      <c r="J86" s="99">
        <f>RES_hhdet_fech!J86/RES_summary!J$19</f>
        <v>0.21436349085202128</v>
      </c>
      <c r="K86" s="99">
        <f>RES_hhdet_fech!K86/RES_summary!K$19</f>
        <v>0.25151901324889098</v>
      </c>
      <c r="L86" s="99">
        <f>RES_hhdet_fech!L86/RES_summary!L$19</f>
        <v>0.25110626855806339</v>
      </c>
      <c r="M86" s="99">
        <f>RES_hhdet_fech!M86/RES_summary!M$19</f>
        <v>0.26223097898611103</v>
      </c>
      <c r="N86" s="99">
        <f>RES_hhdet_fech!N86/RES_summary!N$19</f>
        <v>0.27065415577402629</v>
      </c>
      <c r="O86" s="99">
        <f>RES_hhdet_fech!O86/RES_summary!O$19</f>
        <v>0.28845549871034293</v>
      </c>
      <c r="P86" s="99">
        <f>RES_hhdet_fech!P86/RES_summary!P$19</f>
        <v>0.29904212250811979</v>
      </c>
      <c r="Q86" s="99">
        <f>RES_hhdet_fech!Q86/RES_summary!Q$19</f>
        <v>0.31461733080513377</v>
      </c>
      <c r="R86" s="99">
        <f>RES_hhdet_fech!R86/RES_summary!R$19</f>
        <v>0.37220044073531872</v>
      </c>
      <c r="S86" s="99">
        <f>RES_hhdet_fech!S86/RES_summary!S$19</f>
        <v>0.36179696629960501</v>
      </c>
      <c r="T86" s="99">
        <f>RES_hhdet_fech!T86/RES_summary!T$19</f>
        <v>0.39136784074505293</v>
      </c>
      <c r="U86" s="99">
        <f>RES_hhdet_fech!U86/RES_summary!U$19</f>
        <v>0.4281802274674808</v>
      </c>
      <c r="V86" s="99">
        <f>RES_hhdet_fech!V86/RES_summary!V$19</f>
        <v>0.53562158435720475</v>
      </c>
      <c r="W86" s="99">
        <f>RES_hhdet_fech!W86/RES_summary!W$19</f>
        <v>0.57375550113358753</v>
      </c>
      <c r="DA86" s="63" t="s">
        <v>2826</v>
      </c>
    </row>
    <row r="87" spans="1:105" ht="12" customHeight="1" x14ac:dyDescent="0.25">
      <c r="A87" s="121" t="s">
        <v>55</v>
      </c>
      <c r="B87" s="123">
        <v>15.8374400626646</v>
      </c>
      <c r="C87" s="123">
        <v>14.951872035098614</v>
      </c>
      <c r="D87" s="123">
        <v>14.858288331822775</v>
      </c>
      <c r="E87" s="123">
        <v>15.433265647578882</v>
      </c>
      <c r="F87" s="123">
        <v>15.373962339382679</v>
      </c>
      <c r="G87" s="123">
        <v>14.220653773748952</v>
      </c>
      <c r="H87" s="123">
        <v>14.465742779908069</v>
      </c>
      <c r="I87" s="123">
        <v>14.511670742576513</v>
      </c>
      <c r="J87" s="123">
        <v>14.491612573090318</v>
      </c>
      <c r="K87" s="123">
        <v>13.427599713193402</v>
      </c>
      <c r="L87" s="123">
        <v>14.637259029376656</v>
      </c>
      <c r="M87" s="123">
        <v>15.345035421540992</v>
      </c>
      <c r="N87" s="123">
        <v>16.043882225488147</v>
      </c>
      <c r="O87" s="123">
        <v>16.769842977114486</v>
      </c>
      <c r="P87" s="123">
        <v>15.004559125336762</v>
      </c>
      <c r="Q87" s="123">
        <v>15.526220969725861</v>
      </c>
      <c r="R87" s="123">
        <v>15.461358549852212</v>
      </c>
      <c r="S87" s="123">
        <v>16.242010429323759</v>
      </c>
      <c r="T87" s="123">
        <v>16.225153809994339</v>
      </c>
      <c r="U87" s="123">
        <v>15.836609673981162</v>
      </c>
      <c r="V87" s="123">
        <v>16.332278938107695</v>
      </c>
      <c r="W87" s="123">
        <v>15.885534546632027</v>
      </c>
      <c r="DA87" s="130" t="s">
        <v>2827</v>
      </c>
    </row>
    <row r="88" spans="1:105" ht="12" customHeight="1" x14ac:dyDescent="0.25">
      <c r="A88" s="97" t="s">
        <v>132</v>
      </c>
      <c r="B88" s="99">
        <v>19.835442036718774</v>
      </c>
      <c r="C88" s="99">
        <v>19.033064728848924</v>
      </c>
      <c r="D88" s="99">
        <v>18.543907564692592</v>
      </c>
      <c r="E88" s="99">
        <v>19.345741222055782</v>
      </c>
      <c r="F88" s="99">
        <v>18.39231583910362</v>
      </c>
      <c r="G88" s="99">
        <v>16.969158511327482</v>
      </c>
      <c r="H88" s="99">
        <v>16.590170072469842</v>
      </c>
      <c r="I88" s="99">
        <v>16.416328880576522</v>
      </c>
      <c r="J88" s="99">
        <v>15.477024999078809</v>
      </c>
      <c r="K88" s="99">
        <v>14.877706875061063</v>
      </c>
      <c r="L88" s="99">
        <v>17.478289626688568</v>
      </c>
      <c r="M88" s="99">
        <v>16.737396610376976</v>
      </c>
      <c r="N88" s="99">
        <v>15.511043254733185</v>
      </c>
      <c r="O88" s="99">
        <v>15.358372114065295</v>
      </c>
      <c r="P88" s="99">
        <v>15.296643523455554</v>
      </c>
      <c r="Q88" s="99">
        <v>15.026828324195707</v>
      </c>
      <c r="R88" s="99">
        <v>14.981113627146119</v>
      </c>
      <c r="S88" s="99">
        <v>15.503501722109288</v>
      </c>
      <c r="T88" s="99">
        <v>15.615965244819579</v>
      </c>
      <c r="U88" s="99">
        <v>15.146151040136587</v>
      </c>
      <c r="V88" s="99">
        <v>14.522466039078203</v>
      </c>
      <c r="W88" s="99">
        <v>17.900530634001786</v>
      </c>
      <c r="DA88" s="63" t="s">
        <v>2828</v>
      </c>
    </row>
    <row r="89" spans="1:105" ht="12" customHeight="1" x14ac:dyDescent="0.25">
      <c r="A89" s="97" t="s">
        <v>131</v>
      </c>
      <c r="B89" s="99">
        <v>12.662057462015277</v>
      </c>
      <c r="C89" s="99">
        <v>12.039109937665469</v>
      </c>
      <c r="D89" s="99">
        <v>11.797120404342467</v>
      </c>
      <c r="E89" s="99">
        <v>12.748113694155052</v>
      </c>
      <c r="F89" s="99">
        <v>12.265064312135808</v>
      </c>
      <c r="G89" s="99">
        <v>11.343503793405652</v>
      </c>
      <c r="H89" s="99">
        <v>11.200984378747934</v>
      </c>
      <c r="I89" s="99">
        <v>11.536963418611458</v>
      </c>
      <c r="J89" s="99">
        <v>11.103956542074275</v>
      </c>
      <c r="K89" s="99">
        <v>10.792067040772467</v>
      </c>
      <c r="L89" s="99">
        <v>13.953673416388771</v>
      </c>
      <c r="M89" s="99">
        <v>12.635231533029021</v>
      </c>
      <c r="N89" s="99">
        <v>12.304430245112091</v>
      </c>
      <c r="O89" s="99">
        <v>12.656484058835421</v>
      </c>
      <c r="P89" s="99">
        <v>12.35553260609883</v>
      </c>
      <c r="Q89" s="99">
        <v>12.304336431500014</v>
      </c>
      <c r="R89" s="99">
        <v>12.280860405693842</v>
      </c>
      <c r="S89" s="99">
        <v>12.948923617578696</v>
      </c>
      <c r="T89" s="99">
        <v>13.146728034951639</v>
      </c>
      <c r="U89" s="99">
        <v>12.77721348869043</v>
      </c>
      <c r="V89" s="99">
        <v>12.389656812492243</v>
      </c>
      <c r="W89" s="99">
        <v>15.349028650298228</v>
      </c>
      <c r="DA89" s="63" t="s">
        <v>2829</v>
      </c>
    </row>
    <row r="90" spans="1:105" ht="12" customHeight="1" x14ac:dyDescent="0.25">
      <c r="A90" s="100" t="s">
        <v>204</v>
      </c>
      <c r="B90" s="102">
        <v>5.2334247531929812</v>
      </c>
      <c r="C90" s="102">
        <v>4.5020032850305567</v>
      </c>
      <c r="D90" s="102">
        <v>4.0383974307905639</v>
      </c>
      <c r="E90" s="102">
        <v>4.6660435851898328</v>
      </c>
      <c r="F90" s="102">
        <v>4.3001239687443684</v>
      </c>
      <c r="G90" s="102">
        <v>3.5726313878974869</v>
      </c>
      <c r="H90" s="102">
        <v>3.2732819674815774</v>
      </c>
      <c r="I90" s="102">
        <v>3.8474955839367677</v>
      </c>
      <c r="J90" s="102">
        <v>3.3736533367684243</v>
      </c>
      <c r="K90" s="102">
        <v>2.9626173472400743</v>
      </c>
      <c r="L90" s="102">
        <v>7.383958793722921</v>
      </c>
      <c r="M90" s="102">
        <v>3.1918667558275202</v>
      </c>
      <c r="N90" s="102">
        <v>3.8394893642583487</v>
      </c>
      <c r="O90" s="102">
        <v>4.0841212839145991</v>
      </c>
      <c r="P90" s="102">
        <v>2.9351484579961746</v>
      </c>
      <c r="Q90" s="102">
        <v>3.3333166823431495</v>
      </c>
      <c r="R90" s="102">
        <v>3.1006432907410093</v>
      </c>
      <c r="S90" s="102">
        <v>3.6424777678120899</v>
      </c>
      <c r="T90" s="102">
        <v>3.6438038936756363</v>
      </c>
      <c r="U90" s="102">
        <v>3.2285615886427692</v>
      </c>
      <c r="V90" s="102">
        <v>3.2033694049896861</v>
      </c>
      <c r="W90" s="102">
        <v>3.9650064403459253</v>
      </c>
      <c r="DA90" s="131" t="s">
        <v>2830</v>
      </c>
    </row>
    <row r="91" spans="1:105" ht="12" customHeight="1" x14ac:dyDescent="0.25">
      <c r="A91" s="103" t="s">
        <v>52</v>
      </c>
      <c r="B91" s="105">
        <v>7.4286327088222981</v>
      </c>
      <c r="C91" s="105">
        <v>7.5371066526349111</v>
      </c>
      <c r="D91" s="105">
        <v>7.7587229735519028</v>
      </c>
      <c r="E91" s="105">
        <v>8.0820701089652189</v>
      </c>
      <c r="F91" s="105">
        <v>7.9649403433914419</v>
      </c>
      <c r="G91" s="105">
        <v>7.7708724055081664</v>
      </c>
      <c r="H91" s="105">
        <v>7.9277024112663588</v>
      </c>
      <c r="I91" s="105">
        <v>7.6894678346746907</v>
      </c>
      <c r="J91" s="105">
        <v>7.7303032053058498</v>
      </c>
      <c r="K91" s="105">
        <v>7.8294496935323927</v>
      </c>
      <c r="L91" s="105">
        <v>6.569714622665848</v>
      </c>
      <c r="M91" s="105">
        <v>9.4433647772015004</v>
      </c>
      <c r="N91" s="105">
        <v>8.4649408808537423</v>
      </c>
      <c r="O91" s="105">
        <v>8.5723627749208227</v>
      </c>
      <c r="P91" s="105">
        <v>9.4203841481026558</v>
      </c>
      <c r="Q91" s="105">
        <v>8.9710197491568646</v>
      </c>
      <c r="R91" s="105">
        <v>9.1802171149528355</v>
      </c>
      <c r="S91" s="105">
        <v>9.3064458497666074</v>
      </c>
      <c r="T91" s="105">
        <v>9.5029241412760062</v>
      </c>
      <c r="U91" s="105">
        <v>9.5486519000476626</v>
      </c>
      <c r="V91" s="105">
        <v>9.1862874075025562</v>
      </c>
      <c r="W91" s="105">
        <v>11.384022209952303</v>
      </c>
      <c r="DA91" s="132" t="s">
        <v>2831</v>
      </c>
    </row>
    <row r="92" spans="1:105" ht="12" customHeight="1" x14ac:dyDescent="0.25">
      <c r="A92" s="106" t="s">
        <v>124</v>
      </c>
      <c r="B92" s="102">
        <v>16.884446245981788</v>
      </c>
      <c r="C92" s="102">
        <v>16.325620679584759</v>
      </c>
      <c r="D92" s="102">
        <v>16.867010775286381</v>
      </c>
      <c r="E92" s="102">
        <v>16.473775395486946</v>
      </c>
      <c r="F92" s="102">
        <v>16.779337694574533</v>
      </c>
      <c r="G92" s="102">
        <v>16.337430101041942</v>
      </c>
      <c r="H92" s="102">
        <v>15.882970591325243</v>
      </c>
      <c r="I92" s="102">
        <v>16.477655259786001</v>
      </c>
      <c r="J92" s="102">
        <v>15.541770082476043</v>
      </c>
      <c r="K92" s="102">
        <v>15.701910673305234</v>
      </c>
      <c r="L92" s="102">
        <v>16.537316075543213</v>
      </c>
      <c r="M92" s="102">
        <v>17.754405365429477</v>
      </c>
      <c r="N92" s="102">
        <v>17.361110859184159</v>
      </c>
      <c r="O92" s="102">
        <v>17.307857017188212</v>
      </c>
      <c r="P92" s="102">
        <v>17.114320942078891</v>
      </c>
      <c r="Q92" s="102">
        <v>16.668005349481444</v>
      </c>
      <c r="R92" s="102">
        <v>16.585607062581175</v>
      </c>
      <c r="S92" s="102">
        <v>17.135800296204483</v>
      </c>
      <c r="T92" s="102">
        <v>17.232517230275992</v>
      </c>
      <c r="U92" s="102">
        <v>16.122530799828144</v>
      </c>
      <c r="V92" s="102">
        <v>16.127860294804332</v>
      </c>
      <c r="W92" s="102">
        <v>16.269573014628637</v>
      </c>
      <c r="DA92" s="131" t="s">
        <v>2832</v>
      </c>
    </row>
    <row r="93" spans="1:105" ht="12" customHeight="1" x14ac:dyDescent="0.25">
      <c r="A93" s="107" t="s">
        <v>123</v>
      </c>
      <c r="B93" s="105">
        <v>11.982069408088613</v>
      </c>
      <c r="C93" s="105">
        <v>11.442023701822297</v>
      </c>
      <c r="D93" s="105">
        <v>11.71958524879742</v>
      </c>
      <c r="E93" s="105">
        <v>11.649909041523356</v>
      </c>
      <c r="F93" s="105">
        <v>11.869446970945893</v>
      </c>
      <c r="G93" s="105">
        <v>11.491954475743469</v>
      </c>
      <c r="H93" s="105">
        <v>11.189249093830162</v>
      </c>
      <c r="I93" s="105">
        <v>11.90427941145655</v>
      </c>
      <c r="J93" s="105">
        <v>11.140635055130359</v>
      </c>
      <c r="K93" s="105">
        <v>11.174142676647493</v>
      </c>
      <c r="L93" s="105">
        <v>13.204536354584807</v>
      </c>
      <c r="M93" s="105">
        <v>12.657130347060191</v>
      </c>
      <c r="N93" s="105">
        <v>12.819617354076531</v>
      </c>
      <c r="O93" s="105">
        <v>13.040519056547065</v>
      </c>
      <c r="P93" s="105">
        <v>12.566302245316962</v>
      </c>
      <c r="Q93" s="105">
        <v>12.58160993058047</v>
      </c>
      <c r="R93" s="105">
        <v>12.622176516389175</v>
      </c>
      <c r="S93" s="105">
        <v>13.395867169440297</v>
      </c>
      <c r="T93" s="105">
        <v>13.678720929861795</v>
      </c>
      <c r="U93" s="105">
        <v>12.997066492088647</v>
      </c>
      <c r="V93" s="105">
        <v>13.314559935159647</v>
      </c>
      <c r="W93" s="105">
        <v>13.678356061073387</v>
      </c>
      <c r="DA93" s="132" t="s">
        <v>2833</v>
      </c>
    </row>
    <row r="94" spans="1:105" ht="12" customHeight="1" x14ac:dyDescent="0.25">
      <c r="A94" s="108" t="s">
        <v>50</v>
      </c>
      <c r="B94" s="99">
        <v>4.4550571883724146</v>
      </c>
      <c r="C94" s="99">
        <v>3.8586831661120939</v>
      </c>
      <c r="D94" s="99">
        <v>3.6383563101541272</v>
      </c>
      <c r="E94" s="99">
        <v>3.9615280752366018</v>
      </c>
      <c r="F94" s="99">
        <v>3.918735456988554</v>
      </c>
      <c r="G94" s="99">
        <v>3.4873709055216584</v>
      </c>
      <c r="H94" s="99">
        <v>3.24019190204816</v>
      </c>
      <c r="I94" s="99">
        <v>4.0614913851969217</v>
      </c>
      <c r="J94" s="99">
        <v>3.5494752713139563</v>
      </c>
      <c r="K94" s="99">
        <v>3.2892219420114732</v>
      </c>
      <c r="L94" s="99">
        <v>7.4052633748034404</v>
      </c>
      <c r="M94" s="99">
        <v>3.5309123316064248</v>
      </c>
      <c r="N94" s="99">
        <v>4.4062395084317441</v>
      </c>
      <c r="O94" s="99">
        <v>4.6441716220052101</v>
      </c>
      <c r="P94" s="99">
        <v>3.2817505185622742</v>
      </c>
      <c r="Q94" s="99">
        <v>3.6810315127810194</v>
      </c>
      <c r="R94" s="99">
        <v>3.3845230798216921</v>
      </c>
      <c r="S94" s="99">
        <v>3.8902461117103155</v>
      </c>
      <c r="T94" s="99">
        <v>3.8450770163525836</v>
      </c>
      <c r="U94" s="99">
        <v>3.3394050601928829</v>
      </c>
      <c r="V94" s="99">
        <v>3.5333713313397381</v>
      </c>
      <c r="W94" s="99">
        <v>3.6665239450095646</v>
      </c>
      <c r="DA94" s="63" t="s">
        <v>2834</v>
      </c>
    </row>
    <row r="95" spans="1:105" ht="12" customHeight="1" x14ac:dyDescent="0.25">
      <c r="A95" s="108" t="s">
        <v>52</v>
      </c>
      <c r="B95" s="99">
        <v>7.5270122197161964</v>
      </c>
      <c r="C95" s="99">
        <v>7.5833405357102013</v>
      </c>
      <c r="D95" s="99">
        <v>8.0812289386432905</v>
      </c>
      <c r="E95" s="99">
        <v>7.688380966286755</v>
      </c>
      <c r="F95" s="99">
        <v>7.9507115139573408</v>
      </c>
      <c r="G95" s="99">
        <v>8.0045835702218096</v>
      </c>
      <c r="H95" s="99">
        <v>7.9490571917820017</v>
      </c>
      <c r="I95" s="99">
        <v>7.8427880262596297</v>
      </c>
      <c r="J95" s="99">
        <v>7.5911597838164022</v>
      </c>
      <c r="K95" s="99">
        <v>7.8849207346360224</v>
      </c>
      <c r="L95" s="99">
        <v>5.7992729797813656</v>
      </c>
      <c r="M95" s="99">
        <v>9.126218015453766</v>
      </c>
      <c r="N95" s="99">
        <v>8.4133778456447885</v>
      </c>
      <c r="O95" s="99">
        <v>8.3963474345418589</v>
      </c>
      <c r="P95" s="99">
        <v>9.2845517267546871</v>
      </c>
      <c r="Q95" s="99">
        <v>8.9005784177994496</v>
      </c>
      <c r="R95" s="99">
        <v>9.2376534365674825</v>
      </c>
      <c r="S95" s="99">
        <v>9.5056210577299822</v>
      </c>
      <c r="T95" s="99">
        <v>9.83364391350921</v>
      </c>
      <c r="U95" s="99">
        <v>9.6576614318957645</v>
      </c>
      <c r="V95" s="99">
        <v>9.7811886038199116</v>
      </c>
      <c r="W95" s="99">
        <v>10.01183211606382</v>
      </c>
      <c r="DA95" s="63" t="s">
        <v>2835</v>
      </c>
    </row>
    <row r="96" spans="1:105" ht="12" customHeight="1" x14ac:dyDescent="0.25">
      <c r="A96" s="106" t="s">
        <v>122</v>
      </c>
      <c r="B96" s="102">
        <v>15.640295805403738</v>
      </c>
      <c r="C96" s="102">
        <v>14.693932587943795</v>
      </c>
      <c r="D96" s="102">
        <v>14.537896391491142</v>
      </c>
      <c r="E96" s="102">
        <v>15.21714153699215</v>
      </c>
      <c r="F96" s="102">
        <v>15.166771322236432</v>
      </c>
      <c r="G96" s="102">
        <v>13.952428654054442</v>
      </c>
      <c r="H96" s="102">
        <v>14.341467999903644</v>
      </c>
      <c r="I96" s="102">
        <v>14.382750893253808</v>
      </c>
      <c r="J96" s="102">
        <v>14.539481811759071</v>
      </c>
      <c r="K96" s="102">
        <v>13.377884033808854</v>
      </c>
      <c r="L96" s="102">
        <v>14.555952706655344</v>
      </c>
      <c r="M96" s="102">
        <v>15.540017536022141</v>
      </c>
      <c r="N96" s="102">
        <v>16.435335035864277</v>
      </c>
      <c r="O96" s="102">
        <v>17.241768374100069</v>
      </c>
      <c r="P96" s="102">
        <v>15.314045031616839</v>
      </c>
      <c r="Q96" s="102">
        <v>15.914488370591581</v>
      </c>
      <c r="R96" s="102">
        <v>15.854737624077755</v>
      </c>
      <c r="S96" s="102">
        <v>16.647397581547761</v>
      </c>
      <c r="T96" s="102">
        <v>16.631986778016966</v>
      </c>
      <c r="U96" s="102">
        <v>16.274641383124322</v>
      </c>
      <c r="V96" s="102">
        <v>16.828510192100364</v>
      </c>
      <c r="W96" s="102">
        <v>16.19226125955392</v>
      </c>
      <c r="DA96" s="131" t="s">
        <v>2836</v>
      </c>
    </row>
    <row r="97" spans="1:105" ht="12" customHeight="1" x14ac:dyDescent="0.25">
      <c r="A97" s="107" t="s">
        <v>121</v>
      </c>
      <c r="B97" s="105">
        <v>11.938857273068381</v>
      </c>
      <c r="C97" s="105">
        <v>11.124539577605915</v>
      </c>
      <c r="D97" s="105">
        <v>10.958741821442185</v>
      </c>
      <c r="E97" s="105">
        <v>11.636252786581718</v>
      </c>
      <c r="F97" s="105">
        <v>11.613240153261881</v>
      </c>
      <c r="G97" s="105">
        <v>10.646956276080248</v>
      </c>
      <c r="H97" s="105">
        <v>10.958304265273537</v>
      </c>
      <c r="I97" s="105">
        <v>11.196735068174389</v>
      </c>
      <c r="J97" s="105">
        <v>11.252430339235969</v>
      </c>
      <c r="K97" s="105">
        <v>10.293262455828668</v>
      </c>
      <c r="L97" s="105">
        <v>12.21783136612013</v>
      </c>
      <c r="M97" s="105">
        <v>11.952072384354253</v>
      </c>
      <c r="N97" s="105">
        <v>12.93203709255749</v>
      </c>
      <c r="O97" s="105">
        <v>13.680300312344441</v>
      </c>
      <c r="P97" s="105">
        <v>11.885332246675741</v>
      </c>
      <c r="Q97" s="105">
        <v>12.54832436899229</v>
      </c>
      <c r="R97" s="105">
        <v>12.514344000327631</v>
      </c>
      <c r="S97" s="105">
        <v>13.349296581594359</v>
      </c>
      <c r="T97" s="105">
        <v>13.424885616339294</v>
      </c>
      <c r="U97" s="105">
        <v>13.175925839903424</v>
      </c>
      <c r="V97" s="105">
        <v>13.773487608308535</v>
      </c>
      <c r="W97" s="105">
        <v>13.368943380846558</v>
      </c>
      <c r="DA97" s="132" t="s">
        <v>2837</v>
      </c>
    </row>
    <row r="98" spans="1:105" ht="12" customHeight="1" x14ac:dyDescent="0.25">
      <c r="A98" s="108" t="s">
        <v>53</v>
      </c>
      <c r="B98" s="99">
        <v>4.129019691243732</v>
      </c>
      <c r="C98" s="99">
        <v>3.4751517996624486</v>
      </c>
      <c r="D98" s="99">
        <v>3.1397490661874548</v>
      </c>
      <c r="E98" s="99">
        <v>3.6583965487162451</v>
      </c>
      <c r="F98" s="99">
        <v>3.5427720228532822</v>
      </c>
      <c r="G98" s="99">
        <v>2.9800810220924547</v>
      </c>
      <c r="H98" s="99">
        <v>2.9263974678210367</v>
      </c>
      <c r="I98" s="99">
        <v>3.550641355420515</v>
      </c>
      <c r="J98" s="99">
        <v>3.3274011661938605</v>
      </c>
      <c r="K98" s="99">
        <v>2.8062159058577243</v>
      </c>
      <c r="L98" s="99">
        <v>6.5430169574896135</v>
      </c>
      <c r="M98" s="99">
        <v>3.0970342923241199</v>
      </c>
      <c r="N98" s="99">
        <v>4.160331789654852</v>
      </c>
      <c r="O98" s="99">
        <v>4.5622348834098787</v>
      </c>
      <c r="P98" s="99">
        <v>2.9211854301928541</v>
      </c>
      <c r="Q98" s="99">
        <v>3.4952025476499475</v>
      </c>
      <c r="R98" s="99">
        <v>3.2304430267709692</v>
      </c>
      <c r="S98" s="99">
        <v>3.814675171125125</v>
      </c>
      <c r="T98" s="99">
        <v>3.780637941143667</v>
      </c>
      <c r="U98" s="99">
        <v>3.4155070872372946</v>
      </c>
      <c r="V98" s="99">
        <v>3.6805751212379207</v>
      </c>
      <c r="W98" s="99">
        <v>3.632540945763167</v>
      </c>
      <c r="DA98" s="63" t="s">
        <v>2838</v>
      </c>
    </row>
    <row r="99" spans="1:105" ht="12" customHeight="1" x14ac:dyDescent="0.25">
      <c r="A99" s="108" t="s">
        <v>52</v>
      </c>
      <c r="B99" s="99">
        <v>7.8098375818246488</v>
      </c>
      <c r="C99" s="99">
        <v>7.649387777943466</v>
      </c>
      <c r="D99" s="99">
        <v>7.8189927552547314</v>
      </c>
      <c r="E99" s="99">
        <v>7.977856237865474</v>
      </c>
      <c r="F99" s="99">
        <v>8.0704681304085977</v>
      </c>
      <c r="G99" s="99">
        <v>7.6668752539877918</v>
      </c>
      <c r="H99" s="99">
        <v>8.0319067974524998</v>
      </c>
      <c r="I99" s="99">
        <v>7.6460937127538751</v>
      </c>
      <c r="J99" s="99">
        <v>7.9250291730421081</v>
      </c>
      <c r="K99" s="99">
        <v>7.4870465499709429</v>
      </c>
      <c r="L99" s="99">
        <v>5.6748144086305166</v>
      </c>
      <c r="M99" s="99">
        <v>8.8550380920301315</v>
      </c>
      <c r="N99" s="99">
        <v>8.7717053029026406</v>
      </c>
      <c r="O99" s="99">
        <v>9.1180654289345622</v>
      </c>
      <c r="P99" s="99">
        <v>8.9641468164828879</v>
      </c>
      <c r="Q99" s="99">
        <v>9.0531218213423426</v>
      </c>
      <c r="R99" s="99">
        <v>9.2839009735566602</v>
      </c>
      <c r="S99" s="99">
        <v>9.5346214104692315</v>
      </c>
      <c r="T99" s="99">
        <v>9.6442476751956292</v>
      </c>
      <c r="U99" s="99">
        <v>9.7604187526661317</v>
      </c>
      <c r="V99" s="99">
        <v>10.092912487070617</v>
      </c>
      <c r="W99" s="99">
        <v>9.7364024350833915</v>
      </c>
      <c r="DA99" s="63" t="s">
        <v>2839</v>
      </c>
    </row>
    <row r="100" spans="1:105" ht="12" customHeight="1" x14ac:dyDescent="0.25">
      <c r="A100" s="121" t="s">
        <v>54</v>
      </c>
      <c r="B100" s="123">
        <v>9.544105366073353</v>
      </c>
      <c r="C100" s="123">
        <v>9.4569349288626618</v>
      </c>
      <c r="D100" s="123">
        <v>9.5125999345649053</v>
      </c>
      <c r="E100" s="123">
        <v>9.0897663513035312</v>
      </c>
      <c r="F100" s="123">
        <v>8.2091839329716816</v>
      </c>
      <c r="G100" s="123">
        <v>8.3545285774281783</v>
      </c>
      <c r="H100" s="123">
        <v>8.3828054845792668</v>
      </c>
      <c r="I100" s="123">
        <v>8.7242537160222948</v>
      </c>
      <c r="J100" s="123">
        <v>8.6389800296129327</v>
      </c>
      <c r="K100" s="123">
        <v>7.2577302148258278</v>
      </c>
      <c r="L100" s="123">
        <v>8.7661883600165531</v>
      </c>
      <c r="M100" s="123">
        <v>8.6606772366302707</v>
      </c>
      <c r="N100" s="123">
        <v>8.9776540795678503</v>
      </c>
      <c r="O100" s="123">
        <v>9.1053220295113473</v>
      </c>
      <c r="P100" s="123">
        <v>8.0422562922708707</v>
      </c>
      <c r="Q100" s="123">
        <v>8.2545888703549757</v>
      </c>
      <c r="R100" s="123">
        <v>7.828119552584786</v>
      </c>
      <c r="S100" s="123">
        <v>8.2116419194471337</v>
      </c>
      <c r="T100" s="123">
        <v>8.074309168404719</v>
      </c>
      <c r="U100" s="123">
        <v>7.8133953320659559</v>
      </c>
      <c r="V100" s="123">
        <v>8.063757606030503</v>
      </c>
      <c r="W100" s="123">
        <v>7.4583796348962323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10.824496322089548</v>
      </c>
      <c r="C102" s="99">
        <v>10.362631024686682</v>
      </c>
      <c r="D102" s="99">
        <v>10.554864859141082</v>
      </c>
      <c r="E102" s="99">
        <v>9.8962612556559666</v>
      </c>
      <c r="F102" s="99">
        <v>9.683209777374314</v>
      </c>
      <c r="G102" s="99">
        <v>9.4061704026447526</v>
      </c>
      <c r="H102" s="99">
        <v>9.3492026948984428</v>
      </c>
      <c r="I102" s="99">
        <v>9.8853116438236786</v>
      </c>
      <c r="J102" s="99">
        <v>9.2846389069341342</v>
      </c>
      <c r="K102" s="99">
        <v>9.4214513107484414</v>
      </c>
      <c r="L102" s="99">
        <v>9.6972639107484326</v>
      </c>
      <c r="M102" s="99">
        <v>10.189830830412715</v>
      </c>
      <c r="N102" s="99">
        <v>10.05836594179754</v>
      </c>
      <c r="O102" s="99">
        <v>10.056584017369385</v>
      </c>
      <c r="P102" s="99">
        <v>10.022816780744918</v>
      </c>
      <c r="Q102" s="99">
        <v>9.8500962895691035</v>
      </c>
      <c r="R102" s="99">
        <v>9.0392939453066425</v>
      </c>
      <c r="S102" s="99">
        <v>9.7689078833893461</v>
      </c>
      <c r="T102" s="99">
        <v>9.7391490885272702</v>
      </c>
      <c r="U102" s="99">
        <v>9.5171433979905267</v>
      </c>
      <c r="V102" s="99">
        <v>10.05642807035378</v>
      </c>
      <c r="W102" s="99">
        <v>9.1453273943396596</v>
      </c>
      <c r="DA102" s="63" t="s">
        <v>2842</v>
      </c>
    </row>
    <row r="103" spans="1:105" ht="12" customHeight="1" x14ac:dyDescent="0.25">
      <c r="A103" s="109" t="s">
        <v>120</v>
      </c>
      <c r="B103" s="110">
        <v>8.4564218321023468</v>
      </c>
      <c r="C103" s="110">
        <v>8.699346588936681</v>
      </c>
      <c r="D103" s="110">
        <v>8.6385326843014685</v>
      </c>
      <c r="E103" s="110">
        <v>8.4136976684781697</v>
      </c>
      <c r="F103" s="110">
        <v>6.9370223176949892</v>
      </c>
      <c r="G103" s="110">
        <v>7.468291612363033</v>
      </c>
      <c r="H103" s="110">
        <v>7.6277791956773076</v>
      </c>
      <c r="I103" s="110">
        <v>7.8658576668071163</v>
      </c>
      <c r="J103" s="110">
        <v>8.1950276116571796</v>
      </c>
      <c r="K103" s="110">
        <v>5.8696413926689672</v>
      </c>
      <c r="L103" s="110">
        <v>8.2037670801899356</v>
      </c>
      <c r="M103" s="110">
        <v>7.7750365134083337</v>
      </c>
      <c r="N103" s="110">
        <v>8.3832551040236183</v>
      </c>
      <c r="O103" s="110">
        <v>8.5984434388945115</v>
      </c>
      <c r="P103" s="110">
        <v>7.0168752172642224</v>
      </c>
      <c r="Q103" s="110">
        <v>7.4675181306099025</v>
      </c>
      <c r="R103" s="110">
        <v>7.2799610863231186</v>
      </c>
      <c r="S103" s="110">
        <v>7.5604232844960153</v>
      </c>
      <c r="T103" s="110">
        <v>7.4257896323181836</v>
      </c>
      <c r="U103" s="110">
        <v>7.1930747262772545</v>
      </c>
      <c r="V103" s="110">
        <v>7.3798223160686298</v>
      </c>
      <c r="W103" s="110">
        <v>6.9097505734115972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144.72236527546315</v>
      </c>
      <c r="C105" s="118">
        <f t="shared" si="35"/>
        <v>156.27718447055943</v>
      </c>
      <c r="D105" s="118">
        <f t="shared" si="35"/>
        <v>128.09646683794708</v>
      </c>
      <c r="E105" s="118">
        <f t="shared" si="35"/>
        <v>154.58108158151299</v>
      </c>
      <c r="F105" s="118">
        <f t="shared" si="35"/>
        <v>203.52122331886227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119.43379953182838</v>
      </c>
      <c r="C106" s="123">
        <f t="shared" si="38"/>
        <v>131.86614144153029</v>
      </c>
      <c r="D106" s="123">
        <f t="shared" si="38"/>
        <v>103.71531981742098</v>
      </c>
      <c r="E106" s="123">
        <f t="shared" si="38"/>
        <v>129.06483098045501</v>
      </c>
      <c r="F106" s="123">
        <f t="shared" si="38"/>
        <v>179.56520589410292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118.9774965279057</v>
      </c>
      <c r="C107" s="99">
        <v>131.37520211894901</v>
      </c>
      <c r="D107" s="99">
        <v>103.33433548966299</v>
      </c>
      <c r="E107" s="99">
        <v>128.6125649662448</v>
      </c>
      <c r="F107" s="99">
        <v>178.93083809347988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0.45630300392267892</v>
      </c>
      <c r="C108" s="99">
        <v>0.49093932258129763</v>
      </c>
      <c r="D108" s="99">
        <v>0.38098432775798879</v>
      </c>
      <c r="E108" s="99">
        <v>0.45226601421020868</v>
      </c>
      <c r="F108" s="99">
        <v>0.63436780062303644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0.23827574710591132</v>
      </c>
      <c r="C109" s="123">
        <f t="shared" si="41"/>
        <v>0.32763468114430483</v>
      </c>
      <c r="D109" s="123">
        <f t="shared" si="41"/>
        <v>0.29798382033218762</v>
      </c>
      <c r="E109" s="123">
        <f t="shared" si="41"/>
        <v>1.0761572038000053</v>
      </c>
      <c r="F109" s="123">
        <f t="shared" si="41"/>
        <v>0.37522632204982848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0.23827574710591132</v>
      </c>
      <c r="C110" s="99">
        <f>RES_hhdet_fech!C110/RES_summary!C$19</f>
        <v>0.32763468114430483</v>
      </c>
      <c r="D110" s="99">
        <f>RES_hhdet_fech!D110/RES_summary!D$19</f>
        <v>0.29798382033218762</v>
      </c>
      <c r="E110" s="99">
        <f>RES_hhdet_fech!E110/RES_summary!E$19</f>
        <v>1.0761572038000053</v>
      </c>
      <c r="F110" s="99">
        <f>RES_hhdet_fech!F110/RES_summary!F$19</f>
        <v>0.37522632204982848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15.506180990218743</v>
      </c>
      <c r="C111" s="123">
        <v>14.610040104146375</v>
      </c>
      <c r="D111" s="123">
        <v>14.53315851959942</v>
      </c>
      <c r="E111" s="123">
        <v>15.295545608033635</v>
      </c>
      <c r="F111" s="123">
        <v>15.325320412480057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15.64029580540374</v>
      </c>
      <c r="C116" s="102">
        <v>14.739320348843011</v>
      </c>
      <c r="D116" s="102">
        <v>14.664921246312614</v>
      </c>
      <c r="E116" s="102">
        <v>15.429142336190752</v>
      </c>
      <c r="F116" s="102">
        <v>15.459492201301327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11.938857273068381</v>
      </c>
      <c r="C117" s="105">
        <v>11.133549685456464</v>
      </c>
      <c r="D117" s="105">
        <v>10.98249003322095</v>
      </c>
      <c r="E117" s="105">
        <v>11.687546417079973</v>
      </c>
      <c r="F117" s="105">
        <v>11.687650691300894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4.1290196912437311</v>
      </c>
      <c r="C118" s="99">
        <v>3.4839064426402211</v>
      </c>
      <c r="D118" s="99">
        <v>3.1624533367675727</v>
      </c>
      <c r="E118" s="99">
        <v>3.7067430757310644</v>
      </c>
      <c r="F118" s="99">
        <v>3.6119144672262959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7.8098375818246488</v>
      </c>
      <c r="C119" s="99">
        <v>7.6496432428162402</v>
      </c>
      <c r="D119" s="99">
        <v>7.8200366964533767</v>
      </c>
      <c r="E119" s="99">
        <v>7.9808033413489081</v>
      </c>
      <c r="F119" s="99">
        <v>8.075736224074598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9.5441090063100962</v>
      </c>
      <c r="C120" s="123">
        <v>9.4733682437384719</v>
      </c>
      <c r="D120" s="123">
        <v>9.5500046805944727</v>
      </c>
      <c r="E120" s="123">
        <v>9.1445477892243723</v>
      </c>
      <c r="F120" s="123">
        <v>8.255470690229469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10.824496322089548</v>
      </c>
      <c r="C121" s="99">
        <v>10.371609047678895</v>
      </c>
      <c r="D121" s="99">
        <v>10.58100492907688</v>
      </c>
      <c r="E121" s="99">
        <v>9.9348025697695608</v>
      </c>
      <c r="F121" s="99">
        <v>9.7355494322799423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8.4564218321023468</v>
      </c>
      <c r="C122" s="110">
        <v>8.7144864756927394</v>
      </c>
      <c r="D122" s="110">
        <v>8.6799596147995999</v>
      </c>
      <c r="E122" s="110">
        <v>8.4787246882161647</v>
      </c>
      <c r="F122" s="110">
        <v>7.0118307753479518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114.37632712463194</v>
      </c>
      <c r="C124" s="118">
        <f t="shared" si="42"/>
        <v>136.32313843529212</v>
      </c>
      <c r="D124" s="118">
        <f t="shared" si="42"/>
        <v>141.56128653398079</v>
      </c>
      <c r="E124" s="118">
        <f t="shared" si="42"/>
        <v>137.16655665943432</v>
      </c>
      <c r="F124" s="118">
        <f t="shared" si="42"/>
        <v>138.58878591344734</v>
      </c>
      <c r="G124" s="118">
        <f t="shared" si="42"/>
        <v>148.91055303029344</v>
      </c>
      <c r="H124" s="118">
        <f t="shared" si="42"/>
        <v>154.11607930095286</v>
      </c>
      <c r="I124" s="118">
        <f t="shared" si="42"/>
        <v>100.1685161267316</v>
      </c>
      <c r="J124" s="118">
        <f t="shared" si="42"/>
        <v>126.15056806402599</v>
      </c>
      <c r="K124" s="118">
        <f t="shared" si="42"/>
        <v>123.92442102995909</v>
      </c>
      <c r="L124" s="118">
        <f t="shared" si="42"/>
        <v>137.54924750347908</v>
      </c>
      <c r="M124" s="118">
        <f t="shared" si="42"/>
        <v>116.73187492584216</v>
      </c>
      <c r="N124" s="118">
        <f t="shared" si="42"/>
        <v>128.51264659673487</v>
      </c>
      <c r="O124" s="118">
        <f t="shared" si="42"/>
        <v>135.68080190032268</v>
      </c>
      <c r="P124" s="118">
        <f t="shared" si="42"/>
        <v>107.42176494147873</v>
      </c>
      <c r="Q124" s="118">
        <f t="shared" si="42"/>
        <v>117.04441774228809</v>
      </c>
      <c r="R124" s="118">
        <f t="shared" ref="R124:V124" si="43">R125+R128+R130+R139</f>
        <v>121.46435292725728</v>
      </c>
      <c r="S124" s="118">
        <f t="shared" si="43"/>
        <v>118.1008694140356</v>
      </c>
      <c r="T124" s="118">
        <f t="shared" si="43"/>
        <v>116.26323748809368</v>
      </c>
      <c r="U124" s="118">
        <f t="shared" si="43"/>
        <v>114.66200044446367</v>
      </c>
      <c r="V124" s="118">
        <f t="shared" si="43"/>
        <v>109.7122764019842</v>
      </c>
      <c r="W124" s="118">
        <f t="shared" ref="W124" si="44">W125+W128+W130+W139</f>
        <v>122.96622294749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93.623190223836403</v>
      </c>
      <c r="C125" s="123">
        <f t="shared" si="45"/>
        <v>114.55692356759447</v>
      </c>
      <c r="D125" s="123">
        <f t="shared" si="45"/>
        <v>118.70064496927758</v>
      </c>
      <c r="E125" s="123">
        <f t="shared" si="45"/>
        <v>114.65115514014538</v>
      </c>
      <c r="F125" s="123">
        <f t="shared" si="45"/>
        <v>117.75156335315577</v>
      </c>
      <c r="G125" s="123">
        <f t="shared" si="45"/>
        <v>127.3349796219689</v>
      </c>
      <c r="H125" s="123">
        <f t="shared" si="45"/>
        <v>130.91375194130833</v>
      </c>
      <c r="I125" s="123">
        <f t="shared" si="45"/>
        <v>81.143884062330997</v>
      </c>
      <c r="J125" s="123">
        <f t="shared" si="45"/>
        <v>105.32610416146538</v>
      </c>
      <c r="K125" s="123">
        <f t="shared" si="45"/>
        <v>105.13292246113693</v>
      </c>
      <c r="L125" s="123">
        <f t="shared" si="45"/>
        <v>116.06240067979981</v>
      </c>
      <c r="M125" s="123">
        <f t="shared" si="45"/>
        <v>94.411794935935731</v>
      </c>
      <c r="N125" s="123">
        <f t="shared" si="45"/>
        <v>105.79991182702329</v>
      </c>
      <c r="O125" s="123">
        <f t="shared" si="45"/>
        <v>112.56281437056928</v>
      </c>
      <c r="P125" s="123">
        <f t="shared" si="45"/>
        <v>86.333103420344074</v>
      </c>
      <c r="Q125" s="123">
        <f t="shared" si="45"/>
        <v>94.979548648802052</v>
      </c>
      <c r="R125" s="123">
        <f t="shared" ref="R125:V125" si="46">SUM(R126:R127)</f>
        <v>99.649661389012849</v>
      </c>
      <c r="S125" s="123">
        <f t="shared" si="46"/>
        <v>95.491000040750691</v>
      </c>
      <c r="T125" s="123">
        <f t="shared" si="46"/>
        <v>93.446614115501433</v>
      </c>
      <c r="U125" s="123">
        <f t="shared" si="46"/>
        <v>92.413806356048056</v>
      </c>
      <c r="V125" s="123">
        <f t="shared" si="46"/>
        <v>86.660405063284401</v>
      </c>
      <c r="W125" s="123">
        <f t="shared" ref="W125" si="47">SUM(W126:W127)</f>
        <v>100.52071869197451</v>
      </c>
      <c r="DA125" s="130" t="s">
        <v>2863</v>
      </c>
    </row>
    <row r="126" spans="1:105" ht="12" customHeight="1" x14ac:dyDescent="0.25">
      <c r="A126" s="97" t="s">
        <v>203</v>
      </c>
      <c r="B126" s="99">
        <v>93.246747775230574</v>
      </c>
      <c r="C126" s="99">
        <v>114.10700010736025</v>
      </c>
      <c r="D126" s="99">
        <v>118.23949732580878</v>
      </c>
      <c r="E126" s="99">
        <v>114.2250295780874</v>
      </c>
      <c r="F126" s="99">
        <v>117.30916534939814</v>
      </c>
      <c r="G126" s="99">
        <v>126.86636100130686</v>
      </c>
      <c r="H126" s="99">
        <v>130.44001958743954</v>
      </c>
      <c r="I126" s="99">
        <v>80.849937653926688</v>
      </c>
      <c r="J126" s="99">
        <v>104.95010568890558</v>
      </c>
      <c r="K126" s="99">
        <v>104.76809523788522</v>
      </c>
      <c r="L126" s="99">
        <v>115.65981226667117</v>
      </c>
      <c r="M126" s="99">
        <v>94.085306167315551</v>
      </c>
      <c r="N126" s="99">
        <v>105.43410925287806</v>
      </c>
      <c r="O126" s="99">
        <v>112.17350070659467</v>
      </c>
      <c r="P126" s="99">
        <v>86.035542257766593</v>
      </c>
      <c r="Q126" s="99">
        <v>94.652773542096881</v>
      </c>
      <c r="R126" s="99">
        <v>99.306942174408732</v>
      </c>
      <c r="S126" s="99">
        <v>95.162304921366953</v>
      </c>
      <c r="T126" s="99">
        <v>93.12450850680105</v>
      </c>
      <c r="U126" s="99">
        <v>92.094799650867614</v>
      </c>
      <c r="V126" s="99">
        <v>86.361027403045824</v>
      </c>
      <c r="W126" s="99">
        <v>100.17321728826005</v>
      </c>
      <c r="DA126" s="63" t="s">
        <v>2864</v>
      </c>
    </row>
    <row r="127" spans="1:105" ht="12" customHeight="1" x14ac:dyDescent="0.25">
      <c r="A127" s="97" t="s">
        <v>53</v>
      </c>
      <c r="B127" s="99">
        <v>0.37644244860582526</v>
      </c>
      <c r="C127" s="99">
        <v>0.44992346023421248</v>
      </c>
      <c r="D127" s="99">
        <v>0.46114764346879489</v>
      </c>
      <c r="E127" s="99">
        <v>0.42612556205798086</v>
      </c>
      <c r="F127" s="99">
        <v>0.44239800375763572</v>
      </c>
      <c r="G127" s="99">
        <v>0.46861862066204024</v>
      </c>
      <c r="H127" s="99">
        <v>0.47373235386879792</v>
      </c>
      <c r="I127" s="99">
        <v>0.29394640840431507</v>
      </c>
      <c r="J127" s="99">
        <v>0.3759984725597994</v>
      </c>
      <c r="K127" s="99">
        <v>0.36482722325171346</v>
      </c>
      <c r="L127" s="99">
        <v>0.40258841312863736</v>
      </c>
      <c r="M127" s="99">
        <v>0.32648876862017739</v>
      </c>
      <c r="N127" s="99">
        <v>0.36580257414523359</v>
      </c>
      <c r="O127" s="99">
        <v>0.38931366397461337</v>
      </c>
      <c r="P127" s="99">
        <v>0.29756116257748694</v>
      </c>
      <c r="Q127" s="99">
        <v>0.32677510670517629</v>
      </c>
      <c r="R127" s="99">
        <v>0.3427192146041218</v>
      </c>
      <c r="S127" s="99">
        <v>0.32869511938373192</v>
      </c>
      <c r="T127" s="99">
        <v>0.32210560870038807</v>
      </c>
      <c r="U127" s="99">
        <v>0.31900670518043683</v>
      </c>
      <c r="V127" s="99">
        <v>0.29937766023857187</v>
      </c>
      <c r="W127" s="99">
        <v>0.34750140371445448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0.23828877721489347</v>
      </c>
      <c r="C128" s="123">
        <f t="shared" si="48"/>
        <v>0.29725606336389382</v>
      </c>
      <c r="D128" s="123">
        <f t="shared" si="48"/>
        <v>0.23508961826580677</v>
      </c>
      <c r="E128" s="123">
        <f t="shared" si="48"/>
        <v>0.79087027288328948</v>
      </c>
      <c r="F128" s="123">
        <f t="shared" si="48"/>
        <v>0.24655457373688214</v>
      </c>
      <c r="G128" s="123">
        <f t="shared" si="48"/>
        <v>0.353234750845072</v>
      </c>
      <c r="H128" s="123">
        <f t="shared" si="48"/>
        <v>0.5069878485168634</v>
      </c>
      <c r="I128" s="123">
        <f t="shared" si="48"/>
        <v>0.27340739089196964</v>
      </c>
      <c r="J128" s="123">
        <f t="shared" si="48"/>
        <v>0.30384872648810379</v>
      </c>
      <c r="K128" s="123">
        <f t="shared" si="48"/>
        <v>0.33335415974930704</v>
      </c>
      <c r="L128" s="123">
        <f t="shared" si="48"/>
        <v>0.25462729535620099</v>
      </c>
      <c r="M128" s="123">
        <f t="shared" si="48"/>
        <v>0.20810784592935666</v>
      </c>
      <c r="N128" s="123">
        <f t="shared" si="48"/>
        <v>0.19143155968339565</v>
      </c>
      <c r="O128" s="123">
        <f t="shared" si="48"/>
        <v>0.19824416842586537</v>
      </c>
      <c r="P128" s="123">
        <f t="shared" si="48"/>
        <v>0.22860782800732143</v>
      </c>
      <c r="Q128" s="123">
        <f t="shared" si="48"/>
        <v>0.26121340854271602</v>
      </c>
      <c r="R128" s="123">
        <f t="shared" si="48"/>
        <v>0.3440295633895567</v>
      </c>
      <c r="S128" s="123">
        <f t="shared" si="48"/>
        <v>0.3934778931826684</v>
      </c>
      <c r="T128" s="123">
        <f t="shared" si="48"/>
        <v>0.48512519555117567</v>
      </c>
      <c r="U128" s="123">
        <f t="shared" si="48"/>
        <v>0.56240259575596507</v>
      </c>
      <c r="V128" s="123">
        <f t="shared" si="48"/>
        <v>0.69542802016280958</v>
      </c>
      <c r="W128" s="123">
        <f t="shared" si="48"/>
        <v>0.7206229552001272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0.23828877721489347</v>
      </c>
      <c r="C129" s="99">
        <f>RES_hhdet_fech!C129/RES_summary!C$19</f>
        <v>0.29725606336389382</v>
      </c>
      <c r="D129" s="99">
        <f>RES_hhdet_fech!D129/RES_summary!D$19</f>
        <v>0.23508961826580677</v>
      </c>
      <c r="E129" s="99">
        <f>RES_hhdet_fech!E129/RES_summary!E$19</f>
        <v>0.79087027288328948</v>
      </c>
      <c r="F129" s="99">
        <f>RES_hhdet_fech!F129/RES_summary!F$19</f>
        <v>0.24655457373688214</v>
      </c>
      <c r="G129" s="99">
        <f>RES_hhdet_fech!G129/RES_summary!G$19</f>
        <v>0.353234750845072</v>
      </c>
      <c r="H129" s="99">
        <f>RES_hhdet_fech!H129/RES_summary!H$19</f>
        <v>0.5069878485168634</v>
      </c>
      <c r="I129" s="99">
        <f>RES_hhdet_fech!I129/RES_summary!I$19</f>
        <v>0.27340739089196964</v>
      </c>
      <c r="J129" s="99">
        <f>RES_hhdet_fech!J129/RES_summary!J$19</f>
        <v>0.30384872648810379</v>
      </c>
      <c r="K129" s="99">
        <f>RES_hhdet_fech!K129/RES_summary!K$19</f>
        <v>0.33335415974930704</v>
      </c>
      <c r="L129" s="99">
        <f>RES_hhdet_fech!L129/RES_summary!L$19</f>
        <v>0.25462729535620099</v>
      </c>
      <c r="M129" s="99">
        <f>RES_hhdet_fech!M129/RES_summary!M$19</f>
        <v>0.20810784592935666</v>
      </c>
      <c r="N129" s="99">
        <f>RES_hhdet_fech!N129/RES_summary!N$19</f>
        <v>0.19143155968339565</v>
      </c>
      <c r="O129" s="99">
        <f>RES_hhdet_fech!O129/RES_summary!O$19</f>
        <v>0.19824416842586537</v>
      </c>
      <c r="P129" s="99">
        <f>RES_hhdet_fech!P129/RES_summary!P$19</f>
        <v>0.22860782800732143</v>
      </c>
      <c r="Q129" s="99">
        <f>RES_hhdet_fech!Q129/RES_summary!Q$19</f>
        <v>0.26121340854271602</v>
      </c>
      <c r="R129" s="99">
        <f>RES_hhdet_fech!R129/RES_summary!R$19</f>
        <v>0.3440295633895567</v>
      </c>
      <c r="S129" s="99">
        <f>RES_hhdet_fech!S129/RES_summary!S$19</f>
        <v>0.3934778931826684</v>
      </c>
      <c r="T129" s="99">
        <f>RES_hhdet_fech!T129/RES_summary!T$19</f>
        <v>0.48512519555117567</v>
      </c>
      <c r="U129" s="99">
        <f>RES_hhdet_fech!U129/RES_summary!U$19</f>
        <v>0.56240259575596507</v>
      </c>
      <c r="V129" s="99">
        <f>RES_hhdet_fech!V129/RES_summary!V$19</f>
        <v>0.69542802016280958</v>
      </c>
      <c r="W129" s="99">
        <f>RES_hhdet_fech!W129/RES_summary!W$19</f>
        <v>0.7206229552001272</v>
      </c>
      <c r="DA129" s="63" t="s">
        <v>2867</v>
      </c>
    </row>
    <row r="130" spans="1:105" ht="12" customHeight="1" x14ac:dyDescent="0.25">
      <c r="A130" s="121" t="s">
        <v>55</v>
      </c>
      <c r="B130" s="123">
        <v>10.970742455299389</v>
      </c>
      <c r="C130" s="123">
        <v>12.014526767149118</v>
      </c>
      <c r="D130" s="123">
        <v>13.114635293057001</v>
      </c>
      <c r="E130" s="123">
        <v>12.635137464611759</v>
      </c>
      <c r="F130" s="123">
        <v>12.382852911426406</v>
      </c>
      <c r="G130" s="123">
        <v>12.862791843391831</v>
      </c>
      <c r="H130" s="123">
        <v>14.292358394415663</v>
      </c>
      <c r="I130" s="123">
        <v>9.9771283544765517</v>
      </c>
      <c r="J130" s="123">
        <v>11.83011124217348</v>
      </c>
      <c r="K130" s="123">
        <v>11.039927574507725</v>
      </c>
      <c r="L130" s="123">
        <v>12.407780587289452</v>
      </c>
      <c r="M130" s="123">
        <v>13.405848868639167</v>
      </c>
      <c r="N130" s="123">
        <v>13.543043893868457</v>
      </c>
      <c r="O130" s="123">
        <v>13.825211661500433</v>
      </c>
      <c r="P130" s="123">
        <v>12.807248393175698</v>
      </c>
      <c r="Q130" s="123">
        <v>13.529906391342307</v>
      </c>
      <c r="R130" s="123">
        <v>13.624705640511065</v>
      </c>
      <c r="S130" s="123">
        <v>13.994977962272433</v>
      </c>
      <c r="T130" s="123">
        <v>14.269667104602332</v>
      </c>
      <c r="U130" s="123">
        <v>13.907291679115387</v>
      </c>
      <c r="V130" s="123">
        <v>14.338410554015537</v>
      </c>
      <c r="W130" s="123">
        <v>14.294377444402061</v>
      </c>
      <c r="DA130" s="130" t="s">
        <v>2868</v>
      </c>
    </row>
    <row r="131" spans="1:105" ht="12" customHeight="1" x14ac:dyDescent="0.25">
      <c r="A131" s="97" t="s">
        <v>128</v>
      </c>
      <c r="B131" s="99">
        <v>10.59802852715902</v>
      </c>
      <c r="C131" s="99">
        <v>11.813189444792046</v>
      </c>
      <c r="D131" s="99">
        <v>13.023299032864116</v>
      </c>
      <c r="E131" s="99">
        <v>12.470420586729849</v>
      </c>
      <c r="F131" s="99">
        <v>12.205011807639986</v>
      </c>
      <c r="G131" s="99">
        <v>12.798356540971636</v>
      </c>
      <c r="H131" s="99">
        <v>14.299550379668386</v>
      </c>
      <c r="I131" s="99">
        <v>9.6893653905902877</v>
      </c>
      <c r="J131" s="99">
        <v>11.654624182436896</v>
      </c>
      <c r="K131" s="99">
        <v>10.880475833196005</v>
      </c>
      <c r="L131" s="99">
        <v>12.257830981443018</v>
      </c>
      <c r="M131" s="99">
        <v>13.265443749692123</v>
      </c>
      <c r="N131" s="99">
        <v>13.332912719086913</v>
      </c>
      <c r="O131" s="99">
        <v>13.551887132042252</v>
      </c>
      <c r="P131" s="99">
        <v>12.60024156296174</v>
      </c>
      <c r="Q131" s="99">
        <v>13.331615513222998</v>
      </c>
      <c r="R131" s="99">
        <v>13.44304733049294</v>
      </c>
      <c r="S131" s="99">
        <v>13.772411414156004</v>
      </c>
      <c r="T131" s="99">
        <v>14.083296541724549</v>
      </c>
      <c r="U131" s="99">
        <v>13.72778656043752</v>
      </c>
      <c r="V131" s="99">
        <v>14.152005469880319</v>
      </c>
      <c r="W131" s="99">
        <v>14.177299177855577</v>
      </c>
      <c r="DA131" s="63" t="s">
        <v>2869</v>
      </c>
    </row>
    <row r="132" spans="1:105" ht="12" customHeight="1" x14ac:dyDescent="0.25">
      <c r="A132" s="97" t="s">
        <v>127</v>
      </c>
      <c r="B132" s="99">
        <v>9.206818753591822</v>
      </c>
      <c r="C132" s="99">
        <v>10.212393916500163</v>
      </c>
      <c r="D132" s="99">
        <v>11.232956598930977</v>
      </c>
      <c r="E132" s="99">
        <v>10.837456316778169</v>
      </c>
      <c r="F132" s="99">
        <v>10.61589173587033</v>
      </c>
      <c r="G132" s="99">
        <v>11.09368528679024</v>
      </c>
      <c r="H132" s="99">
        <v>12.375357514151808</v>
      </c>
      <c r="I132" s="99">
        <v>8.4964509244401381</v>
      </c>
      <c r="J132" s="99">
        <v>10.22790323287763</v>
      </c>
      <c r="K132" s="99">
        <v>9.5409540281948502</v>
      </c>
      <c r="L132" s="99">
        <v>11.171737988655563</v>
      </c>
      <c r="M132" s="99">
        <v>11.699807407717008</v>
      </c>
      <c r="N132" s="99">
        <v>11.956293688171996</v>
      </c>
      <c r="O132" s="99">
        <v>12.264537753170186</v>
      </c>
      <c r="P132" s="99">
        <v>11.285414275022976</v>
      </c>
      <c r="Q132" s="99">
        <v>12.020659054196043</v>
      </c>
      <c r="R132" s="99">
        <v>12.141146977168198</v>
      </c>
      <c r="S132" s="99">
        <v>12.549723672567701</v>
      </c>
      <c r="T132" s="99">
        <v>12.88678047859165</v>
      </c>
      <c r="U132" s="99">
        <v>12.588823890494707</v>
      </c>
      <c r="V132" s="99">
        <v>13.038101705711782</v>
      </c>
      <c r="W132" s="99">
        <v>13.095180483149264</v>
      </c>
      <c r="DA132" s="63" t="s">
        <v>2870</v>
      </c>
    </row>
    <row r="133" spans="1:105" ht="12" customHeight="1" x14ac:dyDescent="0.25">
      <c r="A133" s="100" t="s">
        <v>203</v>
      </c>
      <c r="B133" s="102">
        <v>2.7948117264658241</v>
      </c>
      <c r="C133" s="102">
        <v>2.7805113533484374</v>
      </c>
      <c r="D133" s="102">
        <v>2.7960673703695536</v>
      </c>
      <c r="E133" s="102">
        <v>2.9863248454012359</v>
      </c>
      <c r="F133" s="102">
        <v>2.8435713050263445</v>
      </c>
      <c r="G133" s="102">
        <v>2.7198983548534295</v>
      </c>
      <c r="H133" s="102">
        <v>2.8946649693276489</v>
      </c>
      <c r="I133" s="102">
        <v>2.3772900280019709</v>
      </c>
      <c r="J133" s="102">
        <v>2.6558767995118999</v>
      </c>
      <c r="K133" s="102">
        <v>2.2722439768625766</v>
      </c>
      <c r="L133" s="102">
        <v>5.4579094610163219</v>
      </c>
      <c r="M133" s="102">
        <v>2.6274022981027993</v>
      </c>
      <c r="N133" s="102">
        <v>3.3645317549454532</v>
      </c>
      <c r="O133" s="102">
        <v>3.5895944472607595</v>
      </c>
      <c r="P133" s="102">
        <v>2.3991666344396179</v>
      </c>
      <c r="Q133" s="102">
        <v>2.9204875003348989</v>
      </c>
      <c r="R133" s="102">
        <v>2.7349007249430026</v>
      </c>
      <c r="S133" s="102">
        <v>3.1563085839665397</v>
      </c>
      <c r="T133" s="102">
        <v>3.211771315042586</v>
      </c>
      <c r="U133" s="102">
        <v>2.8900249053512526</v>
      </c>
      <c r="V133" s="102">
        <v>3.0971080920546004</v>
      </c>
      <c r="W133" s="102">
        <v>3.1724557994744624</v>
      </c>
      <c r="DA133" s="131" t="s">
        <v>2871</v>
      </c>
    </row>
    <row r="134" spans="1:105" ht="12" customHeight="1" x14ac:dyDescent="0.25">
      <c r="A134" s="103" t="s">
        <v>52</v>
      </c>
      <c r="B134" s="105">
        <v>6.4120070271259975</v>
      </c>
      <c r="C134" s="105">
        <v>7.4318825631517269</v>
      </c>
      <c r="D134" s="105">
        <v>8.436889228561423</v>
      </c>
      <c r="E134" s="105">
        <v>7.8511314713769327</v>
      </c>
      <c r="F134" s="105">
        <v>7.7723204308439859</v>
      </c>
      <c r="G134" s="105">
        <v>8.3737869319368095</v>
      </c>
      <c r="H134" s="105">
        <v>9.4806925448241586</v>
      </c>
      <c r="I134" s="105">
        <v>6.1191608964381654</v>
      </c>
      <c r="J134" s="105">
        <v>7.5720264333657292</v>
      </c>
      <c r="K134" s="105">
        <v>7.2687100513322758</v>
      </c>
      <c r="L134" s="105">
        <v>5.7138285276392411</v>
      </c>
      <c r="M134" s="105">
        <v>9.0724051096142073</v>
      </c>
      <c r="N134" s="105">
        <v>8.5917619332265431</v>
      </c>
      <c r="O134" s="105">
        <v>8.6749433059094265</v>
      </c>
      <c r="P134" s="105">
        <v>8.8862476405833615</v>
      </c>
      <c r="Q134" s="105">
        <v>9.1001715538611432</v>
      </c>
      <c r="R134" s="105">
        <v>9.4062462522251966</v>
      </c>
      <c r="S134" s="105">
        <v>9.3934150886011629</v>
      </c>
      <c r="T134" s="105">
        <v>9.6750091635490651</v>
      </c>
      <c r="U134" s="105">
        <v>9.6987989851434548</v>
      </c>
      <c r="V134" s="105">
        <v>9.9409936136571808</v>
      </c>
      <c r="W134" s="105">
        <v>9.9227246836748009</v>
      </c>
      <c r="DA134" s="132" t="s">
        <v>2872</v>
      </c>
    </row>
    <row r="135" spans="1:105" ht="12" customHeight="1" x14ac:dyDescent="0.25">
      <c r="A135" s="106" t="s">
        <v>122</v>
      </c>
      <c r="B135" s="102">
        <v>15.64029580540374</v>
      </c>
      <c r="C135" s="102">
        <v>14.703879540751565</v>
      </c>
      <c r="D135" s="102">
        <v>14.612095449429129</v>
      </c>
      <c r="E135" s="102">
        <v>15.287953919957905</v>
      </c>
      <c r="F135" s="102">
        <v>15.209680507476257</v>
      </c>
      <c r="G135" s="102">
        <v>13.975374681746423</v>
      </c>
      <c r="H135" s="102">
        <v>14.35077495383995</v>
      </c>
      <c r="I135" s="102">
        <v>14.387427826970381</v>
      </c>
      <c r="J135" s="102">
        <v>14.567895892157519</v>
      </c>
      <c r="K135" s="102">
        <v>13.437828882013919</v>
      </c>
      <c r="L135" s="102">
        <v>14.603275840672392</v>
      </c>
      <c r="M135" s="102">
        <v>15.526804406081006</v>
      </c>
      <c r="N135" s="102">
        <v>16.366840750657783</v>
      </c>
      <c r="O135" s="102">
        <v>17.128957145582923</v>
      </c>
      <c r="P135" s="102">
        <v>15.220043316605686</v>
      </c>
      <c r="Q135" s="102">
        <v>15.882327544847422</v>
      </c>
      <c r="R135" s="102">
        <v>15.884364564041515</v>
      </c>
      <c r="S135" s="102">
        <v>16.681327160365672</v>
      </c>
      <c r="T135" s="102">
        <v>16.556184440281843</v>
      </c>
      <c r="U135" s="102">
        <v>16.093927277951988</v>
      </c>
      <c r="V135" s="102">
        <v>16.600839477403294</v>
      </c>
      <c r="W135" s="102">
        <v>16.032115174903499</v>
      </c>
      <c r="DA135" s="131" t="s">
        <v>2873</v>
      </c>
    </row>
    <row r="136" spans="1:105" ht="12" customHeight="1" x14ac:dyDescent="0.25">
      <c r="A136" s="107" t="s">
        <v>121</v>
      </c>
      <c r="B136" s="105">
        <v>11.938857273068381</v>
      </c>
      <c r="C136" s="105">
        <v>11.126256879288167</v>
      </c>
      <c r="D136" s="105">
        <v>10.972421392393647</v>
      </c>
      <c r="E136" s="105">
        <v>11.649880785389128</v>
      </c>
      <c r="F136" s="105">
        <v>11.61678028545176</v>
      </c>
      <c r="G136" s="105">
        <v>10.643590137267909</v>
      </c>
      <c r="H136" s="105">
        <v>10.959974864022113</v>
      </c>
      <c r="I136" s="105">
        <v>11.209008736501456</v>
      </c>
      <c r="J136" s="105">
        <v>11.278396730548062</v>
      </c>
      <c r="K136" s="105">
        <v>10.329975652793717</v>
      </c>
      <c r="L136" s="105">
        <v>12.215243638669538</v>
      </c>
      <c r="M136" s="105">
        <v>11.928622398290397</v>
      </c>
      <c r="N136" s="105">
        <v>12.897079833917426</v>
      </c>
      <c r="O136" s="105">
        <v>13.637114044210547</v>
      </c>
      <c r="P136" s="105">
        <v>11.841239460784088</v>
      </c>
      <c r="Q136" s="105">
        <v>12.513631534444063</v>
      </c>
      <c r="R136" s="105">
        <v>12.487563714117224</v>
      </c>
      <c r="S136" s="105">
        <v>13.313602062206865</v>
      </c>
      <c r="T136" s="105">
        <v>13.332215472005322</v>
      </c>
      <c r="U136" s="105">
        <v>13.04762819761528</v>
      </c>
      <c r="V136" s="105">
        <v>13.629942181975942</v>
      </c>
      <c r="W136" s="105">
        <v>13.259452470341619</v>
      </c>
      <c r="DA136" s="132" t="s">
        <v>2874</v>
      </c>
    </row>
    <row r="137" spans="1:105" ht="12" customHeight="1" x14ac:dyDescent="0.25">
      <c r="A137" s="108" t="s">
        <v>53</v>
      </c>
      <c r="B137" s="99">
        <v>4.1290196912437311</v>
      </c>
      <c r="C137" s="99">
        <v>3.4771022896407491</v>
      </c>
      <c r="D137" s="99">
        <v>3.1531811895124711</v>
      </c>
      <c r="E137" s="99">
        <v>3.6732604044512174</v>
      </c>
      <c r="F137" s="99">
        <v>3.5507951603769614</v>
      </c>
      <c r="G137" s="99">
        <v>2.9837181664661152</v>
      </c>
      <c r="H137" s="99">
        <v>2.9292090576290266</v>
      </c>
      <c r="I137" s="99">
        <v>3.557665704589978</v>
      </c>
      <c r="J137" s="99">
        <v>3.340322064549079</v>
      </c>
      <c r="K137" s="99">
        <v>2.8234961072235873</v>
      </c>
      <c r="L137" s="99">
        <v>6.5435167192396317</v>
      </c>
      <c r="M137" s="99">
        <v>3.0872332060915797</v>
      </c>
      <c r="N137" s="99">
        <v>4.1426372380025098</v>
      </c>
      <c r="O137" s="99">
        <v>4.5402654650226726</v>
      </c>
      <c r="P137" s="99">
        <v>2.9083272064277721</v>
      </c>
      <c r="Q137" s="99">
        <v>3.4935456038662136</v>
      </c>
      <c r="R137" s="99">
        <v>3.2407834200506738</v>
      </c>
      <c r="S137" s="99">
        <v>3.8253787885915398</v>
      </c>
      <c r="T137" s="99">
        <v>3.7569283331431742</v>
      </c>
      <c r="U137" s="99">
        <v>3.3728776130388689</v>
      </c>
      <c r="V137" s="99">
        <v>3.6304088993915355</v>
      </c>
      <c r="W137" s="99">
        <v>3.6003438003268142</v>
      </c>
      <c r="DA137" s="63" t="s">
        <v>2875</v>
      </c>
    </row>
    <row r="138" spans="1:105" ht="12" customHeight="1" x14ac:dyDescent="0.25">
      <c r="A138" s="108" t="s">
        <v>52</v>
      </c>
      <c r="B138" s="99">
        <v>7.8098375818246497</v>
      </c>
      <c r="C138" s="99">
        <v>7.64915458964742</v>
      </c>
      <c r="D138" s="99">
        <v>7.8192402028811756</v>
      </c>
      <c r="E138" s="99">
        <v>7.9766203809379093</v>
      </c>
      <c r="F138" s="99">
        <v>8.0659851250747998</v>
      </c>
      <c r="G138" s="99">
        <v>7.6598719708017935</v>
      </c>
      <c r="H138" s="99">
        <v>8.0307658063930898</v>
      </c>
      <c r="I138" s="99">
        <v>7.6513430319114786</v>
      </c>
      <c r="J138" s="99">
        <v>7.9380746659989825</v>
      </c>
      <c r="K138" s="99">
        <v>7.5064795455701274</v>
      </c>
      <c r="L138" s="99">
        <v>5.6717269194299043</v>
      </c>
      <c r="M138" s="99">
        <v>8.8413891921988164</v>
      </c>
      <c r="N138" s="99">
        <v>8.7544425959149166</v>
      </c>
      <c r="O138" s="99">
        <v>9.0968485791878759</v>
      </c>
      <c r="P138" s="99">
        <v>8.9329122543563155</v>
      </c>
      <c r="Q138" s="99">
        <v>9.0200859305778476</v>
      </c>
      <c r="R138" s="99">
        <v>9.2467802940665518</v>
      </c>
      <c r="S138" s="99">
        <v>9.4882232736153256</v>
      </c>
      <c r="T138" s="99">
        <v>9.5752871388621497</v>
      </c>
      <c r="U138" s="99">
        <v>9.6747505845764117</v>
      </c>
      <c r="V138" s="99">
        <v>9.9995332825844088</v>
      </c>
      <c r="W138" s="99">
        <v>9.6591086700148026</v>
      </c>
      <c r="DA138" s="63" t="s">
        <v>2876</v>
      </c>
    </row>
    <row r="139" spans="1:105" ht="12" customHeight="1" x14ac:dyDescent="0.25">
      <c r="A139" s="121" t="s">
        <v>54</v>
      </c>
      <c r="B139" s="123">
        <v>9.5441056682812633</v>
      </c>
      <c r="C139" s="123">
        <v>9.4544320371846382</v>
      </c>
      <c r="D139" s="123">
        <v>9.5109166533803933</v>
      </c>
      <c r="E139" s="123">
        <v>9.0893937817938912</v>
      </c>
      <c r="F139" s="123">
        <v>8.2078150751282664</v>
      </c>
      <c r="G139" s="123">
        <v>8.3595468140876577</v>
      </c>
      <c r="H139" s="123">
        <v>8.4029811167119899</v>
      </c>
      <c r="I139" s="123">
        <v>8.7740963190320862</v>
      </c>
      <c r="J139" s="123">
        <v>8.6905039338990218</v>
      </c>
      <c r="K139" s="123">
        <v>7.4182168345651274</v>
      </c>
      <c r="L139" s="123">
        <v>8.824438941033625</v>
      </c>
      <c r="M139" s="123">
        <v>8.7061232753379052</v>
      </c>
      <c r="N139" s="123">
        <v>8.9782593161597273</v>
      </c>
      <c r="O139" s="123">
        <v>9.0945316998271064</v>
      </c>
      <c r="P139" s="123">
        <v>8.0528052999516291</v>
      </c>
      <c r="Q139" s="123">
        <v>8.2737492936010195</v>
      </c>
      <c r="R139" s="123">
        <v>7.8459563343438141</v>
      </c>
      <c r="S139" s="123">
        <v>8.2214135178298218</v>
      </c>
      <c r="T139" s="123">
        <v>8.0618310724387303</v>
      </c>
      <c r="U139" s="123">
        <v>7.7784998135442649</v>
      </c>
      <c r="V139" s="123">
        <v>8.0180327645214522</v>
      </c>
      <c r="W139" s="123">
        <v>7.4305038559133081</v>
      </c>
      <c r="DA139" s="130" t="s">
        <v>2877</v>
      </c>
    </row>
    <row r="140" spans="1:105" ht="12" customHeight="1" x14ac:dyDescent="0.25">
      <c r="A140" s="97" t="s">
        <v>50</v>
      </c>
      <c r="B140" s="99">
        <v>10.824496322089546</v>
      </c>
      <c r="C140" s="99">
        <v>10.361254067895942</v>
      </c>
      <c r="D140" s="99">
        <v>10.554237046075881</v>
      </c>
      <c r="E140" s="99">
        <v>9.8964312313056517</v>
      </c>
      <c r="F140" s="99">
        <v>9.6837663364148963</v>
      </c>
      <c r="G140" s="99">
        <v>9.4079624739966619</v>
      </c>
      <c r="H140" s="99">
        <v>9.3511624604934127</v>
      </c>
      <c r="I140" s="99">
        <v>9.8873181253828779</v>
      </c>
      <c r="J140" s="99">
        <v>9.2874330047488431</v>
      </c>
      <c r="K140" s="99">
        <v>9.4248447704261267</v>
      </c>
      <c r="L140" s="99">
        <v>9.6999254717862087</v>
      </c>
      <c r="M140" s="99">
        <v>10.190927597782721</v>
      </c>
      <c r="N140" s="99">
        <v>10.057834603694172</v>
      </c>
      <c r="O140" s="99">
        <v>10.055358764779038</v>
      </c>
      <c r="P140" s="99">
        <v>10.022125671822588</v>
      </c>
      <c r="Q140" s="99">
        <v>9.8498203279004368</v>
      </c>
      <c r="R140" s="99">
        <v>9.0392513928407876</v>
      </c>
      <c r="S140" s="99">
        <v>9.7686314354162374</v>
      </c>
      <c r="T140" s="99">
        <v>9.737672502632023</v>
      </c>
      <c r="U140" s="99">
        <v>9.5138982905589611</v>
      </c>
      <c r="V140" s="99">
        <v>10.051643341992474</v>
      </c>
      <c r="W140" s="99">
        <v>9.1420127887911153</v>
      </c>
      <c r="DA140" s="63" t="s">
        <v>2878</v>
      </c>
    </row>
    <row r="141" spans="1:105" ht="12" customHeight="1" x14ac:dyDescent="0.25">
      <c r="A141" s="109" t="s">
        <v>120</v>
      </c>
      <c r="B141" s="110">
        <v>8.456421832102345</v>
      </c>
      <c r="C141" s="110">
        <v>8.6970513935236937</v>
      </c>
      <c r="D141" s="110">
        <v>8.6374910367882975</v>
      </c>
      <c r="E141" s="110">
        <v>8.4140944939089763</v>
      </c>
      <c r="F141" s="110">
        <v>6.9379940094730506</v>
      </c>
      <c r="G141" s="110">
        <v>7.4728240682161999</v>
      </c>
      <c r="H141" s="110">
        <v>7.6357074585908649</v>
      </c>
      <c r="I141" s="110">
        <v>7.8800291199479613</v>
      </c>
      <c r="J141" s="110">
        <v>8.2174275661056804</v>
      </c>
      <c r="K141" s="110">
        <v>5.8875804104775451</v>
      </c>
      <c r="L141" s="110">
        <v>8.2193684669774232</v>
      </c>
      <c r="M141" s="110">
        <v>7.7768712672502378</v>
      </c>
      <c r="N141" s="110">
        <v>8.3723187323937065</v>
      </c>
      <c r="O141" s="110">
        <v>8.580732117399922</v>
      </c>
      <c r="P141" s="110">
        <v>7.0157337141753553</v>
      </c>
      <c r="Q141" s="110">
        <v>7.475937567091048</v>
      </c>
      <c r="R141" s="110">
        <v>7.291878033096606</v>
      </c>
      <c r="S141" s="110">
        <v>7.5645445463711871</v>
      </c>
      <c r="T141" s="110">
        <v>7.4102188408916767</v>
      </c>
      <c r="U141" s="110">
        <v>7.1582745998976103</v>
      </c>
      <c r="V141" s="110">
        <v>7.3351075443778795</v>
      </c>
      <c r="W141" s="110">
        <v>6.8800021429730931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88.603673795029522</v>
      </c>
      <c r="C143" s="118">
        <f t="shared" si="49"/>
        <v>93.841391842749275</v>
      </c>
      <c r="D143" s="118">
        <f t="shared" si="49"/>
        <v>86.009550224352949</v>
      </c>
      <c r="E143" s="118">
        <f t="shared" si="49"/>
        <v>83.862957181752918</v>
      </c>
      <c r="F143" s="118">
        <f t="shared" si="49"/>
        <v>64.054547683990819</v>
      </c>
      <c r="G143" s="118">
        <f t="shared" si="49"/>
        <v>66.748498646278023</v>
      </c>
      <c r="H143" s="118">
        <f t="shared" si="49"/>
        <v>67.439908756003405</v>
      </c>
      <c r="I143" s="118">
        <f t="shared" si="49"/>
        <v>64.083207108154483</v>
      </c>
      <c r="J143" s="118">
        <f t="shared" si="49"/>
        <v>66.047436941149542</v>
      </c>
      <c r="K143" s="118">
        <f t="shared" si="49"/>
        <v>63.201808979439789</v>
      </c>
      <c r="L143" s="118">
        <f t="shared" si="49"/>
        <v>68.65547684330059</v>
      </c>
      <c r="M143" s="118">
        <f t="shared" si="49"/>
        <v>58.68495542564623</v>
      </c>
      <c r="N143" s="118">
        <f t="shared" si="49"/>
        <v>63.747008183628402</v>
      </c>
      <c r="O143" s="118">
        <f t="shared" si="49"/>
        <v>66.066286972210534</v>
      </c>
      <c r="P143" s="118">
        <f t="shared" si="49"/>
        <v>53.79274434121362</v>
      </c>
      <c r="Q143" s="118">
        <f t="shared" si="49"/>
        <v>55.224369900200571</v>
      </c>
      <c r="R143" s="118">
        <f t="shared" ref="R143:V143" si="50">R144+R146+R148+R157</f>
        <v>56.054602614288981</v>
      </c>
      <c r="S143" s="118">
        <f t="shared" si="50"/>
        <v>54.839812713757894</v>
      </c>
      <c r="T143" s="118">
        <f t="shared" si="50"/>
        <v>52.549277700933018</v>
      </c>
      <c r="U143" s="118">
        <f t="shared" si="50"/>
        <v>51.411026618319561</v>
      </c>
      <c r="V143" s="118">
        <f t="shared" si="50"/>
        <v>49.677414791236274</v>
      </c>
      <c r="W143" s="118">
        <f t="shared" ref="W143" si="51">W144+W146+W148+W157</f>
        <v>52.385319777418033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61.012908127767929</v>
      </c>
      <c r="C144" s="123">
        <f t="shared" si="52"/>
        <v>67.133572765597791</v>
      </c>
      <c r="D144" s="123">
        <f t="shared" si="52"/>
        <v>60.228218694709412</v>
      </c>
      <c r="E144" s="123">
        <f t="shared" si="52"/>
        <v>55.269686270172386</v>
      </c>
      <c r="F144" s="123">
        <f t="shared" si="52"/>
        <v>39.843936023379413</v>
      </c>
      <c r="G144" s="123">
        <f t="shared" si="52"/>
        <v>43.536677880212281</v>
      </c>
      <c r="H144" s="123">
        <f t="shared" si="52"/>
        <v>43.589734052466504</v>
      </c>
      <c r="I144" s="123">
        <f t="shared" si="52"/>
        <v>40.521130849934487</v>
      </c>
      <c r="J144" s="123">
        <f t="shared" si="52"/>
        <v>42.380404913141128</v>
      </c>
      <c r="K144" s="123">
        <f t="shared" si="52"/>
        <v>41.612832868889036</v>
      </c>
      <c r="L144" s="123">
        <f t="shared" si="52"/>
        <v>44.251701224297193</v>
      </c>
      <c r="M144" s="123">
        <f t="shared" si="52"/>
        <v>33.600809711529443</v>
      </c>
      <c r="N144" s="123">
        <f t="shared" si="52"/>
        <v>37.522425144302197</v>
      </c>
      <c r="O144" s="123">
        <f t="shared" si="52"/>
        <v>38.913608244823472</v>
      </c>
      <c r="P144" s="123">
        <f t="shared" si="52"/>
        <v>29.699009200888465</v>
      </c>
      <c r="Q144" s="123">
        <f t="shared" si="52"/>
        <v>30.441714404271817</v>
      </c>
      <c r="R144" s="123">
        <f t="shared" si="52"/>
        <v>31.611477721036987</v>
      </c>
      <c r="S144" s="123">
        <f t="shared" si="52"/>
        <v>29.359310429322711</v>
      </c>
      <c r="T144" s="123">
        <f t="shared" si="52"/>
        <v>27.20164563431323</v>
      </c>
      <c r="U144" s="123">
        <f t="shared" si="52"/>
        <v>26.585786533451856</v>
      </c>
      <c r="V144" s="123">
        <f t="shared" si="52"/>
        <v>23.820593490966328</v>
      </c>
      <c r="W144" s="123">
        <f t="shared" si="52"/>
        <v>27.580459454123918</v>
      </c>
      <c r="DA144" s="130" t="s">
        <v>2881</v>
      </c>
    </row>
    <row r="145" spans="1:105" ht="12" customHeight="1" x14ac:dyDescent="0.25">
      <c r="A145" s="97" t="s">
        <v>53</v>
      </c>
      <c r="B145" s="99">
        <v>61.012908127767929</v>
      </c>
      <c r="C145" s="99">
        <v>67.133572765597791</v>
      </c>
      <c r="D145" s="99">
        <v>60.228218694709412</v>
      </c>
      <c r="E145" s="99">
        <v>55.269686270172386</v>
      </c>
      <c r="F145" s="99">
        <v>39.843936023379413</v>
      </c>
      <c r="G145" s="99">
        <v>43.536677880212281</v>
      </c>
      <c r="H145" s="99">
        <v>43.589734052466504</v>
      </c>
      <c r="I145" s="99">
        <v>40.521130849934487</v>
      </c>
      <c r="J145" s="99">
        <v>42.380404913141128</v>
      </c>
      <c r="K145" s="99">
        <v>41.612832868889036</v>
      </c>
      <c r="L145" s="99">
        <v>44.251701224297193</v>
      </c>
      <c r="M145" s="99">
        <v>33.600809711529443</v>
      </c>
      <c r="N145" s="99">
        <v>37.522425144302197</v>
      </c>
      <c r="O145" s="99">
        <v>38.913608244823472</v>
      </c>
      <c r="P145" s="99">
        <v>29.699009200888465</v>
      </c>
      <c r="Q145" s="99">
        <v>30.441714404271817</v>
      </c>
      <c r="R145" s="99">
        <v>31.611477721036987</v>
      </c>
      <c r="S145" s="99">
        <v>29.359310429322711</v>
      </c>
      <c r="T145" s="99">
        <v>27.20164563431323</v>
      </c>
      <c r="U145" s="99">
        <v>26.585786533451856</v>
      </c>
      <c r="V145" s="99">
        <v>23.820593490966328</v>
      </c>
      <c r="W145" s="99">
        <v>27.580459454123918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2.3828983198227065</v>
      </c>
      <c r="C146" s="123">
        <f t="shared" si="53"/>
        <v>2.5435618922637615</v>
      </c>
      <c r="D146" s="123">
        <f t="shared" si="53"/>
        <v>1.7038843108074992</v>
      </c>
      <c r="E146" s="123">
        <f t="shared" si="53"/>
        <v>4.4386917670260617</v>
      </c>
      <c r="F146" s="123">
        <f t="shared" si="53"/>
        <v>0.96407640450306586</v>
      </c>
      <c r="G146" s="123">
        <f t="shared" si="53"/>
        <v>0.99276350388237189</v>
      </c>
      <c r="H146" s="123">
        <f t="shared" si="53"/>
        <v>1.3195533935420127</v>
      </c>
      <c r="I146" s="123">
        <f t="shared" si="53"/>
        <v>0.64868746980461844</v>
      </c>
      <c r="J146" s="123">
        <f t="shared" si="53"/>
        <v>0.77761035861594341</v>
      </c>
      <c r="K146" s="123">
        <f t="shared" si="53"/>
        <v>1.1957047508804308</v>
      </c>
      <c r="L146" s="123">
        <f t="shared" si="53"/>
        <v>1.2681702947390723</v>
      </c>
      <c r="M146" s="123">
        <f t="shared" si="53"/>
        <v>1.1979241340699731</v>
      </c>
      <c r="N146" s="123">
        <f t="shared" si="53"/>
        <v>1.158364295001036</v>
      </c>
      <c r="O146" s="123">
        <f t="shared" si="53"/>
        <v>1.1781484975053726</v>
      </c>
      <c r="P146" s="123">
        <f t="shared" si="53"/>
        <v>1.1058763047099867</v>
      </c>
      <c r="Q146" s="123">
        <f t="shared" si="53"/>
        <v>1.0968120855459924</v>
      </c>
      <c r="R146" s="123">
        <f t="shared" si="53"/>
        <v>1.29548806426357</v>
      </c>
      <c r="S146" s="123">
        <f t="shared" si="53"/>
        <v>1.1742838612247184</v>
      </c>
      <c r="T146" s="123">
        <f t="shared" si="53"/>
        <v>1.1875186621074856</v>
      </c>
      <c r="U146" s="123">
        <f t="shared" si="53"/>
        <v>1.2940641611913912</v>
      </c>
      <c r="V146" s="123">
        <f t="shared" si="53"/>
        <v>1.539429709719097</v>
      </c>
      <c r="W146" s="123">
        <f t="shared" si="53"/>
        <v>1.6804855474692744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2.3828983198227065</v>
      </c>
      <c r="C147" s="99">
        <f>RES_hhdet_fech!C147/RES_summary!C$19</f>
        <v>2.5435618922637615</v>
      </c>
      <c r="D147" s="99">
        <f>RES_hhdet_fech!D147/RES_summary!D$19</f>
        <v>1.7038843108074992</v>
      </c>
      <c r="E147" s="99">
        <f>RES_hhdet_fech!E147/RES_summary!E$19</f>
        <v>4.4386917670260617</v>
      </c>
      <c r="F147" s="99">
        <f>RES_hhdet_fech!F147/RES_summary!F$19</f>
        <v>0.96407640450306586</v>
      </c>
      <c r="G147" s="99">
        <f>RES_hhdet_fech!G147/RES_summary!G$19</f>
        <v>0.99276350388237189</v>
      </c>
      <c r="H147" s="99">
        <f>RES_hhdet_fech!H147/RES_summary!H$19</f>
        <v>1.3195533935420127</v>
      </c>
      <c r="I147" s="99">
        <f>RES_hhdet_fech!I147/RES_summary!I$19</f>
        <v>0.64868746980461844</v>
      </c>
      <c r="J147" s="99">
        <f>RES_hhdet_fech!J147/RES_summary!J$19</f>
        <v>0.77761035861594341</v>
      </c>
      <c r="K147" s="99">
        <f>RES_hhdet_fech!K147/RES_summary!K$19</f>
        <v>1.1957047508804308</v>
      </c>
      <c r="L147" s="99">
        <f>RES_hhdet_fech!L147/RES_summary!L$19</f>
        <v>1.2681702947390723</v>
      </c>
      <c r="M147" s="99">
        <f>RES_hhdet_fech!M147/RES_summary!M$19</f>
        <v>1.1979241340699731</v>
      </c>
      <c r="N147" s="99">
        <f>RES_hhdet_fech!N147/RES_summary!N$19</f>
        <v>1.158364295001036</v>
      </c>
      <c r="O147" s="99">
        <f>RES_hhdet_fech!O147/RES_summary!O$19</f>
        <v>1.1781484975053726</v>
      </c>
      <c r="P147" s="99">
        <f>RES_hhdet_fech!P147/RES_summary!P$19</f>
        <v>1.1058763047099867</v>
      </c>
      <c r="Q147" s="99">
        <f>RES_hhdet_fech!Q147/RES_summary!Q$19</f>
        <v>1.0968120855459924</v>
      </c>
      <c r="R147" s="99">
        <f>RES_hhdet_fech!R147/RES_summary!R$19</f>
        <v>1.29548806426357</v>
      </c>
      <c r="S147" s="99">
        <f>RES_hhdet_fech!S147/RES_summary!S$19</f>
        <v>1.1742838612247184</v>
      </c>
      <c r="T147" s="99">
        <f>RES_hhdet_fech!T147/RES_summary!T$19</f>
        <v>1.1875186621074856</v>
      </c>
      <c r="U147" s="99">
        <f>RES_hhdet_fech!U147/RES_summary!U$19</f>
        <v>1.2940641611913912</v>
      </c>
      <c r="V147" s="99">
        <f>RES_hhdet_fech!V147/RES_summary!V$19</f>
        <v>1.539429709719097</v>
      </c>
      <c r="W147" s="99">
        <f>RES_hhdet_fech!W147/RES_summary!W$19</f>
        <v>1.6804855474692744</v>
      </c>
      <c r="DA147" s="63" t="s">
        <v>2884</v>
      </c>
    </row>
    <row r="148" spans="1:105" ht="12" customHeight="1" x14ac:dyDescent="0.25">
      <c r="A148" s="121" t="s">
        <v>55</v>
      </c>
      <c r="B148" s="123">
        <v>15.663762120886819</v>
      </c>
      <c r="C148" s="123">
        <v>14.723709542153282</v>
      </c>
      <c r="D148" s="123">
        <v>14.590396082314685</v>
      </c>
      <c r="E148" s="123">
        <v>15.097176049786247</v>
      </c>
      <c r="F148" s="123">
        <v>15.038437325255124</v>
      </c>
      <c r="G148" s="123">
        <v>13.906002058386841</v>
      </c>
      <c r="H148" s="123">
        <v>14.208583767608816</v>
      </c>
      <c r="I148" s="123">
        <v>14.25925102328341</v>
      </c>
      <c r="J148" s="123">
        <v>14.298537372877849</v>
      </c>
      <c r="K148" s="123">
        <v>13.229784086499203</v>
      </c>
      <c r="L148" s="123">
        <v>14.395883861816975</v>
      </c>
      <c r="M148" s="123">
        <v>15.242778216755083</v>
      </c>
      <c r="N148" s="123">
        <v>16.088693077290777</v>
      </c>
      <c r="O148" s="123">
        <v>16.867184924037939</v>
      </c>
      <c r="P148" s="123">
        <v>14.960644227566078</v>
      </c>
      <c r="Q148" s="123">
        <v>15.461544703830722</v>
      </c>
      <c r="R148" s="123">
        <v>15.359398744298241</v>
      </c>
      <c r="S148" s="123">
        <v>16.140042820393724</v>
      </c>
      <c r="T148" s="123">
        <v>16.122887513493236</v>
      </c>
      <c r="U148" s="123">
        <v>15.747567497763837</v>
      </c>
      <c r="V148" s="123">
        <v>16.286054849377432</v>
      </c>
      <c r="W148" s="123">
        <v>15.693269493315087</v>
      </c>
      <c r="DA148" s="130" t="s">
        <v>2885</v>
      </c>
    </row>
    <row r="149" spans="1:105" ht="12" customHeight="1" x14ac:dyDescent="0.25">
      <c r="A149" s="97" t="s">
        <v>124</v>
      </c>
      <c r="B149" s="99">
        <v>16.884446245981788</v>
      </c>
      <c r="C149" s="99">
        <v>16.277723391823312</v>
      </c>
      <c r="D149" s="99">
        <v>16.775335848657313</v>
      </c>
      <c r="E149" s="99">
        <v>16.333119562284413</v>
      </c>
      <c r="F149" s="99">
        <v>16.576159106313998</v>
      </c>
      <c r="G149" s="99">
        <v>16.13247409688713</v>
      </c>
      <c r="H149" s="99">
        <v>15.741617765033507</v>
      </c>
      <c r="I149" s="99">
        <v>16.365918036858076</v>
      </c>
      <c r="J149" s="99">
        <v>15.431499273888793</v>
      </c>
      <c r="K149" s="99">
        <v>15.605965628995094</v>
      </c>
      <c r="L149" s="99">
        <v>16.463747511232192</v>
      </c>
      <c r="M149" s="99">
        <v>17.720456093879935</v>
      </c>
      <c r="N149" s="99">
        <v>17.374780674318561</v>
      </c>
      <c r="O149" s="99">
        <v>17.340995404541793</v>
      </c>
      <c r="P149" s="99">
        <v>17.025300170448784</v>
      </c>
      <c r="Q149" s="99">
        <v>16.459250980627534</v>
      </c>
      <c r="R149" s="99">
        <v>16.301795871443424</v>
      </c>
      <c r="S149" s="99">
        <v>16.842901406946115</v>
      </c>
      <c r="T149" s="99">
        <v>16.985797082338166</v>
      </c>
      <c r="U149" s="99">
        <v>15.9353687588314</v>
      </c>
      <c r="V149" s="99">
        <v>15.954187969217413</v>
      </c>
      <c r="W149" s="99">
        <v>16.110522426499617</v>
      </c>
      <c r="DA149" s="63" t="s">
        <v>2886</v>
      </c>
    </row>
    <row r="150" spans="1:105" ht="12" customHeight="1" x14ac:dyDescent="0.25">
      <c r="A150" s="97" t="s">
        <v>123</v>
      </c>
      <c r="B150" s="99">
        <v>11.982069408088613</v>
      </c>
      <c r="C150" s="99">
        <v>11.457306704361097</v>
      </c>
      <c r="D150" s="99">
        <v>11.720020688818298</v>
      </c>
      <c r="E150" s="99">
        <v>11.643144887185711</v>
      </c>
      <c r="F150" s="99">
        <v>11.80818317642149</v>
      </c>
      <c r="G150" s="99">
        <v>11.431749639491255</v>
      </c>
      <c r="H150" s="99">
        <v>11.140652930300611</v>
      </c>
      <c r="I150" s="99">
        <v>11.862630365680994</v>
      </c>
      <c r="J150" s="99">
        <v>11.103619171472886</v>
      </c>
      <c r="K150" s="99">
        <v>11.146602972955051</v>
      </c>
      <c r="L150" s="99">
        <v>13.182363034144712</v>
      </c>
      <c r="M150" s="99">
        <v>12.646697280533777</v>
      </c>
      <c r="N150" s="99">
        <v>12.81314577160226</v>
      </c>
      <c r="O150" s="99">
        <v>13.04207569859444</v>
      </c>
      <c r="P150" s="99">
        <v>12.506480260487367</v>
      </c>
      <c r="Q150" s="99">
        <v>12.495681718453811</v>
      </c>
      <c r="R150" s="99">
        <v>12.523059706913999</v>
      </c>
      <c r="S150" s="99">
        <v>13.300446031952189</v>
      </c>
      <c r="T150" s="99">
        <v>13.617273792254084</v>
      </c>
      <c r="U150" s="99">
        <v>12.957758083830059</v>
      </c>
      <c r="V150" s="99">
        <v>13.27151989503402</v>
      </c>
      <c r="W150" s="99">
        <v>13.59964333777363</v>
      </c>
      <c r="DA150" s="63" t="s">
        <v>2887</v>
      </c>
    </row>
    <row r="151" spans="1:105" ht="12" customHeight="1" x14ac:dyDescent="0.25">
      <c r="A151" s="100" t="s">
        <v>50</v>
      </c>
      <c r="B151" s="102">
        <v>4.4550571883724155</v>
      </c>
      <c r="C151" s="102">
        <v>3.8737119699447145</v>
      </c>
      <c r="D151" s="102">
        <v>3.63772383441203</v>
      </c>
      <c r="E151" s="102">
        <v>3.9529631812597317</v>
      </c>
      <c r="F151" s="102">
        <v>3.8693191864774854</v>
      </c>
      <c r="G151" s="102">
        <v>3.4423042524816485</v>
      </c>
      <c r="H151" s="102">
        <v>3.2121555155338313</v>
      </c>
      <c r="I151" s="102">
        <v>4.0382129235158093</v>
      </c>
      <c r="J151" s="102">
        <v>3.530327044041174</v>
      </c>
      <c r="K151" s="102">
        <v>3.2770587929529844</v>
      </c>
      <c r="L151" s="102">
        <v>7.3911557248332347</v>
      </c>
      <c r="M151" s="102">
        <v>3.5303956542895993</v>
      </c>
      <c r="N151" s="102">
        <v>4.4079308759926423</v>
      </c>
      <c r="O151" s="102">
        <v>4.6514639839431959</v>
      </c>
      <c r="P151" s="102">
        <v>3.2415590903019669</v>
      </c>
      <c r="Q151" s="102">
        <v>3.6161634300896393</v>
      </c>
      <c r="R151" s="102">
        <v>3.3096461588757435</v>
      </c>
      <c r="S151" s="102">
        <v>3.817537499225474</v>
      </c>
      <c r="T151" s="102">
        <v>3.8076237587601169</v>
      </c>
      <c r="U151" s="102">
        <v>3.3252390472634872</v>
      </c>
      <c r="V151" s="102">
        <v>3.5174057368335379</v>
      </c>
      <c r="W151" s="102">
        <v>3.6302460264769887</v>
      </c>
      <c r="DA151" s="131" t="s">
        <v>2888</v>
      </c>
    </row>
    <row r="152" spans="1:105" ht="12" customHeight="1" x14ac:dyDescent="0.25">
      <c r="A152" s="103" t="s">
        <v>52</v>
      </c>
      <c r="B152" s="105">
        <v>7.527012219716199</v>
      </c>
      <c r="C152" s="105">
        <v>7.5835947344163825</v>
      </c>
      <c r="D152" s="105">
        <v>8.0822968544062661</v>
      </c>
      <c r="E152" s="105">
        <v>7.6901817059259781</v>
      </c>
      <c r="F152" s="105">
        <v>7.9388639899440028</v>
      </c>
      <c r="G152" s="105">
        <v>7.9894453870096047</v>
      </c>
      <c r="H152" s="105">
        <v>7.928497414766781</v>
      </c>
      <c r="I152" s="105">
        <v>7.8244174421651849</v>
      </c>
      <c r="J152" s="105">
        <v>7.5732921274317135</v>
      </c>
      <c r="K152" s="105">
        <v>7.869544180002066</v>
      </c>
      <c r="L152" s="105">
        <v>5.7912073093114769</v>
      </c>
      <c r="M152" s="105">
        <v>9.1163016262441783</v>
      </c>
      <c r="N152" s="105">
        <v>8.4052148956096175</v>
      </c>
      <c r="O152" s="105">
        <v>8.3906117146512429</v>
      </c>
      <c r="P152" s="105">
        <v>9.2649211701853993</v>
      </c>
      <c r="Q152" s="105">
        <v>8.8795182883641708</v>
      </c>
      <c r="R152" s="105">
        <v>9.2134135480382557</v>
      </c>
      <c r="S152" s="105">
        <v>9.4829085327267162</v>
      </c>
      <c r="T152" s="105">
        <v>9.809650033493968</v>
      </c>
      <c r="U152" s="105">
        <v>9.632519036566574</v>
      </c>
      <c r="V152" s="105">
        <v>9.7541141582004833</v>
      </c>
      <c r="W152" s="105">
        <v>9.9693973112966408</v>
      </c>
      <c r="DA152" s="132" t="s">
        <v>2889</v>
      </c>
    </row>
    <row r="153" spans="1:105" ht="12" customHeight="1" x14ac:dyDescent="0.25">
      <c r="A153" s="106" t="s">
        <v>122</v>
      </c>
      <c r="B153" s="102">
        <v>15.64029580540374</v>
      </c>
      <c r="C153" s="102">
        <v>14.647231741306038</v>
      </c>
      <c r="D153" s="102">
        <v>14.449090521753542</v>
      </c>
      <c r="E153" s="102">
        <v>15.085723164432604</v>
      </c>
      <c r="F153" s="102">
        <v>15.009362168828718</v>
      </c>
      <c r="G153" s="102">
        <v>13.820159635597706</v>
      </c>
      <c r="H153" s="102">
        <v>14.250352477517545</v>
      </c>
      <c r="I153" s="102">
        <v>14.316110856920043</v>
      </c>
      <c r="J153" s="102">
        <v>14.468049002076999</v>
      </c>
      <c r="K153" s="102">
        <v>13.324446224840017</v>
      </c>
      <c r="L153" s="102">
        <v>14.516244230628892</v>
      </c>
      <c r="M153" s="102">
        <v>15.521281133847161</v>
      </c>
      <c r="N153" s="102">
        <v>16.437134648526879</v>
      </c>
      <c r="O153" s="102">
        <v>17.25020854100114</v>
      </c>
      <c r="P153" s="102">
        <v>15.272728136346739</v>
      </c>
      <c r="Q153" s="102">
        <v>15.821250035704523</v>
      </c>
      <c r="R153" s="102">
        <v>15.730826751731767</v>
      </c>
      <c r="S153" s="102">
        <v>16.517575854244029</v>
      </c>
      <c r="T153" s="102">
        <v>16.515215515896969</v>
      </c>
      <c r="U153" s="102">
        <v>16.165725103173912</v>
      </c>
      <c r="V153" s="102">
        <v>16.704672735177635</v>
      </c>
      <c r="W153" s="102">
        <v>16.072394795348295</v>
      </c>
      <c r="DA153" s="131" t="s">
        <v>2890</v>
      </c>
    </row>
    <row r="154" spans="1:105" ht="12" customHeight="1" x14ac:dyDescent="0.25">
      <c r="A154" s="107" t="s">
        <v>121</v>
      </c>
      <c r="B154" s="105">
        <v>11.938857273068381</v>
      </c>
      <c r="C154" s="105">
        <v>11.114737353940336</v>
      </c>
      <c r="D154" s="105">
        <v>10.939583069343515</v>
      </c>
      <c r="E154" s="105">
        <v>11.598265773141668</v>
      </c>
      <c r="F154" s="105">
        <v>11.564075580652409</v>
      </c>
      <c r="G154" s="105">
        <v>10.605812977975004</v>
      </c>
      <c r="H154" s="105">
        <v>10.920599123972314</v>
      </c>
      <c r="I154" s="105">
        <v>11.165620695432899</v>
      </c>
      <c r="J154" s="105">
        <v>11.221642994370061</v>
      </c>
      <c r="K154" s="105">
        <v>10.270728334903959</v>
      </c>
      <c r="L154" s="105">
        <v>12.199637466887433</v>
      </c>
      <c r="M154" s="105">
        <v>11.942175234378119</v>
      </c>
      <c r="N154" s="105">
        <v>12.927689121374369</v>
      </c>
      <c r="O154" s="105">
        <v>13.67831317031378</v>
      </c>
      <c r="P154" s="105">
        <v>11.864280844916363</v>
      </c>
      <c r="Q154" s="105">
        <v>12.506640826931452</v>
      </c>
      <c r="R154" s="105">
        <v>12.463404151418409</v>
      </c>
      <c r="S154" s="105">
        <v>13.292773872954788</v>
      </c>
      <c r="T154" s="105">
        <v>13.371814794023825</v>
      </c>
      <c r="U154" s="105">
        <v>13.124061041727208</v>
      </c>
      <c r="V154" s="105">
        <v>13.71161369700611</v>
      </c>
      <c r="W154" s="105">
        <v>13.300093169010058</v>
      </c>
      <c r="DA154" s="132" t="s">
        <v>2891</v>
      </c>
    </row>
    <row r="155" spans="1:105" ht="12" customHeight="1" x14ac:dyDescent="0.25">
      <c r="A155" s="108" t="s">
        <v>53</v>
      </c>
      <c r="B155" s="99">
        <v>4.129019691243732</v>
      </c>
      <c r="C155" s="99">
        <v>3.4657630838061331</v>
      </c>
      <c r="D155" s="99">
        <v>3.1221282857730648</v>
      </c>
      <c r="E155" s="99">
        <v>3.6250577538185542</v>
      </c>
      <c r="F155" s="99">
        <v>3.5034913759842876</v>
      </c>
      <c r="G155" s="99">
        <v>2.9518156803668494</v>
      </c>
      <c r="H155" s="99">
        <v>2.9093575974763843</v>
      </c>
      <c r="I155" s="99">
        <v>3.536907512658106</v>
      </c>
      <c r="J155" s="99">
        <v>3.31482245105934</v>
      </c>
      <c r="K155" s="99">
        <v>2.7981455057180882</v>
      </c>
      <c r="L155" s="99">
        <v>6.5326679820835789</v>
      </c>
      <c r="M155" s="99">
        <v>3.0954714525842397</v>
      </c>
      <c r="N155" s="99">
        <v>4.1608883560714407</v>
      </c>
      <c r="O155" s="99">
        <v>4.5629034437577314</v>
      </c>
      <c r="P155" s="99">
        <v>2.9109366111162363</v>
      </c>
      <c r="Q155" s="99">
        <v>3.4711768073785532</v>
      </c>
      <c r="R155" s="99">
        <v>3.2018180645879282</v>
      </c>
      <c r="S155" s="99">
        <v>3.7820212535716475</v>
      </c>
      <c r="T155" s="99">
        <v>3.7545428545655244</v>
      </c>
      <c r="U155" s="99">
        <v>3.3953506265242277</v>
      </c>
      <c r="V155" s="99">
        <v>3.6574924246734701</v>
      </c>
      <c r="W155" s="99">
        <v>3.6066265911623421</v>
      </c>
      <c r="DA155" s="63" t="s">
        <v>2892</v>
      </c>
    </row>
    <row r="156" spans="1:105" ht="12" customHeight="1" x14ac:dyDescent="0.25">
      <c r="A156" s="108" t="s">
        <v>52</v>
      </c>
      <c r="B156" s="99">
        <v>7.8098375818246488</v>
      </c>
      <c r="C156" s="99">
        <v>7.6489742701342047</v>
      </c>
      <c r="D156" s="99">
        <v>7.81745478357045</v>
      </c>
      <c r="E156" s="99">
        <v>7.9732080193231143</v>
      </c>
      <c r="F156" s="99">
        <v>8.0605842046681211</v>
      </c>
      <c r="G156" s="99">
        <v>7.6539972976081554</v>
      </c>
      <c r="H156" s="99">
        <v>8.0112415264959296</v>
      </c>
      <c r="I156" s="99">
        <v>7.628713182774792</v>
      </c>
      <c r="J156" s="99">
        <v>7.9068205433107215</v>
      </c>
      <c r="K156" s="99">
        <v>7.4725828291858694</v>
      </c>
      <c r="L156" s="99">
        <v>5.666969484803853</v>
      </c>
      <c r="M156" s="99">
        <v>8.8467037817938809</v>
      </c>
      <c r="N156" s="99">
        <v>8.7668007653029267</v>
      </c>
      <c r="O156" s="99">
        <v>9.1154097265560488</v>
      </c>
      <c r="P156" s="99">
        <v>8.953344233800129</v>
      </c>
      <c r="Q156" s="99">
        <v>9.035464019552899</v>
      </c>
      <c r="R156" s="99">
        <v>9.26158608683048</v>
      </c>
      <c r="S156" s="99">
        <v>9.5107526193831387</v>
      </c>
      <c r="T156" s="99">
        <v>9.6172719394583019</v>
      </c>
      <c r="U156" s="99">
        <v>9.7287104152029755</v>
      </c>
      <c r="V156" s="99">
        <v>10.054121272332639</v>
      </c>
      <c r="W156" s="99">
        <v>9.6934665778477189</v>
      </c>
      <c r="DA156" s="63" t="s">
        <v>2893</v>
      </c>
    </row>
    <row r="157" spans="1:105" ht="12" customHeight="1" x14ac:dyDescent="0.25">
      <c r="A157" s="121" t="s">
        <v>54</v>
      </c>
      <c r="B157" s="123">
        <v>9.5441052265520678</v>
      </c>
      <c r="C157" s="123">
        <v>9.440547642734435</v>
      </c>
      <c r="D157" s="123">
        <v>9.4870511365213588</v>
      </c>
      <c r="E157" s="123">
        <v>9.0574030947682242</v>
      </c>
      <c r="F157" s="123">
        <v>8.2080979308532189</v>
      </c>
      <c r="G157" s="123">
        <v>8.3130552037965284</v>
      </c>
      <c r="H157" s="123">
        <v>8.3220375423860649</v>
      </c>
      <c r="I157" s="123">
        <v>8.65413776513196</v>
      </c>
      <c r="J157" s="123">
        <v>8.5908842965146128</v>
      </c>
      <c r="K157" s="123">
        <v>7.163487273171123</v>
      </c>
      <c r="L157" s="123">
        <v>8.7397214624473474</v>
      </c>
      <c r="M157" s="123">
        <v>8.6434433632917287</v>
      </c>
      <c r="N157" s="123">
        <v>8.9775256670343939</v>
      </c>
      <c r="O157" s="123">
        <v>9.1073453058437561</v>
      </c>
      <c r="P157" s="123">
        <v>8.0272146080490892</v>
      </c>
      <c r="Q157" s="123">
        <v>8.2242987065520374</v>
      </c>
      <c r="R157" s="123">
        <v>7.7882380846901853</v>
      </c>
      <c r="S157" s="123">
        <v>8.1661756028167325</v>
      </c>
      <c r="T157" s="123">
        <v>8.0372258910190624</v>
      </c>
      <c r="U157" s="123">
        <v>7.7836084259124734</v>
      </c>
      <c r="V157" s="123">
        <v>8.0313367411734191</v>
      </c>
      <c r="W157" s="123">
        <v>7.4311052825097565</v>
      </c>
      <c r="DA157" s="130" t="s">
        <v>2894</v>
      </c>
    </row>
    <row r="158" spans="1:105" ht="12" customHeight="1" x14ac:dyDescent="0.25">
      <c r="A158" s="97" t="s">
        <v>50</v>
      </c>
      <c r="B158" s="99">
        <v>10.824496322089546</v>
      </c>
      <c r="C158" s="99">
        <v>10.353577034471115</v>
      </c>
      <c r="D158" s="99">
        <v>10.537064332037177</v>
      </c>
      <c r="E158" s="99">
        <v>9.8733269163335002</v>
      </c>
      <c r="F158" s="99">
        <v>9.6580302105035578</v>
      </c>
      <c r="G158" s="99">
        <v>9.3866943410888961</v>
      </c>
      <c r="H158" s="99">
        <v>9.340891603395411</v>
      </c>
      <c r="I158" s="99">
        <v>9.882082881105525</v>
      </c>
      <c r="J158" s="99">
        <v>9.2815977902329436</v>
      </c>
      <c r="K158" s="99">
        <v>9.4191076633971154</v>
      </c>
      <c r="L158" s="99">
        <v>9.6959010393720995</v>
      </c>
      <c r="M158" s="99">
        <v>10.189474762544178</v>
      </c>
      <c r="N158" s="99">
        <v>10.058646259187361</v>
      </c>
      <c r="O158" s="99">
        <v>10.057046803146914</v>
      </c>
      <c r="P158" s="99">
        <v>10.02296322558931</v>
      </c>
      <c r="Q158" s="99">
        <v>9.8500894186875616</v>
      </c>
      <c r="R158" s="99">
        <v>9.0389856204953158</v>
      </c>
      <c r="S158" s="99">
        <v>9.7681211128583243</v>
      </c>
      <c r="T158" s="99">
        <v>9.7378731773385638</v>
      </c>
      <c r="U158" s="99">
        <v>9.5151215720547739</v>
      </c>
      <c r="V158" s="99">
        <v>10.05293728954253</v>
      </c>
      <c r="W158" s="99">
        <v>9.1417042255760883</v>
      </c>
      <c r="DA158" s="63" t="s">
        <v>2895</v>
      </c>
    </row>
    <row r="159" spans="1:105" ht="12" customHeight="1" x14ac:dyDescent="0.25">
      <c r="A159" s="109" t="s">
        <v>120</v>
      </c>
      <c r="B159" s="110">
        <v>8.4564218321023468</v>
      </c>
      <c r="C159" s="110">
        <v>8.6843803525099812</v>
      </c>
      <c r="D159" s="110">
        <v>8.6106115775827874</v>
      </c>
      <c r="E159" s="110">
        <v>8.3743966315000051</v>
      </c>
      <c r="F159" s="110">
        <v>6.8972177541557294</v>
      </c>
      <c r="G159" s="110">
        <v>7.4270680127106043</v>
      </c>
      <c r="H159" s="110">
        <v>7.6024699557705198</v>
      </c>
      <c r="I159" s="110">
        <v>7.8474893076544658</v>
      </c>
      <c r="J159" s="110">
        <v>8.1764018061752619</v>
      </c>
      <c r="K159" s="110">
        <v>5.8602815419553904</v>
      </c>
      <c r="L159" s="110">
        <v>8.1971868195036492</v>
      </c>
      <c r="M159" s="110">
        <v>7.7750806119784368</v>
      </c>
      <c r="N159" s="110">
        <v>8.3876189193001043</v>
      </c>
      <c r="O159" s="110">
        <v>8.6030798537040738</v>
      </c>
      <c r="P159" s="110">
        <v>7.0100030756474316</v>
      </c>
      <c r="Q159" s="110">
        <v>7.4486402799354909</v>
      </c>
      <c r="R159" s="110">
        <v>7.2526489785560679</v>
      </c>
      <c r="S159" s="110">
        <v>7.531264597867886</v>
      </c>
      <c r="T159" s="110">
        <v>7.4005293456590682</v>
      </c>
      <c r="U159" s="110">
        <v>7.1683523965196967</v>
      </c>
      <c r="V159" s="110">
        <v>7.3478115013009626</v>
      </c>
      <c r="W159" s="110">
        <v>6.8792242963830592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148.86507164721564</v>
      </c>
      <c r="C161" s="118">
        <f t="shared" si="54"/>
        <v>157.3140760549563</v>
      </c>
      <c r="D161" s="118">
        <f t="shared" si="54"/>
        <v>147.20885697117407</v>
      </c>
      <c r="E161" s="118">
        <f t="shared" si="54"/>
        <v>158.9178773759202</v>
      </c>
      <c r="F161" s="118">
        <f t="shared" si="54"/>
        <v>164.82578872765012</v>
      </c>
      <c r="G161" s="118">
        <f t="shared" si="54"/>
        <v>148.52749236827285</v>
      </c>
      <c r="H161" s="118">
        <f t="shared" si="54"/>
        <v>148.08455059429153</v>
      </c>
      <c r="I161" s="118">
        <f t="shared" si="54"/>
        <v>133.82317863677753</v>
      </c>
      <c r="J161" s="118">
        <f t="shared" si="54"/>
        <v>147.34128349824627</v>
      </c>
      <c r="K161" s="118">
        <f t="shared" si="54"/>
        <v>137.10627614860186</v>
      </c>
      <c r="L161" s="118">
        <f t="shared" si="54"/>
        <v>152.8290064120381</v>
      </c>
      <c r="M161" s="118">
        <f t="shared" si="54"/>
        <v>121.02967529618718</v>
      </c>
      <c r="N161" s="118">
        <f t="shared" si="54"/>
        <v>141.29036417836468</v>
      </c>
      <c r="O161" s="118">
        <f t="shared" si="54"/>
        <v>152.41570080734036</v>
      </c>
      <c r="P161" s="118">
        <f t="shared" si="54"/>
        <v>114.26045705846353</v>
      </c>
      <c r="Q161" s="118">
        <f t="shared" si="54"/>
        <v>121.56709814866473</v>
      </c>
      <c r="R161" s="118">
        <f t="shared" ref="R161:V161" si="55">R162+R164+R166+R175</f>
        <v>131.68279421704941</v>
      </c>
      <c r="S161" s="118">
        <f t="shared" si="55"/>
        <v>128.96689812159218</v>
      </c>
      <c r="T161" s="118">
        <f t="shared" si="55"/>
        <v>122.39126207960454</v>
      </c>
      <c r="U161" s="118">
        <f t="shared" si="55"/>
        <v>121.67659961301888</v>
      </c>
      <c r="V161" s="118">
        <f t="shared" si="55"/>
        <v>109.95429631096769</v>
      </c>
      <c r="W161" s="118">
        <f t="shared" ref="W161" si="56">W162+W164+W166+W175</f>
        <v>128.49749186328603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122.46574326954432</v>
      </c>
      <c r="C162" s="123">
        <f t="shared" si="57"/>
        <v>131.68626676099942</v>
      </c>
      <c r="D162" s="123">
        <f t="shared" si="57"/>
        <v>121.98089298721271</v>
      </c>
      <c r="E162" s="123">
        <f t="shared" si="57"/>
        <v>131.20629783286296</v>
      </c>
      <c r="F162" s="123">
        <f t="shared" si="57"/>
        <v>140.43527153873052</v>
      </c>
      <c r="G162" s="123">
        <f t="shared" si="57"/>
        <v>124.78532187995754</v>
      </c>
      <c r="H162" s="123">
        <f t="shared" si="57"/>
        <v>123.73961604602464</v>
      </c>
      <c r="I162" s="123">
        <f t="shared" si="57"/>
        <v>109.96085548845112</v>
      </c>
      <c r="J162" s="123">
        <f t="shared" si="57"/>
        <v>123.51062910695018</v>
      </c>
      <c r="K162" s="123">
        <f t="shared" si="57"/>
        <v>115.57341425281868</v>
      </c>
      <c r="L162" s="123">
        <f t="shared" si="57"/>
        <v>128.72879863390574</v>
      </c>
      <c r="M162" s="123">
        <f t="shared" si="57"/>
        <v>96.246548230590378</v>
      </c>
      <c r="N162" s="123">
        <f t="shared" si="57"/>
        <v>115.44903705395313</v>
      </c>
      <c r="O162" s="123">
        <f t="shared" si="57"/>
        <v>125.70336459736988</v>
      </c>
      <c r="P162" s="123">
        <f t="shared" si="57"/>
        <v>90.422976582714426</v>
      </c>
      <c r="Q162" s="123">
        <f t="shared" si="57"/>
        <v>96.967300767931974</v>
      </c>
      <c r="R162" s="123">
        <f t="shared" si="57"/>
        <v>107.46442843210984</v>
      </c>
      <c r="S162" s="123">
        <f t="shared" si="57"/>
        <v>103.60414467417641</v>
      </c>
      <c r="T162" s="123">
        <f t="shared" si="57"/>
        <v>97.122355456437234</v>
      </c>
      <c r="U162" s="123">
        <f t="shared" si="57"/>
        <v>96.968256421817443</v>
      </c>
      <c r="V162" s="123">
        <f t="shared" si="57"/>
        <v>84.277074188069619</v>
      </c>
      <c r="W162" s="123">
        <f t="shared" si="57"/>
        <v>103.99480779070466</v>
      </c>
      <c r="DA162" s="130" t="s">
        <v>2898</v>
      </c>
    </row>
    <row r="163" spans="1:105" ht="12" customHeight="1" x14ac:dyDescent="0.25">
      <c r="A163" s="97" t="s">
        <v>53</v>
      </c>
      <c r="B163" s="110">
        <v>122.46574326954432</v>
      </c>
      <c r="C163" s="110">
        <v>131.68626676099942</v>
      </c>
      <c r="D163" s="110">
        <v>121.98089298721271</v>
      </c>
      <c r="E163" s="110">
        <v>131.20629783286296</v>
      </c>
      <c r="F163" s="110">
        <v>140.43527153873052</v>
      </c>
      <c r="G163" s="110">
        <v>124.78532187995754</v>
      </c>
      <c r="H163" s="110">
        <v>123.73961604602464</v>
      </c>
      <c r="I163" s="110">
        <v>109.96085548845112</v>
      </c>
      <c r="J163" s="110">
        <v>123.51062910695018</v>
      </c>
      <c r="K163" s="110">
        <v>115.57341425281868</v>
      </c>
      <c r="L163" s="110">
        <v>128.72879863390574</v>
      </c>
      <c r="M163" s="110">
        <v>96.246548230590378</v>
      </c>
      <c r="N163" s="110">
        <v>115.44903705395313</v>
      </c>
      <c r="O163" s="110">
        <v>125.70336459736988</v>
      </c>
      <c r="P163" s="110">
        <v>90.422976582714426</v>
      </c>
      <c r="Q163" s="110">
        <v>96.967300767931974</v>
      </c>
      <c r="R163" s="110">
        <v>107.46442843210984</v>
      </c>
      <c r="S163" s="110">
        <v>103.60414467417641</v>
      </c>
      <c r="T163" s="110">
        <v>97.122355456437234</v>
      </c>
      <c r="U163" s="110">
        <v>96.968256421817443</v>
      </c>
      <c r="V163" s="110">
        <v>84.277074188069619</v>
      </c>
      <c r="W163" s="110">
        <v>103.99480779070466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1.191444051297373</v>
      </c>
      <c r="C164" s="123">
        <f t="shared" si="58"/>
        <v>1.420172616646467</v>
      </c>
      <c r="D164" s="123">
        <f t="shared" si="58"/>
        <v>1.0616923157018183</v>
      </c>
      <c r="E164" s="123">
        <f t="shared" si="58"/>
        <v>3.4122781682280112</v>
      </c>
      <c r="F164" s="123">
        <f t="shared" si="58"/>
        <v>0.98807351084651573</v>
      </c>
      <c r="G164" s="123">
        <f t="shared" si="58"/>
        <v>1.3155480798673007</v>
      </c>
      <c r="H164" s="123">
        <f t="shared" si="58"/>
        <v>1.6056875305683869</v>
      </c>
      <c r="I164" s="123">
        <f t="shared" si="58"/>
        <v>0.71052400624757828</v>
      </c>
      <c r="J164" s="123">
        <f t="shared" si="58"/>
        <v>0.73195883683057528</v>
      </c>
      <c r="K164" s="123">
        <f t="shared" si="58"/>
        <v>0.88067242758629194</v>
      </c>
      <c r="L164" s="123">
        <f t="shared" si="58"/>
        <v>0.81867265416704793</v>
      </c>
      <c r="M164" s="123">
        <f t="shared" si="58"/>
        <v>0.78461118614003089</v>
      </c>
      <c r="N164" s="123">
        <f t="shared" si="58"/>
        <v>0.73590492661278306</v>
      </c>
      <c r="O164" s="123">
        <f t="shared" si="58"/>
        <v>0.72452013351358624</v>
      </c>
      <c r="P164" s="123">
        <f t="shared" si="58"/>
        <v>0.7494253257432294</v>
      </c>
      <c r="Q164" s="123">
        <f t="shared" si="58"/>
        <v>0.76798245049803138</v>
      </c>
      <c r="R164" s="123">
        <f t="shared" si="58"/>
        <v>0.92990096966766878</v>
      </c>
      <c r="S164" s="123">
        <f t="shared" si="58"/>
        <v>0.9235555606840512</v>
      </c>
      <c r="T164" s="123">
        <f t="shared" si="58"/>
        <v>0.9727800150330127</v>
      </c>
      <c r="U164" s="123">
        <f t="shared" si="58"/>
        <v>1.0364525160942708</v>
      </c>
      <c r="V164" s="123">
        <f t="shared" si="58"/>
        <v>1.2229714676459844</v>
      </c>
      <c r="W164" s="123">
        <f t="shared" si="58"/>
        <v>1.2521131593961612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1.191444051297373</v>
      </c>
      <c r="C165" s="99">
        <f>RES_hhdet_fech!C165/RES_summary!C$19</f>
        <v>1.420172616646467</v>
      </c>
      <c r="D165" s="99">
        <f>RES_hhdet_fech!D165/RES_summary!D$19</f>
        <v>1.0616923157018183</v>
      </c>
      <c r="E165" s="99">
        <f>RES_hhdet_fech!E165/RES_summary!E$19</f>
        <v>3.4122781682280112</v>
      </c>
      <c r="F165" s="99">
        <f>RES_hhdet_fech!F165/RES_summary!F$19</f>
        <v>0.98807351084651573</v>
      </c>
      <c r="G165" s="99">
        <f>RES_hhdet_fech!G165/RES_summary!G$19</f>
        <v>1.3155480798673007</v>
      </c>
      <c r="H165" s="99">
        <f>RES_hhdet_fech!H165/RES_summary!H$19</f>
        <v>1.6056875305683869</v>
      </c>
      <c r="I165" s="99">
        <f>RES_hhdet_fech!I165/RES_summary!I$19</f>
        <v>0.71052400624757828</v>
      </c>
      <c r="J165" s="99">
        <f>RES_hhdet_fech!J165/RES_summary!J$19</f>
        <v>0.73195883683057528</v>
      </c>
      <c r="K165" s="99">
        <f>RES_hhdet_fech!K165/RES_summary!K$19</f>
        <v>0.88067242758629194</v>
      </c>
      <c r="L165" s="99">
        <f>RES_hhdet_fech!L165/RES_summary!L$19</f>
        <v>0.81867265416704793</v>
      </c>
      <c r="M165" s="99">
        <f>RES_hhdet_fech!M165/RES_summary!M$19</f>
        <v>0.78461118614003089</v>
      </c>
      <c r="N165" s="99">
        <f>RES_hhdet_fech!N165/RES_summary!N$19</f>
        <v>0.73590492661278306</v>
      </c>
      <c r="O165" s="99">
        <f>RES_hhdet_fech!O165/RES_summary!O$19</f>
        <v>0.72452013351358624</v>
      </c>
      <c r="P165" s="99">
        <f>RES_hhdet_fech!P165/RES_summary!P$19</f>
        <v>0.7494253257432294</v>
      </c>
      <c r="Q165" s="99">
        <f>RES_hhdet_fech!Q165/RES_summary!Q$19</f>
        <v>0.76798245049803138</v>
      </c>
      <c r="R165" s="99">
        <f>RES_hhdet_fech!R165/RES_summary!R$19</f>
        <v>0.92990096966766878</v>
      </c>
      <c r="S165" s="99">
        <f>RES_hhdet_fech!S165/RES_summary!S$19</f>
        <v>0.9235555606840512</v>
      </c>
      <c r="T165" s="99">
        <f>RES_hhdet_fech!T165/RES_summary!T$19</f>
        <v>0.9727800150330127</v>
      </c>
      <c r="U165" s="99">
        <f>RES_hhdet_fech!U165/RES_summary!U$19</f>
        <v>1.0364525160942708</v>
      </c>
      <c r="V165" s="99">
        <f>RES_hhdet_fech!V165/RES_summary!V$19</f>
        <v>1.2229714676459844</v>
      </c>
      <c r="W165" s="99">
        <f>RES_hhdet_fech!W165/RES_summary!W$19</f>
        <v>1.2521131593961612</v>
      </c>
      <c r="DA165" s="63" t="s">
        <v>2901</v>
      </c>
    </row>
    <row r="166" spans="1:105" ht="12" customHeight="1" x14ac:dyDescent="0.25">
      <c r="A166" s="121" t="s">
        <v>55</v>
      </c>
      <c r="B166" s="123">
        <v>15.66377875347465</v>
      </c>
      <c r="C166" s="123">
        <v>14.755262965499716</v>
      </c>
      <c r="D166" s="123">
        <v>14.660114372702704</v>
      </c>
      <c r="E166" s="123">
        <v>15.214953304469319</v>
      </c>
      <c r="F166" s="123">
        <v>15.198222434520657</v>
      </c>
      <c r="G166" s="123">
        <v>14.069634769973888</v>
      </c>
      <c r="H166" s="123">
        <v>14.350972203701518</v>
      </c>
      <c r="I166" s="123">
        <v>14.416072338346929</v>
      </c>
      <c r="J166" s="123">
        <v>14.451449327543193</v>
      </c>
      <c r="K166" s="123">
        <v>13.368159345766422</v>
      </c>
      <c r="L166" s="123">
        <v>14.50471414658511</v>
      </c>
      <c r="M166" s="123">
        <v>15.328594772095911</v>
      </c>
      <c r="N166" s="123">
        <v>16.124809568649678</v>
      </c>
      <c r="O166" s="123">
        <v>16.879911253065771</v>
      </c>
      <c r="P166" s="123">
        <v>15.041307008068658</v>
      </c>
      <c r="Q166" s="123">
        <v>15.577440972561343</v>
      </c>
      <c r="R166" s="123">
        <v>15.471295543061391</v>
      </c>
      <c r="S166" s="123">
        <v>16.243029972366529</v>
      </c>
      <c r="T166" s="123">
        <v>16.230558044014728</v>
      </c>
      <c r="U166" s="123">
        <v>15.858041561652824</v>
      </c>
      <c r="V166" s="123">
        <v>16.391515709316952</v>
      </c>
      <c r="W166" s="123">
        <v>15.792286903414851</v>
      </c>
      <c r="DA166" s="130" t="s">
        <v>2902</v>
      </c>
    </row>
    <row r="167" spans="1:105" ht="12" customHeight="1" x14ac:dyDescent="0.25">
      <c r="A167" s="97" t="s">
        <v>124</v>
      </c>
      <c r="B167" s="99">
        <v>16.884446245981788</v>
      </c>
      <c r="C167" s="99">
        <v>16.311863482228517</v>
      </c>
      <c r="D167" s="99">
        <v>16.844254016665136</v>
      </c>
      <c r="E167" s="99">
        <v>16.45122009409857</v>
      </c>
      <c r="F167" s="99">
        <v>16.761277969505812</v>
      </c>
      <c r="G167" s="99">
        <v>16.341188314060833</v>
      </c>
      <c r="H167" s="99">
        <v>15.894689461428808</v>
      </c>
      <c r="I167" s="99">
        <v>16.498149551049586</v>
      </c>
      <c r="J167" s="99">
        <v>15.562637335849283</v>
      </c>
      <c r="K167" s="99">
        <v>15.735975723719688</v>
      </c>
      <c r="L167" s="99">
        <v>16.58094240745271</v>
      </c>
      <c r="M167" s="99">
        <v>17.81856144627341</v>
      </c>
      <c r="N167" s="99">
        <v>17.422579470458992</v>
      </c>
      <c r="O167" s="99">
        <v>17.366719802966585</v>
      </c>
      <c r="P167" s="99">
        <v>17.203523960971872</v>
      </c>
      <c r="Q167" s="99">
        <v>16.716585254763231</v>
      </c>
      <c r="R167" s="99">
        <v>16.561576485356113</v>
      </c>
      <c r="S167" s="99">
        <v>17.080824505999718</v>
      </c>
      <c r="T167" s="99">
        <v>17.196065483448962</v>
      </c>
      <c r="U167" s="99">
        <v>16.116725664895515</v>
      </c>
      <c r="V167" s="99">
        <v>16.110381761371205</v>
      </c>
      <c r="W167" s="99">
        <v>16.251671156467321</v>
      </c>
      <c r="DA167" s="63" t="s">
        <v>2903</v>
      </c>
    </row>
    <row r="168" spans="1:105" ht="12" customHeight="1" x14ac:dyDescent="0.25">
      <c r="A168" s="97" t="s">
        <v>123</v>
      </c>
      <c r="B168" s="99">
        <v>11.982069408088615</v>
      </c>
      <c r="C168" s="99">
        <v>11.438414115296085</v>
      </c>
      <c r="D168" s="99">
        <v>11.713948667284136</v>
      </c>
      <c r="E168" s="99">
        <v>11.643954912462521</v>
      </c>
      <c r="F168" s="99">
        <v>11.865791099058731</v>
      </c>
      <c r="G168" s="99">
        <v>11.495636326244789</v>
      </c>
      <c r="H168" s="99">
        <v>11.193610531522065</v>
      </c>
      <c r="I168" s="99">
        <v>11.914730933959435</v>
      </c>
      <c r="J168" s="99">
        <v>11.149754048039576</v>
      </c>
      <c r="K168" s="99">
        <v>11.19325797290295</v>
      </c>
      <c r="L168" s="99">
        <v>13.234289543856756</v>
      </c>
      <c r="M168" s="99">
        <v>12.683260793584163</v>
      </c>
      <c r="N168" s="99">
        <v>12.845270605996349</v>
      </c>
      <c r="O168" s="99">
        <v>13.068578557810811</v>
      </c>
      <c r="P168" s="99">
        <v>12.611641827030013</v>
      </c>
      <c r="Q168" s="99">
        <v>12.622764482073755</v>
      </c>
      <c r="R168" s="99">
        <v>12.636402206828901</v>
      </c>
      <c r="S168" s="99">
        <v>13.382305493378423</v>
      </c>
      <c r="T168" s="99">
        <v>13.660905835568668</v>
      </c>
      <c r="U168" s="99">
        <v>12.987652265686739</v>
      </c>
      <c r="V168" s="99">
        <v>13.317802237125809</v>
      </c>
      <c r="W168" s="99">
        <v>13.677214142670726</v>
      </c>
      <c r="DA168" s="63" t="s">
        <v>2904</v>
      </c>
    </row>
    <row r="169" spans="1:105" ht="12" customHeight="1" x14ac:dyDescent="0.25">
      <c r="A169" s="100" t="s">
        <v>50</v>
      </c>
      <c r="B169" s="102">
        <v>4.4550571883724155</v>
      </c>
      <c r="C169" s="102">
        <v>3.8552349203172067</v>
      </c>
      <c r="D169" s="102">
        <v>3.633039633051069</v>
      </c>
      <c r="E169" s="102">
        <v>3.9560108490612569</v>
      </c>
      <c r="F169" s="102">
        <v>3.915400450586445</v>
      </c>
      <c r="G169" s="102">
        <v>3.4898708934400844</v>
      </c>
      <c r="H169" s="102">
        <v>3.2427283207980588</v>
      </c>
      <c r="I169" s="102">
        <v>4.0672620001497677</v>
      </c>
      <c r="J169" s="102">
        <v>3.5537391327577619</v>
      </c>
      <c r="K169" s="102">
        <v>3.2981177625788822</v>
      </c>
      <c r="L169" s="102">
        <v>7.4263280683147803</v>
      </c>
      <c r="M169" s="102">
        <v>3.5435469667454997</v>
      </c>
      <c r="N169" s="102">
        <v>4.4200946605794211</v>
      </c>
      <c r="O169" s="102">
        <v>4.6589558511734719</v>
      </c>
      <c r="P169" s="102">
        <v>3.3070513377080175</v>
      </c>
      <c r="Q169" s="102">
        <v>3.7054168632765574</v>
      </c>
      <c r="R169" s="102">
        <v>3.3889153900364044</v>
      </c>
      <c r="S169" s="102">
        <v>3.8762431550057155</v>
      </c>
      <c r="T169" s="102">
        <v>3.8290152516696132</v>
      </c>
      <c r="U169" s="102">
        <v>3.3331499901662185</v>
      </c>
      <c r="V169" s="102">
        <v>3.5344436374415946</v>
      </c>
      <c r="W169" s="102">
        <v>3.665674632207057</v>
      </c>
      <c r="DA169" s="131" t="s">
        <v>2905</v>
      </c>
    </row>
    <row r="170" spans="1:105" ht="12" customHeight="1" x14ac:dyDescent="0.25">
      <c r="A170" s="103" t="s">
        <v>52</v>
      </c>
      <c r="B170" s="105">
        <v>7.5270122197161973</v>
      </c>
      <c r="C170" s="105">
        <v>7.5831791949788796</v>
      </c>
      <c r="D170" s="105">
        <v>8.0809090342330663</v>
      </c>
      <c r="E170" s="105">
        <v>7.6879440634012655</v>
      </c>
      <c r="F170" s="105">
        <v>7.9503906484722862</v>
      </c>
      <c r="G170" s="105">
        <v>8.0057654328047025</v>
      </c>
      <c r="H170" s="105">
        <v>7.9508822107240054</v>
      </c>
      <c r="I170" s="105">
        <v>7.8474689338096653</v>
      </c>
      <c r="J170" s="105">
        <v>7.5960149152818124</v>
      </c>
      <c r="K170" s="105">
        <v>7.8951402103240689</v>
      </c>
      <c r="L170" s="105">
        <v>5.8079614755419762</v>
      </c>
      <c r="M170" s="105">
        <v>9.139713826838662</v>
      </c>
      <c r="N170" s="105">
        <v>8.4251759454169264</v>
      </c>
      <c r="O170" s="105">
        <v>8.4096227066373395</v>
      </c>
      <c r="P170" s="105">
        <v>9.3045904893219955</v>
      </c>
      <c r="Q170" s="105">
        <v>8.9173476187971978</v>
      </c>
      <c r="R170" s="105">
        <v>9.2474868167924971</v>
      </c>
      <c r="S170" s="105">
        <v>9.5060623383727076</v>
      </c>
      <c r="T170" s="105">
        <v>9.8318905838990549</v>
      </c>
      <c r="U170" s="105">
        <v>9.654502275520521</v>
      </c>
      <c r="V170" s="105">
        <v>9.783358599684215</v>
      </c>
      <c r="W170" s="105">
        <v>10.011539510463669</v>
      </c>
      <c r="DA170" s="132" t="s">
        <v>2906</v>
      </c>
    </row>
    <row r="171" spans="1:105" ht="12" customHeight="1" x14ac:dyDescent="0.25">
      <c r="A171" s="106" t="s">
        <v>122</v>
      </c>
      <c r="B171" s="102">
        <v>15.640295805403738</v>
      </c>
      <c r="C171" s="102">
        <v>14.680450764366912</v>
      </c>
      <c r="D171" s="102">
        <v>14.515867616724339</v>
      </c>
      <c r="E171" s="102">
        <v>15.195840201595276</v>
      </c>
      <c r="F171" s="102">
        <v>15.151252260335893</v>
      </c>
      <c r="G171" s="102">
        <v>13.953027028281786</v>
      </c>
      <c r="H171" s="102">
        <v>14.3480678184147</v>
      </c>
      <c r="I171" s="102">
        <v>14.395152425187421</v>
      </c>
      <c r="J171" s="102">
        <v>14.554305749160678</v>
      </c>
      <c r="K171" s="102">
        <v>13.399303617144696</v>
      </c>
      <c r="L171" s="102">
        <v>14.58433448918438</v>
      </c>
      <c r="M171" s="102">
        <v>15.576533067799399</v>
      </c>
      <c r="N171" s="102">
        <v>16.469649968321352</v>
      </c>
      <c r="O171" s="102">
        <v>17.274138219178418</v>
      </c>
      <c r="P171" s="102">
        <v>15.35988978073992</v>
      </c>
      <c r="Q171" s="102">
        <v>15.942240039437813</v>
      </c>
      <c r="R171" s="102">
        <v>15.845979181384028</v>
      </c>
      <c r="S171" s="102">
        <v>16.621277900446618</v>
      </c>
      <c r="T171" s="102">
        <v>16.612894147554339</v>
      </c>
      <c r="U171" s="102">
        <v>16.268559165669785</v>
      </c>
      <c r="V171" s="102">
        <v>16.81527499456816</v>
      </c>
      <c r="W171" s="102">
        <v>16.177531726918133</v>
      </c>
      <c r="DA171" s="131" t="s">
        <v>2907</v>
      </c>
    </row>
    <row r="172" spans="1:105" ht="12" customHeight="1" x14ac:dyDescent="0.25">
      <c r="A172" s="107" t="s">
        <v>121</v>
      </c>
      <c r="B172" s="105">
        <v>11.938857273068384</v>
      </c>
      <c r="C172" s="105">
        <v>11.121767282344827</v>
      </c>
      <c r="D172" s="105">
        <v>10.954195740094061</v>
      </c>
      <c r="E172" s="105">
        <v>11.631120570594625</v>
      </c>
      <c r="F172" s="105">
        <v>11.609741950335843</v>
      </c>
      <c r="G172" s="105">
        <v>10.649211092095367</v>
      </c>
      <c r="H172" s="105">
        <v>10.962260795550621</v>
      </c>
      <c r="I172" s="105">
        <v>11.204795018239949</v>
      </c>
      <c r="J172" s="105">
        <v>11.261608624655015</v>
      </c>
      <c r="K172" s="105">
        <v>10.306656629905431</v>
      </c>
      <c r="L172" s="105">
        <v>12.240210578184966</v>
      </c>
      <c r="M172" s="105">
        <v>11.972738527058908</v>
      </c>
      <c r="N172" s="105">
        <v>12.951987312625885</v>
      </c>
      <c r="O172" s="105">
        <v>13.699111618408915</v>
      </c>
      <c r="P172" s="105">
        <v>11.910251010738843</v>
      </c>
      <c r="Q172" s="105">
        <v>12.565949559264952</v>
      </c>
      <c r="R172" s="105">
        <v>12.515888718303966</v>
      </c>
      <c r="S172" s="105">
        <v>13.339735765973087</v>
      </c>
      <c r="T172" s="105">
        <v>13.414402381259974</v>
      </c>
      <c r="U172" s="105">
        <v>13.167838273465323</v>
      </c>
      <c r="V172" s="105">
        <v>13.762678802992294</v>
      </c>
      <c r="W172" s="105">
        <v>13.357254768090055</v>
      </c>
      <c r="DA172" s="132" t="s">
        <v>2908</v>
      </c>
    </row>
    <row r="173" spans="1:105" ht="12" customHeight="1" x14ac:dyDescent="0.25">
      <c r="A173" s="108" t="s">
        <v>53</v>
      </c>
      <c r="B173" s="99">
        <v>4.129019691243732</v>
      </c>
      <c r="C173" s="99">
        <v>3.4724855916872452</v>
      </c>
      <c r="D173" s="99">
        <v>3.1354955866143244</v>
      </c>
      <c r="E173" s="99">
        <v>3.6535827605982902</v>
      </c>
      <c r="F173" s="99">
        <v>3.5394215652827046</v>
      </c>
      <c r="G173" s="99">
        <v>2.9810696768639455</v>
      </c>
      <c r="H173" s="99">
        <v>2.9280244450801405</v>
      </c>
      <c r="I173" s="99">
        <v>3.554125806769223</v>
      </c>
      <c r="J173" s="99">
        <v>3.3308278813277221</v>
      </c>
      <c r="K173" s="99">
        <v>2.8109512931014269</v>
      </c>
      <c r="L173" s="99">
        <v>6.5568168597690306</v>
      </c>
      <c r="M173" s="99">
        <v>3.1042139778281603</v>
      </c>
      <c r="N173" s="99">
        <v>4.1684455223067642</v>
      </c>
      <c r="O173" s="99">
        <v>4.5700842271623232</v>
      </c>
      <c r="P173" s="99">
        <v>2.9299412646210801</v>
      </c>
      <c r="Q173" s="99">
        <v>3.5012314188997102</v>
      </c>
      <c r="R173" s="99">
        <v>3.2283377484045634</v>
      </c>
      <c r="S173" s="99">
        <v>3.8081897509217391</v>
      </c>
      <c r="T173" s="99">
        <v>3.776544039101001</v>
      </c>
      <c r="U173" s="99">
        <v>3.4145489812699665</v>
      </c>
      <c r="V173" s="99">
        <v>3.6782161152350787</v>
      </c>
      <c r="W173" s="99">
        <v>3.6292871302776253</v>
      </c>
      <c r="DA173" s="63" t="s">
        <v>2909</v>
      </c>
    </row>
    <row r="174" spans="1:105" ht="12" customHeight="1" x14ac:dyDescent="0.25">
      <c r="A174" s="115" t="s">
        <v>52</v>
      </c>
      <c r="B174" s="110">
        <v>7.8098375818246515</v>
      </c>
      <c r="C174" s="110">
        <v>7.6492816906575811</v>
      </c>
      <c r="D174" s="110">
        <v>7.8187001534797371</v>
      </c>
      <c r="E174" s="110">
        <v>7.9775378099963348</v>
      </c>
      <c r="F174" s="110">
        <v>8.0703203850531384</v>
      </c>
      <c r="G174" s="110">
        <v>7.668141415231422</v>
      </c>
      <c r="H174" s="110">
        <v>8.034236350470481</v>
      </c>
      <c r="I174" s="110">
        <v>7.6506692114707269</v>
      </c>
      <c r="J174" s="110">
        <v>7.9307807433272943</v>
      </c>
      <c r="K174" s="110">
        <v>7.4957053368040034</v>
      </c>
      <c r="L174" s="110">
        <v>5.6833937184159371</v>
      </c>
      <c r="M174" s="110">
        <v>8.8685245492307487</v>
      </c>
      <c r="N174" s="110">
        <v>8.7835417903191217</v>
      </c>
      <c r="O174" s="110">
        <v>9.1290273912465949</v>
      </c>
      <c r="P174" s="110">
        <v>8.980309746117765</v>
      </c>
      <c r="Q174" s="110">
        <v>9.0647181403652421</v>
      </c>
      <c r="R174" s="110">
        <v>9.2875509698994048</v>
      </c>
      <c r="S174" s="110">
        <v>9.5315460150513491</v>
      </c>
      <c r="T174" s="110">
        <v>9.6378583421589763</v>
      </c>
      <c r="U174" s="110">
        <v>9.7532892921953582</v>
      </c>
      <c r="V174" s="110">
        <v>10.084462687757217</v>
      </c>
      <c r="W174" s="110">
        <v>9.7279676378124318</v>
      </c>
      <c r="DA174" s="60" t="s">
        <v>2910</v>
      </c>
    </row>
    <row r="175" spans="1:105" ht="12" customHeight="1" x14ac:dyDescent="0.25">
      <c r="A175" s="121" t="s">
        <v>54</v>
      </c>
      <c r="B175" s="123">
        <v>9.5441055728992925</v>
      </c>
      <c r="C175" s="123">
        <v>9.4523737118107114</v>
      </c>
      <c r="D175" s="123">
        <v>9.5061572955568412</v>
      </c>
      <c r="E175" s="123">
        <v>9.0843480703599262</v>
      </c>
      <c r="F175" s="123">
        <v>8.2042212435524373</v>
      </c>
      <c r="G175" s="123">
        <v>8.3569876384741146</v>
      </c>
      <c r="H175" s="123">
        <v>8.3882748139969809</v>
      </c>
      <c r="I175" s="123">
        <v>8.7357268037319074</v>
      </c>
      <c r="J175" s="123">
        <v>8.6472462269223467</v>
      </c>
      <c r="K175" s="123">
        <v>7.2840301224304751</v>
      </c>
      <c r="L175" s="123">
        <v>8.7768209773801846</v>
      </c>
      <c r="M175" s="123">
        <v>8.6699211073608673</v>
      </c>
      <c r="N175" s="123">
        <v>8.9806126291490731</v>
      </c>
      <c r="O175" s="123">
        <v>9.1079048233911326</v>
      </c>
      <c r="P175" s="123">
        <v>8.0467481419372184</v>
      </c>
      <c r="Q175" s="123">
        <v>8.2543739576733817</v>
      </c>
      <c r="R175" s="123">
        <v>7.8171692722105117</v>
      </c>
      <c r="S175" s="123">
        <v>8.196167914365196</v>
      </c>
      <c r="T175" s="123">
        <v>8.0655685641195731</v>
      </c>
      <c r="U175" s="123">
        <v>7.8138491134543351</v>
      </c>
      <c r="V175" s="123">
        <v>8.0627349459351318</v>
      </c>
      <c r="W175" s="123">
        <v>7.458284009770364</v>
      </c>
      <c r="DA175" s="130" t="s">
        <v>2911</v>
      </c>
    </row>
    <row r="176" spans="1:105" ht="12" customHeight="1" x14ac:dyDescent="0.25">
      <c r="A176" s="97" t="s">
        <v>50</v>
      </c>
      <c r="B176" s="99">
        <v>10.824496322089546</v>
      </c>
      <c r="C176" s="99">
        <v>10.360120834296042</v>
      </c>
      <c r="D176" s="99">
        <v>10.550684347790384</v>
      </c>
      <c r="E176" s="99">
        <v>9.8927152591585603</v>
      </c>
      <c r="F176" s="99">
        <v>9.6807726072795948</v>
      </c>
      <c r="G176" s="99">
        <v>9.4059242760035247</v>
      </c>
      <c r="H176" s="99">
        <v>9.3495497747220195</v>
      </c>
      <c r="I176" s="99">
        <v>9.8859616836552799</v>
      </c>
      <c r="J176" s="99">
        <v>9.2852495510498354</v>
      </c>
      <c r="K176" s="99">
        <v>9.4222290185440585</v>
      </c>
      <c r="L176" s="99">
        <v>9.6980368527990262</v>
      </c>
      <c r="M176" s="99">
        <v>10.190639372878382</v>
      </c>
      <c r="N176" s="99">
        <v>10.058860696958996</v>
      </c>
      <c r="O176" s="99">
        <v>10.05689602610013</v>
      </c>
      <c r="P176" s="99">
        <v>10.023018737713622</v>
      </c>
      <c r="Q176" s="99">
        <v>9.8501877939737987</v>
      </c>
      <c r="R176" s="99">
        <v>9.0391673969973869</v>
      </c>
      <c r="S176" s="99">
        <v>9.7685753236284469</v>
      </c>
      <c r="T176" s="99">
        <v>9.7391861079603412</v>
      </c>
      <c r="U176" s="99">
        <v>9.5178299528186123</v>
      </c>
      <c r="V176" s="99">
        <v>10.056952256222512</v>
      </c>
      <c r="W176" s="99">
        <v>9.145625347444815</v>
      </c>
      <c r="DA176" s="63" t="s">
        <v>2912</v>
      </c>
    </row>
    <row r="177" spans="1:105" ht="12" customHeight="1" x14ac:dyDescent="0.25">
      <c r="A177" s="109" t="s">
        <v>120</v>
      </c>
      <c r="B177" s="110">
        <v>8.4564218321023468</v>
      </c>
      <c r="C177" s="110">
        <v>8.6951672904019777</v>
      </c>
      <c r="D177" s="110">
        <v>8.631927987113901</v>
      </c>
      <c r="E177" s="110">
        <v>8.4079203700841934</v>
      </c>
      <c r="F177" s="110">
        <v>6.9336757218949403</v>
      </c>
      <c r="G177" s="110">
        <v>7.4696681265966856</v>
      </c>
      <c r="H177" s="110">
        <v>7.6304156498577811</v>
      </c>
      <c r="I177" s="110">
        <v>7.869839365042484</v>
      </c>
      <c r="J177" s="110">
        <v>8.1989687140659573</v>
      </c>
      <c r="K177" s="110">
        <v>5.8733167148038703</v>
      </c>
      <c r="L177" s="110">
        <v>8.2088152445023361</v>
      </c>
      <c r="M177" s="110">
        <v>7.7808532311145449</v>
      </c>
      <c r="N177" s="110">
        <v>8.388224527417643</v>
      </c>
      <c r="O177" s="110">
        <v>8.6031884807899655</v>
      </c>
      <c r="P177" s="110">
        <v>7.0221672888019766</v>
      </c>
      <c r="Q177" s="110">
        <v>7.4690821844562469</v>
      </c>
      <c r="R177" s="110">
        <v>7.2730627225002937</v>
      </c>
      <c r="S177" s="110">
        <v>7.5509794401001864</v>
      </c>
      <c r="T177" s="110">
        <v>7.4233211712923035</v>
      </c>
      <c r="U177" s="110">
        <v>7.1992444406312108</v>
      </c>
      <c r="V177" s="110">
        <v>7.3847624154175602</v>
      </c>
      <c r="W177" s="110">
        <v>6.9135504679566768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109.12431841281527</v>
      </c>
      <c r="C3" s="118">
        <f t="shared" si="0"/>
        <v>116.65267905895392</v>
      </c>
      <c r="D3" s="118">
        <f t="shared" si="0"/>
        <v>99.068117843323634</v>
      </c>
      <c r="E3" s="118">
        <f t="shared" si="0"/>
        <v>110.00833647750285</v>
      </c>
      <c r="F3" s="118">
        <f t="shared" si="0"/>
        <v>114.69963781189652</v>
      </c>
      <c r="G3" s="118">
        <f t="shared" si="0"/>
        <v>108.33762531450094</v>
      </c>
      <c r="H3" s="118">
        <f t="shared" si="0"/>
        <v>106.01651660330907</v>
      </c>
      <c r="I3" s="118">
        <f t="shared" si="0"/>
        <v>104.31599130820199</v>
      </c>
      <c r="J3" s="118">
        <f t="shared" si="0"/>
        <v>116.89887105402886</v>
      </c>
      <c r="K3" s="118">
        <f t="shared" si="0"/>
        <v>109.20777753666012</v>
      </c>
      <c r="L3" s="118">
        <f t="shared" si="0"/>
        <v>144.81456557302707</v>
      </c>
      <c r="M3" s="118">
        <f t="shared" si="0"/>
        <v>53.864696943583937</v>
      </c>
      <c r="N3" s="118">
        <f t="shared" si="0"/>
        <v>83.530367795690125</v>
      </c>
      <c r="O3" s="118">
        <f t="shared" si="0"/>
        <v>118.66394989117535</v>
      </c>
      <c r="P3" s="118">
        <f t="shared" si="0"/>
        <v>92.373999258458028</v>
      </c>
      <c r="Q3" s="118">
        <f t="shared" si="0"/>
        <v>97.921937317883717</v>
      </c>
      <c r="R3" s="118">
        <f t="shared" ref="R3:V3" si="1">R4+R7+R9+R19</f>
        <v>105.59610747476691</v>
      </c>
      <c r="S3" s="118">
        <f t="shared" si="1"/>
        <v>107.76736245864772</v>
      </c>
      <c r="T3" s="118">
        <f t="shared" si="1"/>
        <v>93.572776174307563</v>
      </c>
      <c r="U3" s="118">
        <f t="shared" si="1"/>
        <v>95.879542356559952</v>
      </c>
      <c r="V3" s="118">
        <f t="shared" si="1"/>
        <v>90.695307933031387</v>
      </c>
      <c r="W3" s="118">
        <f t="shared" ref="W3" si="2">W4+W7+W9+W19</f>
        <v>109.27046365157402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91.677957213620331</v>
      </c>
      <c r="C4" s="123">
        <f t="shared" si="3"/>
        <v>99.452745670452344</v>
      </c>
      <c r="D4" s="123">
        <f t="shared" si="3"/>
        <v>82.071339039798517</v>
      </c>
      <c r="E4" s="123">
        <f t="shared" si="3"/>
        <v>91.374533948588251</v>
      </c>
      <c r="F4" s="123">
        <f t="shared" si="3"/>
        <v>98.014352939733257</v>
      </c>
      <c r="G4" s="123">
        <f t="shared" si="3"/>
        <v>92.179495846077458</v>
      </c>
      <c r="H4" s="123">
        <f t="shared" si="3"/>
        <v>89.192362909363638</v>
      </c>
      <c r="I4" s="123">
        <f t="shared" si="3"/>
        <v>87.055216170430043</v>
      </c>
      <c r="J4" s="123">
        <f t="shared" si="3"/>
        <v>98.966170592716651</v>
      </c>
      <c r="K4" s="123">
        <f t="shared" si="3"/>
        <v>92.892070651935583</v>
      </c>
      <c r="L4" s="123">
        <f t="shared" si="3"/>
        <v>124.84846131915451</v>
      </c>
      <c r="M4" s="123">
        <f t="shared" si="3"/>
        <v>38.122955700259766</v>
      </c>
      <c r="N4" s="123">
        <f t="shared" si="3"/>
        <v>65.407475320087414</v>
      </c>
      <c r="O4" s="123">
        <f t="shared" si="3"/>
        <v>98.714549949730525</v>
      </c>
      <c r="P4" s="123">
        <f t="shared" si="3"/>
        <v>73.749998871622921</v>
      </c>
      <c r="Q4" s="123">
        <f t="shared" si="3"/>
        <v>79.169475341556634</v>
      </c>
      <c r="R4" s="123">
        <f t="shared" ref="R4:V4" si="4">SUM(R5:R6)</f>
        <v>86.422190192339386</v>
      </c>
      <c r="S4" s="123">
        <f t="shared" si="4"/>
        <v>87.386752092751649</v>
      </c>
      <c r="T4" s="123">
        <f t="shared" si="4"/>
        <v>75.201281418470202</v>
      </c>
      <c r="U4" s="123">
        <f t="shared" si="4"/>
        <v>78.137472956224698</v>
      </c>
      <c r="V4" s="123">
        <f t="shared" si="4"/>
        <v>71.650920204799419</v>
      </c>
      <c r="W4" s="123">
        <f t="shared" ref="W4" si="5">SUM(W5:W6)</f>
        <v>89.280559129540848</v>
      </c>
      <c r="DA4" s="130" t="s">
        <v>2916</v>
      </c>
    </row>
    <row r="5" spans="1:105" ht="12" customHeight="1" x14ac:dyDescent="0.25">
      <c r="A5" s="97" t="s">
        <v>51</v>
      </c>
      <c r="B5" s="99">
        <v>90.767047312988879</v>
      </c>
      <c r="C5" s="99">
        <v>98.489662521036351</v>
      </c>
      <c r="D5" s="99">
        <v>81.287110114013501</v>
      </c>
      <c r="E5" s="99">
        <v>90.541396880234259</v>
      </c>
      <c r="F5" s="99">
        <v>97.113417059065284</v>
      </c>
      <c r="G5" s="99">
        <v>91.351097140539594</v>
      </c>
      <c r="H5" s="99">
        <v>88.404989613063478</v>
      </c>
      <c r="I5" s="99">
        <v>86.286821331867358</v>
      </c>
      <c r="J5" s="99">
        <v>98.105580207283779</v>
      </c>
      <c r="K5" s="99">
        <v>92.107357601476394</v>
      </c>
      <c r="L5" s="99">
        <v>123.79959940258675</v>
      </c>
      <c r="M5" s="99">
        <v>37.806258241495108</v>
      </c>
      <c r="N5" s="99">
        <v>64.869386335341517</v>
      </c>
      <c r="O5" s="99">
        <v>97.909627763021291</v>
      </c>
      <c r="P5" s="99">
        <v>73.151809225569849</v>
      </c>
      <c r="Q5" s="99">
        <v>78.53056480089738</v>
      </c>
      <c r="R5" s="99">
        <v>85.728000830012149</v>
      </c>
      <c r="S5" s="99">
        <v>86.688124043510967</v>
      </c>
      <c r="T5" s="99">
        <v>74.602417782386127</v>
      </c>
      <c r="U5" s="99">
        <v>77.517197362566534</v>
      </c>
      <c r="V5" s="99">
        <v>71.083784026304173</v>
      </c>
      <c r="W5" s="99">
        <v>88.575349596231035</v>
      </c>
      <c r="DA5" s="63" t="s">
        <v>2917</v>
      </c>
    </row>
    <row r="6" spans="1:105" ht="12" customHeight="1" x14ac:dyDescent="0.25">
      <c r="A6" s="97" t="s">
        <v>53</v>
      </c>
      <c r="B6" s="99">
        <v>0.9109099006314566</v>
      </c>
      <c r="C6" s="99">
        <v>0.96308314941598805</v>
      </c>
      <c r="D6" s="99">
        <v>0.78422892578501324</v>
      </c>
      <c r="E6" s="99">
        <v>0.83313706835399393</v>
      </c>
      <c r="F6" s="99">
        <v>0.9009358806679767</v>
      </c>
      <c r="G6" s="99">
        <v>0.82839870553785866</v>
      </c>
      <c r="H6" s="99">
        <v>0.78737329630015984</v>
      </c>
      <c r="I6" s="99">
        <v>0.76839483856268964</v>
      </c>
      <c r="J6" s="99">
        <v>0.86059038543286526</v>
      </c>
      <c r="K6" s="99">
        <v>0.78471305045919304</v>
      </c>
      <c r="L6" s="99">
        <v>1.0488619165677615</v>
      </c>
      <c r="M6" s="99">
        <v>0.3166974587646571</v>
      </c>
      <c r="N6" s="99">
        <v>0.53808898474589639</v>
      </c>
      <c r="O6" s="99">
        <v>0.80492218670924087</v>
      </c>
      <c r="P6" s="99">
        <v>0.59818964605307512</v>
      </c>
      <c r="Q6" s="99">
        <v>0.63891054065925823</v>
      </c>
      <c r="R6" s="99">
        <v>0.69418936232723172</v>
      </c>
      <c r="S6" s="99">
        <v>0.69862804924068034</v>
      </c>
      <c r="T6" s="99">
        <v>0.59886363608407489</v>
      </c>
      <c r="U6" s="99">
        <v>0.62027559365816809</v>
      </c>
      <c r="V6" s="99">
        <v>0.56713617849524756</v>
      </c>
      <c r="W6" s="99">
        <v>0.70520953330980529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0.43201632475353507</v>
      </c>
      <c r="C7" s="123">
        <f t="shared" si="6"/>
        <v>0.6114203995294164</v>
      </c>
      <c r="D7" s="123">
        <f t="shared" si="6"/>
        <v>0.56938081780044425</v>
      </c>
      <c r="E7" s="123">
        <f t="shared" si="6"/>
        <v>1.9304748469921109</v>
      </c>
      <c r="F7" s="123">
        <f t="shared" si="6"/>
        <v>0.55826549896226707</v>
      </c>
      <c r="G7" s="123">
        <f t="shared" si="6"/>
        <v>0.65670225304525343</v>
      </c>
      <c r="H7" s="123">
        <f t="shared" si="6"/>
        <v>0.67268222431755664</v>
      </c>
      <c r="I7" s="123">
        <f t="shared" si="6"/>
        <v>0.26303841750079565</v>
      </c>
      <c r="J7" s="123">
        <f t="shared" si="6"/>
        <v>0.28324297226867923</v>
      </c>
      <c r="K7" s="123">
        <f t="shared" si="6"/>
        <v>0.39999659318808145</v>
      </c>
      <c r="L7" s="123">
        <f t="shared" si="6"/>
        <v>0.571185097406815</v>
      </c>
      <c r="M7" s="123">
        <f t="shared" si="6"/>
        <v>0.99650992567533991</v>
      </c>
      <c r="N7" s="123">
        <f t="shared" si="6"/>
        <v>1.4330930969372719</v>
      </c>
      <c r="O7" s="123">
        <f t="shared" si="6"/>
        <v>1.7207319568464383</v>
      </c>
      <c r="P7" s="123">
        <f t="shared" si="6"/>
        <v>1.6514766013312907</v>
      </c>
      <c r="Q7" s="123">
        <f t="shared" si="6"/>
        <v>1.4580526271138139</v>
      </c>
      <c r="R7" s="123">
        <f t="shared" si="6"/>
        <v>1.2527611643692369</v>
      </c>
      <c r="S7" s="123">
        <f t="shared" si="6"/>
        <v>0.67803310178697107</v>
      </c>
      <c r="T7" s="123">
        <f t="shared" si="6"/>
        <v>0.32970412878449123</v>
      </c>
      <c r="U7" s="123">
        <f t="shared" si="6"/>
        <v>0.28143268600464877</v>
      </c>
      <c r="V7" s="123">
        <f t="shared" si="6"/>
        <v>0.35584942196566632</v>
      </c>
      <c r="W7" s="123">
        <f t="shared" si="6"/>
        <v>0.49155965175467409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0.43201632475353507</v>
      </c>
      <c r="C8" s="99">
        <f>RES_hhdet_tesh!C8/RES_summary!C$19</f>
        <v>0.6114203995294164</v>
      </c>
      <c r="D8" s="99">
        <f>RES_hhdet_tesh!D8/RES_summary!D$19</f>
        <v>0.56938081780044425</v>
      </c>
      <c r="E8" s="99">
        <f>RES_hhdet_tesh!E8/RES_summary!E$19</f>
        <v>1.9304748469921109</v>
      </c>
      <c r="F8" s="99">
        <f>RES_hhdet_tesh!F8/RES_summary!F$19</f>
        <v>0.55826549896226707</v>
      </c>
      <c r="G8" s="99">
        <f>RES_hhdet_tesh!G8/RES_summary!G$19</f>
        <v>0.65670225304525343</v>
      </c>
      <c r="H8" s="99">
        <f>RES_hhdet_tesh!H8/RES_summary!H$19</f>
        <v>0.67268222431755664</v>
      </c>
      <c r="I8" s="99">
        <f>RES_hhdet_tesh!I8/RES_summary!I$19</f>
        <v>0.26303841750079565</v>
      </c>
      <c r="J8" s="99">
        <f>RES_hhdet_tesh!J8/RES_summary!J$19</f>
        <v>0.28324297226867923</v>
      </c>
      <c r="K8" s="99">
        <f>RES_hhdet_tesh!K8/RES_summary!K$19</f>
        <v>0.39999659318808145</v>
      </c>
      <c r="L8" s="99">
        <f>RES_hhdet_tesh!L8/RES_summary!L$19</f>
        <v>0.571185097406815</v>
      </c>
      <c r="M8" s="99">
        <f>RES_hhdet_tesh!M8/RES_summary!M$19</f>
        <v>0.99650992567533991</v>
      </c>
      <c r="N8" s="99">
        <f>RES_hhdet_tesh!N8/RES_summary!N$19</f>
        <v>1.4330930969372719</v>
      </c>
      <c r="O8" s="99">
        <f>RES_hhdet_tesh!O8/RES_summary!O$19</f>
        <v>1.7207319568464383</v>
      </c>
      <c r="P8" s="99">
        <f>RES_hhdet_tesh!P8/RES_summary!P$19</f>
        <v>1.6514766013312907</v>
      </c>
      <c r="Q8" s="99">
        <f>RES_hhdet_tesh!Q8/RES_summary!Q$19</f>
        <v>1.4580526271138139</v>
      </c>
      <c r="R8" s="99">
        <f>RES_hhdet_tesh!R8/RES_summary!R$19</f>
        <v>1.2527611643692369</v>
      </c>
      <c r="S8" s="99">
        <f>RES_hhdet_tesh!S8/RES_summary!S$19</f>
        <v>0.67803310178697107</v>
      </c>
      <c r="T8" s="99">
        <f>RES_hhdet_tesh!T8/RES_summary!T$19</f>
        <v>0.32970412878449123</v>
      </c>
      <c r="U8" s="99">
        <f>RES_hhdet_tesh!U8/RES_summary!U$19</f>
        <v>0.28143268600464877</v>
      </c>
      <c r="V8" s="99">
        <f>RES_hhdet_tesh!V8/RES_summary!V$19</f>
        <v>0.35584942196566632</v>
      </c>
      <c r="W8" s="99">
        <f>RES_hhdet_tesh!W8/RES_summary!W$19</f>
        <v>0.49155965175467409</v>
      </c>
      <c r="DA8" s="63" t="s">
        <v>2920</v>
      </c>
    </row>
    <row r="9" spans="1:105" ht="12" customHeight="1" x14ac:dyDescent="0.25">
      <c r="A9" s="121" t="s">
        <v>55</v>
      </c>
      <c r="B9" s="123">
        <v>10.492809962213629</v>
      </c>
      <c r="C9" s="123">
        <v>10.083681431690746</v>
      </c>
      <c r="D9" s="123">
        <v>9.8768375132382538</v>
      </c>
      <c r="E9" s="123">
        <v>10.413413472670518</v>
      </c>
      <c r="F9" s="123">
        <v>10.49116018195638</v>
      </c>
      <c r="G9" s="123">
        <v>9.7077477827015191</v>
      </c>
      <c r="H9" s="123">
        <v>10.282934551727886</v>
      </c>
      <c r="I9" s="123">
        <v>10.86945863486806</v>
      </c>
      <c r="J9" s="123">
        <v>11.512200803489174</v>
      </c>
      <c r="K9" s="123">
        <v>10.833598702143702</v>
      </c>
      <c r="L9" s="123">
        <v>13.126160318015881</v>
      </c>
      <c r="M9" s="123">
        <v>8.5579982644375328</v>
      </c>
      <c r="N9" s="123">
        <v>10.218965458433185</v>
      </c>
      <c r="O9" s="123">
        <v>11.627564363270366</v>
      </c>
      <c r="P9" s="123">
        <v>11.185527038963023</v>
      </c>
      <c r="Q9" s="123">
        <v>11.293341831432407</v>
      </c>
      <c r="R9" s="123">
        <v>12.145610543829957</v>
      </c>
      <c r="S9" s="123">
        <v>13.59657789116665</v>
      </c>
      <c r="T9" s="123">
        <v>11.969435527562856</v>
      </c>
      <c r="U9" s="123">
        <v>11.509343674294847</v>
      </c>
      <c r="V9" s="123">
        <v>12.476260165936202</v>
      </c>
      <c r="W9" s="123">
        <v>13.666501574937683</v>
      </c>
      <c r="DA9" s="130" t="s">
        <v>2921</v>
      </c>
    </row>
    <row r="10" spans="1:105" ht="12" customHeight="1" x14ac:dyDescent="0.25">
      <c r="A10" s="97" t="s">
        <v>143</v>
      </c>
      <c r="B10" s="99">
        <v>10.111184948904096</v>
      </c>
      <c r="C10" s="99">
        <v>10.450087476331626</v>
      </c>
      <c r="D10" s="99">
        <v>9.323609984224289</v>
      </c>
      <c r="E10" s="99">
        <v>10.240714356524045</v>
      </c>
      <c r="F10" s="99">
        <v>10.403771628352782</v>
      </c>
      <c r="G10" s="99">
        <v>9.4433168032858248</v>
      </c>
      <c r="H10" s="99">
        <v>10.781297761353892</v>
      </c>
      <c r="I10" s="99">
        <v>12.648283859697756</v>
      </c>
      <c r="J10" s="99">
        <v>14.761780136800414</v>
      </c>
      <c r="K10" s="99">
        <v>14.160703457142349</v>
      </c>
      <c r="L10" s="99">
        <v>19.001169718334836</v>
      </c>
      <c r="M10" s="99">
        <v>5.1267513683831192</v>
      </c>
      <c r="N10" s="99">
        <v>8.2372068325979111</v>
      </c>
      <c r="O10" s="99">
        <v>10.873052301636411</v>
      </c>
      <c r="P10" s="99">
        <v>11.267830975710645</v>
      </c>
      <c r="Q10" s="99">
        <v>10.956475751784318</v>
      </c>
      <c r="R10" s="99">
        <v>12.535564988117404</v>
      </c>
      <c r="S10" s="99">
        <v>14.597662334193537</v>
      </c>
      <c r="T10" s="99">
        <v>11.309769660359057</v>
      </c>
      <c r="U10" s="99">
        <v>10.194406018886189</v>
      </c>
      <c r="V10" s="99">
        <v>11.547623487099967</v>
      </c>
      <c r="W10" s="99">
        <v>15.320071886137759</v>
      </c>
      <c r="DA10" s="63" t="s">
        <v>2922</v>
      </c>
    </row>
    <row r="11" spans="1:105" ht="12" customHeight="1" x14ac:dyDescent="0.25">
      <c r="A11" s="97" t="s">
        <v>124</v>
      </c>
      <c r="B11" s="99">
        <v>10.224913921963122</v>
      </c>
      <c r="C11" s="99">
        <v>9.9294970310119179</v>
      </c>
      <c r="D11" s="99">
        <v>10.304876940818668</v>
      </c>
      <c r="E11" s="99">
        <v>10.120221985912501</v>
      </c>
      <c r="F11" s="99">
        <v>10.377792265730273</v>
      </c>
      <c r="G11" s="99">
        <v>10.191171848111679</v>
      </c>
      <c r="H11" s="99">
        <v>10.002521437213238</v>
      </c>
      <c r="I11" s="99">
        <v>10.430338484981322</v>
      </c>
      <c r="J11" s="99">
        <v>9.8566664171269434</v>
      </c>
      <c r="K11" s="99">
        <v>10.000702174163566</v>
      </c>
      <c r="L11" s="99">
        <v>10.5798881807196</v>
      </c>
      <c r="M11" s="99">
        <v>11.411977598473811</v>
      </c>
      <c r="N11" s="99">
        <v>11.260317928353052</v>
      </c>
      <c r="O11" s="99">
        <v>11.406457900777466</v>
      </c>
      <c r="P11" s="99">
        <v>11.490287098333178</v>
      </c>
      <c r="Q11" s="99">
        <v>11.429183848071373</v>
      </c>
      <c r="R11" s="99">
        <v>11.645032524462449</v>
      </c>
      <c r="S11" s="99">
        <v>12.399037711009351</v>
      </c>
      <c r="T11" s="99">
        <v>12.832611853320788</v>
      </c>
      <c r="U11" s="99">
        <v>12.339936933733462</v>
      </c>
      <c r="V11" s="99">
        <v>12.656225145778443</v>
      </c>
      <c r="W11" s="99">
        <v>13.039832671811741</v>
      </c>
      <c r="DA11" s="63" t="s">
        <v>2923</v>
      </c>
    </row>
    <row r="12" spans="1:105" ht="12" customHeight="1" x14ac:dyDescent="0.25">
      <c r="A12" s="97" t="s">
        <v>123</v>
      </c>
      <c r="B12" s="99">
        <v>10.22491392196312</v>
      </c>
      <c r="C12" s="99">
        <v>9.9294443331610829</v>
      </c>
      <c r="D12" s="99">
        <v>10.304822138708401</v>
      </c>
      <c r="E12" s="99">
        <v>10.119663187765232</v>
      </c>
      <c r="F12" s="99">
        <v>10.377771190238755</v>
      </c>
      <c r="G12" s="99">
        <v>10.192119859942778</v>
      </c>
      <c r="H12" s="99">
        <v>10.006960627620176</v>
      </c>
      <c r="I12" s="99">
        <v>10.419280374232036</v>
      </c>
      <c r="J12" s="99">
        <v>9.8513273461721624</v>
      </c>
      <c r="K12" s="99">
        <v>10.007687732151092</v>
      </c>
      <c r="L12" s="99">
        <v>10.593509377099403</v>
      </c>
      <c r="M12" s="99">
        <v>11.42842121821014</v>
      </c>
      <c r="N12" s="99">
        <v>11.273236013347002</v>
      </c>
      <c r="O12" s="99">
        <v>11.491841595476503</v>
      </c>
      <c r="P12" s="99">
        <v>11.586143136714774</v>
      </c>
      <c r="Q12" s="99">
        <v>11.525380663052372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2.6979017022469249</v>
      </c>
      <c r="C13" s="102">
        <v>2.3458495987447034</v>
      </c>
      <c r="D13" s="102">
        <v>2.222525284302133</v>
      </c>
      <c r="E13" s="102">
        <v>2.4294814818392547</v>
      </c>
      <c r="F13" s="102">
        <v>2.4228004565968186</v>
      </c>
      <c r="G13" s="102">
        <v>2.1797839100334242</v>
      </c>
      <c r="H13" s="102">
        <v>2.0455352148734764</v>
      </c>
      <c r="I13" s="102">
        <v>2.5759016316246166</v>
      </c>
      <c r="J13" s="102">
        <v>2.2558024774184222</v>
      </c>
      <c r="K13" s="102">
        <v>2.106058706897902</v>
      </c>
      <c r="L13" s="102">
        <v>4.7748580798281575</v>
      </c>
      <c r="M13" s="102">
        <v>2.28713183530397</v>
      </c>
      <c r="N13" s="102">
        <v>2.8560086848984239</v>
      </c>
      <c r="O13" s="102">
        <v>3.0372115547399487</v>
      </c>
      <c r="P13" s="102">
        <v>2.2099926447169405</v>
      </c>
      <c r="Q13" s="102">
        <v>2.5255175260502627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7.5270122197161946</v>
      </c>
      <c r="C14" s="105">
        <v>7.5835947344163808</v>
      </c>
      <c r="D14" s="105">
        <v>8.0822968544062661</v>
      </c>
      <c r="E14" s="105">
        <v>7.6901817059259789</v>
      </c>
      <c r="F14" s="105">
        <v>7.9549707336419377</v>
      </c>
      <c r="G14" s="105">
        <v>8.0123359499093532</v>
      </c>
      <c r="H14" s="105">
        <v>7.9614254127466975</v>
      </c>
      <c r="I14" s="105">
        <v>7.8433787426074177</v>
      </c>
      <c r="J14" s="105">
        <v>7.5955248687537402</v>
      </c>
      <c r="K14" s="105">
        <v>7.9016290252531913</v>
      </c>
      <c r="L14" s="105">
        <v>5.8186512972712467</v>
      </c>
      <c r="M14" s="105">
        <v>9.1412893829061694</v>
      </c>
      <c r="N14" s="105">
        <v>8.417227328448579</v>
      </c>
      <c r="O14" s="105">
        <v>8.4546300407365518</v>
      </c>
      <c r="P14" s="105">
        <v>9.3761504919978336</v>
      </c>
      <c r="Q14" s="105">
        <v>8.9998631370021105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10.61117540405813</v>
      </c>
      <c r="C15" s="102">
        <v>10.016801899371975</v>
      </c>
      <c r="D15" s="102">
        <v>9.9698010662846688</v>
      </c>
      <c r="E15" s="102">
        <v>10.503319453337184</v>
      </c>
      <c r="F15" s="102">
        <v>10.535665152489258</v>
      </c>
      <c r="G15" s="102">
        <v>9.76022199331784</v>
      </c>
      <c r="H15" s="102">
        <v>10.105574753485994</v>
      </c>
      <c r="I15" s="102">
        <v>10.16786753176155</v>
      </c>
      <c r="J15" s="102">
        <v>10.291341976146343</v>
      </c>
      <c r="K15" s="102">
        <v>9.4880979091597109</v>
      </c>
      <c r="L15" s="102">
        <v>10.350109521291552</v>
      </c>
      <c r="M15" s="102">
        <v>11.066310961500635</v>
      </c>
      <c r="N15" s="102">
        <v>11.744343447734929</v>
      </c>
      <c r="O15" s="102">
        <v>12.391541992547888</v>
      </c>
      <c r="P15" s="102">
        <v>11.095105769383563</v>
      </c>
      <c r="Q15" s="102">
        <v>11.632515467177106</v>
      </c>
      <c r="R15" s="102">
        <v>11.706242439195481</v>
      </c>
      <c r="S15" s="102">
        <v>12.434592360450056</v>
      </c>
      <c r="T15" s="102">
        <v>12.578689898951238</v>
      </c>
      <c r="U15" s="102">
        <v>12.468598472618371</v>
      </c>
      <c r="V15" s="102">
        <v>13.055707705231335</v>
      </c>
      <c r="W15" s="102">
        <v>12.68041984938173</v>
      </c>
      <c r="DA15" s="131" t="s">
        <v>2927</v>
      </c>
    </row>
    <row r="16" spans="1:105" ht="12" customHeight="1" x14ac:dyDescent="0.25">
      <c r="A16" s="107" t="s">
        <v>121</v>
      </c>
      <c r="B16" s="105">
        <v>10.611175404058132</v>
      </c>
      <c r="C16" s="105">
        <v>10.016458311691881</v>
      </c>
      <c r="D16" s="105">
        <v>9.9690968965008153</v>
      </c>
      <c r="E16" s="105">
        <v>10.50297510074598</v>
      </c>
      <c r="F16" s="105">
        <v>10.535828411766229</v>
      </c>
      <c r="G16" s="105">
        <v>9.7611648458988061</v>
      </c>
      <c r="H16" s="105">
        <v>10.107528828663771</v>
      </c>
      <c r="I16" s="105">
        <v>10.166329950202751</v>
      </c>
      <c r="J16" s="105">
        <v>10.289179178894013</v>
      </c>
      <c r="K16" s="105">
        <v>9.4844445738835574</v>
      </c>
      <c r="L16" s="105">
        <v>10.347551581724888</v>
      </c>
      <c r="M16" s="105">
        <v>11.071211516147047</v>
      </c>
      <c r="N16" s="105">
        <v>11.748727187381341</v>
      </c>
      <c r="O16" s="105">
        <v>12.389662237666098</v>
      </c>
      <c r="P16" s="105">
        <v>11.093975707430706</v>
      </c>
      <c r="Q16" s="105">
        <v>11.631747735900936</v>
      </c>
      <c r="R16" s="105">
        <v>11.706654375489032</v>
      </c>
      <c r="S16" s="105">
        <v>12.436579612202555</v>
      </c>
      <c r="T16" s="105">
        <v>12.589856399397073</v>
      </c>
      <c r="U16" s="105">
        <v>12.48004967779314</v>
      </c>
      <c r="V16" s="105">
        <v>13.058675903808769</v>
      </c>
      <c r="W16" s="105">
        <v>12.676631402298323</v>
      </c>
      <c r="DA16" s="132" t="s">
        <v>2928</v>
      </c>
    </row>
    <row r="17" spans="1:105" ht="12" customHeight="1" x14ac:dyDescent="0.25">
      <c r="A17" s="108" t="s">
        <v>53</v>
      </c>
      <c r="B17" s="99">
        <v>2.8013378222334833</v>
      </c>
      <c r="C17" s="99">
        <v>2.3668150688756406</v>
      </c>
      <c r="D17" s="99">
        <v>2.1490602000474381</v>
      </c>
      <c r="E17" s="99">
        <v>2.5221717593970689</v>
      </c>
      <c r="F17" s="99">
        <v>2.4600921876916315</v>
      </c>
      <c r="G17" s="99">
        <v>2.0863710419467831</v>
      </c>
      <c r="H17" s="99">
        <v>2.0650927076646539</v>
      </c>
      <c r="I17" s="99">
        <v>2.5134758057446187</v>
      </c>
      <c r="J17" s="99">
        <v>2.3581665499245976</v>
      </c>
      <c r="K17" s="99">
        <v>1.9924993939254099</v>
      </c>
      <c r="L17" s="99">
        <v>4.6638877894834287</v>
      </c>
      <c r="M17" s="99">
        <v>2.2111018568442842</v>
      </c>
      <c r="N17" s="99">
        <v>2.9765447197073751</v>
      </c>
      <c r="O17" s="99">
        <v>3.273594887203461</v>
      </c>
      <c r="P17" s="99">
        <v>2.1133347143632362</v>
      </c>
      <c r="Q17" s="99">
        <v>2.5511575636549284</v>
      </c>
      <c r="R17" s="99">
        <v>2.3834971521734829</v>
      </c>
      <c r="S17" s="99">
        <v>2.8501477976482321</v>
      </c>
      <c r="T17" s="99">
        <v>2.874716058966968</v>
      </c>
      <c r="U17" s="99">
        <v>2.6314423345859383</v>
      </c>
      <c r="V17" s="99">
        <v>2.8612184659485411</v>
      </c>
      <c r="W17" s="99">
        <v>2.8454259817857674</v>
      </c>
      <c r="DA17" s="63" t="s">
        <v>2929</v>
      </c>
    </row>
    <row r="18" spans="1:105" ht="12" customHeight="1" x14ac:dyDescent="0.25">
      <c r="A18" s="108" t="s">
        <v>52</v>
      </c>
      <c r="B18" s="99">
        <v>7.8098375818246488</v>
      </c>
      <c r="C18" s="99">
        <v>7.6496432428162411</v>
      </c>
      <c r="D18" s="99">
        <v>7.8200366964533776</v>
      </c>
      <c r="E18" s="99">
        <v>7.9808033413489099</v>
      </c>
      <c r="F18" s="99">
        <v>8.075736224074598</v>
      </c>
      <c r="G18" s="99">
        <v>7.6747938039520243</v>
      </c>
      <c r="H18" s="99">
        <v>8.0424361209991169</v>
      </c>
      <c r="I18" s="99">
        <v>7.6528541444581348</v>
      </c>
      <c r="J18" s="99">
        <v>7.9310126289694169</v>
      </c>
      <c r="K18" s="99">
        <v>7.4919451799581456</v>
      </c>
      <c r="L18" s="99">
        <v>5.683663792241461</v>
      </c>
      <c r="M18" s="99">
        <v>8.8601096593027648</v>
      </c>
      <c r="N18" s="99">
        <v>8.7721824676739661</v>
      </c>
      <c r="O18" s="99">
        <v>9.1160673504626342</v>
      </c>
      <c r="P18" s="99">
        <v>8.9806409930674711</v>
      </c>
      <c r="Q18" s="99">
        <v>9.0805901722460067</v>
      </c>
      <c r="R18" s="99">
        <v>9.3231572233155511</v>
      </c>
      <c r="S18" s="99">
        <v>9.5864318145543237</v>
      </c>
      <c r="T18" s="99">
        <v>9.7151403404301053</v>
      </c>
      <c r="U18" s="99">
        <v>9.8486073432072008</v>
      </c>
      <c r="V18" s="99">
        <v>10.197457437860228</v>
      </c>
      <c r="W18" s="99">
        <v>9.8312054205125534</v>
      </c>
      <c r="DA18" s="63" t="s">
        <v>2930</v>
      </c>
    </row>
    <row r="19" spans="1:105" ht="12" customHeight="1" x14ac:dyDescent="0.25">
      <c r="A19" s="121" t="s">
        <v>54</v>
      </c>
      <c r="B19" s="123">
        <v>6.5215349122277786</v>
      </c>
      <c r="C19" s="123">
        <v>6.5048315572814071</v>
      </c>
      <c r="D19" s="123">
        <v>6.5505604724864082</v>
      </c>
      <c r="E19" s="123">
        <v>6.2899142092519709</v>
      </c>
      <c r="F19" s="123">
        <v>5.6358591912446174</v>
      </c>
      <c r="G19" s="123">
        <v>5.7936794326767043</v>
      </c>
      <c r="H19" s="123">
        <v>5.8685369178999833</v>
      </c>
      <c r="I19" s="123">
        <v>6.1282780854030969</v>
      </c>
      <c r="J19" s="123">
        <v>6.1372566855543456</v>
      </c>
      <c r="K19" s="123">
        <v>5.0821115893927473</v>
      </c>
      <c r="L19" s="123">
        <v>6.2687588384498421</v>
      </c>
      <c r="M19" s="123">
        <v>6.1872330532113029</v>
      </c>
      <c r="N19" s="123">
        <v>6.4708339202322591</v>
      </c>
      <c r="O19" s="123">
        <v>6.6011036213280239</v>
      </c>
      <c r="P19" s="123">
        <v>5.7869967465407965</v>
      </c>
      <c r="Q19" s="123">
        <v>6.0010675177808661</v>
      </c>
      <c r="R19" s="123">
        <v>5.7755455742283246</v>
      </c>
      <c r="S19" s="123">
        <v>6.1059993729424651</v>
      </c>
      <c r="T19" s="123">
        <v>6.0723550994900224</v>
      </c>
      <c r="U19" s="123">
        <v>5.9512930400357682</v>
      </c>
      <c r="V19" s="123">
        <v>6.2122781403300964</v>
      </c>
      <c r="W19" s="123">
        <v>5.831843295340815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6.647831735328765</v>
      </c>
      <c r="C21" s="99">
        <v>6.3727073659018929</v>
      </c>
      <c r="D21" s="99">
        <v>6.5020217554614712</v>
      </c>
      <c r="E21" s="99">
        <v>6.107268895270817</v>
      </c>
      <c r="F21" s="99">
        <v>5.9866730146343361</v>
      </c>
      <c r="G21" s="99">
        <v>5.8258592349919152</v>
      </c>
      <c r="H21" s="99">
        <v>5.801197848584966</v>
      </c>
      <c r="I21" s="99">
        <v>6.1391411651950341</v>
      </c>
      <c r="J21" s="99">
        <v>5.7670348223410777</v>
      </c>
      <c r="K21" s="99">
        <v>5.8534561299796257</v>
      </c>
      <c r="L21" s="99">
        <v>6.026468877715069</v>
      </c>
      <c r="M21" s="99">
        <v>6.3341554819139967</v>
      </c>
      <c r="N21" s="99">
        <v>6.2536799533599519</v>
      </c>
      <c r="O21" s="99">
        <v>6.2534915457318156</v>
      </c>
      <c r="P21" s="99">
        <v>6.2329497167010812</v>
      </c>
      <c r="Q21" s="99">
        <v>6.1258855560577556</v>
      </c>
      <c r="R21" s="99">
        <v>5.6222708759661728</v>
      </c>
      <c r="S21" s="99">
        <v>6.0777944144353508</v>
      </c>
      <c r="T21" s="99">
        <v>6.062525971887867</v>
      </c>
      <c r="U21" s="99">
        <v>5.9287879772725409</v>
      </c>
      <c r="V21" s="99">
        <v>6.2704052502475234</v>
      </c>
      <c r="W21" s="99">
        <v>5.7085143509558423</v>
      </c>
      <c r="DA21" s="63" t="s">
        <v>2933</v>
      </c>
    </row>
    <row r="22" spans="1:105" ht="12" customHeight="1" x14ac:dyDescent="0.25">
      <c r="A22" s="109" t="s">
        <v>120</v>
      </c>
      <c r="B22" s="110">
        <v>6.4142467553683629</v>
      </c>
      <c r="C22" s="110">
        <v>6.616366908663494</v>
      </c>
      <c r="D22" s="110">
        <v>6.5914919102517091</v>
      </c>
      <c r="E22" s="110">
        <v>6.4437263539253289</v>
      </c>
      <c r="F22" s="110">
        <v>5.3323158199853884</v>
      </c>
      <c r="G22" s="110">
        <v>5.7666484110194522</v>
      </c>
      <c r="H22" s="110">
        <v>5.9191372146118564</v>
      </c>
      <c r="I22" s="110">
        <v>6.1205413497238759</v>
      </c>
      <c r="J22" s="110">
        <v>6.3864193679449457</v>
      </c>
      <c r="K22" s="110">
        <v>4.583740641521465</v>
      </c>
      <c r="L22" s="110">
        <v>6.4206386149255774</v>
      </c>
      <c r="M22" s="110">
        <v>6.0991407692903588</v>
      </c>
      <c r="N22" s="110">
        <v>6.5946631178134609</v>
      </c>
      <c r="O22" s="110">
        <v>6.7874158385073313</v>
      </c>
      <c r="P22" s="110">
        <v>5.5589565553132445</v>
      </c>
      <c r="Q22" s="110">
        <v>5.9445740570128169</v>
      </c>
      <c r="R22" s="110">
        <v>5.835456990760032</v>
      </c>
      <c r="S22" s="110">
        <v>6.1160977114361108</v>
      </c>
      <c r="T22" s="110">
        <v>6.0758673577429283</v>
      </c>
      <c r="U22" s="110">
        <v>5.9593234218570776</v>
      </c>
      <c r="V22" s="110">
        <v>6.191834709908373</v>
      </c>
      <c r="W22" s="110">
        <v>5.8728135887297217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107.90230244922589</v>
      </c>
      <c r="C24" s="118">
        <f t="shared" si="7"/>
        <v>111.14453245465276</v>
      </c>
      <c r="D24" s="118">
        <f t="shared" si="7"/>
        <v>109.18357707518648</v>
      </c>
      <c r="E24" s="118">
        <f t="shared" si="7"/>
        <v>110.83010753732583</v>
      </c>
      <c r="F24" s="118">
        <f t="shared" si="7"/>
        <v>115.29875774798643</v>
      </c>
      <c r="G24" s="118">
        <f t="shared" si="7"/>
        <v>113.40546729637889</v>
      </c>
      <c r="H24" s="118">
        <f t="shared" si="7"/>
        <v>107.55876517257786</v>
      </c>
      <c r="I24" s="118">
        <f t="shared" si="7"/>
        <v>101.94259620649611</v>
      </c>
      <c r="J24" s="118">
        <f t="shared" si="7"/>
        <v>105.6810808367994</v>
      </c>
      <c r="K24" s="118">
        <f t="shared" si="7"/>
        <v>105.98687174670071</v>
      </c>
      <c r="L24" s="118">
        <f t="shared" si="7"/>
        <v>115.37437929620177</v>
      </c>
      <c r="M24" s="118">
        <f t="shared" si="7"/>
        <v>94.281090163934465</v>
      </c>
      <c r="N24" s="118">
        <f t="shared" si="7"/>
        <v>107.87942883017293</v>
      </c>
      <c r="O24" s="118">
        <f t="shared" si="7"/>
        <v>118.19493372334843</v>
      </c>
      <c r="P24" s="118">
        <f t="shared" si="7"/>
        <v>86.684370825356936</v>
      </c>
      <c r="Q24" s="118">
        <f t="shared" si="7"/>
        <v>93.407855034255391</v>
      </c>
      <c r="R24" s="118">
        <f t="shared" ref="R24:V24" si="8">R25+R28+R30+R39</f>
        <v>106.68064795271249</v>
      </c>
      <c r="S24" s="118">
        <f t="shared" si="8"/>
        <v>103.75977982111802</v>
      </c>
      <c r="T24" s="118">
        <f t="shared" si="8"/>
        <v>104.18106426925854</v>
      </c>
      <c r="U24" s="118">
        <f t="shared" si="8"/>
        <v>95.867656532604173</v>
      </c>
      <c r="V24" s="118">
        <f t="shared" si="8"/>
        <v>86.026098706230428</v>
      </c>
      <c r="W24" s="118">
        <f t="shared" ref="W24" si="9">W25+W28+W30+W39</f>
        <v>126.13832032866971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90.381799689231229</v>
      </c>
      <c r="C25" s="123">
        <f t="shared" si="10"/>
        <v>94.063318889442911</v>
      </c>
      <c r="D25" s="123">
        <f t="shared" si="10"/>
        <v>92.147996144468422</v>
      </c>
      <c r="E25" s="123">
        <f t="shared" si="10"/>
        <v>92.39796358453718</v>
      </c>
      <c r="F25" s="123">
        <f t="shared" si="10"/>
        <v>98.625498091316331</v>
      </c>
      <c r="G25" s="123">
        <f t="shared" si="10"/>
        <v>97.088841618674735</v>
      </c>
      <c r="H25" s="123">
        <f t="shared" si="10"/>
        <v>90.580083907531119</v>
      </c>
      <c r="I25" s="123">
        <f t="shared" si="10"/>
        <v>85.149176754855446</v>
      </c>
      <c r="J25" s="123">
        <f t="shared" si="10"/>
        <v>88.775105992304205</v>
      </c>
      <c r="K25" s="123">
        <f t="shared" si="10"/>
        <v>90.740187036449427</v>
      </c>
      <c r="L25" s="123">
        <f t="shared" si="10"/>
        <v>98.099823688175675</v>
      </c>
      <c r="M25" s="123">
        <f t="shared" si="10"/>
        <v>76.295780721030638</v>
      </c>
      <c r="N25" s="123">
        <f t="shared" si="10"/>
        <v>88.923416498995977</v>
      </c>
      <c r="O25" s="123">
        <f t="shared" si="10"/>
        <v>98.439457956678623</v>
      </c>
      <c r="P25" s="123">
        <f t="shared" si="10"/>
        <v>68.919023030926553</v>
      </c>
      <c r="Q25" s="123">
        <f t="shared" si="10"/>
        <v>74.935812533480131</v>
      </c>
      <c r="R25" s="123">
        <f t="shared" ref="R25:V25" si="11">SUM(R26:R27)</f>
        <v>88.327645635813752</v>
      </c>
      <c r="S25" s="123">
        <f t="shared" si="11"/>
        <v>84.301319930993884</v>
      </c>
      <c r="T25" s="123">
        <f t="shared" si="11"/>
        <v>84.277332211125</v>
      </c>
      <c r="U25" s="123">
        <f t="shared" si="11"/>
        <v>75.896269757265344</v>
      </c>
      <c r="V25" s="123">
        <f t="shared" si="11"/>
        <v>64.784398881118008</v>
      </c>
      <c r="W25" s="123">
        <f t="shared" ref="W25" si="12">SUM(W26:W27)</f>
        <v>105.20480570008172</v>
      </c>
      <c r="DA25" s="130" t="s">
        <v>2936</v>
      </c>
    </row>
    <row r="26" spans="1:105" ht="12" customHeight="1" x14ac:dyDescent="0.25">
      <c r="A26" s="97" t="s">
        <v>74</v>
      </c>
      <c r="B26" s="99">
        <v>88.169690601137773</v>
      </c>
      <c r="C26" s="99">
        <v>91.818691575413453</v>
      </c>
      <c r="D26" s="99">
        <v>89.977811884633141</v>
      </c>
      <c r="E26" s="99">
        <v>90.320209184723325</v>
      </c>
      <c r="F26" s="99">
        <v>96.389937952797624</v>
      </c>
      <c r="G26" s="99">
        <v>94.936559771904172</v>
      </c>
      <c r="H26" s="99">
        <v>88.607149360148085</v>
      </c>
      <c r="I26" s="99">
        <v>83.29480045041818</v>
      </c>
      <c r="J26" s="99">
        <v>86.870028045656852</v>
      </c>
      <c r="K26" s="99">
        <v>88.847828692461405</v>
      </c>
      <c r="L26" s="99">
        <v>96.065103284544819</v>
      </c>
      <c r="M26" s="99">
        <v>74.730759302391263</v>
      </c>
      <c r="N26" s="99">
        <v>87.116839681083093</v>
      </c>
      <c r="O26" s="99">
        <v>96.457007727890016</v>
      </c>
      <c r="P26" s="99">
        <v>67.538308149280141</v>
      </c>
      <c r="Q26" s="99">
        <v>73.442034596503177</v>
      </c>
      <c r="R26" s="99">
        <v>86.575025112346353</v>
      </c>
      <c r="S26" s="99">
        <v>82.636383243904632</v>
      </c>
      <c r="T26" s="99">
        <v>82.61928653986206</v>
      </c>
      <c r="U26" s="99">
        <v>74.407782902637095</v>
      </c>
      <c r="V26" s="99">
        <v>63.517476357834973</v>
      </c>
      <c r="W26" s="99">
        <v>103.15165184327695</v>
      </c>
      <c r="DA26" s="63" t="s">
        <v>2937</v>
      </c>
    </row>
    <row r="27" spans="1:105" ht="12" customHeight="1" x14ac:dyDescent="0.25">
      <c r="A27" s="97" t="s">
        <v>53</v>
      </c>
      <c r="B27" s="99">
        <v>2.2121090880934586</v>
      </c>
      <c r="C27" s="99">
        <v>2.2446273140294535</v>
      </c>
      <c r="D27" s="99">
        <v>2.1701842598352834</v>
      </c>
      <c r="E27" s="99">
        <v>2.0777543998138603</v>
      </c>
      <c r="F27" s="99">
        <v>2.2355601385187009</v>
      </c>
      <c r="G27" s="99">
        <v>2.1522818467705602</v>
      </c>
      <c r="H27" s="99">
        <v>1.9729345473830315</v>
      </c>
      <c r="I27" s="99">
        <v>1.8543763044372605</v>
      </c>
      <c r="J27" s="99">
        <v>1.9050779466473509</v>
      </c>
      <c r="K27" s="99">
        <v>1.892358343988028</v>
      </c>
      <c r="L27" s="99">
        <v>2.034720403630851</v>
      </c>
      <c r="M27" s="99">
        <v>1.5650214186393792</v>
      </c>
      <c r="N27" s="99">
        <v>1.8065768179128812</v>
      </c>
      <c r="O27" s="99">
        <v>1.9824502287886017</v>
      </c>
      <c r="P27" s="99">
        <v>1.3807148816464112</v>
      </c>
      <c r="Q27" s="99">
        <v>1.4937779369769557</v>
      </c>
      <c r="R27" s="99">
        <v>1.7526205234674008</v>
      </c>
      <c r="S27" s="99">
        <v>1.6649366870892592</v>
      </c>
      <c r="T27" s="99">
        <v>1.6580456712629421</v>
      </c>
      <c r="U27" s="99">
        <v>1.4884868546282435</v>
      </c>
      <c r="V27" s="99">
        <v>1.2669225232830406</v>
      </c>
      <c r="W27" s="99">
        <v>2.053153856804768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0.43201559347975321</v>
      </c>
      <c r="C28" s="123">
        <f t="shared" si="13"/>
        <v>0.56936059781405057</v>
      </c>
      <c r="D28" s="123">
        <f t="shared" si="13"/>
        <v>0.4794728406428469</v>
      </c>
      <c r="E28" s="123">
        <f t="shared" si="13"/>
        <v>1.6805330378369752</v>
      </c>
      <c r="F28" s="123">
        <f t="shared" si="13"/>
        <v>0.52249274720852024</v>
      </c>
      <c r="G28" s="123">
        <f t="shared" si="13"/>
        <v>0.72660478777876969</v>
      </c>
      <c r="H28" s="123">
        <f t="shared" si="13"/>
        <v>1.0214864367765866</v>
      </c>
      <c r="I28" s="123">
        <f t="shared" si="13"/>
        <v>0.47784059972176363</v>
      </c>
      <c r="J28" s="123">
        <f t="shared" si="13"/>
        <v>0.51823705806861253</v>
      </c>
      <c r="K28" s="123">
        <f t="shared" si="13"/>
        <v>0.62412543397830256</v>
      </c>
      <c r="L28" s="123">
        <f t="shared" si="13"/>
        <v>0.63751180821696696</v>
      </c>
      <c r="M28" s="123">
        <f t="shared" si="13"/>
        <v>0.6917380392091933</v>
      </c>
      <c r="N28" s="123">
        <f t="shared" si="13"/>
        <v>0.7409605976285254</v>
      </c>
      <c r="O28" s="123">
        <f t="shared" si="13"/>
        <v>0.78846091943281527</v>
      </c>
      <c r="P28" s="123">
        <f t="shared" si="13"/>
        <v>0.84846017809876673</v>
      </c>
      <c r="Q28" s="123">
        <f t="shared" si="13"/>
        <v>0.83751774280600677</v>
      </c>
      <c r="R28" s="123">
        <f t="shared" si="13"/>
        <v>0.90049792801589967</v>
      </c>
      <c r="S28" s="123">
        <f t="shared" si="13"/>
        <v>0.96636007941754776</v>
      </c>
      <c r="T28" s="123">
        <f t="shared" si="13"/>
        <v>1.3109196125534797</v>
      </c>
      <c r="U28" s="123">
        <f t="shared" si="13"/>
        <v>1.6452571284803779</v>
      </c>
      <c r="V28" s="123">
        <f t="shared" si="13"/>
        <v>2.1194396101617974</v>
      </c>
      <c r="W28" s="123">
        <f t="shared" si="13"/>
        <v>2.5460528108537428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0.43201559347975321</v>
      </c>
      <c r="C29" s="99">
        <f>RES_hhdet_tesh!C29/RES_summary!C$19</f>
        <v>0.56936059781405057</v>
      </c>
      <c r="D29" s="99">
        <f>RES_hhdet_tesh!D29/RES_summary!D$19</f>
        <v>0.4794728406428469</v>
      </c>
      <c r="E29" s="99">
        <f>RES_hhdet_tesh!E29/RES_summary!E$19</f>
        <v>1.6805330378369752</v>
      </c>
      <c r="F29" s="99">
        <f>RES_hhdet_tesh!F29/RES_summary!F$19</f>
        <v>0.52249274720852024</v>
      </c>
      <c r="G29" s="99">
        <f>RES_hhdet_tesh!G29/RES_summary!G$19</f>
        <v>0.72660478777876969</v>
      </c>
      <c r="H29" s="99">
        <f>RES_hhdet_tesh!H29/RES_summary!H$19</f>
        <v>1.0214864367765866</v>
      </c>
      <c r="I29" s="99">
        <f>RES_hhdet_tesh!I29/RES_summary!I$19</f>
        <v>0.47784059972176363</v>
      </c>
      <c r="J29" s="99">
        <f>RES_hhdet_tesh!J29/RES_summary!J$19</f>
        <v>0.51823705806861253</v>
      </c>
      <c r="K29" s="99">
        <f>RES_hhdet_tesh!K29/RES_summary!K$19</f>
        <v>0.62412543397830256</v>
      </c>
      <c r="L29" s="99">
        <f>RES_hhdet_tesh!L29/RES_summary!L$19</f>
        <v>0.63751180821696696</v>
      </c>
      <c r="M29" s="99">
        <f>RES_hhdet_tesh!M29/RES_summary!M$19</f>
        <v>0.6917380392091933</v>
      </c>
      <c r="N29" s="99">
        <f>RES_hhdet_tesh!N29/RES_summary!N$19</f>
        <v>0.7409605976285254</v>
      </c>
      <c r="O29" s="99">
        <f>RES_hhdet_tesh!O29/RES_summary!O$19</f>
        <v>0.78846091943281527</v>
      </c>
      <c r="P29" s="99">
        <f>RES_hhdet_tesh!P29/RES_summary!P$19</f>
        <v>0.84846017809876673</v>
      </c>
      <c r="Q29" s="99">
        <f>RES_hhdet_tesh!Q29/RES_summary!Q$19</f>
        <v>0.83751774280600677</v>
      </c>
      <c r="R29" s="99">
        <f>RES_hhdet_tesh!R29/RES_summary!R$19</f>
        <v>0.90049792801589967</v>
      </c>
      <c r="S29" s="99">
        <f>RES_hhdet_tesh!S29/RES_summary!S$19</f>
        <v>0.96636007941754776</v>
      </c>
      <c r="T29" s="99">
        <f>RES_hhdet_tesh!T29/RES_summary!T$19</f>
        <v>1.3109196125534797</v>
      </c>
      <c r="U29" s="99">
        <f>RES_hhdet_tesh!U29/RES_summary!U$19</f>
        <v>1.6452571284803779</v>
      </c>
      <c r="V29" s="99">
        <f>RES_hhdet_tesh!V29/RES_summary!V$19</f>
        <v>2.1194396101617974</v>
      </c>
      <c r="W29" s="99">
        <f>RES_hhdet_tesh!W29/RES_summary!W$19</f>
        <v>2.5460528108537428</v>
      </c>
      <c r="DA29" s="63" t="s">
        <v>2940</v>
      </c>
    </row>
    <row r="30" spans="1:105" ht="12" customHeight="1" x14ac:dyDescent="0.25">
      <c r="A30" s="121" t="s">
        <v>55</v>
      </c>
      <c r="B30" s="123">
        <v>10.566952044066509</v>
      </c>
      <c r="C30" s="123">
        <v>10.006489907281731</v>
      </c>
      <c r="D30" s="123">
        <v>10.005409369245294</v>
      </c>
      <c r="E30" s="123">
        <v>10.461207699441264</v>
      </c>
      <c r="F30" s="123">
        <v>10.51602125796934</v>
      </c>
      <c r="G30" s="123">
        <v>9.7963208517790807</v>
      </c>
      <c r="H30" s="123">
        <v>10.08979041317477</v>
      </c>
      <c r="I30" s="123">
        <v>10.187091721856227</v>
      </c>
      <c r="J30" s="123">
        <v>10.258403906974955</v>
      </c>
      <c r="K30" s="123">
        <v>9.5293069325409547</v>
      </c>
      <c r="L30" s="123">
        <v>10.369033347175762</v>
      </c>
      <c r="M30" s="123">
        <v>11.106459555599811</v>
      </c>
      <c r="N30" s="123">
        <v>11.742428860491643</v>
      </c>
      <c r="O30" s="123">
        <v>12.365367586417493</v>
      </c>
      <c r="P30" s="123">
        <v>11.126619786468103</v>
      </c>
      <c r="Q30" s="123">
        <v>11.629827309038864</v>
      </c>
      <c r="R30" s="123">
        <v>11.682644353194593</v>
      </c>
      <c r="S30" s="123">
        <v>12.387087673036239</v>
      </c>
      <c r="T30" s="123">
        <v>12.520624794423725</v>
      </c>
      <c r="U30" s="123">
        <v>12.374852192317046</v>
      </c>
      <c r="V30" s="123">
        <v>12.910649022305039</v>
      </c>
      <c r="W30" s="123">
        <v>12.554446901415563</v>
      </c>
      <c r="DA30" s="130" t="s">
        <v>2941</v>
      </c>
    </row>
    <row r="31" spans="1:105" ht="12" customHeight="1" x14ac:dyDescent="0.25">
      <c r="A31" s="97" t="s">
        <v>141</v>
      </c>
      <c r="B31" s="99">
        <v>10.224913921963118</v>
      </c>
      <c r="C31" s="99">
        <v>9.9291463197361338</v>
      </c>
      <c r="D31" s="99">
        <v>10.3039921985619</v>
      </c>
      <c r="E31" s="99">
        <v>10.118602023792109</v>
      </c>
      <c r="F31" s="99">
        <v>10.374565098225027</v>
      </c>
      <c r="G31" s="99">
        <v>10.185711281571718</v>
      </c>
      <c r="H31" s="99">
        <v>9.9960385111352341</v>
      </c>
      <c r="I31" s="99">
        <v>10.426496373349629</v>
      </c>
      <c r="J31" s="99">
        <v>9.8551243333282681</v>
      </c>
      <c r="K31" s="99">
        <v>10.000953705732835</v>
      </c>
      <c r="L31" s="99">
        <v>10.580844796842765</v>
      </c>
      <c r="M31" s="99">
        <v>11.431769449184614</v>
      </c>
      <c r="N31" s="99">
        <v>11.28722850848013</v>
      </c>
      <c r="O31" s="99">
        <v>11.426170517462754</v>
      </c>
      <c r="P31" s="99">
        <v>11.505935646878772</v>
      </c>
      <c r="Q31" s="99">
        <v>11.437110884179999</v>
      </c>
      <c r="R31" s="99">
        <v>11.627807236392963</v>
      </c>
      <c r="S31" s="99">
        <v>12.354107345954192</v>
      </c>
      <c r="T31" s="99">
        <v>12.765521346802206</v>
      </c>
      <c r="U31" s="99">
        <v>12.254296510350626</v>
      </c>
      <c r="V31" s="99">
        <v>12.531634693640967</v>
      </c>
      <c r="W31" s="99">
        <v>12.899914410860218</v>
      </c>
      <c r="DA31" s="63" t="s">
        <v>2942</v>
      </c>
    </row>
    <row r="32" spans="1:105" ht="12" customHeight="1" x14ac:dyDescent="0.25">
      <c r="A32" s="97" t="s">
        <v>140</v>
      </c>
      <c r="B32" s="99">
        <v>10.224913921963122</v>
      </c>
      <c r="C32" s="99">
        <v>9.9294443331610847</v>
      </c>
      <c r="D32" s="99">
        <v>10.304822138708401</v>
      </c>
      <c r="E32" s="99">
        <v>10.119663187765232</v>
      </c>
      <c r="F32" s="99">
        <v>10.377771190238755</v>
      </c>
      <c r="G32" s="99">
        <v>10.186859131954717</v>
      </c>
      <c r="H32" s="99">
        <v>9.995823965703817</v>
      </c>
      <c r="I32" s="99">
        <v>10.428197774440195</v>
      </c>
      <c r="J32" s="99">
        <v>9.8583427780188071</v>
      </c>
      <c r="K32" s="99">
        <v>10.003359288300624</v>
      </c>
      <c r="L32" s="99">
        <v>10.577117478119179</v>
      </c>
      <c r="M32" s="99">
        <v>11.430868446147903</v>
      </c>
      <c r="N32" s="99">
        <v>11.286643299592377</v>
      </c>
      <c r="O32" s="99">
        <v>11.422902304223168</v>
      </c>
      <c r="P32" s="99">
        <v>11.534034146551887</v>
      </c>
      <c r="Q32" s="99">
        <v>11.463177811887029</v>
      </c>
      <c r="R32" s="99">
        <v>11.633421840922734</v>
      </c>
      <c r="S32" s="99">
        <v>12.321208802502843</v>
      </c>
      <c r="T32" s="99">
        <v>12.646010233282718</v>
      </c>
      <c r="U32" s="99">
        <v>12.152153604576709</v>
      </c>
      <c r="V32" s="99">
        <v>12.446302953959615</v>
      </c>
      <c r="W32" s="99">
        <v>12.714867589057375</v>
      </c>
      <c r="DA32" s="63" t="s">
        <v>2943</v>
      </c>
    </row>
    <row r="33" spans="1:105" ht="12" customHeight="1" x14ac:dyDescent="0.25">
      <c r="A33" s="100" t="s">
        <v>50</v>
      </c>
      <c r="B33" s="102">
        <v>2.6979017022469249</v>
      </c>
      <c r="C33" s="102">
        <v>2.3458495987447034</v>
      </c>
      <c r="D33" s="102">
        <v>2.2225252843021335</v>
      </c>
      <c r="E33" s="102">
        <v>2.4294814818392547</v>
      </c>
      <c r="F33" s="102">
        <v>2.4228004565968182</v>
      </c>
      <c r="G33" s="102">
        <v>2.1786588005977996</v>
      </c>
      <c r="H33" s="102">
        <v>2.0432587560191084</v>
      </c>
      <c r="I33" s="102">
        <v>2.5781062316469807</v>
      </c>
      <c r="J33" s="102">
        <v>2.2574089034343015</v>
      </c>
      <c r="K33" s="102">
        <v>2.1051478114840387</v>
      </c>
      <c r="L33" s="102">
        <v>4.7674696886441517</v>
      </c>
      <c r="M33" s="102">
        <v>2.2876215908719391</v>
      </c>
      <c r="N33" s="102">
        <v>2.8594053427801871</v>
      </c>
      <c r="O33" s="102">
        <v>3.0189913930512757</v>
      </c>
      <c r="P33" s="102">
        <v>2.2000531433984487</v>
      </c>
      <c r="Q33" s="102">
        <v>2.5118872265069268</v>
      </c>
      <c r="R33" s="102">
        <v>2.3675741407710751</v>
      </c>
      <c r="S33" s="102">
        <v>2.8221603736252123</v>
      </c>
      <c r="T33" s="102">
        <v>2.8864055755299676</v>
      </c>
      <c r="U33" s="102">
        <v>2.5595793847833823</v>
      </c>
      <c r="V33" s="102">
        <v>2.7251034987837888</v>
      </c>
      <c r="W33" s="102">
        <v>2.8538531073807589</v>
      </c>
      <c r="DA33" s="131" t="s">
        <v>2944</v>
      </c>
    </row>
    <row r="34" spans="1:105" ht="12" customHeight="1" x14ac:dyDescent="0.25">
      <c r="A34" s="103" t="s">
        <v>52</v>
      </c>
      <c r="B34" s="105">
        <v>7.5270122197161973</v>
      </c>
      <c r="C34" s="105">
        <v>7.5835947344163834</v>
      </c>
      <c r="D34" s="105">
        <v>8.0822968544062679</v>
      </c>
      <c r="E34" s="105">
        <v>7.6901817059259789</v>
      </c>
      <c r="F34" s="105">
        <v>7.954970733641936</v>
      </c>
      <c r="G34" s="105">
        <v>8.0082003313569157</v>
      </c>
      <c r="H34" s="105">
        <v>7.9525652096847059</v>
      </c>
      <c r="I34" s="105">
        <v>7.8500915427932147</v>
      </c>
      <c r="J34" s="105">
        <v>7.6009338745845065</v>
      </c>
      <c r="K34" s="105">
        <v>7.898211476816587</v>
      </c>
      <c r="L34" s="105">
        <v>5.8096477894750285</v>
      </c>
      <c r="M34" s="105">
        <v>9.1432468552759651</v>
      </c>
      <c r="N34" s="105">
        <v>8.4272379568121902</v>
      </c>
      <c r="O34" s="105">
        <v>8.4039109111718915</v>
      </c>
      <c r="P34" s="105">
        <v>9.3339810031534363</v>
      </c>
      <c r="Q34" s="105">
        <v>8.9512905853801001</v>
      </c>
      <c r="R34" s="105">
        <v>9.2658477001516584</v>
      </c>
      <c r="S34" s="105">
        <v>9.4990484288776322</v>
      </c>
      <c r="T34" s="105">
        <v>9.7596046577527513</v>
      </c>
      <c r="U34" s="105">
        <v>9.5925742197933275</v>
      </c>
      <c r="V34" s="105">
        <v>9.7211994551758227</v>
      </c>
      <c r="W34" s="105">
        <v>9.8610144816766159</v>
      </c>
      <c r="DA34" s="132" t="s">
        <v>2945</v>
      </c>
    </row>
    <row r="35" spans="1:105" ht="12" customHeight="1" x14ac:dyDescent="0.25">
      <c r="A35" s="106" t="s">
        <v>122</v>
      </c>
      <c r="B35" s="102">
        <v>10.61117540405813</v>
      </c>
      <c r="C35" s="102">
        <v>10.016428672448209</v>
      </c>
      <c r="D35" s="102">
        <v>9.9687485044530995</v>
      </c>
      <c r="E35" s="102">
        <v>10.501215134623568</v>
      </c>
      <c r="F35" s="102">
        <v>10.531837011797158</v>
      </c>
      <c r="G35" s="102">
        <v>9.7545502799623627</v>
      </c>
      <c r="H35" s="102">
        <v>10.098957223059758</v>
      </c>
      <c r="I35" s="102">
        <v>10.16517676307587</v>
      </c>
      <c r="J35" s="102">
        <v>10.292836584451209</v>
      </c>
      <c r="K35" s="102">
        <v>9.4916885140887519</v>
      </c>
      <c r="L35" s="102">
        <v>10.353878133055881</v>
      </c>
      <c r="M35" s="102">
        <v>11.085062513689643</v>
      </c>
      <c r="N35" s="102">
        <v>11.76853335155073</v>
      </c>
      <c r="O35" s="102">
        <v>12.411188773132368</v>
      </c>
      <c r="P35" s="102">
        <v>11.10935942544767</v>
      </c>
      <c r="Q35" s="102">
        <v>11.6380990561651</v>
      </c>
      <c r="R35" s="102">
        <v>11.684998624636016</v>
      </c>
      <c r="S35" s="102">
        <v>12.38842289526835</v>
      </c>
      <c r="T35" s="102">
        <v>12.511111539585414</v>
      </c>
      <c r="U35" s="102">
        <v>12.379150457327615</v>
      </c>
      <c r="V35" s="102">
        <v>12.924007222807823</v>
      </c>
      <c r="W35" s="102">
        <v>12.541950207790816</v>
      </c>
      <c r="DA35" s="131" t="s">
        <v>2946</v>
      </c>
    </row>
    <row r="36" spans="1:105" ht="12" customHeight="1" x14ac:dyDescent="0.25">
      <c r="A36" s="107" t="s">
        <v>121</v>
      </c>
      <c r="B36" s="105">
        <v>10.611175404058134</v>
      </c>
      <c r="C36" s="105">
        <v>10.01615770051629</v>
      </c>
      <c r="D36" s="105">
        <v>9.9682419435520657</v>
      </c>
      <c r="E36" s="105">
        <v>10.500974765303731</v>
      </c>
      <c r="F36" s="105">
        <v>10.531851157340563</v>
      </c>
      <c r="G36" s="105">
        <v>9.7548360568315235</v>
      </c>
      <c r="H36" s="105">
        <v>10.100104628493972</v>
      </c>
      <c r="I36" s="105">
        <v>10.165418215593517</v>
      </c>
      <c r="J36" s="105">
        <v>10.292941388108133</v>
      </c>
      <c r="K36" s="105">
        <v>9.4910060609175115</v>
      </c>
      <c r="L36" s="105">
        <v>10.349680088727887</v>
      </c>
      <c r="M36" s="105">
        <v>11.083539121082584</v>
      </c>
      <c r="N36" s="105">
        <v>11.766448570531066</v>
      </c>
      <c r="O36" s="105">
        <v>12.409698982247049</v>
      </c>
      <c r="P36" s="105">
        <v>11.10892990467449</v>
      </c>
      <c r="Q36" s="105">
        <v>11.638064377115198</v>
      </c>
      <c r="R36" s="105">
        <v>11.684106880837575</v>
      </c>
      <c r="S36" s="105">
        <v>12.388113814455547</v>
      </c>
      <c r="T36" s="105">
        <v>12.512261999273935</v>
      </c>
      <c r="U36" s="105">
        <v>12.380406387636603</v>
      </c>
      <c r="V36" s="105">
        <v>12.92534473535869</v>
      </c>
      <c r="W36" s="105">
        <v>12.542111210067844</v>
      </c>
      <c r="DA36" s="132" t="s">
        <v>2947</v>
      </c>
    </row>
    <row r="37" spans="1:105" ht="12" customHeight="1" x14ac:dyDescent="0.25">
      <c r="A37" s="108" t="s">
        <v>53</v>
      </c>
      <c r="B37" s="99">
        <v>2.8013378222334833</v>
      </c>
      <c r="C37" s="99">
        <v>2.3667440366766219</v>
      </c>
      <c r="D37" s="99">
        <v>2.1488758959550864</v>
      </c>
      <c r="E37" s="99">
        <v>2.5216914012591736</v>
      </c>
      <c r="F37" s="99">
        <v>2.4591635077474794</v>
      </c>
      <c r="G37" s="99">
        <v>2.0850183138196559</v>
      </c>
      <c r="H37" s="99">
        <v>2.0635758520720753</v>
      </c>
      <c r="I37" s="99">
        <v>2.5132503927496841</v>
      </c>
      <c r="J37" s="99">
        <v>2.3590288068421112</v>
      </c>
      <c r="K37" s="99">
        <v>1.9938778361564284</v>
      </c>
      <c r="L37" s="99">
        <v>4.6648471582522362</v>
      </c>
      <c r="M37" s="99">
        <v>2.2135638809979779</v>
      </c>
      <c r="N37" s="99">
        <v>2.9810344391977504</v>
      </c>
      <c r="O37" s="99">
        <v>3.2788889931571377</v>
      </c>
      <c r="P37" s="99">
        <v>2.1161833977382676</v>
      </c>
      <c r="Q37" s="99">
        <v>2.5525429742893926</v>
      </c>
      <c r="R37" s="99">
        <v>2.3789064392706636</v>
      </c>
      <c r="S37" s="99">
        <v>2.8390406692401609</v>
      </c>
      <c r="T37" s="99">
        <v>2.8569984725987472</v>
      </c>
      <c r="U37" s="99">
        <v>2.6104323563530993</v>
      </c>
      <c r="V37" s="99">
        <v>2.8320049680360388</v>
      </c>
      <c r="W37" s="99">
        <v>2.8152312685453054</v>
      </c>
      <c r="DA37" s="63" t="s">
        <v>2948</v>
      </c>
    </row>
    <row r="38" spans="1:105" ht="12" customHeight="1" x14ac:dyDescent="0.25">
      <c r="A38" s="108" t="s">
        <v>52</v>
      </c>
      <c r="B38" s="99">
        <v>7.8098375818246488</v>
      </c>
      <c r="C38" s="99">
        <v>7.6494136638396686</v>
      </c>
      <c r="D38" s="99">
        <v>7.8193660475969784</v>
      </c>
      <c r="E38" s="99">
        <v>7.9792833640445586</v>
      </c>
      <c r="F38" s="99">
        <v>8.0726876495930835</v>
      </c>
      <c r="G38" s="99">
        <v>7.6698177430118655</v>
      </c>
      <c r="H38" s="99">
        <v>8.0365287764218944</v>
      </c>
      <c r="I38" s="99">
        <v>7.6521678228438335</v>
      </c>
      <c r="J38" s="99">
        <v>7.9339125812660223</v>
      </c>
      <c r="K38" s="99">
        <v>7.4971282247610844</v>
      </c>
      <c r="L38" s="99">
        <v>5.684832930475654</v>
      </c>
      <c r="M38" s="99">
        <v>8.8699752400846066</v>
      </c>
      <c r="N38" s="99">
        <v>8.7854141313333152</v>
      </c>
      <c r="O38" s="99">
        <v>9.1308099890899115</v>
      </c>
      <c r="P38" s="99">
        <v>8.9927465069362214</v>
      </c>
      <c r="Q38" s="99">
        <v>9.0855214028258029</v>
      </c>
      <c r="R38" s="99">
        <v>9.3052004415669138</v>
      </c>
      <c r="S38" s="99">
        <v>9.5490731452153845</v>
      </c>
      <c r="T38" s="99">
        <v>9.6552635266751849</v>
      </c>
      <c r="U38" s="99">
        <v>9.7699740312835033</v>
      </c>
      <c r="V38" s="99">
        <v>10.09333976732265</v>
      </c>
      <c r="W38" s="99">
        <v>9.7268799415225402</v>
      </c>
      <c r="DA38" s="63" t="s">
        <v>2949</v>
      </c>
    </row>
    <row r="39" spans="1:105" ht="12" customHeight="1" x14ac:dyDescent="0.25">
      <c r="A39" s="121" t="s">
        <v>54</v>
      </c>
      <c r="B39" s="123">
        <v>6.5215351224484053</v>
      </c>
      <c r="C39" s="123">
        <v>6.5053630601140569</v>
      </c>
      <c r="D39" s="123">
        <v>6.5506987208299101</v>
      </c>
      <c r="E39" s="123">
        <v>6.2904032155104161</v>
      </c>
      <c r="F39" s="123">
        <v>5.6347456514922429</v>
      </c>
      <c r="G39" s="123">
        <v>5.7937000381462944</v>
      </c>
      <c r="H39" s="123">
        <v>5.8674044150953986</v>
      </c>
      <c r="I39" s="123">
        <v>6.1284871300626804</v>
      </c>
      <c r="J39" s="123">
        <v>6.1293338794516217</v>
      </c>
      <c r="K39" s="123">
        <v>5.0932523437320274</v>
      </c>
      <c r="L39" s="123">
        <v>6.2680104526333693</v>
      </c>
      <c r="M39" s="123">
        <v>6.1871118480948111</v>
      </c>
      <c r="N39" s="123">
        <v>6.4726228730567721</v>
      </c>
      <c r="O39" s="123">
        <v>6.6016472608194929</v>
      </c>
      <c r="P39" s="123">
        <v>5.7902678298635273</v>
      </c>
      <c r="Q39" s="123">
        <v>6.0046974489303953</v>
      </c>
      <c r="R39" s="123">
        <v>5.7698600356882528</v>
      </c>
      <c r="S39" s="123">
        <v>6.105012137670359</v>
      </c>
      <c r="T39" s="123">
        <v>6.07218765115634</v>
      </c>
      <c r="U39" s="123">
        <v>5.9512774545413984</v>
      </c>
      <c r="V39" s="123">
        <v>6.2116111926455861</v>
      </c>
      <c r="W39" s="123">
        <v>5.8330149163186897</v>
      </c>
      <c r="DA39" s="130" t="s">
        <v>2950</v>
      </c>
    </row>
    <row r="40" spans="1:105" ht="12" customHeight="1" x14ac:dyDescent="0.25">
      <c r="A40" s="97" t="s">
        <v>50</v>
      </c>
      <c r="B40" s="99">
        <v>6.647831735328765</v>
      </c>
      <c r="C40" s="99">
        <v>6.372707365901892</v>
      </c>
      <c r="D40" s="99">
        <v>6.5020217554614703</v>
      </c>
      <c r="E40" s="99">
        <v>6.1072688952708134</v>
      </c>
      <c r="F40" s="99">
        <v>5.9866730146343405</v>
      </c>
      <c r="G40" s="99">
        <v>5.8258592349919152</v>
      </c>
      <c r="H40" s="99">
        <v>5.8011978485849616</v>
      </c>
      <c r="I40" s="99">
        <v>6.1391411651950367</v>
      </c>
      <c r="J40" s="99">
        <v>5.7670348223410723</v>
      </c>
      <c r="K40" s="99">
        <v>5.8534561299796275</v>
      </c>
      <c r="L40" s="99">
        <v>6.0264688777150734</v>
      </c>
      <c r="M40" s="99">
        <v>6.334155481914002</v>
      </c>
      <c r="N40" s="99">
        <v>6.2536799533599652</v>
      </c>
      <c r="O40" s="99">
        <v>6.2534915457317988</v>
      </c>
      <c r="P40" s="99">
        <v>6.2329497167010715</v>
      </c>
      <c r="Q40" s="99">
        <v>6.1258855560577512</v>
      </c>
      <c r="R40" s="99">
        <v>5.6222708759661986</v>
      </c>
      <c r="S40" s="99">
        <v>6.0777944144353713</v>
      </c>
      <c r="T40" s="99">
        <v>6.0625259718878439</v>
      </c>
      <c r="U40" s="99">
        <v>5.9287879772725285</v>
      </c>
      <c r="V40" s="99">
        <v>6.2704052502474461</v>
      </c>
      <c r="W40" s="99">
        <v>5.7085143509558707</v>
      </c>
      <c r="DA40" s="63" t="s">
        <v>2951</v>
      </c>
    </row>
    <row r="41" spans="1:105" ht="12" customHeight="1" x14ac:dyDescent="0.25">
      <c r="A41" s="109" t="s">
        <v>120</v>
      </c>
      <c r="B41" s="110">
        <v>6.4142467553683629</v>
      </c>
      <c r="C41" s="110">
        <v>6.616366908663494</v>
      </c>
      <c r="D41" s="110">
        <v>6.5914919102517082</v>
      </c>
      <c r="E41" s="110">
        <v>6.4437263539253289</v>
      </c>
      <c r="F41" s="110">
        <v>5.3323158199853875</v>
      </c>
      <c r="G41" s="110">
        <v>5.7666484110194514</v>
      </c>
      <c r="H41" s="110">
        <v>5.9191372146118573</v>
      </c>
      <c r="I41" s="110">
        <v>6.1205413497238776</v>
      </c>
      <c r="J41" s="110">
        <v>6.3864193679449359</v>
      </c>
      <c r="K41" s="110">
        <v>4.5837406415214632</v>
      </c>
      <c r="L41" s="110">
        <v>6.4206386149255827</v>
      </c>
      <c r="M41" s="110">
        <v>6.0991407692903641</v>
      </c>
      <c r="N41" s="110">
        <v>6.5946631178134263</v>
      </c>
      <c r="O41" s="110">
        <v>6.7874158385073411</v>
      </c>
      <c r="P41" s="110">
        <v>5.5589565553132285</v>
      </c>
      <c r="Q41" s="110">
        <v>5.9445740570128347</v>
      </c>
      <c r="R41" s="110">
        <v>5.8354569907600409</v>
      </c>
      <c r="S41" s="110">
        <v>6.1160977114361241</v>
      </c>
      <c r="T41" s="110">
        <v>6.0758673577429096</v>
      </c>
      <c r="U41" s="110">
        <v>5.9593234218570901</v>
      </c>
      <c r="V41" s="110">
        <v>6.1918347099083606</v>
      </c>
      <c r="W41" s="110">
        <v>5.8728135887297004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102.80042677830865</v>
      </c>
      <c r="C43" s="118">
        <f t="shared" si="14"/>
        <v>117.25254128100104</v>
      </c>
      <c r="D43" s="118">
        <f t="shared" si="14"/>
        <v>105.40369693947336</v>
      </c>
      <c r="E43" s="118">
        <f t="shared" si="14"/>
        <v>113.55577589902421</v>
      </c>
      <c r="F43" s="118">
        <f t="shared" si="14"/>
        <v>113.35881234215007</v>
      </c>
      <c r="G43" s="118">
        <f t="shared" si="14"/>
        <v>115.74732053868351</v>
      </c>
      <c r="H43" s="118">
        <f t="shared" si="14"/>
        <v>109.97867557605083</v>
      </c>
      <c r="I43" s="118">
        <f t="shared" si="14"/>
        <v>94.937097953119235</v>
      </c>
      <c r="J43" s="118">
        <f t="shared" si="14"/>
        <v>110.43996836996865</v>
      </c>
      <c r="K43" s="118">
        <f t="shared" si="14"/>
        <v>109.87509097681135</v>
      </c>
      <c r="L43" s="118">
        <f t="shared" si="14"/>
        <v>109.46085379247843</v>
      </c>
      <c r="M43" s="118">
        <f t="shared" si="14"/>
        <v>95.548433421788474</v>
      </c>
      <c r="N43" s="118">
        <f t="shared" si="14"/>
        <v>106.50180323436798</v>
      </c>
      <c r="O43" s="118">
        <f t="shared" si="14"/>
        <v>114.30763361675736</v>
      </c>
      <c r="P43" s="118">
        <f t="shared" si="14"/>
        <v>94.712299288596142</v>
      </c>
      <c r="Q43" s="118">
        <f t="shared" si="14"/>
        <v>100.46873356464496</v>
      </c>
      <c r="R43" s="118">
        <f t="shared" ref="R43:V43" si="15">R44+R47+R49+R58</f>
        <v>98.592331095899496</v>
      </c>
      <c r="S43" s="118">
        <f t="shared" si="15"/>
        <v>104.19580196401979</v>
      </c>
      <c r="T43" s="118">
        <f t="shared" si="15"/>
        <v>98.830161428162413</v>
      </c>
      <c r="U43" s="118">
        <f t="shared" si="15"/>
        <v>98.556796222462481</v>
      </c>
      <c r="V43" s="118">
        <f t="shared" si="15"/>
        <v>99.961319060028316</v>
      </c>
      <c r="W43" s="118">
        <f t="shared" ref="W43" si="16">W44+W47+W49+W58</f>
        <v>101.78223516519083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85.992253284969635</v>
      </c>
      <c r="C44" s="123">
        <f t="shared" si="17"/>
        <v>99.916029789767492</v>
      </c>
      <c r="D44" s="123">
        <f t="shared" si="17"/>
        <v>88.467106935378609</v>
      </c>
      <c r="E44" s="123">
        <f t="shared" si="17"/>
        <v>95.08098225730734</v>
      </c>
      <c r="F44" s="123">
        <f t="shared" si="17"/>
        <v>96.885944080473678</v>
      </c>
      <c r="G44" s="123">
        <f t="shared" si="17"/>
        <v>99.106356000902338</v>
      </c>
      <c r="H44" s="123">
        <f t="shared" si="17"/>
        <v>92.71629248636269</v>
      </c>
      <c r="I44" s="123">
        <f t="shared" si="17"/>
        <v>78.554373674451654</v>
      </c>
      <c r="J44" s="123">
        <f t="shared" si="17"/>
        <v>93.207059977613838</v>
      </c>
      <c r="K44" s="123">
        <f t="shared" si="17"/>
        <v>94.147796491806901</v>
      </c>
      <c r="L44" s="123">
        <f t="shared" si="17"/>
        <v>92.253063779558815</v>
      </c>
      <c r="M44" s="123">
        <f t="shared" si="17"/>
        <v>77.442879737573051</v>
      </c>
      <c r="N44" s="123">
        <f t="shared" si="17"/>
        <v>87.809704121456349</v>
      </c>
      <c r="O44" s="123">
        <f t="shared" si="17"/>
        <v>95.423779678901809</v>
      </c>
      <c r="P44" s="123">
        <f t="shared" si="17"/>
        <v>76.582143526435914</v>
      </c>
      <c r="Q44" s="123">
        <f t="shared" si="17"/>
        <v>82.630893749202301</v>
      </c>
      <c r="R44" s="123">
        <f t="shared" ref="R44:V44" si="18">SUM(R45:R46)</f>
        <v>79.673537104780337</v>
      </c>
      <c r="S44" s="123">
        <f t="shared" si="18"/>
        <v>84.343286861353349</v>
      </c>
      <c r="T44" s="123">
        <f t="shared" si="18"/>
        <v>79.347944557366631</v>
      </c>
      <c r="U44" s="123">
        <f t="shared" si="18"/>
        <v>79.054701141612242</v>
      </c>
      <c r="V44" s="123">
        <f t="shared" si="18"/>
        <v>78.825195913377812</v>
      </c>
      <c r="W44" s="123">
        <f t="shared" ref="W44" si="19">SUM(W45:W46)</f>
        <v>82.074082487077703</v>
      </c>
      <c r="DA44" s="130" t="s">
        <v>2954</v>
      </c>
    </row>
    <row r="45" spans="1:105" ht="12" customHeight="1" x14ac:dyDescent="0.25">
      <c r="A45" s="97" t="s">
        <v>216</v>
      </c>
      <c r="B45" s="99">
        <v>83.887579051314376</v>
      </c>
      <c r="C45" s="99">
        <v>97.531739587982315</v>
      </c>
      <c r="D45" s="99">
        <v>86.383611569040696</v>
      </c>
      <c r="E45" s="99">
        <v>92.942894776158511</v>
      </c>
      <c r="F45" s="99">
        <v>94.689814694455109</v>
      </c>
      <c r="G45" s="99">
        <v>96.909349554393302</v>
      </c>
      <c r="H45" s="99">
        <v>90.696828950224301</v>
      </c>
      <c r="I45" s="99">
        <v>76.843618800435721</v>
      </c>
      <c r="J45" s="99">
        <v>91.206874087094235</v>
      </c>
      <c r="K45" s="99">
        <v>92.184373513763092</v>
      </c>
      <c r="L45" s="99">
        <v>90.339612928042641</v>
      </c>
      <c r="M45" s="99">
        <v>75.854328386960717</v>
      </c>
      <c r="N45" s="99">
        <v>86.025753593021548</v>
      </c>
      <c r="O45" s="99">
        <v>93.502061520523043</v>
      </c>
      <c r="P45" s="99">
        <v>75.047906670120014</v>
      </c>
      <c r="Q45" s="99">
        <v>80.983721298245044</v>
      </c>
      <c r="R45" s="99">
        <v>78.092633693374779</v>
      </c>
      <c r="S45" s="99">
        <v>82.677521334548928</v>
      </c>
      <c r="T45" s="99">
        <v>77.786878105151771</v>
      </c>
      <c r="U45" s="99">
        <v>77.504270747309633</v>
      </c>
      <c r="V45" s="99">
        <v>77.28369181934255</v>
      </c>
      <c r="W45" s="99">
        <v>80.472342738777158</v>
      </c>
      <c r="DA45" s="63" t="s">
        <v>2955</v>
      </c>
    </row>
    <row r="46" spans="1:105" ht="12" customHeight="1" x14ac:dyDescent="0.25">
      <c r="A46" s="97" t="s">
        <v>53</v>
      </c>
      <c r="B46" s="99">
        <v>2.1046742336552597</v>
      </c>
      <c r="C46" s="99">
        <v>2.3842902017851699</v>
      </c>
      <c r="D46" s="99">
        <v>2.0834953663379085</v>
      </c>
      <c r="E46" s="99">
        <v>2.138087481148824</v>
      </c>
      <c r="F46" s="99">
        <v>2.1961293860185762</v>
      </c>
      <c r="G46" s="99">
        <v>2.1970064465090311</v>
      </c>
      <c r="H46" s="99">
        <v>2.0194635361383875</v>
      </c>
      <c r="I46" s="99">
        <v>1.710754874015934</v>
      </c>
      <c r="J46" s="99">
        <v>2.0001858905196022</v>
      </c>
      <c r="K46" s="99">
        <v>1.9634229780438071</v>
      </c>
      <c r="L46" s="99">
        <v>1.9134508515161799</v>
      </c>
      <c r="M46" s="99">
        <v>1.5885513506123314</v>
      </c>
      <c r="N46" s="99">
        <v>1.7839505284348056</v>
      </c>
      <c r="O46" s="99">
        <v>1.9217181583787613</v>
      </c>
      <c r="P46" s="99">
        <v>1.534236856315893</v>
      </c>
      <c r="Q46" s="99">
        <v>1.6471724509572496</v>
      </c>
      <c r="R46" s="99">
        <v>1.5809034114055607</v>
      </c>
      <c r="S46" s="99">
        <v>1.6657655268044267</v>
      </c>
      <c r="T46" s="99">
        <v>1.5610664522148541</v>
      </c>
      <c r="U46" s="99">
        <v>1.5504303943026088</v>
      </c>
      <c r="V46" s="99">
        <v>1.541504094035256</v>
      </c>
      <c r="W46" s="99">
        <v>1.6017397483005418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0.43201951456801585</v>
      </c>
      <c r="C47" s="123">
        <f t="shared" si="20"/>
        <v>0.56391845979182487</v>
      </c>
      <c r="D47" s="123">
        <f t="shared" si="20"/>
        <v>0.47064162630064382</v>
      </c>
      <c r="E47" s="123">
        <f t="shared" si="20"/>
        <v>1.6389572634271117</v>
      </c>
      <c r="F47" s="123">
        <f t="shared" si="20"/>
        <v>0.53427782081827957</v>
      </c>
      <c r="G47" s="123">
        <f t="shared" si="20"/>
        <v>0.76511852494414623</v>
      </c>
      <c r="H47" s="123">
        <f t="shared" si="20"/>
        <v>1.1037247966372645</v>
      </c>
      <c r="I47" s="123">
        <f t="shared" si="20"/>
        <v>0.5239705530167228</v>
      </c>
      <c r="J47" s="123">
        <f t="shared" si="20"/>
        <v>0.54736917039281408</v>
      </c>
      <c r="K47" s="123">
        <f t="shared" si="20"/>
        <v>0.66442737518052131</v>
      </c>
      <c r="L47" s="123">
        <f t="shared" si="20"/>
        <v>0.69739786957712235</v>
      </c>
      <c r="M47" s="123">
        <f t="shared" si="20"/>
        <v>0.71534284861639907</v>
      </c>
      <c r="N47" s="123">
        <f t="shared" si="20"/>
        <v>0.72195350646513823</v>
      </c>
      <c r="O47" s="123">
        <f t="shared" si="20"/>
        <v>0.75877927207311779</v>
      </c>
      <c r="P47" s="123">
        <f t="shared" si="20"/>
        <v>0.83016507028736208</v>
      </c>
      <c r="Q47" s="123">
        <f t="shared" si="20"/>
        <v>0.90179271593421906</v>
      </c>
      <c r="R47" s="123">
        <f t="shared" si="20"/>
        <v>1.0929772018174546</v>
      </c>
      <c r="S47" s="123">
        <f t="shared" si="20"/>
        <v>0.99894422953100959</v>
      </c>
      <c r="T47" s="123">
        <f t="shared" si="20"/>
        <v>1.0556376757211048</v>
      </c>
      <c r="U47" s="123">
        <f t="shared" si="20"/>
        <v>1.216533972412579</v>
      </c>
      <c r="V47" s="123">
        <f t="shared" si="20"/>
        <v>1.5811884234534204</v>
      </c>
      <c r="W47" s="123">
        <f t="shared" si="20"/>
        <v>1.8995639136949802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0.43201951456801585</v>
      </c>
      <c r="C48" s="99">
        <f>RES_hhdet_tesh!C48/RES_summary!C$19</f>
        <v>0.56391845979182487</v>
      </c>
      <c r="D48" s="99">
        <f>RES_hhdet_tesh!D48/RES_summary!D$19</f>
        <v>0.47064162630064382</v>
      </c>
      <c r="E48" s="99">
        <f>RES_hhdet_tesh!E48/RES_summary!E$19</f>
        <v>1.6389572634271117</v>
      </c>
      <c r="F48" s="99">
        <f>RES_hhdet_tesh!F48/RES_summary!F$19</f>
        <v>0.53427782081827957</v>
      </c>
      <c r="G48" s="99">
        <f>RES_hhdet_tesh!G48/RES_summary!G$19</f>
        <v>0.76511852494414623</v>
      </c>
      <c r="H48" s="99">
        <f>RES_hhdet_tesh!H48/RES_summary!H$19</f>
        <v>1.1037247966372645</v>
      </c>
      <c r="I48" s="99">
        <f>RES_hhdet_tesh!I48/RES_summary!I$19</f>
        <v>0.5239705530167228</v>
      </c>
      <c r="J48" s="99">
        <f>RES_hhdet_tesh!J48/RES_summary!J$19</f>
        <v>0.54736917039281408</v>
      </c>
      <c r="K48" s="99">
        <f>RES_hhdet_tesh!K48/RES_summary!K$19</f>
        <v>0.66442737518052131</v>
      </c>
      <c r="L48" s="99">
        <f>RES_hhdet_tesh!L48/RES_summary!L$19</f>
        <v>0.69739786957712235</v>
      </c>
      <c r="M48" s="99">
        <f>RES_hhdet_tesh!M48/RES_summary!M$19</f>
        <v>0.71534284861639907</v>
      </c>
      <c r="N48" s="99">
        <f>RES_hhdet_tesh!N48/RES_summary!N$19</f>
        <v>0.72195350646513823</v>
      </c>
      <c r="O48" s="99">
        <f>RES_hhdet_tesh!O48/RES_summary!O$19</f>
        <v>0.75877927207311779</v>
      </c>
      <c r="P48" s="99">
        <f>RES_hhdet_tesh!P48/RES_summary!P$19</f>
        <v>0.83016507028736208</v>
      </c>
      <c r="Q48" s="99">
        <f>RES_hhdet_tesh!Q48/RES_summary!Q$19</f>
        <v>0.90179271593421906</v>
      </c>
      <c r="R48" s="99">
        <f>RES_hhdet_tesh!R48/RES_summary!R$19</f>
        <v>1.0929772018174546</v>
      </c>
      <c r="S48" s="99">
        <f>RES_hhdet_tesh!S48/RES_summary!S$19</f>
        <v>0.99894422953100959</v>
      </c>
      <c r="T48" s="99">
        <f>RES_hhdet_tesh!T48/RES_summary!T$19</f>
        <v>1.0556376757211048</v>
      </c>
      <c r="U48" s="99">
        <f>RES_hhdet_tesh!U48/RES_summary!U$19</f>
        <v>1.216533972412579</v>
      </c>
      <c r="V48" s="99">
        <f>RES_hhdet_tesh!V48/RES_summary!V$19</f>
        <v>1.5811884234534204</v>
      </c>
      <c r="W48" s="99">
        <f>RES_hhdet_tesh!W48/RES_summary!W$19</f>
        <v>1.8995639136949802</v>
      </c>
      <c r="DA48" s="63" t="s">
        <v>2958</v>
      </c>
    </row>
    <row r="49" spans="1:105" ht="12" customHeight="1" x14ac:dyDescent="0.25">
      <c r="A49" s="121" t="s">
        <v>55</v>
      </c>
      <c r="B49" s="123">
        <v>9.8546189603937062</v>
      </c>
      <c r="C49" s="123">
        <v>10.267161249221203</v>
      </c>
      <c r="D49" s="123">
        <v>9.9152336014915221</v>
      </c>
      <c r="E49" s="123">
        <v>10.545403438750609</v>
      </c>
      <c r="F49" s="123">
        <v>10.303939721068753</v>
      </c>
      <c r="G49" s="123">
        <v>10.082163731838353</v>
      </c>
      <c r="H49" s="123">
        <v>10.291321593911087</v>
      </c>
      <c r="I49" s="123">
        <v>9.7302468238405382</v>
      </c>
      <c r="J49" s="123">
        <v>10.554663434031399</v>
      </c>
      <c r="K49" s="123">
        <v>9.9738495413411403</v>
      </c>
      <c r="L49" s="123">
        <v>10.241104997180351</v>
      </c>
      <c r="M49" s="123">
        <v>11.203852151286045</v>
      </c>
      <c r="N49" s="123">
        <v>11.496842067087282</v>
      </c>
      <c r="O49" s="123">
        <v>11.522596031185486</v>
      </c>
      <c r="P49" s="123">
        <v>11.511237894937961</v>
      </c>
      <c r="Q49" s="123">
        <v>10.931273279690419</v>
      </c>
      <c r="R49" s="123">
        <v>12.05844068031454</v>
      </c>
      <c r="S49" s="123">
        <v>12.749114212826392</v>
      </c>
      <c r="T49" s="123">
        <v>12.354578842879985</v>
      </c>
      <c r="U49" s="123">
        <v>12.334610337819941</v>
      </c>
      <c r="V49" s="123">
        <v>13.342734356811054</v>
      </c>
      <c r="W49" s="123">
        <v>11.976250079407579</v>
      </c>
      <c r="DA49" s="130" t="s">
        <v>2959</v>
      </c>
    </row>
    <row r="50" spans="1:105" ht="12" customHeight="1" x14ac:dyDescent="0.25">
      <c r="A50" s="97" t="s">
        <v>138</v>
      </c>
      <c r="B50" s="99">
        <v>9.6746271591805328</v>
      </c>
      <c r="C50" s="99">
        <v>10.328050913816675</v>
      </c>
      <c r="D50" s="99">
        <v>9.9023620063949593</v>
      </c>
      <c r="E50" s="99">
        <v>10.557610377911658</v>
      </c>
      <c r="F50" s="99">
        <v>10.249019989150172</v>
      </c>
      <c r="G50" s="99">
        <v>10.166688656340824</v>
      </c>
      <c r="H50" s="99">
        <v>10.343998209848559</v>
      </c>
      <c r="I50" s="99">
        <v>9.6257306559960814</v>
      </c>
      <c r="J50" s="99">
        <v>10.626145737984244</v>
      </c>
      <c r="K50" s="99">
        <v>10.105325702223416</v>
      </c>
      <c r="L50" s="99">
        <v>10.21686200570373</v>
      </c>
      <c r="M50" s="99">
        <v>11.253209284307736</v>
      </c>
      <c r="N50" s="99">
        <v>11.401891327448805</v>
      </c>
      <c r="O50" s="99">
        <v>11.130997756928538</v>
      </c>
      <c r="P50" s="99">
        <v>11.698501736294492</v>
      </c>
      <c r="Q50" s="99">
        <v>10.688603701756847</v>
      </c>
      <c r="R50" s="99">
        <v>12.14050288222643</v>
      </c>
      <c r="S50" s="99">
        <v>12.79821203214687</v>
      </c>
      <c r="T50" s="99">
        <v>12.346421554930924</v>
      </c>
      <c r="U50" s="99">
        <v>12.333740849550525</v>
      </c>
      <c r="V50" s="99">
        <v>13.359526705635481</v>
      </c>
      <c r="W50" s="99">
        <v>11.961878317791934</v>
      </c>
      <c r="DA50" s="63" t="s">
        <v>2960</v>
      </c>
    </row>
    <row r="51" spans="1:105" ht="12" customHeight="1" x14ac:dyDescent="0.25">
      <c r="A51" s="97" t="s">
        <v>137</v>
      </c>
      <c r="B51" s="99">
        <v>9.6746271591805328</v>
      </c>
      <c r="C51" s="99">
        <v>10.327969604399328</v>
      </c>
      <c r="D51" s="99">
        <v>9.9023794616395175</v>
      </c>
      <c r="E51" s="99">
        <v>10.557674181960088</v>
      </c>
      <c r="F51" s="99">
        <v>10.249130356684478</v>
      </c>
      <c r="G51" s="99">
        <v>10.166260178592148</v>
      </c>
      <c r="H51" s="99">
        <v>10.342903319638765</v>
      </c>
      <c r="I51" s="99">
        <v>9.6236478926455558</v>
      </c>
      <c r="J51" s="99">
        <v>10.622617272599102</v>
      </c>
      <c r="K51" s="99">
        <v>10.101995033304679</v>
      </c>
      <c r="L51" s="99">
        <v>10.20872754028982</v>
      </c>
      <c r="M51" s="99">
        <v>11.24972738704818</v>
      </c>
      <c r="N51" s="99">
        <v>11.399421888908385</v>
      </c>
      <c r="O51" s="99">
        <v>11.131139558479365</v>
      </c>
      <c r="P51" s="99">
        <v>11.697106370605203</v>
      </c>
      <c r="Q51" s="99">
        <v>10.68863618344661</v>
      </c>
      <c r="R51" s="99">
        <v>12.140777666215147</v>
      </c>
      <c r="S51" s="99">
        <v>12.79908977004399</v>
      </c>
      <c r="T51" s="99">
        <v>12.346894965899155</v>
      </c>
      <c r="U51" s="99">
        <v>12.332536101960814</v>
      </c>
      <c r="V51" s="99">
        <v>13.357286229320881</v>
      </c>
      <c r="W51" s="99">
        <v>11.961533658410497</v>
      </c>
      <c r="DA51" s="63" t="s">
        <v>2961</v>
      </c>
    </row>
    <row r="52" spans="1:105" ht="12" customHeight="1" x14ac:dyDescent="0.25">
      <c r="A52" s="100" t="s">
        <v>216</v>
      </c>
      <c r="B52" s="102">
        <v>2.5521850088369873</v>
      </c>
      <c r="C52" s="102">
        <v>2.4405417248612293</v>
      </c>
      <c r="D52" s="102">
        <v>2.1355989945772258</v>
      </c>
      <c r="E52" s="102">
        <v>2.5350200863889967</v>
      </c>
      <c r="F52" s="102">
        <v>2.3927613026506163</v>
      </c>
      <c r="G52" s="102">
        <v>2.1744124743952762</v>
      </c>
      <c r="H52" s="102">
        <v>2.1153891512729812</v>
      </c>
      <c r="I52" s="102">
        <v>2.3766214449029603</v>
      </c>
      <c r="J52" s="102">
        <v>2.4366812111818237</v>
      </c>
      <c r="K52" s="102">
        <v>2.1282706402694767</v>
      </c>
      <c r="L52" s="102">
        <v>4.6003990560068022</v>
      </c>
      <c r="M52" s="102">
        <v>2.2512789062774758</v>
      </c>
      <c r="N52" s="102">
        <v>2.8896090111429897</v>
      </c>
      <c r="O52" s="102">
        <v>2.9435014278319871</v>
      </c>
      <c r="P52" s="102">
        <v>2.2334156554684035</v>
      </c>
      <c r="Q52" s="102">
        <v>2.3429730984315573</v>
      </c>
      <c r="R52" s="102">
        <v>2.4746264375033684</v>
      </c>
      <c r="S52" s="102">
        <v>2.9346783063607198</v>
      </c>
      <c r="T52" s="102">
        <v>2.8182111685974665</v>
      </c>
      <c r="U52" s="102">
        <v>2.60062032053004</v>
      </c>
      <c r="V52" s="102">
        <v>2.9300315695140782</v>
      </c>
      <c r="W52" s="102">
        <v>2.6817790877265546</v>
      </c>
      <c r="DA52" s="131" t="s">
        <v>2962</v>
      </c>
    </row>
    <row r="53" spans="1:105" ht="12" customHeight="1" x14ac:dyDescent="0.25">
      <c r="A53" s="103" t="s">
        <v>52</v>
      </c>
      <c r="B53" s="105">
        <v>7.1224421503435451</v>
      </c>
      <c r="C53" s="105">
        <v>7.887427879538099</v>
      </c>
      <c r="D53" s="105">
        <v>7.7667804670622917</v>
      </c>
      <c r="E53" s="105">
        <v>8.0226540955710917</v>
      </c>
      <c r="F53" s="105">
        <v>7.8563690540338635</v>
      </c>
      <c r="G53" s="105">
        <v>7.9918477041968732</v>
      </c>
      <c r="H53" s="105">
        <v>8.2275141683657829</v>
      </c>
      <c r="I53" s="105">
        <v>7.2470264477425959</v>
      </c>
      <c r="J53" s="105">
        <v>8.1859360614172783</v>
      </c>
      <c r="K53" s="105">
        <v>7.9737243930352006</v>
      </c>
      <c r="L53" s="105">
        <v>5.6083284842830183</v>
      </c>
      <c r="M53" s="105">
        <v>8.9984484807707084</v>
      </c>
      <c r="N53" s="105">
        <v>8.5098128777653965</v>
      </c>
      <c r="O53" s="105">
        <v>8.1876381306473789</v>
      </c>
      <c r="P53" s="105">
        <v>9.463690715136801</v>
      </c>
      <c r="Q53" s="105">
        <v>8.3456630850150528</v>
      </c>
      <c r="R53" s="105">
        <v>9.6661512287117812</v>
      </c>
      <c r="S53" s="105">
        <v>9.8644114636832718</v>
      </c>
      <c r="T53" s="105">
        <v>9.5286837973016887</v>
      </c>
      <c r="U53" s="105">
        <v>9.7319157814307733</v>
      </c>
      <c r="V53" s="105">
        <v>10.427254659806803</v>
      </c>
      <c r="W53" s="105">
        <v>9.2797545706839415</v>
      </c>
      <c r="DA53" s="132" t="s">
        <v>2963</v>
      </c>
    </row>
    <row r="54" spans="1:105" ht="12" customHeight="1" x14ac:dyDescent="0.25">
      <c r="A54" s="106" t="s">
        <v>122</v>
      </c>
      <c r="B54" s="102">
        <v>10.611175404058132</v>
      </c>
      <c r="C54" s="102">
        <v>10.015730183522685</v>
      </c>
      <c r="D54" s="102">
        <v>9.9664067789219892</v>
      </c>
      <c r="E54" s="102">
        <v>10.496384391139465</v>
      </c>
      <c r="F54" s="102">
        <v>10.523921840991772</v>
      </c>
      <c r="G54" s="102">
        <v>9.743752415751521</v>
      </c>
      <c r="H54" s="102">
        <v>10.081145375775364</v>
      </c>
      <c r="I54" s="102">
        <v>10.145673724517641</v>
      </c>
      <c r="J54" s="102">
        <v>10.271488368494637</v>
      </c>
      <c r="K54" s="102">
        <v>9.4693151556416595</v>
      </c>
      <c r="L54" s="102">
        <v>10.327805742115608</v>
      </c>
      <c r="M54" s="102">
        <v>11.057262130490551</v>
      </c>
      <c r="N54" s="102">
        <v>11.739438941606688</v>
      </c>
      <c r="O54" s="102">
        <v>12.378426516346051</v>
      </c>
      <c r="P54" s="102">
        <v>11.06707881443895</v>
      </c>
      <c r="Q54" s="102">
        <v>11.598312350992313</v>
      </c>
      <c r="R54" s="102">
        <v>11.648450359496962</v>
      </c>
      <c r="S54" s="102">
        <v>12.352246269536098</v>
      </c>
      <c r="T54" s="102">
        <v>12.47212499236468</v>
      </c>
      <c r="U54" s="102">
        <v>12.352094669308554</v>
      </c>
      <c r="V54" s="102">
        <v>12.92833970610314</v>
      </c>
      <c r="W54" s="102">
        <v>12.411183787991671</v>
      </c>
      <c r="DA54" s="131" t="s">
        <v>2964</v>
      </c>
    </row>
    <row r="55" spans="1:105" ht="12" customHeight="1" x14ac:dyDescent="0.25">
      <c r="A55" s="107" t="s">
        <v>121</v>
      </c>
      <c r="B55" s="105">
        <v>10.61117540405813</v>
      </c>
      <c r="C55" s="105">
        <v>10.015589263699033</v>
      </c>
      <c r="D55" s="105">
        <v>9.9663081146933195</v>
      </c>
      <c r="E55" s="105">
        <v>10.496272925397525</v>
      </c>
      <c r="F55" s="105">
        <v>10.523567895606911</v>
      </c>
      <c r="G55" s="105">
        <v>9.7428353796929859</v>
      </c>
      <c r="H55" s="105">
        <v>10.078425786658366</v>
      </c>
      <c r="I55" s="105">
        <v>10.14338822604932</v>
      </c>
      <c r="J55" s="105">
        <v>10.269414423637286</v>
      </c>
      <c r="K55" s="105">
        <v>9.4678282732164671</v>
      </c>
      <c r="L55" s="105">
        <v>10.324585268156298</v>
      </c>
      <c r="M55" s="105">
        <v>11.058517984207544</v>
      </c>
      <c r="N55" s="105">
        <v>11.740199454221724</v>
      </c>
      <c r="O55" s="105">
        <v>12.380734538463734</v>
      </c>
      <c r="P55" s="105">
        <v>11.069527809680759</v>
      </c>
      <c r="Q55" s="105">
        <v>11.602062952926943</v>
      </c>
      <c r="R55" s="105">
        <v>11.646009606924148</v>
      </c>
      <c r="S55" s="105">
        <v>12.340687727951927</v>
      </c>
      <c r="T55" s="105">
        <v>12.461268888970494</v>
      </c>
      <c r="U55" s="105">
        <v>12.340632769765522</v>
      </c>
      <c r="V55" s="105">
        <v>12.906615198587062</v>
      </c>
      <c r="W55" s="105">
        <v>12.40834254670569</v>
      </c>
      <c r="DA55" s="132" t="s">
        <v>2965</v>
      </c>
    </row>
    <row r="56" spans="1:105" ht="12" customHeight="1" x14ac:dyDescent="0.25">
      <c r="A56" s="108" t="s">
        <v>53</v>
      </c>
      <c r="B56" s="99">
        <v>2.8013378222334824</v>
      </c>
      <c r="C56" s="99">
        <v>2.3666097192579372</v>
      </c>
      <c r="D56" s="99">
        <v>2.1484590162038733</v>
      </c>
      <c r="E56" s="99">
        <v>2.5205623071011001</v>
      </c>
      <c r="F56" s="99">
        <v>2.4572293848021212</v>
      </c>
      <c r="G56" s="99">
        <v>2.0824532649078842</v>
      </c>
      <c r="H56" s="99">
        <v>2.0591465975090451</v>
      </c>
      <c r="I56" s="99">
        <v>2.5078038013060286</v>
      </c>
      <c r="J56" s="99">
        <v>2.3536366856950495</v>
      </c>
      <c r="K56" s="99">
        <v>1.9890086287308264</v>
      </c>
      <c r="L56" s="99">
        <v>4.6535363253156943</v>
      </c>
      <c r="M56" s="99">
        <v>2.2085667510882048</v>
      </c>
      <c r="N56" s="99">
        <v>2.9743842151095201</v>
      </c>
      <c r="O56" s="99">
        <v>3.2712360117230248</v>
      </c>
      <c r="P56" s="99">
        <v>2.108677538940221</v>
      </c>
      <c r="Q56" s="99">
        <v>2.544646886125721</v>
      </c>
      <c r="R56" s="99">
        <v>2.3711497616610191</v>
      </c>
      <c r="S56" s="99">
        <v>2.8281718162102876</v>
      </c>
      <c r="T56" s="99">
        <v>2.8453549154019337</v>
      </c>
      <c r="U56" s="99">
        <v>2.6020460129836516</v>
      </c>
      <c r="V56" s="99">
        <v>2.8279012367799532</v>
      </c>
      <c r="W56" s="99">
        <v>2.7852052452115013</v>
      </c>
      <c r="DA56" s="63" t="s">
        <v>2966</v>
      </c>
    </row>
    <row r="57" spans="1:105" ht="12" customHeight="1" x14ac:dyDescent="0.25">
      <c r="A57" s="108" t="s">
        <v>52</v>
      </c>
      <c r="B57" s="99">
        <v>7.8098375818246497</v>
      </c>
      <c r="C57" s="99">
        <v>7.6489795444410937</v>
      </c>
      <c r="D57" s="99">
        <v>7.8178490984894466</v>
      </c>
      <c r="E57" s="99">
        <v>7.9757106182964259</v>
      </c>
      <c r="F57" s="99">
        <v>8.0663385108047923</v>
      </c>
      <c r="G57" s="99">
        <v>7.6603821147851026</v>
      </c>
      <c r="H57" s="99">
        <v>8.0192791891493194</v>
      </c>
      <c r="I57" s="99">
        <v>7.63558442474329</v>
      </c>
      <c r="J57" s="99">
        <v>7.9157777379422347</v>
      </c>
      <c r="K57" s="99">
        <v>7.4788196444856414</v>
      </c>
      <c r="L57" s="99">
        <v>5.6710489428406028</v>
      </c>
      <c r="M57" s="99">
        <v>8.849951233119338</v>
      </c>
      <c r="N57" s="99">
        <v>8.7658152391122055</v>
      </c>
      <c r="O57" s="99">
        <v>9.10949852674071</v>
      </c>
      <c r="P57" s="99">
        <v>8.96085027074054</v>
      </c>
      <c r="Q57" s="99">
        <v>9.0574160668012222</v>
      </c>
      <c r="R57" s="99">
        <v>9.2748598452631299</v>
      </c>
      <c r="S57" s="99">
        <v>9.5125159117416391</v>
      </c>
      <c r="T57" s="99">
        <v>9.6159139735685599</v>
      </c>
      <c r="U57" s="99">
        <v>9.7385867567818725</v>
      </c>
      <c r="V57" s="99">
        <v>10.078713961807109</v>
      </c>
      <c r="W57" s="99">
        <v>9.6231373014941894</v>
      </c>
      <c r="DA57" s="63" t="s">
        <v>2967</v>
      </c>
    </row>
    <row r="58" spans="1:105" ht="12" customHeight="1" x14ac:dyDescent="0.25">
      <c r="A58" s="121" t="s">
        <v>54</v>
      </c>
      <c r="B58" s="123">
        <v>6.5215350183772918</v>
      </c>
      <c r="C58" s="123">
        <v>6.5054317822205281</v>
      </c>
      <c r="D58" s="123">
        <v>6.5507147763025895</v>
      </c>
      <c r="E58" s="123">
        <v>6.2904329395391425</v>
      </c>
      <c r="F58" s="123">
        <v>5.6346507197893594</v>
      </c>
      <c r="G58" s="123">
        <v>5.7936822809986843</v>
      </c>
      <c r="H58" s="123">
        <v>5.8673366991397886</v>
      </c>
      <c r="I58" s="123">
        <v>6.1285069018103178</v>
      </c>
      <c r="J58" s="123">
        <v>6.1308757879306057</v>
      </c>
      <c r="K58" s="123">
        <v>5.0890175684827881</v>
      </c>
      <c r="L58" s="123">
        <v>6.2692871461621387</v>
      </c>
      <c r="M58" s="123">
        <v>6.1863586843129781</v>
      </c>
      <c r="N58" s="123">
        <v>6.473303539359204</v>
      </c>
      <c r="O58" s="123">
        <v>6.6024786345969435</v>
      </c>
      <c r="P58" s="123">
        <v>5.7887527969348973</v>
      </c>
      <c r="Q58" s="123">
        <v>6.0047738198180243</v>
      </c>
      <c r="R58" s="123">
        <v>5.7673761089871611</v>
      </c>
      <c r="S58" s="123">
        <v>6.1044566603090598</v>
      </c>
      <c r="T58" s="123">
        <v>6.0720003521946868</v>
      </c>
      <c r="U58" s="123">
        <v>5.9509507706177258</v>
      </c>
      <c r="V58" s="123">
        <v>6.2122003663860239</v>
      </c>
      <c r="W58" s="123">
        <v>5.832338685010571</v>
      </c>
      <c r="DA58" s="130" t="s">
        <v>2968</v>
      </c>
    </row>
    <row r="59" spans="1:105" ht="12" customHeight="1" x14ac:dyDescent="0.25">
      <c r="A59" s="97" t="s">
        <v>50</v>
      </c>
      <c r="B59" s="99">
        <v>6.647831735328765</v>
      </c>
      <c r="C59" s="99">
        <v>6.3727073659018902</v>
      </c>
      <c r="D59" s="99">
        <v>6.502021755461473</v>
      </c>
      <c r="E59" s="99">
        <v>6.1072688952708152</v>
      </c>
      <c r="F59" s="99">
        <v>5.9866730146343352</v>
      </c>
      <c r="G59" s="99">
        <v>5.8258592349919169</v>
      </c>
      <c r="H59" s="99">
        <v>5.8011978485849705</v>
      </c>
      <c r="I59" s="99">
        <v>6.1391411651950367</v>
      </c>
      <c r="J59" s="99">
        <v>5.7670348223410874</v>
      </c>
      <c r="K59" s="99">
        <v>5.853456129979639</v>
      </c>
      <c r="L59" s="99">
        <v>6.0264688777150734</v>
      </c>
      <c r="M59" s="99">
        <v>6.3341554819140029</v>
      </c>
      <c r="N59" s="99">
        <v>6.2536799533599643</v>
      </c>
      <c r="O59" s="99">
        <v>6.2534915457318307</v>
      </c>
      <c r="P59" s="99">
        <v>6.232949716701091</v>
      </c>
      <c r="Q59" s="99">
        <v>6.1258855560577388</v>
      </c>
      <c r="R59" s="99">
        <v>5.6222708759661852</v>
      </c>
      <c r="S59" s="99">
        <v>6.0777944144353224</v>
      </c>
      <c r="T59" s="99">
        <v>6.0625259718878786</v>
      </c>
      <c r="U59" s="99">
        <v>5.9287879772725756</v>
      </c>
      <c r="V59" s="99">
        <v>6.2704052502475074</v>
      </c>
      <c r="W59" s="99">
        <v>5.7085143509558467</v>
      </c>
      <c r="DA59" s="63" t="s">
        <v>2969</v>
      </c>
    </row>
    <row r="60" spans="1:105" ht="12" customHeight="1" x14ac:dyDescent="0.25">
      <c r="A60" s="109" t="s">
        <v>120</v>
      </c>
      <c r="B60" s="110">
        <v>6.4142467553683629</v>
      </c>
      <c r="C60" s="110">
        <v>6.616366908663494</v>
      </c>
      <c r="D60" s="110">
        <v>6.5914919102517073</v>
      </c>
      <c r="E60" s="110">
        <v>6.4437263539253298</v>
      </c>
      <c r="F60" s="110">
        <v>5.3323158199853866</v>
      </c>
      <c r="G60" s="110">
        <v>5.7666484110194522</v>
      </c>
      <c r="H60" s="110">
        <v>5.9191372146118582</v>
      </c>
      <c r="I60" s="110">
        <v>6.1205413497238776</v>
      </c>
      <c r="J60" s="110">
        <v>6.3864193679449448</v>
      </c>
      <c r="K60" s="110">
        <v>4.5837406415214605</v>
      </c>
      <c r="L60" s="110">
        <v>6.4206386149255765</v>
      </c>
      <c r="M60" s="110">
        <v>6.0991407692903659</v>
      </c>
      <c r="N60" s="110">
        <v>6.5946631178134716</v>
      </c>
      <c r="O60" s="110">
        <v>6.7874158385073322</v>
      </c>
      <c r="P60" s="110">
        <v>5.5589565553132267</v>
      </c>
      <c r="Q60" s="110">
        <v>5.944574057012816</v>
      </c>
      <c r="R60" s="110">
        <v>5.8354569907600462</v>
      </c>
      <c r="S60" s="110">
        <v>6.1160977114361339</v>
      </c>
      <c r="T60" s="110">
        <v>6.0758673577429558</v>
      </c>
      <c r="U60" s="110">
        <v>5.9593234218570856</v>
      </c>
      <c r="V60" s="110">
        <v>6.1918347099083801</v>
      </c>
      <c r="W60" s="110">
        <v>5.8728135887297528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111.23328769476797</v>
      </c>
      <c r="C62" s="118">
        <f t="shared" si="21"/>
        <v>109.94609755743373</v>
      </c>
      <c r="D62" s="118">
        <f t="shared" si="21"/>
        <v>109.74183579949555</v>
      </c>
      <c r="E62" s="118">
        <f t="shared" si="21"/>
        <v>108.84201050962157</v>
      </c>
      <c r="F62" s="118">
        <f t="shared" si="21"/>
        <v>116.91431220689613</v>
      </c>
      <c r="G62" s="118">
        <f t="shared" si="21"/>
        <v>113.84093463828859</v>
      </c>
      <c r="H62" s="118">
        <f t="shared" si="21"/>
        <v>112.44485749159807</v>
      </c>
      <c r="I62" s="118">
        <f t="shared" si="21"/>
        <v>98.760284184418353</v>
      </c>
      <c r="J62" s="118">
        <f t="shared" si="21"/>
        <v>106.08303400919267</v>
      </c>
      <c r="K62" s="118">
        <f t="shared" si="21"/>
        <v>108.51844129635774</v>
      </c>
      <c r="L62" s="118">
        <f t="shared" si="21"/>
        <v>106.99985793514149</v>
      </c>
      <c r="M62" s="118">
        <f t="shared" si="21"/>
        <v>98.423868512435163</v>
      </c>
      <c r="N62" s="118">
        <f t="shared" si="21"/>
        <v>110.97563764805817</v>
      </c>
      <c r="O62" s="118">
        <f t="shared" si="21"/>
        <v>117.80261095208986</v>
      </c>
      <c r="P62" s="118">
        <f t="shared" si="21"/>
        <v>89.104945985116828</v>
      </c>
      <c r="Q62" s="118">
        <f t="shared" si="21"/>
        <v>96.293376506738298</v>
      </c>
      <c r="R62" s="118">
        <f t="shared" ref="R62:V62" si="22">R63+R66+R68+R77</f>
        <v>104.40737330513738</v>
      </c>
      <c r="S62" s="118">
        <f t="shared" si="22"/>
        <v>103.25020132246175</v>
      </c>
      <c r="T62" s="118">
        <f t="shared" si="22"/>
        <v>99.604504239488932</v>
      </c>
      <c r="U62" s="118">
        <f t="shared" si="22"/>
        <v>99.707699166898323</v>
      </c>
      <c r="V62" s="118">
        <f t="shared" si="22"/>
        <v>99.558649933543464</v>
      </c>
      <c r="W62" s="118">
        <f t="shared" ref="W62" si="23">W63+W66+W68+W77</f>
        <v>104.83614145180574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93.973563969094897</v>
      </c>
      <c r="C63" s="123">
        <f t="shared" si="24"/>
        <v>93.441066921332265</v>
      </c>
      <c r="D63" s="123">
        <f t="shared" si="24"/>
        <v>92.323429951634822</v>
      </c>
      <c r="E63" s="123">
        <f t="shared" si="24"/>
        <v>90.952228049179396</v>
      </c>
      <c r="F63" s="123">
        <f t="shared" si="24"/>
        <v>100.03179573669516</v>
      </c>
      <c r="G63" s="123">
        <f t="shared" si="24"/>
        <v>97.35021561034543</v>
      </c>
      <c r="H63" s="123">
        <f t="shared" si="24"/>
        <v>94.660728041978174</v>
      </c>
      <c r="I63" s="123">
        <f t="shared" si="24"/>
        <v>81.952628151419944</v>
      </c>
      <c r="J63" s="123">
        <f t="shared" si="24"/>
        <v>89.080883981127926</v>
      </c>
      <c r="K63" s="123">
        <f t="shared" si="24"/>
        <v>92.752936677177658</v>
      </c>
      <c r="L63" s="123">
        <f t="shared" si="24"/>
        <v>90.327287012733109</v>
      </c>
      <c r="M63" s="123">
        <f t="shared" si="24"/>
        <v>79.083983517701938</v>
      </c>
      <c r="N63" s="123">
        <f t="shared" si="24"/>
        <v>92.07896969068922</v>
      </c>
      <c r="O63" s="123">
        <f t="shared" si="24"/>
        <v>99.12787699758475</v>
      </c>
      <c r="P63" s="123">
        <f t="shared" si="24"/>
        <v>71.136595217510447</v>
      </c>
      <c r="Q63" s="123">
        <f t="shared" si="24"/>
        <v>78.066934021886482</v>
      </c>
      <c r="R63" s="123">
        <f t="shared" ref="R63:V63" si="25">SUM(R64:R65)</f>
        <v>85.704424291063418</v>
      </c>
      <c r="S63" s="123">
        <f t="shared" si="25"/>
        <v>83.772392671821947</v>
      </c>
      <c r="T63" s="123">
        <f t="shared" si="25"/>
        <v>79.832046769318367</v>
      </c>
      <c r="U63" s="123">
        <f t="shared" si="25"/>
        <v>79.443930808005973</v>
      </c>
      <c r="V63" s="123">
        <f t="shared" si="25"/>
        <v>78.199943588902173</v>
      </c>
      <c r="W63" s="123">
        <f t="shared" ref="W63" si="26">SUM(W64:W65)</f>
        <v>83.930613509162953</v>
      </c>
      <c r="DA63" s="130" t="s">
        <v>2972</v>
      </c>
    </row>
    <row r="64" spans="1:105" ht="12" customHeight="1" x14ac:dyDescent="0.25">
      <c r="A64" s="97" t="s">
        <v>217</v>
      </c>
      <c r="B64" s="99">
        <v>91.673545872405739</v>
      </c>
      <c r="C64" s="99">
        <v>91.211288368544928</v>
      </c>
      <c r="D64" s="99">
        <v>90.149114037255927</v>
      </c>
      <c r="E64" s="99">
        <v>88.906983926140285</v>
      </c>
      <c r="F64" s="99">
        <v>97.764358821686159</v>
      </c>
      <c r="G64" s="99">
        <v>95.192139580761349</v>
      </c>
      <c r="H64" s="99">
        <v>92.598912545923852</v>
      </c>
      <c r="I64" s="99">
        <v>80.167866189858344</v>
      </c>
      <c r="J64" s="99">
        <v>87.169244162246613</v>
      </c>
      <c r="K64" s="99">
        <v>90.818603066206094</v>
      </c>
      <c r="L64" s="99">
        <v>88.453779324547725</v>
      </c>
      <c r="M64" s="99">
        <v>77.461768935101688</v>
      </c>
      <c r="N64" s="99">
        <v>90.208284345818555</v>
      </c>
      <c r="O64" s="99">
        <v>97.131562851689381</v>
      </c>
      <c r="P64" s="99">
        <v>69.711453778659831</v>
      </c>
      <c r="Q64" s="99">
        <v>76.510739997871227</v>
      </c>
      <c r="R64" s="99">
        <v>84.003854419838731</v>
      </c>
      <c r="S64" s="99">
        <v>82.117902207867957</v>
      </c>
      <c r="T64" s="99">
        <v>78.261456242765647</v>
      </c>
      <c r="U64" s="99">
        <v>77.885866794242077</v>
      </c>
      <c r="V64" s="99">
        <v>76.670666917923924</v>
      </c>
      <c r="W64" s="99">
        <v>82.29264210962836</v>
      </c>
      <c r="DA64" s="63" t="s">
        <v>2973</v>
      </c>
    </row>
    <row r="65" spans="1:105" ht="12" customHeight="1" x14ac:dyDescent="0.25">
      <c r="A65" s="97" t="s">
        <v>53</v>
      </c>
      <c r="B65" s="99">
        <v>2.3000180966891639</v>
      </c>
      <c r="C65" s="99">
        <v>2.2297785527873439</v>
      </c>
      <c r="D65" s="99">
        <v>2.1743159143789001</v>
      </c>
      <c r="E65" s="99">
        <v>2.0452441230391067</v>
      </c>
      <c r="F65" s="99">
        <v>2.2674369150090041</v>
      </c>
      <c r="G65" s="99">
        <v>2.1580760295840737</v>
      </c>
      <c r="H65" s="99">
        <v>2.0618154960543231</v>
      </c>
      <c r="I65" s="99">
        <v>1.7847619615615975</v>
      </c>
      <c r="J65" s="99">
        <v>1.911639818881318</v>
      </c>
      <c r="K65" s="99">
        <v>1.9343336109715652</v>
      </c>
      <c r="L65" s="99">
        <v>1.8735076881853887</v>
      </c>
      <c r="M65" s="99">
        <v>1.6222145826002534</v>
      </c>
      <c r="N65" s="99">
        <v>1.8706853448706633</v>
      </c>
      <c r="O65" s="99">
        <v>1.9963141458953713</v>
      </c>
      <c r="P65" s="99">
        <v>1.4251414388506181</v>
      </c>
      <c r="Q65" s="99">
        <v>1.5561940240152601</v>
      </c>
      <c r="R65" s="99">
        <v>1.7005698712246893</v>
      </c>
      <c r="S65" s="99">
        <v>1.6544904639539875</v>
      </c>
      <c r="T65" s="99">
        <v>1.5705905265527154</v>
      </c>
      <c r="U65" s="99">
        <v>1.5580640137638999</v>
      </c>
      <c r="V65" s="99">
        <v>1.5292766709782495</v>
      </c>
      <c r="W65" s="99">
        <v>1.6379713995345968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0.43201932487344036</v>
      </c>
      <c r="C66" s="123">
        <f t="shared" si="27"/>
        <v>0.53418924535426981</v>
      </c>
      <c r="D66" s="123">
        <f t="shared" si="27"/>
        <v>0.43352424474973345</v>
      </c>
      <c r="E66" s="123">
        <f t="shared" si="27"/>
        <v>1.6423582945576825</v>
      </c>
      <c r="F66" s="123">
        <f t="shared" si="27"/>
        <v>0.54292374924062337</v>
      </c>
      <c r="G66" s="123">
        <f t="shared" si="27"/>
        <v>0.8384289923997833</v>
      </c>
      <c r="H66" s="123">
        <f t="shared" si="27"/>
        <v>1.2489841086589599</v>
      </c>
      <c r="I66" s="123">
        <f t="shared" si="27"/>
        <v>0.60733305593967257</v>
      </c>
      <c r="J66" s="123">
        <f t="shared" si="27"/>
        <v>0.63550990559685561</v>
      </c>
      <c r="K66" s="123">
        <f t="shared" si="27"/>
        <v>0.75934636677761036</v>
      </c>
      <c r="L66" s="123">
        <f t="shared" si="27"/>
        <v>0.74432244238048506</v>
      </c>
      <c r="M66" s="123">
        <f t="shared" si="27"/>
        <v>0.72428429586543508</v>
      </c>
      <c r="N66" s="123">
        <f t="shared" si="27"/>
        <v>0.73043030401492415</v>
      </c>
      <c r="O66" s="123">
        <f t="shared" si="27"/>
        <v>0.78423408921472426</v>
      </c>
      <c r="P66" s="123">
        <f t="shared" si="27"/>
        <v>0.828114215941812</v>
      </c>
      <c r="Q66" s="123">
        <f t="shared" si="27"/>
        <v>0.86610137259404152</v>
      </c>
      <c r="R66" s="123">
        <f t="shared" si="27"/>
        <v>1.0532789709859425</v>
      </c>
      <c r="S66" s="123">
        <f t="shared" si="27"/>
        <v>1.1568606761329765</v>
      </c>
      <c r="T66" s="123">
        <f t="shared" si="27"/>
        <v>1.4374358376617498</v>
      </c>
      <c r="U66" s="123">
        <f t="shared" si="27"/>
        <v>1.7502372280285934</v>
      </c>
      <c r="V66" s="123">
        <f t="shared" si="27"/>
        <v>2.2867367616670831</v>
      </c>
      <c r="W66" s="123">
        <f t="shared" si="27"/>
        <v>2.5748877178122309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0.43201932487344036</v>
      </c>
      <c r="C67" s="99">
        <f>RES_hhdet_tesh!C67/RES_summary!C$19</f>
        <v>0.53418924535426981</v>
      </c>
      <c r="D67" s="99">
        <f>RES_hhdet_tesh!D67/RES_summary!D$19</f>
        <v>0.43352424474973345</v>
      </c>
      <c r="E67" s="99">
        <f>RES_hhdet_tesh!E67/RES_summary!E$19</f>
        <v>1.6423582945576825</v>
      </c>
      <c r="F67" s="99">
        <f>RES_hhdet_tesh!F67/RES_summary!F$19</f>
        <v>0.54292374924062337</v>
      </c>
      <c r="G67" s="99">
        <f>RES_hhdet_tesh!G67/RES_summary!G$19</f>
        <v>0.8384289923997833</v>
      </c>
      <c r="H67" s="99">
        <f>RES_hhdet_tesh!H67/RES_summary!H$19</f>
        <v>1.2489841086589599</v>
      </c>
      <c r="I67" s="99">
        <f>RES_hhdet_tesh!I67/RES_summary!I$19</f>
        <v>0.60733305593967257</v>
      </c>
      <c r="J67" s="99">
        <f>RES_hhdet_tesh!J67/RES_summary!J$19</f>
        <v>0.63550990559685561</v>
      </c>
      <c r="K67" s="99">
        <f>RES_hhdet_tesh!K67/RES_summary!K$19</f>
        <v>0.75934636677761036</v>
      </c>
      <c r="L67" s="99">
        <f>RES_hhdet_tesh!L67/RES_summary!L$19</f>
        <v>0.74432244238048506</v>
      </c>
      <c r="M67" s="99">
        <f>RES_hhdet_tesh!M67/RES_summary!M$19</f>
        <v>0.72428429586543508</v>
      </c>
      <c r="N67" s="99">
        <f>RES_hhdet_tesh!N67/RES_summary!N$19</f>
        <v>0.73043030401492415</v>
      </c>
      <c r="O67" s="99">
        <f>RES_hhdet_tesh!O67/RES_summary!O$19</f>
        <v>0.78423408921472426</v>
      </c>
      <c r="P67" s="99">
        <f>RES_hhdet_tesh!P67/RES_summary!P$19</f>
        <v>0.828114215941812</v>
      </c>
      <c r="Q67" s="99">
        <f>RES_hhdet_tesh!Q67/RES_summary!Q$19</f>
        <v>0.86610137259404152</v>
      </c>
      <c r="R67" s="99">
        <f>RES_hhdet_tesh!R67/RES_summary!R$19</f>
        <v>1.0532789709859425</v>
      </c>
      <c r="S67" s="99">
        <f>RES_hhdet_tesh!S67/RES_summary!S$19</f>
        <v>1.1568606761329765</v>
      </c>
      <c r="T67" s="99">
        <f>RES_hhdet_tesh!T67/RES_summary!T$19</f>
        <v>1.4374358376617498</v>
      </c>
      <c r="U67" s="99">
        <f>RES_hhdet_tesh!U67/RES_summary!U$19</f>
        <v>1.7502372280285934</v>
      </c>
      <c r="V67" s="99">
        <f>RES_hhdet_tesh!V67/RES_summary!V$19</f>
        <v>2.2867367616670831</v>
      </c>
      <c r="W67" s="99">
        <f>RES_hhdet_tesh!W67/RES_summary!W$19</f>
        <v>2.5748877178122309</v>
      </c>
      <c r="DA67" s="63" t="s">
        <v>2976</v>
      </c>
    </row>
    <row r="68" spans="1:105" ht="12" customHeight="1" x14ac:dyDescent="0.25">
      <c r="A68" s="121" t="s">
        <v>55</v>
      </c>
      <c r="B68" s="123">
        <v>10.222044877337868</v>
      </c>
      <c r="C68" s="123">
        <v>9.6853298648983621</v>
      </c>
      <c r="D68" s="123">
        <v>10.303855028339928</v>
      </c>
      <c r="E68" s="123">
        <v>10.135831800499535</v>
      </c>
      <c r="F68" s="123">
        <v>10.612316856014015</v>
      </c>
      <c r="G68" s="123">
        <v>9.8961182076276515</v>
      </c>
      <c r="H68" s="123">
        <v>10.542123721943062</v>
      </c>
      <c r="I68" s="123">
        <v>10.010059522661386</v>
      </c>
      <c r="J68" s="123">
        <v>10.243919807817758</v>
      </c>
      <c r="K68" s="123">
        <v>9.8722516992662825</v>
      </c>
      <c r="L68" s="123">
        <v>9.9673891124574592</v>
      </c>
      <c r="M68" s="123">
        <v>11.844408103013654</v>
      </c>
      <c r="N68" s="123">
        <v>11.663163200903179</v>
      </c>
      <c r="O68" s="123">
        <v>11.648007826011783</v>
      </c>
      <c r="P68" s="123">
        <v>11.271574461255645</v>
      </c>
      <c r="Q68" s="123">
        <v>11.454095028288304</v>
      </c>
      <c r="R68" s="123">
        <v>11.740167392834614</v>
      </c>
      <c r="S68" s="123">
        <v>12.255429219337007</v>
      </c>
      <c r="T68" s="123">
        <v>12.328922524948769</v>
      </c>
      <c r="U68" s="123">
        <v>12.50838835640989</v>
      </c>
      <c r="V68" s="123">
        <v>12.897532738961072</v>
      </c>
      <c r="W68" s="123">
        <v>12.499360107786096</v>
      </c>
      <c r="DA68" s="130" t="s">
        <v>2977</v>
      </c>
    </row>
    <row r="69" spans="1:105" ht="12" customHeight="1" x14ac:dyDescent="0.25">
      <c r="A69" s="97" t="s">
        <v>134</v>
      </c>
      <c r="B69" s="99">
        <v>10.220325334924013</v>
      </c>
      <c r="C69" s="99">
        <v>9.668736855247607</v>
      </c>
      <c r="D69" s="99">
        <v>10.322990547151706</v>
      </c>
      <c r="E69" s="99">
        <v>10.115651266437773</v>
      </c>
      <c r="F69" s="99">
        <v>10.617411036447885</v>
      </c>
      <c r="G69" s="99">
        <v>9.9026875654149205</v>
      </c>
      <c r="H69" s="99">
        <v>10.566483641715877</v>
      </c>
      <c r="I69" s="99">
        <v>10.00294242646018</v>
      </c>
      <c r="J69" s="99">
        <v>10.242876905880225</v>
      </c>
      <c r="K69" s="99">
        <v>9.8948019298717256</v>
      </c>
      <c r="L69" s="99">
        <v>9.9436551648600542</v>
      </c>
      <c r="M69" s="99">
        <v>11.911560003859552</v>
      </c>
      <c r="N69" s="99">
        <v>11.656491933957579</v>
      </c>
      <c r="O69" s="99">
        <v>11.545062267105047</v>
      </c>
      <c r="P69" s="99">
        <v>11.305922633216635</v>
      </c>
      <c r="Q69" s="99">
        <v>11.440022001866888</v>
      </c>
      <c r="R69" s="99">
        <v>11.767896212600984</v>
      </c>
      <c r="S69" s="99">
        <v>12.250015540334175</v>
      </c>
      <c r="T69" s="99">
        <v>12.315888915207129</v>
      </c>
      <c r="U69" s="99">
        <v>12.541847953861955</v>
      </c>
      <c r="V69" s="99">
        <v>12.907715421969405</v>
      </c>
      <c r="W69" s="99">
        <v>12.507619016833452</v>
      </c>
      <c r="DA69" s="63" t="s">
        <v>2978</v>
      </c>
    </row>
    <row r="70" spans="1:105" ht="12" customHeight="1" x14ac:dyDescent="0.25">
      <c r="A70" s="97" t="s">
        <v>133</v>
      </c>
      <c r="B70" s="99">
        <v>10.220325334924013</v>
      </c>
      <c r="C70" s="99">
        <v>9.6687823531543682</v>
      </c>
      <c r="D70" s="99">
        <v>10.322951958636434</v>
      </c>
      <c r="E70" s="99">
        <v>10.115880774257652</v>
      </c>
      <c r="F70" s="99">
        <v>10.617205206811375</v>
      </c>
      <c r="G70" s="99">
        <v>9.9021926748567548</v>
      </c>
      <c r="H70" s="99">
        <v>10.564447116569557</v>
      </c>
      <c r="I70" s="99">
        <v>9.9998925274496457</v>
      </c>
      <c r="J70" s="99">
        <v>10.239335999772075</v>
      </c>
      <c r="K70" s="99">
        <v>9.8911864743003051</v>
      </c>
      <c r="L70" s="99">
        <v>9.9330460464216142</v>
      </c>
      <c r="M70" s="99">
        <v>11.905830825087124</v>
      </c>
      <c r="N70" s="99">
        <v>11.65091166879103</v>
      </c>
      <c r="O70" s="99">
        <v>11.541434135823415</v>
      </c>
      <c r="P70" s="99">
        <v>11.305179125863265</v>
      </c>
      <c r="Q70" s="99">
        <v>11.441698828230628</v>
      </c>
      <c r="R70" s="99">
        <v>11.769569713029322</v>
      </c>
      <c r="S70" s="99">
        <v>12.254475435822959</v>
      </c>
      <c r="T70" s="99">
        <v>12.319937584449356</v>
      </c>
      <c r="U70" s="99">
        <v>12.544790223397964</v>
      </c>
      <c r="V70" s="99">
        <v>12.912214698746952</v>
      </c>
      <c r="W70" s="99">
        <v>12.509784923963089</v>
      </c>
      <c r="DA70" s="63" t="s">
        <v>2979</v>
      </c>
    </row>
    <row r="71" spans="1:105" ht="12" customHeight="1" x14ac:dyDescent="0.25">
      <c r="A71" s="100" t="s">
        <v>217</v>
      </c>
      <c r="B71" s="102">
        <v>2.6966686613248498</v>
      </c>
      <c r="C71" s="102">
        <v>2.2841114848162034</v>
      </c>
      <c r="D71" s="102">
        <v>2.2264517428267605</v>
      </c>
      <c r="E71" s="102">
        <v>2.4286275614782573</v>
      </c>
      <c r="F71" s="102">
        <v>2.4790543363974886</v>
      </c>
      <c r="G71" s="102">
        <v>2.1174776404186941</v>
      </c>
      <c r="H71" s="102">
        <v>2.1620285955584788</v>
      </c>
      <c r="I71" s="102">
        <v>2.4709774421972628</v>
      </c>
      <c r="J71" s="102">
        <v>2.3464610215800912</v>
      </c>
      <c r="K71" s="102">
        <v>2.082666296392917</v>
      </c>
      <c r="L71" s="102">
        <v>4.4746437488699886</v>
      </c>
      <c r="M71" s="102">
        <v>2.3913423135362994</v>
      </c>
      <c r="N71" s="102">
        <v>2.9580537016525335</v>
      </c>
      <c r="O71" s="102">
        <v>3.0571952700213942</v>
      </c>
      <c r="P71" s="102">
        <v>2.156205728757536</v>
      </c>
      <c r="Q71" s="102">
        <v>2.508714713390225</v>
      </c>
      <c r="R71" s="102">
        <v>2.3972838988456657</v>
      </c>
      <c r="S71" s="102">
        <v>2.8085308035521082</v>
      </c>
      <c r="T71" s="102">
        <v>2.8126149133975362</v>
      </c>
      <c r="U71" s="102">
        <v>2.6456904117167701</v>
      </c>
      <c r="V71" s="102">
        <v>2.8292528046761207</v>
      </c>
      <c r="W71" s="102">
        <v>2.8077275387001293</v>
      </c>
      <c r="DA71" s="131" t="s">
        <v>2980</v>
      </c>
    </row>
    <row r="72" spans="1:105" ht="12" customHeight="1" x14ac:dyDescent="0.25">
      <c r="A72" s="103" t="s">
        <v>52</v>
      </c>
      <c r="B72" s="105">
        <v>7.5236566735991621</v>
      </c>
      <c r="C72" s="105">
        <v>7.3846708683381639</v>
      </c>
      <c r="D72" s="105">
        <v>8.0965002158096713</v>
      </c>
      <c r="E72" s="105">
        <v>7.6872532127793942</v>
      </c>
      <c r="F72" s="105">
        <v>8.1381508704138881</v>
      </c>
      <c r="G72" s="105">
        <v>7.7847150344380616</v>
      </c>
      <c r="H72" s="105">
        <v>8.4024185210110804</v>
      </c>
      <c r="I72" s="105">
        <v>7.5289150852523843</v>
      </c>
      <c r="J72" s="105">
        <v>7.8928749781919825</v>
      </c>
      <c r="K72" s="105">
        <v>7.8085201779073889</v>
      </c>
      <c r="L72" s="105">
        <v>5.4584022975516264</v>
      </c>
      <c r="M72" s="105">
        <v>9.5144885115508231</v>
      </c>
      <c r="N72" s="105">
        <v>8.6928579671384973</v>
      </c>
      <c r="O72" s="105">
        <v>8.4842388658020198</v>
      </c>
      <c r="P72" s="105">
        <v>9.1489733971057277</v>
      </c>
      <c r="Q72" s="105">
        <v>8.9329841148404032</v>
      </c>
      <c r="R72" s="105">
        <v>9.3722858141836571</v>
      </c>
      <c r="S72" s="105">
        <v>9.4459446322708533</v>
      </c>
      <c r="T72" s="105">
        <v>9.5073226710518206</v>
      </c>
      <c r="U72" s="105">
        <v>9.8990998116811948</v>
      </c>
      <c r="V72" s="105">
        <v>10.082961894070833</v>
      </c>
      <c r="W72" s="105">
        <v>9.7020573852629592</v>
      </c>
      <c r="DA72" s="132" t="s">
        <v>2981</v>
      </c>
    </row>
    <row r="73" spans="1:105" ht="12" customHeight="1" x14ac:dyDescent="0.25">
      <c r="A73" s="106" t="s">
        <v>122</v>
      </c>
      <c r="B73" s="102">
        <v>10.611175404058129</v>
      </c>
      <c r="C73" s="102">
        <v>10.010497702461421</v>
      </c>
      <c r="D73" s="102">
        <v>9.9624060498381972</v>
      </c>
      <c r="E73" s="102">
        <v>10.494662229597104</v>
      </c>
      <c r="F73" s="102">
        <v>10.5242370285943</v>
      </c>
      <c r="G73" s="102">
        <v>9.74844079763092</v>
      </c>
      <c r="H73" s="102">
        <v>10.087266199716982</v>
      </c>
      <c r="I73" s="102">
        <v>10.15486602802345</v>
      </c>
      <c r="J73" s="102">
        <v>10.260967117433122</v>
      </c>
      <c r="K73" s="102">
        <v>9.4524619558386931</v>
      </c>
      <c r="L73" s="102">
        <v>10.305743021534356</v>
      </c>
      <c r="M73" s="102">
        <v>11.037167312531755</v>
      </c>
      <c r="N73" s="102">
        <v>11.718326141273417</v>
      </c>
      <c r="O73" s="102">
        <v>12.363202013853289</v>
      </c>
      <c r="P73" s="102">
        <v>11.040831937435586</v>
      </c>
      <c r="Q73" s="102">
        <v>11.540702023306489</v>
      </c>
      <c r="R73" s="102">
        <v>11.582844718082912</v>
      </c>
      <c r="S73" s="102">
        <v>12.286514372867027</v>
      </c>
      <c r="T73" s="102">
        <v>12.406419755607622</v>
      </c>
      <c r="U73" s="102">
        <v>12.276106451470444</v>
      </c>
      <c r="V73" s="102">
        <v>12.817989410653208</v>
      </c>
      <c r="W73" s="102">
        <v>12.438014935795044</v>
      </c>
      <c r="DA73" s="131" t="s">
        <v>2982</v>
      </c>
    </row>
    <row r="74" spans="1:105" ht="12" customHeight="1" x14ac:dyDescent="0.25">
      <c r="A74" s="107" t="s">
        <v>121</v>
      </c>
      <c r="B74" s="105">
        <v>10.611175404058134</v>
      </c>
      <c r="C74" s="105">
        <v>10.010277536763594</v>
      </c>
      <c r="D74" s="105">
        <v>9.9618444258325098</v>
      </c>
      <c r="E74" s="105">
        <v>10.494195535607187</v>
      </c>
      <c r="F74" s="105">
        <v>10.523354618319583</v>
      </c>
      <c r="G74" s="105">
        <v>9.7481684999371314</v>
      </c>
      <c r="H74" s="105">
        <v>10.081709041561881</v>
      </c>
      <c r="I74" s="105">
        <v>10.149683254793608</v>
      </c>
      <c r="J74" s="105">
        <v>10.254670423409568</v>
      </c>
      <c r="K74" s="105">
        <v>9.4535367919081104</v>
      </c>
      <c r="L74" s="105">
        <v>10.302761818063203</v>
      </c>
      <c r="M74" s="105">
        <v>11.038414504605603</v>
      </c>
      <c r="N74" s="105">
        <v>11.719415072575146</v>
      </c>
      <c r="O74" s="105">
        <v>12.362849203192431</v>
      </c>
      <c r="P74" s="105">
        <v>11.038825347094358</v>
      </c>
      <c r="Q74" s="105">
        <v>11.536811460935802</v>
      </c>
      <c r="R74" s="105">
        <v>11.57872553529519</v>
      </c>
      <c r="S74" s="105">
        <v>12.281783669472736</v>
      </c>
      <c r="T74" s="105">
        <v>12.40348025530581</v>
      </c>
      <c r="U74" s="105">
        <v>12.273957340002156</v>
      </c>
      <c r="V74" s="105">
        <v>12.81662015621553</v>
      </c>
      <c r="W74" s="105">
        <v>12.43758489564491</v>
      </c>
      <c r="DA74" s="132" t="s">
        <v>2983</v>
      </c>
    </row>
    <row r="75" spans="1:105" ht="12" customHeight="1" x14ac:dyDescent="0.25">
      <c r="A75" s="108" t="s">
        <v>53</v>
      </c>
      <c r="B75" s="99">
        <v>2.8013378222334837</v>
      </c>
      <c r="C75" s="99">
        <v>2.3653545974412893</v>
      </c>
      <c r="D75" s="99">
        <v>2.1474967689536211</v>
      </c>
      <c r="E75" s="99">
        <v>2.5200634452250896</v>
      </c>
      <c r="F75" s="99">
        <v>2.4571795850362297</v>
      </c>
      <c r="G75" s="99">
        <v>2.0835931767745799</v>
      </c>
      <c r="H75" s="99">
        <v>2.0598174069495712</v>
      </c>
      <c r="I75" s="99">
        <v>2.5093601547317723</v>
      </c>
      <c r="J75" s="99">
        <v>2.3502575232230418</v>
      </c>
      <c r="K75" s="99">
        <v>1.9860062633710667</v>
      </c>
      <c r="L75" s="99">
        <v>4.6436999769187137</v>
      </c>
      <c r="M75" s="99">
        <v>2.204551757696374</v>
      </c>
      <c r="N75" s="99">
        <v>2.969118483728082</v>
      </c>
      <c r="O75" s="99">
        <v>3.2665103508472924</v>
      </c>
      <c r="P75" s="99">
        <v>2.1028289070600557</v>
      </c>
      <c r="Q75" s="99">
        <v>2.5303354652530707</v>
      </c>
      <c r="R75" s="99">
        <v>2.3574505963854087</v>
      </c>
      <c r="S75" s="99">
        <v>2.8146725038766709</v>
      </c>
      <c r="T75" s="99">
        <v>2.8321596963341769</v>
      </c>
      <c r="U75" s="99">
        <v>2.5879873711444086</v>
      </c>
      <c r="V75" s="99">
        <v>2.8081828917521756</v>
      </c>
      <c r="W75" s="99">
        <v>2.7917690504370003</v>
      </c>
      <c r="DA75" s="63" t="s">
        <v>2984</v>
      </c>
    </row>
    <row r="76" spans="1:105" ht="12" customHeight="1" x14ac:dyDescent="0.25">
      <c r="A76" s="108" t="s">
        <v>52</v>
      </c>
      <c r="B76" s="99">
        <v>7.8098375818246488</v>
      </c>
      <c r="C76" s="99">
        <v>7.6449229393223046</v>
      </c>
      <c r="D76" s="99">
        <v>7.8143476568788923</v>
      </c>
      <c r="E76" s="99">
        <v>7.9741320903820965</v>
      </c>
      <c r="F76" s="99">
        <v>8.0661750332833559</v>
      </c>
      <c r="G76" s="99">
        <v>7.664575323162552</v>
      </c>
      <c r="H76" s="99">
        <v>8.0218916346123095</v>
      </c>
      <c r="I76" s="99">
        <v>7.6403231000618366</v>
      </c>
      <c r="J76" s="99">
        <v>7.9044129001865242</v>
      </c>
      <c r="K76" s="99">
        <v>7.4675305285370461</v>
      </c>
      <c r="L76" s="99">
        <v>5.6590618411444922</v>
      </c>
      <c r="M76" s="99">
        <v>8.8338627469092277</v>
      </c>
      <c r="N76" s="99">
        <v>8.7502965888470641</v>
      </c>
      <c r="O76" s="99">
        <v>9.0963388523451361</v>
      </c>
      <c r="P76" s="99">
        <v>8.9359964400343035</v>
      </c>
      <c r="Q76" s="99">
        <v>9.0064759956827309</v>
      </c>
      <c r="R76" s="99">
        <v>9.2212749389097795</v>
      </c>
      <c r="S76" s="99">
        <v>9.467111165596064</v>
      </c>
      <c r="T76" s="99">
        <v>9.5713205589716335</v>
      </c>
      <c r="U76" s="99">
        <v>9.6859699688577443</v>
      </c>
      <c r="V76" s="99">
        <v>10.008437264463353</v>
      </c>
      <c r="W76" s="99">
        <v>9.6458158452079097</v>
      </c>
      <c r="DA76" s="63" t="s">
        <v>2985</v>
      </c>
    </row>
    <row r="77" spans="1:105" ht="12" customHeight="1" x14ac:dyDescent="0.25">
      <c r="A77" s="121" t="s">
        <v>54</v>
      </c>
      <c r="B77" s="123">
        <v>6.6056595234617674</v>
      </c>
      <c r="C77" s="123">
        <v>6.2855115258488352</v>
      </c>
      <c r="D77" s="123">
        <v>6.6810265747710638</v>
      </c>
      <c r="E77" s="123">
        <v>6.1115923653849666</v>
      </c>
      <c r="F77" s="123">
        <v>5.7272758649463187</v>
      </c>
      <c r="G77" s="123">
        <v>5.7561718279157246</v>
      </c>
      <c r="H77" s="123">
        <v>5.993021619017874</v>
      </c>
      <c r="I77" s="123">
        <v>6.1902634543973338</v>
      </c>
      <c r="J77" s="123">
        <v>6.1227203146501177</v>
      </c>
      <c r="K77" s="123">
        <v>5.1339065531361809</v>
      </c>
      <c r="L77" s="123">
        <v>5.960859367570448</v>
      </c>
      <c r="M77" s="123">
        <v>6.771192595854143</v>
      </c>
      <c r="N77" s="123">
        <v>6.5030744524508322</v>
      </c>
      <c r="O77" s="123">
        <v>6.2424920392786207</v>
      </c>
      <c r="P77" s="123">
        <v>5.8686620904089342</v>
      </c>
      <c r="Q77" s="123">
        <v>5.9062460839694637</v>
      </c>
      <c r="R77" s="123">
        <v>5.909502650253418</v>
      </c>
      <c r="S77" s="123">
        <v>6.0655187551698164</v>
      </c>
      <c r="T77" s="123">
        <v>6.0060991075600407</v>
      </c>
      <c r="U77" s="123">
        <v>6.0051427744538657</v>
      </c>
      <c r="V77" s="123">
        <v>6.174436844013127</v>
      </c>
      <c r="W77" s="123">
        <v>5.831280117044475</v>
      </c>
      <c r="DA77" s="130" t="s">
        <v>2986</v>
      </c>
    </row>
    <row r="78" spans="1:105" ht="12" customHeight="1" x14ac:dyDescent="0.25">
      <c r="A78" s="97" t="s">
        <v>192</v>
      </c>
      <c r="B78" s="99">
        <v>6.6101943744495193</v>
      </c>
      <c r="C78" s="99">
        <v>6.2619557340057295</v>
      </c>
      <c r="D78" s="99">
        <v>6.6875867210260722</v>
      </c>
      <c r="E78" s="99">
        <v>6.0885089655522142</v>
      </c>
      <c r="F78" s="99">
        <v>5.7540977896657415</v>
      </c>
      <c r="G78" s="99">
        <v>5.7556119181748127</v>
      </c>
      <c r="H78" s="99">
        <v>5.9977194477693221</v>
      </c>
      <c r="I78" s="99">
        <v>6.1945675201065171</v>
      </c>
      <c r="J78" s="99">
        <v>6.1024521647723295</v>
      </c>
      <c r="K78" s="99">
        <v>5.1692944400278114</v>
      </c>
      <c r="L78" s="99">
        <v>5.9265048059957355</v>
      </c>
      <c r="M78" s="99">
        <v>6.8233104586609574</v>
      </c>
      <c r="N78" s="99">
        <v>6.4922476599808494</v>
      </c>
      <c r="O78" s="99">
        <v>6.1610361109075988</v>
      </c>
      <c r="P78" s="99">
        <v>5.9164611716998339</v>
      </c>
      <c r="Q78" s="99">
        <v>5.8995620869241376</v>
      </c>
      <c r="R78" s="99">
        <v>5.9233006983366199</v>
      </c>
      <c r="S78" s="99">
        <v>6.0551258637054852</v>
      </c>
      <c r="T78" s="99">
        <v>5.9908384896726705</v>
      </c>
      <c r="U78" s="99">
        <v>6.0150995798185658</v>
      </c>
      <c r="V78" s="99">
        <v>6.1705824348049241</v>
      </c>
      <c r="W78" s="99">
        <v>5.8214659705710412</v>
      </c>
      <c r="DA78" s="63" t="s">
        <v>2987</v>
      </c>
    </row>
    <row r="79" spans="1:105" ht="12" customHeight="1" x14ac:dyDescent="0.25">
      <c r="A79" s="109" t="s">
        <v>120</v>
      </c>
      <c r="B79" s="110">
        <v>6.4142467553683629</v>
      </c>
      <c r="C79" s="110">
        <v>6.616366908663494</v>
      </c>
      <c r="D79" s="110">
        <v>6.5914919102517073</v>
      </c>
      <c r="E79" s="110">
        <v>6.4437263539253289</v>
      </c>
      <c r="F79" s="110">
        <v>5.3323158199853884</v>
      </c>
      <c r="G79" s="110">
        <v>5.766648411019454</v>
      </c>
      <c r="H79" s="110">
        <v>5.9191372146118573</v>
      </c>
      <c r="I79" s="110">
        <v>6.1205413497238776</v>
      </c>
      <c r="J79" s="110">
        <v>6.3864193679449421</v>
      </c>
      <c r="K79" s="110">
        <v>4.583740641521465</v>
      </c>
      <c r="L79" s="110">
        <v>6.4206386149255801</v>
      </c>
      <c r="M79" s="110">
        <v>6.0991407692903659</v>
      </c>
      <c r="N79" s="110">
        <v>6.5946631178134583</v>
      </c>
      <c r="O79" s="110">
        <v>6.7874158385073304</v>
      </c>
      <c r="P79" s="110">
        <v>5.5589565553132383</v>
      </c>
      <c r="Q79" s="110">
        <v>5.944574057012832</v>
      </c>
      <c r="R79" s="110">
        <v>5.8354569907600347</v>
      </c>
      <c r="S79" s="110">
        <v>6.1160977114361224</v>
      </c>
      <c r="T79" s="110">
        <v>6.0758673577429239</v>
      </c>
      <c r="U79" s="110">
        <v>5.9593234218570741</v>
      </c>
      <c r="V79" s="110">
        <v>6.1918347099083686</v>
      </c>
      <c r="W79" s="110">
        <v>5.8728135887297315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107.44710765846646</v>
      </c>
      <c r="C81" s="118">
        <f t="shared" si="28"/>
        <v>111.73626711631353</v>
      </c>
      <c r="D81" s="118">
        <f t="shared" si="28"/>
        <v>105.51224190853949</v>
      </c>
      <c r="E81" s="118">
        <f t="shared" si="28"/>
        <v>114.34345275861975</v>
      </c>
      <c r="F81" s="118">
        <f t="shared" si="28"/>
        <v>115.03213816706223</v>
      </c>
      <c r="G81" s="118">
        <f t="shared" si="28"/>
        <v>112.94828028175463</v>
      </c>
      <c r="H81" s="118">
        <f t="shared" si="28"/>
        <v>106.76708114000718</v>
      </c>
      <c r="I81" s="118">
        <f t="shared" si="28"/>
        <v>100.56242438861649</v>
      </c>
      <c r="J81" s="118">
        <f t="shared" si="28"/>
        <v>105.34357050060963</v>
      </c>
      <c r="K81" s="118">
        <f t="shared" si="28"/>
        <v>104.05888046334994</v>
      </c>
      <c r="L81" s="118">
        <f t="shared" si="28"/>
        <v>114.35916520186291</v>
      </c>
      <c r="M81" s="118">
        <f t="shared" si="28"/>
        <v>96.292312111155653</v>
      </c>
      <c r="N81" s="118">
        <f t="shared" si="28"/>
        <v>108.28610204872419</v>
      </c>
      <c r="O81" s="118">
        <f t="shared" si="28"/>
        <v>116.28184108708474</v>
      </c>
      <c r="P81" s="118">
        <f t="shared" si="28"/>
        <v>93.557611084180508</v>
      </c>
      <c r="Q81" s="118">
        <f t="shared" si="28"/>
        <v>98.115665953117755</v>
      </c>
      <c r="R81" s="118">
        <f t="shared" ref="R81:V81" si="29">R82+R85+R87+R100</f>
        <v>103.68256297838582</v>
      </c>
      <c r="S81" s="118">
        <f t="shared" si="29"/>
        <v>102.02249661847499</v>
      </c>
      <c r="T81" s="118">
        <f t="shared" si="29"/>
        <v>100.51861892045837</v>
      </c>
      <c r="U81" s="118">
        <f t="shared" si="29"/>
        <v>101.96443071926126</v>
      </c>
      <c r="V81" s="118">
        <f t="shared" si="29"/>
        <v>95.737238517708349</v>
      </c>
      <c r="W81" s="118">
        <f t="shared" ref="W81" si="30">W82+W85+W87+W100</f>
        <v>107.30748073805597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89.946423128800461</v>
      </c>
      <c r="C82" s="123">
        <f t="shared" si="31"/>
        <v>94.662786380438959</v>
      </c>
      <c r="D82" s="123">
        <f t="shared" si="31"/>
        <v>88.496052408435403</v>
      </c>
      <c r="E82" s="123">
        <f t="shared" si="31"/>
        <v>95.973437791792165</v>
      </c>
      <c r="F82" s="123">
        <f t="shared" si="31"/>
        <v>98.354239964941371</v>
      </c>
      <c r="G82" s="123">
        <f t="shared" si="31"/>
        <v>96.5725567080556</v>
      </c>
      <c r="H82" s="123">
        <f t="shared" si="31"/>
        <v>89.669142988666508</v>
      </c>
      <c r="I82" s="123">
        <f t="shared" si="31"/>
        <v>83.717028865792955</v>
      </c>
      <c r="J82" s="123">
        <f t="shared" si="31"/>
        <v>88.414219191662355</v>
      </c>
      <c r="K82" s="123">
        <f t="shared" si="31"/>
        <v>88.760269940107491</v>
      </c>
      <c r="L82" s="123">
        <f t="shared" si="31"/>
        <v>96.935975752748732</v>
      </c>
      <c r="M82" s="123">
        <f t="shared" si="31"/>
        <v>78.218630114141433</v>
      </c>
      <c r="N82" s="123">
        <f t="shared" si="31"/>
        <v>89.292682309127642</v>
      </c>
      <c r="O82" s="123">
        <f t="shared" si="31"/>
        <v>96.463296899764444</v>
      </c>
      <c r="P82" s="123">
        <f t="shared" si="31"/>
        <v>75.691855685971277</v>
      </c>
      <c r="Q82" s="123">
        <f t="shared" si="31"/>
        <v>79.489577251750475</v>
      </c>
      <c r="R82" s="123">
        <f t="shared" ref="R82:V82" si="32">SUM(R83:R84)</f>
        <v>85.002689034569315</v>
      </c>
      <c r="S82" s="123">
        <f t="shared" si="32"/>
        <v>82.292598133880844</v>
      </c>
      <c r="T82" s="123">
        <f t="shared" si="32"/>
        <v>80.528641192275941</v>
      </c>
      <c r="U82" s="123">
        <f t="shared" si="32"/>
        <v>82.054132247828989</v>
      </c>
      <c r="V82" s="123">
        <f t="shared" si="32"/>
        <v>74.597780561513588</v>
      </c>
      <c r="W82" s="123">
        <f t="shared" ref="W82" si="33">SUM(W83:W84)</f>
        <v>86.569050334791726</v>
      </c>
      <c r="DA82" s="130" t="s">
        <v>2990</v>
      </c>
    </row>
    <row r="83" spans="1:105" ht="12" customHeight="1" x14ac:dyDescent="0.25">
      <c r="A83" s="97" t="s">
        <v>204</v>
      </c>
      <c r="B83" s="99">
        <v>89.052717707730736</v>
      </c>
      <c r="C83" s="99">
        <v>93.746088366470985</v>
      </c>
      <c r="D83" s="99">
        <v>87.650432427959302</v>
      </c>
      <c r="E83" s="99">
        <v>95.098368720067029</v>
      </c>
      <c r="F83" s="99">
        <v>97.450179884529177</v>
      </c>
      <c r="G83" s="99">
        <v>95.70467844257864</v>
      </c>
      <c r="H83" s="99">
        <v>88.877560768077259</v>
      </c>
      <c r="I83" s="99">
        <v>82.978098613131891</v>
      </c>
      <c r="J83" s="99">
        <v>87.645386503520555</v>
      </c>
      <c r="K83" s="99">
        <v>88.010460600134166</v>
      </c>
      <c r="L83" s="99">
        <v>96.121608861574273</v>
      </c>
      <c r="M83" s="99">
        <v>77.568847301392935</v>
      </c>
      <c r="N83" s="99">
        <v>88.558096414567046</v>
      </c>
      <c r="O83" s="99">
        <v>95.67673151586429</v>
      </c>
      <c r="P83" s="99">
        <v>75.077915549637069</v>
      </c>
      <c r="Q83" s="99">
        <v>78.848083436620527</v>
      </c>
      <c r="R83" s="99">
        <v>84.319901866532021</v>
      </c>
      <c r="S83" s="99">
        <v>81.634696153038263</v>
      </c>
      <c r="T83" s="99">
        <v>79.887353251915499</v>
      </c>
      <c r="U83" s="99">
        <v>81.402765193501011</v>
      </c>
      <c r="V83" s="99">
        <v>74.007319195895988</v>
      </c>
      <c r="W83" s="99">
        <v>85.885258474829328</v>
      </c>
      <c r="DA83" s="63" t="s">
        <v>2991</v>
      </c>
    </row>
    <row r="84" spans="1:105" ht="12" customHeight="1" x14ac:dyDescent="0.25">
      <c r="A84" s="97" t="s">
        <v>53</v>
      </c>
      <c r="B84" s="99">
        <v>0.89370542106972239</v>
      </c>
      <c r="C84" s="99">
        <v>0.91669801396797768</v>
      </c>
      <c r="D84" s="99">
        <v>0.84561998047609677</v>
      </c>
      <c r="E84" s="99">
        <v>0.87506907172513704</v>
      </c>
      <c r="F84" s="99">
        <v>0.90406008041218922</v>
      </c>
      <c r="G84" s="99">
        <v>0.86787826547696389</v>
      </c>
      <c r="H84" s="99">
        <v>0.79158222058925443</v>
      </c>
      <c r="I84" s="99">
        <v>0.73893025266105883</v>
      </c>
      <c r="J84" s="99">
        <v>0.76883268814180261</v>
      </c>
      <c r="K84" s="99">
        <v>0.74980933997332333</v>
      </c>
      <c r="L84" s="99">
        <v>0.81436689117445538</v>
      </c>
      <c r="M84" s="99">
        <v>0.6497828127485008</v>
      </c>
      <c r="N84" s="99">
        <v>0.73458589456059331</v>
      </c>
      <c r="O84" s="99">
        <v>0.78656538390015796</v>
      </c>
      <c r="P84" s="99">
        <v>0.61394013633420408</v>
      </c>
      <c r="Q84" s="99">
        <v>0.64149381512995174</v>
      </c>
      <c r="R84" s="99">
        <v>0.68278716803729234</v>
      </c>
      <c r="S84" s="99">
        <v>0.65790198084257578</v>
      </c>
      <c r="T84" s="99">
        <v>0.64128794036043557</v>
      </c>
      <c r="U84" s="99">
        <v>0.65136705432797626</v>
      </c>
      <c r="V84" s="99">
        <v>0.59046136561760409</v>
      </c>
      <c r="W84" s="99">
        <v>0.68379185996239789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0.43201907627325242</v>
      </c>
      <c r="C85" s="123">
        <f t="shared" si="34"/>
        <v>0.56758669789969085</v>
      </c>
      <c r="D85" s="123">
        <f t="shared" si="34"/>
        <v>0.46613081759168695</v>
      </c>
      <c r="E85" s="123">
        <f t="shared" si="34"/>
        <v>1.6110456911348978</v>
      </c>
      <c r="F85" s="123">
        <f t="shared" si="34"/>
        <v>0.53499964662613764</v>
      </c>
      <c r="G85" s="123">
        <f t="shared" si="34"/>
        <v>0.78494256414646446</v>
      </c>
      <c r="H85" s="123">
        <f t="shared" si="34"/>
        <v>1.1523904913267253</v>
      </c>
      <c r="I85" s="123">
        <f t="shared" si="34"/>
        <v>0.53493081373739004</v>
      </c>
      <c r="J85" s="123">
        <f t="shared" si="34"/>
        <v>0.55922999414603403</v>
      </c>
      <c r="K85" s="123">
        <f t="shared" si="34"/>
        <v>0.67838970796461784</v>
      </c>
      <c r="L85" s="123">
        <f t="shared" si="34"/>
        <v>0.70260400598024553</v>
      </c>
      <c r="M85" s="123">
        <f t="shared" si="34"/>
        <v>0.76188551735312937</v>
      </c>
      <c r="N85" s="123">
        <f t="shared" si="34"/>
        <v>0.81485463142894354</v>
      </c>
      <c r="O85" s="123">
        <f t="shared" si="34"/>
        <v>0.90104655330967709</v>
      </c>
      <c r="P85" s="123">
        <f t="shared" si="34"/>
        <v>0.96133083618558912</v>
      </c>
      <c r="Q85" s="123">
        <f t="shared" si="34"/>
        <v>1.0367967682274444</v>
      </c>
      <c r="R85" s="123">
        <f t="shared" si="34"/>
        <v>1.2613772662658183</v>
      </c>
      <c r="S85" s="123">
        <f t="shared" si="34"/>
        <v>1.2691233799767665</v>
      </c>
      <c r="T85" s="123">
        <f t="shared" si="34"/>
        <v>1.4208405535272637</v>
      </c>
      <c r="U85" s="123">
        <f t="shared" si="34"/>
        <v>1.6082606503341046</v>
      </c>
      <c r="V85" s="123">
        <f t="shared" si="34"/>
        <v>2.0599700978362794</v>
      </c>
      <c r="W85" s="123">
        <f t="shared" si="34"/>
        <v>2.2549766549618102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0.43201907627325242</v>
      </c>
      <c r="C86" s="99">
        <f>RES_hhdet_tesh!C86/RES_summary!C$19</f>
        <v>0.56758669789969085</v>
      </c>
      <c r="D86" s="99">
        <f>RES_hhdet_tesh!D86/RES_summary!D$19</f>
        <v>0.46613081759168695</v>
      </c>
      <c r="E86" s="99">
        <f>RES_hhdet_tesh!E86/RES_summary!E$19</f>
        <v>1.6110456911348978</v>
      </c>
      <c r="F86" s="99">
        <f>RES_hhdet_tesh!F86/RES_summary!F$19</f>
        <v>0.53499964662613764</v>
      </c>
      <c r="G86" s="99">
        <f>RES_hhdet_tesh!G86/RES_summary!G$19</f>
        <v>0.78494256414646446</v>
      </c>
      <c r="H86" s="99">
        <f>RES_hhdet_tesh!H86/RES_summary!H$19</f>
        <v>1.1523904913267253</v>
      </c>
      <c r="I86" s="99">
        <f>RES_hhdet_tesh!I86/RES_summary!I$19</f>
        <v>0.53493081373739004</v>
      </c>
      <c r="J86" s="99">
        <f>RES_hhdet_tesh!J86/RES_summary!J$19</f>
        <v>0.55922999414603403</v>
      </c>
      <c r="K86" s="99">
        <f>RES_hhdet_tesh!K86/RES_summary!K$19</f>
        <v>0.67838970796461784</v>
      </c>
      <c r="L86" s="99">
        <f>RES_hhdet_tesh!L86/RES_summary!L$19</f>
        <v>0.70260400598024553</v>
      </c>
      <c r="M86" s="99">
        <f>RES_hhdet_tesh!M86/RES_summary!M$19</f>
        <v>0.76188551735312937</v>
      </c>
      <c r="N86" s="99">
        <f>RES_hhdet_tesh!N86/RES_summary!N$19</f>
        <v>0.81485463142894354</v>
      </c>
      <c r="O86" s="99">
        <f>RES_hhdet_tesh!O86/RES_summary!O$19</f>
        <v>0.90104655330967709</v>
      </c>
      <c r="P86" s="99">
        <f>RES_hhdet_tesh!P86/RES_summary!P$19</f>
        <v>0.96133083618558912</v>
      </c>
      <c r="Q86" s="99">
        <f>RES_hhdet_tesh!Q86/RES_summary!Q$19</f>
        <v>1.0367967682274444</v>
      </c>
      <c r="R86" s="99">
        <f>RES_hhdet_tesh!R86/RES_summary!R$19</f>
        <v>1.2613772662658183</v>
      </c>
      <c r="S86" s="99">
        <f>RES_hhdet_tesh!S86/RES_summary!S$19</f>
        <v>1.2691233799767665</v>
      </c>
      <c r="T86" s="99">
        <f>RES_hhdet_tesh!T86/RES_summary!T$19</f>
        <v>1.4208405535272637</v>
      </c>
      <c r="U86" s="99">
        <f>RES_hhdet_tesh!U86/RES_summary!U$19</f>
        <v>1.6082606503341046</v>
      </c>
      <c r="V86" s="99">
        <f>RES_hhdet_tesh!V86/RES_summary!V$19</f>
        <v>2.0599700978362794</v>
      </c>
      <c r="W86" s="99">
        <f>RES_hhdet_tesh!W86/RES_summary!W$19</f>
        <v>2.2549766549618102</v>
      </c>
      <c r="DA86" s="63" t="s">
        <v>2994</v>
      </c>
    </row>
    <row r="87" spans="1:105" ht="12" customHeight="1" x14ac:dyDescent="0.25">
      <c r="A87" s="121" t="s">
        <v>55</v>
      </c>
      <c r="B87" s="123">
        <v>10.547130461290219</v>
      </c>
      <c r="C87" s="123">
        <v>10.000508525241223</v>
      </c>
      <c r="D87" s="123">
        <v>9.9993754239156019</v>
      </c>
      <c r="E87" s="123">
        <v>10.468671990757455</v>
      </c>
      <c r="F87" s="123">
        <v>10.507454082445813</v>
      </c>
      <c r="G87" s="123">
        <v>9.7970541139552818</v>
      </c>
      <c r="H87" s="123">
        <v>10.078139332504556</v>
      </c>
      <c r="I87" s="123">
        <v>10.182017257862418</v>
      </c>
      <c r="J87" s="123">
        <v>10.236064663594995</v>
      </c>
      <c r="K87" s="123">
        <v>9.54026052307157</v>
      </c>
      <c r="L87" s="123">
        <v>10.448383332079583</v>
      </c>
      <c r="M87" s="123">
        <v>11.126462613679157</v>
      </c>
      <c r="N87" s="123">
        <v>11.70489699501803</v>
      </c>
      <c r="O87" s="123">
        <v>12.315684471276299</v>
      </c>
      <c r="P87" s="123">
        <v>11.115556740048675</v>
      </c>
      <c r="Q87" s="123">
        <v>11.584822684382313</v>
      </c>
      <c r="R87" s="123">
        <v>11.649462463536386</v>
      </c>
      <c r="S87" s="123">
        <v>12.355971934605488</v>
      </c>
      <c r="T87" s="123">
        <v>12.497009896882174</v>
      </c>
      <c r="U87" s="123">
        <v>12.350864659908215</v>
      </c>
      <c r="V87" s="123">
        <v>12.867576540154953</v>
      </c>
      <c r="W87" s="123">
        <v>12.650960552850488</v>
      </c>
      <c r="DA87" s="130" t="s">
        <v>2995</v>
      </c>
    </row>
    <row r="88" spans="1:105" ht="12" customHeight="1" x14ac:dyDescent="0.25">
      <c r="A88" s="97" t="s">
        <v>132</v>
      </c>
      <c r="B88" s="99">
        <v>10.09108609083489</v>
      </c>
      <c r="C88" s="99">
        <v>9.86866768914315</v>
      </c>
      <c r="D88" s="99">
        <v>9.8914865675574628</v>
      </c>
      <c r="E88" s="99">
        <v>10.635823391653616</v>
      </c>
      <c r="F88" s="99">
        <v>10.39072879654452</v>
      </c>
      <c r="G88" s="99">
        <v>9.884654317357187</v>
      </c>
      <c r="H88" s="99">
        <v>9.9648898331585745</v>
      </c>
      <c r="I88" s="99">
        <v>10.214859226392578</v>
      </c>
      <c r="J88" s="99">
        <v>10.028615382549301</v>
      </c>
      <c r="K88" s="99">
        <v>9.9186316094613609</v>
      </c>
      <c r="L88" s="99">
        <v>11.982479879248913</v>
      </c>
      <c r="M88" s="99">
        <v>11.815035535026386</v>
      </c>
      <c r="N88" s="99">
        <v>11.341159656765091</v>
      </c>
      <c r="O88" s="99">
        <v>11.651731037041495</v>
      </c>
      <c r="P88" s="99">
        <v>11.639994712273323</v>
      </c>
      <c r="Q88" s="99">
        <v>11.490186962817427</v>
      </c>
      <c r="R88" s="99">
        <v>11.525518016140904</v>
      </c>
      <c r="S88" s="99">
        <v>12.068493003677407</v>
      </c>
      <c r="T88" s="99">
        <v>12.310469918006822</v>
      </c>
      <c r="U88" s="99">
        <v>12.096902248971679</v>
      </c>
      <c r="V88" s="99">
        <v>11.755507001168489</v>
      </c>
      <c r="W88" s="99">
        <v>14.73370302167192</v>
      </c>
      <c r="DA88" s="63" t="s">
        <v>2996</v>
      </c>
    </row>
    <row r="89" spans="1:105" ht="12" customHeight="1" x14ac:dyDescent="0.25">
      <c r="A89" s="97" t="s">
        <v>131</v>
      </c>
      <c r="B89" s="99">
        <v>10.091086090834894</v>
      </c>
      <c r="C89" s="99">
        <v>9.8686735519377216</v>
      </c>
      <c r="D89" s="99">
        <v>9.8915151958759751</v>
      </c>
      <c r="E89" s="99">
        <v>10.635767526712238</v>
      </c>
      <c r="F89" s="99">
        <v>10.390831216965983</v>
      </c>
      <c r="G89" s="99">
        <v>9.8845206363820939</v>
      </c>
      <c r="H89" s="99">
        <v>9.9646446482954723</v>
      </c>
      <c r="I89" s="99">
        <v>10.21427905485438</v>
      </c>
      <c r="J89" s="99">
        <v>10.027633521712822</v>
      </c>
      <c r="K89" s="99">
        <v>9.9167660788158436</v>
      </c>
      <c r="L89" s="99">
        <v>11.97302441706012</v>
      </c>
      <c r="M89" s="99">
        <v>11.811984987333451</v>
      </c>
      <c r="N89" s="99">
        <v>11.3395094127071</v>
      </c>
      <c r="O89" s="99">
        <v>11.653665617583043</v>
      </c>
      <c r="P89" s="99">
        <v>11.640894093599776</v>
      </c>
      <c r="Q89" s="99">
        <v>11.492348525715837</v>
      </c>
      <c r="R89" s="99">
        <v>11.528391601858294</v>
      </c>
      <c r="S89" s="99">
        <v>12.073175405964996</v>
      </c>
      <c r="T89" s="99">
        <v>12.314200639161003</v>
      </c>
      <c r="U89" s="99">
        <v>12.097209734148425</v>
      </c>
      <c r="V89" s="99">
        <v>11.754690814725462</v>
      </c>
      <c r="W89" s="99">
        <v>14.720495757992634</v>
      </c>
      <c r="DA89" s="63" t="s">
        <v>2997</v>
      </c>
    </row>
    <row r="90" spans="1:105" ht="12" customHeight="1" x14ac:dyDescent="0.25">
      <c r="A90" s="100" t="s">
        <v>204</v>
      </c>
      <c r="B90" s="102">
        <v>2.662453382012596</v>
      </c>
      <c r="C90" s="102">
        <v>2.3315668993028122</v>
      </c>
      <c r="D90" s="102">
        <v>2.1327922223240723</v>
      </c>
      <c r="E90" s="102">
        <v>2.5536974177470175</v>
      </c>
      <c r="F90" s="102">
        <v>2.4258908735745401</v>
      </c>
      <c r="G90" s="102">
        <v>2.1136482308739302</v>
      </c>
      <c r="H90" s="102">
        <v>2.0369422370291126</v>
      </c>
      <c r="I90" s="102">
        <v>2.5248112201796897</v>
      </c>
      <c r="J90" s="102">
        <v>2.2973303164069736</v>
      </c>
      <c r="K90" s="102">
        <v>2.0873163852834526</v>
      </c>
      <c r="L90" s="102">
        <v>5.4033097943942723</v>
      </c>
      <c r="M90" s="102">
        <v>2.3686202101319522</v>
      </c>
      <c r="N90" s="102">
        <v>2.8745685318533578</v>
      </c>
      <c r="O90" s="102">
        <v>3.0813028426622195</v>
      </c>
      <c r="P90" s="102">
        <v>2.2205099454971196</v>
      </c>
      <c r="Q90" s="102">
        <v>2.5213287765589731</v>
      </c>
      <c r="R90" s="102">
        <v>2.3481744869054584</v>
      </c>
      <c r="S90" s="102">
        <v>2.7667295561983871</v>
      </c>
      <c r="T90" s="102">
        <v>2.8112764978849967</v>
      </c>
      <c r="U90" s="102">
        <v>2.5485578341007655</v>
      </c>
      <c r="V90" s="102">
        <v>2.5684034072229092</v>
      </c>
      <c r="W90" s="102">
        <v>3.3364735480403325</v>
      </c>
      <c r="DA90" s="131" t="s">
        <v>2998</v>
      </c>
    </row>
    <row r="91" spans="1:105" ht="12" customHeight="1" x14ac:dyDescent="0.25">
      <c r="A91" s="103" t="s">
        <v>52</v>
      </c>
      <c r="B91" s="105">
        <v>7.4286327088222981</v>
      </c>
      <c r="C91" s="105">
        <v>7.5371066526349111</v>
      </c>
      <c r="D91" s="105">
        <v>7.7587229735519028</v>
      </c>
      <c r="E91" s="105">
        <v>8.0820701089652189</v>
      </c>
      <c r="F91" s="105">
        <v>7.9649403433914419</v>
      </c>
      <c r="G91" s="105">
        <v>7.7708724055081664</v>
      </c>
      <c r="H91" s="105">
        <v>7.9277024112663588</v>
      </c>
      <c r="I91" s="105">
        <v>7.6894678346746907</v>
      </c>
      <c r="J91" s="105">
        <v>7.7303032053058498</v>
      </c>
      <c r="K91" s="105">
        <v>7.8294496935323927</v>
      </c>
      <c r="L91" s="105">
        <v>6.569714622665848</v>
      </c>
      <c r="M91" s="105">
        <v>9.4433647772015004</v>
      </c>
      <c r="N91" s="105">
        <v>8.4649408808537423</v>
      </c>
      <c r="O91" s="105">
        <v>8.5723627749208227</v>
      </c>
      <c r="P91" s="105">
        <v>9.4203841481026558</v>
      </c>
      <c r="Q91" s="105">
        <v>8.9710197491568646</v>
      </c>
      <c r="R91" s="105">
        <v>9.1802171149528355</v>
      </c>
      <c r="S91" s="105">
        <v>9.3064458497666074</v>
      </c>
      <c r="T91" s="105">
        <v>9.5029241412760062</v>
      </c>
      <c r="U91" s="105">
        <v>9.5486519000476626</v>
      </c>
      <c r="V91" s="105">
        <v>9.1862874075025562</v>
      </c>
      <c r="W91" s="105">
        <v>11.384022209952303</v>
      </c>
      <c r="DA91" s="132" t="s">
        <v>2999</v>
      </c>
    </row>
    <row r="92" spans="1:105" ht="12" customHeight="1" x14ac:dyDescent="0.25">
      <c r="A92" s="106" t="s">
        <v>124</v>
      </c>
      <c r="B92" s="102">
        <v>10.224913921963122</v>
      </c>
      <c r="C92" s="102">
        <v>9.9291075819327297</v>
      </c>
      <c r="D92" s="102">
        <v>10.303545775093834</v>
      </c>
      <c r="E92" s="102">
        <v>10.117235542744977</v>
      </c>
      <c r="F92" s="102">
        <v>10.372262732915758</v>
      </c>
      <c r="G92" s="102">
        <v>10.182368515197213</v>
      </c>
      <c r="H92" s="102">
        <v>9.991242673601116</v>
      </c>
      <c r="I92" s="102">
        <v>10.41994173641293</v>
      </c>
      <c r="J92" s="102">
        <v>9.8468846287681906</v>
      </c>
      <c r="K92" s="102">
        <v>9.9894944329281472</v>
      </c>
      <c r="L92" s="102">
        <v>10.564972579345479</v>
      </c>
      <c r="M92" s="102">
        <v>11.412288972993021</v>
      </c>
      <c r="N92" s="102">
        <v>11.267962024122083</v>
      </c>
      <c r="O92" s="102">
        <v>11.410066046083394</v>
      </c>
      <c r="P92" s="102">
        <v>11.471759030458617</v>
      </c>
      <c r="Q92" s="102">
        <v>11.398053454041454</v>
      </c>
      <c r="R92" s="102">
        <v>11.598736629453196</v>
      </c>
      <c r="S92" s="102">
        <v>12.332533595181784</v>
      </c>
      <c r="T92" s="102">
        <v>12.746678773277969</v>
      </c>
      <c r="U92" s="102">
        <v>12.23808108203878</v>
      </c>
      <c r="V92" s="102">
        <v>12.528876243215938</v>
      </c>
      <c r="W92" s="102">
        <v>12.911915982838298</v>
      </c>
      <c r="DA92" s="131" t="s">
        <v>3000</v>
      </c>
    </row>
    <row r="93" spans="1:105" ht="12" customHeight="1" x14ac:dyDescent="0.25">
      <c r="A93" s="107" t="s">
        <v>123</v>
      </c>
      <c r="B93" s="105">
        <v>10.224913921963122</v>
      </c>
      <c r="C93" s="105">
        <v>9.9291115026247763</v>
      </c>
      <c r="D93" s="105">
        <v>10.303460560162742</v>
      </c>
      <c r="E93" s="105">
        <v>10.117293558628417</v>
      </c>
      <c r="F93" s="105">
        <v>10.372214764097706</v>
      </c>
      <c r="G93" s="105">
        <v>10.18225841835206</v>
      </c>
      <c r="H93" s="105">
        <v>9.9914146300367168</v>
      </c>
      <c r="I93" s="105">
        <v>10.41849565638897</v>
      </c>
      <c r="J93" s="105">
        <v>9.845665870322291</v>
      </c>
      <c r="K93" s="105">
        <v>9.9865261014923696</v>
      </c>
      <c r="L93" s="105">
        <v>10.55822896974148</v>
      </c>
      <c r="M93" s="105">
        <v>11.409579025564694</v>
      </c>
      <c r="N93" s="105">
        <v>11.268080381155656</v>
      </c>
      <c r="O93" s="105">
        <v>11.412621750854816</v>
      </c>
      <c r="P93" s="105">
        <v>11.472954210602808</v>
      </c>
      <c r="Q93" s="105">
        <v>11.398234931454496</v>
      </c>
      <c r="R93" s="105">
        <v>11.598023486408069</v>
      </c>
      <c r="S93" s="105">
        <v>12.32973415460285</v>
      </c>
      <c r="T93" s="105">
        <v>12.741946617879716</v>
      </c>
      <c r="U93" s="105">
        <v>12.234607988670026</v>
      </c>
      <c r="V93" s="105">
        <v>12.523108611678822</v>
      </c>
      <c r="W93" s="105">
        <v>12.909333001808916</v>
      </c>
      <c r="DA93" s="132" t="s">
        <v>3001</v>
      </c>
    </row>
    <row r="94" spans="1:105" ht="12" customHeight="1" x14ac:dyDescent="0.25">
      <c r="A94" s="108" t="s">
        <v>50</v>
      </c>
      <c r="B94" s="99">
        <v>2.6979017022469249</v>
      </c>
      <c r="C94" s="99">
        <v>2.3457709669145772</v>
      </c>
      <c r="D94" s="99">
        <v>2.2222316215194513</v>
      </c>
      <c r="E94" s="99">
        <v>2.4289125923416592</v>
      </c>
      <c r="F94" s="99">
        <v>2.4215032501403639</v>
      </c>
      <c r="G94" s="99">
        <v>2.1776748481302506</v>
      </c>
      <c r="H94" s="99">
        <v>2.0423574382547165</v>
      </c>
      <c r="I94" s="99">
        <v>2.5757076301293402</v>
      </c>
      <c r="J94" s="99">
        <v>2.2545060865058879</v>
      </c>
      <c r="K94" s="99">
        <v>2.1016053668563481</v>
      </c>
      <c r="L94" s="99">
        <v>4.7589559899601133</v>
      </c>
      <c r="M94" s="99">
        <v>2.2833610101109274</v>
      </c>
      <c r="N94" s="99">
        <v>2.8547025355108668</v>
      </c>
      <c r="O94" s="99">
        <v>3.0162743163129586</v>
      </c>
      <c r="P94" s="99">
        <v>2.1884024838481206</v>
      </c>
      <c r="Q94" s="99">
        <v>2.4976565136550453</v>
      </c>
      <c r="R94" s="99">
        <v>2.360370049840586</v>
      </c>
      <c r="S94" s="99">
        <v>2.8241130968728667</v>
      </c>
      <c r="T94" s="99">
        <v>2.9083027043705054</v>
      </c>
      <c r="U94" s="99">
        <v>2.5769465567742627</v>
      </c>
      <c r="V94" s="99">
        <v>2.7419200078589125</v>
      </c>
      <c r="W94" s="99">
        <v>2.8975008857450941</v>
      </c>
      <c r="DA94" s="63" t="s">
        <v>3002</v>
      </c>
    </row>
    <row r="95" spans="1:105" ht="12" customHeight="1" x14ac:dyDescent="0.25">
      <c r="A95" s="108" t="s">
        <v>52</v>
      </c>
      <c r="B95" s="99">
        <v>7.5270122197161964</v>
      </c>
      <c r="C95" s="99">
        <v>7.5833405357102013</v>
      </c>
      <c r="D95" s="99">
        <v>8.0812289386432905</v>
      </c>
      <c r="E95" s="99">
        <v>7.688380966286755</v>
      </c>
      <c r="F95" s="99">
        <v>7.9507115139573408</v>
      </c>
      <c r="G95" s="99">
        <v>8.0045835702218096</v>
      </c>
      <c r="H95" s="99">
        <v>7.9490571917820017</v>
      </c>
      <c r="I95" s="99">
        <v>7.8427880262596297</v>
      </c>
      <c r="J95" s="99">
        <v>7.5911597838164022</v>
      </c>
      <c r="K95" s="99">
        <v>7.8849207346360224</v>
      </c>
      <c r="L95" s="99">
        <v>5.7992729797813656</v>
      </c>
      <c r="M95" s="99">
        <v>9.126218015453766</v>
      </c>
      <c r="N95" s="99">
        <v>8.4133778456447885</v>
      </c>
      <c r="O95" s="99">
        <v>8.3963474345418589</v>
      </c>
      <c r="P95" s="99">
        <v>9.2845517267546871</v>
      </c>
      <c r="Q95" s="99">
        <v>8.9005784177994496</v>
      </c>
      <c r="R95" s="99">
        <v>9.2376534365674825</v>
      </c>
      <c r="S95" s="99">
        <v>9.5056210577299822</v>
      </c>
      <c r="T95" s="99">
        <v>9.83364391350921</v>
      </c>
      <c r="U95" s="99">
        <v>9.6576614318957645</v>
      </c>
      <c r="V95" s="99">
        <v>9.7811886038199116</v>
      </c>
      <c r="W95" s="99">
        <v>10.01183211606382</v>
      </c>
      <c r="DA95" s="63" t="s">
        <v>3003</v>
      </c>
    </row>
    <row r="96" spans="1:105" ht="12" customHeight="1" x14ac:dyDescent="0.25">
      <c r="A96" s="106" t="s">
        <v>122</v>
      </c>
      <c r="B96" s="102">
        <v>10.61117540405813</v>
      </c>
      <c r="C96" s="102">
        <v>10.016387509590775</v>
      </c>
      <c r="D96" s="102">
        <v>9.9681694582007978</v>
      </c>
      <c r="E96" s="102">
        <v>10.499386859287153</v>
      </c>
      <c r="F96" s="102">
        <v>10.529108375204926</v>
      </c>
      <c r="G96" s="102">
        <v>9.7511178658436997</v>
      </c>
      <c r="H96" s="102">
        <v>10.093921790468142</v>
      </c>
      <c r="I96" s="102">
        <v>10.158457142803746</v>
      </c>
      <c r="J96" s="102">
        <v>10.282647290440583</v>
      </c>
      <c r="K96" s="102">
        <v>9.4796374230320879</v>
      </c>
      <c r="L96" s="102">
        <v>10.33693086747355</v>
      </c>
      <c r="M96" s="102">
        <v>11.065793728024106</v>
      </c>
      <c r="N96" s="102">
        <v>11.74899494972977</v>
      </c>
      <c r="O96" s="102">
        <v>12.393229466968091</v>
      </c>
      <c r="P96" s="102">
        <v>11.074519975559481</v>
      </c>
      <c r="Q96" s="102">
        <v>11.596991404545756</v>
      </c>
      <c r="R96" s="102">
        <v>11.656527235975762</v>
      </c>
      <c r="S96" s="102">
        <v>12.367814179828047</v>
      </c>
      <c r="T96" s="102">
        <v>12.493821662195069</v>
      </c>
      <c r="U96" s="102">
        <v>12.364013113708252</v>
      </c>
      <c r="V96" s="102">
        <v>12.923519448416492</v>
      </c>
      <c r="W96" s="102">
        <v>12.554188397177652</v>
      </c>
      <c r="DA96" s="131" t="s">
        <v>3004</v>
      </c>
    </row>
    <row r="97" spans="1:105" ht="12" customHeight="1" x14ac:dyDescent="0.25">
      <c r="A97" s="107" t="s">
        <v>121</v>
      </c>
      <c r="B97" s="105">
        <v>10.611175404058132</v>
      </c>
      <c r="C97" s="105">
        <v>10.016123805471524</v>
      </c>
      <c r="D97" s="105">
        <v>9.9677660650268063</v>
      </c>
      <c r="E97" s="105">
        <v>10.499096624710178</v>
      </c>
      <c r="F97" s="105">
        <v>10.528955511341795</v>
      </c>
      <c r="G97" s="105">
        <v>9.7510936604681895</v>
      </c>
      <c r="H97" s="105">
        <v>10.094295843074256</v>
      </c>
      <c r="I97" s="105">
        <v>10.157349146699387</v>
      </c>
      <c r="J97" s="105">
        <v>10.28141663292098</v>
      </c>
      <c r="K97" s="105">
        <v>9.4782431424147457</v>
      </c>
      <c r="L97" s="105">
        <v>10.331440591221593</v>
      </c>
      <c r="M97" s="105">
        <v>11.064874304063588</v>
      </c>
      <c r="N97" s="105">
        <v>11.748088112813251</v>
      </c>
      <c r="O97" s="105">
        <v>12.3923778294273</v>
      </c>
      <c r="P97" s="105">
        <v>11.073600102339194</v>
      </c>
      <c r="Q97" s="105">
        <v>11.596562255401089</v>
      </c>
      <c r="R97" s="105">
        <v>11.657362130705698</v>
      </c>
      <c r="S97" s="105">
        <v>12.369365425776444</v>
      </c>
      <c r="T97" s="105">
        <v>12.497986550501697</v>
      </c>
      <c r="U97" s="105">
        <v>12.36829804097656</v>
      </c>
      <c r="V97" s="105">
        <v>12.924797568149096</v>
      </c>
      <c r="W97" s="105">
        <v>12.554389779758777</v>
      </c>
      <c r="DA97" s="132" t="s">
        <v>3005</v>
      </c>
    </row>
    <row r="98" spans="1:105" ht="12" customHeight="1" x14ac:dyDescent="0.25">
      <c r="A98" s="108" t="s">
        <v>53</v>
      </c>
      <c r="B98" s="99">
        <v>2.8013378222334833</v>
      </c>
      <c r="C98" s="99">
        <v>2.3667360275280571</v>
      </c>
      <c r="D98" s="99">
        <v>2.1487733097720754</v>
      </c>
      <c r="E98" s="99">
        <v>2.5212403868447053</v>
      </c>
      <c r="F98" s="99">
        <v>2.458487380933196</v>
      </c>
      <c r="G98" s="99">
        <v>2.0842184064803981</v>
      </c>
      <c r="H98" s="99">
        <v>2.0623890456217571</v>
      </c>
      <c r="I98" s="99">
        <v>2.51125543394551</v>
      </c>
      <c r="J98" s="99">
        <v>2.3563874598788725</v>
      </c>
      <c r="K98" s="99">
        <v>1.9911965924438022</v>
      </c>
      <c r="L98" s="99">
        <v>4.6566261825910775</v>
      </c>
      <c r="M98" s="99">
        <v>2.2098362120334563</v>
      </c>
      <c r="N98" s="99">
        <v>2.9763828099106107</v>
      </c>
      <c r="O98" s="99">
        <v>3.2743124004927386</v>
      </c>
      <c r="P98" s="99">
        <v>2.1094532858563078</v>
      </c>
      <c r="Q98" s="99">
        <v>2.5434404340587475</v>
      </c>
      <c r="R98" s="99">
        <v>2.3734611571490376</v>
      </c>
      <c r="S98" s="99">
        <v>2.8347440153072143</v>
      </c>
      <c r="T98" s="99">
        <v>2.8537388753060697</v>
      </c>
      <c r="U98" s="99">
        <v>2.6078792883104303</v>
      </c>
      <c r="V98" s="99">
        <v>2.8318850810784761</v>
      </c>
      <c r="W98" s="99">
        <v>2.8179873446753883</v>
      </c>
      <c r="DA98" s="63" t="s">
        <v>3006</v>
      </c>
    </row>
    <row r="99" spans="1:105" ht="12" customHeight="1" x14ac:dyDescent="0.25">
      <c r="A99" s="108" t="s">
        <v>52</v>
      </c>
      <c r="B99" s="99">
        <v>7.8098375818246488</v>
      </c>
      <c r="C99" s="99">
        <v>7.649387777943466</v>
      </c>
      <c r="D99" s="99">
        <v>7.8189927552547314</v>
      </c>
      <c r="E99" s="99">
        <v>7.977856237865474</v>
      </c>
      <c r="F99" s="99">
        <v>8.0704681304085977</v>
      </c>
      <c r="G99" s="99">
        <v>7.6668752539877918</v>
      </c>
      <c r="H99" s="99">
        <v>8.0319067974524998</v>
      </c>
      <c r="I99" s="99">
        <v>7.6460937127538751</v>
      </c>
      <c r="J99" s="99">
        <v>7.9250291730421081</v>
      </c>
      <c r="K99" s="99">
        <v>7.4870465499709429</v>
      </c>
      <c r="L99" s="99">
        <v>5.6748144086305166</v>
      </c>
      <c r="M99" s="99">
        <v>8.8550380920301315</v>
      </c>
      <c r="N99" s="99">
        <v>8.7717053029026406</v>
      </c>
      <c r="O99" s="99">
        <v>9.1180654289345622</v>
      </c>
      <c r="P99" s="99">
        <v>8.9641468164828879</v>
      </c>
      <c r="Q99" s="99">
        <v>9.0531218213423426</v>
      </c>
      <c r="R99" s="99">
        <v>9.2839009735566602</v>
      </c>
      <c r="S99" s="99">
        <v>9.5346214104692315</v>
      </c>
      <c r="T99" s="99">
        <v>9.6442476751956292</v>
      </c>
      <c r="U99" s="99">
        <v>9.7604187526661317</v>
      </c>
      <c r="V99" s="99">
        <v>10.092912487070617</v>
      </c>
      <c r="W99" s="99">
        <v>9.7364024350833915</v>
      </c>
      <c r="DA99" s="63" t="s">
        <v>3007</v>
      </c>
    </row>
    <row r="100" spans="1:105" ht="12" customHeight="1" x14ac:dyDescent="0.25">
      <c r="A100" s="121" t="s">
        <v>54</v>
      </c>
      <c r="B100" s="123">
        <v>6.5215349921025245</v>
      </c>
      <c r="C100" s="123">
        <v>6.5053855127336684</v>
      </c>
      <c r="D100" s="123">
        <v>6.5506832585967878</v>
      </c>
      <c r="E100" s="123">
        <v>6.2902972849352201</v>
      </c>
      <c r="F100" s="123">
        <v>5.6354444730489108</v>
      </c>
      <c r="G100" s="123">
        <v>5.79372689559729</v>
      </c>
      <c r="H100" s="123">
        <v>5.8674083275093984</v>
      </c>
      <c r="I100" s="123">
        <v>6.128447451223729</v>
      </c>
      <c r="J100" s="123">
        <v>6.13405665120625</v>
      </c>
      <c r="K100" s="123">
        <v>5.0799602922062697</v>
      </c>
      <c r="L100" s="123">
        <v>6.2722021110543418</v>
      </c>
      <c r="M100" s="123">
        <v>6.1853338659819341</v>
      </c>
      <c r="N100" s="123">
        <v>6.4736681131495644</v>
      </c>
      <c r="O100" s="123">
        <v>6.6018131627343166</v>
      </c>
      <c r="P100" s="123">
        <v>5.7888678219749652</v>
      </c>
      <c r="Q100" s="123">
        <v>6.0044692487575206</v>
      </c>
      <c r="R100" s="123">
        <v>5.7690342140142974</v>
      </c>
      <c r="S100" s="123">
        <v>6.1048031700118939</v>
      </c>
      <c r="T100" s="123">
        <v>6.0721272777729762</v>
      </c>
      <c r="U100" s="123">
        <v>5.9511731611899554</v>
      </c>
      <c r="V100" s="123">
        <v>6.2119113182035157</v>
      </c>
      <c r="W100" s="123">
        <v>5.8324931954519412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6.647831735328765</v>
      </c>
      <c r="C102" s="99">
        <v>6.3727073659018902</v>
      </c>
      <c r="D102" s="99">
        <v>6.502021755461473</v>
      </c>
      <c r="E102" s="99">
        <v>6.1072688952708143</v>
      </c>
      <c r="F102" s="99">
        <v>5.9866730146343352</v>
      </c>
      <c r="G102" s="99">
        <v>5.8258592349919152</v>
      </c>
      <c r="H102" s="99">
        <v>5.8011978485849705</v>
      </c>
      <c r="I102" s="99">
        <v>6.1391411651950385</v>
      </c>
      <c r="J102" s="99">
        <v>5.7670348223410866</v>
      </c>
      <c r="K102" s="99">
        <v>5.8534561299796293</v>
      </c>
      <c r="L102" s="99">
        <v>6.0264688777150583</v>
      </c>
      <c r="M102" s="99">
        <v>6.3341554819140073</v>
      </c>
      <c r="N102" s="99">
        <v>6.2536799533599385</v>
      </c>
      <c r="O102" s="99">
        <v>6.2534915457317988</v>
      </c>
      <c r="P102" s="99">
        <v>6.2329497167010901</v>
      </c>
      <c r="Q102" s="99">
        <v>6.1258855560577921</v>
      </c>
      <c r="R102" s="99">
        <v>5.6222708759661817</v>
      </c>
      <c r="S102" s="99">
        <v>6.0777944144353464</v>
      </c>
      <c r="T102" s="99">
        <v>6.0625259718878564</v>
      </c>
      <c r="U102" s="99">
        <v>5.9287879772725791</v>
      </c>
      <c r="V102" s="99">
        <v>6.2704052502475189</v>
      </c>
      <c r="W102" s="99">
        <v>5.7085143509558502</v>
      </c>
      <c r="DA102" s="63" t="s">
        <v>3010</v>
      </c>
    </row>
    <row r="103" spans="1:105" ht="12" customHeight="1" x14ac:dyDescent="0.25">
      <c r="A103" s="109" t="s">
        <v>120</v>
      </c>
      <c r="B103" s="110">
        <v>6.4142467553683629</v>
      </c>
      <c r="C103" s="110">
        <v>6.6163669086634922</v>
      </c>
      <c r="D103" s="110">
        <v>6.5914919102517073</v>
      </c>
      <c r="E103" s="110">
        <v>6.4437263539253289</v>
      </c>
      <c r="F103" s="110">
        <v>5.3323158199853884</v>
      </c>
      <c r="G103" s="110">
        <v>5.766648411019454</v>
      </c>
      <c r="H103" s="110">
        <v>5.9191372146118573</v>
      </c>
      <c r="I103" s="110">
        <v>6.1205413497238768</v>
      </c>
      <c r="J103" s="110">
        <v>6.386419367944943</v>
      </c>
      <c r="K103" s="110">
        <v>4.5837406415214668</v>
      </c>
      <c r="L103" s="110">
        <v>6.4206386149255614</v>
      </c>
      <c r="M103" s="110">
        <v>6.0991407692903721</v>
      </c>
      <c r="N103" s="110">
        <v>6.5946631178134645</v>
      </c>
      <c r="O103" s="110">
        <v>6.7874158385073358</v>
      </c>
      <c r="P103" s="110">
        <v>5.558956555313225</v>
      </c>
      <c r="Q103" s="110">
        <v>5.9445740570128098</v>
      </c>
      <c r="R103" s="110">
        <v>5.8354569907600196</v>
      </c>
      <c r="S103" s="110">
        <v>6.1160977114361259</v>
      </c>
      <c r="T103" s="110">
        <v>6.0758673577429372</v>
      </c>
      <c r="U103" s="110">
        <v>5.959323421857035</v>
      </c>
      <c r="V103" s="110">
        <v>6.1918347099083686</v>
      </c>
      <c r="W103" s="110">
        <v>5.872813588729727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108.95706383615509</v>
      </c>
      <c r="C105" s="118">
        <f t="shared" si="35"/>
        <v>118.03954819321424</v>
      </c>
      <c r="D105" s="118">
        <f t="shared" si="35"/>
        <v>96.460533446671079</v>
      </c>
      <c r="E105" s="118">
        <f t="shared" si="35"/>
        <v>117.67398368715202</v>
      </c>
      <c r="F105" s="118">
        <f t="shared" si="35"/>
        <v>154.32010016113378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91.392357859397791</v>
      </c>
      <c r="C106" s="123">
        <f t="shared" si="38"/>
        <v>100.90272251837087</v>
      </c>
      <c r="D106" s="123">
        <f t="shared" si="38"/>
        <v>79.360766847707666</v>
      </c>
      <c r="E106" s="123">
        <f t="shared" si="38"/>
        <v>98.752529544554818</v>
      </c>
      <c r="F106" s="123">
        <f t="shared" si="38"/>
        <v>137.39354481346643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90.936054855475106</v>
      </c>
      <c r="C107" s="99">
        <v>100.41178319578957</v>
      </c>
      <c r="D107" s="99">
        <v>78.97978251994968</v>
      </c>
      <c r="E107" s="99">
        <v>98.300263530344608</v>
      </c>
      <c r="F107" s="99">
        <v>136.7591770128434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0.45630300392267892</v>
      </c>
      <c r="C108" s="99">
        <v>0.49093932258129763</v>
      </c>
      <c r="D108" s="99">
        <v>0.38098432775798879</v>
      </c>
      <c r="E108" s="99">
        <v>0.45226601421020868</v>
      </c>
      <c r="F108" s="99">
        <v>0.63436780062303644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0.43199522152658826</v>
      </c>
      <c r="C109" s="123">
        <f t="shared" si="41"/>
        <v>0.61525343887348338</v>
      </c>
      <c r="D109" s="123">
        <f t="shared" si="41"/>
        <v>0.57944632585172517</v>
      </c>
      <c r="E109" s="123">
        <f t="shared" si="41"/>
        <v>2.1282730800449721</v>
      </c>
      <c r="F109" s="123">
        <f t="shared" si="41"/>
        <v>0.75979148083977599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0.43199522152658826</v>
      </c>
      <c r="C110" s="99">
        <f>RES_hhdet_tesh!C110/RES_summary!C$19</f>
        <v>0.61525343887348338</v>
      </c>
      <c r="D110" s="99">
        <f>RES_hhdet_tesh!D110/RES_summary!D$19</f>
        <v>0.57944632585172517</v>
      </c>
      <c r="E110" s="99">
        <f>RES_hhdet_tesh!E110/RES_summary!E$19</f>
        <v>2.1282730800449721</v>
      </c>
      <c r="F110" s="99">
        <f>RES_hhdet_tesh!F110/RES_summary!F$19</f>
        <v>0.75979148083977599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10.61117540405813</v>
      </c>
      <c r="C111" s="123">
        <v>10.01678958047998</v>
      </c>
      <c r="D111" s="123">
        <v>9.9697758700690624</v>
      </c>
      <c r="E111" s="123">
        <v>10.503307157947591</v>
      </c>
      <c r="F111" s="123">
        <v>10.535670959941447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10.61117540405813</v>
      </c>
      <c r="C116" s="102">
        <v>10.016801899371975</v>
      </c>
      <c r="D116" s="102">
        <v>9.9698010662846652</v>
      </c>
      <c r="E116" s="102">
        <v>10.503319453337184</v>
      </c>
      <c r="F116" s="102">
        <v>10.535665152489258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10.611175404058132</v>
      </c>
      <c r="C117" s="105">
        <v>10.016458311691881</v>
      </c>
      <c r="D117" s="105">
        <v>9.9690968965008153</v>
      </c>
      <c r="E117" s="105">
        <v>10.502975100745976</v>
      </c>
      <c r="F117" s="105">
        <v>10.535828411766229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2.8013378222334828</v>
      </c>
      <c r="C118" s="99">
        <v>2.3668150688756406</v>
      </c>
      <c r="D118" s="99">
        <v>2.1490602000474386</v>
      </c>
      <c r="E118" s="99">
        <v>2.5221717593970681</v>
      </c>
      <c r="F118" s="99">
        <v>2.460092187691632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7.8098375818246488</v>
      </c>
      <c r="C119" s="99">
        <v>7.6496432428162402</v>
      </c>
      <c r="D119" s="99">
        <v>7.8200366964533767</v>
      </c>
      <c r="E119" s="99">
        <v>7.9808033413489081</v>
      </c>
      <c r="F119" s="99">
        <v>8.075736224074598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6.5215353511725747</v>
      </c>
      <c r="C120" s="123">
        <v>6.5047826554899233</v>
      </c>
      <c r="D120" s="123">
        <v>6.5505444030426316</v>
      </c>
      <c r="E120" s="123">
        <v>6.2898739046046277</v>
      </c>
      <c r="F120" s="123">
        <v>5.6310929068861242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6.647831735328765</v>
      </c>
      <c r="C121" s="99">
        <v>6.372707365901892</v>
      </c>
      <c r="D121" s="99">
        <v>6.5020217554614712</v>
      </c>
      <c r="E121" s="99">
        <v>6.1072688952708152</v>
      </c>
      <c r="F121" s="99">
        <v>5.9866730146343379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6.4142467553683629</v>
      </c>
      <c r="C122" s="110">
        <v>6.616366908663494</v>
      </c>
      <c r="D122" s="110">
        <v>6.5914919102517082</v>
      </c>
      <c r="E122" s="110">
        <v>6.4437263539253298</v>
      </c>
      <c r="F122" s="110">
        <v>5.3323158199853866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91.203916146035311</v>
      </c>
      <c r="C124" s="118">
        <f t="shared" si="42"/>
        <v>109.29009251892747</v>
      </c>
      <c r="D124" s="118">
        <f t="shared" si="42"/>
        <v>113.7818539996625</v>
      </c>
      <c r="E124" s="118">
        <f t="shared" si="42"/>
        <v>111.30961056127215</v>
      </c>
      <c r="F124" s="118">
        <f t="shared" si="42"/>
        <v>112.15133175945576</v>
      </c>
      <c r="G124" s="118">
        <f t="shared" si="42"/>
        <v>121.02835274175163</v>
      </c>
      <c r="H124" s="118">
        <f t="shared" si="42"/>
        <v>125.77259632869631</v>
      </c>
      <c r="I124" s="118">
        <f t="shared" si="42"/>
        <v>81.38713828293659</v>
      </c>
      <c r="J124" s="118">
        <f t="shared" si="42"/>
        <v>102.84047131251496</v>
      </c>
      <c r="K124" s="118">
        <f t="shared" si="42"/>
        <v>101.22699832354779</v>
      </c>
      <c r="L124" s="118">
        <f t="shared" si="42"/>
        <v>112.77553842458953</v>
      </c>
      <c r="M124" s="118">
        <f t="shared" si="42"/>
        <v>96.362619102321943</v>
      </c>
      <c r="N124" s="118">
        <f t="shared" si="42"/>
        <v>107.12817770351292</v>
      </c>
      <c r="O124" s="118">
        <f t="shared" si="42"/>
        <v>114.17674480716205</v>
      </c>
      <c r="P124" s="118">
        <f t="shared" si="42"/>
        <v>90.616449052937952</v>
      </c>
      <c r="Q124" s="118">
        <f t="shared" si="42"/>
        <v>99.203705593509625</v>
      </c>
      <c r="R124" s="118">
        <f t="shared" ref="R124:V124" si="43">R125+R128+R130+R139</f>
        <v>103.75376564616279</v>
      </c>
      <c r="S124" s="118">
        <f t="shared" si="43"/>
        <v>101.61316459898487</v>
      </c>
      <c r="T124" s="118">
        <f t="shared" si="43"/>
        <v>100.96205241448924</v>
      </c>
      <c r="U124" s="118">
        <f t="shared" si="43"/>
        <v>100.4233233834551</v>
      </c>
      <c r="V124" s="118">
        <f t="shared" si="43"/>
        <v>96.982258624941522</v>
      </c>
      <c r="W124" s="118">
        <f t="shared" ref="W124" si="44">W125+W128+W130+W139</f>
        <v>109.08548618351244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75.39718713375234</v>
      </c>
      <c r="C125" s="123">
        <f t="shared" si="45"/>
        <v>92.472735375561996</v>
      </c>
      <c r="D125" s="123">
        <f t="shared" si="45"/>
        <v>96.059149810866344</v>
      </c>
      <c r="E125" s="123">
        <f t="shared" si="45"/>
        <v>93.044747636646392</v>
      </c>
      <c r="F125" s="123">
        <f t="shared" si="45"/>
        <v>95.816070574461591</v>
      </c>
      <c r="G125" s="123">
        <f t="shared" si="45"/>
        <v>103.82181039120935</v>
      </c>
      <c r="H125" s="123">
        <f t="shared" si="45"/>
        <v>106.85352455646778</v>
      </c>
      <c r="I125" s="123">
        <f t="shared" si="45"/>
        <v>66.311311310466834</v>
      </c>
      <c r="J125" s="123">
        <f t="shared" si="45"/>
        <v>86.102143992946083</v>
      </c>
      <c r="K125" s="123">
        <f t="shared" si="45"/>
        <v>86.009564481375563</v>
      </c>
      <c r="L125" s="123">
        <f t="shared" si="45"/>
        <v>95.43947264388234</v>
      </c>
      <c r="M125" s="123">
        <f t="shared" si="45"/>
        <v>78.276711340975496</v>
      </c>
      <c r="N125" s="123">
        <f t="shared" si="45"/>
        <v>88.564554741114023</v>
      </c>
      <c r="O125" s="123">
        <f t="shared" si="45"/>
        <v>95.100470971361489</v>
      </c>
      <c r="P125" s="123">
        <f t="shared" si="45"/>
        <v>73.07427183093894</v>
      </c>
      <c r="Q125" s="123">
        <f t="shared" si="45"/>
        <v>80.656749522065141</v>
      </c>
      <c r="R125" s="123">
        <f t="shared" ref="R125:V125" si="46">SUM(R126:R127)</f>
        <v>84.990035086879345</v>
      </c>
      <c r="S125" s="123">
        <f t="shared" si="46"/>
        <v>81.89989259020642</v>
      </c>
      <c r="T125" s="123">
        <f t="shared" si="46"/>
        <v>80.573621120463912</v>
      </c>
      <c r="U125" s="123">
        <f t="shared" si="46"/>
        <v>80.05293781026856</v>
      </c>
      <c r="V125" s="123">
        <f t="shared" si="46"/>
        <v>75.346245589427639</v>
      </c>
      <c r="W125" s="123">
        <f t="shared" ref="W125" si="47">SUM(W126:W127)</f>
        <v>87.640871289758906</v>
      </c>
      <c r="DA125" s="130" t="s">
        <v>3031</v>
      </c>
    </row>
    <row r="126" spans="1:105" ht="12" customHeight="1" x14ac:dyDescent="0.25">
      <c r="A126" s="97" t="s">
        <v>203</v>
      </c>
      <c r="B126" s="99">
        <v>75.020744685146511</v>
      </c>
      <c r="C126" s="99">
        <v>92.022811915327779</v>
      </c>
      <c r="D126" s="99">
        <v>95.598002167397553</v>
      </c>
      <c r="E126" s="99">
        <v>92.618622074588416</v>
      </c>
      <c r="F126" s="99">
        <v>95.37367257070396</v>
      </c>
      <c r="G126" s="99">
        <v>103.35319177054731</v>
      </c>
      <c r="H126" s="99">
        <v>106.37979220259898</v>
      </c>
      <c r="I126" s="99">
        <v>66.017364902062525</v>
      </c>
      <c r="J126" s="99">
        <v>85.726145520386282</v>
      </c>
      <c r="K126" s="99">
        <v>85.644737258123854</v>
      </c>
      <c r="L126" s="99">
        <v>95.036884230753699</v>
      </c>
      <c r="M126" s="99">
        <v>77.950222572355315</v>
      </c>
      <c r="N126" s="99">
        <v>88.198752166968788</v>
      </c>
      <c r="O126" s="99">
        <v>94.71115730738687</v>
      </c>
      <c r="P126" s="99">
        <v>72.77671066836146</v>
      </c>
      <c r="Q126" s="99">
        <v>80.32997441535997</v>
      </c>
      <c r="R126" s="99">
        <v>84.647315872275229</v>
      </c>
      <c r="S126" s="99">
        <v>81.571197470822682</v>
      </c>
      <c r="T126" s="99">
        <v>80.251515511763529</v>
      </c>
      <c r="U126" s="99">
        <v>79.733931105088118</v>
      </c>
      <c r="V126" s="99">
        <v>75.046867929189062</v>
      </c>
      <c r="W126" s="99">
        <v>87.293369886044445</v>
      </c>
      <c r="DA126" s="63" t="s">
        <v>3032</v>
      </c>
    </row>
    <row r="127" spans="1:105" ht="12" customHeight="1" x14ac:dyDescent="0.25">
      <c r="A127" s="97" t="s">
        <v>53</v>
      </c>
      <c r="B127" s="99">
        <v>0.37644244860582526</v>
      </c>
      <c r="C127" s="99">
        <v>0.44992346023421248</v>
      </c>
      <c r="D127" s="99">
        <v>0.46114764346879489</v>
      </c>
      <c r="E127" s="99">
        <v>0.42612556205798086</v>
      </c>
      <c r="F127" s="99">
        <v>0.44239800375763572</v>
      </c>
      <c r="G127" s="99">
        <v>0.46861862066204024</v>
      </c>
      <c r="H127" s="99">
        <v>0.47373235386879792</v>
      </c>
      <c r="I127" s="99">
        <v>0.29394640840431507</v>
      </c>
      <c r="J127" s="99">
        <v>0.3759984725597994</v>
      </c>
      <c r="K127" s="99">
        <v>0.36482722325171346</v>
      </c>
      <c r="L127" s="99">
        <v>0.40258841312863736</v>
      </c>
      <c r="M127" s="99">
        <v>0.32648876862017739</v>
      </c>
      <c r="N127" s="99">
        <v>0.36580257414523359</v>
      </c>
      <c r="O127" s="99">
        <v>0.38931366397461337</v>
      </c>
      <c r="P127" s="99">
        <v>0.29756116257748694</v>
      </c>
      <c r="Q127" s="99">
        <v>0.32677510670517629</v>
      </c>
      <c r="R127" s="99">
        <v>0.3427192146041218</v>
      </c>
      <c r="S127" s="99">
        <v>0.32869511938373192</v>
      </c>
      <c r="T127" s="99">
        <v>0.32210560870038807</v>
      </c>
      <c r="U127" s="99">
        <v>0.31900670518043683</v>
      </c>
      <c r="V127" s="99">
        <v>0.29937766023857187</v>
      </c>
      <c r="W127" s="99">
        <v>0.34750140371445448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0.4320188451848273</v>
      </c>
      <c r="C128" s="123">
        <f t="shared" si="48"/>
        <v>0.56031794085513775</v>
      </c>
      <c r="D128" s="123">
        <f t="shared" si="48"/>
        <v>0.46350014847960025</v>
      </c>
      <c r="E128" s="123">
        <f t="shared" si="48"/>
        <v>1.6324303948730032</v>
      </c>
      <c r="F128" s="123">
        <f t="shared" si="48"/>
        <v>0.53725680240009932</v>
      </c>
      <c r="G128" s="123">
        <f t="shared" si="48"/>
        <v>0.81505970601414757</v>
      </c>
      <c r="H128" s="123">
        <f t="shared" si="48"/>
        <v>1.2440429352317259</v>
      </c>
      <c r="I128" s="123">
        <f t="shared" si="48"/>
        <v>0.69033588734402618</v>
      </c>
      <c r="J128" s="123">
        <f t="shared" si="48"/>
        <v>0.77337255890076628</v>
      </c>
      <c r="K128" s="123">
        <f t="shared" si="48"/>
        <v>0.86196269276038451</v>
      </c>
      <c r="L128" s="123">
        <f t="shared" si="48"/>
        <v>0.67010735928186449</v>
      </c>
      <c r="M128" s="123">
        <f t="shared" si="48"/>
        <v>0.57111653437930676</v>
      </c>
      <c r="N128" s="123">
        <f t="shared" si="48"/>
        <v>0.56429047425353773</v>
      </c>
      <c r="O128" s="123">
        <f t="shared" si="48"/>
        <v>0.63519529333614777</v>
      </c>
      <c r="P128" s="123">
        <f t="shared" si="48"/>
        <v>0.76506970388376461</v>
      </c>
      <c r="Q128" s="123">
        <f t="shared" si="48"/>
        <v>0.89024411686062455</v>
      </c>
      <c r="R128" s="123">
        <f t="shared" si="48"/>
        <v>1.1962754241897033</v>
      </c>
      <c r="S128" s="123">
        <f t="shared" si="48"/>
        <v>1.4094723578211528</v>
      </c>
      <c r="T128" s="123">
        <f t="shared" si="48"/>
        <v>1.7863143804707393</v>
      </c>
      <c r="U128" s="123">
        <f t="shared" si="48"/>
        <v>2.1283988506751554</v>
      </c>
      <c r="V128" s="123">
        <f t="shared" si="48"/>
        <v>2.6857207399267615</v>
      </c>
      <c r="W128" s="123">
        <f t="shared" si="48"/>
        <v>2.8359356305857482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0.4320188451848273</v>
      </c>
      <c r="C129" s="99">
        <f>RES_hhdet_tesh!C129/RES_summary!C$19</f>
        <v>0.56031794085513775</v>
      </c>
      <c r="D129" s="99">
        <f>RES_hhdet_tesh!D129/RES_summary!D$19</f>
        <v>0.46350014847960025</v>
      </c>
      <c r="E129" s="99">
        <f>RES_hhdet_tesh!E129/RES_summary!E$19</f>
        <v>1.6324303948730032</v>
      </c>
      <c r="F129" s="99">
        <f>RES_hhdet_tesh!F129/RES_summary!F$19</f>
        <v>0.53725680240009932</v>
      </c>
      <c r="G129" s="99">
        <f>RES_hhdet_tesh!G129/RES_summary!G$19</f>
        <v>0.81505970601414757</v>
      </c>
      <c r="H129" s="99">
        <f>RES_hhdet_tesh!H129/RES_summary!H$19</f>
        <v>1.2440429352317259</v>
      </c>
      <c r="I129" s="99">
        <f>RES_hhdet_tesh!I129/RES_summary!I$19</f>
        <v>0.69033588734402618</v>
      </c>
      <c r="J129" s="99">
        <f>RES_hhdet_tesh!J129/RES_summary!J$19</f>
        <v>0.77337255890076628</v>
      </c>
      <c r="K129" s="99">
        <f>RES_hhdet_tesh!K129/RES_summary!K$19</f>
        <v>0.86196269276038451</v>
      </c>
      <c r="L129" s="99">
        <f>RES_hhdet_tesh!L129/RES_summary!L$19</f>
        <v>0.67010735928186449</v>
      </c>
      <c r="M129" s="99">
        <f>RES_hhdet_tesh!M129/RES_summary!M$19</f>
        <v>0.57111653437930676</v>
      </c>
      <c r="N129" s="99">
        <f>RES_hhdet_tesh!N129/RES_summary!N$19</f>
        <v>0.56429047425353773</v>
      </c>
      <c r="O129" s="99">
        <f>RES_hhdet_tesh!O129/RES_summary!O$19</f>
        <v>0.63519529333614777</v>
      </c>
      <c r="P129" s="99">
        <f>RES_hhdet_tesh!P129/RES_summary!P$19</f>
        <v>0.76506970388376461</v>
      </c>
      <c r="Q129" s="99">
        <f>RES_hhdet_tesh!Q129/RES_summary!Q$19</f>
        <v>0.89024411686062455</v>
      </c>
      <c r="R129" s="99">
        <f>RES_hhdet_tesh!R129/RES_summary!R$19</f>
        <v>1.1962754241897033</v>
      </c>
      <c r="S129" s="99">
        <f>RES_hhdet_tesh!S129/RES_summary!S$19</f>
        <v>1.4094723578211528</v>
      </c>
      <c r="T129" s="99">
        <f>RES_hhdet_tesh!T129/RES_summary!T$19</f>
        <v>1.7863143804707393</v>
      </c>
      <c r="U129" s="99">
        <f>RES_hhdet_tesh!U129/RES_summary!U$19</f>
        <v>2.1283988506751554</v>
      </c>
      <c r="V129" s="99">
        <f>RES_hhdet_tesh!V129/RES_summary!V$19</f>
        <v>2.6857207399267615</v>
      </c>
      <c r="W129" s="99">
        <f>RES_hhdet_tesh!W129/RES_summary!W$19</f>
        <v>2.8359356305857482</v>
      </c>
      <c r="DA129" s="63" t="s">
        <v>3035</v>
      </c>
    </row>
    <row r="130" spans="1:105" ht="12" customHeight="1" x14ac:dyDescent="0.25">
      <c r="A130" s="121" t="s">
        <v>55</v>
      </c>
      <c r="B130" s="123">
        <v>8.8531751451860696</v>
      </c>
      <c r="C130" s="123">
        <v>9.7515620455416023</v>
      </c>
      <c r="D130" s="123">
        <v>10.708482020668818</v>
      </c>
      <c r="E130" s="123">
        <v>10.341984089341191</v>
      </c>
      <c r="F130" s="123">
        <v>10.163071866360692</v>
      </c>
      <c r="G130" s="123">
        <v>10.597702538813699</v>
      </c>
      <c r="H130" s="123">
        <v>11.808642506965178</v>
      </c>
      <c r="I130" s="123">
        <v>8.2566651860037528</v>
      </c>
      <c r="J130" s="123">
        <v>9.8523809083807183</v>
      </c>
      <c r="K130" s="123">
        <v>9.2223023122294574</v>
      </c>
      <c r="L130" s="123">
        <v>10.406408146211019</v>
      </c>
      <c r="M130" s="123">
        <v>11.325185338502246</v>
      </c>
      <c r="N130" s="123">
        <v>11.527252338099457</v>
      </c>
      <c r="O130" s="123">
        <v>11.839696286873371</v>
      </c>
      <c r="P130" s="123">
        <v>10.985653282349896</v>
      </c>
      <c r="Q130" s="123">
        <v>11.651202942198662</v>
      </c>
      <c r="R130" s="123">
        <v>11.799597778765449</v>
      </c>
      <c r="S130" s="123">
        <v>12.199117209685612</v>
      </c>
      <c r="T130" s="123">
        <v>12.529984715119802</v>
      </c>
      <c r="U130" s="123">
        <v>12.29070314705096</v>
      </c>
      <c r="V130" s="123">
        <v>12.738705295425452</v>
      </c>
      <c r="W130" s="123">
        <v>12.775850902622798</v>
      </c>
      <c r="DA130" s="130" t="s">
        <v>3036</v>
      </c>
    </row>
    <row r="131" spans="1:105" ht="12" customHeight="1" x14ac:dyDescent="0.25">
      <c r="A131" s="97" t="s">
        <v>128</v>
      </c>
      <c r="B131" s="99">
        <v>8.7085409934770386</v>
      </c>
      <c r="C131" s="99">
        <v>9.7307308770051115</v>
      </c>
      <c r="D131" s="99">
        <v>10.758168431905004</v>
      </c>
      <c r="E131" s="99">
        <v>10.331777506464595</v>
      </c>
      <c r="F131" s="99">
        <v>10.139217883998773</v>
      </c>
      <c r="G131" s="99">
        <v>10.654331314440498</v>
      </c>
      <c r="H131" s="99">
        <v>11.923450879910741</v>
      </c>
      <c r="I131" s="99">
        <v>8.1279985056861612</v>
      </c>
      <c r="J131" s="99">
        <v>9.8224328737740461</v>
      </c>
      <c r="K131" s="99">
        <v>9.2027312474476712</v>
      </c>
      <c r="L131" s="99">
        <v>10.411154929940853</v>
      </c>
      <c r="M131" s="99">
        <v>11.347814959373489</v>
      </c>
      <c r="N131" s="99">
        <v>11.509067298745773</v>
      </c>
      <c r="O131" s="99">
        <v>11.789320724097154</v>
      </c>
      <c r="P131" s="99">
        <v>10.980721052283638</v>
      </c>
      <c r="Q131" s="99">
        <v>11.661588953407657</v>
      </c>
      <c r="R131" s="99">
        <v>11.818780186798124</v>
      </c>
      <c r="S131" s="99">
        <v>12.188347170034405</v>
      </c>
      <c r="T131" s="99">
        <v>12.542043200256213</v>
      </c>
      <c r="U131" s="99">
        <v>12.293745624040122</v>
      </c>
      <c r="V131" s="99">
        <v>12.732004002810788</v>
      </c>
      <c r="W131" s="99">
        <v>12.804822888241922</v>
      </c>
      <c r="DA131" s="63" t="s">
        <v>3037</v>
      </c>
    </row>
    <row r="132" spans="1:105" ht="12" customHeight="1" x14ac:dyDescent="0.25">
      <c r="A132" s="97" t="s">
        <v>127</v>
      </c>
      <c r="B132" s="99">
        <v>8.7085409934770368</v>
      </c>
      <c r="C132" s="99">
        <v>9.730578878688652</v>
      </c>
      <c r="D132" s="99">
        <v>10.757896838338066</v>
      </c>
      <c r="E132" s="99">
        <v>10.331837639771134</v>
      </c>
      <c r="F132" s="99">
        <v>10.139391919374027</v>
      </c>
      <c r="G132" s="99">
        <v>10.653648255504121</v>
      </c>
      <c r="H132" s="99">
        <v>11.922908522173994</v>
      </c>
      <c r="I132" s="99">
        <v>8.1275395629391696</v>
      </c>
      <c r="J132" s="99">
        <v>9.8219772021002036</v>
      </c>
      <c r="K132" s="99">
        <v>9.2023403633137768</v>
      </c>
      <c r="L132" s="99">
        <v>10.402169880945626</v>
      </c>
      <c r="M132" s="99">
        <v>11.343455082232836</v>
      </c>
      <c r="N132" s="99">
        <v>11.506822163880699</v>
      </c>
      <c r="O132" s="99">
        <v>11.791004482157168</v>
      </c>
      <c r="P132" s="99">
        <v>10.977595154241861</v>
      </c>
      <c r="Q132" s="99">
        <v>11.656894621459774</v>
      </c>
      <c r="R132" s="99">
        <v>11.813932312260707</v>
      </c>
      <c r="S132" s="99">
        <v>12.184410610547468</v>
      </c>
      <c r="T132" s="99">
        <v>12.53739100482437</v>
      </c>
      <c r="U132" s="99">
        <v>12.289584792402131</v>
      </c>
      <c r="V132" s="99">
        <v>12.728337330164319</v>
      </c>
      <c r="W132" s="99">
        <v>12.797776036379336</v>
      </c>
      <c r="DA132" s="63" t="s">
        <v>3038</v>
      </c>
    </row>
    <row r="133" spans="1:105" ht="12" customHeight="1" x14ac:dyDescent="0.25">
      <c r="A133" s="100" t="s">
        <v>203</v>
      </c>
      <c r="B133" s="102">
        <v>2.2965339663510389</v>
      </c>
      <c r="C133" s="102">
        <v>2.2986963155369251</v>
      </c>
      <c r="D133" s="102">
        <v>2.3210076097766428</v>
      </c>
      <c r="E133" s="102">
        <v>2.4807061683941987</v>
      </c>
      <c r="F133" s="102">
        <v>2.3670714885300419</v>
      </c>
      <c r="G133" s="102">
        <v>2.2798613235673146</v>
      </c>
      <c r="H133" s="102">
        <v>2.4422159773498349</v>
      </c>
      <c r="I133" s="102">
        <v>2.0083786665010033</v>
      </c>
      <c r="J133" s="102">
        <v>2.249950768734474</v>
      </c>
      <c r="K133" s="102">
        <v>1.9336303119815015</v>
      </c>
      <c r="L133" s="102">
        <v>4.6883413533063854</v>
      </c>
      <c r="M133" s="102">
        <v>2.2710499726186293</v>
      </c>
      <c r="N133" s="102">
        <v>2.9150602306541589</v>
      </c>
      <c r="O133" s="102">
        <v>3.1160611762477415</v>
      </c>
      <c r="P133" s="102">
        <v>2.0913475136585031</v>
      </c>
      <c r="Q133" s="102">
        <v>2.5567230675986305</v>
      </c>
      <c r="R133" s="102">
        <v>2.4076860600355126</v>
      </c>
      <c r="S133" s="102">
        <v>2.7909955219463036</v>
      </c>
      <c r="T133" s="102">
        <v>2.862381841275305</v>
      </c>
      <c r="U133" s="102">
        <v>2.5907858072586762</v>
      </c>
      <c r="V133" s="102">
        <v>2.7873437165071389</v>
      </c>
      <c r="W133" s="102">
        <v>2.8750513527045367</v>
      </c>
      <c r="DA133" s="131" t="s">
        <v>3039</v>
      </c>
    </row>
    <row r="134" spans="1:105" ht="12" customHeight="1" x14ac:dyDescent="0.25">
      <c r="A134" s="103" t="s">
        <v>52</v>
      </c>
      <c r="B134" s="105">
        <v>6.4120070271259975</v>
      </c>
      <c r="C134" s="105">
        <v>7.4318825631517269</v>
      </c>
      <c r="D134" s="105">
        <v>8.436889228561423</v>
      </c>
      <c r="E134" s="105">
        <v>7.8511314713769327</v>
      </c>
      <c r="F134" s="105">
        <v>7.7723204308439859</v>
      </c>
      <c r="G134" s="105">
        <v>8.3737869319368095</v>
      </c>
      <c r="H134" s="105">
        <v>9.4806925448241586</v>
      </c>
      <c r="I134" s="105">
        <v>6.1191608964381654</v>
      </c>
      <c r="J134" s="105">
        <v>7.5720264333657292</v>
      </c>
      <c r="K134" s="105">
        <v>7.2687100513322758</v>
      </c>
      <c r="L134" s="105">
        <v>5.7138285276392411</v>
      </c>
      <c r="M134" s="105">
        <v>9.0724051096142073</v>
      </c>
      <c r="N134" s="105">
        <v>8.5917619332265431</v>
      </c>
      <c r="O134" s="105">
        <v>8.6749433059094265</v>
      </c>
      <c r="P134" s="105">
        <v>8.8862476405833615</v>
      </c>
      <c r="Q134" s="105">
        <v>9.1001715538611432</v>
      </c>
      <c r="R134" s="105">
        <v>9.4062462522251966</v>
      </c>
      <c r="S134" s="105">
        <v>9.3934150886011629</v>
      </c>
      <c r="T134" s="105">
        <v>9.6750091635490651</v>
      </c>
      <c r="U134" s="105">
        <v>9.6987989851434548</v>
      </c>
      <c r="V134" s="105">
        <v>9.9409936136571808</v>
      </c>
      <c r="W134" s="105">
        <v>9.9227246836748009</v>
      </c>
      <c r="DA134" s="132" t="s">
        <v>3040</v>
      </c>
    </row>
    <row r="135" spans="1:105" ht="12" customHeight="1" x14ac:dyDescent="0.25">
      <c r="A135" s="106" t="s">
        <v>122</v>
      </c>
      <c r="B135" s="102">
        <v>10.611175404058132</v>
      </c>
      <c r="C135" s="102">
        <v>10.016005176129573</v>
      </c>
      <c r="D135" s="102">
        <v>9.9685416704689427</v>
      </c>
      <c r="E135" s="102">
        <v>10.497884882963556</v>
      </c>
      <c r="F135" s="102">
        <v>10.52370224861615</v>
      </c>
      <c r="G135" s="102">
        <v>9.7429925383468809</v>
      </c>
      <c r="H135" s="102">
        <v>10.089114009798948</v>
      </c>
      <c r="I135" s="102">
        <v>10.156941544799183</v>
      </c>
      <c r="J135" s="102">
        <v>10.289291886259004</v>
      </c>
      <c r="K135" s="102">
        <v>9.4948133012099643</v>
      </c>
      <c r="L135" s="102">
        <v>10.346022749253017</v>
      </c>
      <c r="M135" s="102">
        <v>11.060719077152685</v>
      </c>
      <c r="N135" s="102">
        <v>11.730533687823876</v>
      </c>
      <c r="O135" s="102">
        <v>12.361307190885455</v>
      </c>
      <c r="P135" s="102">
        <v>11.03195284019905</v>
      </c>
      <c r="Q135" s="102">
        <v>11.551126201330852</v>
      </c>
      <c r="R135" s="102">
        <v>11.608086781846781</v>
      </c>
      <c r="S135" s="102">
        <v>12.307948968389208</v>
      </c>
      <c r="T135" s="102">
        <v>12.411823803880589</v>
      </c>
      <c r="U135" s="102">
        <v>12.261471366489618</v>
      </c>
      <c r="V135" s="102">
        <v>12.804430599100499</v>
      </c>
      <c r="W135" s="102">
        <v>12.449976772682472</v>
      </c>
      <c r="DA135" s="131" t="s">
        <v>3041</v>
      </c>
    </row>
    <row r="136" spans="1:105" ht="12" customHeight="1" x14ac:dyDescent="0.25">
      <c r="A136" s="107" t="s">
        <v>121</v>
      </c>
      <c r="B136" s="105">
        <v>10.611175404058134</v>
      </c>
      <c r="C136" s="105">
        <v>10.015818468245723</v>
      </c>
      <c r="D136" s="105">
        <v>9.9680815148719386</v>
      </c>
      <c r="E136" s="105">
        <v>10.497470200153264</v>
      </c>
      <c r="F136" s="105">
        <v>10.523106858828214</v>
      </c>
      <c r="G136" s="105">
        <v>9.7421865545071356</v>
      </c>
      <c r="H136" s="105">
        <v>10.092861874578551</v>
      </c>
      <c r="I136" s="105">
        <v>10.164322533302963</v>
      </c>
      <c r="J136" s="105">
        <v>10.298341005733096</v>
      </c>
      <c r="K136" s="105">
        <v>9.5028443861822556</v>
      </c>
      <c r="L136" s="105">
        <v>10.325819577219155</v>
      </c>
      <c r="M136" s="105">
        <v>11.04781922655261</v>
      </c>
      <c r="N136" s="105">
        <v>11.72496788752589</v>
      </c>
      <c r="O136" s="105">
        <v>12.363541973788806</v>
      </c>
      <c r="P136" s="105">
        <v>11.035015387313621</v>
      </c>
      <c r="Q136" s="105">
        <v>11.554245055713141</v>
      </c>
      <c r="R136" s="105">
        <v>11.610751422062142</v>
      </c>
      <c r="S136" s="105">
        <v>12.309172631001083</v>
      </c>
      <c r="T136" s="105">
        <v>12.408620548648823</v>
      </c>
      <c r="U136" s="105">
        <v>12.259740256478983</v>
      </c>
      <c r="V136" s="105">
        <v>12.80521788125443</v>
      </c>
      <c r="W136" s="105">
        <v>12.454725035959829</v>
      </c>
      <c r="DA136" s="132" t="s">
        <v>3042</v>
      </c>
    </row>
    <row r="137" spans="1:105" ht="12" customHeight="1" x14ac:dyDescent="0.25">
      <c r="A137" s="108" t="s">
        <v>53</v>
      </c>
      <c r="B137" s="99">
        <v>2.8013378222334824</v>
      </c>
      <c r="C137" s="99">
        <v>2.3666638785983025</v>
      </c>
      <c r="D137" s="99">
        <v>2.1488413119907639</v>
      </c>
      <c r="E137" s="99">
        <v>2.5208498192153534</v>
      </c>
      <c r="F137" s="99">
        <v>2.4571217337534144</v>
      </c>
      <c r="G137" s="99">
        <v>2.0823145837053425</v>
      </c>
      <c r="H137" s="99">
        <v>2.062096068185463</v>
      </c>
      <c r="I137" s="99">
        <v>2.5129795013914857</v>
      </c>
      <c r="J137" s="99">
        <v>2.3602663397341122</v>
      </c>
      <c r="K137" s="99">
        <v>1.996364840612129</v>
      </c>
      <c r="L137" s="99">
        <v>4.6540926577892492</v>
      </c>
      <c r="M137" s="99">
        <v>2.2064300343537946</v>
      </c>
      <c r="N137" s="99">
        <v>2.9705252916109735</v>
      </c>
      <c r="O137" s="99">
        <v>3.2666933946009302</v>
      </c>
      <c r="P137" s="99">
        <v>2.1021031329573074</v>
      </c>
      <c r="Q137" s="99">
        <v>2.534159125135294</v>
      </c>
      <c r="R137" s="99">
        <v>2.3639711279955917</v>
      </c>
      <c r="S137" s="99">
        <v>2.8209493573857549</v>
      </c>
      <c r="T137" s="99">
        <v>2.8333334097866718</v>
      </c>
      <c r="U137" s="99">
        <v>2.5849896719025711</v>
      </c>
      <c r="V137" s="99">
        <v>2.8056845986700236</v>
      </c>
      <c r="W137" s="99">
        <v>2.7956163659450222</v>
      </c>
      <c r="DA137" s="63" t="s">
        <v>3043</v>
      </c>
    </row>
    <row r="138" spans="1:105" ht="12" customHeight="1" x14ac:dyDescent="0.25">
      <c r="A138" s="108" t="s">
        <v>52</v>
      </c>
      <c r="B138" s="99">
        <v>7.8098375818246497</v>
      </c>
      <c r="C138" s="99">
        <v>7.64915458964742</v>
      </c>
      <c r="D138" s="99">
        <v>7.8192402028811756</v>
      </c>
      <c r="E138" s="99">
        <v>7.9766203809379093</v>
      </c>
      <c r="F138" s="99">
        <v>8.0659851250747998</v>
      </c>
      <c r="G138" s="99">
        <v>7.6598719708017935</v>
      </c>
      <c r="H138" s="99">
        <v>8.0307658063930898</v>
      </c>
      <c r="I138" s="99">
        <v>7.6513430319114786</v>
      </c>
      <c r="J138" s="99">
        <v>7.9380746659989825</v>
      </c>
      <c r="K138" s="99">
        <v>7.5064795455701274</v>
      </c>
      <c r="L138" s="99">
        <v>5.6717269194299043</v>
      </c>
      <c r="M138" s="99">
        <v>8.8413891921988164</v>
      </c>
      <c r="N138" s="99">
        <v>8.7544425959149166</v>
      </c>
      <c r="O138" s="99">
        <v>9.0968485791878759</v>
      </c>
      <c r="P138" s="99">
        <v>8.9329122543563155</v>
      </c>
      <c r="Q138" s="99">
        <v>9.0200859305778476</v>
      </c>
      <c r="R138" s="99">
        <v>9.2467802940665518</v>
      </c>
      <c r="S138" s="99">
        <v>9.4882232736153256</v>
      </c>
      <c r="T138" s="99">
        <v>9.5752871388621497</v>
      </c>
      <c r="U138" s="99">
        <v>9.6747505845764117</v>
      </c>
      <c r="V138" s="99">
        <v>9.9995332825844088</v>
      </c>
      <c r="W138" s="99">
        <v>9.6591086700148026</v>
      </c>
      <c r="DA138" s="63" t="s">
        <v>3044</v>
      </c>
    </row>
    <row r="139" spans="1:105" ht="12" customHeight="1" x14ac:dyDescent="0.25">
      <c r="A139" s="121" t="s">
        <v>54</v>
      </c>
      <c r="B139" s="123">
        <v>6.5215350219120714</v>
      </c>
      <c r="C139" s="123">
        <v>6.5054771569687215</v>
      </c>
      <c r="D139" s="123">
        <v>6.550722019647738</v>
      </c>
      <c r="E139" s="123">
        <v>6.2904484404115664</v>
      </c>
      <c r="F139" s="123">
        <v>5.6349325162333743</v>
      </c>
      <c r="G139" s="123">
        <v>5.7937801057144362</v>
      </c>
      <c r="H139" s="123">
        <v>5.866386330031629</v>
      </c>
      <c r="I139" s="123">
        <v>6.1288258991219724</v>
      </c>
      <c r="J139" s="123">
        <v>6.1125738522874036</v>
      </c>
      <c r="K139" s="123">
        <v>5.1331688371823843</v>
      </c>
      <c r="L139" s="123">
        <v>6.2595502752142886</v>
      </c>
      <c r="M139" s="123">
        <v>6.1896058884648966</v>
      </c>
      <c r="N139" s="123">
        <v>6.4720801500458975</v>
      </c>
      <c r="O139" s="123">
        <v>6.6013822555910329</v>
      </c>
      <c r="P139" s="123">
        <v>5.7914542357653458</v>
      </c>
      <c r="Q139" s="123">
        <v>6.0055090123851933</v>
      </c>
      <c r="R139" s="123">
        <v>5.7678573563282889</v>
      </c>
      <c r="S139" s="123">
        <v>6.1046824412716783</v>
      </c>
      <c r="T139" s="123">
        <v>6.0721321984347663</v>
      </c>
      <c r="U139" s="123">
        <v>5.9512835754604199</v>
      </c>
      <c r="V139" s="123">
        <v>6.211587000161666</v>
      </c>
      <c r="W139" s="123">
        <v>5.8328283605449869</v>
      </c>
      <c r="DA139" s="130" t="s">
        <v>3045</v>
      </c>
    </row>
    <row r="140" spans="1:105" ht="12" customHeight="1" x14ac:dyDescent="0.25">
      <c r="A140" s="97" t="s">
        <v>50</v>
      </c>
      <c r="B140" s="99">
        <v>6.647831735328765</v>
      </c>
      <c r="C140" s="99">
        <v>6.372707365901892</v>
      </c>
      <c r="D140" s="99">
        <v>6.5020217554614703</v>
      </c>
      <c r="E140" s="99">
        <v>6.107268895270817</v>
      </c>
      <c r="F140" s="99">
        <v>5.9866730146343379</v>
      </c>
      <c r="G140" s="99">
        <v>5.8258592349919143</v>
      </c>
      <c r="H140" s="99">
        <v>5.8011978485849705</v>
      </c>
      <c r="I140" s="99">
        <v>6.1391411651950358</v>
      </c>
      <c r="J140" s="99">
        <v>5.7670348223410777</v>
      </c>
      <c r="K140" s="99">
        <v>5.8534561299796266</v>
      </c>
      <c r="L140" s="99">
        <v>6.0264688777150734</v>
      </c>
      <c r="M140" s="99">
        <v>6.3341554819139958</v>
      </c>
      <c r="N140" s="99">
        <v>6.253679953359959</v>
      </c>
      <c r="O140" s="99">
        <v>6.2534915457318228</v>
      </c>
      <c r="P140" s="99">
        <v>6.2329497167010883</v>
      </c>
      <c r="Q140" s="99">
        <v>6.1258855560577494</v>
      </c>
      <c r="R140" s="99">
        <v>5.6222708759661808</v>
      </c>
      <c r="S140" s="99">
        <v>6.0777944144353668</v>
      </c>
      <c r="T140" s="99">
        <v>6.0625259718878821</v>
      </c>
      <c r="U140" s="99">
        <v>5.9287879772725365</v>
      </c>
      <c r="V140" s="99">
        <v>6.2704052502475252</v>
      </c>
      <c r="W140" s="99">
        <v>5.7085143509558254</v>
      </c>
      <c r="DA140" s="63" t="s">
        <v>3046</v>
      </c>
    </row>
    <row r="141" spans="1:105" ht="12" customHeight="1" x14ac:dyDescent="0.25">
      <c r="A141" s="109" t="s">
        <v>120</v>
      </c>
      <c r="B141" s="110">
        <v>6.4142467553683629</v>
      </c>
      <c r="C141" s="110">
        <v>6.616366908663494</v>
      </c>
      <c r="D141" s="110">
        <v>6.5914919102517091</v>
      </c>
      <c r="E141" s="110">
        <v>6.4437263539253298</v>
      </c>
      <c r="F141" s="110">
        <v>5.3323158199853875</v>
      </c>
      <c r="G141" s="110">
        <v>5.766648411019454</v>
      </c>
      <c r="H141" s="110">
        <v>5.9191372146118573</v>
      </c>
      <c r="I141" s="110">
        <v>6.1205413497238759</v>
      </c>
      <c r="J141" s="110">
        <v>6.3864193679449395</v>
      </c>
      <c r="K141" s="110">
        <v>4.5837406415214668</v>
      </c>
      <c r="L141" s="110">
        <v>6.4206386149255792</v>
      </c>
      <c r="M141" s="110">
        <v>6.099140769290365</v>
      </c>
      <c r="N141" s="110">
        <v>6.59466311781346</v>
      </c>
      <c r="O141" s="110">
        <v>6.7874158385073287</v>
      </c>
      <c r="P141" s="110">
        <v>5.5589565553132356</v>
      </c>
      <c r="Q141" s="110">
        <v>5.9445740570128338</v>
      </c>
      <c r="R141" s="110">
        <v>5.8354569907600284</v>
      </c>
      <c r="S141" s="110">
        <v>6.1160977114361232</v>
      </c>
      <c r="T141" s="110">
        <v>6.0758673577429123</v>
      </c>
      <c r="U141" s="110">
        <v>5.9593234218570776</v>
      </c>
      <c r="V141" s="110">
        <v>6.1918347099083872</v>
      </c>
      <c r="W141" s="110">
        <v>5.8728135887297048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106.29564563232702</v>
      </c>
      <c r="C143" s="118">
        <f t="shared" si="49"/>
        <v>116.14827224439117</v>
      </c>
      <c r="D143" s="118">
        <f t="shared" si="49"/>
        <v>107.77761612166474</v>
      </c>
      <c r="E143" s="118">
        <f t="shared" si="49"/>
        <v>110.85639645847645</v>
      </c>
      <c r="F143" s="118">
        <f t="shared" si="49"/>
        <v>84.283195898747309</v>
      </c>
      <c r="G143" s="118">
        <f t="shared" si="49"/>
        <v>96.612100800757133</v>
      </c>
      <c r="H143" s="118">
        <f t="shared" si="49"/>
        <v>103.67380042491813</v>
      </c>
      <c r="I143" s="118">
        <f t="shared" si="49"/>
        <v>100.76136508883181</v>
      </c>
      <c r="J143" s="118">
        <f t="shared" si="49"/>
        <v>108.74937032940862</v>
      </c>
      <c r="K143" s="118">
        <f t="shared" si="49"/>
        <v>109.58797125230971</v>
      </c>
      <c r="L143" s="118">
        <f t="shared" si="49"/>
        <v>120.59100565164839</v>
      </c>
      <c r="M143" s="118">
        <f t="shared" si="49"/>
        <v>98.53405252663805</v>
      </c>
      <c r="N143" s="118">
        <f t="shared" si="49"/>
        <v>110.48460603090301</v>
      </c>
      <c r="O143" s="118">
        <f t="shared" si="49"/>
        <v>117.11464001148076</v>
      </c>
      <c r="P143" s="118">
        <f t="shared" si="49"/>
        <v>94.938357646395801</v>
      </c>
      <c r="Q143" s="118">
        <f t="shared" si="49"/>
        <v>100.18948783387094</v>
      </c>
      <c r="R143" s="118">
        <f t="shared" ref="R143:V143" si="50">R144+R146+R148+R157</f>
        <v>106.81816518085914</v>
      </c>
      <c r="S143" s="118">
        <f t="shared" si="50"/>
        <v>104.44828779133533</v>
      </c>
      <c r="T143" s="118">
        <f t="shared" si="50"/>
        <v>101.72804981191997</v>
      </c>
      <c r="U143" s="118">
        <f t="shared" si="50"/>
        <v>103.41226039724395</v>
      </c>
      <c r="V143" s="118">
        <f t="shared" si="50"/>
        <v>99.809200295754806</v>
      </c>
      <c r="W143" s="118">
        <f t="shared" ref="W143" si="51">W144+W146+W148+W157</f>
        <v>114.71170042809004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84.88695120207997</v>
      </c>
      <c r="C144" s="123">
        <f t="shared" si="52"/>
        <v>94.912787129698103</v>
      </c>
      <c r="D144" s="123">
        <f t="shared" si="52"/>
        <v>87.909302132652314</v>
      </c>
      <c r="E144" s="123">
        <f t="shared" si="52"/>
        <v>85.022151011966443</v>
      </c>
      <c r="F144" s="123">
        <f t="shared" si="52"/>
        <v>66.023649341210913</v>
      </c>
      <c r="G144" s="123">
        <f t="shared" si="52"/>
        <v>78.661666612369061</v>
      </c>
      <c r="H144" s="123">
        <f t="shared" si="52"/>
        <v>84.325486111314675</v>
      </c>
      <c r="I144" s="123">
        <f t="shared" si="52"/>
        <v>82.736915531032935</v>
      </c>
      <c r="J144" s="123">
        <f t="shared" si="52"/>
        <v>90.225837018482082</v>
      </c>
      <c r="K144" s="123">
        <f t="shared" si="52"/>
        <v>91.661579190482115</v>
      </c>
      <c r="L144" s="123">
        <f t="shared" si="52"/>
        <v>100.322988670659</v>
      </c>
      <c r="M144" s="123">
        <f t="shared" si="52"/>
        <v>77.776150058169222</v>
      </c>
      <c r="N144" s="123">
        <f t="shared" si="52"/>
        <v>88.852864924211971</v>
      </c>
      <c r="O144" s="123">
        <f t="shared" si="52"/>
        <v>94.577437193143624</v>
      </c>
      <c r="P144" s="123">
        <f t="shared" si="52"/>
        <v>74.608495829846731</v>
      </c>
      <c r="Q144" s="123">
        <f t="shared" si="52"/>
        <v>79.027843952153844</v>
      </c>
      <c r="R144" s="123">
        <f t="shared" si="52"/>
        <v>84.952241269711436</v>
      </c>
      <c r="S144" s="123">
        <f t="shared" si="52"/>
        <v>81.786452496580196</v>
      </c>
      <c r="T144" s="123">
        <f t="shared" si="52"/>
        <v>78.790799141861172</v>
      </c>
      <c r="U144" s="123">
        <f t="shared" si="52"/>
        <v>80.225552156454569</v>
      </c>
      <c r="V144" s="123">
        <f t="shared" si="52"/>
        <v>74.793403687263819</v>
      </c>
      <c r="W144" s="123">
        <f t="shared" si="52"/>
        <v>89.742113061532763</v>
      </c>
      <c r="DA144" s="130" t="s">
        <v>3049</v>
      </c>
    </row>
    <row r="145" spans="1:105" ht="12" customHeight="1" x14ac:dyDescent="0.25">
      <c r="A145" s="97" t="s">
        <v>53</v>
      </c>
      <c r="B145" s="99">
        <v>84.88695120207997</v>
      </c>
      <c r="C145" s="99">
        <v>94.912787129698103</v>
      </c>
      <c r="D145" s="99">
        <v>87.909302132652314</v>
      </c>
      <c r="E145" s="99">
        <v>85.022151011966443</v>
      </c>
      <c r="F145" s="99">
        <v>66.023649341210913</v>
      </c>
      <c r="G145" s="99">
        <v>78.661666612369061</v>
      </c>
      <c r="H145" s="99">
        <v>84.325486111314675</v>
      </c>
      <c r="I145" s="99">
        <v>82.736915531032935</v>
      </c>
      <c r="J145" s="99">
        <v>90.225837018482082</v>
      </c>
      <c r="K145" s="99">
        <v>91.661579190482115</v>
      </c>
      <c r="L145" s="99">
        <v>100.322988670659</v>
      </c>
      <c r="M145" s="99">
        <v>77.776150058169222</v>
      </c>
      <c r="N145" s="99">
        <v>88.852864924211971</v>
      </c>
      <c r="O145" s="99">
        <v>94.577437193143624</v>
      </c>
      <c r="P145" s="99">
        <v>74.608495829846731</v>
      </c>
      <c r="Q145" s="99">
        <v>79.027843952153844</v>
      </c>
      <c r="R145" s="99">
        <v>84.952241269711436</v>
      </c>
      <c r="S145" s="99">
        <v>81.786452496580196</v>
      </c>
      <c r="T145" s="99">
        <v>78.790799141861172</v>
      </c>
      <c r="U145" s="99">
        <v>80.225552156454569</v>
      </c>
      <c r="V145" s="99">
        <v>74.793403687263819</v>
      </c>
      <c r="W145" s="99">
        <v>89.742113061532763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4.3202075748380135</v>
      </c>
      <c r="C146" s="123">
        <f t="shared" si="53"/>
        <v>4.7236472445570756</v>
      </c>
      <c r="D146" s="123">
        <f t="shared" si="53"/>
        <v>3.3165106450987847</v>
      </c>
      <c r="E146" s="123">
        <f t="shared" si="53"/>
        <v>9.0865124437863578</v>
      </c>
      <c r="F146" s="123">
        <f t="shared" si="53"/>
        <v>2.1138863850381604</v>
      </c>
      <c r="G146" s="123">
        <f t="shared" si="53"/>
        <v>2.3821663530871251</v>
      </c>
      <c r="H146" s="123">
        <f t="shared" si="53"/>
        <v>3.4174256630137978</v>
      </c>
      <c r="I146" s="123">
        <f t="shared" si="53"/>
        <v>1.7432098967639131</v>
      </c>
      <c r="J146" s="123">
        <f t="shared" si="53"/>
        <v>2.1428294880904657</v>
      </c>
      <c r="K146" s="123">
        <f t="shared" si="53"/>
        <v>3.3879315824184917</v>
      </c>
      <c r="L146" s="123">
        <f t="shared" si="53"/>
        <v>3.6593952424315321</v>
      </c>
      <c r="M146" s="123">
        <f t="shared" si="53"/>
        <v>3.5037156711002018</v>
      </c>
      <c r="N146" s="123">
        <f t="shared" si="53"/>
        <v>3.4398076922035785</v>
      </c>
      <c r="O146" s="123">
        <f t="shared" si="53"/>
        <v>3.5888077963319822</v>
      </c>
      <c r="P146" s="123">
        <f t="shared" si="53"/>
        <v>3.4627426110820418</v>
      </c>
      <c r="Q146" s="123">
        <f t="shared" si="53"/>
        <v>3.5891690387803177</v>
      </c>
      <c r="R146" s="123">
        <f t="shared" si="53"/>
        <v>4.4649678160451227</v>
      </c>
      <c r="S146" s="123">
        <f t="shared" si="53"/>
        <v>4.2182289123154053</v>
      </c>
      <c r="T146" s="123">
        <f t="shared" si="53"/>
        <v>4.3935546904348657</v>
      </c>
      <c r="U146" s="123">
        <f t="shared" si="53"/>
        <v>4.9136131142645558</v>
      </c>
      <c r="V146" s="123">
        <f t="shared" si="53"/>
        <v>5.9445801793257056</v>
      </c>
      <c r="W146" s="123">
        <f t="shared" si="53"/>
        <v>6.6261232415042111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4.3202075748380135</v>
      </c>
      <c r="C147" s="99">
        <f>RES_hhdet_tesh!C147/RES_summary!C$19</f>
        <v>4.7236472445570756</v>
      </c>
      <c r="D147" s="99">
        <f>RES_hhdet_tesh!D147/RES_summary!D$19</f>
        <v>3.3165106450987847</v>
      </c>
      <c r="E147" s="99">
        <f>RES_hhdet_tesh!E147/RES_summary!E$19</f>
        <v>9.0865124437863578</v>
      </c>
      <c r="F147" s="99">
        <f>RES_hhdet_tesh!F147/RES_summary!F$19</f>
        <v>2.1138863850381604</v>
      </c>
      <c r="G147" s="99">
        <f>RES_hhdet_tesh!G147/RES_summary!G$19</f>
        <v>2.3821663530871251</v>
      </c>
      <c r="H147" s="99">
        <f>RES_hhdet_tesh!H147/RES_summary!H$19</f>
        <v>3.4174256630137978</v>
      </c>
      <c r="I147" s="99">
        <f>RES_hhdet_tesh!I147/RES_summary!I$19</f>
        <v>1.7432098967639131</v>
      </c>
      <c r="J147" s="99">
        <f>RES_hhdet_tesh!J147/RES_summary!J$19</f>
        <v>2.1428294880904657</v>
      </c>
      <c r="K147" s="99">
        <f>RES_hhdet_tesh!K147/RES_summary!K$19</f>
        <v>3.3879315824184917</v>
      </c>
      <c r="L147" s="99">
        <f>RES_hhdet_tesh!L147/RES_summary!L$19</f>
        <v>3.6593952424315321</v>
      </c>
      <c r="M147" s="99">
        <f>RES_hhdet_tesh!M147/RES_summary!M$19</f>
        <v>3.5037156711002018</v>
      </c>
      <c r="N147" s="99">
        <f>RES_hhdet_tesh!N147/RES_summary!N$19</f>
        <v>3.4398076922035785</v>
      </c>
      <c r="O147" s="99">
        <f>RES_hhdet_tesh!O147/RES_summary!O$19</f>
        <v>3.5888077963319822</v>
      </c>
      <c r="P147" s="99">
        <f>RES_hhdet_tesh!P147/RES_summary!P$19</f>
        <v>3.4627426110820418</v>
      </c>
      <c r="Q147" s="99">
        <f>RES_hhdet_tesh!Q147/RES_summary!Q$19</f>
        <v>3.5891690387803177</v>
      </c>
      <c r="R147" s="99">
        <f>RES_hhdet_tesh!R147/RES_summary!R$19</f>
        <v>4.4649678160451227</v>
      </c>
      <c r="S147" s="99">
        <f>RES_hhdet_tesh!S147/RES_summary!S$19</f>
        <v>4.2182289123154053</v>
      </c>
      <c r="T147" s="99">
        <f>RES_hhdet_tesh!T147/RES_summary!T$19</f>
        <v>4.3935546904348657</v>
      </c>
      <c r="U147" s="99">
        <f>RES_hhdet_tesh!U147/RES_summary!U$19</f>
        <v>4.9136131142645558</v>
      </c>
      <c r="V147" s="99">
        <f>RES_hhdet_tesh!V147/RES_summary!V$19</f>
        <v>5.9445801793257056</v>
      </c>
      <c r="W147" s="99">
        <f>RES_hhdet_tesh!W147/RES_summary!W$19</f>
        <v>6.6261232415042111</v>
      </c>
      <c r="DA147" s="63" t="s">
        <v>3052</v>
      </c>
    </row>
    <row r="148" spans="1:105" ht="12" customHeight="1" x14ac:dyDescent="0.25">
      <c r="A148" s="121" t="s">
        <v>55</v>
      </c>
      <c r="B148" s="123">
        <v>10.56695187706879</v>
      </c>
      <c r="C148" s="123">
        <v>10.005851828016574</v>
      </c>
      <c r="D148" s="123">
        <v>10.001015874931603</v>
      </c>
      <c r="E148" s="123">
        <v>10.457317727506268</v>
      </c>
      <c r="F148" s="123">
        <v>10.502644553628505</v>
      </c>
      <c r="G148" s="123">
        <v>9.7748489982806088</v>
      </c>
      <c r="H148" s="123">
        <v>10.060568905027896</v>
      </c>
      <c r="I148" s="123">
        <v>10.153324105152686</v>
      </c>
      <c r="J148" s="123">
        <v>10.226572712035392</v>
      </c>
      <c r="K148" s="123">
        <v>9.4897630108028252</v>
      </c>
      <c r="L148" s="123">
        <v>10.330672593580394</v>
      </c>
      <c r="M148" s="123">
        <v>11.070520466083705</v>
      </c>
      <c r="N148" s="123">
        <v>11.717644311373535</v>
      </c>
      <c r="O148" s="123">
        <v>12.346155039804575</v>
      </c>
      <c r="P148" s="123">
        <v>11.080614464182348</v>
      </c>
      <c r="Q148" s="123">
        <v>11.569337899953473</v>
      </c>
      <c r="R148" s="123">
        <v>11.629417717431437</v>
      </c>
      <c r="S148" s="123">
        <v>12.338380707108124</v>
      </c>
      <c r="T148" s="123">
        <v>12.471462838708277</v>
      </c>
      <c r="U148" s="123">
        <v>12.321777228426432</v>
      </c>
      <c r="V148" s="123">
        <v>12.859528687776553</v>
      </c>
      <c r="W148" s="123">
        <v>12.510727632341956</v>
      </c>
      <c r="DA148" s="130" t="s">
        <v>3053</v>
      </c>
    </row>
    <row r="149" spans="1:105" ht="12" customHeight="1" x14ac:dyDescent="0.25">
      <c r="A149" s="97" t="s">
        <v>124</v>
      </c>
      <c r="B149" s="99">
        <v>10.224913921963118</v>
      </c>
      <c r="C149" s="99">
        <v>9.9284934626393149</v>
      </c>
      <c r="D149" s="99">
        <v>10.301608497788651</v>
      </c>
      <c r="E149" s="99">
        <v>10.112324586272004</v>
      </c>
      <c r="F149" s="99">
        <v>10.360463148489689</v>
      </c>
      <c r="G149" s="99">
        <v>10.165351640793796</v>
      </c>
      <c r="H149" s="99">
        <v>9.9671818496824098</v>
      </c>
      <c r="I149" s="99">
        <v>10.394308118765048</v>
      </c>
      <c r="J149" s="99">
        <v>9.8210931059002124</v>
      </c>
      <c r="K149" s="99">
        <v>9.9655894659987183</v>
      </c>
      <c r="L149" s="99">
        <v>10.543528734370446</v>
      </c>
      <c r="M149" s="99">
        <v>11.395447993481978</v>
      </c>
      <c r="N149" s="99">
        <v>11.258905969611897</v>
      </c>
      <c r="O149" s="99">
        <v>11.407895806251153</v>
      </c>
      <c r="P149" s="99">
        <v>11.461141880917465</v>
      </c>
      <c r="Q149" s="99">
        <v>11.379457741361938</v>
      </c>
      <c r="R149" s="99">
        <v>11.574665984928272</v>
      </c>
      <c r="S149" s="99">
        <v>12.304853176181499</v>
      </c>
      <c r="T149" s="99">
        <v>12.71470277061097</v>
      </c>
      <c r="U149" s="99">
        <v>12.201521521481846</v>
      </c>
      <c r="V149" s="99">
        <v>12.481379273322235</v>
      </c>
      <c r="W149" s="99">
        <v>12.854999431976388</v>
      </c>
      <c r="DA149" s="63" t="s">
        <v>3054</v>
      </c>
    </row>
    <row r="150" spans="1:105" ht="12" customHeight="1" x14ac:dyDescent="0.25">
      <c r="A150" s="97" t="s">
        <v>123</v>
      </c>
      <c r="B150" s="99">
        <v>10.224913921963124</v>
      </c>
      <c r="C150" s="99">
        <v>9.9294443331610847</v>
      </c>
      <c r="D150" s="99">
        <v>10.304822138708401</v>
      </c>
      <c r="E150" s="99">
        <v>10.119663187765234</v>
      </c>
      <c r="F150" s="99">
        <v>10.356758906685016</v>
      </c>
      <c r="G150" s="99">
        <v>10.16300183965577</v>
      </c>
      <c r="H150" s="99">
        <v>9.9655724135443595</v>
      </c>
      <c r="I150" s="99">
        <v>10.394091853818702</v>
      </c>
      <c r="J150" s="99">
        <v>9.8224916809152329</v>
      </c>
      <c r="K150" s="99">
        <v>9.9670511607325363</v>
      </c>
      <c r="L150" s="99">
        <v>10.543544509135385</v>
      </c>
      <c r="M150" s="99">
        <v>11.39718157613455</v>
      </c>
      <c r="N150" s="99">
        <v>11.257147700033853</v>
      </c>
      <c r="O150" s="99">
        <v>11.404825551127404</v>
      </c>
      <c r="P150" s="99">
        <v>11.448696660720341</v>
      </c>
      <c r="Q150" s="99">
        <v>11.371264964816135</v>
      </c>
      <c r="R150" s="99">
        <v>11.567589913812993</v>
      </c>
      <c r="S150" s="99">
        <v>12.300273754954119</v>
      </c>
      <c r="T150" s="99">
        <v>12.710856541708662</v>
      </c>
      <c r="U150" s="99">
        <v>12.202756866851564</v>
      </c>
      <c r="V150" s="99">
        <v>12.48844449908205</v>
      </c>
      <c r="W150" s="99">
        <v>12.854617239573216</v>
      </c>
      <c r="DA150" s="63" t="s">
        <v>3055</v>
      </c>
    </row>
    <row r="151" spans="1:105" ht="12" customHeight="1" x14ac:dyDescent="0.25">
      <c r="A151" s="100" t="s">
        <v>50</v>
      </c>
      <c r="B151" s="102">
        <v>2.6979017022469249</v>
      </c>
      <c r="C151" s="102">
        <v>2.345849598744703</v>
      </c>
      <c r="D151" s="102">
        <v>2.222525284302133</v>
      </c>
      <c r="E151" s="102">
        <v>2.4294814818392552</v>
      </c>
      <c r="F151" s="102">
        <v>2.4178949167410129</v>
      </c>
      <c r="G151" s="102">
        <v>2.1735564526461628</v>
      </c>
      <c r="H151" s="102">
        <v>2.0370749987775785</v>
      </c>
      <c r="I151" s="102">
        <v>2.5696744116535175</v>
      </c>
      <c r="J151" s="102">
        <v>2.2491995534835207</v>
      </c>
      <c r="K151" s="102">
        <v>2.0975069807304698</v>
      </c>
      <c r="L151" s="102">
        <v>4.7523371998239092</v>
      </c>
      <c r="M151" s="102">
        <v>2.2808799498903718</v>
      </c>
      <c r="N151" s="102">
        <v>2.8519328044242362</v>
      </c>
      <c r="O151" s="102">
        <v>3.014213836476161</v>
      </c>
      <c r="P151" s="102">
        <v>2.1837754905349405</v>
      </c>
      <c r="Q151" s="102">
        <v>2.4917466764519629</v>
      </c>
      <c r="R151" s="102">
        <v>2.3541763657747374</v>
      </c>
      <c r="S151" s="102">
        <v>2.8173652222274024</v>
      </c>
      <c r="T151" s="102">
        <v>2.9012065082146945</v>
      </c>
      <c r="U151" s="102">
        <v>2.5702378302849898</v>
      </c>
      <c r="V151" s="102">
        <v>2.7343303408815682</v>
      </c>
      <c r="W151" s="102">
        <v>2.8852199282765758</v>
      </c>
      <c r="DA151" s="131" t="s">
        <v>3056</v>
      </c>
    </row>
    <row r="152" spans="1:105" ht="12" customHeight="1" x14ac:dyDescent="0.25">
      <c r="A152" s="103" t="s">
        <v>52</v>
      </c>
      <c r="B152" s="105">
        <v>7.527012219716199</v>
      </c>
      <c r="C152" s="105">
        <v>7.5835947344163825</v>
      </c>
      <c r="D152" s="105">
        <v>8.0822968544062661</v>
      </c>
      <c r="E152" s="105">
        <v>7.6901817059259781</v>
      </c>
      <c r="F152" s="105">
        <v>7.9388639899440028</v>
      </c>
      <c r="G152" s="105">
        <v>7.9894453870096047</v>
      </c>
      <c r="H152" s="105">
        <v>7.928497414766781</v>
      </c>
      <c r="I152" s="105">
        <v>7.8244174421651849</v>
      </c>
      <c r="J152" s="105">
        <v>7.5732921274317135</v>
      </c>
      <c r="K152" s="105">
        <v>7.869544180002066</v>
      </c>
      <c r="L152" s="105">
        <v>5.7912073093114769</v>
      </c>
      <c r="M152" s="105">
        <v>9.1163016262441783</v>
      </c>
      <c r="N152" s="105">
        <v>8.4052148956096175</v>
      </c>
      <c r="O152" s="105">
        <v>8.3906117146512429</v>
      </c>
      <c r="P152" s="105">
        <v>9.2649211701853993</v>
      </c>
      <c r="Q152" s="105">
        <v>8.8795182883641708</v>
      </c>
      <c r="R152" s="105">
        <v>9.2134135480382557</v>
      </c>
      <c r="S152" s="105">
        <v>9.4829085327267162</v>
      </c>
      <c r="T152" s="105">
        <v>9.809650033493968</v>
      </c>
      <c r="U152" s="105">
        <v>9.632519036566574</v>
      </c>
      <c r="V152" s="105">
        <v>9.7541141582004833</v>
      </c>
      <c r="W152" s="105">
        <v>9.9693973112966408</v>
      </c>
      <c r="DA152" s="132" t="s">
        <v>3057</v>
      </c>
    </row>
    <row r="153" spans="1:105" ht="12" customHeight="1" x14ac:dyDescent="0.25">
      <c r="A153" s="106" t="s">
        <v>122</v>
      </c>
      <c r="B153" s="102">
        <v>10.611175404058132</v>
      </c>
      <c r="C153" s="102">
        <v>10.015739982783174</v>
      </c>
      <c r="D153" s="102">
        <v>9.9659344330239712</v>
      </c>
      <c r="E153" s="102">
        <v>10.493594049671392</v>
      </c>
      <c r="F153" s="102">
        <v>10.51702535040368</v>
      </c>
      <c r="G153" s="102">
        <v>9.7353413443028902</v>
      </c>
      <c r="H153" s="102">
        <v>10.069279158804893</v>
      </c>
      <c r="I153" s="102">
        <v>10.133259448693545</v>
      </c>
      <c r="J153" s="102">
        <v>10.25494120084627</v>
      </c>
      <c r="K153" s="102">
        <v>9.4573792579088245</v>
      </c>
      <c r="L153" s="102">
        <v>10.317657870355459</v>
      </c>
      <c r="M153" s="102">
        <v>11.051688329574842</v>
      </c>
      <c r="N153" s="102">
        <v>11.741515435278417</v>
      </c>
      <c r="O153" s="102">
        <v>12.391514099473968</v>
      </c>
      <c r="P153" s="102">
        <v>11.064151363321631</v>
      </c>
      <c r="Q153" s="102">
        <v>11.577761725724175</v>
      </c>
      <c r="R153" s="102">
        <v>11.631945128177479</v>
      </c>
      <c r="S153" s="102">
        <v>12.339875673099874</v>
      </c>
      <c r="T153" s="102">
        <v>12.462127791035618</v>
      </c>
      <c r="U153" s="102">
        <v>12.325835907762787</v>
      </c>
      <c r="V153" s="102">
        <v>12.8724758789778</v>
      </c>
      <c r="W153" s="102">
        <v>12.498262067804216</v>
      </c>
      <c r="DA153" s="131" t="s">
        <v>3058</v>
      </c>
    </row>
    <row r="154" spans="1:105" ht="12" customHeight="1" x14ac:dyDescent="0.25">
      <c r="A154" s="107" t="s">
        <v>121</v>
      </c>
      <c r="B154" s="105">
        <v>10.611175404058134</v>
      </c>
      <c r="C154" s="105">
        <v>10.015582357510937</v>
      </c>
      <c r="D154" s="105">
        <v>9.9658054362804425</v>
      </c>
      <c r="E154" s="105">
        <v>10.492979430547495</v>
      </c>
      <c r="F154" s="105">
        <v>10.516060668971155</v>
      </c>
      <c r="G154" s="105">
        <v>9.734714867980605</v>
      </c>
      <c r="H154" s="105">
        <v>10.068324257002185</v>
      </c>
      <c r="I154" s="105">
        <v>10.134260218158298</v>
      </c>
      <c r="J154" s="105">
        <v>10.257793942771169</v>
      </c>
      <c r="K154" s="105">
        <v>9.4599327630909453</v>
      </c>
      <c r="L154" s="105">
        <v>10.317158297806929</v>
      </c>
      <c r="M154" s="105">
        <v>11.054460108865701</v>
      </c>
      <c r="N154" s="105">
        <v>11.741519385537959</v>
      </c>
      <c r="O154" s="105">
        <v>12.388768459925231</v>
      </c>
      <c r="P154" s="105">
        <v>11.060255443538935</v>
      </c>
      <c r="Q154" s="105">
        <v>11.57394356079101</v>
      </c>
      <c r="R154" s="105">
        <v>11.629342366577054</v>
      </c>
      <c r="S154" s="105">
        <v>12.338400190083791</v>
      </c>
      <c r="T154" s="105">
        <v>12.463028677810184</v>
      </c>
      <c r="U154" s="105">
        <v>12.328117575561494</v>
      </c>
      <c r="V154" s="105">
        <v>12.875122254055832</v>
      </c>
      <c r="W154" s="105">
        <v>12.499027083849414</v>
      </c>
      <c r="DA154" s="132" t="s">
        <v>3059</v>
      </c>
    </row>
    <row r="155" spans="1:105" ht="12" customHeight="1" x14ac:dyDescent="0.25">
      <c r="A155" s="108" t="s">
        <v>53</v>
      </c>
      <c r="B155" s="99">
        <v>2.8013378222334833</v>
      </c>
      <c r="C155" s="99">
        <v>2.3666080873767323</v>
      </c>
      <c r="D155" s="99">
        <v>2.1483506527099929</v>
      </c>
      <c r="E155" s="99">
        <v>2.5197714112243799</v>
      </c>
      <c r="F155" s="99">
        <v>2.4554764643030325</v>
      </c>
      <c r="G155" s="99">
        <v>2.0807175703724505</v>
      </c>
      <c r="H155" s="99">
        <v>2.0570827305062536</v>
      </c>
      <c r="I155" s="99">
        <v>2.5055470353835054</v>
      </c>
      <c r="J155" s="99">
        <v>2.3509733994604489</v>
      </c>
      <c r="K155" s="99">
        <v>1.9873499339050757</v>
      </c>
      <c r="L155" s="99">
        <v>4.6501888130030755</v>
      </c>
      <c r="M155" s="99">
        <v>2.207756327071817</v>
      </c>
      <c r="N155" s="99">
        <v>2.9747186202350311</v>
      </c>
      <c r="O155" s="99">
        <v>3.2733587333691814</v>
      </c>
      <c r="P155" s="99">
        <v>2.1069112097388074</v>
      </c>
      <c r="Q155" s="99">
        <v>2.5384795412381118</v>
      </c>
      <c r="R155" s="99">
        <v>2.3677562797465752</v>
      </c>
      <c r="S155" s="99">
        <v>2.8276475707006519</v>
      </c>
      <c r="T155" s="99">
        <v>2.8457567383518834</v>
      </c>
      <c r="U155" s="99">
        <v>2.5994071603585147</v>
      </c>
      <c r="V155" s="99">
        <v>2.821000981723194</v>
      </c>
      <c r="W155" s="99">
        <v>2.8055605060016964</v>
      </c>
      <c r="DA155" s="63" t="s">
        <v>3060</v>
      </c>
    </row>
    <row r="156" spans="1:105" ht="12" customHeight="1" x14ac:dyDescent="0.25">
      <c r="A156" s="108" t="s">
        <v>52</v>
      </c>
      <c r="B156" s="99">
        <v>7.8098375818246488</v>
      </c>
      <c r="C156" s="99">
        <v>7.6489742701342047</v>
      </c>
      <c r="D156" s="99">
        <v>7.81745478357045</v>
      </c>
      <c r="E156" s="99">
        <v>7.9732080193231143</v>
      </c>
      <c r="F156" s="99">
        <v>8.0605842046681211</v>
      </c>
      <c r="G156" s="99">
        <v>7.6539972976081554</v>
      </c>
      <c r="H156" s="99">
        <v>8.0112415264959296</v>
      </c>
      <c r="I156" s="99">
        <v>7.628713182774792</v>
      </c>
      <c r="J156" s="99">
        <v>7.9068205433107215</v>
      </c>
      <c r="K156" s="99">
        <v>7.4725828291858694</v>
      </c>
      <c r="L156" s="99">
        <v>5.666969484803853</v>
      </c>
      <c r="M156" s="99">
        <v>8.8467037817938809</v>
      </c>
      <c r="N156" s="99">
        <v>8.7668007653029267</v>
      </c>
      <c r="O156" s="99">
        <v>9.1154097265560488</v>
      </c>
      <c r="P156" s="99">
        <v>8.953344233800129</v>
      </c>
      <c r="Q156" s="99">
        <v>9.035464019552899</v>
      </c>
      <c r="R156" s="99">
        <v>9.26158608683048</v>
      </c>
      <c r="S156" s="99">
        <v>9.5107526193831387</v>
      </c>
      <c r="T156" s="99">
        <v>9.6172719394583019</v>
      </c>
      <c r="U156" s="99">
        <v>9.7287104152029755</v>
      </c>
      <c r="V156" s="99">
        <v>10.054121272332639</v>
      </c>
      <c r="W156" s="99">
        <v>9.6934665778477189</v>
      </c>
      <c r="DA156" s="63" t="s">
        <v>3061</v>
      </c>
    </row>
    <row r="157" spans="1:105" ht="12" customHeight="1" x14ac:dyDescent="0.25">
      <c r="A157" s="121" t="s">
        <v>54</v>
      </c>
      <c r="B157" s="123">
        <v>6.5215349783402567</v>
      </c>
      <c r="C157" s="123">
        <v>6.5059860421194164</v>
      </c>
      <c r="D157" s="123">
        <v>6.5507874689820182</v>
      </c>
      <c r="E157" s="123">
        <v>6.2904152752173834</v>
      </c>
      <c r="F157" s="123">
        <v>5.6430156188697405</v>
      </c>
      <c r="G157" s="123">
        <v>5.7934188370203428</v>
      </c>
      <c r="H157" s="123">
        <v>5.8703197455617637</v>
      </c>
      <c r="I157" s="123">
        <v>6.1279155558822715</v>
      </c>
      <c r="J157" s="123">
        <v>6.1541311108006802</v>
      </c>
      <c r="K157" s="123">
        <v>5.0486974686062736</v>
      </c>
      <c r="L157" s="123">
        <v>6.2779491449774749</v>
      </c>
      <c r="M157" s="123">
        <v>6.1836663312849263</v>
      </c>
      <c r="N157" s="123">
        <v>6.4742891031139305</v>
      </c>
      <c r="O157" s="123">
        <v>6.6022399822005795</v>
      </c>
      <c r="P157" s="123">
        <v>5.7865047412846922</v>
      </c>
      <c r="Q157" s="123">
        <v>6.003136942983315</v>
      </c>
      <c r="R157" s="123">
        <v>5.7715383776711437</v>
      </c>
      <c r="S157" s="123">
        <v>6.1052256753315906</v>
      </c>
      <c r="T157" s="123">
        <v>6.0722331409156611</v>
      </c>
      <c r="U157" s="123">
        <v>5.9513178980984129</v>
      </c>
      <c r="V157" s="123">
        <v>6.2116877413887108</v>
      </c>
      <c r="W157" s="123">
        <v>5.8327364927110992</v>
      </c>
      <c r="DA157" s="130" t="s">
        <v>3062</v>
      </c>
    </row>
    <row r="158" spans="1:105" ht="12" customHeight="1" x14ac:dyDescent="0.25">
      <c r="A158" s="97" t="s">
        <v>50</v>
      </c>
      <c r="B158" s="99">
        <v>6.647831735328765</v>
      </c>
      <c r="C158" s="99">
        <v>6.3727073659018929</v>
      </c>
      <c r="D158" s="99">
        <v>6.5020217554614712</v>
      </c>
      <c r="E158" s="99">
        <v>6.1072688952708152</v>
      </c>
      <c r="F158" s="99">
        <v>5.9866730146343352</v>
      </c>
      <c r="G158" s="99">
        <v>5.8258592349919169</v>
      </c>
      <c r="H158" s="99">
        <v>5.8011978485849642</v>
      </c>
      <c r="I158" s="99">
        <v>6.1391411651950341</v>
      </c>
      <c r="J158" s="99">
        <v>5.7670348223410741</v>
      </c>
      <c r="K158" s="99">
        <v>5.8534561299796302</v>
      </c>
      <c r="L158" s="99">
        <v>6.026468877715069</v>
      </c>
      <c r="M158" s="99">
        <v>6.334155481914002</v>
      </c>
      <c r="N158" s="99">
        <v>6.2536799533599652</v>
      </c>
      <c r="O158" s="99">
        <v>6.2534915457318307</v>
      </c>
      <c r="P158" s="99">
        <v>6.2329497167010883</v>
      </c>
      <c r="Q158" s="99">
        <v>6.125885556057753</v>
      </c>
      <c r="R158" s="99">
        <v>5.6222708759661861</v>
      </c>
      <c r="S158" s="99">
        <v>6.0777944144353171</v>
      </c>
      <c r="T158" s="99">
        <v>6.0625259718878759</v>
      </c>
      <c r="U158" s="99">
        <v>5.928787977272564</v>
      </c>
      <c r="V158" s="99">
        <v>6.2704052502475092</v>
      </c>
      <c r="W158" s="99">
        <v>5.7085143509558502</v>
      </c>
      <c r="DA158" s="63" t="s">
        <v>3063</v>
      </c>
    </row>
    <row r="159" spans="1:105" ht="12" customHeight="1" x14ac:dyDescent="0.25">
      <c r="A159" s="109" t="s">
        <v>120</v>
      </c>
      <c r="B159" s="110">
        <v>6.4142467553683629</v>
      </c>
      <c r="C159" s="110">
        <v>6.6163669086634949</v>
      </c>
      <c r="D159" s="110">
        <v>6.5914919102517073</v>
      </c>
      <c r="E159" s="110">
        <v>6.4437263539253298</v>
      </c>
      <c r="F159" s="110">
        <v>5.3323158199853884</v>
      </c>
      <c r="G159" s="110">
        <v>5.766648411019454</v>
      </c>
      <c r="H159" s="110">
        <v>5.9191372146118546</v>
      </c>
      <c r="I159" s="110">
        <v>6.1205413497238759</v>
      </c>
      <c r="J159" s="110">
        <v>6.3864193679449457</v>
      </c>
      <c r="K159" s="110">
        <v>4.583740641521473</v>
      </c>
      <c r="L159" s="110">
        <v>6.4206386149255801</v>
      </c>
      <c r="M159" s="110">
        <v>6.0991407692903543</v>
      </c>
      <c r="N159" s="110">
        <v>6.5946631178134636</v>
      </c>
      <c r="O159" s="110">
        <v>6.7874158385073349</v>
      </c>
      <c r="P159" s="110">
        <v>5.5589565553132303</v>
      </c>
      <c r="Q159" s="110">
        <v>5.9445740570128196</v>
      </c>
      <c r="R159" s="110">
        <v>5.8354569907600489</v>
      </c>
      <c r="S159" s="110">
        <v>6.1160977114361241</v>
      </c>
      <c r="T159" s="110">
        <v>6.0758673577429425</v>
      </c>
      <c r="U159" s="110">
        <v>5.9593234218570563</v>
      </c>
      <c r="V159" s="110">
        <v>6.1918347099083793</v>
      </c>
      <c r="W159" s="110">
        <v>5.8728135887297421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107.575335908385</v>
      </c>
      <c r="C161" s="118">
        <f t="shared" si="54"/>
        <v>114.57589277199301</v>
      </c>
      <c r="D161" s="118">
        <f t="shared" si="54"/>
        <v>107.5201734550282</v>
      </c>
      <c r="E161" s="118">
        <f t="shared" si="54"/>
        <v>119.87344442534719</v>
      </c>
      <c r="F161" s="118">
        <f t="shared" si="54"/>
        <v>121.70890268042488</v>
      </c>
      <c r="G161" s="118">
        <f t="shared" si="54"/>
        <v>110.84791147487218</v>
      </c>
      <c r="H161" s="118">
        <f t="shared" si="54"/>
        <v>111.90437324527647</v>
      </c>
      <c r="I161" s="118">
        <f t="shared" si="54"/>
        <v>100.45477692795349</v>
      </c>
      <c r="J161" s="118">
        <f t="shared" si="54"/>
        <v>111.44122155787935</v>
      </c>
      <c r="K161" s="118">
        <f t="shared" si="54"/>
        <v>104.69169477350336</v>
      </c>
      <c r="L161" s="118">
        <f t="shared" si="54"/>
        <v>117.40618996596857</v>
      </c>
      <c r="M161" s="118">
        <f t="shared" si="54"/>
        <v>93.789557942198954</v>
      </c>
      <c r="N161" s="118">
        <f t="shared" si="54"/>
        <v>110.5102565252494</v>
      </c>
      <c r="O161" s="118">
        <f t="shared" si="54"/>
        <v>120.46624960268211</v>
      </c>
      <c r="P161" s="118">
        <f t="shared" si="54"/>
        <v>90.974416220494206</v>
      </c>
      <c r="Q161" s="118">
        <f t="shared" si="54"/>
        <v>97.534786546796425</v>
      </c>
      <c r="R161" s="118">
        <f t="shared" ref="R161:V161" si="55">R162+R164+R166+R175</f>
        <v>107.28014796865966</v>
      </c>
      <c r="S161" s="118">
        <f t="shared" si="55"/>
        <v>106.3863236714281</v>
      </c>
      <c r="T161" s="118">
        <f t="shared" si="55"/>
        <v>102.39010154163269</v>
      </c>
      <c r="U161" s="118">
        <f t="shared" si="55"/>
        <v>103.23291830776714</v>
      </c>
      <c r="V161" s="118">
        <f t="shared" si="55"/>
        <v>94.998816937679138</v>
      </c>
      <c r="W161" s="118">
        <f t="shared" ref="W161" si="56">W162+W164+W166+W175</f>
        <v>112.27652559157616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88.32675411787298</v>
      </c>
      <c r="C162" s="123">
        <f t="shared" si="57"/>
        <v>95.406950491623235</v>
      </c>
      <c r="D162" s="123">
        <f t="shared" si="57"/>
        <v>88.894587680692965</v>
      </c>
      <c r="E162" s="123">
        <f t="shared" si="57"/>
        <v>96.168975658748025</v>
      </c>
      <c r="F162" s="123">
        <f t="shared" si="57"/>
        <v>103.448069847714</v>
      </c>
      <c r="G162" s="123">
        <f t="shared" si="57"/>
        <v>92.281532810772632</v>
      </c>
      <c r="H162" s="123">
        <f t="shared" si="57"/>
        <v>92.049389940845288</v>
      </c>
      <c r="I162" s="123">
        <f t="shared" si="57"/>
        <v>82.340413328782773</v>
      </c>
      <c r="J162" s="123">
        <f t="shared" si="57"/>
        <v>93.164220731260798</v>
      </c>
      <c r="K162" s="123">
        <f t="shared" si="57"/>
        <v>87.723175721503893</v>
      </c>
      <c r="L162" s="123">
        <f t="shared" si="57"/>
        <v>98.511019786131385</v>
      </c>
      <c r="M162" s="123">
        <f t="shared" si="57"/>
        <v>74.264537927314194</v>
      </c>
      <c r="N162" s="123">
        <f t="shared" si="57"/>
        <v>90.130389681642342</v>
      </c>
      <c r="O162" s="123">
        <f t="shared" si="57"/>
        <v>99.275465284562301</v>
      </c>
      <c r="P162" s="123">
        <f t="shared" si="57"/>
        <v>71.692868279815826</v>
      </c>
      <c r="Q162" s="123">
        <f t="shared" si="57"/>
        <v>77.404398907266796</v>
      </c>
      <c r="R162" s="123">
        <f t="shared" si="57"/>
        <v>86.669725084763101</v>
      </c>
      <c r="S162" s="123">
        <f t="shared" si="57"/>
        <v>84.626261536554964</v>
      </c>
      <c r="T162" s="123">
        <f t="shared" si="57"/>
        <v>80.260370352620498</v>
      </c>
      <c r="U162" s="123">
        <f t="shared" si="57"/>
        <v>81.037901611460498</v>
      </c>
      <c r="V162" s="123">
        <f t="shared" si="57"/>
        <v>71.214446974047135</v>
      </c>
      <c r="W162" s="123">
        <f t="shared" si="57"/>
        <v>88.995484272141923</v>
      </c>
      <c r="DA162" s="130" t="s">
        <v>3066</v>
      </c>
    </row>
    <row r="163" spans="1:105" ht="12" customHeight="1" x14ac:dyDescent="0.25">
      <c r="A163" s="97" t="s">
        <v>53</v>
      </c>
      <c r="B163" s="110">
        <v>88.32675411787298</v>
      </c>
      <c r="C163" s="110">
        <v>95.406950491623235</v>
      </c>
      <c r="D163" s="110">
        <v>88.894587680692965</v>
      </c>
      <c r="E163" s="110">
        <v>96.168975658748025</v>
      </c>
      <c r="F163" s="110">
        <v>103.448069847714</v>
      </c>
      <c r="G163" s="110">
        <v>92.281532810772632</v>
      </c>
      <c r="H163" s="110">
        <v>92.049389940845288</v>
      </c>
      <c r="I163" s="110">
        <v>82.340413328782773</v>
      </c>
      <c r="J163" s="110">
        <v>93.164220731260798</v>
      </c>
      <c r="K163" s="110">
        <v>87.723175721503893</v>
      </c>
      <c r="L163" s="110">
        <v>98.511019786131385</v>
      </c>
      <c r="M163" s="110">
        <v>74.264537927314194</v>
      </c>
      <c r="N163" s="110">
        <v>90.130389681642342</v>
      </c>
      <c r="O163" s="110">
        <v>99.275465284562301</v>
      </c>
      <c r="P163" s="110">
        <v>71.692868279815826</v>
      </c>
      <c r="Q163" s="110">
        <v>77.404398907266796</v>
      </c>
      <c r="R163" s="110">
        <v>86.669725084763101</v>
      </c>
      <c r="S163" s="110">
        <v>84.626261536554964</v>
      </c>
      <c r="T163" s="110">
        <v>80.260370352620498</v>
      </c>
      <c r="U163" s="110">
        <v>81.037901611460498</v>
      </c>
      <c r="V163" s="110">
        <v>71.214446974047135</v>
      </c>
      <c r="W163" s="110">
        <v>88.995484272141923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2.1600945254741601</v>
      </c>
      <c r="C164" s="123">
        <f t="shared" si="58"/>
        <v>2.657093954236101</v>
      </c>
      <c r="D164" s="123">
        <f t="shared" si="58"/>
        <v>2.0710261875788776</v>
      </c>
      <c r="E164" s="123">
        <f t="shared" si="58"/>
        <v>6.9539442146880956</v>
      </c>
      <c r="F164" s="123">
        <f t="shared" si="58"/>
        <v>2.1123690809666558</v>
      </c>
      <c r="G164" s="123">
        <f t="shared" si="58"/>
        <v>2.9794062100962302</v>
      </c>
      <c r="H164" s="123">
        <f t="shared" si="58"/>
        <v>3.9006767425964193</v>
      </c>
      <c r="I164" s="123">
        <f t="shared" si="58"/>
        <v>1.8011944679659804</v>
      </c>
      <c r="J164" s="123">
        <f t="shared" si="58"/>
        <v>1.8906424269878979</v>
      </c>
      <c r="K164" s="123">
        <f t="shared" si="58"/>
        <v>2.3547514069963258</v>
      </c>
      <c r="L164" s="123">
        <f t="shared" si="58"/>
        <v>2.2604119991428022</v>
      </c>
      <c r="M164" s="123">
        <f t="shared" si="58"/>
        <v>2.2375824320247277</v>
      </c>
      <c r="N164" s="123">
        <f t="shared" si="58"/>
        <v>2.1662747973066958</v>
      </c>
      <c r="O164" s="123">
        <f t="shared" si="58"/>
        <v>2.226433950114818</v>
      </c>
      <c r="P164" s="123">
        <f t="shared" si="58"/>
        <v>2.3824663683477172</v>
      </c>
      <c r="Q164" s="123">
        <f t="shared" si="58"/>
        <v>2.5233755033819598</v>
      </c>
      <c r="R164" s="123">
        <f t="shared" si="58"/>
        <v>3.181936502127853</v>
      </c>
      <c r="S164" s="123">
        <f t="shared" si="58"/>
        <v>3.2922932912417147</v>
      </c>
      <c r="T164" s="123">
        <f t="shared" si="58"/>
        <v>3.5612778663819209</v>
      </c>
      <c r="U164" s="123">
        <f t="shared" si="58"/>
        <v>3.8920839476999656</v>
      </c>
      <c r="V164" s="123">
        <f t="shared" si="58"/>
        <v>4.6727689025672019</v>
      </c>
      <c r="W164" s="123">
        <f t="shared" si="58"/>
        <v>4.8922970143223301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2.1600945254741601</v>
      </c>
      <c r="C165" s="99">
        <f>RES_hhdet_tesh!C165/RES_summary!C$19</f>
        <v>2.657093954236101</v>
      </c>
      <c r="D165" s="99">
        <f>RES_hhdet_tesh!D165/RES_summary!D$19</f>
        <v>2.0710261875788776</v>
      </c>
      <c r="E165" s="99">
        <f>RES_hhdet_tesh!E165/RES_summary!E$19</f>
        <v>6.9539442146880956</v>
      </c>
      <c r="F165" s="99">
        <f>RES_hhdet_tesh!F165/RES_summary!F$19</f>
        <v>2.1123690809666558</v>
      </c>
      <c r="G165" s="99">
        <f>RES_hhdet_tesh!G165/RES_summary!G$19</f>
        <v>2.9794062100962302</v>
      </c>
      <c r="H165" s="99">
        <f>RES_hhdet_tesh!H165/RES_summary!H$19</f>
        <v>3.9006767425964193</v>
      </c>
      <c r="I165" s="99">
        <f>RES_hhdet_tesh!I165/RES_summary!I$19</f>
        <v>1.8011944679659804</v>
      </c>
      <c r="J165" s="99">
        <f>RES_hhdet_tesh!J165/RES_summary!J$19</f>
        <v>1.8906424269878979</v>
      </c>
      <c r="K165" s="99">
        <f>RES_hhdet_tesh!K165/RES_summary!K$19</f>
        <v>2.3547514069963258</v>
      </c>
      <c r="L165" s="99">
        <f>RES_hhdet_tesh!L165/RES_summary!L$19</f>
        <v>2.2604119991428022</v>
      </c>
      <c r="M165" s="99">
        <f>RES_hhdet_tesh!M165/RES_summary!M$19</f>
        <v>2.2375824320247277</v>
      </c>
      <c r="N165" s="99">
        <f>RES_hhdet_tesh!N165/RES_summary!N$19</f>
        <v>2.1662747973066958</v>
      </c>
      <c r="O165" s="99">
        <f>RES_hhdet_tesh!O165/RES_summary!O$19</f>
        <v>2.226433950114818</v>
      </c>
      <c r="P165" s="99">
        <f>RES_hhdet_tesh!P165/RES_summary!P$19</f>
        <v>2.3824663683477172</v>
      </c>
      <c r="Q165" s="99">
        <f>RES_hhdet_tesh!Q165/RES_summary!Q$19</f>
        <v>2.5233755033819598</v>
      </c>
      <c r="R165" s="99">
        <f>RES_hhdet_tesh!R165/RES_summary!R$19</f>
        <v>3.181936502127853</v>
      </c>
      <c r="S165" s="99">
        <f>RES_hhdet_tesh!S165/RES_summary!S$19</f>
        <v>3.2922932912417147</v>
      </c>
      <c r="T165" s="99">
        <f>RES_hhdet_tesh!T165/RES_summary!T$19</f>
        <v>3.5612778663819209</v>
      </c>
      <c r="U165" s="99">
        <f>RES_hhdet_tesh!U165/RES_summary!U$19</f>
        <v>3.8920839476999656</v>
      </c>
      <c r="V165" s="99">
        <f>RES_hhdet_tesh!V165/RES_summary!V$19</f>
        <v>4.6727689025672019</v>
      </c>
      <c r="W165" s="99">
        <f>RES_hhdet_tesh!W165/RES_summary!W$19</f>
        <v>4.8922970143223301</v>
      </c>
      <c r="DA165" s="63" t="s">
        <v>3069</v>
      </c>
    </row>
    <row r="166" spans="1:105" ht="12" customHeight="1" x14ac:dyDescent="0.25">
      <c r="A166" s="121" t="s">
        <v>55</v>
      </c>
      <c r="B166" s="123">
        <v>10.566952252534177</v>
      </c>
      <c r="C166" s="123">
        <v>10.006295662764428</v>
      </c>
      <c r="D166" s="123">
        <v>10.003832326541286</v>
      </c>
      <c r="E166" s="123">
        <v>10.460078052781158</v>
      </c>
      <c r="F166" s="123">
        <v>10.513504582101667</v>
      </c>
      <c r="G166" s="123">
        <v>9.7931897614781924</v>
      </c>
      <c r="H166" s="123">
        <v>10.087161468177001</v>
      </c>
      <c r="I166" s="123">
        <v>10.184639502977245</v>
      </c>
      <c r="J166" s="123">
        <v>10.255541592415696</v>
      </c>
      <c r="K166" s="123">
        <v>9.5253076669256806</v>
      </c>
      <c r="L166" s="123">
        <v>10.364460300294274</v>
      </c>
      <c r="M166" s="123">
        <v>11.101590351192055</v>
      </c>
      <c r="N166" s="123">
        <v>11.739837581846425</v>
      </c>
      <c r="O166" s="123">
        <v>12.362309034256162</v>
      </c>
      <c r="P166" s="123">
        <v>11.110003499821852</v>
      </c>
      <c r="Q166" s="123">
        <v>11.602641307408083</v>
      </c>
      <c r="R166" s="123">
        <v>11.658708375409541</v>
      </c>
      <c r="S166" s="123">
        <v>12.362815112906496</v>
      </c>
      <c r="T166" s="123">
        <v>12.496285865579479</v>
      </c>
      <c r="U166" s="123">
        <v>12.351703583713478</v>
      </c>
      <c r="V166" s="123">
        <v>12.899831888700033</v>
      </c>
      <c r="W166" s="123">
        <v>12.556027626451048</v>
      </c>
      <c r="DA166" s="130" t="s">
        <v>3070</v>
      </c>
    </row>
    <row r="167" spans="1:105" ht="12" customHeight="1" x14ac:dyDescent="0.25">
      <c r="A167" s="97" t="s">
        <v>124</v>
      </c>
      <c r="B167" s="99">
        <v>10.22491392196312</v>
      </c>
      <c r="C167" s="99">
        <v>9.9289482490249945</v>
      </c>
      <c r="D167" s="99">
        <v>10.303165811107538</v>
      </c>
      <c r="E167" s="99">
        <v>10.11682874148395</v>
      </c>
      <c r="F167" s="99">
        <v>10.37201348264251</v>
      </c>
      <c r="G167" s="99">
        <v>10.183581548431533</v>
      </c>
      <c r="H167" s="99">
        <v>9.9934910066482274</v>
      </c>
      <c r="I167" s="99">
        <v>10.424156737633727</v>
      </c>
      <c r="J167" s="99">
        <v>9.8519684774097023</v>
      </c>
      <c r="K167" s="99">
        <v>9.9983032419124189</v>
      </c>
      <c r="L167" s="99">
        <v>10.577162060655235</v>
      </c>
      <c r="M167" s="99">
        <v>11.427763145891575</v>
      </c>
      <c r="N167" s="99">
        <v>11.282826265363152</v>
      </c>
      <c r="O167" s="99">
        <v>11.423072215527727</v>
      </c>
      <c r="P167" s="99">
        <v>11.490936819560572</v>
      </c>
      <c r="Q167" s="99">
        <v>11.412182187873208</v>
      </c>
      <c r="R167" s="99">
        <v>11.60431607999088</v>
      </c>
      <c r="S167" s="99">
        <v>12.329495176581629</v>
      </c>
      <c r="T167" s="99">
        <v>12.739853292214773</v>
      </c>
      <c r="U167" s="99">
        <v>12.230102644260132</v>
      </c>
      <c r="V167" s="99">
        <v>12.518843832593182</v>
      </c>
      <c r="W167" s="99">
        <v>12.900809565602831</v>
      </c>
      <c r="DA167" s="63" t="s">
        <v>3071</v>
      </c>
    </row>
    <row r="168" spans="1:105" ht="12" customHeight="1" x14ac:dyDescent="0.25">
      <c r="A168" s="97" t="s">
        <v>123</v>
      </c>
      <c r="B168" s="99">
        <v>10.224913921963122</v>
      </c>
      <c r="C168" s="99">
        <v>9.9289002540195419</v>
      </c>
      <c r="D168" s="99">
        <v>10.303052686249158</v>
      </c>
      <c r="E168" s="99">
        <v>10.116718629424398</v>
      </c>
      <c r="F168" s="99">
        <v>10.371796174426132</v>
      </c>
      <c r="G168" s="99">
        <v>10.183761810768223</v>
      </c>
      <c r="H168" s="99">
        <v>9.9937085525129667</v>
      </c>
      <c r="I168" s="99">
        <v>10.42471385517424</v>
      </c>
      <c r="J168" s="99">
        <v>9.8519629321055007</v>
      </c>
      <c r="K168" s="99">
        <v>9.9994694225652072</v>
      </c>
      <c r="L168" s="99">
        <v>10.574047353867034</v>
      </c>
      <c r="M168" s="99">
        <v>11.426451461249371</v>
      </c>
      <c r="N168" s="99">
        <v>11.283881637085956</v>
      </c>
      <c r="O168" s="99">
        <v>11.430665984999077</v>
      </c>
      <c r="P168" s="99">
        <v>11.497716182116127</v>
      </c>
      <c r="Q168" s="99">
        <v>11.41970986079199</v>
      </c>
      <c r="R168" s="99">
        <v>11.610369454524713</v>
      </c>
      <c r="S168" s="99">
        <v>12.330306539403304</v>
      </c>
      <c r="T168" s="99">
        <v>12.739674740588589</v>
      </c>
      <c r="U168" s="99">
        <v>12.230605876968497</v>
      </c>
      <c r="V168" s="99">
        <v>12.525886913477951</v>
      </c>
      <c r="W168" s="99">
        <v>12.908955713907286</v>
      </c>
      <c r="DA168" s="63" t="s">
        <v>3072</v>
      </c>
    </row>
    <row r="169" spans="1:105" ht="12" customHeight="1" x14ac:dyDescent="0.25">
      <c r="A169" s="100" t="s">
        <v>50</v>
      </c>
      <c r="B169" s="102">
        <v>2.6979017022469249</v>
      </c>
      <c r="C169" s="102">
        <v>2.3457210590406632</v>
      </c>
      <c r="D169" s="102">
        <v>2.2221436520160927</v>
      </c>
      <c r="E169" s="102">
        <v>2.4287745660231339</v>
      </c>
      <c r="F169" s="102">
        <v>2.4214055259538481</v>
      </c>
      <c r="G169" s="102">
        <v>2.1779963779635194</v>
      </c>
      <c r="H169" s="102">
        <v>2.0428263417889632</v>
      </c>
      <c r="I169" s="102">
        <v>2.5772449213645729</v>
      </c>
      <c r="J169" s="102">
        <v>2.2559480168236883</v>
      </c>
      <c r="K169" s="102">
        <v>2.104329212241137</v>
      </c>
      <c r="L169" s="102">
        <v>4.7660858783250584</v>
      </c>
      <c r="M169" s="102">
        <v>2.2867376344107084</v>
      </c>
      <c r="N169" s="102">
        <v>2.858705691669027</v>
      </c>
      <c r="O169" s="102">
        <v>3.0210432783617374</v>
      </c>
      <c r="P169" s="102">
        <v>2.1931256927941329</v>
      </c>
      <c r="Q169" s="102">
        <v>2.5023622419947933</v>
      </c>
      <c r="R169" s="102">
        <v>2.3628826377322141</v>
      </c>
      <c r="S169" s="102">
        <v>2.8242442010305959</v>
      </c>
      <c r="T169" s="102">
        <v>2.9077841566895333</v>
      </c>
      <c r="U169" s="102">
        <v>2.5761036014479757</v>
      </c>
      <c r="V169" s="102">
        <v>2.7425283137937364</v>
      </c>
      <c r="W169" s="102">
        <v>2.8974162034436177</v>
      </c>
      <c r="DA169" s="131" t="s">
        <v>3073</v>
      </c>
    </row>
    <row r="170" spans="1:105" ht="12" customHeight="1" x14ac:dyDescent="0.25">
      <c r="A170" s="103" t="s">
        <v>52</v>
      </c>
      <c r="B170" s="105">
        <v>7.5270122197161973</v>
      </c>
      <c r="C170" s="105">
        <v>7.5831791949788796</v>
      </c>
      <c r="D170" s="105">
        <v>8.0809090342330663</v>
      </c>
      <c r="E170" s="105">
        <v>7.6879440634012655</v>
      </c>
      <c r="F170" s="105">
        <v>7.9503906484722862</v>
      </c>
      <c r="G170" s="105">
        <v>8.0057654328047025</v>
      </c>
      <c r="H170" s="105">
        <v>7.9508822107240054</v>
      </c>
      <c r="I170" s="105">
        <v>7.8474689338096653</v>
      </c>
      <c r="J170" s="105">
        <v>7.5960149152818124</v>
      </c>
      <c r="K170" s="105">
        <v>7.8951402103240689</v>
      </c>
      <c r="L170" s="105">
        <v>5.8079614755419762</v>
      </c>
      <c r="M170" s="105">
        <v>9.139713826838662</v>
      </c>
      <c r="N170" s="105">
        <v>8.4251759454169264</v>
      </c>
      <c r="O170" s="105">
        <v>8.4096227066373395</v>
      </c>
      <c r="P170" s="105">
        <v>9.3045904893219955</v>
      </c>
      <c r="Q170" s="105">
        <v>8.9173476187971978</v>
      </c>
      <c r="R170" s="105">
        <v>9.2474868167924971</v>
      </c>
      <c r="S170" s="105">
        <v>9.5060623383727076</v>
      </c>
      <c r="T170" s="105">
        <v>9.8318905838990549</v>
      </c>
      <c r="U170" s="105">
        <v>9.654502275520521</v>
      </c>
      <c r="V170" s="105">
        <v>9.783358599684215</v>
      </c>
      <c r="W170" s="105">
        <v>10.011539510463669</v>
      </c>
      <c r="DA170" s="132" t="s">
        <v>3074</v>
      </c>
    </row>
    <row r="171" spans="1:105" ht="12" customHeight="1" x14ac:dyDescent="0.25">
      <c r="A171" s="106" t="s">
        <v>122</v>
      </c>
      <c r="B171" s="102">
        <v>10.61117540405813</v>
      </c>
      <c r="C171" s="102">
        <v>10.016218866635489</v>
      </c>
      <c r="D171" s="102">
        <v>9.967736302504635</v>
      </c>
      <c r="E171" s="102">
        <v>10.498931070893869</v>
      </c>
      <c r="F171" s="102">
        <v>10.528866813025148</v>
      </c>
      <c r="G171" s="102">
        <v>9.7522644163230527</v>
      </c>
      <c r="H171" s="102">
        <v>10.096204259125056</v>
      </c>
      <c r="I171" s="102">
        <v>10.162879713297579</v>
      </c>
      <c r="J171" s="102">
        <v>10.288843953915647</v>
      </c>
      <c r="K171" s="102">
        <v>9.4889722450511691</v>
      </c>
      <c r="L171" s="102">
        <v>10.350157299147043</v>
      </c>
      <c r="M171" s="102">
        <v>11.081555696568445</v>
      </c>
      <c r="N171" s="102">
        <v>11.764110131484403</v>
      </c>
      <c r="O171" s="102">
        <v>12.406695086803778</v>
      </c>
      <c r="P171" s="102">
        <v>11.092951667708498</v>
      </c>
      <c r="Q171" s="102">
        <v>11.610605112090225</v>
      </c>
      <c r="R171" s="102">
        <v>11.660771006487575</v>
      </c>
      <c r="S171" s="102">
        <v>12.363945382911108</v>
      </c>
      <c r="T171" s="102">
        <v>12.486560474104296</v>
      </c>
      <c r="U171" s="102">
        <v>12.355715974353998</v>
      </c>
      <c r="V171" s="102">
        <v>12.913374246323643</v>
      </c>
      <c r="W171" s="102">
        <v>12.543598256820196</v>
      </c>
      <c r="DA171" s="131" t="s">
        <v>3075</v>
      </c>
    </row>
    <row r="172" spans="1:105" ht="12" customHeight="1" x14ac:dyDescent="0.25">
      <c r="A172" s="107" t="s">
        <v>121</v>
      </c>
      <c r="B172" s="105">
        <v>10.611175404058134</v>
      </c>
      <c r="C172" s="105">
        <v>10.015984894565126</v>
      </c>
      <c r="D172" s="105">
        <v>9.9673930520141774</v>
      </c>
      <c r="E172" s="105">
        <v>10.498677564142225</v>
      </c>
      <c r="F172" s="105">
        <v>10.528762758672492</v>
      </c>
      <c r="G172" s="105">
        <v>9.7527040240735534</v>
      </c>
      <c r="H172" s="105">
        <v>10.097223565959824</v>
      </c>
      <c r="I172" s="105">
        <v>10.163427405707617</v>
      </c>
      <c r="J172" s="105">
        <v>10.28887834556636</v>
      </c>
      <c r="K172" s="105">
        <v>9.4892047527606032</v>
      </c>
      <c r="L172" s="105">
        <v>10.347059891339494</v>
      </c>
      <c r="M172" s="105">
        <v>11.081726400257988</v>
      </c>
      <c r="N172" s="105">
        <v>11.763940913644241</v>
      </c>
      <c r="O172" s="105">
        <v>12.407276250565134</v>
      </c>
      <c r="P172" s="105">
        <v>11.093566511069774</v>
      </c>
      <c r="Q172" s="105">
        <v>11.611416516520775</v>
      </c>
      <c r="R172" s="105">
        <v>11.661945261144551</v>
      </c>
      <c r="S172" s="105">
        <v>12.365375682700673</v>
      </c>
      <c r="T172" s="105">
        <v>12.489706609852307</v>
      </c>
      <c r="U172" s="105">
        <v>12.359263665074423</v>
      </c>
      <c r="V172" s="105">
        <v>12.913976911004077</v>
      </c>
      <c r="W172" s="105">
        <v>12.543513716103964</v>
      </c>
      <c r="DA172" s="132" t="s">
        <v>3076</v>
      </c>
    </row>
    <row r="173" spans="1:105" ht="12" customHeight="1" x14ac:dyDescent="0.25">
      <c r="A173" s="108" t="s">
        <v>53</v>
      </c>
      <c r="B173" s="99">
        <v>2.8013378222334833</v>
      </c>
      <c r="C173" s="99">
        <v>2.3667032039075449</v>
      </c>
      <c r="D173" s="99">
        <v>2.1486928985344407</v>
      </c>
      <c r="E173" s="99">
        <v>2.5211397541458918</v>
      </c>
      <c r="F173" s="99">
        <v>2.458442373619353</v>
      </c>
      <c r="G173" s="99">
        <v>2.0845626088421318</v>
      </c>
      <c r="H173" s="99">
        <v>2.0629872154893425</v>
      </c>
      <c r="I173" s="99">
        <v>2.5127581942368913</v>
      </c>
      <c r="J173" s="99">
        <v>2.3580976022390678</v>
      </c>
      <c r="K173" s="99">
        <v>1.9934994159565982</v>
      </c>
      <c r="L173" s="99">
        <v>4.6636661729235582</v>
      </c>
      <c r="M173" s="99">
        <v>2.21320185102724</v>
      </c>
      <c r="N173" s="99">
        <v>2.9803991233251206</v>
      </c>
      <c r="O173" s="99">
        <v>3.2782488593185417</v>
      </c>
      <c r="P173" s="99">
        <v>2.1132567649520109</v>
      </c>
      <c r="Q173" s="99">
        <v>2.546698376155534</v>
      </c>
      <c r="R173" s="99">
        <v>2.374394291245145</v>
      </c>
      <c r="S173" s="99">
        <v>2.8338296676493244</v>
      </c>
      <c r="T173" s="99">
        <v>2.8518482676933314</v>
      </c>
      <c r="U173" s="99">
        <v>2.6059743728790661</v>
      </c>
      <c r="V173" s="99">
        <v>2.8295142232468575</v>
      </c>
      <c r="W173" s="99">
        <v>2.8155460782915318</v>
      </c>
      <c r="DA173" s="63" t="s">
        <v>3077</v>
      </c>
    </row>
    <row r="174" spans="1:105" ht="12" customHeight="1" x14ac:dyDescent="0.25">
      <c r="A174" s="115" t="s">
        <v>52</v>
      </c>
      <c r="B174" s="110">
        <v>7.8098375818246515</v>
      </c>
      <c r="C174" s="110">
        <v>7.6492816906575811</v>
      </c>
      <c r="D174" s="110">
        <v>7.8187001534797371</v>
      </c>
      <c r="E174" s="110">
        <v>7.9775378099963348</v>
      </c>
      <c r="F174" s="110">
        <v>8.0703203850531384</v>
      </c>
      <c r="G174" s="110">
        <v>7.668141415231422</v>
      </c>
      <c r="H174" s="110">
        <v>8.034236350470481</v>
      </c>
      <c r="I174" s="110">
        <v>7.6506692114707269</v>
      </c>
      <c r="J174" s="110">
        <v>7.9307807433272943</v>
      </c>
      <c r="K174" s="110">
        <v>7.4957053368040034</v>
      </c>
      <c r="L174" s="110">
        <v>5.6833937184159371</v>
      </c>
      <c r="M174" s="110">
        <v>8.8685245492307487</v>
      </c>
      <c r="N174" s="110">
        <v>8.7835417903191217</v>
      </c>
      <c r="O174" s="110">
        <v>9.1290273912465949</v>
      </c>
      <c r="P174" s="110">
        <v>8.980309746117765</v>
      </c>
      <c r="Q174" s="110">
        <v>9.0647181403652421</v>
      </c>
      <c r="R174" s="110">
        <v>9.2875509698994048</v>
      </c>
      <c r="S174" s="110">
        <v>9.5315460150513491</v>
      </c>
      <c r="T174" s="110">
        <v>9.6378583421589763</v>
      </c>
      <c r="U174" s="110">
        <v>9.7532892921953582</v>
      </c>
      <c r="V174" s="110">
        <v>10.084462687757217</v>
      </c>
      <c r="W174" s="110">
        <v>9.7279676378124318</v>
      </c>
      <c r="DA174" s="60" t="s">
        <v>3078</v>
      </c>
    </row>
    <row r="175" spans="1:105" ht="12" customHeight="1" x14ac:dyDescent="0.25">
      <c r="A175" s="121" t="s">
        <v>54</v>
      </c>
      <c r="B175" s="123">
        <v>6.5215350125036702</v>
      </c>
      <c r="C175" s="123">
        <v>6.5055526633692491</v>
      </c>
      <c r="D175" s="123">
        <v>6.550727260215071</v>
      </c>
      <c r="E175" s="123">
        <v>6.2904464991299172</v>
      </c>
      <c r="F175" s="123">
        <v>5.6349591696425563</v>
      </c>
      <c r="G175" s="123">
        <v>5.7937826925251299</v>
      </c>
      <c r="H175" s="123">
        <v>5.8671450936577711</v>
      </c>
      <c r="I175" s="123">
        <v>6.1285296282274846</v>
      </c>
      <c r="J175" s="123">
        <v>6.1308168072149627</v>
      </c>
      <c r="K175" s="123">
        <v>5.088459978077446</v>
      </c>
      <c r="L175" s="123">
        <v>6.2702978804001086</v>
      </c>
      <c r="M175" s="123">
        <v>6.1858472316679789</v>
      </c>
      <c r="N175" s="123">
        <v>6.4737544644539273</v>
      </c>
      <c r="O175" s="123">
        <v>6.6020413337488337</v>
      </c>
      <c r="P175" s="123">
        <v>5.7890780725088034</v>
      </c>
      <c r="Q175" s="123">
        <v>6.0043708287395887</v>
      </c>
      <c r="R175" s="123">
        <v>5.7697780063591653</v>
      </c>
      <c r="S175" s="123">
        <v>6.1049537307249322</v>
      </c>
      <c r="T175" s="123">
        <v>6.0721674570507949</v>
      </c>
      <c r="U175" s="123">
        <v>5.9512291648932063</v>
      </c>
      <c r="V175" s="123">
        <v>6.2117691723647637</v>
      </c>
      <c r="W175" s="123">
        <v>5.8327166786608542</v>
      </c>
      <c r="DA175" s="130" t="s">
        <v>3079</v>
      </c>
    </row>
    <row r="176" spans="1:105" ht="12" customHeight="1" x14ac:dyDescent="0.25">
      <c r="A176" s="97" t="s">
        <v>50</v>
      </c>
      <c r="B176" s="99">
        <v>6.6478317353287641</v>
      </c>
      <c r="C176" s="99">
        <v>6.372707365901892</v>
      </c>
      <c r="D176" s="99">
        <v>6.5020217554614712</v>
      </c>
      <c r="E176" s="99">
        <v>6.1072688952708178</v>
      </c>
      <c r="F176" s="99">
        <v>5.9866730146343361</v>
      </c>
      <c r="G176" s="99">
        <v>5.8258592349919152</v>
      </c>
      <c r="H176" s="99">
        <v>5.8011978485849705</v>
      </c>
      <c r="I176" s="99">
        <v>6.1391411651950358</v>
      </c>
      <c r="J176" s="99">
        <v>5.767034822341075</v>
      </c>
      <c r="K176" s="99">
        <v>5.8534561299796275</v>
      </c>
      <c r="L176" s="99">
        <v>6.026468877715069</v>
      </c>
      <c r="M176" s="99">
        <v>6.3341554819140029</v>
      </c>
      <c r="N176" s="99">
        <v>6.2536799533599687</v>
      </c>
      <c r="O176" s="99">
        <v>6.2534915457318281</v>
      </c>
      <c r="P176" s="99">
        <v>6.2329497167010954</v>
      </c>
      <c r="Q176" s="99">
        <v>6.1258855560577459</v>
      </c>
      <c r="R176" s="99">
        <v>5.6222708759661826</v>
      </c>
      <c r="S176" s="99">
        <v>6.0777944144353313</v>
      </c>
      <c r="T176" s="99">
        <v>6.0625259718878945</v>
      </c>
      <c r="U176" s="99">
        <v>5.9287879772725711</v>
      </c>
      <c r="V176" s="99">
        <v>6.2704052502475145</v>
      </c>
      <c r="W176" s="99">
        <v>5.7085143509558485</v>
      </c>
      <c r="DA176" s="63" t="s">
        <v>3080</v>
      </c>
    </row>
    <row r="177" spans="1:105" ht="12" customHeight="1" x14ac:dyDescent="0.25">
      <c r="A177" s="109" t="s">
        <v>120</v>
      </c>
      <c r="B177" s="110">
        <v>6.4142467553683611</v>
      </c>
      <c r="C177" s="110">
        <v>6.6163669086634949</v>
      </c>
      <c r="D177" s="110">
        <v>6.5914919102517091</v>
      </c>
      <c r="E177" s="110">
        <v>6.4437263539253298</v>
      </c>
      <c r="F177" s="110">
        <v>5.3323158199853875</v>
      </c>
      <c r="G177" s="110">
        <v>5.766648411019454</v>
      </c>
      <c r="H177" s="110">
        <v>5.9191372146118608</v>
      </c>
      <c r="I177" s="110">
        <v>6.1205413497238768</v>
      </c>
      <c r="J177" s="110">
        <v>6.3864193679449466</v>
      </c>
      <c r="K177" s="110">
        <v>4.5837406415214712</v>
      </c>
      <c r="L177" s="110">
        <v>6.4206386149255774</v>
      </c>
      <c r="M177" s="110">
        <v>6.0991407692903685</v>
      </c>
      <c r="N177" s="110">
        <v>6.5946631178134645</v>
      </c>
      <c r="O177" s="110">
        <v>6.7874158385073349</v>
      </c>
      <c r="P177" s="110">
        <v>5.5589565553132214</v>
      </c>
      <c r="Q177" s="110">
        <v>5.9445740570128232</v>
      </c>
      <c r="R177" s="110">
        <v>5.8354569907600453</v>
      </c>
      <c r="S177" s="110">
        <v>6.1160977114361277</v>
      </c>
      <c r="T177" s="110">
        <v>6.075867357742947</v>
      </c>
      <c r="U177" s="110">
        <v>5.9593234218570865</v>
      </c>
      <c r="V177" s="110">
        <v>6.191834709908381</v>
      </c>
      <c r="W177" s="110">
        <v>5.872813588729743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52.942424913694737</v>
      </c>
      <c r="C3" s="118">
        <f t="shared" si="0"/>
        <v>56.865936450791914</v>
      </c>
      <c r="D3" s="118">
        <f t="shared" si="0"/>
        <v>47.798041223575531</v>
      </c>
      <c r="E3" s="118">
        <f t="shared" si="0"/>
        <v>52.310528249411412</v>
      </c>
      <c r="F3" s="118">
        <f t="shared" si="0"/>
        <v>55.93610919940501</v>
      </c>
      <c r="G3" s="118">
        <f t="shared" si="0"/>
        <v>52.757511717544681</v>
      </c>
      <c r="H3" s="118">
        <f t="shared" si="0"/>
        <v>50.919672681706338</v>
      </c>
      <c r="I3" s="118">
        <f t="shared" si="0"/>
        <v>49.27433592391003</v>
      </c>
      <c r="J3" s="118">
        <f t="shared" si="0"/>
        <v>55.635021225878589</v>
      </c>
      <c r="K3" s="118">
        <f t="shared" si="0"/>
        <v>51.551693736754274</v>
      </c>
      <c r="L3" s="118">
        <f t="shared" si="0"/>
        <v>68.492014595201738</v>
      </c>
      <c r="M3" s="118">
        <f t="shared" si="0"/>
        <v>22.104628065507967</v>
      </c>
      <c r="N3" s="118">
        <f t="shared" si="0"/>
        <v>36.584444786529069</v>
      </c>
      <c r="O3" s="118">
        <f t="shared" si="0"/>
        <v>52.850924300364746</v>
      </c>
      <c r="P3" s="118">
        <f t="shared" si="0"/>
        <v>40.38924579118305</v>
      </c>
      <c r="Q3" s="118">
        <f t="shared" si="0"/>
        <v>43.141830642862239</v>
      </c>
      <c r="R3" s="118">
        <f t="shared" ref="R3:V3" si="1">R4+R7+R9+R19</f>
        <v>47.303785978982944</v>
      </c>
      <c r="S3" s="118">
        <f t="shared" si="1"/>
        <v>48.426136355935803</v>
      </c>
      <c r="T3" s="118">
        <f t="shared" si="1"/>
        <v>40.176020073197265</v>
      </c>
      <c r="U3" s="118">
        <f t="shared" si="1"/>
        <v>40.745898814599656</v>
      </c>
      <c r="V3" s="118">
        <f t="shared" si="1"/>
        <v>37.448805600386237</v>
      </c>
      <c r="W3" s="118">
        <f t="shared" ref="W3" si="2">W4+W7+W9+W19</f>
        <v>46.515679709756611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50.428944972290715</v>
      </c>
      <c r="C4" s="123">
        <f t="shared" si="3"/>
        <v>54.326587231313567</v>
      </c>
      <c r="D4" s="123">
        <f t="shared" si="3"/>
        <v>45.239021570493243</v>
      </c>
      <c r="E4" s="123">
        <f t="shared" si="3"/>
        <v>49.619562149008168</v>
      </c>
      <c r="F4" s="123">
        <f t="shared" si="3"/>
        <v>53.104025314847398</v>
      </c>
      <c r="G4" s="123">
        <f t="shared" si="3"/>
        <v>50.00254025388066</v>
      </c>
      <c r="H4" s="123">
        <f t="shared" si="3"/>
        <v>48.051844880626909</v>
      </c>
      <c r="I4" s="123">
        <f t="shared" si="3"/>
        <v>46.095090384211872</v>
      </c>
      <c r="J4" s="123">
        <f t="shared" si="3"/>
        <v>52.22437740098519</v>
      </c>
      <c r="K4" s="123">
        <f t="shared" si="3"/>
        <v>48.256412737422316</v>
      </c>
      <c r="L4" s="123">
        <f t="shared" si="3"/>
        <v>64.083271502840404</v>
      </c>
      <c r="M4" s="123">
        <f t="shared" si="3"/>
        <v>19.88858859253499</v>
      </c>
      <c r="N4" s="123">
        <f t="shared" si="3"/>
        <v>33.695091088153937</v>
      </c>
      <c r="O4" s="123">
        <f t="shared" si="3"/>
        <v>49.126105593044862</v>
      </c>
      <c r="P4" s="123">
        <f t="shared" si="3"/>
        <v>36.725571454256361</v>
      </c>
      <c r="Q4" s="123">
        <f t="shared" si="3"/>
        <v>39.463901201007438</v>
      </c>
      <c r="R4" s="123">
        <f t="shared" ref="R4:V4" si="4">SUM(R5:R6)</f>
        <v>43.109838853357708</v>
      </c>
      <c r="S4" s="123">
        <f t="shared" si="4"/>
        <v>43.622778625361747</v>
      </c>
      <c r="T4" s="123">
        <f t="shared" si="4"/>
        <v>36.738923637523882</v>
      </c>
      <c r="U4" s="123">
        <f t="shared" si="4"/>
        <v>37.976605948674568</v>
      </c>
      <c r="V4" s="123">
        <f t="shared" si="4"/>
        <v>34.652932060584845</v>
      </c>
      <c r="W4" s="123">
        <f t="shared" ref="W4" si="5">SUM(W5:W6)</f>
        <v>43.155989941804684</v>
      </c>
      <c r="DA4" s="130" t="s">
        <v>3084</v>
      </c>
    </row>
    <row r="5" spans="1:105" ht="12" customHeight="1" x14ac:dyDescent="0.25">
      <c r="A5" s="97" t="s">
        <v>51</v>
      </c>
      <c r="B5" s="99">
        <v>50.428944972290715</v>
      </c>
      <c r="C5" s="99">
        <v>54.326587231313567</v>
      </c>
      <c r="D5" s="99">
        <v>45.239021570493243</v>
      </c>
      <c r="E5" s="99">
        <v>49.619562149008168</v>
      </c>
      <c r="F5" s="99">
        <v>53.104025314847398</v>
      </c>
      <c r="G5" s="99">
        <v>50.00254025388066</v>
      </c>
      <c r="H5" s="99">
        <v>48.051844880626909</v>
      </c>
      <c r="I5" s="99">
        <v>46.095090384211872</v>
      </c>
      <c r="J5" s="99">
        <v>52.22437740098519</v>
      </c>
      <c r="K5" s="99">
        <v>48.256412737422316</v>
      </c>
      <c r="L5" s="99">
        <v>64.083271502840404</v>
      </c>
      <c r="M5" s="99">
        <v>19.88858859253499</v>
      </c>
      <c r="N5" s="99">
        <v>33.695091088153937</v>
      </c>
      <c r="O5" s="99">
        <v>49.126105593044862</v>
      </c>
      <c r="P5" s="99">
        <v>36.725571454256361</v>
      </c>
      <c r="Q5" s="99">
        <v>39.463901201007438</v>
      </c>
      <c r="R5" s="99">
        <v>43.109838853357708</v>
      </c>
      <c r="S5" s="99">
        <v>43.622778625361747</v>
      </c>
      <c r="T5" s="99">
        <v>36.738923637523882</v>
      </c>
      <c r="U5" s="99">
        <v>37.976605948674568</v>
      </c>
      <c r="V5" s="99">
        <v>34.652932060584845</v>
      </c>
      <c r="W5" s="99">
        <v>43.155989941804684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1.3840834649962133</v>
      </c>
      <c r="C9" s="123">
        <v>1.4609568134480033</v>
      </c>
      <c r="D9" s="123">
        <v>1.4596288894285148</v>
      </c>
      <c r="E9" s="123">
        <v>1.6602690977974872</v>
      </c>
      <c r="F9" s="123">
        <v>1.8089496599991932</v>
      </c>
      <c r="G9" s="123">
        <v>1.7777487765074425</v>
      </c>
      <c r="H9" s="123">
        <v>1.9562315577172986</v>
      </c>
      <c r="I9" s="123">
        <v>2.2453198889766504</v>
      </c>
      <c r="J9" s="123">
        <v>2.562284417043625</v>
      </c>
      <c r="K9" s="123">
        <v>2.4552340993720629</v>
      </c>
      <c r="L9" s="123">
        <v>3.559771789320981</v>
      </c>
      <c r="M9" s="123">
        <v>1.3480779208253184</v>
      </c>
      <c r="N9" s="123">
        <v>2.0592110199961664</v>
      </c>
      <c r="O9" s="123">
        <v>2.927335300673803</v>
      </c>
      <c r="P9" s="123">
        <v>2.8930913910519189</v>
      </c>
      <c r="Q9" s="123">
        <v>2.9806490375345973</v>
      </c>
      <c r="R9" s="123">
        <v>3.6169116414171958</v>
      </c>
      <c r="S9" s="123">
        <v>4.218373985779353</v>
      </c>
      <c r="T9" s="123">
        <v>2.8544277172411103</v>
      </c>
      <c r="U9" s="123">
        <v>2.2000848743981596</v>
      </c>
      <c r="V9" s="123">
        <v>2.200352125420467</v>
      </c>
      <c r="W9" s="123">
        <v>2.840645346478099</v>
      </c>
      <c r="DA9" s="130" t="s">
        <v>3089</v>
      </c>
    </row>
    <row r="10" spans="1:105" ht="12" customHeight="1" x14ac:dyDescent="0.25">
      <c r="A10" s="97" t="s">
        <v>143</v>
      </c>
      <c r="B10" s="99">
        <v>6.2485852110563398</v>
      </c>
      <c r="C10" s="99">
        <v>6.3998518062868772</v>
      </c>
      <c r="D10" s="99">
        <v>5.7563181173139837</v>
      </c>
      <c r="E10" s="99">
        <v>6.1973592062083824</v>
      </c>
      <c r="F10" s="99">
        <v>6.2353302483815964</v>
      </c>
      <c r="G10" s="99">
        <v>5.5988742849477253</v>
      </c>
      <c r="H10" s="99">
        <v>6.3141669907738605</v>
      </c>
      <c r="I10" s="99">
        <v>7.3136808750539162</v>
      </c>
      <c r="J10" s="99">
        <v>8.4985195007301044</v>
      </c>
      <c r="K10" s="99">
        <v>8.0340013634398755</v>
      </c>
      <c r="L10" s="99">
        <v>10.570495112809972</v>
      </c>
      <c r="M10" s="99">
        <v>2.8439137772374146</v>
      </c>
      <c r="N10" s="99">
        <v>4.4931890632342784</v>
      </c>
      <c r="O10" s="99">
        <v>5.8058036818613399</v>
      </c>
      <c r="P10" s="99">
        <v>6.0120650646270812</v>
      </c>
      <c r="Q10" s="99">
        <v>5.8462873434213654</v>
      </c>
      <c r="R10" s="99">
        <v>6.6754515703455448</v>
      </c>
      <c r="S10" s="99">
        <v>7.7344945637130271</v>
      </c>
      <c r="T10" s="99">
        <v>5.744844980940492</v>
      </c>
      <c r="U10" s="99">
        <v>5.045250595306972</v>
      </c>
      <c r="V10" s="99">
        <v>5.5951480233775683</v>
      </c>
      <c r="W10" s="99">
        <v>7.4330314564548381</v>
      </c>
      <c r="DA10" s="63" t="s">
        <v>3090</v>
      </c>
    </row>
    <row r="11" spans="1:105" ht="12" customHeight="1" x14ac:dyDescent="0.25">
      <c r="A11" s="97" t="s">
        <v>124</v>
      </c>
      <c r="B11" s="99">
        <v>3.8354708092372238</v>
      </c>
      <c r="C11" s="99">
        <v>3.7195349644241351</v>
      </c>
      <c r="D11" s="99">
        <v>3.8589973496434986</v>
      </c>
      <c r="E11" s="99">
        <v>3.7814715853947827</v>
      </c>
      <c r="F11" s="99">
        <v>3.8557455915740313</v>
      </c>
      <c r="G11" s="99">
        <v>3.7453572952400176</v>
      </c>
      <c r="H11" s="99">
        <v>3.6166670395948599</v>
      </c>
      <c r="I11" s="99">
        <v>3.7385037545836233</v>
      </c>
      <c r="J11" s="99">
        <v>3.5284789044154072</v>
      </c>
      <c r="K11" s="99">
        <v>3.5728659546460007</v>
      </c>
      <c r="L11" s="99">
        <v>3.7739801318267445</v>
      </c>
      <c r="M11" s="99">
        <v>4.0544770768048757</v>
      </c>
      <c r="N11" s="99">
        <v>3.9897491457570262</v>
      </c>
      <c r="O11" s="99">
        <v>4.0298596553049038</v>
      </c>
      <c r="P11" s="99">
        <v>4.0202739799570333</v>
      </c>
      <c r="Q11" s="99">
        <v>3.8639080865287943</v>
      </c>
      <c r="R11" s="99">
        <v>3.7042898313878503</v>
      </c>
      <c r="S11" s="99">
        <v>3.7089949532615551</v>
      </c>
      <c r="T11" s="99">
        <v>3.8369216343259529</v>
      </c>
      <c r="U11" s="99">
        <v>3.6744369141673197</v>
      </c>
      <c r="V11" s="99">
        <v>3.7442313849488311</v>
      </c>
      <c r="W11" s="99">
        <v>3.7908827822647826</v>
      </c>
      <c r="DA11" s="63" t="s">
        <v>3091</v>
      </c>
    </row>
    <row r="12" spans="1:105" ht="12" customHeight="1" x14ac:dyDescent="0.25">
      <c r="A12" s="97" t="s">
        <v>123</v>
      </c>
      <c r="B12" s="99">
        <v>1.0120107909106777</v>
      </c>
      <c r="C12" s="99">
        <v>0.87995241109264144</v>
      </c>
      <c r="D12" s="99">
        <v>0.83369218712169402</v>
      </c>
      <c r="E12" s="99">
        <v>0.91132359414403974</v>
      </c>
      <c r="F12" s="99">
        <v>0.90260995932145527</v>
      </c>
      <c r="G12" s="99">
        <v>0.80002323819663756</v>
      </c>
      <c r="H12" s="99">
        <v>0.73853708923454031</v>
      </c>
      <c r="I12" s="99">
        <v>0.92094766861728339</v>
      </c>
      <c r="J12" s="99">
        <v>0.80650441264301242</v>
      </c>
      <c r="K12" s="99">
        <v>0.75149650119146871</v>
      </c>
      <c r="L12" s="99">
        <v>1.7037935024907302</v>
      </c>
      <c r="M12" s="99">
        <v>0.81227193145151122</v>
      </c>
      <c r="N12" s="99">
        <v>1.0123462596130006</v>
      </c>
      <c r="O12" s="99">
        <v>1.068946052040469</v>
      </c>
      <c r="P12" s="99">
        <v>0.77780650772314019</v>
      </c>
      <c r="Q12" s="99">
        <v>0.88885543208780149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1.0120107909106777</v>
      </c>
      <c r="C13" s="102">
        <v>0.87995241109264144</v>
      </c>
      <c r="D13" s="102">
        <v>0.83369218712169402</v>
      </c>
      <c r="E13" s="102">
        <v>0.91132359414403974</v>
      </c>
      <c r="F13" s="102">
        <v>0.90260995932145527</v>
      </c>
      <c r="G13" s="102">
        <v>0.80002323819663756</v>
      </c>
      <c r="H13" s="102">
        <v>0.73853708923454031</v>
      </c>
      <c r="I13" s="102">
        <v>0.92094766861728339</v>
      </c>
      <c r="J13" s="102">
        <v>0.80650441264301242</v>
      </c>
      <c r="K13" s="102">
        <v>0.75149650119146871</v>
      </c>
      <c r="L13" s="102">
        <v>1.7037935024907302</v>
      </c>
      <c r="M13" s="102">
        <v>0.81227193145151122</v>
      </c>
      <c r="N13" s="102">
        <v>1.0123462596130006</v>
      </c>
      <c r="O13" s="102">
        <v>1.068946052040469</v>
      </c>
      <c r="P13" s="102">
        <v>0.77780650772314019</v>
      </c>
      <c r="Q13" s="102">
        <v>0.88885543208780149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1.1293964764078031</v>
      </c>
      <c r="C19" s="123">
        <v>1.0783924060303467</v>
      </c>
      <c r="D19" s="123">
        <v>1.0993907636537752</v>
      </c>
      <c r="E19" s="123">
        <v>1.0306970026057547</v>
      </c>
      <c r="F19" s="123">
        <v>1.0231342245584223</v>
      </c>
      <c r="G19" s="123">
        <v>0.9772226871565769</v>
      </c>
      <c r="H19" s="123">
        <v>0.91159624336213296</v>
      </c>
      <c r="I19" s="123">
        <v>0.93392565072150391</v>
      </c>
      <c r="J19" s="123">
        <v>0.84835940784977049</v>
      </c>
      <c r="K19" s="123">
        <v>0.84004689995989246</v>
      </c>
      <c r="L19" s="123">
        <v>0.8489713030403544</v>
      </c>
      <c r="M19" s="123">
        <v>0.86796155214765991</v>
      </c>
      <c r="N19" s="123">
        <v>0.83014267837896472</v>
      </c>
      <c r="O19" s="123">
        <v>0.79748340664607731</v>
      </c>
      <c r="P19" s="123">
        <v>0.77058294587476972</v>
      </c>
      <c r="Q19" s="123">
        <v>0.69728040432020644</v>
      </c>
      <c r="R19" s="123">
        <v>0.57703548420804029</v>
      </c>
      <c r="S19" s="123">
        <v>0.58498374479470538</v>
      </c>
      <c r="T19" s="123">
        <v>0.58266871843227563</v>
      </c>
      <c r="U19" s="123">
        <v>0.56920799152693136</v>
      </c>
      <c r="V19" s="123">
        <v>0.59552141438092365</v>
      </c>
      <c r="W19" s="123">
        <v>0.51904442147382568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2.4588925845258616</v>
      </c>
      <c r="C21" s="99">
        <v>2.3558503856844539</v>
      </c>
      <c r="D21" s="99">
        <v>2.4031079084753584</v>
      </c>
      <c r="E21" s="99">
        <v>2.254605414130364</v>
      </c>
      <c r="F21" s="99">
        <v>2.2055999383350824</v>
      </c>
      <c r="G21" s="99">
        <v>2.1405835578398471</v>
      </c>
      <c r="H21" s="99">
        <v>2.1247520271831828</v>
      </c>
      <c r="I21" s="99">
        <v>2.245242113395999</v>
      </c>
      <c r="J21" s="99">
        <v>2.1089061222902448</v>
      </c>
      <c r="K21" s="99">
        <v>2.1402141606894372</v>
      </c>
      <c r="L21" s="99">
        <v>2.203313720784553</v>
      </c>
      <c r="M21" s="99">
        <v>2.31556869304706</v>
      </c>
      <c r="N21" s="99">
        <v>2.2859283832146824</v>
      </c>
      <c r="O21" s="99">
        <v>2.2853883139822559</v>
      </c>
      <c r="P21" s="99">
        <v>2.2775267509025703</v>
      </c>
      <c r="Q21" s="99">
        <v>2.2378688372630333</v>
      </c>
      <c r="R21" s="99">
        <v>2.053297352957788</v>
      </c>
      <c r="S21" s="99">
        <v>2.218860670157436</v>
      </c>
      <c r="T21" s="99">
        <v>2.2132792176800851</v>
      </c>
      <c r="U21" s="99">
        <v>2.1644075548466755</v>
      </c>
      <c r="V21" s="99">
        <v>2.288776313280819</v>
      </c>
      <c r="W21" s="99">
        <v>2.0814740575429949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41.787038618884168</v>
      </c>
      <c r="C24" s="118">
        <f t="shared" si="7"/>
        <v>43.088469803502434</v>
      </c>
      <c r="D24" s="118">
        <f t="shared" si="7"/>
        <v>42.009569295018622</v>
      </c>
      <c r="E24" s="118">
        <f t="shared" si="7"/>
        <v>41.809889948769936</v>
      </c>
      <c r="F24" s="118">
        <f t="shared" si="7"/>
        <v>44.14515630799562</v>
      </c>
      <c r="G24" s="118">
        <f t="shared" si="7"/>
        <v>42.977537563049452</v>
      </c>
      <c r="H24" s="118">
        <f t="shared" si="7"/>
        <v>39.635542860620433</v>
      </c>
      <c r="I24" s="118">
        <f t="shared" si="7"/>
        <v>36.763557559821948</v>
      </c>
      <c r="J24" s="118">
        <f t="shared" si="7"/>
        <v>37.642031365804293</v>
      </c>
      <c r="K24" s="118">
        <f t="shared" si="7"/>
        <v>37.816999917577498</v>
      </c>
      <c r="L24" s="118">
        <f t="shared" si="7"/>
        <v>40.049176296503141</v>
      </c>
      <c r="M24" s="118">
        <f t="shared" si="7"/>
        <v>30.772200443693112</v>
      </c>
      <c r="N24" s="118">
        <f t="shared" si="7"/>
        <v>34.612218397666688</v>
      </c>
      <c r="O24" s="118">
        <f t="shared" si="7"/>
        <v>37.001201836331049</v>
      </c>
      <c r="P24" s="118">
        <f t="shared" si="7"/>
        <v>26.121030120286655</v>
      </c>
      <c r="Q24" s="118">
        <f t="shared" si="7"/>
        <v>28.065146215871334</v>
      </c>
      <c r="R24" s="118">
        <f t="shared" ref="R24:V24" si="8">R25+R28+R30+R39</f>
        <v>32.101794448110354</v>
      </c>
      <c r="S24" s="118">
        <f t="shared" si="8"/>
        <v>30.01249936796464</v>
      </c>
      <c r="T24" s="118">
        <f t="shared" si="8"/>
        <v>29.432041904367676</v>
      </c>
      <c r="U24" s="118">
        <f t="shared" si="8"/>
        <v>26.081687774757143</v>
      </c>
      <c r="V24" s="118">
        <f t="shared" si="8"/>
        <v>21.853893517273583</v>
      </c>
      <c r="W24" s="118">
        <f t="shared" ref="W24" si="9">W25+W28+W30+W39</f>
        <v>34.183453487938344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40.21863082881125</v>
      </c>
      <c r="C25" s="123">
        <f t="shared" si="10"/>
        <v>41.594191125113497</v>
      </c>
      <c r="D25" s="123">
        <f t="shared" si="10"/>
        <v>40.496650410168535</v>
      </c>
      <c r="E25" s="123">
        <f t="shared" si="10"/>
        <v>40.393003730269513</v>
      </c>
      <c r="F25" s="123">
        <f t="shared" si="10"/>
        <v>42.743857020457902</v>
      </c>
      <c r="G25" s="123">
        <f t="shared" si="10"/>
        <v>41.640735564902542</v>
      </c>
      <c r="H25" s="123">
        <f t="shared" si="10"/>
        <v>38.380482435545346</v>
      </c>
      <c r="I25" s="123">
        <f t="shared" si="10"/>
        <v>35.490292180663289</v>
      </c>
      <c r="J25" s="123">
        <f t="shared" si="10"/>
        <v>36.488447782341382</v>
      </c>
      <c r="K25" s="123">
        <f t="shared" si="10"/>
        <v>36.693737283404481</v>
      </c>
      <c r="L25" s="123">
        <f t="shared" si="10"/>
        <v>38.938582533749788</v>
      </c>
      <c r="M25" s="123">
        <f t="shared" si="10"/>
        <v>29.653607298578773</v>
      </c>
      <c r="N25" s="123">
        <f t="shared" si="10"/>
        <v>33.580891790675217</v>
      </c>
      <c r="O25" s="123">
        <f t="shared" si="10"/>
        <v>36.023177423932424</v>
      </c>
      <c r="P25" s="123">
        <f t="shared" si="10"/>
        <v>25.16819488181844</v>
      </c>
      <c r="Q25" s="123">
        <f t="shared" si="10"/>
        <v>27.166025531627035</v>
      </c>
      <c r="R25" s="123">
        <f t="shared" ref="R25:V25" si="11">SUM(R26:R27)</f>
        <v>31.321629997870684</v>
      </c>
      <c r="S25" s="123">
        <f t="shared" si="11"/>
        <v>29.223465384334908</v>
      </c>
      <c r="T25" s="123">
        <f t="shared" si="11"/>
        <v>28.677798499323448</v>
      </c>
      <c r="U25" s="123">
        <f t="shared" si="11"/>
        <v>25.381041549440543</v>
      </c>
      <c r="V25" s="123">
        <f t="shared" si="11"/>
        <v>21.152865954245353</v>
      </c>
      <c r="W25" s="123">
        <f t="shared" ref="W25" si="12">SUM(W26:W27)</f>
        <v>33.551858297737759</v>
      </c>
      <c r="DA25" s="130" t="s">
        <v>3104</v>
      </c>
    </row>
    <row r="26" spans="1:105" ht="12" customHeight="1" x14ac:dyDescent="0.25">
      <c r="A26" s="97" t="s">
        <v>74</v>
      </c>
      <c r="B26" s="99">
        <v>40.21863082881125</v>
      </c>
      <c r="C26" s="99">
        <v>41.594191125113497</v>
      </c>
      <c r="D26" s="99">
        <v>40.496650410168535</v>
      </c>
      <c r="E26" s="99">
        <v>40.393003730269513</v>
      </c>
      <c r="F26" s="99">
        <v>42.743857020457902</v>
      </c>
      <c r="G26" s="99">
        <v>41.640735564902542</v>
      </c>
      <c r="H26" s="99">
        <v>38.380482435545346</v>
      </c>
      <c r="I26" s="99">
        <v>35.490292180663289</v>
      </c>
      <c r="J26" s="99">
        <v>36.488447782341382</v>
      </c>
      <c r="K26" s="99">
        <v>36.693737283404481</v>
      </c>
      <c r="L26" s="99">
        <v>38.938582533749788</v>
      </c>
      <c r="M26" s="99">
        <v>29.653607298578773</v>
      </c>
      <c r="N26" s="99">
        <v>33.580891790675217</v>
      </c>
      <c r="O26" s="99">
        <v>36.023177423932424</v>
      </c>
      <c r="P26" s="99">
        <v>25.16819488181844</v>
      </c>
      <c r="Q26" s="99">
        <v>27.166025531627035</v>
      </c>
      <c r="R26" s="99">
        <v>31.321629997870684</v>
      </c>
      <c r="S26" s="99">
        <v>29.223465384334908</v>
      </c>
      <c r="T26" s="99">
        <v>28.677798499323448</v>
      </c>
      <c r="U26" s="99">
        <v>25.381041549440543</v>
      </c>
      <c r="V26" s="99">
        <v>21.152865954245353</v>
      </c>
      <c r="W26" s="99">
        <v>33.551858297737759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0.4390091007234197</v>
      </c>
      <c r="C30" s="123">
        <v>0.4218445928508972</v>
      </c>
      <c r="D30" s="123">
        <v>0.41938858595151574</v>
      </c>
      <c r="E30" s="123">
        <v>0.39184043075585462</v>
      </c>
      <c r="F30" s="123">
        <v>0.38405713765256622</v>
      </c>
      <c r="G30" s="123">
        <v>0.36013131778063279</v>
      </c>
      <c r="H30" s="123">
        <v>0.32331386589322753</v>
      </c>
      <c r="I30" s="123">
        <v>0.31394202237233038</v>
      </c>
      <c r="J30" s="123">
        <v>0.27810850362761214</v>
      </c>
      <c r="K30" s="123">
        <v>0.26436386663249412</v>
      </c>
      <c r="L30" s="123">
        <v>0.2574944190909822</v>
      </c>
      <c r="M30" s="123">
        <v>0.2519895101226029</v>
      </c>
      <c r="N30" s="123">
        <v>0.21345457240531568</v>
      </c>
      <c r="O30" s="123">
        <v>0.18314890739735062</v>
      </c>
      <c r="P30" s="123">
        <v>0.17142229393777542</v>
      </c>
      <c r="Q30" s="123">
        <v>0.15713125924247609</v>
      </c>
      <c r="R30" s="123">
        <v>0.14835948028457338</v>
      </c>
      <c r="S30" s="123">
        <v>0.14683055319486626</v>
      </c>
      <c r="T30" s="123">
        <v>0.14406329565979473</v>
      </c>
      <c r="U30" s="123">
        <v>0.13093663724232207</v>
      </c>
      <c r="V30" s="123">
        <v>0.12604997206268739</v>
      </c>
      <c r="W30" s="123">
        <v>0.12840778360087104</v>
      </c>
      <c r="DA30" s="130" t="s">
        <v>3109</v>
      </c>
    </row>
    <row r="31" spans="1:105" ht="12" customHeight="1" x14ac:dyDescent="0.25">
      <c r="A31" s="97" t="s">
        <v>141</v>
      </c>
      <c r="B31" s="99">
        <v>3.8354708092372225</v>
      </c>
      <c r="C31" s="99">
        <v>3.7087765546031841</v>
      </c>
      <c r="D31" s="99">
        <v>3.8345654793870803</v>
      </c>
      <c r="E31" s="99">
        <v>3.7490245614860163</v>
      </c>
      <c r="F31" s="99">
        <v>3.8199449259385823</v>
      </c>
      <c r="G31" s="99">
        <v>3.7193729917424334</v>
      </c>
      <c r="H31" s="99">
        <v>3.6130905188636713</v>
      </c>
      <c r="I31" s="99">
        <v>3.7471378091945984</v>
      </c>
      <c r="J31" s="99">
        <v>3.5363259177966087</v>
      </c>
      <c r="K31" s="99">
        <v>3.5767936831498752</v>
      </c>
      <c r="L31" s="99">
        <v>3.7726803669687738</v>
      </c>
      <c r="M31" s="99">
        <v>4.0580463012221069</v>
      </c>
      <c r="N31" s="99">
        <v>3.9718233118201045</v>
      </c>
      <c r="O31" s="99">
        <v>3.9533604732660645</v>
      </c>
      <c r="P31" s="99">
        <v>3.9303949574004466</v>
      </c>
      <c r="Q31" s="99">
        <v>3.8217078049782911</v>
      </c>
      <c r="R31" s="99">
        <v>3.7778071303121297</v>
      </c>
      <c r="S31" s="99">
        <v>3.8859371321835638</v>
      </c>
      <c r="T31" s="99">
        <v>3.9129836072379267</v>
      </c>
      <c r="U31" s="99">
        <v>3.668366913293569</v>
      </c>
      <c r="V31" s="99">
        <v>3.657716097543227</v>
      </c>
      <c r="W31" s="99">
        <v>3.685365651386431</v>
      </c>
      <c r="DA31" s="63" t="s">
        <v>3110</v>
      </c>
    </row>
    <row r="32" spans="1:105" ht="12" customHeight="1" x14ac:dyDescent="0.25">
      <c r="A32" s="97" t="s">
        <v>140</v>
      </c>
      <c r="B32" s="99">
        <v>1.0120107909106777</v>
      </c>
      <c r="C32" s="99">
        <v>0.87674611883662068</v>
      </c>
      <c r="D32" s="99">
        <v>0.82714676820790056</v>
      </c>
      <c r="E32" s="99">
        <v>0.9012896727073525</v>
      </c>
      <c r="F32" s="99">
        <v>0.89301392674867996</v>
      </c>
      <c r="G32" s="99">
        <v>0.7932706712909805</v>
      </c>
      <c r="H32" s="99">
        <v>0.73728263657635817</v>
      </c>
      <c r="I32" s="99">
        <v>0.92471633607256831</v>
      </c>
      <c r="J32" s="99">
        <v>0.80899715980832709</v>
      </c>
      <c r="K32" s="99">
        <v>0.75171220625294888</v>
      </c>
      <c r="L32" s="99">
        <v>1.6945384452218861</v>
      </c>
      <c r="M32" s="99">
        <v>0.8107987098296503</v>
      </c>
      <c r="N32" s="99">
        <v>1.0106585919256732</v>
      </c>
      <c r="O32" s="99">
        <v>1.0610889322026502</v>
      </c>
      <c r="P32" s="99">
        <v>0.75749759508131631</v>
      </c>
      <c r="Q32" s="99">
        <v>0.86005075682608467</v>
      </c>
      <c r="R32" s="99">
        <v>0.77956198729310977</v>
      </c>
      <c r="S32" s="99">
        <v>0.87909624497950567</v>
      </c>
      <c r="T32" s="99">
        <v>0.8531331235528814</v>
      </c>
      <c r="U32" s="99">
        <v>0.75653330704257382</v>
      </c>
      <c r="V32" s="99">
        <v>0.80545716777706622</v>
      </c>
      <c r="W32" s="99">
        <v>0.81618382612424734</v>
      </c>
      <c r="DA32" s="63" t="s">
        <v>3111</v>
      </c>
    </row>
    <row r="33" spans="1:105" ht="12" customHeight="1" x14ac:dyDescent="0.25">
      <c r="A33" s="100" t="s">
        <v>50</v>
      </c>
      <c r="B33" s="102">
        <v>1.0120107909106777</v>
      </c>
      <c r="C33" s="102">
        <v>0.87674611883662068</v>
      </c>
      <c r="D33" s="102">
        <v>0.82714676820790056</v>
      </c>
      <c r="E33" s="102">
        <v>0.9012896727073525</v>
      </c>
      <c r="F33" s="102">
        <v>0.89301392674867996</v>
      </c>
      <c r="G33" s="102">
        <v>0.7932706712909805</v>
      </c>
      <c r="H33" s="102">
        <v>0.73728263657635817</v>
      </c>
      <c r="I33" s="102">
        <v>0.92471633607256831</v>
      </c>
      <c r="J33" s="102">
        <v>0.80899715980832709</v>
      </c>
      <c r="K33" s="102">
        <v>0.75171220625294888</v>
      </c>
      <c r="L33" s="102">
        <v>1.6945384452218861</v>
      </c>
      <c r="M33" s="102">
        <v>0.8107987098296503</v>
      </c>
      <c r="N33" s="102">
        <v>1.0106585919256732</v>
      </c>
      <c r="O33" s="102">
        <v>1.0610889322026502</v>
      </c>
      <c r="P33" s="102">
        <v>0.75749759508131631</v>
      </c>
      <c r="Q33" s="102">
        <v>0.86005075682608467</v>
      </c>
      <c r="R33" s="102">
        <v>0.77956198729310977</v>
      </c>
      <c r="S33" s="102">
        <v>0.87909624497950567</v>
      </c>
      <c r="T33" s="102">
        <v>0.8531331235528814</v>
      </c>
      <c r="U33" s="102">
        <v>0.75653330704257382</v>
      </c>
      <c r="V33" s="102">
        <v>0.80545716777706622</v>
      </c>
      <c r="W33" s="102">
        <v>0.81618382612424734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1.1293986893495027</v>
      </c>
      <c r="C39" s="123">
        <v>1.0724340855380425</v>
      </c>
      <c r="D39" s="123">
        <v>1.0935302988985705</v>
      </c>
      <c r="E39" s="123">
        <v>1.0250457877445693</v>
      </c>
      <c r="F39" s="123">
        <v>1.0172421498851509</v>
      </c>
      <c r="G39" s="123">
        <v>0.97667068036627902</v>
      </c>
      <c r="H39" s="123">
        <v>0.93174655918186011</v>
      </c>
      <c r="I39" s="123">
        <v>0.95932335678633029</v>
      </c>
      <c r="J39" s="123">
        <v>0.87547507983529815</v>
      </c>
      <c r="K39" s="123">
        <v>0.85889876754052552</v>
      </c>
      <c r="L39" s="123">
        <v>0.85309934366237372</v>
      </c>
      <c r="M39" s="123">
        <v>0.86660363499173731</v>
      </c>
      <c r="N39" s="123">
        <v>0.81787203458615154</v>
      </c>
      <c r="O39" s="123">
        <v>0.79487550500126869</v>
      </c>
      <c r="P39" s="123">
        <v>0.78141294453043819</v>
      </c>
      <c r="Q39" s="123">
        <v>0.74198942500182097</v>
      </c>
      <c r="R39" s="123">
        <v>0.63180496995509794</v>
      </c>
      <c r="S39" s="123">
        <v>0.64220343043486394</v>
      </c>
      <c r="T39" s="123">
        <v>0.61018010938443346</v>
      </c>
      <c r="U39" s="123">
        <v>0.5697095880742794</v>
      </c>
      <c r="V39" s="123">
        <v>0.57497759096554268</v>
      </c>
      <c r="W39" s="123">
        <v>0.50318740659971639</v>
      </c>
      <c r="DA39" s="130" t="s">
        <v>3118</v>
      </c>
    </row>
    <row r="40" spans="1:105" ht="12" customHeight="1" x14ac:dyDescent="0.25">
      <c r="A40" s="97" t="s">
        <v>50</v>
      </c>
      <c r="B40" s="99">
        <v>2.4588925845258616</v>
      </c>
      <c r="C40" s="99">
        <v>2.3540517048630054</v>
      </c>
      <c r="D40" s="99">
        <v>2.3983985193858541</v>
      </c>
      <c r="E40" s="99">
        <v>2.2493949987884432</v>
      </c>
      <c r="F40" s="99">
        <v>2.2009724244495716</v>
      </c>
      <c r="G40" s="99">
        <v>2.1377448189372936</v>
      </c>
      <c r="H40" s="99">
        <v>2.1241765285230474</v>
      </c>
      <c r="I40" s="99">
        <v>2.2456243002672811</v>
      </c>
      <c r="J40" s="99">
        <v>2.1092428736030913</v>
      </c>
      <c r="K40" s="99">
        <v>2.1403965079356397</v>
      </c>
      <c r="L40" s="99">
        <v>2.2031710207062543</v>
      </c>
      <c r="M40" s="99">
        <v>2.3151313704918182</v>
      </c>
      <c r="N40" s="99">
        <v>2.285152697188209</v>
      </c>
      <c r="O40" s="99">
        <v>2.2845808862548393</v>
      </c>
      <c r="P40" s="99">
        <v>2.2768755299860168</v>
      </c>
      <c r="Q40" s="99">
        <v>2.2375852497979309</v>
      </c>
      <c r="R40" s="99">
        <v>2.0533277299954507</v>
      </c>
      <c r="S40" s="99">
        <v>2.2189657703430692</v>
      </c>
      <c r="T40" s="99">
        <v>2.2123090765162554</v>
      </c>
      <c r="U40" s="99">
        <v>2.1621185959840723</v>
      </c>
      <c r="V40" s="99">
        <v>2.2843445219907501</v>
      </c>
      <c r="W40" s="99">
        <v>2.0772880690073219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52.361798452456966</v>
      </c>
      <c r="C43" s="118">
        <f t="shared" si="14"/>
        <v>59.76471800468525</v>
      </c>
      <c r="D43" s="118">
        <f t="shared" si="14"/>
        <v>52.88911521735325</v>
      </c>
      <c r="E43" s="118">
        <f t="shared" si="14"/>
        <v>56.182412762083402</v>
      </c>
      <c r="F43" s="118">
        <f t="shared" si="14"/>
        <v>56.480894117156581</v>
      </c>
      <c r="G43" s="118">
        <f t="shared" si="14"/>
        <v>56.92251208533029</v>
      </c>
      <c r="H43" s="118">
        <f t="shared" si="14"/>
        <v>53.011754153448962</v>
      </c>
      <c r="I43" s="118">
        <f t="shared" si="14"/>
        <v>44.734540031970184</v>
      </c>
      <c r="J43" s="118">
        <f t="shared" si="14"/>
        <v>51.693180841637513</v>
      </c>
      <c r="K43" s="118">
        <f t="shared" si="14"/>
        <v>51.056820714428675</v>
      </c>
      <c r="L43" s="118">
        <f t="shared" si="14"/>
        <v>49.278405129513942</v>
      </c>
      <c r="M43" s="118">
        <f t="shared" si="14"/>
        <v>41.472998937964874</v>
      </c>
      <c r="N43" s="118">
        <f t="shared" si="14"/>
        <v>45.005496998148388</v>
      </c>
      <c r="O43" s="118">
        <f t="shared" si="14"/>
        <v>46.763116314106291</v>
      </c>
      <c r="P43" s="118">
        <f t="shared" si="14"/>
        <v>38.335422940136183</v>
      </c>
      <c r="Q43" s="118">
        <f t="shared" si="14"/>
        <v>40.504617462880354</v>
      </c>
      <c r="R43" s="118">
        <f t="shared" ref="R43:V43" si="15">R44+R47+R49+R58</f>
        <v>39.82139148363229</v>
      </c>
      <c r="S43" s="118">
        <f t="shared" si="15"/>
        <v>41.759394771867306</v>
      </c>
      <c r="T43" s="118">
        <f t="shared" si="15"/>
        <v>38.975031344201057</v>
      </c>
      <c r="U43" s="118">
        <f t="shared" si="15"/>
        <v>38.125368494416698</v>
      </c>
      <c r="V43" s="118">
        <f t="shared" si="15"/>
        <v>37.705189514212741</v>
      </c>
      <c r="W43" s="118">
        <f t="shared" ref="W43" si="16">W44+W47+W49+W58</f>
        <v>37.689661277809364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47.402965007621304</v>
      </c>
      <c r="C44" s="123">
        <f t="shared" si="17"/>
        <v>54.629487184444123</v>
      </c>
      <c r="D44" s="123">
        <f t="shared" si="17"/>
        <v>47.940335204655419</v>
      </c>
      <c r="E44" s="123">
        <f t="shared" si="17"/>
        <v>51.049741170064259</v>
      </c>
      <c r="F44" s="123">
        <f t="shared" si="17"/>
        <v>51.491416082350085</v>
      </c>
      <c r="G44" s="123">
        <f t="shared" si="17"/>
        <v>52.021775296646666</v>
      </c>
      <c r="H44" s="123">
        <f t="shared" si="17"/>
        <v>48.100718924837579</v>
      </c>
      <c r="I44" s="123">
        <f t="shared" si="17"/>
        <v>40.095490208949357</v>
      </c>
      <c r="J44" s="123">
        <f t="shared" si="17"/>
        <v>46.789892794373223</v>
      </c>
      <c r="K44" s="123">
        <f t="shared" si="17"/>
        <v>46.425218429174073</v>
      </c>
      <c r="L44" s="123">
        <f t="shared" si="17"/>
        <v>44.697837573936631</v>
      </c>
      <c r="M44" s="123">
        <f t="shared" si="17"/>
        <v>36.711671591632424</v>
      </c>
      <c r="N44" s="123">
        <f t="shared" si="17"/>
        <v>40.442697123289626</v>
      </c>
      <c r="O44" s="123">
        <f t="shared" si="17"/>
        <v>42.534307453159784</v>
      </c>
      <c r="P44" s="123">
        <f t="shared" si="17"/>
        <v>33.891376709379614</v>
      </c>
      <c r="Q44" s="123">
        <f t="shared" si="17"/>
        <v>36.313829397276237</v>
      </c>
      <c r="R44" s="123">
        <f t="shared" ref="R44:V44" si="18">SUM(R45:R46)</f>
        <v>34.832632444294994</v>
      </c>
      <c r="S44" s="123">
        <f t="shared" si="18"/>
        <v>36.334808896829472</v>
      </c>
      <c r="T44" s="123">
        <f t="shared" si="18"/>
        <v>33.641435553347257</v>
      </c>
      <c r="U44" s="123">
        <f t="shared" si="18"/>
        <v>32.878938358265664</v>
      </c>
      <c r="V44" s="123">
        <f t="shared" si="18"/>
        <v>32.128202369854669</v>
      </c>
      <c r="W44" s="123">
        <f t="shared" ref="W44" si="19">SUM(W45:W46)</f>
        <v>32.784549737796567</v>
      </c>
      <c r="DA44" s="130" t="s">
        <v>3122</v>
      </c>
    </row>
    <row r="45" spans="1:105" ht="12" customHeight="1" x14ac:dyDescent="0.25">
      <c r="A45" s="97" t="s">
        <v>216</v>
      </c>
      <c r="B45" s="99">
        <v>47.402965007621304</v>
      </c>
      <c r="C45" s="99">
        <v>54.629487184444123</v>
      </c>
      <c r="D45" s="99">
        <v>47.940335204655419</v>
      </c>
      <c r="E45" s="99">
        <v>51.049741170064259</v>
      </c>
      <c r="F45" s="99">
        <v>51.491416082350085</v>
      </c>
      <c r="G45" s="99">
        <v>52.021775296646666</v>
      </c>
      <c r="H45" s="99">
        <v>48.100718924837579</v>
      </c>
      <c r="I45" s="99">
        <v>40.095490208949357</v>
      </c>
      <c r="J45" s="99">
        <v>46.789892794373223</v>
      </c>
      <c r="K45" s="99">
        <v>46.425218429174073</v>
      </c>
      <c r="L45" s="99">
        <v>44.697837573936631</v>
      </c>
      <c r="M45" s="99">
        <v>36.711671591632424</v>
      </c>
      <c r="N45" s="99">
        <v>40.442697123289626</v>
      </c>
      <c r="O45" s="99">
        <v>42.534307453159784</v>
      </c>
      <c r="P45" s="99">
        <v>33.891376709379614</v>
      </c>
      <c r="Q45" s="99">
        <v>36.313829397276237</v>
      </c>
      <c r="R45" s="99">
        <v>34.832632444294994</v>
      </c>
      <c r="S45" s="99">
        <v>36.334808896829472</v>
      </c>
      <c r="T45" s="99">
        <v>33.641435553347257</v>
      </c>
      <c r="U45" s="99">
        <v>32.878938358265664</v>
      </c>
      <c r="V45" s="99">
        <v>32.128202369854669</v>
      </c>
      <c r="W45" s="99">
        <v>32.784549737796567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3.8294358510176094</v>
      </c>
      <c r="C49" s="123">
        <v>4.0635673419594776</v>
      </c>
      <c r="D49" s="123">
        <v>3.8559059863585659</v>
      </c>
      <c r="E49" s="123">
        <v>4.1082240181756244</v>
      </c>
      <c r="F49" s="123">
        <v>3.9728871420554257</v>
      </c>
      <c r="G49" s="123">
        <v>3.924950725417399</v>
      </c>
      <c r="H49" s="123">
        <v>3.9781425636381735</v>
      </c>
      <c r="I49" s="123">
        <v>3.6773276996738096</v>
      </c>
      <c r="J49" s="123">
        <v>4.0330751831954901</v>
      </c>
      <c r="K49" s="123">
        <v>3.7798623821809567</v>
      </c>
      <c r="L49" s="123">
        <v>3.7346261552589999</v>
      </c>
      <c r="M49" s="123">
        <v>3.9021849716208541</v>
      </c>
      <c r="N49" s="123">
        <v>3.7495224907374749</v>
      </c>
      <c r="O49" s="123">
        <v>3.4375103701214353</v>
      </c>
      <c r="P49" s="123">
        <v>3.6677659219215966</v>
      </c>
      <c r="Q49" s="123">
        <v>3.4478593960036759</v>
      </c>
      <c r="R49" s="123">
        <v>4.3329968924121056</v>
      </c>
      <c r="S49" s="123">
        <v>4.7501122821964596</v>
      </c>
      <c r="T49" s="123">
        <v>4.6922402366739684</v>
      </c>
      <c r="U49" s="123">
        <v>4.6535553389072701</v>
      </c>
      <c r="V49" s="123">
        <v>4.9848717937857412</v>
      </c>
      <c r="W49" s="123">
        <v>4.3933950167939457</v>
      </c>
      <c r="DA49" s="130" t="s">
        <v>3127</v>
      </c>
    </row>
    <row r="50" spans="1:105" ht="12" customHeight="1" x14ac:dyDescent="0.25">
      <c r="A50" s="97" t="s">
        <v>138</v>
      </c>
      <c r="B50" s="99">
        <v>4.7416788231800124</v>
      </c>
      <c r="C50" s="99">
        <v>5.0490551984583414</v>
      </c>
      <c r="D50" s="99">
        <v>4.8271770942779533</v>
      </c>
      <c r="E50" s="99">
        <v>5.1325560679886868</v>
      </c>
      <c r="F50" s="99">
        <v>4.9661113991088213</v>
      </c>
      <c r="G50" s="99">
        <v>4.906729805908383</v>
      </c>
      <c r="H50" s="99">
        <v>4.976500227767934</v>
      </c>
      <c r="I50" s="99">
        <v>4.6046927855575275</v>
      </c>
      <c r="J50" s="99">
        <v>5.0533419304258747</v>
      </c>
      <c r="K50" s="99">
        <v>4.767750387030909</v>
      </c>
      <c r="L50" s="99">
        <v>4.7857184538203947</v>
      </c>
      <c r="M50" s="99">
        <v>5.2226781807849427</v>
      </c>
      <c r="N50" s="99">
        <v>5.2217227833835151</v>
      </c>
      <c r="O50" s="99">
        <v>5.0146905726935058</v>
      </c>
      <c r="P50" s="99">
        <v>5.2210334547074009</v>
      </c>
      <c r="Q50" s="99">
        <v>4.7061753594987197</v>
      </c>
      <c r="R50" s="99">
        <v>5.2057194058216636</v>
      </c>
      <c r="S50" s="99">
        <v>5.3421102485103624</v>
      </c>
      <c r="T50" s="99">
        <v>5.026185893556069</v>
      </c>
      <c r="U50" s="99">
        <v>4.9064665413988511</v>
      </c>
      <c r="V50" s="99">
        <v>5.1922114382583455</v>
      </c>
      <c r="W50" s="99">
        <v>4.5441029922321556</v>
      </c>
      <c r="DA50" s="63" t="s">
        <v>3128</v>
      </c>
    </row>
    <row r="51" spans="1:105" ht="12" customHeight="1" x14ac:dyDescent="0.25">
      <c r="A51" s="97" t="s">
        <v>137</v>
      </c>
      <c r="B51" s="99">
        <v>1.2508638741448799</v>
      </c>
      <c r="C51" s="99">
        <v>1.1900950436850859</v>
      </c>
      <c r="D51" s="99">
        <v>1.0401304235580549</v>
      </c>
      <c r="E51" s="99">
        <v>1.2317835114733331</v>
      </c>
      <c r="F51" s="99">
        <v>1.1592684972496925</v>
      </c>
      <c r="G51" s="99">
        <v>1.0443280196602094</v>
      </c>
      <c r="H51" s="99">
        <v>1.0082121962044674</v>
      </c>
      <c r="I51" s="99">
        <v>1.1232778914224952</v>
      </c>
      <c r="J51" s="99">
        <v>1.141886108366295</v>
      </c>
      <c r="K51" s="99">
        <v>0.98819857593820992</v>
      </c>
      <c r="L51" s="99">
        <v>2.1169507546629172</v>
      </c>
      <c r="M51" s="99">
        <v>1.0264149187239997</v>
      </c>
      <c r="N51" s="99">
        <v>1.3140358842360986</v>
      </c>
      <c r="O51" s="99">
        <v>1.3355890732321902</v>
      </c>
      <c r="P51" s="99">
        <v>0.99620770832126315</v>
      </c>
      <c r="Q51" s="99">
        <v>1.0434547907228822</v>
      </c>
      <c r="R51" s="99">
        <v>1.0607295759659574</v>
      </c>
      <c r="S51" s="99">
        <v>1.2304941957154416</v>
      </c>
      <c r="T51" s="99">
        <v>1.1509725308347882</v>
      </c>
      <c r="U51" s="99">
        <v>1.03054899647488</v>
      </c>
      <c r="V51" s="99">
        <v>1.130854485976422</v>
      </c>
      <c r="W51" s="99">
        <v>1.0169968850004216</v>
      </c>
      <c r="DA51" s="63" t="s">
        <v>3129</v>
      </c>
    </row>
    <row r="52" spans="1:105" ht="12" customHeight="1" x14ac:dyDescent="0.25">
      <c r="A52" s="100" t="s">
        <v>216</v>
      </c>
      <c r="B52" s="102">
        <v>1.2508638741448799</v>
      </c>
      <c r="C52" s="102">
        <v>1.1900950436850859</v>
      </c>
      <c r="D52" s="102">
        <v>1.0401304235580549</v>
      </c>
      <c r="E52" s="102">
        <v>1.2317835114733331</v>
      </c>
      <c r="F52" s="102">
        <v>1.1592684972496925</v>
      </c>
      <c r="G52" s="102">
        <v>1.0443280196602094</v>
      </c>
      <c r="H52" s="102">
        <v>1.0082121962044674</v>
      </c>
      <c r="I52" s="102">
        <v>1.1232778914224952</v>
      </c>
      <c r="J52" s="102">
        <v>1.141886108366295</v>
      </c>
      <c r="K52" s="102">
        <v>0.98819857593820992</v>
      </c>
      <c r="L52" s="102">
        <v>2.1169507546629172</v>
      </c>
      <c r="M52" s="102">
        <v>1.0264149187239997</v>
      </c>
      <c r="N52" s="102">
        <v>1.3140358842360986</v>
      </c>
      <c r="O52" s="102">
        <v>1.3355890732321902</v>
      </c>
      <c r="P52" s="102">
        <v>0.99620770832126315</v>
      </c>
      <c r="Q52" s="102">
        <v>1.0434547907228822</v>
      </c>
      <c r="R52" s="102">
        <v>1.0607295759659574</v>
      </c>
      <c r="S52" s="102">
        <v>1.2304941957154416</v>
      </c>
      <c r="T52" s="102">
        <v>1.1509725308347882</v>
      </c>
      <c r="U52" s="102">
        <v>1.03054899647488</v>
      </c>
      <c r="V52" s="102">
        <v>1.130854485976422</v>
      </c>
      <c r="W52" s="102">
        <v>1.0169968850004216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1.1293975938180518</v>
      </c>
      <c r="C58" s="123">
        <v>1.0716634782816512</v>
      </c>
      <c r="D58" s="123">
        <v>1.0928740263392702</v>
      </c>
      <c r="E58" s="123">
        <v>1.0244475738435159</v>
      </c>
      <c r="F58" s="123">
        <v>1.0165908927510696</v>
      </c>
      <c r="G58" s="123">
        <v>0.97578606326622486</v>
      </c>
      <c r="H58" s="123">
        <v>0.93289266497320722</v>
      </c>
      <c r="I58" s="123">
        <v>0.96172212334701823</v>
      </c>
      <c r="J58" s="123">
        <v>0.87021286406879761</v>
      </c>
      <c r="K58" s="123">
        <v>0.85173990307364178</v>
      </c>
      <c r="L58" s="123">
        <v>0.84594140031831122</v>
      </c>
      <c r="M58" s="123">
        <v>0.85914237471159316</v>
      </c>
      <c r="N58" s="123">
        <v>0.81327738412128769</v>
      </c>
      <c r="O58" s="123">
        <v>0.79129849082507386</v>
      </c>
      <c r="P58" s="123">
        <v>0.77628030883496835</v>
      </c>
      <c r="Q58" s="123">
        <v>0.74292866960043924</v>
      </c>
      <c r="R58" s="123">
        <v>0.65576214692519197</v>
      </c>
      <c r="S58" s="123">
        <v>0.67447359284137409</v>
      </c>
      <c r="T58" s="123">
        <v>0.6413555541798307</v>
      </c>
      <c r="U58" s="123">
        <v>0.59287479724376613</v>
      </c>
      <c r="V58" s="123">
        <v>0.59211535057232811</v>
      </c>
      <c r="W58" s="123">
        <v>0.51171652321885142</v>
      </c>
      <c r="DA58" s="130" t="s">
        <v>3136</v>
      </c>
    </row>
    <row r="59" spans="1:105" ht="12" customHeight="1" x14ac:dyDescent="0.25">
      <c r="A59" s="97" t="s">
        <v>50</v>
      </c>
      <c r="B59" s="99">
        <v>2.4588925845258616</v>
      </c>
      <c r="C59" s="99">
        <v>2.3538174200095683</v>
      </c>
      <c r="D59" s="99">
        <v>2.3979029135498613</v>
      </c>
      <c r="E59" s="99">
        <v>2.2485181675960693</v>
      </c>
      <c r="F59" s="99">
        <v>2.2002539737144864</v>
      </c>
      <c r="G59" s="99">
        <v>2.137211463665011</v>
      </c>
      <c r="H59" s="99">
        <v>2.12400916236821</v>
      </c>
      <c r="I59" s="99">
        <v>2.2456515047130967</v>
      </c>
      <c r="J59" s="99">
        <v>2.1092151849779928</v>
      </c>
      <c r="K59" s="99">
        <v>2.140345797252766</v>
      </c>
      <c r="L59" s="99">
        <v>2.2031137337697522</v>
      </c>
      <c r="M59" s="99">
        <v>2.3150186317029875</v>
      </c>
      <c r="N59" s="99">
        <v>2.2850598160296429</v>
      </c>
      <c r="O59" s="99">
        <v>2.2845240338597304</v>
      </c>
      <c r="P59" s="99">
        <v>2.2768327966660986</v>
      </c>
      <c r="Q59" s="99">
        <v>2.2375754403645791</v>
      </c>
      <c r="R59" s="99">
        <v>2.0534308706257338</v>
      </c>
      <c r="S59" s="99">
        <v>2.2192637128552608</v>
      </c>
      <c r="T59" s="99">
        <v>2.2127126045733556</v>
      </c>
      <c r="U59" s="99">
        <v>2.1622416841732859</v>
      </c>
      <c r="V59" s="99">
        <v>2.2843763022631141</v>
      </c>
      <c r="W59" s="99">
        <v>2.0772040695757221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40.644761560859457</v>
      </c>
      <c r="C62" s="118">
        <f t="shared" si="21"/>
        <v>39.179645124320153</v>
      </c>
      <c r="D62" s="118">
        <f t="shared" si="21"/>
        <v>38.457051833069087</v>
      </c>
      <c r="E62" s="118">
        <f t="shared" si="21"/>
        <v>37.176445140354971</v>
      </c>
      <c r="F62" s="118">
        <f t="shared" si="21"/>
        <v>39.676207564763992</v>
      </c>
      <c r="G62" s="118">
        <f t="shared" si="21"/>
        <v>38.008765155747881</v>
      </c>
      <c r="H62" s="118">
        <f t="shared" si="21"/>
        <v>36.670120252924434</v>
      </c>
      <c r="I62" s="118">
        <f t="shared" si="21"/>
        <v>31.839093464580632</v>
      </c>
      <c r="J62" s="118">
        <f t="shared" si="21"/>
        <v>33.588853671879299</v>
      </c>
      <c r="K62" s="118">
        <f t="shared" si="21"/>
        <v>33.886986435765699</v>
      </c>
      <c r="L62" s="118">
        <f t="shared" si="21"/>
        <v>32.717542549546856</v>
      </c>
      <c r="M62" s="118">
        <f t="shared" si="21"/>
        <v>29.461860544283187</v>
      </c>
      <c r="N62" s="118">
        <f t="shared" si="21"/>
        <v>32.343773104179299</v>
      </c>
      <c r="O62" s="118">
        <f t="shared" si="21"/>
        <v>33.510410841965104</v>
      </c>
      <c r="P62" s="118">
        <f t="shared" si="21"/>
        <v>25.089669083925351</v>
      </c>
      <c r="Q62" s="118">
        <f t="shared" si="21"/>
        <v>26.770328322411466</v>
      </c>
      <c r="R62" s="118">
        <f t="shared" ref="R62:V62" si="22">R63+R66+R68+R77</f>
        <v>28.579901749375018</v>
      </c>
      <c r="S62" s="118">
        <f t="shared" si="22"/>
        <v>27.689650369303614</v>
      </c>
      <c r="T62" s="118">
        <f t="shared" si="22"/>
        <v>26.173080486944443</v>
      </c>
      <c r="U62" s="118">
        <f t="shared" si="22"/>
        <v>25.7953891884166</v>
      </c>
      <c r="V62" s="118">
        <f t="shared" si="22"/>
        <v>25.234823634734177</v>
      </c>
      <c r="W62" s="118">
        <f t="shared" ref="W62" si="23">W63+W66+W68+W77</f>
        <v>26.136524619017138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34.876070912949004</v>
      </c>
      <c r="C63" s="123">
        <f t="shared" si="24"/>
        <v>33.991673540829993</v>
      </c>
      <c r="D63" s="123">
        <f t="shared" si="24"/>
        <v>32.980201324212707</v>
      </c>
      <c r="E63" s="123">
        <f t="shared" si="24"/>
        <v>31.985046602756618</v>
      </c>
      <c r="F63" s="123">
        <f t="shared" si="24"/>
        <v>34.473239443839269</v>
      </c>
      <c r="G63" s="123">
        <f t="shared" si="24"/>
        <v>33.014041398625096</v>
      </c>
      <c r="H63" s="123">
        <f t="shared" si="24"/>
        <v>31.478911735543221</v>
      </c>
      <c r="I63" s="123">
        <f t="shared" si="24"/>
        <v>26.790068190823586</v>
      </c>
      <c r="J63" s="123">
        <f t="shared" si="24"/>
        <v>28.59827511211914</v>
      </c>
      <c r="K63" s="123">
        <f t="shared" si="24"/>
        <v>29.282406684908519</v>
      </c>
      <c r="L63" s="123">
        <f t="shared" si="24"/>
        <v>27.970731732011405</v>
      </c>
      <c r="M63" s="123">
        <f t="shared" si="24"/>
        <v>23.966204688726968</v>
      </c>
      <c r="N63" s="123">
        <f t="shared" si="24"/>
        <v>27.260892148728288</v>
      </c>
      <c r="O63" s="123">
        <f t="shared" si="24"/>
        <v>28.722926585127723</v>
      </c>
      <c r="P63" s="123">
        <f t="shared" si="24"/>
        <v>20.476965491163611</v>
      </c>
      <c r="Q63" s="123">
        <f t="shared" si="24"/>
        <v>22.229287066881241</v>
      </c>
      <c r="R63" s="123">
        <f t="shared" ref="R63:V63" si="25">SUM(R64:R65)</f>
        <v>24.050831193080604</v>
      </c>
      <c r="S63" s="123">
        <f t="shared" si="25"/>
        <v>23.107837930865205</v>
      </c>
      <c r="T63" s="123">
        <f t="shared" si="25"/>
        <v>21.666036474660274</v>
      </c>
      <c r="U63" s="123">
        <f t="shared" si="25"/>
        <v>21.242457433983081</v>
      </c>
      <c r="V63" s="123">
        <f t="shared" si="25"/>
        <v>20.596378783688117</v>
      </c>
      <c r="W63" s="123">
        <f t="shared" ref="W63" si="26">SUM(W64:W65)</f>
        <v>21.786896625460656</v>
      </c>
      <c r="DA63" s="130" t="s">
        <v>3140</v>
      </c>
    </row>
    <row r="64" spans="1:105" ht="12" customHeight="1" x14ac:dyDescent="0.25">
      <c r="A64" s="97" t="s">
        <v>217</v>
      </c>
      <c r="B64" s="99">
        <v>34.876070912949004</v>
      </c>
      <c r="C64" s="99">
        <v>33.991673540829993</v>
      </c>
      <c r="D64" s="99">
        <v>32.980201324212707</v>
      </c>
      <c r="E64" s="99">
        <v>31.985046602756618</v>
      </c>
      <c r="F64" s="99">
        <v>34.473239443839269</v>
      </c>
      <c r="G64" s="99">
        <v>33.014041398625096</v>
      </c>
      <c r="H64" s="99">
        <v>31.478911735543221</v>
      </c>
      <c r="I64" s="99">
        <v>26.790068190823586</v>
      </c>
      <c r="J64" s="99">
        <v>28.59827511211914</v>
      </c>
      <c r="K64" s="99">
        <v>29.282406684908519</v>
      </c>
      <c r="L64" s="99">
        <v>27.970731732011405</v>
      </c>
      <c r="M64" s="99">
        <v>23.966204688726968</v>
      </c>
      <c r="N64" s="99">
        <v>27.260892148728288</v>
      </c>
      <c r="O64" s="99">
        <v>28.722926585127723</v>
      </c>
      <c r="P64" s="99">
        <v>20.476965491163611</v>
      </c>
      <c r="Q64" s="99">
        <v>22.229287066881241</v>
      </c>
      <c r="R64" s="99">
        <v>24.050831193080604</v>
      </c>
      <c r="S64" s="99">
        <v>23.107837930865205</v>
      </c>
      <c r="T64" s="99">
        <v>21.666036474660274</v>
      </c>
      <c r="U64" s="99">
        <v>21.242457433983081</v>
      </c>
      <c r="V64" s="99">
        <v>20.596378783688117</v>
      </c>
      <c r="W64" s="99">
        <v>21.786896625460656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3.6383451311336032</v>
      </c>
      <c r="C68" s="123">
        <v>3.2626490782219721</v>
      </c>
      <c r="D68" s="123">
        <v>3.4286862113914154</v>
      </c>
      <c r="E68" s="123">
        <v>3.3236650008427988</v>
      </c>
      <c r="F68" s="123">
        <v>3.4386765740471907</v>
      </c>
      <c r="G68" s="123">
        <v>3.2090740297910161</v>
      </c>
      <c r="H68" s="123">
        <v>3.3516512097440248</v>
      </c>
      <c r="I68" s="123">
        <v>3.1474456160721163</v>
      </c>
      <c r="J68" s="123">
        <v>3.1441730872255405</v>
      </c>
      <c r="K68" s="123">
        <v>3.022825949070155</v>
      </c>
      <c r="L68" s="123">
        <v>2.9517428384500506</v>
      </c>
      <c r="M68" s="123">
        <v>3.4353337264521429</v>
      </c>
      <c r="N68" s="123">
        <v>3.1945109284169728</v>
      </c>
      <c r="O68" s="123">
        <v>3.0447164431236038</v>
      </c>
      <c r="P68" s="123">
        <v>2.9464348854730837</v>
      </c>
      <c r="Q68" s="123">
        <v>2.9081013154063178</v>
      </c>
      <c r="R68" s="123">
        <v>2.9066003603136576</v>
      </c>
      <c r="S68" s="123">
        <v>2.9506570871835391</v>
      </c>
      <c r="T68" s="123">
        <v>2.9124649192023977</v>
      </c>
      <c r="U68" s="123">
        <v>2.952382222600566</v>
      </c>
      <c r="V68" s="123">
        <v>3.0049770964500531</v>
      </c>
      <c r="W68" s="123">
        <v>2.8298784478476073</v>
      </c>
      <c r="DA68" s="130" t="s">
        <v>3145</v>
      </c>
    </row>
    <row r="69" spans="1:105" ht="12" customHeight="1" x14ac:dyDescent="0.25">
      <c r="A69" s="97" t="s">
        <v>134</v>
      </c>
      <c r="B69" s="99">
        <v>3.6553872247317347</v>
      </c>
      <c r="C69" s="99">
        <v>3.4300469151330177</v>
      </c>
      <c r="D69" s="99">
        <v>3.6218383440215325</v>
      </c>
      <c r="E69" s="99">
        <v>3.5114836871950299</v>
      </c>
      <c r="F69" s="99">
        <v>3.6384914446249592</v>
      </c>
      <c r="G69" s="99">
        <v>3.3528453701062246</v>
      </c>
      <c r="H69" s="99">
        <v>3.5324255981217862</v>
      </c>
      <c r="I69" s="99">
        <v>3.3038565762200021</v>
      </c>
      <c r="J69" s="99">
        <v>3.3431607137203492</v>
      </c>
      <c r="K69" s="99">
        <v>3.1872686393395977</v>
      </c>
      <c r="L69" s="99">
        <v>3.160921917628098</v>
      </c>
      <c r="M69" s="99">
        <v>3.7252703463529082</v>
      </c>
      <c r="N69" s="99">
        <v>3.5840970695823899</v>
      </c>
      <c r="O69" s="99">
        <v>3.4865606910465079</v>
      </c>
      <c r="P69" s="99">
        <v>3.388308116430657</v>
      </c>
      <c r="Q69" s="99">
        <v>3.3865916142997925</v>
      </c>
      <c r="R69" s="99">
        <v>3.4210891111093091</v>
      </c>
      <c r="S69" s="99">
        <v>3.4772919779724627</v>
      </c>
      <c r="T69" s="99">
        <v>3.4082113887768593</v>
      </c>
      <c r="U69" s="99">
        <v>3.3813297091000782</v>
      </c>
      <c r="V69" s="99">
        <v>3.3930276596261764</v>
      </c>
      <c r="W69" s="99">
        <v>3.2146181659385475</v>
      </c>
      <c r="DA69" s="63" t="s">
        <v>3146</v>
      </c>
    </row>
    <row r="70" spans="1:105" ht="12" customHeight="1" x14ac:dyDescent="0.25">
      <c r="A70" s="97" t="s">
        <v>133</v>
      </c>
      <c r="B70" s="99">
        <v>0.96448673118629014</v>
      </c>
      <c r="C70" s="99">
        <v>0.81291252065498365</v>
      </c>
      <c r="D70" s="99">
        <v>0.7814060573444489</v>
      </c>
      <c r="E70" s="99">
        <v>0.84797853889026498</v>
      </c>
      <c r="F70" s="99">
        <v>0.84880945235911875</v>
      </c>
      <c r="G70" s="99">
        <v>0.71163323368599107</v>
      </c>
      <c r="H70" s="99">
        <v>0.70785262247478986</v>
      </c>
      <c r="I70" s="99">
        <v>0.79409959430453358</v>
      </c>
      <c r="J70" s="99">
        <v>0.74308087314497839</v>
      </c>
      <c r="K70" s="99">
        <v>0.648022969547417</v>
      </c>
      <c r="L70" s="99">
        <v>1.3696699017389677</v>
      </c>
      <c r="M70" s="99">
        <v>0.71766913607313898</v>
      </c>
      <c r="N70" s="99">
        <v>0.88430250040716518</v>
      </c>
      <c r="O70" s="99">
        <v>0.91074417327189494</v>
      </c>
      <c r="P70" s="99">
        <v>0.64176151473936094</v>
      </c>
      <c r="Q70" s="99">
        <v>0.74506890648775315</v>
      </c>
      <c r="R70" s="99">
        <v>0.69980013813147812</v>
      </c>
      <c r="S70" s="99">
        <v>0.81144094323712923</v>
      </c>
      <c r="T70" s="99">
        <v>0.79098440487115107</v>
      </c>
      <c r="U70" s="99">
        <v>0.72237771675163109</v>
      </c>
      <c r="V70" s="99">
        <v>0.75777316356438307</v>
      </c>
      <c r="W70" s="99">
        <v>0.73088612474717107</v>
      </c>
      <c r="DA70" s="63" t="s">
        <v>3147</v>
      </c>
    </row>
    <row r="71" spans="1:105" ht="12" customHeight="1" x14ac:dyDescent="0.25">
      <c r="A71" s="100" t="s">
        <v>217</v>
      </c>
      <c r="B71" s="102">
        <v>0.96448673118629014</v>
      </c>
      <c r="C71" s="102">
        <v>0.81291252065498365</v>
      </c>
      <c r="D71" s="102">
        <v>0.7814060573444489</v>
      </c>
      <c r="E71" s="102">
        <v>0.84797853889026498</v>
      </c>
      <c r="F71" s="102">
        <v>0.84880945235911875</v>
      </c>
      <c r="G71" s="102">
        <v>0.71163323368599107</v>
      </c>
      <c r="H71" s="102">
        <v>0.70785262247478986</v>
      </c>
      <c r="I71" s="102">
        <v>0.79409959430453358</v>
      </c>
      <c r="J71" s="102">
        <v>0.74308087314497839</v>
      </c>
      <c r="K71" s="102">
        <v>0.648022969547417</v>
      </c>
      <c r="L71" s="102">
        <v>1.3696699017389677</v>
      </c>
      <c r="M71" s="102">
        <v>0.71766913607313898</v>
      </c>
      <c r="N71" s="102">
        <v>0.88430250040716518</v>
      </c>
      <c r="O71" s="102">
        <v>0.91074417327189494</v>
      </c>
      <c r="P71" s="102">
        <v>0.64176151473936094</v>
      </c>
      <c r="Q71" s="102">
        <v>0.74506890648775315</v>
      </c>
      <c r="R71" s="102">
        <v>0.69980013813147812</v>
      </c>
      <c r="S71" s="102">
        <v>0.81144094323712923</v>
      </c>
      <c r="T71" s="102">
        <v>0.79098440487115107</v>
      </c>
      <c r="U71" s="102">
        <v>0.72237771675163109</v>
      </c>
      <c r="V71" s="102">
        <v>0.75777316356438307</v>
      </c>
      <c r="W71" s="102">
        <v>0.73088612474717107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2.1303455167768495</v>
      </c>
      <c r="C77" s="123">
        <v>1.9253225052681942</v>
      </c>
      <c r="D77" s="123">
        <v>2.0481642974649654</v>
      </c>
      <c r="E77" s="123">
        <v>1.8677335367555545</v>
      </c>
      <c r="F77" s="123">
        <v>1.7642915468775302</v>
      </c>
      <c r="G77" s="123">
        <v>1.7856497273317633</v>
      </c>
      <c r="H77" s="123">
        <v>1.8395573076371865</v>
      </c>
      <c r="I77" s="123">
        <v>1.9015796576849291</v>
      </c>
      <c r="J77" s="123">
        <v>1.8464054725346202</v>
      </c>
      <c r="K77" s="123">
        <v>1.581753801787025</v>
      </c>
      <c r="L77" s="123">
        <v>1.7950679790854009</v>
      </c>
      <c r="M77" s="123">
        <v>2.060322129104077</v>
      </c>
      <c r="N77" s="123">
        <v>1.8883700270340329</v>
      </c>
      <c r="O77" s="123">
        <v>1.7427678137137792</v>
      </c>
      <c r="P77" s="123">
        <v>1.6662687072886546</v>
      </c>
      <c r="Q77" s="123">
        <v>1.6329399401239098</v>
      </c>
      <c r="R77" s="123">
        <v>1.6224701959807555</v>
      </c>
      <c r="S77" s="123">
        <v>1.6311553512548691</v>
      </c>
      <c r="T77" s="123">
        <v>1.5945790930817696</v>
      </c>
      <c r="U77" s="123">
        <v>1.6005495318329555</v>
      </c>
      <c r="V77" s="123">
        <v>1.6334677545960088</v>
      </c>
      <c r="W77" s="123">
        <v>1.5197495457088714</v>
      </c>
      <c r="DA77" s="130" t="s">
        <v>3154</v>
      </c>
    </row>
    <row r="78" spans="1:105" ht="12" customHeight="1" x14ac:dyDescent="0.25">
      <c r="A78" s="97" t="s">
        <v>192</v>
      </c>
      <c r="B78" s="99">
        <v>2.1808165463076317</v>
      </c>
      <c r="C78" s="99">
        <v>2.0623990000772552</v>
      </c>
      <c r="D78" s="99">
        <v>2.1982319546990539</v>
      </c>
      <c r="E78" s="99">
        <v>1.9975415103370591</v>
      </c>
      <c r="F78" s="99">
        <v>1.8841054259197572</v>
      </c>
      <c r="G78" s="99">
        <v>1.881081860718312</v>
      </c>
      <c r="H78" s="99">
        <v>1.9565227928330244</v>
      </c>
      <c r="I78" s="99">
        <v>2.0189674479166584</v>
      </c>
      <c r="J78" s="99">
        <v>1.9883218821117894</v>
      </c>
      <c r="K78" s="99">
        <v>1.6834957008148304</v>
      </c>
      <c r="L78" s="99">
        <v>1.929194897107547</v>
      </c>
      <c r="M78" s="99">
        <v>2.2201008571993825</v>
      </c>
      <c r="N78" s="99">
        <v>2.1115962342102796</v>
      </c>
      <c r="O78" s="99">
        <v>2.0032790455632954</v>
      </c>
      <c r="P78" s="99">
        <v>1.9234359334654878</v>
      </c>
      <c r="Q78" s="99">
        <v>1.9177075620024524</v>
      </c>
      <c r="R78" s="99">
        <v>1.9248096164258373</v>
      </c>
      <c r="S78" s="99">
        <v>1.9663228157196773</v>
      </c>
      <c r="T78" s="99">
        <v>1.9433661440243177</v>
      </c>
      <c r="U78" s="99">
        <v>1.9483580289381734</v>
      </c>
      <c r="V78" s="99">
        <v>1.9953542751914681</v>
      </c>
      <c r="W78" s="99">
        <v>1.8788585736646466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1.5501175760517594</v>
      </c>
      <c r="C81" s="118">
        <f t="shared" si="28"/>
        <v>1.4757681405725829</v>
      </c>
      <c r="D81" s="118">
        <f t="shared" si="28"/>
        <v>1.4900303941577542</v>
      </c>
      <c r="E81" s="118">
        <f t="shared" si="28"/>
        <v>1.3899022438203634</v>
      </c>
      <c r="F81" s="118">
        <f t="shared" si="28"/>
        <v>1.3751895726568482</v>
      </c>
      <c r="G81" s="118">
        <f t="shared" si="28"/>
        <v>1.3112595221255807</v>
      </c>
      <c r="H81" s="118">
        <f t="shared" si="28"/>
        <v>1.2324786618267054</v>
      </c>
      <c r="I81" s="118">
        <f t="shared" si="28"/>
        <v>1.2448219497622852</v>
      </c>
      <c r="J81" s="118">
        <f t="shared" si="28"/>
        <v>1.1084185491076546</v>
      </c>
      <c r="K81" s="118">
        <f t="shared" si="28"/>
        <v>1.070628418849374</v>
      </c>
      <c r="L81" s="118">
        <f t="shared" si="28"/>
        <v>1.0492651917043034</v>
      </c>
      <c r="M81" s="118">
        <f t="shared" si="28"/>
        <v>1.060132154051816</v>
      </c>
      <c r="N81" s="118">
        <f t="shared" si="28"/>
        <v>0.99408611332685481</v>
      </c>
      <c r="O81" s="118">
        <f t="shared" si="28"/>
        <v>0.96161277683033819</v>
      </c>
      <c r="P81" s="118">
        <f t="shared" si="28"/>
        <v>0.93426789263313359</v>
      </c>
      <c r="Q81" s="118">
        <f t="shared" si="28"/>
        <v>0.88646766556131773</v>
      </c>
      <c r="R81" s="118">
        <f t="shared" ref="R81:V81" si="29">R82+R85+R87+R100</f>
        <v>0.78167475858950708</v>
      </c>
      <c r="S81" s="118">
        <f t="shared" si="29"/>
        <v>0.79668344029514038</v>
      </c>
      <c r="T81" s="118">
        <f t="shared" si="29"/>
        <v>0.75941845984674927</v>
      </c>
      <c r="U81" s="118">
        <f t="shared" si="29"/>
        <v>0.70252882386742532</v>
      </c>
      <c r="V81" s="118">
        <f t="shared" si="29"/>
        <v>0.70520559797249704</v>
      </c>
      <c r="W81" s="118">
        <f t="shared" ref="W81" si="30">W82+W85+W87+W100</f>
        <v>0.63286660980584453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0.42072025882182373</v>
      </c>
      <c r="C87" s="123">
        <v>0.40358579230871644</v>
      </c>
      <c r="D87" s="123">
        <v>0.39643016123813152</v>
      </c>
      <c r="E87" s="123">
        <v>0.36476856568339744</v>
      </c>
      <c r="F87" s="123">
        <v>0.35621509003649837</v>
      </c>
      <c r="G87" s="123">
        <v>0.33409440915188354</v>
      </c>
      <c r="H87" s="123">
        <v>0.30098311774760755</v>
      </c>
      <c r="I87" s="123">
        <v>0.29032185596278792</v>
      </c>
      <c r="J87" s="123">
        <v>0.24908511916155746</v>
      </c>
      <c r="K87" s="123">
        <v>0.23422228430450107</v>
      </c>
      <c r="L87" s="123">
        <v>0.21972293435928589</v>
      </c>
      <c r="M87" s="123">
        <v>0.2111935813522284</v>
      </c>
      <c r="N87" s="123">
        <v>0.18332334709068782</v>
      </c>
      <c r="O87" s="123">
        <v>0.16749137930628996</v>
      </c>
      <c r="P87" s="123">
        <v>0.15761598100106911</v>
      </c>
      <c r="Q87" s="123">
        <v>0.14730683127604835</v>
      </c>
      <c r="R87" s="123">
        <v>0.14190385997760088</v>
      </c>
      <c r="S87" s="123">
        <v>0.14233312044631316</v>
      </c>
      <c r="T87" s="123">
        <v>0.13921695222044769</v>
      </c>
      <c r="U87" s="123">
        <v>0.12548908273659679</v>
      </c>
      <c r="V87" s="123">
        <v>0.12148338866859477</v>
      </c>
      <c r="W87" s="123">
        <v>0.12304254848033279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3.8354708092372238</v>
      </c>
      <c r="C92" s="102">
        <v>3.7085279935744744</v>
      </c>
      <c r="D92" s="102">
        <v>3.8315101677140535</v>
      </c>
      <c r="E92" s="102">
        <v>3.742182818838816</v>
      </c>
      <c r="F92" s="102">
        <v>3.8115943506995507</v>
      </c>
      <c r="G92" s="102">
        <v>3.7112106217526879</v>
      </c>
      <c r="H92" s="102">
        <v>3.6079755995254428</v>
      </c>
      <c r="I92" s="102">
        <v>3.7430641688129889</v>
      </c>
      <c r="J92" s="102">
        <v>3.5304684919352591</v>
      </c>
      <c r="K92" s="102">
        <v>3.5668460285480172</v>
      </c>
      <c r="L92" s="102">
        <v>3.7566167197203968</v>
      </c>
      <c r="M92" s="102">
        <v>4.0330907228109592</v>
      </c>
      <c r="N92" s="102">
        <v>3.943749942772274</v>
      </c>
      <c r="O92" s="102">
        <v>3.9316528000244744</v>
      </c>
      <c r="P92" s="102">
        <v>3.8876891452026423</v>
      </c>
      <c r="Q92" s="102">
        <v>3.7863040951882057</v>
      </c>
      <c r="R92" s="102">
        <v>3.7675865003359408</v>
      </c>
      <c r="S92" s="102">
        <v>3.892568395285811</v>
      </c>
      <c r="T92" s="102">
        <v>3.9145386140294951</v>
      </c>
      <c r="U92" s="102">
        <v>3.6623940964889616</v>
      </c>
      <c r="V92" s="102">
        <v>3.6636047445677531</v>
      </c>
      <c r="W92" s="102">
        <v>3.6957962060030427</v>
      </c>
      <c r="DA92" s="131" t="s">
        <v>3168</v>
      </c>
    </row>
    <row r="93" spans="1:105" ht="12" customHeight="1" x14ac:dyDescent="0.25">
      <c r="A93" s="107" t="s">
        <v>123</v>
      </c>
      <c r="B93" s="105">
        <v>1.0120107909106777</v>
      </c>
      <c r="C93" s="105">
        <v>0.87653846801402346</v>
      </c>
      <c r="D93" s="105">
        <v>0.82648901941461161</v>
      </c>
      <c r="E93" s="105">
        <v>0.89990071757074652</v>
      </c>
      <c r="F93" s="105">
        <v>0.89017994640952003</v>
      </c>
      <c r="G93" s="105">
        <v>0.79219117489830004</v>
      </c>
      <c r="H93" s="105">
        <v>0.73604199246925994</v>
      </c>
      <c r="I93" s="105">
        <v>0.92260838306133275</v>
      </c>
      <c r="J93" s="105">
        <v>0.8062988026316783</v>
      </c>
      <c r="K93" s="105">
        <v>0.74717965634732642</v>
      </c>
      <c r="L93" s="105">
        <v>1.6821796282203496</v>
      </c>
      <c r="M93" s="105">
        <v>0.80208204524771554</v>
      </c>
      <c r="N93" s="105">
        <v>1.0009213667353549</v>
      </c>
      <c r="O93" s="105">
        <v>1.0549700256547039</v>
      </c>
      <c r="P93" s="105">
        <v>0.74548244779660622</v>
      </c>
      <c r="Q93" s="105">
        <v>0.8361831184433367</v>
      </c>
      <c r="R93" s="105">
        <v>0.76882826281229555</v>
      </c>
      <c r="S93" s="105">
        <v>0.88370830673611533</v>
      </c>
      <c r="T93" s="105">
        <v>0.87344769503465303</v>
      </c>
      <c r="U93" s="105">
        <v>0.75857925347341537</v>
      </c>
      <c r="V93" s="105">
        <v>0.80264063162713528</v>
      </c>
      <c r="W93" s="105">
        <v>0.83288757934837276</v>
      </c>
      <c r="DA93" s="132" t="s">
        <v>3169</v>
      </c>
    </row>
    <row r="94" spans="1:105" ht="12" customHeight="1" x14ac:dyDescent="0.25">
      <c r="A94" s="108" t="s">
        <v>50</v>
      </c>
      <c r="B94" s="99">
        <v>1.0120107909106777</v>
      </c>
      <c r="C94" s="99">
        <v>0.87653846801402346</v>
      </c>
      <c r="D94" s="99">
        <v>0.82648901941461161</v>
      </c>
      <c r="E94" s="99">
        <v>0.89990071757074652</v>
      </c>
      <c r="F94" s="99">
        <v>0.89017994640952003</v>
      </c>
      <c r="G94" s="99">
        <v>0.79219117489830004</v>
      </c>
      <c r="H94" s="99">
        <v>0.73604199246925994</v>
      </c>
      <c r="I94" s="99">
        <v>0.92260838306133275</v>
      </c>
      <c r="J94" s="99">
        <v>0.8062988026316783</v>
      </c>
      <c r="K94" s="99">
        <v>0.74717965634732642</v>
      </c>
      <c r="L94" s="99">
        <v>1.6821796282203496</v>
      </c>
      <c r="M94" s="99">
        <v>0.80208204524771554</v>
      </c>
      <c r="N94" s="99">
        <v>1.0009213667353549</v>
      </c>
      <c r="O94" s="99">
        <v>1.0549700256547039</v>
      </c>
      <c r="P94" s="99">
        <v>0.74548244779660622</v>
      </c>
      <c r="Q94" s="99">
        <v>0.8361831184433367</v>
      </c>
      <c r="R94" s="99">
        <v>0.76882826281229555</v>
      </c>
      <c r="S94" s="99">
        <v>0.88370830673611533</v>
      </c>
      <c r="T94" s="99">
        <v>0.87344769503465303</v>
      </c>
      <c r="U94" s="99">
        <v>0.75857925347341537</v>
      </c>
      <c r="V94" s="99">
        <v>0.80264063162713528</v>
      </c>
      <c r="W94" s="99">
        <v>0.83288757934837276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1.1293973172299356</v>
      </c>
      <c r="C100" s="123">
        <v>1.0721823482638664</v>
      </c>
      <c r="D100" s="123">
        <v>1.0936002329196226</v>
      </c>
      <c r="E100" s="123">
        <v>1.025133678136966</v>
      </c>
      <c r="F100" s="123">
        <v>1.0189744826203497</v>
      </c>
      <c r="G100" s="123">
        <v>0.97716511297369713</v>
      </c>
      <c r="H100" s="123">
        <v>0.93149554407909796</v>
      </c>
      <c r="I100" s="123">
        <v>0.95450009379949718</v>
      </c>
      <c r="J100" s="123">
        <v>0.85933342994609707</v>
      </c>
      <c r="K100" s="123">
        <v>0.83640613454487289</v>
      </c>
      <c r="L100" s="123">
        <v>0.82954225734501752</v>
      </c>
      <c r="M100" s="123">
        <v>0.84893857269958772</v>
      </c>
      <c r="N100" s="123">
        <v>0.81076276623616694</v>
      </c>
      <c r="O100" s="123">
        <v>0.7941213975240482</v>
      </c>
      <c r="P100" s="123">
        <v>0.77665191163206448</v>
      </c>
      <c r="Q100" s="123">
        <v>0.73916083428526935</v>
      </c>
      <c r="R100" s="123">
        <v>0.63977089861190617</v>
      </c>
      <c r="S100" s="123">
        <v>0.65435031984882719</v>
      </c>
      <c r="T100" s="123">
        <v>0.62020150762630155</v>
      </c>
      <c r="U100" s="123">
        <v>0.57703974113082857</v>
      </c>
      <c r="V100" s="123">
        <v>0.58372220930390228</v>
      </c>
      <c r="W100" s="123">
        <v>0.50982406132551172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2.4588925845258616</v>
      </c>
      <c r="C102" s="99">
        <v>2.3539752635678264</v>
      </c>
      <c r="D102" s="99">
        <v>2.3976431014024877</v>
      </c>
      <c r="E102" s="99">
        <v>2.2480347068348099</v>
      </c>
      <c r="F102" s="99">
        <v>2.1996379330283493</v>
      </c>
      <c r="G102" s="99">
        <v>2.1367056686647827</v>
      </c>
      <c r="H102" s="99">
        <v>2.1237648841731307</v>
      </c>
      <c r="I102" s="99">
        <v>2.245547393010987</v>
      </c>
      <c r="J102" s="99">
        <v>2.1090985740991584</v>
      </c>
      <c r="K102" s="99">
        <v>2.1401768797496166</v>
      </c>
      <c r="L102" s="99">
        <v>2.2028304699656145</v>
      </c>
      <c r="M102" s="99">
        <v>2.314721971436553</v>
      </c>
      <c r="N102" s="99">
        <v>2.2848584073387292</v>
      </c>
      <c r="O102" s="99">
        <v>2.2844536253856296</v>
      </c>
      <c r="P102" s="99">
        <v>2.276783059914016</v>
      </c>
      <c r="Q102" s="99">
        <v>2.2375478731385177</v>
      </c>
      <c r="R102" s="99">
        <v>2.0533660126158573</v>
      </c>
      <c r="S102" s="99">
        <v>2.2191051147907244</v>
      </c>
      <c r="T102" s="99">
        <v>2.2123451069498548</v>
      </c>
      <c r="U102" s="99">
        <v>2.161914294287528</v>
      </c>
      <c r="V102" s="99">
        <v>2.2844182004615652</v>
      </c>
      <c r="W102" s="99">
        <v>2.0774525708981977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1.1294010970735038</v>
      </c>
      <c r="C105" s="118">
        <f t="shared" si="35"/>
        <v>1.0789404717889699</v>
      </c>
      <c r="D105" s="118">
        <f t="shared" si="35"/>
        <v>1.1000389327470805</v>
      </c>
      <c r="E105" s="118">
        <f t="shared" si="35"/>
        <v>1.0319659201401428</v>
      </c>
      <c r="F105" s="118">
        <f t="shared" si="35"/>
        <v>1.0097752760670797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1.1294010970735038</v>
      </c>
      <c r="C120" s="123">
        <v>1.0789404717889699</v>
      </c>
      <c r="D120" s="123">
        <v>1.1000389327470805</v>
      </c>
      <c r="E120" s="123">
        <v>1.0319659201401428</v>
      </c>
      <c r="F120" s="123">
        <v>1.0097752760670797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2.458892584525862</v>
      </c>
      <c r="C121" s="99">
        <v>2.3560147112707379</v>
      </c>
      <c r="D121" s="99">
        <v>2.4035810796891042</v>
      </c>
      <c r="E121" s="99">
        <v>2.2567897517488542</v>
      </c>
      <c r="F121" s="99">
        <v>2.2115274090367123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1.1293976310278298</v>
      </c>
      <c r="C124" s="118">
        <f t="shared" si="42"/>
        <v>1.0711546297923438</v>
      </c>
      <c r="D124" s="118">
        <f t="shared" si="42"/>
        <v>1.0924965182287236</v>
      </c>
      <c r="E124" s="118">
        <f t="shared" si="42"/>
        <v>1.0241413255159508</v>
      </c>
      <c r="F124" s="118">
        <f t="shared" si="42"/>
        <v>1.0173119954781895</v>
      </c>
      <c r="G124" s="118">
        <f t="shared" si="42"/>
        <v>0.97927181085124215</v>
      </c>
      <c r="H124" s="118">
        <f t="shared" si="42"/>
        <v>0.95009803522606417</v>
      </c>
      <c r="I124" s="118">
        <f t="shared" si="42"/>
        <v>1.0003929536970273</v>
      </c>
      <c r="J124" s="118">
        <f t="shared" si="42"/>
        <v>0.93276624745341319</v>
      </c>
      <c r="K124" s="118">
        <f t="shared" si="42"/>
        <v>0.92642569411320086</v>
      </c>
      <c r="L124" s="118">
        <f t="shared" si="42"/>
        <v>0.90049454234461201</v>
      </c>
      <c r="M124" s="118">
        <f t="shared" si="42"/>
        <v>0.89111075343054247</v>
      </c>
      <c r="N124" s="118">
        <f t="shared" si="42"/>
        <v>0.82135999100271007</v>
      </c>
      <c r="O124" s="118">
        <f t="shared" si="42"/>
        <v>0.79586810388830986</v>
      </c>
      <c r="P124" s="118">
        <f t="shared" si="42"/>
        <v>0.78533479314017307</v>
      </c>
      <c r="Q124" s="118">
        <f t="shared" si="42"/>
        <v>0.75197138986926437</v>
      </c>
      <c r="R124" s="118">
        <f t="shared" ref="R124:V124" si="43">R125+R128+R130+R139</f>
        <v>0.65110309134722189</v>
      </c>
      <c r="S124" s="118">
        <f t="shared" si="43"/>
        <v>0.66132603553418079</v>
      </c>
      <c r="T124" s="118">
        <f t="shared" si="43"/>
        <v>0.61929162809777205</v>
      </c>
      <c r="U124" s="118">
        <f t="shared" si="43"/>
        <v>0.56902830278938066</v>
      </c>
      <c r="V124" s="118">
        <f t="shared" si="43"/>
        <v>0.57401950423499981</v>
      </c>
      <c r="W124" s="118">
        <f t="shared" ref="W124" si="44">W125+W128+W130+W139</f>
        <v>0.50540288260553479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1.1293976310278298</v>
      </c>
      <c r="C139" s="123">
        <v>1.0711546297923438</v>
      </c>
      <c r="D139" s="123">
        <v>1.0924965182287236</v>
      </c>
      <c r="E139" s="123">
        <v>1.0241413255159508</v>
      </c>
      <c r="F139" s="123">
        <v>1.0173119954781895</v>
      </c>
      <c r="G139" s="123">
        <v>0.97927181085124215</v>
      </c>
      <c r="H139" s="123">
        <v>0.95009803522606417</v>
      </c>
      <c r="I139" s="123">
        <v>1.0003929536970273</v>
      </c>
      <c r="J139" s="123">
        <v>0.93276624745341319</v>
      </c>
      <c r="K139" s="123">
        <v>0.92642569411320086</v>
      </c>
      <c r="L139" s="123">
        <v>0.90049454234461201</v>
      </c>
      <c r="M139" s="123">
        <v>0.89111075343054247</v>
      </c>
      <c r="N139" s="123">
        <v>0.82135999100271007</v>
      </c>
      <c r="O139" s="123">
        <v>0.79586810388830986</v>
      </c>
      <c r="P139" s="123">
        <v>0.78533479314017307</v>
      </c>
      <c r="Q139" s="123">
        <v>0.75197138986926437</v>
      </c>
      <c r="R139" s="123">
        <v>0.65110309134722189</v>
      </c>
      <c r="S139" s="123">
        <v>0.66132603553418079</v>
      </c>
      <c r="T139" s="123">
        <v>0.61929162809777205</v>
      </c>
      <c r="U139" s="123">
        <v>0.56902830278938066</v>
      </c>
      <c r="V139" s="123">
        <v>0.57401950423499981</v>
      </c>
      <c r="W139" s="123">
        <v>0.50540288260553479</v>
      </c>
      <c r="DA139" s="130" t="s">
        <v>3213</v>
      </c>
    </row>
    <row r="140" spans="1:105" ht="12" customHeight="1" x14ac:dyDescent="0.25">
      <c r="A140" s="97" t="s">
        <v>50</v>
      </c>
      <c r="B140" s="99">
        <v>2.4588925845258611</v>
      </c>
      <c r="C140" s="99">
        <v>2.3536624740632424</v>
      </c>
      <c r="D140" s="99">
        <v>2.3975004873865973</v>
      </c>
      <c r="E140" s="99">
        <v>2.2480733185033923</v>
      </c>
      <c r="F140" s="99">
        <v>2.1997643609800082</v>
      </c>
      <c r="G140" s="99">
        <v>2.137112755593082</v>
      </c>
      <c r="H140" s="99">
        <v>2.1242100645256841</v>
      </c>
      <c r="I140" s="99">
        <v>2.2460031853619751</v>
      </c>
      <c r="J140" s="99">
        <v>2.1097332813587473</v>
      </c>
      <c r="K140" s="99">
        <v>2.140947738049999</v>
      </c>
      <c r="L140" s="99">
        <v>2.2034350701709555</v>
      </c>
      <c r="M140" s="99">
        <v>2.3149711131123234</v>
      </c>
      <c r="N140" s="99">
        <v>2.2847377085751686</v>
      </c>
      <c r="O140" s="99">
        <v>2.2841752970072067</v>
      </c>
      <c r="P140" s="99">
        <v>2.2766260676112196</v>
      </c>
      <c r="Q140" s="99">
        <v>2.2374851856858635</v>
      </c>
      <c r="R140" s="99">
        <v>2.0533563463977136</v>
      </c>
      <c r="S140" s="99">
        <v>2.2190423168691527</v>
      </c>
      <c r="T140" s="99">
        <v>2.2120096856978906</v>
      </c>
      <c r="U140" s="99">
        <v>2.1611771356833738</v>
      </c>
      <c r="V140" s="99">
        <v>2.2833313015670109</v>
      </c>
      <c r="W140" s="99">
        <v>2.0766996251017904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1.5684028269319137</v>
      </c>
      <c r="C143" s="118">
        <f t="shared" si="49"/>
        <v>1.4842325287073987</v>
      </c>
      <c r="D143" s="118">
        <f t="shared" si="49"/>
        <v>1.4871846834265081</v>
      </c>
      <c r="E143" s="118">
        <f t="shared" si="49"/>
        <v>1.3747301813017214</v>
      </c>
      <c r="F143" s="118">
        <f t="shared" si="49"/>
        <v>1.3867149813288822</v>
      </c>
      <c r="G143" s="118">
        <f t="shared" si="49"/>
        <v>1.3008242464437805</v>
      </c>
      <c r="H143" s="118">
        <f t="shared" si="49"/>
        <v>1.1815307070196175</v>
      </c>
      <c r="I143" s="118">
        <f t="shared" si="49"/>
        <v>1.1746040725141418</v>
      </c>
      <c r="J143" s="118">
        <f t="shared" si="49"/>
        <v>1.0214434377345205</v>
      </c>
      <c r="K143" s="118">
        <f t="shared" si="49"/>
        <v>1.0078450257849356</v>
      </c>
      <c r="L143" s="118">
        <f t="shared" si="49"/>
        <v>1.0134957332470902</v>
      </c>
      <c r="M143" s="118">
        <f t="shared" si="49"/>
        <v>1.0491759488914663</v>
      </c>
      <c r="N143" s="118">
        <f t="shared" si="49"/>
        <v>1.0016694421117887</v>
      </c>
      <c r="O143" s="118">
        <f t="shared" si="49"/>
        <v>0.9726484730637861</v>
      </c>
      <c r="P143" s="118">
        <f t="shared" si="49"/>
        <v>0.93319237910069663</v>
      </c>
      <c r="Q143" s="118">
        <f t="shared" si="49"/>
        <v>0.87301232723829636</v>
      </c>
      <c r="R143" s="118">
        <f t="shared" ref="R143:V143" si="50">R144+R146+R148+R157</f>
        <v>0.75858771201396691</v>
      </c>
      <c r="S143" s="118">
        <f t="shared" si="50"/>
        <v>0.77347925770340575</v>
      </c>
      <c r="T143" s="118">
        <f t="shared" si="50"/>
        <v>0.74321554757034702</v>
      </c>
      <c r="U143" s="118">
        <f t="shared" si="50"/>
        <v>0.69365416857624185</v>
      </c>
      <c r="V143" s="118">
        <f t="shared" si="50"/>
        <v>0.7000833298476884</v>
      </c>
      <c r="W143" s="118">
        <f t="shared" ref="W143" si="51">W144+W146+W148+W157</f>
        <v>0.63319483588644021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0.43900565457404978</v>
      </c>
      <c r="C148" s="123">
        <v>0.41878355979864412</v>
      </c>
      <c r="D148" s="123">
        <v>0.39821672679703529</v>
      </c>
      <c r="E148" s="123">
        <v>0.35275874802054347</v>
      </c>
      <c r="F148" s="123">
        <v>0.3450057569872208</v>
      </c>
      <c r="G148" s="123">
        <v>0.33677612283476294</v>
      </c>
      <c r="H148" s="123">
        <v>0.30324328551280549</v>
      </c>
      <c r="I148" s="123">
        <v>0.28461025187140498</v>
      </c>
      <c r="J148" s="123">
        <v>0.23072567441765651</v>
      </c>
      <c r="K148" s="123">
        <v>0.22432909219757705</v>
      </c>
      <c r="L148" s="123">
        <v>0.21618303452056331</v>
      </c>
      <c r="M148" s="123">
        <v>0.21669045674809143</v>
      </c>
      <c r="N148" s="123">
        <v>0.19504532330506358</v>
      </c>
      <c r="O148" s="123">
        <v>0.18031680943209932</v>
      </c>
      <c r="P148" s="123">
        <v>0.16451184267119662</v>
      </c>
      <c r="Q148" s="123">
        <v>0.15029385524924121</v>
      </c>
      <c r="R148" s="123">
        <v>0.14295741631030515</v>
      </c>
      <c r="S148" s="123">
        <v>0.14365755210496201</v>
      </c>
      <c r="T148" s="123">
        <v>0.14064782515002963</v>
      </c>
      <c r="U148" s="123">
        <v>0.12698223300272102</v>
      </c>
      <c r="V148" s="123">
        <v>0.12306192363181422</v>
      </c>
      <c r="W148" s="123">
        <v>0.12664786541958836</v>
      </c>
      <c r="DA148" s="130" t="s">
        <v>3221</v>
      </c>
    </row>
    <row r="149" spans="1:105" ht="12" customHeight="1" x14ac:dyDescent="0.25">
      <c r="A149" s="97" t="s">
        <v>124</v>
      </c>
      <c r="B149" s="99">
        <v>3.8354708092372229</v>
      </c>
      <c r="C149" s="99">
        <v>3.6976476456865828</v>
      </c>
      <c r="D149" s="99">
        <v>3.8106852913809952</v>
      </c>
      <c r="E149" s="99">
        <v>3.710231439768529</v>
      </c>
      <c r="F149" s="99">
        <v>3.7654403025902883</v>
      </c>
      <c r="G149" s="99">
        <v>3.6646528158488798</v>
      </c>
      <c r="H149" s="99">
        <v>3.5758658915050123</v>
      </c>
      <c r="I149" s="99">
        <v>3.7176819412526814</v>
      </c>
      <c r="J149" s="99">
        <v>3.5054193750565785</v>
      </c>
      <c r="K149" s="99">
        <v>3.5450511522825265</v>
      </c>
      <c r="L149" s="99">
        <v>3.7399048846515051</v>
      </c>
      <c r="M149" s="99">
        <v>4.0253788062857661</v>
      </c>
      <c r="N149" s="99">
        <v>3.9468551779782053</v>
      </c>
      <c r="O149" s="99">
        <v>3.9391805160957132</v>
      </c>
      <c r="P149" s="99">
        <v>3.8674671867191472</v>
      </c>
      <c r="Q149" s="99">
        <v>3.7388834527593513</v>
      </c>
      <c r="R149" s="99">
        <v>3.7031159501570889</v>
      </c>
      <c r="S149" s="99">
        <v>3.8260334836018801</v>
      </c>
      <c r="T149" s="99">
        <v>3.8584936652239392</v>
      </c>
      <c r="U149" s="99">
        <v>3.6198783672561414</v>
      </c>
      <c r="V149" s="99">
        <v>3.6241533390874294</v>
      </c>
      <c r="W149" s="99">
        <v>3.6596662744036537</v>
      </c>
      <c r="DA149" s="63" t="s">
        <v>3222</v>
      </c>
    </row>
    <row r="150" spans="1:105" ht="12" customHeight="1" x14ac:dyDescent="0.25">
      <c r="A150" s="97" t="s">
        <v>123</v>
      </c>
      <c r="B150" s="99">
        <v>1.0120107909106777</v>
      </c>
      <c r="C150" s="99">
        <v>0.87995241109264144</v>
      </c>
      <c r="D150" s="99">
        <v>0.82634534622503675</v>
      </c>
      <c r="E150" s="99">
        <v>0.89795511625496105</v>
      </c>
      <c r="F150" s="99">
        <v>0.87895454640022574</v>
      </c>
      <c r="G150" s="99">
        <v>0.78195383399373142</v>
      </c>
      <c r="H150" s="99">
        <v>0.72967324690866509</v>
      </c>
      <c r="I150" s="99">
        <v>0.91732044770585142</v>
      </c>
      <c r="J150" s="99">
        <v>0.80194909132439318</v>
      </c>
      <c r="K150" s="99">
        <v>0.74441667540720025</v>
      </c>
      <c r="L150" s="99">
        <v>1.6789749344531182</v>
      </c>
      <c r="M150" s="99">
        <v>0.80196467682842565</v>
      </c>
      <c r="N150" s="99">
        <v>1.0013055777904887</v>
      </c>
      <c r="O150" s="99">
        <v>1.0566265585925367</v>
      </c>
      <c r="P150" s="99">
        <v>0.73635256295299467</v>
      </c>
      <c r="Q150" s="99">
        <v>0.82144768477916252</v>
      </c>
      <c r="R150" s="99">
        <v>0.75181922145021407</v>
      </c>
      <c r="S150" s="99">
        <v>0.86719181832405878</v>
      </c>
      <c r="T150" s="99">
        <v>0.86493981303994816</v>
      </c>
      <c r="U150" s="99">
        <v>0.75536130197637386</v>
      </c>
      <c r="V150" s="99">
        <v>0.7990138871791066</v>
      </c>
      <c r="W150" s="99">
        <v>0.82464668737451285</v>
      </c>
      <c r="DA150" s="63" t="s">
        <v>3223</v>
      </c>
    </row>
    <row r="151" spans="1:105" ht="12" customHeight="1" x14ac:dyDescent="0.25">
      <c r="A151" s="100" t="s">
        <v>50</v>
      </c>
      <c r="B151" s="102">
        <v>1.0120107909106777</v>
      </c>
      <c r="C151" s="102">
        <v>0.87995241109264144</v>
      </c>
      <c r="D151" s="102">
        <v>0.82634534622503675</v>
      </c>
      <c r="E151" s="102">
        <v>0.89795511625496105</v>
      </c>
      <c r="F151" s="102">
        <v>0.87895454640022574</v>
      </c>
      <c r="G151" s="102">
        <v>0.78195383399373142</v>
      </c>
      <c r="H151" s="102">
        <v>0.72967324690866509</v>
      </c>
      <c r="I151" s="102">
        <v>0.91732044770585142</v>
      </c>
      <c r="J151" s="102">
        <v>0.80194909132439318</v>
      </c>
      <c r="K151" s="102">
        <v>0.74441667540720025</v>
      </c>
      <c r="L151" s="102">
        <v>1.6789749344531182</v>
      </c>
      <c r="M151" s="102">
        <v>0.80196467682842565</v>
      </c>
      <c r="N151" s="102">
        <v>1.0013055777904887</v>
      </c>
      <c r="O151" s="102">
        <v>1.0566265585925367</v>
      </c>
      <c r="P151" s="102">
        <v>0.73635256295299467</v>
      </c>
      <c r="Q151" s="102">
        <v>0.82144768477916252</v>
      </c>
      <c r="R151" s="102">
        <v>0.75181922145021407</v>
      </c>
      <c r="S151" s="102">
        <v>0.86719181832405878</v>
      </c>
      <c r="T151" s="102">
        <v>0.86493981303994816</v>
      </c>
      <c r="U151" s="102">
        <v>0.75536130197637386</v>
      </c>
      <c r="V151" s="102">
        <v>0.7990138871791066</v>
      </c>
      <c r="W151" s="102">
        <v>0.82464668737451285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1.129397172357864</v>
      </c>
      <c r="C157" s="123">
        <v>1.0654489689087545</v>
      </c>
      <c r="D157" s="123">
        <v>1.0889679566294728</v>
      </c>
      <c r="E157" s="123">
        <v>1.021971433281178</v>
      </c>
      <c r="F157" s="123">
        <v>1.0417092243416615</v>
      </c>
      <c r="G157" s="123">
        <v>0.96404812360901759</v>
      </c>
      <c r="H157" s="123">
        <v>0.87828742150681205</v>
      </c>
      <c r="I157" s="123">
        <v>0.88999382064273669</v>
      </c>
      <c r="J157" s="123">
        <v>0.79071776331686405</v>
      </c>
      <c r="K157" s="123">
        <v>0.78351593358735849</v>
      </c>
      <c r="L157" s="123">
        <v>0.79731269872652688</v>
      </c>
      <c r="M157" s="123">
        <v>0.83248549214337475</v>
      </c>
      <c r="N157" s="123">
        <v>0.80662411880672513</v>
      </c>
      <c r="O157" s="123">
        <v>0.79233166363168672</v>
      </c>
      <c r="P157" s="123">
        <v>0.76868053642949996</v>
      </c>
      <c r="Q157" s="123">
        <v>0.72271847198905514</v>
      </c>
      <c r="R157" s="123">
        <v>0.61563029570366179</v>
      </c>
      <c r="S157" s="123">
        <v>0.62982170559844375</v>
      </c>
      <c r="T157" s="123">
        <v>0.60256772242031742</v>
      </c>
      <c r="U157" s="123">
        <v>0.5666719355735208</v>
      </c>
      <c r="V157" s="123">
        <v>0.57702140621587417</v>
      </c>
      <c r="W157" s="123">
        <v>0.50654697046685182</v>
      </c>
      <c r="DA157" s="130" t="s">
        <v>3230</v>
      </c>
    </row>
    <row r="158" spans="1:105" ht="12" customHeight="1" x14ac:dyDescent="0.25">
      <c r="A158" s="97" t="s">
        <v>50</v>
      </c>
      <c r="B158" s="99">
        <v>2.4588925845258611</v>
      </c>
      <c r="C158" s="99">
        <v>2.3519185591504592</v>
      </c>
      <c r="D158" s="99">
        <v>2.3935995336655647</v>
      </c>
      <c r="E158" s="99">
        <v>2.2428249423143183</v>
      </c>
      <c r="F158" s="99">
        <v>2.1939181426179886</v>
      </c>
      <c r="G158" s="99">
        <v>2.1322814865217539</v>
      </c>
      <c r="H158" s="99">
        <v>2.1218769366273023</v>
      </c>
      <c r="I158" s="99">
        <v>2.2448139472719313</v>
      </c>
      <c r="J158" s="99">
        <v>2.1084077540293156</v>
      </c>
      <c r="K158" s="99">
        <v>2.1396444968172892</v>
      </c>
      <c r="L158" s="99">
        <v>2.2025208801037666</v>
      </c>
      <c r="M158" s="99">
        <v>2.314641087059536</v>
      </c>
      <c r="N158" s="99">
        <v>2.2849220842370013</v>
      </c>
      <c r="O158" s="99">
        <v>2.2845587518028534</v>
      </c>
      <c r="P158" s="99">
        <v>2.2768163263248682</v>
      </c>
      <c r="Q158" s="99">
        <v>2.2375463123490671</v>
      </c>
      <c r="R158" s="99">
        <v>2.0532959735517164</v>
      </c>
      <c r="S158" s="99">
        <v>2.2189263919968969</v>
      </c>
      <c r="T158" s="99">
        <v>2.2120552709642278</v>
      </c>
      <c r="U158" s="99">
        <v>2.1614550163079631</v>
      </c>
      <c r="V158" s="99">
        <v>2.2836252346924817</v>
      </c>
      <c r="W158" s="99">
        <v>2.0766295318818644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1.5684055707291185</v>
      </c>
      <c r="C161" s="118">
        <f t="shared" si="54"/>
        <v>1.4912134459909603</v>
      </c>
      <c r="D161" s="118">
        <f t="shared" si="54"/>
        <v>1.5037472674312282</v>
      </c>
      <c r="E161" s="118">
        <f t="shared" si="54"/>
        <v>1.4035900955600829</v>
      </c>
      <c r="F161" s="118">
        <f t="shared" si="54"/>
        <v>1.3898152753373496</v>
      </c>
      <c r="G161" s="118">
        <f t="shared" si="54"/>
        <v>1.3311387435202937</v>
      </c>
      <c r="H161" s="118">
        <f t="shared" si="54"/>
        <v>1.2554540673825978</v>
      </c>
      <c r="I161" s="118">
        <f t="shared" si="54"/>
        <v>1.2760991212989956</v>
      </c>
      <c r="J161" s="118">
        <f t="shared" si="54"/>
        <v>1.1398033430792214</v>
      </c>
      <c r="K161" s="118">
        <f t="shared" si="54"/>
        <v>1.1055597735801761</v>
      </c>
      <c r="L161" s="118">
        <f t="shared" si="54"/>
        <v>1.0819944359545395</v>
      </c>
      <c r="M161" s="118">
        <f t="shared" si="54"/>
        <v>1.0878576412749914</v>
      </c>
      <c r="N161" s="118">
        <f t="shared" si="54"/>
        <v>1.0094817525555528</v>
      </c>
      <c r="O161" s="118">
        <f t="shared" si="54"/>
        <v>0.97129511998941576</v>
      </c>
      <c r="P161" s="118">
        <f t="shared" si="54"/>
        <v>0.94393736989204213</v>
      </c>
      <c r="Q161" s="118">
        <f t="shared" si="54"/>
        <v>0.89204207548112491</v>
      </c>
      <c r="R161" s="118">
        <f t="shared" ref="R161:V161" si="55">R162+R164+R166+R175</f>
        <v>0.77937640061629687</v>
      </c>
      <c r="S161" s="118">
        <f t="shared" si="55"/>
        <v>0.79217563818360581</v>
      </c>
      <c r="T161" s="118">
        <f t="shared" si="55"/>
        <v>0.75724673045386515</v>
      </c>
      <c r="U161" s="118">
        <f t="shared" si="55"/>
        <v>0.70341648605777762</v>
      </c>
      <c r="V161" s="118">
        <f t="shared" si="55"/>
        <v>0.70582750166630259</v>
      </c>
      <c r="W161" s="118">
        <f t="shared" ref="W161" si="56">W162+W164+W166+W175</f>
        <v>0.63542409505080688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0.43900803874125471</v>
      </c>
      <c r="C166" s="123">
        <v>0.42090525535059597</v>
      </c>
      <c r="D166" s="123">
        <v>0.41175888062108673</v>
      </c>
      <c r="E166" s="123">
        <v>0.37982035486128363</v>
      </c>
      <c r="F166" s="123">
        <v>0.37272820755797592</v>
      </c>
      <c r="G166" s="123">
        <v>0.35198574179640657</v>
      </c>
      <c r="H166" s="123">
        <v>0.31918364595656018</v>
      </c>
      <c r="I166" s="123">
        <v>0.31161441607214163</v>
      </c>
      <c r="J166" s="123">
        <v>0.26938050829803667</v>
      </c>
      <c r="K166" s="123">
        <v>0.25475671536100547</v>
      </c>
      <c r="L166" s="123">
        <v>0.24174335456076468</v>
      </c>
      <c r="M166" s="123">
        <v>0.23379503159113862</v>
      </c>
      <c r="N166" s="123">
        <v>0.19925775705860205</v>
      </c>
      <c r="O166" s="123">
        <v>0.17812536958595457</v>
      </c>
      <c r="P166" s="123">
        <v>0.16655955766936109</v>
      </c>
      <c r="Q166" s="123">
        <v>0.15408897792978185</v>
      </c>
      <c r="R166" s="123">
        <v>0.14677841745346681</v>
      </c>
      <c r="S166" s="123">
        <v>0.14657004629734752</v>
      </c>
      <c r="T166" s="123">
        <v>0.14370564895620486</v>
      </c>
      <c r="U166" s="123">
        <v>0.13030047506019277</v>
      </c>
      <c r="V166" s="123">
        <v>0.1262079351897484</v>
      </c>
      <c r="W166" s="123">
        <v>0.12840930961042588</v>
      </c>
      <c r="DA166" s="130" t="s">
        <v>3238</v>
      </c>
    </row>
    <row r="167" spans="1:105" ht="12" customHeight="1" x14ac:dyDescent="0.25">
      <c r="A167" s="97" t="s">
        <v>124</v>
      </c>
      <c r="B167" s="99">
        <v>3.8354708092372238</v>
      </c>
      <c r="C167" s="99">
        <v>3.7054029086230305</v>
      </c>
      <c r="D167" s="99">
        <v>3.8263407424256521</v>
      </c>
      <c r="E167" s="99">
        <v>3.7370591565754334</v>
      </c>
      <c r="F167" s="99">
        <v>3.8074919035529411</v>
      </c>
      <c r="G167" s="99">
        <v>3.7120643374220594</v>
      </c>
      <c r="H167" s="99">
        <v>3.6106376580581685</v>
      </c>
      <c r="I167" s="99">
        <v>3.7477196520164244</v>
      </c>
      <c r="J167" s="99">
        <v>3.5352086972115231</v>
      </c>
      <c r="K167" s="99">
        <v>3.5745842454001648</v>
      </c>
      <c r="L167" s="99">
        <v>3.7665268772769589</v>
      </c>
      <c r="M167" s="99">
        <v>4.0476644181354686</v>
      </c>
      <c r="N167" s="99">
        <v>3.9577131525094651</v>
      </c>
      <c r="O167" s="99">
        <v>3.9450240704418902</v>
      </c>
      <c r="P167" s="99">
        <v>3.9079525029743709</v>
      </c>
      <c r="Q167" s="99">
        <v>3.7973395064720155</v>
      </c>
      <c r="R167" s="99">
        <v>3.762127714413495</v>
      </c>
      <c r="S167" s="99">
        <v>3.8800800947828975</v>
      </c>
      <c r="T167" s="99">
        <v>3.9062582352202662</v>
      </c>
      <c r="U167" s="99">
        <v>3.6610754020376657</v>
      </c>
      <c r="V167" s="99">
        <v>3.6596343209130842</v>
      </c>
      <c r="W167" s="99">
        <v>3.6917296199031164</v>
      </c>
      <c r="DA167" s="63" t="s">
        <v>3239</v>
      </c>
    </row>
    <row r="168" spans="1:105" ht="12" customHeight="1" x14ac:dyDescent="0.25">
      <c r="A168" s="97" t="s">
        <v>123</v>
      </c>
      <c r="B168" s="99">
        <v>1.0120107909106779</v>
      </c>
      <c r="C168" s="99">
        <v>0.87575516449925661</v>
      </c>
      <c r="D168" s="99">
        <v>0.82528128304388082</v>
      </c>
      <c r="E168" s="99">
        <v>0.89864742447275536</v>
      </c>
      <c r="F168" s="99">
        <v>0.88942236635521688</v>
      </c>
      <c r="G168" s="99">
        <v>0.79275907215384966</v>
      </c>
      <c r="H168" s="99">
        <v>0.73661816535248703</v>
      </c>
      <c r="I168" s="99">
        <v>0.92391923595402126</v>
      </c>
      <c r="J168" s="99">
        <v>0.80726738139725329</v>
      </c>
      <c r="K168" s="99">
        <v>0.74920043094741895</v>
      </c>
      <c r="L168" s="99">
        <v>1.6869646839983854</v>
      </c>
      <c r="M168" s="99">
        <v>0.80495212896590795</v>
      </c>
      <c r="N168" s="99">
        <v>1.0040687030972215</v>
      </c>
      <c r="O168" s="99">
        <v>1.0583284111525664</v>
      </c>
      <c r="P168" s="99">
        <v>0.75122978187375355</v>
      </c>
      <c r="Q168" s="99">
        <v>0.84172249466190274</v>
      </c>
      <c r="R168" s="99">
        <v>0.7698260200006698</v>
      </c>
      <c r="S168" s="99">
        <v>0.88052739509109834</v>
      </c>
      <c r="T168" s="99">
        <v>0.86979910456926923</v>
      </c>
      <c r="U168" s="99">
        <v>0.75715835176615831</v>
      </c>
      <c r="V168" s="99">
        <v>0.802884216681233</v>
      </c>
      <c r="W168" s="99">
        <v>0.83269464945215521</v>
      </c>
      <c r="DA168" s="63" t="s">
        <v>3240</v>
      </c>
    </row>
    <row r="169" spans="1:105" ht="12" customHeight="1" x14ac:dyDescent="0.25">
      <c r="A169" s="100" t="s">
        <v>50</v>
      </c>
      <c r="B169" s="102">
        <v>1.0120107909106779</v>
      </c>
      <c r="C169" s="102">
        <v>0.87575516449925661</v>
      </c>
      <c r="D169" s="102">
        <v>0.82528128304388082</v>
      </c>
      <c r="E169" s="102">
        <v>0.89864742447275536</v>
      </c>
      <c r="F169" s="102">
        <v>0.88942236635521688</v>
      </c>
      <c r="G169" s="102">
        <v>0.79275907215384966</v>
      </c>
      <c r="H169" s="102">
        <v>0.73661816535248703</v>
      </c>
      <c r="I169" s="102">
        <v>0.92391923595402126</v>
      </c>
      <c r="J169" s="102">
        <v>0.80726738139725329</v>
      </c>
      <c r="K169" s="102">
        <v>0.74920043094741895</v>
      </c>
      <c r="L169" s="102">
        <v>1.6869646839983854</v>
      </c>
      <c r="M169" s="102">
        <v>0.80495212896590795</v>
      </c>
      <c r="N169" s="102">
        <v>1.0040687030972215</v>
      </c>
      <c r="O169" s="102">
        <v>1.0583284111525664</v>
      </c>
      <c r="P169" s="102">
        <v>0.75122978187375355</v>
      </c>
      <c r="Q169" s="102">
        <v>0.84172249466190274</v>
      </c>
      <c r="R169" s="102">
        <v>0.7698260200006698</v>
      </c>
      <c r="S169" s="102">
        <v>0.88052739509109834</v>
      </c>
      <c r="T169" s="102">
        <v>0.86979910456926923</v>
      </c>
      <c r="U169" s="102">
        <v>0.75715835176615831</v>
      </c>
      <c r="V169" s="102">
        <v>0.802884216681233</v>
      </c>
      <c r="W169" s="102">
        <v>0.83269464945215521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1.1293975319878637</v>
      </c>
      <c r="C175" s="123">
        <v>1.0703081906403644</v>
      </c>
      <c r="D175" s="123">
        <v>1.0919883868101414</v>
      </c>
      <c r="E175" s="123">
        <v>1.0237697406987991</v>
      </c>
      <c r="F175" s="123">
        <v>1.0170870677793737</v>
      </c>
      <c r="G175" s="123">
        <v>0.9791530017238872</v>
      </c>
      <c r="H175" s="123">
        <v>0.93627042142603756</v>
      </c>
      <c r="I175" s="123">
        <v>0.96448470522685403</v>
      </c>
      <c r="J175" s="123">
        <v>0.87042283478118465</v>
      </c>
      <c r="K175" s="123">
        <v>0.85080305821917068</v>
      </c>
      <c r="L175" s="123">
        <v>0.84025108139377491</v>
      </c>
      <c r="M175" s="123">
        <v>0.85406260968385284</v>
      </c>
      <c r="N175" s="123">
        <v>0.81022399549695079</v>
      </c>
      <c r="O175" s="123">
        <v>0.79316975040346116</v>
      </c>
      <c r="P175" s="123">
        <v>0.77737781222268099</v>
      </c>
      <c r="Q175" s="123">
        <v>0.73795309755134308</v>
      </c>
      <c r="R175" s="123">
        <v>0.63259798316283</v>
      </c>
      <c r="S175" s="123">
        <v>0.64560559188625832</v>
      </c>
      <c r="T175" s="123">
        <v>0.61354108149766029</v>
      </c>
      <c r="U175" s="123">
        <v>0.5731160109975848</v>
      </c>
      <c r="V175" s="123">
        <v>0.57961956647655422</v>
      </c>
      <c r="W175" s="123">
        <v>0.50701478544038103</v>
      </c>
      <c r="DA175" s="130" t="s">
        <v>3247</v>
      </c>
    </row>
    <row r="176" spans="1:105" ht="12" customHeight="1" x14ac:dyDescent="0.25">
      <c r="A176" s="97" t="s">
        <v>50</v>
      </c>
      <c r="B176" s="99">
        <v>2.4588925845258616</v>
      </c>
      <c r="C176" s="99">
        <v>2.3534050487186891</v>
      </c>
      <c r="D176" s="99">
        <v>2.3966934564440638</v>
      </c>
      <c r="E176" s="99">
        <v>2.2472291982704586</v>
      </c>
      <c r="F176" s="99">
        <v>2.1990843054696332</v>
      </c>
      <c r="G176" s="99">
        <v>2.1366497585369615</v>
      </c>
      <c r="H176" s="99">
        <v>2.123843726825855</v>
      </c>
      <c r="I176" s="99">
        <v>2.2456950560591338</v>
      </c>
      <c r="J176" s="99">
        <v>2.1092372880164807</v>
      </c>
      <c r="K176" s="99">
        <v>2.1403535438524686</v>
      </c>
      <c r="L176" s="99">
        <v>2.2030060514818266</v>
      </c>
      <c r="M176" s="99">
        <v>2.3149056399430532</v>
      </c>
      <c r="N176" s="99">
        <v>2.2849707959212062</v>
      </c>
      <c r="O176" s="99">
        <v>2.2845245012889062</v>
      </c>
      <c r="P176" s="99">
        <v>2.2768289364590268</v>
      </c>
      <c r="Q176" s="99">
        <v>2.2375686592790887</v>
      </c>
      <c r="R176" s="99">
        <v>2.0533372659019262</v>
      </c>
      <c r="S176" s="99">
        <v>2.2190295705154384</v>
      </c>
      <c r="T176" s="99">
        <v>2.2123535162842716</v>
      </c>
      <c r="U176" s="99">
        <v>2.1620702520822763</v>
      </c>
      <c r="V176" s="99">
        <v>2.2845372745235064</v>
      </c>
      <c r="W176" s="99">
        <v>2.0775202539255639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3.6777518402552718</v>
      </c>
      <c r="I3" s="117">
        <f t="shared" si="0"/>
        <v>10.227006439965065</v>
      </c>
      <c r="J3" s="117">
        <f t="shared" si="0"/>
        <v>11.987757765725686</v>
      </c>
      <c r="K3" s="117">
        <f t="shared" si="0"/>
        <v>6.7063403262732697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0.21458346440740922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0.31714254377042439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3.1649156152042428</v>
      </c>
      <c r="I4" s="122">
        <f t="shared" si="3"/>
        <v>8.6768052948882062</v>
      </c>
      <c r="J4" s="122">
        <f t="shared" si="3"/>
        <v>10.216802453094056</v>
      </c>
      <c r="K4" s="122">
        <f t="shared" si="3"/>
        <v>5.7390893944642833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0.17952291647796909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0.23996396161296571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3.1452361678210834</v>
      </c>
      <c r="I5" s="98">
        <v>8.6223996098999436</v>
      </c>
      <c r="J5" s="98">
        <v>10.15313922551297</v>
      </c>
      <c r="K5" s="98">
        <v>5.7040405769953821</v>
      </c>
      <c r="L5" s="98">
        <v>0</v>
      </c>
      <c r="M5" s="98">
        <v>0</v>
      </c>
      <c r="N5" s="98">
        <v>0</v>
      </c>
      <c r="O5" s="98">
        <v>0.17842666076996588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0.23831239561671294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1.967944738315934E-2</v>
      </c>
      <c r="I6" s="98">
        <v>5.440568498826294E-2</v>
      </c>
      <c r="J6" s="98">
        <v>6.3663227581086085E-2</v>
      </c>
      <c r="K6" s="98">
        <v>3.5048817468900907E-2</v>
      </c>
      <c r="L6" s="98">
        <v>0</v>
      </c>
      <c r="M6" s="98">
        <v>0</v>
      </c>
      <c r="N6" s="98">
        <v>0</v>
      </c>
      <c r="O6" s="98">
        <v>1.0962557080032079E-3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1.65156599625277E-3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1.2546271392349395E-3</v>
      </c>
      <c r="I7" s="122">
        <f t="shared" si="6"/>
        <v>7.7567677955152163E-4</v>
      </c>
      <c r="J7" s="122">
        <f t="shared" si="6"/>
        <v>4.1556396291862006E-3</v>
      </c>
      <c r="K7" s="122">
        <f t="shared" si="6"/>
        <v>9.1356496070992155E-3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1.9875695317528511E-4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2.7095916069526933E-3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1.2546271392349395E-3</v>
      </c>
      <c r="I8" s="98">
        <v>7.7567677955152163E-4</v>
      </c>
      <c r="J8" s="98">
        <v>4.1556396291862006E-3</v>
      </c>
      <c r="K8" s="98">
        <v>9.1356496070992155E-3</v>
      </c>
      <c r="L8" s="98">
        <v>0</v>
      </c>
      <c r="M8" s="98">
        <v>0</v>
      </c>
      <c r="N8" s="98">
        <v>0</v>
      </c>
      <c r="O8" s="98">
        <v>1.9875695317528511E-4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2.7095916069526933E-3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0.32256404861597854</v>
      </c>
      <c r="I9" s="122">
        <v>0.98567359995863957</v>
      </c>
      <c r="J9" s="122">
        <v>1.1761534354742396</v>
      </c>
      <c r="K9" s="122">
        <v>0.65793125683665532</v>
      </c>
      <c r="L9" s="122">
        <v>0</v>
      </c>
      <c r="M9" s="122">
        <v>0</v>
      </c>
      <c r="N9" s="122">
        <v>0</v>
      </c>
      <c r="O9" s="122">
        <v>2.2045481753474625E-2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4.9690487682381004E-2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1.0204849046726283E-2</v>
      </c>
      <c r="I10" s="98">
        <v>0.25245377216930931</v>
      </c>
      <c r="J10" s="98">
        <v>0.54831153613166339</v>
      </c>
      <c r="K10" s="98">
        <v>0.28402969881750328</v>
      </c>
      <c r="L10" s="98">
        <v>0</v>
      </c>
      <c r="M10" s="98">
        <v>0</v>
      </c>
      <c r="N10" s="98">
        <v>0</v>
      </c>
      <c r="O10" s="98">
        <v>2.2045481753474625E-2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2.9032744233366218E-3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2.6612215305022592E-2</v>
      </c>
      <c r="I11" s="98">
        <v>5.3268867432039291E-2</v>
      </c>
      <c r="J11" s="98">
        <v>2.7317372813365288E-2</v>
      </c>
      <c r="K11" s="98">
        <v>2.5639424024899042E-2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1.8777348490838519E-3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9.0645995728565339E-5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3.0785875987201604E-5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5.9860119741363735E-5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0.27027891500930823</v>
      </c>
      <c r="I15" s="101">
        <v>0.62393148571346746</v>
      </c>
      <c r="J15" s="101">
        <v>0.56149573381744911</v>
      </c>
      <c r="K15" s="101">
        <v>0.32026401133101851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3.8846428185392537E-2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1.5468069254921449E-2</v>
      </c>
      <c r="I16" s="104">
        <v>5.5928828648094925E-2</v>
      </c>
      <c r="J16" s="104">
        <v>3.902879271176167E-2</v>
      </c>
      <c r="K16" s="104">
        <v>2.7998122663234416E-2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6.063050224568E-3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4.1163335358629588E-3</v>
      </c>
      <c r="I17" s="98">
        <v>1.7698673098538772E-2</v>
      </c>
      <c r="J17" s="98">
        <v>1.150966603268312E-2</v>
      </c>
      <c r="K17" s="98">
        <v>7.6094218979271787E-3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1.619079616602297E-3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1.1351735719058492E-2</v>
      </c>
      <c r="I18" s="98">
        <v>3.8230155549556152E-2</v>
      </c>
      <c r="J18" s="98">
        <v>2.7519126679078548E-2</v>
      </c>
      <c r="K18" s="98">
        <v>2.0388700765307237E-2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4.4439706079657032E-3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0.18901754929581516</v>
      </c>
      <c r="I19" s="122">
        <v>0.56375186833866731</v>
      </c>
      <c r="J19" s="122">
        <v>0.59064623752820389</v>
      </c>
      <c r="K19" s="122">
        <v>0.30018402536523181</v>
      </c>
      <c r="L19" s="122">
        <v>0</v>
      </c>
      <c r="M19" s="122">
        <v>0</v>
      </c>
      <c r="N19" s="122">
        <v>0</v>
      </c>
      <c r="O19" s="122">
        <v>1.2816309222790232E-2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2.4778502868124986E-2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7.8434775714648006E-2</v>
      </c>
      <c r="I21" s="98">
        <v>0.23946324469600233</v>
      </c>
      <c r="J21" s="98">
        <v>0.21006281427482765</v>
      </c>
      <c r="K21" s="98">
        <v>0.13828725468085237</v>
      </c>
      <c r="L21" s="98">
        <v>0</v>
      </c>
      <c r="M21" s="98">
        <v>0</v>
      </c>
      <c r="N21" s="98">
        <v>0</v>
      </c>
      <c r="O21" s="98">
        <v>4.7344969046522944E-3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7.1585098881421054E-3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0.11058277358116715</v>
      </c>
      <c r="I22" s="33">
        <v>0.32428862364266492</v>
      </c>
      <c r="J22" s="33">
        <v>0.38058342325337624</v>
      </c>
      <c r="K22" s="33">
        <v>0.16189677068437947</v>
      </c>
      <c r="L22" s="33">
        <v>0</v>
      </c>
      <c r="M22" s="33">
        <v>0</v>
      </c>
      <c r="N22" s="33">
        <v>0</v>
      </c>
      <c r="O22" s="33">
        <v>8.0818123181379386E-3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1.7619992979982881E-2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19.350191419053704</v>
      </c>
      <c r="D24" s="117">
        <f t="shared" si="7"/>
        <v>15.280468447567376</v>
      </c>
      <c r="E24" s="117">
        <f t="shared" si="7"/>
        <v>12.62908015060531</v>
      </c>
      <c r="F24" s="117">
        <f t="shared" si="7"/>
        <v>16.028715154156515</v>
      </c>
      <c r="G24" s="117">
        <f t="shared" si="7"/>
        <v>15.523531277859329</v>
      </c>
      <c r="H24" s="117">
        <f t="shared" si="7"/>
        <v>19.870653433024785</v>
      </c>
      <c r="I24" s="117">
        <f t="shared" si="7"/>
        <v>20.026550410325193</v>
      </c>
      <c r="J24" s="117">
        <f t="shared" si="7"/>
        <v>16.16402429342784</v>
      </c>
      <c r="K24" s="117">
        <f t="shared" si="7"/>
        <v>14.118761551329047</v>
      </c>
      <c r="L24" s="117">
        <f t="shared" si="7"/>
        <v>14.247562545170039</v>
      </c>
      <c r="M24" s="117">
        <f t="shared" si="7"/>
        <v>6.3404856985241524</v>
      </c>
      <c r="N24" s="117">
        <f t="shared" si="7"/>
        <v>9.198960769488675</v>
      </c>
      <c r="O24" s="117">
        <f t="shared" si="7"/>
        <v>9.1944645273526433</v>
      </c>
      <c r="P24" s="117">
        <f t="shared" si="7"/>
        <v>0</v>
      </c>
      <c r="Q24" s="117">
        <f t="shared" si="7"/>
        <v>4.5553285804220893</v>
      </c>
      <c r="R24" s="117">
        <f t="shared" ref="R24:V24" si="8">R25+R28+R30+R39</f>
        <v>14.44186921087196</v>
      </c>
      <c r="S24" s="117">
        <f t="shared" si="8"/>
        <v>9.722204419754755</v>
      </c>
      <c r="T24" s="117">
        <f t="shared" si="8"/>
        <v>6.9375553317397207</v>
      </c>
      <c r="U24" s="117">
        <f t="shared" si="8"/>
        <v>4.9209903191516151</v>
      </c>
      <c r="V24" s="117">
        <f t="shared" si="8"/>
        <v>7.5561951169283681</v>
      </c>
      <c r="W24" s="117">
        <f t="shared" ref="W24" si="9">W25+W28+W30+W39</f>
        <v>11.625830695355981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17.119248068572485</v>
      </c>
      <c r="D25" s="122">
        <f t="shared" si="10"/>
        <v>13.460730326610452</v>
      </c>
      <c r="E25" s="122">
        <f t="shared" si="10"/>
        <v>11.102802021115407</v>
      </c>
      <c r="F25" s="122">
        <f t="shared" si="10"/>
        <v>14.231172682253829</v>
      </c>
      <c r="G25" s="122">
        <f t="shared" si="10"/>
        <v>13.801883907666543</v>
      </c>
      <c r="H25" s="122">
        <f t="shared" si="10"/>
        <v>17.470118231615402</v>
      </c>
      <c r="I25" s="122">
        <f t="shared" si="10"/>
        <v>17.405789679272829</v>
      </c>
      <c r="J25" s="122">
        <f t="shared" si="10"/>
        <v>14.085424919074086</v>
      </c>
      <c r="K25" s="122">
        <f t="shared" si="10"/>
        <v>12.47151172416792</v>
      </c>
      <c r="L25" s="122">
        <f t="shared" si="10"/>
        <v>12.493184517964297</v>
      </c>
      <c r="M25" s="122">
        <f t="shared" si="10"/>
        <v>5.3126846645424646</v>
      </c>
      <c r="N25" s="122">
        <f t="shared" si="10"/>
        <v>7.7697676784501031</v>
      </c>
      <c r="O25" s="122">
        <f t="shared" si="10"/>
        <v>7.7732681624945998</v>
      </c>
      <c r="P25" s="122">
        <f t="shared" si="10"/>
        <v>0</v>
      </c>
      <c r="Q25" s="122">
        <f t="shared" si="10"/>
        <v>3.6646022532678835</v>
      </c>
      <c r="R25" s="122">
        <f t="shared" ref="R25:V25" si="11">SUM(R26:R27)</f>
        <v>11.923301462160186</v>
      </c>
      <c r="S25" s="122">
        <f t="shared" si="11"/>
        <v>7.8173773594067164</v>
      </c>
      <c r="T25" s="122">
        <f t="shared" si="11"/>
        <v>5.5423943053874538</v>
      </c>
      <c r="U25" s="122">
        <f t="shared" si="11"/>
        <v>3.8121889787533809</v>
      </c>
      <c r="V25" s="122">
        <f t="shared" si="11"/>
        <v>5.5250763235924181</v>
      </c>
      <c r="W25" s="122">
        <f t="shared" ref="W25" si="12">SUM(W26:W27)</f>
        <v>9.4373134624992954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16.884919547475096</v>
      </c>
      <c r="D26" s="98">
        <v>13.27712409360352</v>
      </c>
      <c r="E26" s="98">
        <v>10.956809902525231</v>
      </c>
      <c r="F26" s="98">
        <v>14.040659158259848</v>
      </c>
      <c r="G26" s="98">
        <v>13.61939589694183</v>
      </c>
      <c r="H26" s="98">
        <v>17.240875144636632</v>
      </c>
      <c r="I26" s="98">
        <v>17.175042483773602</v>
      </c>
      <c r="J26" s="98">
        <v>13.899439857370218</v>
      </c>
      <c r="K26" s="98">
        <v>12.309654173195277</v>
      </c>
      <c r="L26" s="98">
        <v>12.329937860370949</v>
      </c>
      <c r="M26" s="98">
        <v>5.2426953217606229</v>
      </c>
      <c r="N26" s="98">
        <v>7.6655419462071848</v>
      </c>
      <c r="O26" s="98">
        <v>7.666073832910552</v>
      </c>
      <c r="P26" s="98">
        <v>0</v>
      </c>
      <c r="Q26" s="98">
        <v>3.6108386064054709</v>
      </c>
      <c r="R26" s="98">
        <v>11.746504990503421</v>
      </c>
      <c r="S26" s="98">
        <v>7.7007597285388609</v>
      </c>
      <c r="T26" s="98">
        <v>5.4593919196652836</v>
      </c>
      <c r="U26" s="98">
        <v>3.7549335866841531</v>
      </c>
      <c r="V26" s="98">
        <v>5.441898103344319</v>
      </c>
      <c r="W26" s="98">
        <v>9.2950393070196675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0.2343285210973885</v>
      </c>
      <c r="D27" s="98">
        <v>0.18360623300693202</v>
      </c>
      <c r="E27" s="98">
        <v>0.14599211859017641</v>
      </c>
      <c r="F27" s="98">
        <v>0.19051352399398211</v>
      </c>
      <c r="G27" s="98">
        <v>0.18248801072471263</v>
      </c>
      <c r="H27" s="98">
        <v>0.22924308697877091</v>
      </c>
      <c r="I27" s="98">
        <v>0.23074719549922815</v>
      </c>
      <c r="J27" s="98">
        <v>0.18598506170386778</v>
      </c>
      <c r="K27" s="98">
        <v>0.16185755097264218</v>
      </c>
      <c r="L27" s="98">
        <v>0.16324665759334797</v>
      </c>
      <c r="M27" s="98">
        <v>6.9989342781841643E-2</v>
      </c>
      <c r="N27" s="98">
        <v>0.10422573224291816</v>
      </c>
      <c r="O27" s="98">
        <v>0.10719432958404745</v>
      </c>
      <c r="P27" s="98">
        <v>0</v>
      </c>
      <c r="Q27" s="98">
        <v>5.3763646862412751E-2</v>
      </c>
      <c r="R27" s="98">
        <v>0.17679647165676485</v>
      </c>
      <c r="S27" s="98">
        <v>0.11661763086785543</v>
      </c>
      <c r="T27" s="98">
        <v>8.3002385722170238E-2</v>
      </c>
      <c r="U27" s="98">
        <v>5.7255392069227792E-2</v>
      </c>
      <c r="V27" s="98">
        <v>8.3178220248098927E-2</v>
      </c>
      <c r="W27" s="98">
        <v>0.14227415547962718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4.1803291092915125E-3</v>
      </c>
      <c r="D28" s="122">
        <f t="shared" si="13"/>
        <v>8.4195307360469991E-3</v>
      </c>
      <c r="E28" s="122">
        <f t="shared" si="13"/>
        <v>4.5529762278108295E-3</v>
      </c>
      <c r="F28" s="122">
        <f t="shared" si="13"/>
        <v>2.2129829541550155E-3</v>
      </c>
      <c r="G28" s="122">
        <f t="shared" si="13"/>
        <v>2.5679435110627191E-3</v>
      </c>
      <c r="H28" s="122">
        <f t="shared" si="13"/>
        <v>5.8549266497630514E-3</v>
      </c>
      <c r="I28" s="122">
        <f t="shared" si="13"/>
        <v>1.3740560094912667E-3</v>
      </c>
      <c r="J28" s="122">
        <f t="shared" si="13"/>
        <v>5.5097244521794585E-3</v>
      </c>
      <c r="K28" s="122">
        <f t="shared" si="13"/>
        <v>1.760283704782532E-2</v>
      </c>
      <c r="L28" s="122">
        <f t="shared" si="13"/>
        <v>9.5289130625482218E-3</v>
      </c>
      <c r="M28" s="122">
        <f t="shared" si="13"/>
        <v>3.7687208595952857E-3</v>
      </c>
      <c r="N28" s="122">
        <f t="shared" si="13"/>
        <v>4.3159747677646212E-3</v>
      </c>
      <c r="O28" s="122">
        <f t="shared" si="13"/>
        <v>7.9254335078644926E-3</v>
      </c>
      <c r="P28" s="122">
        <f t="shared" si="13"/>
        <v>0</v>
      </c>
      <c r="Q28" s="122">
        <f t="shared" si="13"/>
        <v>3.407599563463249E-3</v>
      </c>
      <c r="R28" s="122">
        <f t="shared" si="13"/>
        <v>2.9118712930596057E-2</v>
      </c>
      <c r="S28" s="122">
        <f t="shared" si="13"/>
        <v>2.5125692230924319E-2</v>
      </c>
      <c r="T28" s="122">
        <f t="shared" si="13"/>
        <v>1.4478282034974432E-2</v>
      </c>
      <c r="U28" s="122">
        <f t="shared" si="13"/>
        <v>2.6611426481177935E-2</v>
      </c>
      <c r="V28" s="122">
        <f t="shared" si="13"/>
        <v>2.3243201876037189E-2</v>
      </c>
      <c r="W28" s="122">
        <f t="shared" si="13"/>
        <v>7.6989775314793757E-2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4.1803291092915125E-3</v>
      </c>
      <c r="D29" s="98">
        <v>8.4195307360469991E-3</v>
      </c>
      <c r="E29" s="98">
        <v>4.5529762278108295E-3</v>
      </c>
      <c r="F29" s="98">
        <v>2.2129829541550155E-3</v>
      </c>
      <c r="G29" s="98">
        <v>2.5679435110627191E-3</v>
      </c>
      <c r="H29" s="98">
        <v>5.8549266497630514E-3</v>
      </c>
      <c r="I29" s="98">
        <v>1.3740560094912667E-3</v>
      </c>
      <c r="J29" s="98">
        <v>5.5097244521794585E-3</v>
      </c>
      <c r="K29" s="98">
        <v>1.760283704782532E-2</v>
      </c>
      <c r="L29" s="98">
        <v>9.5289130625482218E-3</v>
      </c>
      <c r="M29" s="98">
        <v>3.7687208595952857E-3</v>
      </c>
      <c r="N29" s="98">
        <v>4.3159747677646212E-3</v>
      </c>
      <c r="O29" s="98">
        <v>7.9254335078644926E-3</v>
      </c>
      <c r="P29" s="98">
        <v>0</v>
      </c>
      <c r="Q29" s="98">
        <v>3.407599563463249E-3</v>
      </c>
      <c r="R29" s="98">
        <v>2.9118712930596057E-2</v>
      </c>
      <c r="S29" s="98">
        <v>2.5125692230924319E-2</v>
      </c>
      <c r="T29" s="98">
        <v>1.4478282034974432E-2</v>
      </c>
      <c r="U29" s="98">
        <v>2.6611426481177935E-2</v>
      </c>
      <c r="V29" s="98">
        <v>2.3243201876037189E-2</v>
      </c>
      <c r="W29" s="98">
        <v>7.6989775314793757E-2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1.350263098858705</v>
      </c>
      <c r="D30" s="122">
        <v>1.0891892495627975</v>
      </c>
      <c r="E30" s="122">
        <v>0.94558085957024518</v>
      </c>
      <c r="F30" s="122">
        <v>1.1523654004329091</v>
      </c>
      <c r="G30" s="122">
        <v>1.0734053052540429</v>
      </c>
      <c r="H30" s="122">
        <v>1.5069201372593719</v>
      </c>
      <c r="I30" s="122">
        <v>1.6200293024626582</v>
      </c>
      <c r="J30" s="122">
        <v>1.288204887038054</v>
      </c>
      <c r="K30" s="122">
        <v>1.0512542529893745</v>
      </c>
      <c r="L30" s="122">
        <v>1.0691339336139705</v>
      </c>
      <c r="M30" s="122">
        <v>0.64304182893471284</v>
      </c>
      <c r="N30" s="122">
        <v>0.90377080308036473</v>
      </c>
      <c r="O30" s="122">
        <v>0.90575512927810142</v>
      </c>
      <c r="P30" s="122">
        <v>0</v>
      </c>
      <c r="Q30" s="122">
        <v>0.56989865629493019</v>
      </c>
      <c r="R30" s="122">
        <v>1.6288457892255417</v>
      </c>
      <c r="S30" s="122">
        <v>1.2281652666485843</v>
      </c>
      <c r="T30" s="122">
        <v>0.90227464107123057</v>
      </c>
      <c r="U30" s="122">
        <v>0.71074745791848493</v>
      </c>
      <c r="V30" s="122">
        <v>1.3219728374152397</v>
      </c>
      <c r="W30" s="122">
        <v>1.4036927502866872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0.16282274931195617</v>
      </c>
      <c r="D31" s="98">
        <v>0.1012979964280305</v>
      </c>
      <c r="E31" s="98">
        <v>8.0124558543837668E-2</v>
      </c>
      <c r="F31" s="98">
        <v>0.11363195929493954</v>
      </c>
      <c r="G31" s="98">
        <v>0.11675026951035997</v>
      </c>
      <c r="H31" s="98">
        <v>0.12840692227894313</v>
      </c>
      <c r="I31" s="98">
        <v>0.1179880521625543</v>
      </c>
      <c r="J31" s="98">
        <v>5.6165460482651905E-2</v>
      </c>
      <c r="K31" s="98">
        <v>7.1790387269717315E-2</v>
      </c>
      <c r="L31" s="98">
        <v>4.8235809141260744E-2</v>
      </c>
      <c r="M31" s="98">
        <v>3.0004878439958853E-2</v>
      </c>
      <c r="N31" s="98">
        <v>3.6096857802386972E-2</v>
      </c>
      <c r="O31" s="98">
        <v>3.6646712868835828E-2</v>
      </c>
      <c r="P31" s="98">
        <v>0</v>
      </c>
      <c r="Q31" s="98">
        <v>2.0890144567295887E-2</v>
      </c>
      <c r="R31" s="98">
        <v>5.7147068842757817E-2</v>
      </c>
      <c r="S31" s="98">
        <v>4.5609609137764746E-2</v>
      </c>
      <c r="T31" s="98">
        <v>3.0095185719887684E-2</v>
      </c>
      <c r="U31" s="98">
        <v>2.1401159960812811E-2</v>
      </c>
      <c r="V31" s="98">
        <v>3.9121373363947123E-2</v>
      </c>
      <c r="W31" s="98">
        <v>5.6582410119060067E-2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8.6502824376025173E-5</v>
      </c>
      <c r="H32" s="98">
        <v>8.4788420556068244E-5</v>
      </c>
      <c r="I32" s="98">
        <v>9.0645995728565339E-5</v>
      </c>
      <c r="J32" s="98">
        <v>0</v>
      </c>
      <c r="K32" s="98">
        <v>8.5922807441783812E-5</v>
      </c>
      <c r="L32" s="98">
        <v>1.017809983055415E-4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9.7784432107435307E-5</v>
      </c>
      <c r="S32" s="98">
        <v>1.0437182015782579E-4</v>
      </c>
      <c r="T32" s="98">
        <v>1.0756812681338141E-4</v>
      </c>
      <c r="U32" s="98">
        <v>0</v>
      </c>
      <c r="V32" s="98">
        <v>0</v>
      </c>
      <c r="W32" s="98">
        <v>1.0831599194709413E-4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2.5985065849980843E-5</v>
      </c>
      <c r="H33" s="101">
        <v>2.4398225807750752E-5</v>
      </c>
      <c r="I33" s="101">
        <v>3.0785875987201604E-5</v>
      </c>
      <c r="J33" s="101">
        <v>0</v>
      </c>
      <c r="K33" s="101">
        <v>2.5112089559995744E-5</v>
      </c>
      <c r="L33" s="101">
        <v>5.6798697672792091E-5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2.4397067366362668E-5</v>
      </c>
      <c r="S33" s="101">
        <v>2.8651905267464158E-5</v>
      </c>
      <c r="T33" s="101">
        <v>2.9029241506905175E-5</v>
      </c>
      <c r="U33" s="101">
        <v>0</v>
      </c>
      <c r="V33" s="101">
        <v>0</v>
      </c>
      <c r="W33" s="101">
        <v>2.8104761554366688E-5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6.0517758526044327E-5</v>
      </c>
      <c r="H34" s="104">
        <v>6.0390194748317498E-5</v>
      </c>
      <c r="I34" s="104">
        <v>5.9860119741363735E-5</v>
      </c>
      <c r="J34" s="104">
        <v>0</v>
      </c>
      <c r="K34" s="104">
        <v>6.0810717881788061E-5</v>
      </c>
      <c r="L34" s="104">
        <v>4.4982300632749405E-5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7.3387364741072639E-5</v>
      </c>
      <c r="S34" s="104">
        <v>7.5719914890361628E-5</v>
      </c>
      <c r="T34" s="104">
        <v>7.8538885306476239E-5</v>
      </c>
      <c r="U34" s="104">
        <v>0</v>
      </c>
      <c r="V34" s="104">
        <v>0</v>
      </c>
      <c r="W34" s="104">
        <v>8.0211230392727447E-5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1.1610734118025055</v>
      </c>
      <c r="D35" s="101">
        <v>0.96701842494268431</v>
      </c>
      <c r="E35" s="101">
        <v>0.83964349451572096</v>
      </c>
      <c r="F35" s="101">
        <v>1.0056936434227843</v>
      </c>
      <c r="G35" s="101">
        <v>0.91900608107489312</v>
      </c>
      <c r="H35" s="101">
        <v>1.3037492534904132</v>
      </c>
      <c r="I35" s="101">
        <v>1.3783948561306449</v>
      </c>
      <c r="J35" s="101">
        <v>1.1520822096282091</v>
      </c>
      <c r="K35" s="101">
        <v>0.90069766619287095</v>
      </c>
      <c r="L35" s="101">
        <v>0.84867674059071263</v>
      </c>
      <c r="M35" s="101">
        <v>0.53585008770990861</v>
      </c>
      <c r="N35" s="101">
        <v>0.79650632870862359</v>
      </c>
      <c r="O35" s="101">
        <v>0.81690352156961499</v>
      </c>
      <c r="P35" s="101">
        <v>0</v>
      </c>
      <c r="Q35" s="101">
        <v>0.49145316295393698</v>
      </c>
      <c r="R35" s="101">
        <v>1.3899093665696307</v>
      </c>
      <c r="S35" s="101">
        <v>1.0521116828282631</v>
      </c>
      <c r="T35" s="101">
        <v>0.73352794408314337</v>
      </c>
      <c r="U35" s="101">
        <v>0.6013960478054885</v>
      </c>
      <c r="V35" s="101">
        <v>1.1683331351241513</v>
      </c>
      <c r="W35" s="101">
        <v>1.1636213472080443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2.636693774424332E-2</v>
      </c>
      <c r="D36" s="104">
        <v>2.0872828192082724E-2</v>
      </c>
      <c r="E36" s="104">
        <v>2.5812806510686546E-2</v>
      </c>
      <c r="F36" s="104">
        <v>3.303979771518531E-2</v>
      </c>
      <c r="G36" s="104">
        <v>3.7562451844413855E-2</v>
      </c>
      <c r="H36" s="104">
        <v>7.4679173069459495E-2</v>
      </c>
      <c r="I36" s="104">
        <v>0.1235557481737303</v>
      </c>
      <c r="J36" s="104">
        <v>7.9957216927193139E-2</v>
      </c>
      <c r="K36" s="104">
        <v>7.8680276719344314E-2</v>
      </c>
      <c r="L36" s="104">
        <v>0.17211960288369144</v>
      </c>
      <c r="M36" s="104">
        <v>7.7186862784845434E-2</v>
      </c>
      <c r="N36" s="104">
        <v>7.1167616569354136E-2</v>
      </c>
      <c r="O36" s="104">
        <v>5.2204894839650642E-2</v>
      </c>
      <c r="P36" s="104">
        <v>0</v>
      </c>
      <c r="Q36" s="104">
        <v>5.7555348773697335E-2</v>
      </c>
      <c r="R36" s="104">
        <v>0.18169156938104575</v>
      </c>
      <c r="S36" s="104">
        <v>0.13033960286239876</v>
      </c>
      <c r="T36" s="104">
        <v>0.13854394314138613</v>
      </c>
      <c r="U36" s="104">
        <v>8.7950250152183565E-2</v>
      </c>
      <c r="V36" s="104">
        <v>0.11451832892714141</v>
      </c>
      <c r="W36" s="104">
        <v>0.18338067696763566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8.0622618867067872E-3</v>
      </c>
      <c r="D37" s="98">
        <v>5.8633752362864727E-3</v>
      </c>
      <c r="E37" s="98">
        <v>7.9928505411023393E-3</v>
      </c>
      <c r="F37" s="98">
        <v>9.9620424845534346E-3</v>
      </c>
      <c r="G37" s="98">
        <v>1.0433297717574976E-2</v>
      </c>
      <c r="H37" s="98">
        <v>1.9873481264542674E-2</v>
      </c>
      <c r="I37" s="98">
        <v>3.9099206066542914E-2</v>
      </c>
      <c r="J37" s="98">
        <v>2.3579537049257891E-2</v>
      </c>
      <c r="K37" s="98">
        <v>2.1383984483693375E-2</v>
      </c>
      <c r="L37" s="98">
        <v>9.2007048580029088E-2</v>
      </c>
      <c r="M37" s="98">
        <v>1.9909654251230317E-2</v>
      </c>
      <c r="N37" s="98">
        <v>2.2720968943358077E-2</v>
      </c>
      <c r="O37" s="98">
        <v>1.7182616627482654E-2</v>
      </c>
      <c r="P37" s="98">
        <v>0</v>
      </c>
      <c r="Q37" s="98">
        <v>1.5629072092176899E-2</v>
      </c>
      <c r="R37" s="98">
        <v>4.5672340386477155E-2</v>
      </c>
      <c r="S37" s="98">
        <v>3.6341084897313101E-2</v>
      </c>
      <c r="T37" s="98">
        <v>3.8230603200021529E-2</v>
      </c>
      <c r="U37" s="98">
        <v>2.2368501020371787E-2</v>
      </c>
      <c r="V37" s="98">
        <v>3.0026114060732117E-2</v>
      </c>
      <c r="W37" s="98">
        <v>4.8970057175830875E-2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1.8304675857536531E-2</v>
      </c>
      <c r="D38" s="98">
        <v>1.5009452955796252E-2</v>
      </c>
      <c r="E38" s="98">
        <v>1.7819955969584206E-2</v>
      </c>
      <c r="F38" s="98">
        <v>2.3077755230631877E-2</v>
      </c>
      <c r="G38" s="98">
        <v>2.7129154126838875E-2</v>
      </c>
      <c r="H38" s="98">
        <v>5.4805691804916817E-2</v>
      </c>
      <c r="I38" s="98">
        <v>8.4456542107187393E-2</v>
      </c>
      <c r="J38" s="98">
        <v>5.6377679877935245E-2</v>
      </c>
      <c r="K38" s="98">
        <v>5.7296292235650935E-2</v>
      </c>
      <c r="L38" s="98">
        <v>8.0112554303662334E-2</v>
      </c>
      <c r="M38" s="98">
        <v>5.7277208533615113E-2</v>
      </c>
      <c r="N38" s="98">
        <v>4.8446647625996063E-2</v>
      </c>
      <c r="O38" s="98">
        <v>3.5022278212167988E-2</v>
      </c>
      <c r="P38" s="98">
        <v>0</v>
      </c>
      <c r="Q38" s="98">
        <v>4.1926276681520436E-2</v>
      </c>
      <c r="R38" s="98">
        <v>0.13601922899456859</v>
      </c>
      <c r="S38" s="98">
        <v>9.3998517965085668E-2</v>
      </c>
      <c r="T38" s="98">
        <v>0.1003133399413646</v>
      </c>
      <c r="U38" s="98">
        <v>6.5581749131811778E-2</v>
      </c>
      <c r="V38" s="98">
        <v>8.4492214866409288E-2</v>
      </c>
      <c r="W38" s="98">
        <v>0.1344106197918048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0.87649992251322051</v>
      </c>
      <c r="D39" s="122">
        <v>0.72212934065807799</v>
      </c>
      <c r="E39" s="122">
        <v>0.57614429369184728</v>
      </c>
      <c r="F39" s="122">
        <v>0.64296408851562137</v>
      </c>
      <c r="G39" s="122">
        <v>0.64567412142767999</v>
      </c>
      <c r="H39" s="122">
        <v>0.8877601375002484</v>
      </c>
      <c r="I39" s="122">
        <v>0.99935737258021218</v>
      </c>
      <c r="J39" s="122">
        <v>0.78488476286351871</v>
      </c>
      <c r="K39" s="122">
        <v>0.57839273712392791</v>
      </c>
      <c r="L39" s="122">
        <v>0.67571518052922452</v>
      </c>
      <c r="M39" s="122">
        <v>0.38099048418737946</v>
      </c>
      <c r="N39" s="122">
        <v>0.52110631319044132</v>
      </c>
      <c r="O39" s="122">
        <v>0.50751580207207847</v>
      </c>
      <c r="P39" s="122">
        <v>0</v>
      </c>
      <c r="Q39" s="122">
        <v>0.31742007129581334</v>
      </c>
      <c r="R39" s="122">
        <v>0.86060324655563569</v>
      </c>
      <c r="S39" s="122">
        <v>0.65153610146853025</v>
      </c>
      <c r="T39" s="122">
        <v>0.47840810324606137</v>
      </c>
      <c r="U39" s="122">
        <v>0.37144245599857173</v>
      </c>
      <c r="V39" s="122">
        <v>0.68590275404467282</v>
      </c>
      <c r="W39" s="122">
        <v>0.70783470725520603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0.41776719864037071</v>
      </c>
      <c r="D40" s="98">
        <v>0.37195952837427138</v>
      </c>
      <c r="E40" s="98">
        <v>0.28832254563806325</v>
      </c>
      <c r="F40" s="98">
        <v>0.37764792385589702</v>
      </c>
      <c r="G40" s="98">
        <v>0.31315493889087687</v>
      </c>
      <c r="H40" s="98">
        <v>0.36837744341141737</v>
      </c>
      <c r="I40" s="98">
        <v>0.42440207934289897</v>
      </c>
      <c r="J40" s="98">
        <v>0.27914046511753438</v>
      </c>
      <c r="K40" s="98">
        <v>0.26641614266396924</v>
      </c>
      <c r="L40" s="98">
        <v>0.26956179454668738</v>
      </c>
      <c r="M40" s="98">
        <v>0.16482484366626066</v>
      </c>
      <c r="N40" s="98">
        <v>0.19879833994589599</v>
      </c>
      <c r="O40" s="98">
        <v>0.18742077401864943</v>
      </c>
      <c r="P40" s="98">
        <v>0</v>
      </c>
      <c r="Q40" s="98">
        <v>0.10699548107584191</v>
      </c>
      <c r="R40" s="98">
        <v>0.22394624110722236</v>
      </c>
      <c r="S40" s="98">
        <v>0.19445003901603053</v>
      </c>
      <c r="T40" s="98">
        <v>0.15194169720444556</v>
      </c>
      <c r="U40" s="98">
        <v>0.11578929894980491</v>
      </c>
      <c r="V40" s="98">
        <v>0.21021469359117192</v>
      </c>
      <c r="W40" s="98">
        <v>0.20374220450865993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0.4587327238728498</v>
      </c>
      <c r="D41" s="33">
        <v>0.35016981228380661</v>
      </c>
      <c r="E41" s="33">
        <v>0.28782174805378408</v>
      </c>
      <c r="F41" s="33">
        <v>0.26531616465972441</v>
      </c>
      <c r="G41" s="33">
        <v>0.33251918253680307</v>
      </c>
      <c r="H41" s="33">
        <v>0.51938269408883109</v>
      </c>
      <c r="I41" s="33">
        <v>0.5749552932373132</v>
      </c>
      <c r="J41" s="33">
        <v>0.50574429774598428</v>
      </c>
      <c r="K41" s="33">
        <v>0.31197659445995873</v>
      </c>
      <c r="L41" s="33">
        <v>0.40615338598253709</v>
      </c>
      <c r="M41" s="33">
        <v>0.21616564052111881</v>
      </c>
      <c r="N41" s="33">
        <v>0.32230797324454535</v>
      </c>
      <c r="O41" s="33">
        <v>0.3200950280534291</v>
      </c>
      <c r="P41" s="33">
        <v>0</v>
      </c>
      <c r="Q41" s="33">
        <v>0.21042459021997142</v>
      </c>
      <c r="R41" s="33">
        <v>0.6366570054484133</v>
      </c>
      <c r="S41" s="33">
        <v>0.45708606245249972</v>
      </c>
      <c r="T41" s="33">
        <v>0.32646640604161581</v>
      </c>
      <c r="U41" s="33">
        <v>0.25565315704876684</v>
      </c>
      <c r="V41" s="33">
        <v>0.47568806045350087</v>
      </c>
      <c r="W41" s="33">
        <v>0.50409250274654605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208.48151880062667</v>
      </c>
      <c r="D43" s="117">
        <f t="shared" si="14"/>
        <v>165.48616403060836</v>
      </c>
      <c r="E43" s="117">
        <f t="shared" si="14"/>
        <v>207.28839662132026</v>
      </c>
      <c r="F43" s="117">
        <f t="shared" si="14"/>
        <v>153.16200803899216</v>
      </c>
      <c r="G43" s="117">
        <f t="shared" si="14"/>
        <v>170.83241557808793</v>
      </c>
      <c r="H43" s="117">
        <f t="shared" si="14"/>
        <v>186.03846702131506</v>
      </c>
      <c r="I43" s="117">
        <f t="shared" si="14"/>
        <v>157.23478846063898</v>
      </c>
      <c r="J43" s="117">
        <f t="shared" si="14"/>
        <v>249.06868971751103</v>
      </c>
      <c r="K43" s="117">
        <f t="shared" si="14"/>
        <v>156.26136946870702</v>
      </c>
      <c r="L43" s="117">
        <f t="shared" si="14"/>
        <v>111.68555481485161</v>
      </c>
      <c r="M43" s="117">
        <f t="shared" si="14"/>
        <v>87.091840661005563</v>
      </c>
      <c r="N43" s="117">
        <f t="shared" si="14"/>
        <v>133.27924037288781</v>
      </c>
      <c r="O43" s="117">
        <f t="shared" si="14"/>
        <v>171.22891217855346</v>
      </c>
      <c r="P43" s="117">
        <f t="shared" si="14"/>
        <v>84.852833817363774</v>
      </c>
      <c r="Q43" s="117">
        <f t="shared" si="14"/>
        <v>40.239506595968585</v>
      </c>
      <c r="R43" s="117">
        <f t="shared" ref="R43:V43" si="15">R44+R47+R49+R58</f>
        <v>0</v>
      </c>
      <c r="S43" s="117">
        <f t="shared" si="15"/>
        <v>44.127470215930245</v>
      </c>
      <c r="T43" s="117">
        <f t="shared" si="15"/>
        <v>43.153286684373022</v>
      </c>
      <c r="U43" s="117">
        <f t="shared" si="15"/>
        <v>51.068750122520825</v>
      </c>
      <c r="V43" s="117">
        <f t="shared" si="15"/>
        <v>52.814798662386046</v>
      </c>
      <c r="W43" s="117">
        <f t="shared" ref="W43" si="16">W44+W47+W49+W58</f>
        <v>45.843518739128832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185.04510801231675</v>
      </c>
      <c r="D44" s="122">
        <f t="shared" si="17"/>
        <v>144.95449435069193</v>
      </c>
      <c r="E44" s="122">
        <f t="shared" si="17"/>
        <v>181.97711403410204</v>
      </c>
      <c r="F44" s="122">
        <f t="shared" si="17"/>
        <v>135.55125831974755</v>
      </c>
      <c r="G44" s="122">
        <f t="shared" si="17"/>
        <v>151.58155887438411</v>
      </c>
      <c r="H44" s="122">
        <f t="shared" si="17"/>
        <v>163.60236379302927</v>
      </c>
      <c r="I44" s="122">
        <f t="shared" si="17"/>
        <v>134.70067295619077</v>
      </c>
      <c r="J44" s="122">
        <f t="shared" si="17"/>
        <v>216.14192842331624</v>
      </c>
      <c r="K44" s="122">
        <f t="shared" si="17"/>
        <v>137.58708181682405</v>
      </c>
      <c r="L44" s="122">
        <f t="shared" si="17"/>
        <v>96.970704719106465</v>
      </c>
      <c r="M44" s="122">
        <f t="shared" si="17"/>
        <v>73.035252105580099</v>
      </c>
      <c r="N44" s="122">
        <f t="shared" si="17"/>
        <v>112.30906604895087</v>
      </c>
      <c r="O44" s="122">
        <f t="shared" si="17"/>
        <v>144.71319677562931</v>
      </c>
      <c r="P44" s="122">
        <f t="shared" si="17"/>
        <v>69.288932284484773</v>
      </c>
      <c r="Q44" s="122">
        <f t="shared" si="17"/>
        <v>33.169156897869854</v>
      </c>
      <c r="R44" s="122">
        <f t="shared" ref="R44:V44" si="18">SUM(R45:R46)</f>
        <v>0</v>
      </c>
      <c r="S44" s="122">
        <f t="shared" si="18"/>
        <v>35.302053646642165</v>
      </c>
      <c r="T44" s="122">
        <f t="shared" si="18"/>
        <v>34.092222379352322</v>
      </c>
      <c r="U44" s="122">
        <f t="shared" si="18"/>
        <v>40.002467183704042</v>
      </c>
      <c r="V44" s="122">
        <f t="shared" si="18"/>
        <v>40.478951557347614</v>
      </c>
      <c r="W44" s="122">
        <f t="shared" ref="W44" si="19">SUM(W45:W46)</f>
        <v>35.586663883307544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182.63549067772686</v>
      </c>
      <c r="D45" s="98">
        <v>143.07199810675235</v>
      </c>
      <c r="E45" s="98">
        <v>179.69703228249145</v>
      </c>
      <c r="F45" s="98">
        <v>133.82070237799417</v>
      </c>
      <c r="G45" s="98">
        <v>149.66863764291452</v>
      </c>
      <c r="H45" s="98">
        <v>161.55164005114997</v>
      </c>
      <c r="I45" s="98">
        <v>132.99340231593897</v>
      </c>
      <c r="J45" s="98">
        <v>213.41091673917228</v>
      </c>
      <c r="K45" s="98">
        <v>135.87676292729805</v>
      </c>
      <c r="L45" s="98">
        <v>95.755812806922975</v>
      </c>
      <c r="M45" s="98">
        <v>72.111222478849697</v>
      </c>
      <c r="N45" s="98">
        <v>110.85885216668527</v>
      </c>
      <c r="O45" s="98">
        <v>142.78643056230109</v>
      </c>
      <c r="P45" s="98">
        <v>68.330565252591256</v>
      </c>
      <c r="Q45" s="98">
        <v>32.696663832452032</v>
      </c>
      <c r="R45" s="98">
        <v>0</v>
      </c>
      <c r="S45" s="98">
        <v>34.789694934843673</v>
      </c>
      <c r="T45" s="98">
        <v>33.595180989969563</v>
      </c>
      <c r="U45" s="98">
        <v>39.417303766506457</v>
      </c>
      <c r="V45" s="98">
        <v>39.885205014652179</v>
      </c>
      <c r="W45" s="98">
        <v>35.063875719438222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2.4096173345898917</v>
      </c>
      <c r="D46" s="98">
        <v>1.882496243939596</v>
      </c>
      <c r="E46" s="98">
        <v>2.2800817516105942</v>
      </c>
      <c r="F46" s="98">
        <v>1.7305559417533904</v>
      </c>
      <c r="G46" s="98">
        <v>1.9129212314696036</v>
      </c>
      <c r="H46" s="98">
        <v>2.0507237418792865</v>
      </c>
      <c r="I46" s="98">
        <v>1.7072706402517979</v>
      </c>
      <c r="J46" s="98">
        <v>2.7310116841439749</v>
      </c>
      <c r="K46" s="98">
        <v>1.7103188895259975</v>
      </c>
      <c r="L46" s="98">
        <v>1.2148919121834874</v>
      </c>
      <c r="M46" s="98">
        <v>0.92402962673039868</v>
      </c>
      <c r="N46" s="98">
        <v>1.4502138822656048</v>
      </c>
      <c r="O46" s="98">
        <v>1.926766213328228</v>
      </c>
      <c r="P46" s="98">
        <v>0.95836703189351202</v>
      </c>
      <c r="Q46" s="98">
        <v>0.47249306541782177</v>
      </c>
      <c r="R46" s="98">
        <v>0</v>
      </c>
      <c r="S46" s="98">
        <v>0.51235871179848946</v>
      </c>
      <c r="T46" s="98">
        <v>0.4970413893827591</v>
      </c>
      <c r="U46" s="98">
        <v>0.58516341719758802</v>
      </c>
      <c r="V46" s="98">
        <v>0.59374654269543459</v>
      </c>
      <c r="W46" s="98">
        <v>0.52278816386932503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4.0540170067086032E-2</v>
      </c>
      <c r="D47" s="122">
        <f t="shared" si="20"/>
        <v>8.9963383665828178E-2</v>
      </c>
      <c r="E47" s="122">
        <f t="shared" si="20"/>
        <v>6.9393637679047826E-2</v>
      </c>
      <c r="F47" s="122">
        <f t="shared" si="20"/>
        <v>2.0590363138659706E-2</v>
      </c>
      <c r="G47" s="122">
        <f t="shared" si="20"/>
        <v>2.6346433425188939E-2</v>
      </c>
      <c r="H47" s="122">
        <f t="shared" si="20"/>
        <v>5.1207374349514938E-2</v>
      </c>
      <c r="I47" s="122">
        <f t="shared" si="20"/>
        <v>1.1081096850736022E-2</v>
      </c>
      <c r="J47" s="122">
        <f t="shared" si="20"/>
        <v>7.74396441011833E-2</v>
      </c>
      <c r="K47" s="122">
        <f t="shared" si="20"/>
        <v>0.17962135462250869</v>
      </c>
      <c r="L47" s="122">
        <f t="shared" si="20"/>
        <v>7.5496216921274922E-2</v>
      </c>
      <c r="M47" s="122">
        <f t="shared" si="20"/>
        <v>4.9071344709764812E-2</v>
      </c>
      <c r="N47" s="122">
        <f t="shared" si="20"/>
        <v>6.0797864214117814E-2</v>
      </c>
      <c r="O47" s="122">
        <f t="shared" si="20"/>
        <v>0.14680685453909495</v>
      </c>
      <c r="P47" s="122">
        <f t="shared" si="20"/>
        <v>3.9106961128794769E-2</v>
      </c>
      <c r="Q47" s="122">
        <f t="shared" si="20"/>
        <v>2.711155857062001E-2</v>
      </c>
      <c r="R47" s="122">
        <f t="shared" si="20"/>
        <v>0</v>
      </c>
      <c r="S47" s="122">
        <f t="shared" si="20"/>
        <v>0.11072927277539125</v>
      </c>
      <c r="T47" s="122">
        <f t="shared" si="20"/>
        <v>9.2407986502836784E-2</v>
      </c>
      <c r="U47" s="122">
        <f t="shared" si="20"/>
        <v>0.26232475243295061</v>
      </c>
      <c r="V47" s="122">
        <f t="shared" si="20"/>
        <v>0.13728850993159325</v>
      </c>
      <c r="W47" s="122">
        <f t="shared" si="20"/>
        <v>0.36610631424975759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4.0540170067086032E-2</v>
      </c>
      <c r="D48" s="98">
        <v>8.9963383665828178E-2</v>
      </c>
      <c r="E48" s="98">
        <v>6.9393637679047826E-2</v>
      </c>
      <c r="F48" s="98">
        <v>2.0590363138659706E-2</v>
      </c>
      <c r="G48" s="98">
        <v>2.6346433425188939E-2</v>
      </c>
      <c r="H48" s="98">
        <v>5.1207374349514938E-2</v>
      </c>
      <c r="I48" s="98">
        <v>1.1081096850736022E-2</v>
      </c>
      <c r="J48" s="98">
        <v>7.74396441011833E-2</v>
      </c>
      <c r="K48" s="98">
        <v>0.17962135462250869</v>
      </c>
      <c r="L48" s="98">
        <v>7.5496216921274922E-2</v>
      </c>
      <c r="M48" s="98">
        <v>4.9071344709764812E-2</v>
      </c>
      <c r="N48" s="98">
        <v>6.0797864214117814E-2</v>
      </c>
      <c r="O48" s="98">
        <v>0.14680685453909495</v>
      </c>
      <c r="P48" s="98">
        <v>3.9106961128794769E-2</v>
      </c>
      <c r="Q48" s="98">
        <v>2.711155857062001E-2</v>
      </c>
      <c r="R48" s="98">
        <v>0</v>
      </c>
      <c r="S48" s="98">
        <v>0.11072927277539125</v>
      </c>
      <c r="T48" s="98">
        <v>9.2407986502836784E-2</v>
      </c>
      <c r="U48" s="98">
        <v>0.26232475243295061</v>
      </c>
      <c r="V48" s="98">
        <v>0.13728850993159325</v>
      </c>
      <c r="W48" s="98">
        <v>0.36610631424975759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14.90724095930244</v>
      </c>
      <c r="D49" s="122">
        <v>12.722822544461179</v>
      </c>
      <c r="E49" s="122">
        <v>16.481181283626377</v>
      </c>
      <c r="F49" s="122">
        <v>11.632753479140982</v>
      </c>
      <c r="G49" s="122">
        <v>12.579359727762492</v>
      </c>
      <c r="H49" s="122">
        <v>14.609577051872876</v>
      </c>
      <c r="I49" s="122">
        <v>14.492648443185752</v>
      </c>
      <c r="J49" s="122">
        <v>21.846749008007688</v>
      </c>
      <c r="K49" s="122">
        <v>12.59144756174487</v>
      </c>
      <c r="L49" s="122">
        <v>9.2820753643591338</v>
      </c>
      <c r="M49" s="122">
        <v>9.0454598752867224</v>
      </c>
      <c r="N49" s="122">
        <v>13.564156577358894</v>
      </c>
      <c r="O49" s="122">
        <v>16.970409368942271</v>
      </c>
      <c r="P49" s="122">
        <v>10.278851800927022</v>
      </c>
      <c r="Q49" s="122">
        <v>4.5182770186522268</v>
      </c>
      <c r="R49" s="122">
        <v>0</v>
      </c>
      <c r="S49" s="122">
        <v>5.8444231694783229</v>
      </c>
      <c r="T49" s="122">
        <v>5.9130518593262522</v>
      </c>
      <c r="U49" s="122">
        <v>7.144766209084521</v>
      </c>
      <c r="V49" s="122">
        <v>8.1498347964175526</v>
      </c>
      <c r="W49" s="122">
        <v>6.5249968361667783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8.8685513185221758</v>
      </c>
      <c r="D50" s="98">
        <v>6.3504247172675701</v>
      </c>
      <c r="E50" s="98">
        <v>10.792152990096973</v>
      </c>
      <c r="F50" s="98">
        <v>6.0218090575527574</v>
      </c>
      <c r="G50" s="98">
        <v>7.4376385957735751</v>
      </c>
      <c r="H50" s="98">
        <v>7.0286989677962008</v>
      </c>
      <c r="I50" s="98">
        <v>10.282314480893191</v>
      </c>
      <c r="J50" s="98">
        <v>17.494538052354432</v>
      </c>
      <c r="K50" s="98">
        <v>8.1363725554047459</v>
      </c>
      <c r="L50" s="98">
        <v>4.6503153860156461</v>
      </c>
      <c r="M50" s="98">
        <v>3.6203136709935184</v>
      </c>
      <c r="N50" s="98">
        <v>6.4946146693860394</v>
      </c>
      <c r="O50" s="98">
        <v>7.2426633649218362</v>
      </c>
      <c r="P50" s="98">
        <v>6.4440951580035444</v>
      </c>
      <c r="Q50" s="98">
        <v>4.5181551908974047</v>
      </c>
      <c r="R50" s="98">
        <v>0</v>
      </c>
      <c r="S50" s="98">
        <v>5.8385114220301064</v>
      </c>
      <c r="T50" s="98">
        <v>5.904877482064351</v>
      </c>
      <c r="U50" s="98">
        <v>7.1307346363793735</v>
      </c>
      <c r="V50" s="98">
        <v>8.1363146477560448</v>
      </c>
      <c r="W50" s="98">
        <v>4.5186554072607201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4.8391464046955886E-3</v>
      </c>
      <c r="D51" s="98">
        <v>0</v>
      </c>
      <c r="E51" s="98">
        <v>2.1583358186169454E-3</v>
      </c>
      <c r="F51" s="98">
        <v>1.0903090187041815E-3</v>
      </c>
      <c r="G51" s="98">
        <v>5.3437393374507862E-3</v>
      </c>
      <c r="H51" s="98">
        <v>6.8677749006624033E-3</v>
      </c>
      <c r="I51" s="98">
        <v>8.8300020360967853E-3</v>
      </c>
      <c r="J51" s="98">
        <v>1.8421679435811703E-2</v>
      </c>
      <c r="K51" s="98">
        <v>1.0818467026334261E-2</v>
      </c>
      <c r="L51" s="98">
        <v>1.3160951297790642E-2</v>
      </c>
      <c r="M51" s="98">
        <v>7.0240863363703471E-3</v>
      </c>
      <c r="N51" s="98">
        <v>0</v>
      </c>
      <c r="O51" s="98">
        <v>0</v>
      </c>
      <c r="P51" s="98">
        <v>1.3428920587347669E-2</v>
      </c>
      <c r="Q51" s="98">
        <v>0</v>
      </c>
      <c r="R51" s="98">
        <v>0</v>
      </c>
      <c r="S51" s="98">
        <v>5.7837844607652334E-3</v>
      </c>
      <c r="T51" s="98">
        <v>8.1743772619010825E-3</v>
      </c>
      <c r="U51" s="98">
        <v>1.4031572705147847E-2</v>
      </c>
      <c r="V51" s="98">
        <v>1.3520148661508255E-2</v>
      </c>
      <c r="W51" s="98">
        <v>2.6237416083668506E-3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1.712992570502759E-3</v>
      </c>
      <c r="D52" s="101">
        <v>0</v>
      </c>
      <c r="E52" s="101">
        <v>7.7086299082605855E-4</v>
      </c>
      <c r="F52" s="101">
        <v>3.7928007496709374E-4</v>
      </c>
      <c r="G52" s="101">
        <v>1.7195028520903028E-3</v>
      </c>
      <c r="H52" s="101">
        <v>2.1189190193389518E-3</v>
      </c>
      <c r="I52" s="101">
        <v>3.1917739948519337E-3</v>
      </c>
      <c r="J52" s="101">
        <v>6.2269163885354771E-3</v>
      </c>
      <c r="K52" s="101">
        <v>3.3801575565204217E-3</v>
      </c>
      <c r="L52" s="101">
        <v>7.6409362331267957E-3</v>
      </c>
      <c r="M52" s="101">
        <v>2.058272351114704E-3</v>
      </c>
      <c r="N52" s="101">
        <v>0</v>
      </c>
      <c r="O52" s="101">
        <v>0</v>
      </c>
      <c r="P52" s="101">
        <v>3.4527758501832588E-3</v>
      </c>
      <c r="Q52" s="101">
        <v>0</v>
      </c>
      <c r="R52" s="101">
        <v>0</v>
      </c>
      <c r="S52" s="101">
        <v>1.6405393012783223E-3</v>
      </c>
      <c r="T52" s="101">
        <v>2.2707180897965471E-3</v>
      </c>
      <c r="U52" s="101">
        <v>3.5681830948705341E-3</v>
      </c>
      <c r="V52" s="101">
        <v>3.5332584982501526E-3</v>
      </c>
      <c r="W52" s="101">
        <v>6.9675694695852113E-4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3.1261538341928298E-3</v>
      </c>
      <c r="D53" s="104">
        <v>0</v>
      </c>
      <c r="E53" s="104">
        <v>1.3874728277908869E-3</v>
      </c>
      <c r="F53" s="104">
        <v>7.1102894373708766E-4</v>
      </c>
      <c r="G53" s="104">
        <v>3.624236485360483E-3</v>
      </c>
      <c r="H53" s="104">
        <v>4.7488558813234515E-3</v>
      </c>
      <c r="I53" s="104">
        <v>5.6382280412448525E-3</v>
      </c>
      <c r="J53" s="104">
        <v>1.2194763047276225E-2</v>
      </c>
      <c r="K53" s="104">
        <v>7.4383094698138395E-3</v>
      </c>
      <c r="L53" s="104">
        <v>5.520015064663846E-3</v>
      </c>
      <c r="M53" s="104">
        <v>4.965813985255643E-3</v>
      </c>
      <c r="N53" s="104">
        <v>0</v>
      </c>
      <c r="O53" s="104">
        <v>0</v>
      </c>
      <c r="P53" s="104">
        <v>9.9761447371644104E-3</v>
      </c>
      <c r="Q53" s="104">
        <v>0</v>
      </c>
      <c r="R53" s="104">
        <v>0</v>
      </c>
      <c r="S53" s="104">
        <v>4.1432451594869109E-3</v>
      </c>
      <c r="T53" s="104">
        <v>5.903659172104535E-3</v>
      </c>
      <c r="U53" s="104">
        <v>1.0463389610277313E-2</v>
      </c>
      <c r="V53" s="104">
        <v>9.9868901632581032E-3</v>
      </c>
      <c r="W53" s="104">
        <v>1.9269846614083297E-3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5.8996263019212813</v>
      </c>
      <c r="D54" s="101">
        <v>6.2375397887963233</v>
      </c>
      <c r="E54" s="101">
        <v>5.5173050233594418</v>
      </c>
      <c r="F54" s="101">
        <v>5.4315786869031522</v>
      </c>
      <c r="G54" s="101">
        <v>4.9345996064616031</v>
      </c>
      <c r="H54" s="101">
        <v>7.1636906656072892</v>
      </c>
      <c r="I54" s="101">
        <v>3.8557698729341183</v>
      </c>
      <c r="J54" s="101">
        <v>4.0523847730147216</v>
      </c>
      <c r="K54" s="101">
        <v>4.0873399614538606</v>
      </c>
      <c r="L54" s="101">
        <v>3.8398500816181089</v>
      </c>
      <c r="M54" s="101">
        <v>4.7359797349340838</v>
      </c>
      <c r="N54" s="101">
        <v>6.4897321888222459</v>
      </c>
      <c r="O54" s="101">
        <v>9.1439035066300569</v>
      </c>
      <c r="P54" s="101">
        <v>3.4249683891161067</v>
      </c>
      <c r="Q54" s="101">
        <v>1.2182775482249307E-4</v>
      </c>
      <c r="R54" s="101">
        <v>0</v>
      </c>
      <c r="S54" s="101">
        <v>1.2796298745174694E-4</v>
      </c>
      <c r="T54" s="101">
        <v>0</v>
      </c>
      <c r="U54" s="101">
        <v>0</v>
      </c>
      <c r="V54" s="101">
        <v>0</v>
      </c>
      <c r="W54" s="101">
        <v>1.7308804271921316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0.13422419245428865</v>
      </c>
      <c r="D55" s="104">
        <v>0.1348580383972845</v>
      </c>
      <c r="E55" s="104">
        <v>0.16956493435134498</v>
      </c>
      <c r="F55" s="104">
        <v>0.17827542566636928</v>
      </c>
      <c r="G55" s="104">
        <v>0.20177778618986414</v>
      </c>
      <c r="H55" s="104">
        <v>0.41031964356872286</v>
      </c>
      <c r="I55" s="104">
        <v>0.34573408732234562</v>
      </c>
      <c r="J55" s="104">
        <v>0.28140450320272403</v>
      </c>
      <c r="K55" s="104">
        <v>0.35691657785992881</v>
      </c>
      <c r="L55" s="104">
        <v>0.77874894542758699</v>
      </c>
      <c r="M55" s="104">
        <v>0.68214238302274954</v>
      </c>
      <c r="N55" s="104">
        <v>0.57980971915060797</v>
      </c>
      <c r="O55" s="104">
        <v>0.58384249739037863</v>
      </c>
      <c r="P55" s="104">
        <v>0.3963593332200227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0.27283726010555998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4.104195191701674E-2</v>
      </c>
      <c r="D56" s="98">
        <v>3.788290094069463E-2</v>
      </c>
      <c r="E56" s="98">
        <v>5.2505223588184061E-2</v>
      </c>
      <c r="F56" s="98">
        <v>5.3752973300558768E-2</v>
      </c>
      <c r="G56" s="98">
        <v>5.60455351751784E-2</v>
      </c>
      <c r="H56" s="98">
        <v>0.10919349282767657</v>
      </c>
      <c r="I56" s="98">
        <v>0.10940752271142518</v>
      </c>
      <c r="J56" s="98">
        <v>8.2986729204677617E-2</v>
      </c>
      <c r="K56" s="98">
        <v>9.7003961871592922E-2</v>
      </c>
      <c r="L56" s="98">
        <v>0.41628257823729498</v>
      </c>
      <c r="M56" s="98">
        <v>0.17595246789534957</v>
      </c>
      <c r="N56" s="98">
        <v>0.18511001571957922</v>
      </c>
      <c r="O56" s="98">
        <v>0.19216477371143864</v>
      </c>
      <c r="P56" s="98">
        <v>9.5348203697050812E-2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7.2858582747103356E-2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9.3182240537271907E-2</v>
      </c>
      <c r="D57" s="98">
        <v>9.6975137456589866E-2</v>
      </c>
      <c r="E57" s="98">
        <v>0.11705971076316092</v>
      </c>
      <c r="F57" s="98">
        <v>0.12452245236581051</v>
      </c>
      <c r="G57" s="98">
        <v>0.14573225101468573</v>
      </c>
      <c r="H57" s="98">
        <v>0.30112615074104626</v>
      </c>
      <c r="I57" s="98">
        <v>0.23632656461092044</v>
      </c>
      <c r="J57" s="98">
        <v>0.19841777399804644</v>
      </c>
      <c r="K57" s="98">
        <v>0.25991261598833587</v>
      </c>
      <c r="L57" s="98">
        <v>0.36246636719029202</v>
      </c>
      <c r="M57" s="98">
        <v>0.50618991512739997</v>
      </c>
      <c r="N57" s="98">
        <v>0.39469970343102873</v>
      </c>
      <c r="O57" s="98">
        <v>0.39167772367893999</v>
      </c>
      <c r="P57" s="98">
        <v>0.30101112952297188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0.19997867735845665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8.4886296589403845</v>
      </c>
      <c r="D58" s="122">
        <v>7.718883751789428</v>
      </c>
      <c r="E58" s="122">
        <v>8.7607076659127987</v>
      </c>
      <c r="F58" s="122">
        <v>5.9574058769649829</v>
      </c>
      <c r="G58" s="122">
        <v>6.6451505425161423</v>
      </c>
      <c r="H58" s="122">
        <v>7.775318802063401</v>
      </c>
      <c r="I58" s="122">
        <v>8.0303859644117193</v>
      </c>
      <c r="J58" s="122">
        <v>11.002572642085898</v>
      </c>
      <c r="K58" s="122">
        <v>5.9032187355155799</v>
      </c>
      <c r="L58" s="122">
        <v>5.3572785144647366</v>
      </c>
      <c r="M58" s="122">
        <v>4.9620573354289821</v>
      </c>
      <c r="N58" s="122">
        <v>7.3452198823639296</v>
      </c>
      <c r="O58" s="122">
        <v>9.3984991794427479</v>
      </c>
      <c r="P58" s="122">
        <v>5.2459427708231789</v>
      </c>
      <c r="Q58" s="122">
        <v>2.5249611208758842</v>
      </c>
      <c r="R58" s="122">
        <v>0</v>
      </c>
      <c r="S58" s="122">
        <v>2.8702641270343587</v>
      </c>
      <c r="T58" s="122">
        <v>3.0556044591916152</v>
      </c>
      <c r="U58" s="122">
        <v>3.6591919772993116</v>
      </c>
      <c r="V58" s="122">
        <v>4.0487237986892852</v>
      </c>
      <c r="W58" s="122">
        <v>3.3657517054047514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4.0458548541010808</v>
      </c>
      <c r="D59" s="98">
        <v>3.975770972495817</v>
      </c>
      <c r="E59" s="98">
        <v>4.3841702446983799</v>
      </c>
      <c r="F59" s="98">
        <v>3.4991853084549902</v>
      </c>
      <c r="G59" s="98">
        <v>3.2231013250268199</v>
      </c>
      <c r="H59" s="98">
        <v>3.2261783319842614</v>
      </c>
      <c r="I59" s="98">
        <v>3.4105324802626038</v>
      </c>
      <c r="J59" s="98">
        <v>3.9134811140236803</v>
      </c>
      <c r="K59" s="98">
        <v>2.7194021798500061</v>
      </c>
      <c r="L59" s="98">
        <v>2.1374048860572294</v>
      </c>
      <c r="M59" s="98">
        <v>2.1464689868356213</v>
      </c>
      <c r="N59" s="98">
        <v>2.8018900504110449</v>
      </c>
      <c r="O59" s="98">
        <v>3.4703862311101314</v>
      </c>
      <c r="P59" s="98">
        <v>2.0632021431123757</v>
      </c>
      <c r="Q59" s="98">
        <v>0.85124465628551949</v>
      </c>
      <c r="R59" s="98">
        <v>0</v>
      </c>
      <c r="S59" s="98">
        <v>0.85654506252856177</v>
      </c>
      <c r="T59" s="98">
        <v>0.97063834753012701</v>
      </c>
      <c r="U59" s="98">
        <v>1.1408675246350464</v>
      </c>
      <c r="V59" s="98">
        <v>1.2410306410539664</v>
      </c>
      <c r="W59" s="98">
        <v>0.96891611310160775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4.4427748048393036</v>
      </c>
      <c r="D60" s="33">
        <v>3.743112779293611</v>
      </c>
      <c r="E60" s="33">
        <v>4.3765374212144188</v>
      </c>
      <c r="F60" s="33">
        <v>2.4582205685099927</v>
      </c>
      <c r="G60" s="33">
        <v>3.4220492174893224</v>
      </c>
      <c r="H60" s="33">
        <v>4.5491404700791396</v>
      </c>
      <c r="I60" s="33">
        <v>4.6198534841491155</v>
      </c>
      <c r="J60" s="33">
        <v>7.0890915280622178</v>
      </c>
      <c r="K60" s="33">
        <v>3.1838165556655742</v>
      </c>
      <c r="L60" s="33">
        <v>3.2198736284075071</v>
      </c>
      <c r="M60" s="33">
        <v>2.8155883485933608</v>
      </c>
      <c r="N60" s="33">
        <v>4.5433298319528852</v>
      </c>
      <c r="O60" s="33">
        <v>5.9281129483326156</v>
      </c>
      <c r="P60" s="33">
        <v>3.1827406277108032</v>
      </c>
      <c r="Q60" s="33">
        <v>1.6737164645903648</v>
      </c>
      <c r="R60" s="33">
        <v>0</v>
      </c>
      <c r="S60" s="33">
        <v>2.0137190645057967</v>
      </c>
      <c r="T60" s="33">
        <v>2.0849661116614882</v>
      </c>
      <c r="U60" s="33">
        <v>2.518324452664265</v>
      </c>
      <c r="V60" s="33">
        <v>2.807693157635319</v>
      </c>
      <c r="W60" s="33">
        <v>2.3968355923031437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530.63152115056096</v>
      </c>
      <c r="D62" s="117">
        <f t="shared" si="21"/>
        <v>473.13504929337256</v>
      </c>
      <c r="E62" s="117">
        <f t="shared" si="21"/>
        <v>406.7352638511253</v>
      </c>
      <c r="F62" s="117">
        <f t="shared" si="21"/>
        <v>546.956178825969</v>
      </c>
      <c r="G62" s="117">
        <f t="shared" si="21"/>
        <v>333.05905757929264</v>
      </c>
      <c r="H62" s="117">
        <f t="shared" si="21"/>
        <v>566.47506657488407</v>
      </c>
      <c r="I62" s="117">
        <f t="shared" si="21"/>
        <v>313.64459987758573</v>
      </c>
      <c r="J62" s="117">
        <f t="shared" si="21"/>
        <v>446.0742854352892</v>
      </c>
      <c r="K62" s="117">
        <f t="shared" si="21"/>
        <v>307.39012605019366</v>
      </c>
      <c r="L62" s="117">
        <f t="shared" si="21"/>
        <v>373.42464649553142</v>
      </c>
      <c r="M62" s="117">
        <f t="shared" si="21"/>
        <v>286.01232343398806</v>
      </c>
      <c r="N62" s="117">
        <f t="shared" si="21"/>
        <v>327.66812420551412</v>
      </c>
      <c r="O62" s="117">
        <f t="shared" si="21"/>
        <v>298.48773015034931</v>
      </c>
      <c r="P62" s="117">
        <f t="shared" si="21"/>
        <v>229.41461288107604</v>
      </c>
      <c r="Q62" s="117">
        <f t="shared" si="21"/>
        <v>308.38875516374412</v>
      </c>
      <c r="R62" s="117">
        <f t="shared" ref="R62:V62" si="22">R63+R66+R68+R77</f>
        <v>328.8916852456058</v>
      </c>
      <c r="S62" s="117">
        <f t="shared" si="22"/>
        <v>259.96202976476872</v>
      </c>
      <c r="T62" s="117">
        <f t="shared" si="22"/>
        <v>237.53257312553066</v>
      </c>
      <c r="U62" s="117">
        <f t="shared" si="22"/>
        <v>198.70676334315147</v>
      </c>
      <c r="V62" s="117">
        <f t="shared" si="22"/>
        <v>201.64909942732004</v>
      </c>
      <c r="W62" s="117">
        <f t="shared" ref="W62" si="23">W63+W66+W68+W77</f>
        <v>242.57567697265048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460.92527742215447</v>
      </c>
      <c r="D63" s="122">
        <f t="shared" si="24"/>
        <v>404.1062620100484</v>
      </c>
      <c r="E63" s="122">
        <f t="shared" si="24"/>
        <v>348.16627686194727</v>
      </c>
      <c r="F63" s="122">
        <f t="shared" si="24"/>
        <v>473.71522395423415</v>
      </c>
      <c r="G63" s="122">
        <f t="shared" si="24"/>
        <v>289.11967528042669</v>
      </c>
      <c r="H63" s="122">
        <f t="shared" si="24"/>
        <v>484.89635122871573</v>
      </c>
      <c r="I63" s="122">
        <f t="shared" si="24"/>
        <v>262.4983796743187</v>
      </c>
      <c r="J63" s="122">
        <f t="shared" si="24"/>
        <v>378.27509663363134</v>
      </c>
      <c r="K63" s="122">
        <f t="shared" si="24"/>
        <v>264.07451258203787</v>
      </c>
      <c r="L63" s="122">
        <f t="shared" si="24"/>
        <v>316.69047016650387</v>
      </c>
      <c r="M63" s="122">
        <f t="shared" si="24"/>
        <v>230.16525069060808</v>
      </c>
      <c r="N63" s="122">
        <f t="shared" si="24"/>
        <v>271.92911329415136</v>
      </c>
      <c r="O63" s="122">
        <f t="shared" si="24"/>
        <v>249.54236490565907</v>
      </c>
      <c r="P63" s="122">
        <f t="shared" si="24"/>
        <v>180.89320081485511</v>
      </c>
      <c r="Q63" s="122">
        <f t="shared" si="24"/>
        <v>245.8709577414817</v>
      </c>
      <c r="R63" s="122">
        <f t="shared" ref="R63:V63" si="25">SUM(R64:R65)</f>
        <v>264.47014774776801</v>
      </c>
      <c r="S63" s="122">
        <f t="shared" si="25"/>
        <v>205.39333212334091</v>
      </c>
      <c r="T63" s="122">
        <f t="shared" si="25"/>
        <v>184.648657217314</v>
      </c>
      <c r="U63" s="122">
        <f t="shared" si="25"/>
        <v>152.21218567264407</v>
      </c>
      <c r="V63" s="122">
        <f t="shared" si="25"/>
        <v>151.81727293284032</v>
      </c>
      <c r="W63" s="122">
        <f t="shared" ref="W63" si="26">SUM(W64:W65)</f>
        <v>184.17383638646541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453.93530724590767</v>
      </c>
      <c r="D64" s="98">
        <v>397.98046268127251</v>
      </c>
      <c r="E64" s="98">
        <v>343.06444926379169</v>
      </c>
      <c r="F64" s="98">
        <v>466.63037803945804</v>
      </c>
      <c r="G64" s="98">
        <v>284.83951760538554</v>
      </c>
      <c r="H64" s="98">
        <v>477.75860160090485</v>
      </c>
      <c r="I64" s="98">
        <v>258.58857505455006</v>
      </c>
      <c r="J64" s="98">
        <v>372.65710220015552</v>
      </c>
      <c r="K64" s="98">
        <v>260.21755255380918</v>
      </c>
      <c r="L64" s="98">
        <v>312.03366967406669</v>
      </c>
      <c r="M64" s="98">
        <v>226.76622787695823</v>
      </c>
      <c r="N64" s="98">
        <v>267.87375716083767</v>
      </c>
      <c r="O64" s="98">
        <v>245.76450300196069</v>
      </c>
      <c r="P64" s="98">
        <v>178.09765957100615</v>
      </c>
      <c r="Q64" s="98">
        <v>242.00839097621679</v>
      </c>
      <c r="R64" s="98">
        <v>260.28454258686901</v>
      </c>
      <c r="S64" s="98">
        <v>202.12783773537083</v>
      </c>
      <c r="T64" s="98">
        <v>181.70269360955371</v>
      </c>
      <c r="U64" s="98">
        <v>149.77638461695693</v>
      </c>
      <c r="V64" s="98">
        <v>149.38169655521088</v>
      </c>
      <c r="W64" s="98">
        <v>181.21396806166393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6.9899701762467812</v>
      </c>
      <c r="D65" s="98">
        <v>6.1257993287758969</v>
      </c>
      <c r="E65" s="98">
        <v>5.1018275981555812</v>
      </c>
      <c r="F65" s="98">
        <v>7.0848459147760972</v>
      </c>
      <c r="G65" s="98">
        <v>4.2801576750411687</v>
      </c>
      <c r="H65" s="98">
        <v>7.1377496278108641</v>
      </c>
      <c r="I65" s="98">
        <v>3.9098046197686638</v>
      </c>
      <c r="J65" s="98">
        <v>5.6179944334758103</v>
      </c>
      <c r="K65" s="98">
        <v>3.856960028228686</v>
      </c>
      <c r="L65" s="98">
        <v>4.6568004924372062</v>
      </c>
      <c r="M65" s="98">
        <v>3.3990228136498635</v>
      </c>
      <c r="N65" s="98">
        <v>4.0553561333136798</v>
      </c>
      <c r="O65" s="98">
        <v>3.7778619036983834</v>
      </c>
      <c r="P65" s="98">
        <v>2.7955412438489611</v>
      </c>
      <c r="Q65" s="98">
        <v>3.8625667652649156</v>
      </c>
      <c r="R65" s="98">
        <v>4.1856051608989944</v>
      </c>
      <c r="S65" s="98">
        <v>3.2654943879700919</v>
      </c>
      <c r="T65" s="98">
        <v>2.9459636077602882</v>
      </c>
      <c r="U65" s="98">
        <v>2.4358010556871248</v>
      </c>
      <c r="V65" s="98">
        <v>2.4355763776294479</v>
      </c>
      <c r="W65" s="98">
        <v>2.9598683248014788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0.12601135948152115</v>
      </c>
      <c r="D66" s="122">
        <f t="shared" si="27"/>
        <v>0.28161237058579297</v>
      </c>
      <c r="E66" s="122">
        <f t="shared" si="27"/>
        <v>0.16304364870970853</v>
      </c>
      <c r="F66" s="122">
        <f t="shared" si="27"/>
        <v>8.2144965091732358E-2</v>
      </c>
      <c r="G66" s="122">
        <f t="shared" si="27"/>
        <v>6.0329997552109854E-2</v>
      </c>
      <c r="H66" s="122">
        <f t="shared" si="27"/>
        <v>0.17550839647742097</v>
      </c>
      <c r="I66" s="122">
        <f t="shared" si="27"/>
        <v>2.4422737459022188E-2</v>
      </c>
      <c r="J66" s="122">
        <f t="shared" si="27"/>
        <v>0.16748628483023487</v>
      </c>
      <c r="K66" s="122">
        <f t="shared" si="27"/>
        <v>0.41288679809645973</v>
      </c>
      <c r="L66" s="122">
        <f t="shared" si="27"/>
        <v>0.29659422543828667</v>
      </c>
      <c r="M66" s="122">
        <f t="shared" si="27"/>
        <v>0.17718186275766248</v>
      </c>
      <c r="N66" s="122">
        <f t="shared" si="27"/>
        <v>0.16228564083415525</v>
      </c>
      <c r="O66" s="122">
        <f t="shared" si="27"/>
        <v>0.27731563891781652</v>
      </c>
      <c r="P66" s="122">
        <f t="shared" si="27"/>
        <v>0.12284767158376603</v>
      </c>
      <c r="Q66" s="122">
        <f t="shared" si="27"/>
        <v>0.2344030531830486</v>
      </c>
      <c r="R66" s="122">
        <f t="shared" si="27"/>
        <v>0.70921194640666452</v>
      </c>
      <c r="S66" s="122">
        <f t="shared" si="27"/>
        <v>0.70733763325123933</v>
      </c>
      <c r="T66" s="122">
        <f t="shared" si="27"/>
        <v>0.54117850324904415</v>
      </c>
      <c r="U66" s="122">
        <f t="shared" si="27"/>
        <v>1.0797565084780605</v>
      </c>
      <c r="V66" s="122">
        <f t="shared" si="27"/>
        <v>0.56408178575882773</v>
      </c>
      <c r="W66" s="122">
        <f t="shared" si="27"/>
        <v>2.0113267353678723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0.12601135948152115</v>
      </c>
      <c r="D67" s="98">
        <v>0.28161237058579297</v>
      </c>
      <c r="E67" s="98">
        <v>0.16304364870970853</v>
      </c>
      <c r="F67" s="98">
        <v>8.2144965091732358E-2</v>
      </c>
      <c r="G67" s="98">
        <v>6.0329997552109854E-2</v>
      </c>
      <c r="H67" s="98">
        <v>0.17550839647742097</v>
      </c>
      <c r="I67" s="98">
        <v>2.4422737459022188E-2</v>
      </c>
      <c r="J67" s="98">
        <v>0.16748628483023487</v>
      </c>
      <c r="K67" s="98">
        <v>0.41288679809645973</v>
      </c>
      <c r="L67" s="98">
        <v>0.29659422543828667</v>
      </c>
      <c r="M67" s="98">
        <v>0.17718186275766248</v>
      </c>
      <c r="N67" s="98">
        <v>0.16228564083415525</v>
      </c>
      <c r="O67" s="98">
        <v>0.27731563891781652</v>
      </c>
      <c r="P67" s="98">
        <v>0.12284767158376603</v>
      </c>
      <c r="Q67" s="98">
        <v>0.2344030531830486</v>
      </c>
      <c r="R67" s="98">
        <v>0.70921194640666452</v>
      </c>
      <c r="S67" s="98">
        <v>0.70733763325123933</v>
      </c>
      <c r="T67" s="98">
        <v>0.54117850324904415</v>
      </c>
      <c r="U67" s="98">
        <v>1.0797565084780605</v>
      </c>
      <c r="V67" s="98">
        <v>0.56408178575882773</v>
      </c>
      <c r="W67" s="98">
        <v>2.0113267353678723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42.540511290159891</v>
      </c>
      <c r="D68" s="122">
        <v>41.455599095860087</v>
      </c>
      <c r="E68" s="122">
        <v>36.021268144639123</v>
      </c>
      <c r="F68" s="122">
        <v>46.839057252868365</v>
      </c>
      <c r="G68" s="122">
        <v>27.833108437521091</v>
      </c>
      <c r="H68" s="122">
        <v>50.811407885041312</v>
      </c>
      <c r="I68" s="122">
        <v>30.552978186239418</v>
      </c>
      <c r="J68" s="122">
        <v>41.03309223775711</v>
      </c>
      <c r="K68" s="122">
        <v>27.044392672307264</v>
      </c>
      <c r="L68" s="122">
        <v>33.826507459161022</v>
      </c>
      <c r="M68" s="122">
        <v>33.516506134764271</v>
      </c>
      <c r="N68" s="122">
        <v>34.290753799439244</v>
      </c>
      <c r="O68" s="122">
        <v>30.133555613735549</v>
      </c>
      <c r="P68" s="122">
        <v>29.293949118997624</v>
      </c>
      <c r="Q68" s="122">
        <v>37.955582249961331</v>
      </c>
      <c r="R68" s="122">
        <v>38.698735235783403</v>
      </c>
      <c r="S68" s="122">
        <v>32.748846752587738</v>
      </c>
      <c r="T68" s="122">
        <v>31.862706619088019</v>
      </c>
      <c r="U68" s="122">
        <v>27.440009347346741</v>
      </c>
      <c r="V68" s="122">
        <v>30.102826596171663</v>
      </c>
      <c r="W68" s="122">
        <v>34.891188993101203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28.171473659931589</v>
      </c>
      <c r="D69" s="98">
        <v>39.11464907914079</v>
      </c>
      <c r="E69" s="98">
        <v>35.075538317757598</v>
      </c>
      <c r="F69" s="98">
        <v>44.572826927105623</v>
      </c>
      <c r="G69" s="98">
        <v>27.819408728709551</v>
      </c>
      <c r="H69" s="98">
        <v>46.219690936368735</v>
      </c>
      <c r="I69" s="98">
        <v>29.564171054136885</v>
      </c>
      <c r="J69" s="98">
        <v>30.259497812128604</v>
      </c>
      <c r="K69" s="98">
        <v>24.686244537177888</v>
      </c>
      <c r="L69" s="98">
        <v>25.799397925278914</v>
      </c>
      <c r="M69" s="98">
        <v>28.127399702986526</v>
      </c>
      <c r="N69" s="98">
        <v>20.421098942251767</v>
      </c>
      <c r="O69" s="98">
        <v>20.056280939600548</v>
      </c>
      <c r="P69" s="98">
        <v>18.893990753174776</v>
      </c>
      <c r="Q69" s="98">
        <v>22.942866648303777</v>
      </c>
      <c r="R69" s="98">
        <v>24.852720586125805</v>
      </c>
      <c r="S69" s="98">
        <v>25.641412558198116</v>
      </c>
      <c r="T69" s="98">
        <v>25.385308212248791</v>
      </c>
      <c r="U69" s="98">
        <v>25.876152819796701</v>
      </c>
      <c r="V69" s="98">
        <v>24.715646881641554</v>
      </c>
      <c r="W69" s="98">
        <v>23.731812074166402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4.2121099965967222E-3</v>
      </c>
      <c r="D70" s="98">
        <v>1.2471536196111563E-2</v>
      </c>
      <c r="E70" s="98">
        <v>3.3738606193719706E-3</v>
      </c>
      <c r="F70" s="98">
        <v>1.8194039331420945E-2</v>
      </c>
      <c r="G70" s="98">
        <v>1.3699708811539698E-2</v>
      </c>
      <c r="H70" s="98">
        <v>4.4210700391626424E-2</v>
      </c>
      <c r="I70" s="98">
        <v>3.1116167076523722E-2</v>
      </c>
      <c r="J70" s="98">
        <v>3.3091600080346853E-2</v>
      </c>
      <c r="K70" s="98">
        <v>4.1881387231257824E-2</v>
      </c>
      <c r="L70" s="98">
        <v>7.0959946783435784E-2</v>
      </c>
      <c r="M70" s="98">
        <v>9.6941588731141545E-2</v>
      </c>
      <c r="N70" s="98">
        <v>0</v>
      </c>
      <c r="O70" s="98">
        <v>0</v>
      </c>
      <c r="P70" s="98">
        <v>0</v>
      </c>
      <c r="Q70" s="98">
        <v>2.9516036753045299E-3</v>
      </c>
      <c r="R70" s="98">
        <v>3.477620959655648E-2</v>
      </c>
      <c r="S70" s="98">
        <v>1.351702373823461E-2</v>
      </c>
      <c r="T70" s="98">
        <v>4.2121853239755341E-2</v>
      </c>
      <c r="U70" s="98">
        <v>5.0074226523741536E-2</v>
      </c>
      <c r="V70" s="98">
        <v>2.4283318623456004E-2</v>
      </c>
      <c r="W70" s="98">
        <v>5.2942537149829355E-2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1.3957551781903031E-3</v>
      </c>
      <c r="D71" s="101">
        <v>3.788986103508377E-3</v>
      </c>
      <c r="E71" s="101">
        <v>1.1192152026188271E-3</v>
      </c>
      <c r="F71" s="101">
        <v>5.8500117916536554E-3</v>
      </c>
      <c r="G71" s="101">
        <v>4.0444311660768019E-3</v>
      </c>
      <c r="H71" s="101">
        <v>1.2453609493209181E-2</v>
      </c>
      <c r="I71" s="101">
        <v>1.0300901845783292E-2</v>
      </c>
      <c r="J71" s="101">
        <v>1.0163222429448403E-2</v>
      </c>
      <c r="K71" s="101">
        <v>1.1814513403794911E-2</v>
      </c>
      <c r="L71" s="101">
        <v>3.8593912751620156E-2</v>
      </c>
      <c r="M71" s="101">
        <v>2.5593462835644645E-2</v>
      </c>
      <c r="N71" s="101">
        <v>0</v>
      </c>
      <c r="O71" s="101">
        <v>0</v>
      </c>
      <c r="P71" s="101">
        <v>0</v>
      </c>
      <c r="Q71" s="101">
        <v>7.6656278825198065E-4</v>
      </c>
      <c r="R71" s="101">
        <v>8.2860090497624394E-3</v>
      </c>
      <c r="S71" s="101">
        <v>3.5541487496743383E-3</v>
      </c>
      <c r="T71" s="101">
        <v>1.0901266523155349E-2</v>
      </c>
      <c r="U71" s="101">
        <v>1.1886012254077937E-2</v>
      </c>
      <c r="V71" s="101">
        <v>5.9361795653849548E-3</v>
      </c>
      <c r="W71" s="101">
        <v>1.319591137055388E-2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2.8163548184064195E-3</v>
      </c>
      <c r="D72" s="104">
        <v>8.6825500926031862E-3</v>
      </c>
      <c r="E72" s="104">
        <v>2.2546454167531433E-3</v>
      </c>
      <c r="F72" s="104">
        <v>1.2344027539767289E-2</v>
      </c>
      <c r="G72" s="104">
        <v>9.655277645462897E-3</v>
      </c>
      <c r="H72" s="104">
        <v>3.1757090898417245E-2</v>
      </c>
      <c r="I72" s="104">
        <v>2.081526523074043E-2</v>
      </c>
      <c r="J72" s="104">
        <v>2.2928377650898453E-2</v>
      </c>
      <c r="K72" s="104">
        <v>3.0066873827462912E-2</v>
      </c>
      <c r="L72" s="104">
        <v>3.2366034031815628E-2</v>
      </c>
      <c r="M72" s="104">
        <v>7.1348125895496897E-2</v>
      </c>
      <c r="N72" s="104">
        <v>0</v>
      </c>
      <c r="O72" s="104">
        <v>0</v>
      </c>
      <c r="P72" s="104">
        <v>0</v>
      </c>
      <c r="Q72" s="104">
        <v>2.1850408870525491E-3</v>
      </c>
      <c r="R72" s="104">
        <v>2.6490200546794039E-2</v>
      </c>
      <c r="S72" s="104">
        <v>9.9628749885602719E-3</v>
      </c>
      <c r="T72" s="104">
        <v>3.1220586716599996E-2</v>
      </c>
      <c r="U72" s="104">
        <v>3.8188214269663602E-2</v>
      </c>
      <c r="V72" s="104">
        <v>1.834713905807105E-2</v>
      </c>
      <c r="W72" s="104">
        <v>3.9746625779275471E-2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14.045373590124111</v>
      </c>
      <c r="D73" s="101">
        <v>2.2791501170223691</v>
      </c>
      <c r="E73" s="101">
        <v>0.9142834527842032</v>
      </c>
      <c r="F73" s="101">
        <v>2.1766389399175008</v>
      </c>
      <c r="G73" s="101">
        <v>0</v>
      </c>
      <c r="H73" s="101">
        <v>4.3011814034794602</v>
      </c>
      <c r="I73" s="101">
        <v>0.87887827977075605</v>
      </c>
      <c r="J73" s="101">
        <v>10.043079023041743</v>
      </c>
      <c r="K73" s="101">
        <v>2.1302735534355577</v>
      </c>
      <c r="L73" s="101">
        <v>6.614676464458709</v>
      </c>
      <c r="M73" s="101">
        <v>4.6258127929641955</v>
      </c>
      <c r="N73" s="101">
        <v>12.732180928992713</v>
      </c>
      <c r="O73" s="101">
        <v>9.472443678207048</v>
      </c>
      <c r="P73" s="101">
        <v>9.3211611386130571</v>
      </c>
      <c r="Q73" s="101">
        <v>13.43589576835347</v>
      </c>
      <c r="R73" s="101">
        <v>12.214716097077019</v>
      </c>
      <c r="S73" s="101">
        <v>6.3117743560574171</v>
      </c>
      <c r="T73" s="101">
        <v>5.4125587647352198</v>
      </c>
      <c r="U73" s="101">
        <v>1.3206264008704347</v>
      </c>
      <c r="V73" s="101">
        <v>4.8841507170966283</v>
      </c>
      <c r="W73" s="101">
        <v>9.5941820126150894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0.31945193010759798</v>
      </c>
      <c r="D74" s="104">
        <v>4.932836350082051E-2</v>
      </c>
      <c r="E74" s="104">
        <v>2.8072513477952032E-2</v>
      </c>
      <c r="F74" s="104">
        <v>7.1397346513817336E-2</v>
      </c>
      <c r="G74" s="104">
        <v>0</v>
      </c>
      <c r="H74" s="104">
        <v>0.24632484480149108</v>
      </c>
      <c r="I74" s="104">
        <v>7.8812685255254367E-2</v>
      </c>
      <c r="J74" s="104">
        <v>0.69742380250641367</v>
      </c>
      <c r="K74" s="104">
        <v>0.18599319446256291</v>
      </c>
      <c r="L74" s="104">
        <v>1.3414731226399634</v>
      </c>
      <c r="M74" s="104">
        <v>0.66635205008240805</v>
      </c>
      <c r="N74" s="104">
        <v>1.137473928194769</v>
      </c>
      <c r="O74" s="104">
        <v>0.60483099592795253</v>
      </c>
      <c r="P74" s="104">
        <v>1.0787972272097917</v>
      </c>
      <c r="Q74" s="104">
        <v>1.57386822962878</v>
      </c>
      <c r="R74" s="104">
        <v>1.5965223429840183</v>
      </c>
      <c r="S74" s="104">
        <v>0.78214281459397472</v>
      </c>
      <c r="T74" s="104">
        <v>1.0227177888642507</v>
      </c>
      <c r="U74" s="104">
        <v>0.1931559001558657</v>
      </c>
      <c r="V74" s="104">
        <v>0.47874567881002661</v>
      </c>
      <c r="W74" s="104">
        <v>1.5122523691698819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9.7679341671131931E-2</v>
      </c>
      <c r="D75" s="98">
        <v>1.3856804757630141E-2</v>
      </c>
      <c r="E75" s="98">
        <v>8.6925613628823437E-3</v>
      </c>
      <c r="F75" s="98">
        <v>2.1527474392742114E-2</v>
      </c>
      <c r="G75" s="98">
        <v>0</v>
      </c>
      <c r="H75" s="98">
        <v>6.5551505017344538E-2</v>
      </c>
      <c r="I75" s="98">
        <v>2.4940267587711888E-2</v>
      </c>
      <c r="J75" s="98">
        <v>0.20567162067695033</v>
      </c>
      <c r="K75" s="98">
        <v>5.0549842353085649E-2</v>
      </c>
      <c r="L75" s="98">
        <v>0.71708847043379464</v>
      </c>
      <c r="M75" s="98">
        <v>0.17187949410147574</v>
      </c>
      <c r="N75" s="98">
        <v>0.36314985722764681</v>
      </c>
      <c r="O75" s="98">
        <v>0.19907288692697758</v>
      </c>
      <c r="P75" s="98">
        <v>0.25951546777558421</v>
      </c>
      <c r="Q75" s="98">
        <v>0.42738165172402376</v>
      </c>
      <c r="R75" s="98">
        <v>0.40132248365613421</v>
      </c>
      <c r="S75" s="98">
        <v>0.21807584036442526</v>
      </c>
      <c r="T75" s="98">
        <v>0.28221456012531232</v>
      </c>
      <c r="U75" s="98">
        <v>4.9125590231422933E-2</v>
      </c>
      <c r="V75" s="98">
        <v>0.12552464302179989</v>
      </c>
      <c r="W75" s="98">
        <v>0.40383254226727822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0.22177258843646602</v>
      </c>
      <c r="D76" s="98">
        <v>3.5471558743190371E-2</v>
      </c>
      <c r="E76" s="98">
        <v>1.9379952115069689E-2</v>
      </c>
      <c r="F76" s="98">
        <v>4.9869872121075222E-2</v>
      </c>
      <c r="G76" s="98">
        <v>0</v>
      </c>
      <c r="H76" s="98">
        <v>0.18077333978414656</v>
      </c>
      <c r="I76" s="98">
        <v>5.3872417667542485E-2</v>
      </c>
      <c r="J76" s="98">
        <v>0.49175218182946334</v>
      </c>
      <c r="K76" s="98">
        <v>0.13544335210947725</v>
      </c>
      <c r="L76" s="98">
        <v>0.62438465220616879</v>
      </c>
      <c r="M76" s="98">
        <v>0.49447255598093237</v>
      </c>
      <c r="N76" s="98">
        <v>0.77432407096712219</v>
      </c>
      <c r="O76" s="98">
        <v>0.40575810900097492</v>
      </c>
      <c r="P76" s="98">
        <v>0.81928175943420734</v>
      </c>
      <c r="Q76" s="98">
        <v>1.1464865779047564</v>
      </c>
      <c r="R76" s="98">
        <v>1.1951998593278841</v>
      </c>
      <c r="S76" s="98">
        <v>0.56406697422954943</v>
      </c>
      <c r="T76" s="98">
        <v>0.74050322873893837</v>
      </c>
      <c r="U76" s="98">
        <v>0.14403030992444277</v>
      </c>
      <c r="V76" s="98">
        <v>0.35322103578822672</v>
      </c>
      <c r="W76" s="98">
        <v>1.1084198269026038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27.039721078765044</v>
      </c>
      <c r="D77" s="122">
        <v>27.291575816878325</v>
      </c>
      <c r="E77" s="122">
        <v>22.384675195829203</v>
      </c>
      <c r="F77" s="122">
        <v>26.319752653774749</v>
      </c>
      <c r="G77" s="122">
        <v>16.045943863792729</v>
      </c>
      <c r="H77" s="122">
        <v>30.591799064649699</v>
      </c>
      <c r="I77" s="122">
        <v>20.568819279568576</v>
      </c>
      <c r="J77" s="122">
        <v>26.598610279070506</v>
      </c>
      <c r="K77" s="122">
        <v>15.858333997752091</v>
      </c>
      <c r="L77" s="122">
        <v>22.611074644428225</v>
      </c>
      <c r="M77" s="122">
        <v>22.153384745858023</v>
      </c>
      <c r="N77" s="122">
        <v>21.285971471089358</v>
      </c>
      <c r="O77" s="122">
        <v>18.534493992036875</v>
      </c>
      <c r="P77" s="122">
        <v>19.104615275639546</v>
      </c>
      <c r="Q77" s="122">
        <v>24.327812119118057</v>
      </c>
      <c r="R77" s="122">
        <v>25.01359031564775</v>
      </c>
      <c r="S77" s="122">
        <v>21.11251325558883</v>
      </c>
      <c r="T77" s="122">
        <v>20.480030785879585</v>
      </c>
      <c r="U77" s="122">
        <v>17.974811814682582</v>
      </c>
      <c r="V77" s="122">
        <v>19.164918112549241</v>
      </c>
      <c r="W77" s="122">
        <v>21.499324857715994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17.780541265076479</v>
      </c>
      <c r="D78" s="98">
        <v>25.750033967560118</v>
      </c>
      <c r="E78" s="98">
        <v>21.946248313829827</v>
      </c>
      <c r="F78" s="98">
        <v>25.211710489520915</v>
      </c>
      <c r="G78" s="98">
        <v>11.750536466497856</v>
      </c>
      <c r="H78" s="98">
        <v>27.841541811505827</v>
      </c>
      <c r="I78" s="98">
        <v>20.414534854844703</v>
      </c>
      <c r="J78" s="98">
        <v>22.418951182985975</v>
      </c>
      <c r="K78" s="98">
        <v>15.613810559382443</v>
      </c>
      <c r="L78" s="98">
        <v>19.976131873593207</v>
      </c>
      <c r="M78" s="98">
        <v>20.605144666834192</v>
      </c>
      <c r="N78" s="98">
        <v>14.55803538273835</v>
      </c>
      <c r="O78" s="98">
        <v>12.631040932572425</v>
      </c>
      <c r="P78" s="98">
        <v>16.925188348840692</v>
      </c>
      <c r="Q78" s="98">
        <v>19.178822829103488</v>
      </c>
      <c r="R78" s="98">
        <v>20.520069070177943</v>
      </c>
      <c r="S78" s="98">
        <v>16.840854086362313</v>
      </c>
      <c r="T78" s="98">
        <v>16.10913579152988</v>
      </c>
      <c r="U78" s="98">
        <v>14.94412462991645</v>
      </c>
      <c r="V78" s="98">
        <v>14.44847129625464</v>
      </c>
      <c r="W78" s="98">
        <v>15.867068274313192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9.259179813688565</v>
      </c>
      <c r="D79" s="33">
        <v>1.5415418493182069</v>
      </c>
      <c r="E79" s="33">
        <v>0.43842688199937629</v>
      </c>
      <c r="F79" s="33">
        <v>1.1080421642538352</v>
      </c>
      <c r="G79" s="33">
        <v>4.2954073972948716</v>
      </c>
      <c r="H79" s="33">
        <v>2.7502572531438725</v>
      </c>
      <c r="I79" s="33">
        <v>0.15428442472387313</v>
      </c>
      <c r="J79" s="33">
        <v>4.1796590960845323</v>
      </c>
      <c r="K79" s="33">
        <v>0.24452343836964782</v>
      </c>
      <c r="L79" s="33">
        <v>2.6349427708350173</v>
      </c>
      <c r="M79" s="33">
        <v>1.54824007902383</v>
      </c>
      <c r="N79" s="33">
        <v>6.7279360883510089</v>
      </c>
      <c r="O79" s="33">
        <v>5.903453059464451</v>
      </c>
      <c r="P79" s="33">
        <v>2.1794269267988535</v>
      </c>
      <c r="Q79" s="33">
        <v>5.1489892900145673</v>
      </c>
      <c r="R79" s="33">
        <v>4.4935212454698075</v>
      </c>
      <c r="S79" s="33">
        <v>4.2716591692265151</v>
      </c>
      <c r="T79" s="33">
        <v>4.3708949943497029</v>
      </c>
      <c r="U79" s="33">
        <v>3.0306871847661325</v>
      </c>
      <c r="V79" s="33">
        <v>4.7164468162946003</v>
      </c>
      <c r="W79" s="33">
        <v>5.6322565834028016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135.2619076820159</v>
      </c>
      <c r="D81" s="117">
        <f t="shared" si="28"/>
        <v>173.64551857736453</v>
      </c>
      <c r="E81" s="117">
        <f t="shared" si="28"/>
        <v>208.5414051103493</v>
      </c>
      <c r="F81" s="117">
        <f t="shared" si="28"/>
        <v>176.51392847873535</v>
      </c>
      <c r="G81" s="117">
        <f t="shared" si="28"/>
        <v>171.00223183541837</v>
      </c>
      <c r="H81" s="117">
        <f t="shared" si="28"/>
        <v>218.02714858393392</v>
      </c>
      <c r="I81" s="117">
        <f t="shared" si="28"/>
        <v>234.00575733410699</v>
      </c>
      <c r="J81" s="117">
        <f t="shared" si="28"/>
        <v>282.61606663006444</v>
      </c>
      <c r="K81" s="117">
        <f t="shared" si="28"/>
        <v>269.52087095242746</v>
      </c>
      <c r="L81" s="117">
        <f t="shared" si="28"/>
        <v>352.91457983465637</v>
      </c>
      <c r="M81" s="117">
        <f t="shared" si="28"/>
        <v>201.99211176298206</v>
      </c>
      <c r="N81" s="117">
        <f t="shared" si="28"/>
        <v>246.61717557761142</v>
      </c>
      <c r="O81" s="117">
        <f t="shared" si="28"/>
        <v>257.61606325971701</v>
      </c>
      <c r="P81" s="117">
        <f t="shared" si="28"/>
        <v>288.8739495953555</v>
      </c>
      <c r="Q81" s="117">
        <f t="shared" si="28"/>
        <v>179.60619475617852</v>
      </c>
      <c r="R81" s="117">
        <f t="shared" ref="R81:V81" si="29">R82+R85+R87+R100</f>
        <v>150.40599949021444</v>
      </c>
      <c r="S81" s="117">
        <f t="shared" si="29"/>
        <v>120.36316010746179</v>
      </c>
      <c r="T81" s="117">
        <f t="shared" si="29"/>
        <v>132.83750510415513</v>
      </c>
      <c r="U81" s="117">
        <f t="shared" si="29"/>
        <v>122.35741964398495</v>
      </c>
      <c r="V81" s="117">
        <f t="shared" si="29"/>
        <v>89.837010046073345</v>
      </c>
      <c r="W81" s="117">
        <f t="shared" ref="W81" si="30">W82+W85+W87+W100</f>
        <v>129.52309379224249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119.098137531899</v>
      </c>
      <c r="D82" s="122">
        <f t="shared" si="31"/>
        <v>151.10290411043545</v>
      </c>
      <c r="E82" s="122">
        <f t="shared" si="31"/>
        <v>182.6330024784512</v>
      </c>
      <c r="F82" s="122">
        <f t="shared" si="31"/>
        <v>155.23312424752461</v>
      </c>
      <c r="G82" s="122">
        <f t="shared" si="31"/>
        <v>150.39426559875841</v>
      </c>
      <c r="H82" s="122">
        <f t="shared" si="31"/>
        <v>189.09195565899117</v>
      </c>
      <c r="I82" s="122">
        <f t="shared" si="31"/>
        <v>199.96578047104128</v>
      </c>
      <c r="J82" s="122">
        <f t="shared" si="31"/>
        <v>242.42830929545059</v>
      </c>
      <c r="K82" s="122">
        <f t="shared" si="31"/>
        <v>233.92286503423549</v>
      </c>
      <c r="L82" s="122">
        <f t="shared" si="31"/>
        <v>303.96993679114667</v>
      </c>
      <c r="M82" s="122">
        <f t="shared" si="31"/>
        <v>166.60143760728326</v>
      </c>
      <c r="N82" s="122">
        <f t="shared" si="31"/>
        <v>205.0786137804765</v>
      </c>
      <c r="O82" s="122">
        <f t="shared" si="31"/>
        <v>214.59135222555494</v>
      </c>
      <c r="P82" s="122">
        <f t="shared" si="31"/>
        <v>234.8124547731249</v>
      </c>
      <c r="Q82" s="122">
        <f t="shared" si="31"/>
        <v>145.5750602085817</v>
      </c>
      <c r="R82" s="122">
        <f t="shared" ref="R82:V82" si="32">SUM(R83:R84)</f>
        <v>122.81649536875257</v>
      </c>
      <c r="S82" s="122">
        <f t="shared" si="32"/>
        <v>95.701051908800153</v>
      </c>
      <c r="T82" s="122">
        <f t="shared" si="32"/>
        <v>104.19419157164447</v>
      </c>
      <c r="U82" s="122">
        <f t="shared" si="32"/>
        <v>95.323902940443489</v>
      </c>
      <c r="V82" s="122">
        <f t="shared" si="32"/>
        <v>67.031015497154172</v>
      </c>
      <c r="W82" s="122">
        <f t="shared" ref="W82" si="33">SUM(W83:W84)</f>
        <v>99.315295677883512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118.40497217921191</v>
      </c>
      <c r="D83" s="98">
        <v>150.21800709206568</v>
      </c>
      <c r="E83" s="98">
        <v>181.59263553949631</v>
      </c>
      <c r="F83" s="98">
        <v>154.32437252035146</v>
      </c>
      <c r="G83" s="98">
        <v>149.51707981793774</v>
      </c>
      <c r="H83" s="98">
        <v>187.98817156958842</v>
      </c>
      <c r="I83" s="98">
        <v>198.77695780669094</v>
      </c>
      <c r="J83" s="98">
        <v>240.98244939934222</v>
      </c>
      <c r="K83" s="98">
        <v>232.54335896232749</v>
      </c>
      <c r="L83" s="98">
        <v>302.15603055987407</v>
      </c>
      <c r="M83" s="98">
        <v>165.60281805544551</v>
      </c>
      <c r="N83" s="98">
        <v>203.84475783605134</v>
      </c>
      <c r="O83" s="98">
        <v>213.2975098596651</v>
      </c>
      <c r="P83" s="98">
        <v>233.39065082939001</v>
      </c>
      <c r="Q83" s="98">
        <v>144.68811721399956</v>
      </c>
      <c r="R83" s="98">
        <v>122.05941685009371</v>
      </c>
      <c r="S83" s="98">
        <v>95.103225365636234</v>
      </c>
      <c r="T83" s="98">
        <v>103.53421513671789</v>
      </c>
      <c r="U83" s="98">
        <v>94.712251712884665</v>
      </c>
      <c r="V83" s="98">
        <v>66.596410798381385</v>
      </c>
      <c r="W83" s="98">
        <v>98.665882405121337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0.69316535268709389</v>
      </c>
      <c r="D84" s="98">
        <v>0.8848970183697582</v>
      </c>
      <c r="E84" s="98">
        <v>1.040366938954884</v>
      </c>
      <c r="F84" s="98">
        <v>0.90875172717316732</v>
      </c>
      <c r="G84" s="98">
        <v>0.8771857808206579</v>
      </c>
      <c r="H84" s="98">
        <v>1.103784089402758</v>
      </c>
      <c r="I84" s="98">
        <v>1.1888226643503317</v>
      </c>
      <c r="J84" s="98">
        <v>1.4458598961083651</v>
      </c>
      <c r="K84" s="98">
        <v>1.379506071908001</v>
      </c>
      <c r="L84" s="98">
        <v>1.8139062312725838</v>
      </c>
      <c r="M84" s="98">
        <v>0.99861955183774853</v>
      </c>
      <c r="N84" s="98">
        <v>1.2338559444251493</v>
      </c>
      <c r="O84" s="98">
        <v>1.2938423658898324</v>
      </c>
      <c r="P84" s="98">
        <v>1.4218039437348933</v>
      </c>
      <c r="Q84" s="98">
        <v>0.88694299458212833</v>
      </c>
      <c r="R84" s="98">
        <v>0.75707851865885412</v>
      </c>
      <c r="S84" s="98">
        <v>0.59782654316392536</v>
      </c>
      <c r="T84" s="98">
        <v>0.65997643492657831</v>
      </c>
      <c r="U84" s="98">
        <v>0.61165122755882995</v>
      </c>
      <c r="V84" s="98">
        <v>0.43460469877278091</v>
      </c>
      <c r="W84" s="98">
        <v>0.6494132727621752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3.0314904619898161E-2</v>
      </c>
      <c r="D85" s="122">
        <f t="shared" si="34"/>
        <v>0.10424402419602942</v>
      </c>
      <c r="E85" s="122">
        <f t="shared" si="34"/>
        <v>7.7479095462918784E-2</v>
      </c>
      <c r="F85" s="122">
        <f t="shared" si="34"/>
        <v>2.6315253824408559E-2</v>
      </c>
      <c r="G85" s="122">
        <f t="shared" si="34"/>
        <v>3.0648572554112193E-2</v>
      </c>
      <c r="H85" s="122">
        <f t="shared" si="34"/>
        <v>7.0444990484450673E-2</v>
      </c>
      <c r="I85" s="122">
        <f t="shared" si="34"/>
        <v>1.788489031708794E-2</v>
      </c>
      <c r="J85" s="122">
        <f t="shared" si="34"/>
        <v>0.10694935472641566</v>
      </c>
      <c r="K85" s="122">
        <f t="shared" si="34"/>
        <v>0.38035497266630147</v>
      </c>
      <c r="L85" s="122">
        <f t="shared" si="34"/>
        <v>0.26536661605902145</v>
      </c>
      <c r="M85" s="122">
        <f t="shared" si="34"/>
        <v>0.12974796228344596</v>
      </c>
      <c r="N85" s="122">
        <f t="shared" si="34"/>
        <v>0.12551253789955957</v>
      </c>
      <c r="O85" s="122">
        <f t="shared" si="34"/>
        <v>0.24042137948465425</v>
      </c>
      <c r="P85" s="122">
        <f t="shared" si="34"/>
        <v>0.14458472694936109</v>
      </c>
      <c r="Q85" s="122">
        <f t="shared" si="34"/>
        <v>0.13023497309703336</v>
      </c>
      <c r="R85" s="122">
        <f t="shared" si="34"/>
        <v>0.31904974089445254</v>
      </c>
      <c r="S85" s="122">
        <f t="shared" si="34"/>
        <v>0.32561935893317973</v>
      </c>
      <c r="T85" s="122">
        <f t="shared" si="34"/>
        <v>0.29718430949847513</v>
      </c>
      <c r="U85" s="122">
        <f t="shared" si="34"/>
        <v>0.64961857353787289</v>
      </c>
      <c r="V85" s="122">
        <f t="shared" si="34"/>
        <v>0.26155281191540697</v>
      </c>
      <c r="W85" s="122">
        <f t="shared" si="34"/>
        <v>1.0620976204632269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3.0314904619898161E-2</v>
      </c>
      <c r="D86" s="98">
        <v>0.10424402419602942</v>
      </c>
      <c r="E86" s="98">
        <v>7.7479095462918784E-2</v>
      </c>
      <c r="F86" s="98">
        <v>2.6315253824408559E-2</v>
      </c>
      <c r="G86" s="98">
        <v>3.0648572554112193E-2</v>
      </c>
      <c r="H86" s="98">
        <v>7.0444990484450673E-2</v>
      </c>
      <c r="I86" s="98">
        <v>1.788489031708794E-2</v>
      </c>
      <c r="J86" s="98">
        <v>0.10694935472641566</v>
      </c>
      <c r="K86" s="98">
        <v>0.38035497266630147</v>
      </c>
      <c r="L86" s="98">
        <v>0.26536661605902145</v>
      </c>
      <c r="M86" s="98">
        <v>0.12974796228344596</v>
      </c>
      <c r="N86" s="98">
        <v>0.12551253789955957</v>
      </c>
      <c r="O86" s="98">
        <v>0.24042137948465425</v>
      </c>
      <c r="P86" s="98">
        <v>0.14458472694936109</v>
      </c>
      <c r="Q86" s="98">
        <v>0.13023497309703336</v>
      </c>
      <c r="R86" s="98">
        <v>0.31904974089445254</v>
      </c>
      <c r="S86" s="98">
        <v>0.32561935893317973</v>
      </c>
      <c r="T86" s="98">
        <v>0.29718430949847513</v>
      </c>
      <c r="U86" s="98">
        <v>0.64961857353787289</v>
      </c>
      <c r="V86" s="98">
        <v>0.26155281191540697</v>
      </c>
      <c r="W86" s="98">
        <v>1.0620976204632269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9.783970722833665</v>
      </c>
      <c r="D87" s="122">
        <v>13.49477824126479</v>
      </c>
      <c r="E87" s="122">
        <v>16.054403976734061</v>
      </c>
      <c r="F87" s="122">
        <v>13.64322365244869</v>
      </c>
      <c r="G87" s="122">
        <v>12.84953410032589</v>
      </c>
      <c r="H87" s="122">
        <v>18.163361968743491</v>
      </c>
      <c r="I87" s="122">
        <v>21.04113637125306</v>
      </c>
      <c r="J87" s="122">
        <v>24.885059515613555</v>
      </c>
      <c r="K87" s="122">
        <v>22.718349444511524</v>
      </c>
      <c r="L87" s="122">
        <v>29.848939488909242</v>
      </c>
      <c r="M87" s="122">
        <v>22.143340550776418</v>
      </c>
      <c r="N87" s="122">
        <v>26.250994735052238</v>
      </c>
      <c r="O87" s="122">
        <v>27.393993167963128</v>
      </c>
      <c r="P87" s="122">
        <v>34.517341215263684</v>
      </c>
      <c r="Q87" s="122">
        <v>21.770083611660503</v>
      </c>
      <c r="R87" s="122">
        <v>17.840382738480042</v>
      </c>
      <c r="S87" s="122">
        <v>15.896765813579423</v>
      </c>
      <c r="T87" s="122">
        <v>18.519785759246762</v>
      </c>
      <c r="U87" s="122">
        <v>17.322075547044058</v>
      </c>
      <c r="V87" s="122">
        <v>14.831784988943697</v>
      </c>
      <c r="W87" s="122">
        <v>19.381741270296217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4.0608013767526409E-2</v>
      </c>
      <c r="D88" s="98">
        <v>0.10379613701834083</v>
      </c>
      <c r="E88" s="98">
        <v>0.14463755024146979</v>
      </c>
      <c r="F88" s="98">
        <v>0.10900018622359996</v>
      </c>
      <c r="G88" s="98">
        <v>0.11362595049243862</v>
      </c>
      <c r="H88" s="98">
        <v>0.16642875985887012</v>
      </c>
      <c r="I88" s="98">
        <v>0.26835694130318394</v>
      </c>
      <c r="J88" s="98">
        <v>1.0695002348658755</v>
      </c>
      <c r="K88" s="98">
        <v>0.51202225863855666</v>
      </c>
      <c r="L88" s="98">
        <v>0.57835665892968235</v>
      </c>
      <c r="M88" s="98">
        <v>0.34996587283806446</v>
      </c>
      <c r="N88" s="98">
        <v>0.4041162969036643</v>
      </c>
      <c r="O88" s="98">
        <v>0.50531964427764198</v>
      </c>
      <c r="P88" s="98">
        <v>0.1447834646344992</v>
      </c>
      <c r="Q88" s="98">
        <v>0.12684756820853929</v>
      </c>
      <c r="R88" s="98">
        <v>9.8734208957920969E-2</v>
      </c>
      <c r="S88" s="98">
        <v>0.1172373351889225</v>
      </c>
      <c r="T88" s="98">
        <v>0.12700913039200751</v>
      </c>
      <c r="U88" s="98">
        <v>0.14340909712960109</v>
      </c>
      <c r="V88" s="98">
        <v>0.14928648104158368</v>
      </c>
      <c r="W88" s="98">
        <v>0.34973266678190901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8.9420238118036567E-5</v>
      </c>
      <c r="F89" s="98">
        <v>0</v>
      </c>
      <c r="G89" s="98">
        <v>8.1613166749034142E-5</v>
      </c>
      <c r="H89" s="98">
        <v>8.1908576086551146E-5</v>
      </c>
      <c r="I89" s="98">
        <v>2.5538661501063283E-4</v>
      </c>
      <c r="J89" s="98">
        <v>7.4823553518045267E-4</v>
      </c>
      <c r="K89" s="98">
        <v>8.1677259253364141E-4</v>
      </c>
      <c r="L89" s="98">
        <v>2.1111365022521682E-3</v>
      </c>
      <c r="M89" s="98">
        <v>4.8509816042638322E-4</v>
      </c>
      <c r="N89" s="98">
        <v>0</v>
      </c>
      <c r="O89" s="98">
        <v>0</v>
      </c>
      <c r="P89" s="98">
        <v>1.9125321729402783E-4</v>
      </c>
      <c r="Q89" s="98">
        <v>0</v>
      </c>
      <c r="R89" s="98">
        <v>0</v>
      </c>
      <c r="S89" s="98">
        <v>0</v>
      </c>
      <c r="T89" s="98">
        <v>2.0221226894956993E-4</v>
      </c>
      <c r="U89" s="98">
        <v>3.9569178266446014E-4</v>
      </c>
      <c r="V89" s="98">
        <v>1.9211623515867196E-4</v>
      </c>
      <c r="W89" s="98">
        <v>2.0526952474138895E-3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2.8653957731816029E-5</v>
      </c>
      <c r="F90" s="101">
        <v>0</v>
      </c>
      <c r="G90" s="101">
        <v>2.2901734307687694E-5</v>
      </c>
      <c r="H90" s="101">
        <v>2.1741714552597668E-5</v>
      </c>
      <c r="I90" s="101">
        <v>7.9619663295562868E-5</v>
      </c>
      <c r="J90" s="101">
        <v>2.1466436035078897E-4</v>
      </c>
      <c r="K90" s="101">
        <v>2.1367301543864065E-4</v>
      </c>
      <c r="L90" s="101">
        <v>1.0929523522795704E-3</v>
      </c>
      <c r="M90" s="101">
        <v>1.1817101240254639E-4</v>
      </c>
      <c r="N90" s="101">
        <v>0</v>
      </c>
      <c r="O90" s="101">
        <v>0</v>
      </c>
      <c r="P90" s="101">
        <v>4.3238450342586581E-5</v>
      </c>
      <c r="Q90" s="101">
        <v>0</v>
      </c>
      <c r="R90" s="101">
        <v>0</v>
      </c>
      <c r="S90" s="101">
        <v>0</v>
      </c>
      <c r="T90" s="101">
        <v>5.1674595063701595E-5</v>
      </c>
      <c r="U90" s="101">
        <v>9.2379380378132994E-5</v>
      </c>
      <c r="V90" s="101">
        <v>4.5984573185220958E-5</v>
      </c>
      <c r="W90" s="101">
        <v>5.0497675088719116E-4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6.0766280386220535E-5</v>
      </c>
      <c r="F91" s="104">
        <v>0</v>
      </c>
      <c r="G91" s="104">
        <v>5.8711432441346445E-5</v>
      </c>
      <c r="H91" s="104">
        <v>6.0166861533953478E-5</v>
      </c>
      <c r="I91" s="104">
        <v>1.7576695171506998E-4</v>
      </c>
      <c r="J91" s="104">
        <v>5.335711748296637E-4</v>
      </c>
      <c r="K91" s="104">
        <v>6.0309957709500075E-4</v>
      </c>
      <c r="L91" s="104">
        <v>1.018184149972598E-3</v>
      </c>
      <c r="M91" s="104">
        <v>3.6692714802383686E-4</v>
      </c>
      <c r="N91" s="104">
        <v>0</v>
      </c>
      <c r="O91" s="104">
        <v>0</v>
      </c>
      <c r="P91" s="104">
        <v>1.4801476695144126E-4</v>
      </c>
      <c r="Q91" s="104">
        <v>0</v>
      </c>
      <c r="R91" s="104">
        <v>0</v>
      </c>
      <c r="S91" s="104">
        <v>0</v>
      </c>
      <c r="T91" s="104">
        <v>1.5053767388586832E-4</v>
      </c>
      <c r="U91" s="104">
        <v>3.0331240228632716E-4</v>
      </c>
      <c r="V91" s="104">
        <v>1.4613166197345099E-4</v>
      </c>
      <c r="W91" s="104">
        <v>1.5477184965266982E-3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1.1748616004614347</v>
      </c>
      <c r="D92" s="101">
        <v>1.2442544907545083</v>
      </c>
      <c r="E92" s="101">
        <v>1.3474944611821869</v>
      </c>
      <c r="F92" s="101">
        <v>1.3342151643714437</v>
      </c>
      <c r="G92" s="101">
        <v>1.3858171949060107</v>
      </c>
      <c r="H92" s="101">
        <v>1.5337228300455175</v>
      </c>
      <c r="I92" s="101">
        <v>1.5120641832519748</v>
      </c>
      <c r="J92" s="101">
        <v>1.0377069250180531</v>
      </c>
      <c r="K92" s="101">
        <v>1.5172576365990253</v>
      </c>
      <c r="L92" s="101">
        <v>1.3220138082397233</v>
      </c>
      <c r="M92" s="101">
        <v>1.0130346626656961</v>
      </c>
      <c r="N92" s="101">
        <v>1.031040934774317</v>
      </c>
      <c r="O92" s="101">
        <v>1.0886380158518503</v>
      </c>
      <c r="P92" s="101">
        <v>1.422839209923761</v>
      </c>
      <c r="Q92" s="101">
        <v>0.79130426921291497</v>
      </c>
      <c r="R92" s="101">
        <v>0.62322652436064196</v>
      </c>
      <c r="S92" s="101">
        <v>0.58592728012870943</v>
      </c>
      <c r="T92" s="101">
        <v>0.61358623374893373</v>
      </c>
      <c r="U92" s="101">
        <v>0.51735500736728945</v>
      </c>
      <c r="V92" s="101">
        <v>0.43374756324700259</v>
      </c>
      <c r="W92" s="101">
        <v>0.76711727701238963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2.5417484671135334E-4</v>
      </c>
      <c r="D93" s="104">
        <v>3.4857330354714757E-4</v>
      </c>
      <c r="E93" s="104">
        <v>1.7365363774847739E-4</v>
      </c>
      <c r="F93" s="104">
        <v>4.4455147324011404E-4</v>
      </c>
      <c r="G93" s="104">
        <v>6.0551977063217624E-4</v>
      </c>
      <c r="H93" s="104">
        <v>6.7830736444854595E-4</v>
      </c>
      <c r="I93" s="104">
        <v>1.5409819273856104E-3</v>
      </c>
      <c r="J93" s="104">
        <v>5.1154097238737179E-4</v>
      </c>
      <c r="K93" s="104">
        <v>1.8043789562774601E-3</v>
      </c>
      <c r="L93" s="104">
        <v>2.7480869542496206E-3</v>
      </c>
      <c r="M93" s="104">
        <v>1.5671141824384843E-3</v>
      </c>
      <c r="N93" s="104">
        <v>0</v>
      </c>
      <c r="O93" s="104">
        <v>0</v>
      </c>
      <c r="P93" s="104">
        <v>2.7151400864701978E-3</v>
      </c>
      <c r="Q93" s="104">
        <v>7.7421198473035218E-4</v>
      </c>
      <c r="R93" s="104">
        <v>9.7784432107435315E-4</v>
      </c>
      <c r="S93" s="104">
        <v>9.3934638142043211E-4</v>
      </c>
      <c r="T93" s="104">
        <v>1.2908175217605771E-3</v>
      </c>
      <c r="U93" s="104">
        <v>5.127285332563417E-4</v>
      </c>
      <c r="V93" s="104">
        <v>2.0976348010587405E-4</v>
      </c>
      <c r="W93" s="104">
        <v>1.5164238872593179E-3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8.4050193048451651E-5</v>
      </c>
      <c r="D94" s="98">
        <v>1.0618542561923567E-4</v>
      </c>
      <c r="E94" s="98">
        <v>5.8023733703293694E-5</v>
      </c>
      <c r="F94" s="98">
        <v>1.4464846771763704E-4</v>
      </c>
      <c r="G94" s="98">
        <v>1.8189546094986596E-4</v>
      </c>
      <c r="H94" s="98">
        <v>1.9518580646200602E-4</v>
      </c>
      <c r="I94" s="98">
        <v>5.2335989178242724E-4</v>
      </c>
      <c r="J94" s="98">
        <v>1.6184972012870373E-4</v>
      </c>
      <c r="K94" s="98">
        <v>5.2735388075991058E-4</v>
      </c>
      <c r="L94" s="98">
        <v>1.5335648371653866E-3</v>
      </c>
      <c r="M94" s="98">
        <v>4.3111808637921696E-4</v>
      </c>
      <c r="N94" s="98">
        <v>0</v>
      </c>
      <c r="O94" s="98">
        <v>0</v>
      </c>
      <c r="P94" s="98">
        <v>6.6547902672755383E-4</v>
      </c>
      <c r="Q94" s="98">
        <v>2.1051277177607929E-4</v>
      </c>
      <c r="R94" s="98">
        <v>2.4397067366362668E-4</v>
      </c>
      <c r="S94" s="98">
        <v>2.578671474071775E-4</v>
      </c>
      <c r="T94" s="98">
        <v>3.4835089808286208E-4</v>
      </c>
      <c r="U94" s="98">
        <v>1.2673782188592683E-4</v>
      </c>
      <c r="V94" s="98">
        <v>5.335770295035296E-5</v>
      </c>
      <c r="W94" s="98">
        <v>3.9346666176113366E-4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1.7012465366290171E-4</v>
      </c>
      <c r="D95" s="98">
        <v>2.423878779279119E-4</v>
      </c>
      <c r="E95" s="98">
        <v>1.1562990404518368E-4</v>
      </c>
      <c r="F95" s="98">
        <v>2.9990300552247703E-4</v>
      </c>
      <c r="G95" s="98">
        <v>4.2362430968231023E-4</v>
      </c>
      <c r="H95" s="98">
        <v>4.8312155798653999E-4</v>
      </c>
      <c r="I95" s="98">
        <v>1.0176220356031833E-3</v>
      </c>
      <c r="J95" s="98">
        <v>3.4969125225866801E-4</v>
      </c>
      <c r="K95" s="98">
        <v>1.2770250755175495E-3</v>
      </c>
      <c r="L95" s="98">
        <v>1.214522117084234E-3</v>
      </c>
      <c r="M95" s="98">
        <v>1.1359960960592673E-3</v>
      </c>
      <c r="N95" s="98">
        <v>0</v>
      </c>
      <c r="O95" s="98">
        <v>0</v>
      </c>
      <c r="P95" s="98">
        <v>2.0496610597426439E-3</v>
      </c>
      <c r="Q95" s="98">
        <v>5.6369921295427289E-4</v>
      </c>
      <c r="R95" s="98">
        <v>7.3387364741072639E-4</v>
      </c>
      <c r="S95" s="98">
        <v>6.8147923401325455E-4</v>
      </c>
      <c r="T95" s="98">
        <v>9.4246662367771493E-4</v>
      </c>
      <c r="U95" s="98">
        <v>3.8599071137041489E-4</v>
      </c>
      <c r="V95" s="98">
        <v>1.5640577715552109E-4</v>
      </c>
      <c r="W95" s="98">
        <v>1.1229572254981843E-3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8.3776634118753837</v>
      </c>
      <c r="D96" s="101">
        <v>11.889300808588249</v>
      </c>
      <c r="E96" s="101">
        <v>14.127797506493831</v>
      </c>
      <c r="F96" s="101">
        <v>11.811890978772414</v>
      </c>
      <c r="G96" s="101">
        <v>10.903550360460745</v>
      </c>
      <c r="H96" s="101">
        <v>15.570707654186082</v>
      </c>
      <c r="I96" s="101">
        <v>17.674126420585061</v>
      </c>
      <c r="J96" s="101">
        <v>21.297643106728575</v>
      </c>
      <c r="K96" s="101">
        <v>19.02520001477486</v>
      </c>
      <c r="L96" s="101">
        <v>23.232231366845859</v>
      </c>
      <c r="M96" s="101">
        <v>18.162201171960874</v>
      </c>
      <c r="N96" s="101">
        <v>22.780765786001368</v>
      </c>
      <c r="O96" s="101">
        <v>24.251574402528568</v>
      </c>
      <c r="P96" s="101">
        <v>29.529038840873056</v>
      </c>
      <c r="Q96" s="101">
        <v>18.66474300533487</v>
      </c>
      <c r="R96" s="101">
        <v>15.138729416356203</v>
      </c>
      <c r="S96" s="101">
        <v>13.517498142452737</v>
      </c>
      <c r="T96" s="101">
        <v>14.952527125995633</v>
      </c>
      <c r="U96" s="101">
        <v>14.534956073250296</v>
      </c>
      <c r="V96" s="101">
        <v>12.976506535078528</v>
      </c>
      <c r="W96" s="101">
        <v>15.774939768783439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0.19058352188260874</v>
      </c>
      <c r="D97" s="104">
        <v>0.25707823160014392</v>
      </c>
      <c r="E97" s="104">
        <v>0.43421138494070693</v>
      </c>
      <c r="F97" s="104">
        <v>0.38767277160799229</v>
      </c>
      <c r="G97" s="104">
        <v>0.44585346152931393</v>
      </c>
      <c r="H97" s="104">
        <v>0.89174250871248761</v>
      </c>
      <c r="I97" s="104">
        <v>1.5847924575704453</v>
      </c>
      <c r="J97" s="104">
        <v>1.4789494724934817</v>
      </c>
      <c r="K97" s="104">
        <v>1.6612483829502687</v>
      </c>
      <c r="L97" s="104">
        <v>4.7114784314374738</v>
      </c>
      <c r="M97" s="104">
        <v>2.616086630968919</v>
      </c>
      <c r="N97" s="104">
        <v>2.0350717173728894</v>
      </c>
      <c r="O97" s="104">
        <v>1.5484611053050665</v>
      </c>
      <c r="P97" s="104">
        <v>3.4177733065286056</v>
      </c>
      <c r="Q97" s="104">
        <v>2.1864145569194466</v>
      </c>
      <c r="R97" s="104">
        <v>1.9787147444842019</v>
      </c>
      <c r="S97" s="104">
        <v>1.675163709427633</v>
      </c>
      <c r="T97" s="104">
        <v>2.8251702393194771</v>
      </c>
      <c r="U97" s="104">
        <v>2.12544694898095</v>
      </c>
      <c r="V97" s="104">
        <v>1.2718425298613181</v>
      </c>
      <c r="W97" s="104">
        <v>2.4863824385838078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5.8275036699852498E-2</v>
      </c>
      <c r="D98" s="98">
        <v>7.2215711406293945E-2</v>
      </c>
      <c r="E98" s="98">
        <v>0.13445212560049591</v>
      </c>
      <c r="F98" s="98">
        <v>0.11688971749026154</v>
      </c>
      <c r="G98" s="98">
        <v>0.12383967696822434</v>
      </c>
      <c r="H98" s="98">
        <v>0.23730884142504571</v>
      </c>
      <c r="I98" s="98">
        <v>0.50150743925019792</v>
      </c>
      <c r="J98" s="98">
        <v>0.43614504382255853</v>
      </c>
      <c r="K98" s="98">
        <v>0.4514995514223365</v>
      </c>
      <c r="L98" s="98">
        <v>2.5185348888932428</v>
      </c>
      <c r="M98" s="98">
        <v>0.67479592296739099</v>
      </c>
      <c r="N98" s="98">
        <v>0.64971687288241897</v>
      </c>
      <c r="O98" s="98">
        <v>0.50965744910986321</v>
      </c>
      <c r="P98" s="98">
        <v>0.82217956815548043</v>
      </c>
      <c r="Q98" s="98">
        <v>0.59371772496486719</v>
      </c>
      <c r="R98" s="98">
        <v>0.49739530373197044</v>
      </c>
      <c r="S98" s="98">
        <v>0.46706653422503136</v>
      </c>
      <c r="T98" s="98">
        <v>0.77959353503970275</v>
      </c>
      <c r="U98" s="98">
        <v>0.54056767507495374</v>
      </c>
      <c r="V98" s="98">
        <v>0.33347053896675555</v>
      </c>
      <c r="W98" s="98">
        <v>0.66396466733471404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0.13230848518275623</v>
      </c>
      <c r="D99" s="98">
        <v>0.18486252019384997</v>
      </c>
      <c r="E99" s="98">
        <v>0.29975925934021103</v>
      </c>
      <c r="F99" s="98">
        <v>0.27078305411773074</v>
      </c>
      <c r="G99" s="98">
        <v>0.32201378456108959</v>
      </c>
      <c r="H99" s="98">
        <v>0.6544336672874419</v>
      </c>
      <c r="I99" s="98">
        <v>1.0832850183202474</v>
      </c>
      <c r="J99" s="98">
        <v>1.0428044286709233</v>
      </c>
      <c r="K99" s="98">
        <v>1.2097488315279321</v>
      </c>
      <c r="L99" s="98">
        <v>2.1929435425442305</v>
      </c>
      <c r="M99" s="98">
        <v>1.9412907080015278</v>
      </c>
      <c r="N99" s="98">
        <v>1.3853548444904702</v>
      </c>
      <c r="O99" s="98">
        <v>1.0388036561952034</v>
      </c>
      <c r="P99" s="98">
        <v>2.5955937383731253</v>
      </c>
      <c r="Q99" s="98">
        <v>1.5926968319545793</v>
      </c>
      <c r="R99" s="98">
        <v>1.4813194407522314</v>
      </c>
      <c r="S99" s="98">
        <v>1.2080971752026017</v>
      </c>
      <c r="T99" s="98">
        <v>2.0455767042797746</v>
      </c>
      <c r="U99" s="98">
        <v>1.584879273905996</v>
      </c>
      <c r="V99" s="98">
        <v>0.93837199089456247</v>
      </c>
      <c r="W99" s="98">
        <v>1.8224177712490937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6.3494845226633512</v>
      </c>
      <c r="D100" s="122">
        <v>8.9435922014682667</v>
      </c>
      <c r="E100" s="122">
        <v>9.7765195597011481</v>
      </c>
      <c r="F100" s="122">
        <v>7.6112653249376496</v>
      </c>
      <c r="G100" s="122">
        <v>7.7277835637799717</v>
      </c>
      <c r="H100" s="122">
        <v>10.701385965714833</v>
      </c>
      <c r="I100" s="122">
        <v>12.980955601495562</v>
      </c>
      <c r="J100" s="122">
        <v>15.195748464273894</v>
      </c>
      <c r="K100" s="122">
        <v>12.499301501014136</v>
      </c>
      <c r="L100" s="122">
        <v>18.830336938541471</v>
      </c>
      <c r="M100" s="122">
        <v>13.117585642638925</v>
      </c>
      <c r="N100" s="122">
        <v>15.162054524183109</v>
      </c>
      <c r="O100" s="122">
        <v>15.390296486714293</v>
      </c>
      <c r="P100" s="122">
        <v>19.399568880017579</v>
      </c>
      <c r="Q100" s="122">
        <v>12.130815962839272</v>
      </c>
      <c r="R100" s="122">
        <v>9.4300716420873734</v>
      </c>
      <c r="S100" s="122">
        <v>8.4397230261490428</v>
      </c>
      <c r="T100" s="122">
        <v>9.826343463765415</v>
      </c>
      <c r="U100" s="122">
        <v>9.0618225829595183</v>
      </c>
      <c r="V100" s="122">
        <v>7.7126567480600734</v>
      </c>
      <c r="W100" s="122">
        <v>9.7639592235995281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3.0262535680474962</v>
      </c>
      <c r="D102" s="98">
        <v>4.6065878316852631</v>
      </c>
      <c r="E102" s="98">
        <v>4.8924755226784198</v>
      </c>
      <c r="F102" s="98">
        <v>4.4705943620097273</v>
      </c>
      <c r="G102" s="98">
        <v>3.7482524073014702</v>
      </c>
      <c r="H102" s="98">
        <v>4.4402278805573694</v>
      </c>
      <c r="I102" s="98">
        <v>5.5130917531674459</v>
      </c>
      <c r="J102" s="98">
        <v>5.4048908150961532</v>
      </c>
      <c r="K102" s="98">
        <v>5.7579402010653684</v>
      </c>
      <c r="L102" s="98">
        <v>7.5128611745118024</v>
      </c>
      <c r="M102" s="98">
        <v>5.6743232617694543</v>
      </c>
      <c r="N102" s="98">
        <v>5.7837031297625279</v>
      </c>
      <c r="O102" s="98">
        <v>5.6828656122083352</v>
      </c>
      <c r="P102" s="98">
        <v>7.6298249726907796</v>
      </c>
      <c r="Q102" s="98">
        <v>4.0896683386426176</v>
      </c>
      <c r="R102" s="98">
        <v>2.4537830246234607</v>
      </c>
      <c r="S102" s="98">
        <v>2.5185286802749118</v>
      </c>
      <c r="T102" s="98">
        <v>3.1212861069887317</v>
      </c>
      <c r="U102" s="98">
        <v>2.8252588943752399</v>
      </c>
      <c r="V102" s="98">
        <v>2.3641213111016972</v>
      </c>
      <c r="W102" s="98">
        <v>2.8107771078374237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3.3232309546158545</v>
      </c>
      <c r="D103" s="33">
        <v>4.3370043697830027</v>
      </c>
      <c r="E103" s="33">
        <v>4.8840440370227283</v>
      </c>
      <c r="F103" s="33">
        <v>3.1406709629279224</v>
      </c>
      <c r="G103" s="33">
        <v>3.9795311564785014</v>
      </c>
      <c r="H103" s="33">
        <v>6.2611580851574633</v>
      </c>
      <c r="I103" s="33">
        <v>7.4678638483281166</v>
      </c>
      <c r="J103" s="33">
        <v>9.7908576491777417</v>
      </c>
      <c r="K103" s="33">
        <v>6.7413612999487675</v>
      </c>
      <c r="L103" s="33">
        <v>11.31747576402967</v>
      </c>
      <c r="M103" s="33">
        <v>7.4432623808694718</v>
      </c>
      <c r="N103" s="33">
        <v>9.3783513944205801</v>
      </c>
      <c r="O103" s="33">
        <v>9.7074308745059579</v>
      </c>
      <c r="P103" s="33">
        <v>11.7697439073268</v>
      </c>
      <c r="Q103" s="33">
        <v>8.041147624196654</v>
      </c>
      <c r="R103" s="33">
        <v>6.9762886174639123</v>
      </c>
      <c r="S103" s="33">
        <v>5.921194345874131</v>
      </c>
      <c r="T103" s="33">
        <v>6.7050573567766838</v>
      </c>
      <c r="U103" s="33">
        <v>6.2365636885842788</v>
      </c>
      <c r="V103" s="33">
        <v>5.3485354369583762</v>
      </c>
      <c r="W103" s="33">
        <v>6.9531821157621039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71.041274923913889</v>
      </c>
      <c r="D124" s="117">
        <f t="shared" si="42"/>
        <v>73.66628258509634</v>
      </c>
      <c r="E124" s="117">
        <f t="shared" si="42"/>
        <v>77.98156424630055</v>
      </c>
      <c r="F124" s="117">
        <f t="shared" si="42"/>
        <v>66.705852448756701</v>
      </c>
      <c r="G124" s="117">
        <f t="shared" si="42"/>
        <v>33.47341848771724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45.818518788147919</v>
      </c>
      <c r="M124" s="117">
        <f t="shared" si="42"/>
        <v>42.280624035317096</v>
      </c>
      <c r="N124" s="117">
        <f t="shared" si="42"/>
        <v>53.999717353447814</v>
      </c>
      <c r="O124" s="117">
        <f t="shared" si="42"/>
        <v>57.749650329248972</v>
      </c>
      <c r="P124" s="117">
        <f t="shared" si="42"/>
        <v>36.883780320629121</v>
      </c>
      <c r="Q124" s="117">
        <f t="shared" si="42"/>
        <v>48.474761157854729</v>
      </c>
      <c r="R124" s="117">
        <f t="shared" ref="R124:V124" si="43">R125+R128+R130+R139</f>
        <v>45.309460417950604</v>
      </c>
      <c r="S124" s="117">
        <f t="shared" si="43"/>
        <v>39.273731559496717</v>
      </c>
      <c r="T124" s="117">
        <f t="shared" si="43"/>
        <v>37.40602792125145</v>
      </c>
      <c r="U124" s="117">
        <f t="shared" si="43"/>
        <v>31.234050680076933</v>
      </c>
      <c r="V124" s="117">
        <f t="shared" si="43"/>
        <v>24.92636737864806</v>
      </c>
      <c r="W124" s="117">
        <f t="shared" ref="W124" si="44">W125+W128+W130+W139</f>
        <v>24.842165849481511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60.645447536165506</v>
      </c>
      <c r="D125" s="122">
        <f t="shared" si="45"/>
        <v>62.731284426227653</v>
      </c>
      <c r="E125" s="122">
        <f t="shared" si="45"/>
        <v>66.319244545876373</v>
      </c>
      <c r="F125" s="122">
        <f t="shared" si="45"/>
        <v>57.277314197987018</v>
      </c>
      <c r="G125" s="122">
        <f t="shared" si="45"/>
        <v>28.951042181561391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38.872399883088214</v>
      </c>
      <c r="M125" s="122">
        <f t="shared" si="45"/>
        <v>34.32132054376784</v>
      </c>
      <c r="N125" s="122">
        <f t="shared" si="45"/>
        <v>44.446936207718508</v>
      </c>
      <c r="O125" s="122">
        <f t="shared" si="45"/>
        <v>47.72208149015939</v>
      </c>
      <c r="P125" s="122">
        <f t="shared" si="45"/>
        <v>29.386397512345969</v>
      </c>
      <c r="Q125" s="122">
        <f t="shared" si="45"/>
        <v>38.967763436278304</v>
      </c>
      <c r="R125" s="122">
        <f t="shared" ref="R125:V125" si="46">SUM(R126:R127)</f>
        <v>36.642705689119502</v>
      </c>
      <c r="S125" s="122">
        <f t="shared" si="46"/>
        <v>31.025446249133694</v>
      </c>
      <c r="T125" s="122">
        <f t="shared" si="46"/>
        <v>29.120104998367747</v>
      </c>
      <c r="U125" s="122">
        <f t="shared" si="46"/>
        <v>24.093665131485579</v>
      </c>
      <c r="V125" s="122">
        <f t="shared" si="46"/>
        <v>18.645643933951646</v>
      </c>
      <c r="W125" s="122">
        <f t="shared" ref="W125" si="47">SUM(W126:W127)</f>
        <v>19.087616852498996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60.400085146735037</v>
      </c>
      <c r="D126" s="98">
        <v>62.480370509012189</v>
      </c>
      <c r="E126" s="98">
        <v>66.065679526712714</v>
      </c>
      <c r="F126" s="98">
        <v>57.056083028146119</v>
      </c>
      <c r="G126" s="98">
        <v>28.841500789298024</v>
      </c>
      <c r="H126" s="98">
        <v>0</v>
      </c>
      <c r="I126" s="98">
        <v>0</v>
      </c>
      <c r="J126" s="98">
        <v>0</v>
      </c>
      <c r="K126" s="98">
        <v>0</v>
      </c>
      <c r="L126" s="98">
        <v>38.733371800439919</v>
      </c>
      <c r="M126" s="98">
        <v>34.199524667030325</v>
      </c>
      <c r="N126" s="98">
        <v>44.290011622226316</v>
      </c>
      <c r="O126" s="98">
        <v>47.554068396670779</v>
      </c>
      <c r="P126" s="98">
        <v>29.282757274087054</v>
      </c>
      <c r="Q126" s="98">
        <v>38.830120266073074</v>
      </c>
      <c r="R126" s="98">
        <v>36.513230779332915</v>
      </c>
      <c r="S126" s="98">
        <v>30.915805415327867</v>
      </c>
      <c r="T126" s="98">
        <v>29.017119381909744</v>
      </c>
      <c r="U126" s="98">
        <v>24.008346922816763</v>
      </c>
      <c r="V126" s="98">
        <v>18.579531824923478</v>
      </c>
      <c r="W126" s="98">
        <v>19.019817415972806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0.24536238943046751</v>
      </c>
      <c r="D127" s="98">
        <v>0.25091391721546019</v>
      </c>
      <c r="E127" s="98">
        <v>0.25356501916365637</v>
      </c>
      <c r="F127" s="98">
        <v>0.22123116984090149</v>
      </c>
      <c r="G127" s="98">
        <v>0.10954139226336508</v>
      </c>
      <c r="H127" s="98">
        <v>0</v>
      </c>
      <c r="I127" s="98">
        <v>0</v>
      </c>
      <c r="J127" s="98">
        <v>0</v>
      </c>
      <c r="K127" s="98">
        <v>0</v>
      </c>
      <c r="L127" s="98">
        <v>0.13902808264829514</v>
      </c>
      <c r="M127" s="98">
        <v>0.12179587673751185</v>
      </c>
      <c r="N127" s="98">
        <v>0.15692458549219329</v>
      </c>
      <c r="O127" s="98">
        <v>0.16801309348861143</v>
      </c>
      <c r="P127" s="98">
        <v>0.10364023825891666</v>
      </c>
      <c r="Q127" s="98">
        <v>0.13764317020523065</v>
      </c>
      <c r="R127" s="98">
        <v>0.12947490978658738</v>
      </c>
      <c r="S127" s="98">
        <v>0.10964083380582594</v>
      </c>
      <c r="T127" s="98">
        <v>0.10298561645800404</v>
      </c>
      <c r="U127" s="98">
        <v>8.5318208668816481E-2</v>
      </c>
      <c r="V127" s="98">
        <v>6.6112109028166485E-2</v>
      </c>
      <c r="W127" s="98">
        <v>6.7799436526191498E-2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2.1894097781037566E-2</v>
      </c>
      <c r="D128" s="122">
        <f t="shared" si="48"/>
        <v>5.4215265595926952E-2</v>
      </c>
      <c r="E128" s="122">
        <f t="shared" si="48"/>
        <v>3.8700297936392056E-2</v>
      </c>
      <c r="F128" s="122">
        <f t="shared" si="48"/>
        <v>1.308546442456879E-2</v>
      </c>
      <c r="G128" s="122">
        <f t="shared" si="48"/>
        <v>7.0701821343544993E-3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4.0865424305385374E-2</v>
      </c>
      <c r="M128" s="122">
        <f t="shared" si="48"/>
        <v>3.1345361080495966E-2</v>
      </c>
      <c r="N128" s="122">
        <f t="shared" si="48"/>
        <v>3.1983119377307766E-2</v>
      </c>
      <c r="O128" s="122">
        <f t="shared" si="48"/>
        <v>6.3055643394859195E-2</v>
      </c>
      <c r="P128" s="122">
        <f t="shared" si="48"/>
        <v>2.1737055365595073E-2</v>
      </c>
      <c r="Q128" s="122">
        <f t="shared" si="48"/>
        <v>3.962267229632814E-2</v>
      </c>
      <c r="R128" s="122">
        <f t="shared" si="48"/>
        <v>0.10836728851425748</v>
      </c>
      <c r="S128" s="122">
        <f t="shared" si="48"/>
        <v>0.11889979543496919</v>
      </c>
      <c r="T128" s="122">
        <f t="shared" si="48"/>
        <v>9.1677044108838091E-2</v>
      </c>
      <c r="U128" s="122">
        <f t="shared" si="48"/>
        <v>0.18350855094193796</v>
      </c>
      <c r="V128" s="122">
        <f t="shared" si="48"/>
        <v>7.7777898231739376E-2</v>
      </c>
      <c r="W128" s="122">
        <f t="shared" si="48"/>
        <v>0.21667389436287224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2.1894097781037566E-2</v>
      </c>
      <c r="D129" s="98">
        <v>5.4215265595926952E-2</v>
      </c>
      <c r="E129" s="98">
        <v>3.8700297936392056E-2</v>
      </c>
      <c r="F129" s="98">
        <v>1.308546442456879E-2</v>
      </c>
      <c r="G129" s="98">
        <v>7.0701821343544993E-3</v>
      </c>
      <c r="H129" s="98">
        <v>0</v>
      </c>
      <c r="I129" s="98">
        <v>0</v>
      </c>
      <c r="J129" s="98">
        <v>0</v>
      </c>
      <c r="K129" s="98">
        <v>0</v>
      </c>
      <c r="L129" s="98">
        <v>4.0865424305385374E-2</v>
      </c>
      <c r="M129" s="98">
        <v>3.1345361080495966E-2</v>
      </c>
      <c r="N129" s="98">
        <v>3.1983119377307766E-2</v>
      </c>
      <c r="O129" s="98">
        <v>6.3055643394859195E-2</v>
      </c>
      <c r="P129" s="98">
        <v>2.1737055365595073E-2</v>
      </c>
      <c r="Q129" s="98">
        <v>3.962267229632814E-2</v>
      </c>
      <c r="R129" s="98">
        <v>0.10836728851425748</v>
      </c>
      <c r="S129" s="98">
        <v>0.11889979543496919</v>
      </c>
      <c r="T129" s="98">
        <v>9.1677044108838091E-2</v>
      </c>
      <c r="U129" s="98">
        <v>0.18350855094193796</v>
      </c>
      <c r="V129" s="98">
        <v>7.7777898231739376E-2</v>
      </c>
      <c r="W129" s="98">
        <v>0.21667389436287224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5.792134119237125</v>
      </c>
      <c r="D130" s="122">
        <v>6.2290903782519171</v>
      </c>
      <c r="E130" s="122">
        <v>6.7304829720072998</v>
      </c>
      <c r="F130" s="122">
        <v>5.6298061450146779</v>
      </c>
      <c r="G130" s="122">
        <v>2.7298889952911276</v>
      </c>
      <c r="H130" s="122">
        <v>0</v>
      </c>
      <c r="I130" s="122">
        <v>0</v>
      </c>
      <c r="J130" s="122">
        <v>0</v>
      </c>
      <c r="K130" s="122">
        <v>0</v>
      </c>
      <c r="L130" s="122">
        <v>4.0059473933936394</v>
      </c>
      <c r="M130" s="122">
        <v>4.7582120251411082</v>
      </c>
      <c r="N130" s="122">
        <v>5.6566788137547075</v>
      </c>
      <c r="O130" s="122">
        <v>5.9289456059652412</v>
      </c>
      <c r="P130" s="122">
        <v>4.5590045583463059</v>
      </c>
      <c r="Q130" s="122">
        <v>5.7772788330587153</v>
      </c>
      <c r="R130" s="122">
        <v>5.3558696547764963</v>
      </c>
      <c r="S130" s="122">
        <v>5.0478256383748086</v>
      </c>
      <c r="T130" s="122">
        <v>5.163157149671223</v>
      </c>
      <c r="U130" s="122">
        <v>4.3972230509598464</v>
      </c>
      <c r="V130" s="122">
        <v>3.9094442110512944</v>
      </c>
      <c r="W130" s="122">
        <v>3.5461055892421895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4.9730637587809339</v>
      </c>
      <c r="D131" s="98">
        <v>6.0852705521129984</v>
      </c>
      <c r="E131" s="98">
        <v>5.652245467774109</v>
      </c>
      <c r="F131" s="98">
        <v>4.3939123175459542</v>
      </c>
      <c r="G131" s="98">
        <v>1.9214507042134259</v>
      </c>
      <c r="H131" s="98">
        <v>0</v>
      </c>
      <c r="I131" s="98">
        <v>0</v>
      </c>
      <c r="J131" s="98">
        <v>0</v>
      </c>
      <c r="K131" s="98">
        <v>0</v>
      </c>
      <c r="L131" s="98">
        <v>3.1167378792779847</v>
      </c>
      <c r="M131" s="98">
        <v>3.7311288658351716</v>
      </c>
      <c r="N131" s="98">
        <v>4.7449969429878607</v>
      </c>
      <c r="O131" s="98">
        <v>5.0008790059337569</v>
      </c>
      <c r="P131" s="98">
        <v>3.3250946785059972</v>
      </c>
      <c r="Q131" s="98">
        <v>5.2228672256658655</v>
      </c>
      <c r="R131" s="98">
        <v>4.8756913347420854</v>
      </c>
      <c r="S131" s="98">
        <v>4.3521949268197488</v>
      </c>
      <c r="T131" s="98">
        <v>3.9674074243937829</v>
      </c>
      <c r="U131" s="98">
        <v>3.2983679126449199</v>
      </c>
      <c r="V131" s="98">
        <v>3.0455032950746883</v>
      </c>
      <c r="W131" s="98">
        <v>3.3302099208116718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3.7913939404618231E-3</v>
      </c>
      <c r="D132" s="98">
        <v>3.0977564055528969E-3</v>
      </c>
      <c r="E132" s="98">
        <v>0</v>
      </c>
      <c r="F132" s="98">
        <v>9.5398559108096268E-4</v>
      </c>
      <c r="G132" s="98">
        <v>3.9198237411988334E-3</v>
      </c>
      <c r="H132" s="98">
        <v>0</v>
      </c>
      <c r="I132" s="98">
        <v>0</v>
      </c>
      <c r="J132" s="98">
        <v>0</v>
      </c>
      <c r="K132" s="98">
        <v>0</v>
      </c>
      <c r="L132" s="98">
        <v>9.7966373297973218E-3</v>
      </c>
      <c r="M132" s="98">
        <v>6.6195698982209955E-3</v>
      </c>
      <c r="N132" s="98">
        <v>1.2998604443171357E-3</v>
      </c>
      <c r="O132" s="98">
        <v>8.5856085638641476E-4</v>
      </c>
      <c r="P132" s="98">
        <v>1.0529411896613078E-2</v>
      </c>
      <c r="Q132" s="98">
        <v>8.1348063964021104E-3</v>
      </c>
      <c r="R132" s="98">
        <v>7.8706845309811785E-3</v>
      </c>
      <c r="S132" s="98">
        <v>3.4767237526763294E-3</v>
      </c>
      <c r="T132" s="98">
        <v>8.4952748206511709E-3</v>
      </c>
      <c r="U132" s="98">
        <v>5.8137195164389352E-3</v>
      </c>
      <c r="V132" s="98">
        <v>3.4272138864607313E-3</v>
      </c>
      <c r="W132" s="98">
        <v>1.0770706582631458E-2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1.0123835574405988E-3</v>
      </c>
      <c r="D133" s="101">
        <v>7.5665385576332233E-4</v>
      </c>
      <c r="E133" s="101">
        <v>0</v>
      </c>
      <c r="F133" s="101">
        <v>2.5043933112341182E-4</v>
      </c>
      <c r="G133" s="101">
        <v>9.4437908573995514E-4</v>
      </c>
      <c r="H133" s="101">
        <v>0</v>
      </c>
      <c r="I133" s="101">
        <v>0</v>
      </c>
      <c r="J133" s="101">
        <v>0</v>
      </c>
      <c r="K133" s="101">
        <v>0</v>
      </c>
      <c r="L133" s="101">
        <v>4.7541444021826692E-3</v>
      </c>
      <c r="M133" s="101">
        <v>1.4736672347602151E-3</v>
      </c>
      <c r="N133" s="101">
        <v>3.6192136726618531E-4</v>
      </c>
      <c r="O133" s="101">
        <v>2.4765985305172616E-4</v>
      </c>
      <c r="P133" s="101">
        <v>2.1943813606974598E-3</v>
      </c>
      <c r="Q133" s="101">
        <v>1.933060307919769E-3</v>
      </c>
      <c r="R133" s="101">
        <v>1.7322174133929755E-3</v>
      </c>
      <c r="S133" s="101">
        <v>8.5391360689536088E-4</v>
      </c>
      <c r="T133" s="101">
        <v>2.0706069319090755E-3</v>
      </c>
      <c r="U133" s="101">
        <v>1.3047877316296236E-3</v>
      </c>
      <c r="V133" s="101">
        <v>7.9526318160338093E-4</v>
      </c>
      <c r="W133" s="101">
        <v>2.5534344624077816E-3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2.7790103830212243E-3</v>
      </c>
      <c r="D134" s="104">
        <v>2.3411025497895744E-3</v>
      </c>
      <c r="E134" s="104">
        <v>0</v>
      </c>
      <c r="F134" s="104">
        <v>7.0354625995755092E-4</v>
      </c>
      <c r="G134" s="104">
        <v>2.975444655458878E-3</v>
      </c>
      <c r="H134" s="104">
        <v>0</v>
      </c>
      <c r="I134" s="104">
        <v>0</v>
      </c>
      <c r="J134" s="104">
        <v>0</v>
      </c>
      <c r="K134" s="104">
        <v>0</v>
      </c>
      <c r="L134" s="104">
        <v>5.0424929276146535E-3</v>
      </c>
      <c r="M134" s="104">
        <v>5.1459026634607802E-3</v>
      </c>
      <c r="N134" s="104">
        <v>9.3793907705095041E-4</v>
      </c>
      <c r="O134" s="104">
        <v>6.109010033346886E-4</v>
      </c>
      <c r="P134" s="104">
        <v>8.3350305359156177E-3</v>
      </c>
      <c r="Q134" s="104">
        <v>6.2017460884823405E-3</v>
      </c>
      <c r="R134" s="104">
        <v>6.1384671175882038E-3</v>
      </c>
      <c r="S134" s="104">
        <v>2.6228101457809686E-3</v>
      </c>
      <c r="T134" s="104">
        <v>6.4246678887420949E-3</v>
      </c>
      <c r="U134" s="104">
        <v>4.5089317848093112E-3</v>
      </c>
      <c r="V134" s="104">
        <v>2.6319507048573505E-3</v>
      </c>
      <c r="W134" s="104">
        <v>8.2172721202236759E-3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0.79715169681656095</v>
      </c>
      <c r="D135" s="101">
        <v>0.13770529378372912</v>
      </c>
      <c r="E135" s="101">
        <v>1.0460801358528748</v>
      </c>
      <c r="F135" s="101">
        <v>1.1957105306063145</v>
      </c>
      <c r="G135" s="101">
        <v>0.7728953775358639</v>
      </c>
      <c r="H135" s="101">
        <v>0</v>
      </c>
      <c r="I135" s="101">
        <v>0</v>
      </c>
      <c r="J135" s="101">
        <v>0</v>
      </c>
      <c r="K135" s="101">
        <v>0</v>
      </c>
      <c r="L135" s="101">
        <v>0.73113832059083594</v>
      </c>
      <c r="M135" s="101">
        <v>0.89200458672246752</v>
      </c>
      <c r="N135" s="101">
        <v>0.83569124441805909</v>
      </c>
      <c r="O135" s="101">
        <v>0.87159384508061288</v>
      </c>
      <c r="P135" s="101">
        <v>1.0964412496971323</v>
      </c>
      <c r="Q135" s="101">
        <v>0.48901660785748713</v>
      </c>
      <c r="R135" s="101">
        <v>0.41775092578142498</v>
      </c>
      <c r="S135" s="101">
        <v>0.61588585860525791</v>
      </c>
      <c r="T135" s="101">
        <v>0.99856269967526912</v>
      </c>
      <c r="U135" s="101">
        <v>0.95363870363456249</v>
      </c>
      <c r="V135" s="101">
        <v>0.7837306391418617</v>
      </c>
      <c r="W135" s="101">
        <v>0.17714983537312554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1.8127269699167281E-2</v>
      </c>
      <c r="D136" s="104">
        <v>3.0167759496369565E-3</v>
      </c>
      <c r="E136" s="104">
        <v>3.2157368380316569E-2</v>
      </c>
      <c r="F136" s="104">
        <v>3.9229311271328206E-2</v>
      </c>
      <c r="G136" s="104">
        <v>3.1623089800639007E-2</v>
      </c>
      <c r="H136" s="104">
        <v>0</v>
      </c>
      <c r="I136" s="104">
        <v>0</v>
      </c>
      <c r="J136" s="104">
        <v>0</v>
      </c>
      <c r="K136" s="104">
        <v>0</v>
      </c>
      <c r="L136" s="104">
        <v>0.14827455619502172</v>
      </c>
      <c r="M136" s="104">
        <v>0.12845900268524818</v>
      </c>
      <c r="N136" s="104">
        <v>7.4690765904470685E-2</v>
      </c>
      <c r="O136" s="104">
        <v>5.5614194094484981E-2</v>
      </c>
      <c r="P136" s="104">
        <v>0.12693921824656279</v>
      </c>
      <c r="Q136" s="104">
        <v>5.7260193138960427E-2</v>
      </c>
      <c r="R136" s="104">
        <v>5.4556709722005069E-2</v>
      </c>
      <c r="S136" s="104">
        <v>7.6268129197125972E-2</v>
      </c>
      <c r="T136" s="104">
        <v>0.18869175078151978</v>
      </c>
      <c r="U136" s="104">
        <v>0.13940271516392472</v>
      </c>
      <c r="V136" s="104">
        <v>7.6783062948283937E-2</v>
      </c>
      <c r="W136" s="104">
        <v>2.7975126474761126E-2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5.5428050471109155E-3</v>
      </c>
      <c r="D137" s="98">
        <v>8.4744095211952903E-4</v>
      </c>
      <c r="E137" s="98">
        <v>9.9574232330231164E-3</v>
      </c>
      <c r="F137" s="98">
        <v>1.1828282633374791E-2</v>
      </c>
      <c r="G137" s="98">
        <v>8.7835882494114118E-3</v>
      </c>
      <c r="H137" s="98">
        <v>0</v>
      </c>
      <c r="I137" s="98">
        <v>0</v>
      </c>
      <c r="J137" s="98">
        <v>0</v>
      </c>
      <c r="K137" s="98">
        <v>0</v>
      </c>
      <c r="L137" s="98">
        <v>7.9260607545302703E-2</v>
      </c>
      <c r="M137" s="98">
        <v>3.3134839746632408E-2</v>
      </c>
      <c r="N137" s="98">
        <v>2.3845769386098573E-2</v>
      </c>
      <c r="O137" s="98">
        <v>1.8304746692950912E-2</v>
      </c>
      <c r="P137" s="98">
        <v>3.0536499141295453E-2</v>
      </c>
      <c r="Q137" s="98">
        <v>1.554892300452471E-2</v>
      </c>
      <c r="R137" s="98">
        <v>1.3714079443961164E-2</v>
      </c>
      <c r="S137" s="98">
        <v>2.1264960896329295E-2</v>
      </c>
      <c r="T137" s="98">
        <v>5.2068674296961839E-2</v>
      </c>
      <c r="U137" s="98">
        <v>3.5454473079852063E-2</v>
      </c>
      <c r="V137" s="98">
        <v>2.0132122321522401E-2</v>
      </c>
      <c r="W137" s="98">
        <v>7.4704901608141075E-3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1.2584464652056366E-2</v>
      </c>
      <c r="D138" s="98">
        <v>2.1693349975174274E-3</v>
      </c>
      <c r="E138" s="98">
        <v>2.2199945147293454E-2</v>
      </c>
      <c r="F138" s="98">
        <v>2.7401028637953413E-2</v>
      </c>
      <c r="G138" s="98">
        <v>2.2839501551227596E-2</v>
      </c>
      <c r="H138" s="98">
        <v>0</v>
      </c>
      <c r="I138" s="98">
        <v>0</v>
      </c>
      <c r="J138" s="98">
        <v>0</v>
      </c>
      <c r="K138" s="98">
        <v>0</v>
      </c>
      <c r="L138" s="98">
        <v>6.901394864971902E-2</v>
      </c>
      <c r="M138" s="98">
        <v>9.5324162938615759E-2</v>
      </c>
      <c r="N138" s="98">
        <v>5.0844996518372106E-2</v>
      </c>
      <c r="O138" s="98">
        <v>3.7309447401534065E-2</v>
      </c>
      <c r="P138" s="98">
        <v>9.6402719105267348E-2</v>
      </c>
      <c r="Q138" s="98">
        <v>4.1711270134435721E-2</v>
      </c>
      <c r="R138" s="98">
        <v>4.0842630278043905E-2</v>
      </c>
      <c r="S138" s="98">
        <v>5.5003168300796677E-2</v>
      </c>
      <c r="T138" s="98">
        <v>0.13662307648455793</v>
      </c>
      <c r="U138" s="98">
        <v>0.10394824208407266</v>
      </c>
      <c r="V138" s="98">
        <v>5.6650940626761535E-2</v>
      </c>
      <c r="W138" s="98">
        <v>2.0504636313947017E-2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4.5817991707302212</v>
      </c>
      <c r="D139" s="122">
        <v>4.6516925150208372</v>
      </c>
      <c r="E139" s="122">
        <v>4.8931364304804976</v>
      </c>
      <c r="F139" s="122">
        <v>3.7856466413304402</v>
      </c>
      <c r="G139" s="122">
        <v>1.7854171287303675</v>
      </c>
      <c r="H139" s="122">
        <v>0</v>
      </c>
      <c r="I139" s="122">
        <v>0</v>
      </c>
      <c r="J139" s="122">
        <v>0</v>
      </c>
      <c r="K139" s="122">
        <v>0</v>
      </c>
      <c r="L139" s="122">
        <v>2.8993060873606789</v>
      </c>
      <c r="M139" s="122">
        <v>3.1697461053276532</v>
      </c>
      <c r="N139" s="122">
        <v>3.8641192125972901</v>
      </c>
      <c r="O139" s="122">
        <v>4.0355675897294798</v>
      </c>
      <c r="P139" s="122">
        <v>2.9166411945712465</v>
      </c>
      <c r="Q139" s="122">
        <v>3.6900962162213822</v>
      </c>
      <c r="R139" s="122">
        <v>3.2025177855403442</v>
      </c>
      <c r="S139" s="122">
        <v>3.0815598765532424</v>
      </c>
      <c r="T139" s="122">
        <v>3.0310887291036472</v>
      </c>
      <c r="U139" s="122">
        <v>2.5596539466895702</v>
      </c>
      <c r="V139" s="122">
        <v>2.293501335413378</v>
      </c>
      <c r="W139" s="122">
        <v>1.9917695133774511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2.1837935771256363</v>
      </c>
      <c r="D140" s="98">
        <v>2.3959683106347787</v>
      </c>
      <c r="E140" s="98">
        <v>2.4486944212942983</v>
      </c>
      <c r="F140" s="98">
        <v>2.2235598717941136</v>
      </c>
      <c r="G140" s="98">
        <v>0.86597951164443721</v>
      </c>
      <c r="H140" s="98">
        <v>0</v>
      </c>
      <c r="I140" s="98">
        <v>0</v>
      </c>
      <c r="J140" s="98">
        <v>0</v>
      </c>
      <c r="K140" s="98">
        <v>0</v>
      </c>
      <c r="L140" s="98">
        <v>1.1567603222294742</v>
      </c>
      <c r="M140" s="98">
        <v>1.3711244529687898</v>
      </c>
      <c r="N140" s="98">
        <v>1.4739754667137643</v>
      </c>
      <c r="O140" s="98">
        <v>1.4901420861108212</v>
      </c>
      <c r="P140" s="98">
        <v>1.1471174032457663</v>
      </c>
      <c r="Q140" s="98">
        <v>1.244076734334314</v>
      </c>
      <c r="R140" s="98">
        <v>0.83329358553026567</v>
      </c>
      <c r="S140" s="98">
        <v>0.91959004994713178</v>
      </c>
      <c r="T140" s="98">
        <v>0.96284436198238277</v>
      </c>
      <c r="U140" s="98">
        <v>0.79801823457391674</v>
      </c>
      <c r="V140" s="98">
        <v>0.70300463067035446</v>
      </c>
      <c r="W140" s="98">
        <v>0.57338877554580003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2.3980055936045854</v>
      </c>
      <c r="D141" s="33">
        <v>2.2557242043860586</v>
      </c>
      <c r="E141" s="33">
        <v>2.4444420091861998</v>
      </c>
      <c r="F141" s="33">
        <v>1.5620867695363267</v>
      </c>
      <c r="G141" s="33">
        <v>0.9194376170859303</v>
      </c>
      <c r="H141" s="33">
        <v>0</v>
      </c>
      <c r="I141" s="33">
        <v>0</v>
      </c>
      <c r="J141" s="33">
        <v>0</v>
      </c>
      <c r="K141" s="33">
        <v>0</v>
      </c>
      <c r="L141" s="33">
        <v>1.7425457651312044</v>
      </c>
      <c r="M141" s="33">
        <v>1.7986216523588632</v>
      </c>
      <c r="N141" s="33">
        <v>2.3901437458835257</v>
      </c>
      <c r="O141" s="33">
        <v>2.5454255036186582</v>
      </c>
      <c r="P141" s="33">
        <v>1.7695237913254804</v>
      </c>
      <c r="Q141" s="33">
        <v>2.4460194818870682</v>
      </c>
      <c r="R141" s="33">
        <v>2.3692242000100787</v>
      </c>
      <c r="S141" s="33">
        <v>2.1619698266061107</v>
      </c>
      <c r="T141" s="33">
        <v>2.0682443671212645</v>
      </c>
      <c r="U141" s="33">
        <v>1.7616357121156534</v>
      </c>
      <c r="V141" s="33">
        <v>1.5904967047430234</v>
      </c>
      <c r="W141" s="33">
        <v>1.4183807378316511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4.5578401673717375</v>
      </c>
      <c r="D143" s="117">
        <f t="shared" si="49"/>
        <v>6.3408966753407192</v>
      </c>
      <c r="E143" s="117">
        <f t="shared" si="49"/>
        <v>10.453878295569417</v>
      </c>
      <c r="F143" s="117">
        <f t="shared" si="49"/>
        <v>16.935059626355578</v>
      </c>
      <c r="G143" s="117">
        <f t="shared" si="49"/>
        <v>33.16194205832138</v>
      </c>
      <c r="H143" s="117">
        <f t="shared" si="49"/>
        <v>69.116291920584743</v>
      </c>
      <c r="I143" s="117">
        <f t="shared" si="49"/>
        <v>70.196183461502429</v>
      </c>
      <c r="J143" s="117">
        <f t="shared" si="49"/>
        <v>92.225222995992269</v>
      </c>
      <c r="K143" s="117">
        <f t="shared" si="49"/>
        <v>68.626567755082291</v>
      </c>
      <c r="L143" s="117">
        <f t="shared" si="49"/>
        <v>69.126521103001167</v>
      </c>
      <c r="M143" s="117">
        <f t="shared" si="49"/>
        <v>28.349097155523335</v>
      </c>
      <c r="N143" s="117">
        <f t="shared" si="49"/>
        <v>32.558980071143019</v>
      </c>
      <c r="O143" s="117">
        <f t="shared" si="49"/>
        <v>39.358706633377899</v>
      </c>
      <c r="P143" s="117">
        <f t="shared" si="49"/>
        <v>88.534102593438888</v>
      </c>
      <c r="Q143" s="117">
        <f t="shared" si="49"/>
        <v>71.656740864442213</v>
      </c>
      <c r="R143" s="117">
        <f t="shared" ref="R143:V143" si="50">R144+R146+R148+R157</f>
        <v>65.221634320002877</v>
      </c>
      <c r="S143" s="117">
        <f t="shared" si="50"/>
        <v>55.150338266640418</v>
      </c>
      <c r="T143" s="117">
        <f t="shared" si="50"/>
        <v>67.172316187043862</v>
      </c>
      <c r="U143" s="117">
        <f t="shared" si="50"/>
        <v>79.788568355371865</v>
      </c>
      <c r="V143" s="117">
        <f t="shared" si="50"/>
        <v>86.012114269519515</v>
      </c>
      <c r="W143" s="117">
        <f t="shared" ref="W143" si="51">W144+W146+W148+W157</f>
        <v>91.184094450151292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3.3633095623094644</v>
      </c>
      <c r="D144" s="122">
        <f t="shared" si="52"/>
        <v>4.4480442544640635</v>
      </c>
      <c r="E144" s="122">
        <f t="shared" si="52"/>
        <v>7.1094813480188135</v>
      </c>
      <c r="F144" s="122">
        <f t="shared" si="52"/>
        <v>10.453667434628613</v>
      </c>
      <c r="G144" s="122">
        <f t="shared" si="52"/>
        <v>21.628173678671892</v>
      </c>
      <c r="H144" s="122">
        <f t="shared" si="52"/>
        <v>44.823021538274816</v>
      </c>
      <c r="I144" s="122">
        <f t="shared" si="52"/>
        <v>44.292473854916658</v>
      </c>
      <c r="J144" s="122">
        <f t="shared" si="52"/>
        <v>58.256907017328153</v>
      </c>
      <c r="K144" s="122">
        <f t="shared" si="52"/>
        <v>43.375328397260311</v>
      </c>
      <c r="L144" s="122">
        <f t="shared" si="52"/>
        <v>42.939899293609663</v>
      </c>
      <c r="M144" s="122">
        <f t="shared" si="52"/>
        <v>15.266435092444787</v>
      </c>
      <c r="N144" s="122">
        <f t="shared" si="52"/>
        <v>17.61136620798246</v>
      </c>
      <c r="O144" s="122">
        <f t="shared" si="52"/>
        <v>20.566742804038295</v>
      </c>
      <c r="P144" s="122">
        <f t="shared" si="52"/>
        <v>42.889396671638643</v>
      </c>
      <c r="Q144" s="122">
        <f t="shared" si="52"/>
        <v>33.858698197351742</v>
      </c>
      <c r="R144" s="122">
        <f t="shared" si="52"/>
        <v>30.613732045905806</v>
      </c>
      <c r="S144" s="122">
        <f t="shared" si="52"/>
        <v>24.13249437379536</v>
      </c>
      <c r="T144" s="122">
        <f t="shared" si="52"/>
        <v>28.23224823177922</v>
      </c>
      <c r="U144" s="122">
        <f t="shared" si="52"/>
        <v>33.118059767188534</v>
      </c>
      <c r="V144" s="122">
        <f t="shared" si="52"/>
        <v>32.54796451285663</v>
      </c>
      <c r="W144" s="122">
        <f t="shared" si="52"/>
        <v>37.935237390123774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3.3633095623094644</v>
      </c>
      <c r="D145" s="98">
        <v>4.4480442544640635</v>
      </c>
      <c r="E145" s="98">
        <v>7.1094813480188135</v>
      </c>
      <c r="F145" s="98">
        <v>10.453667434628613</v>
      </c>
      <c r="G145" s="98">
        <v>21.628173678671892</v>
      </c>
      <c r="H145" s="98">
        <v>44.823021538274816</v>
      </c>
      <c r="I145" s="98">
        <v>44.292473854916658</v>
      </c>
      <c r="J145" s="98">
        <v>58.256907017328153</v>
      </c>
      <c r="K145" s="98">
        <v>43.375328397260311</v>
      </c>
      <c r="L145" s="98">
        <v>42.939899293609663</v>
      </c>
      <c r="M145" s="98">
        <v>15.266435092444787</v>
      </c>
      <c r="N145" s="98">
        <v>17.61136620798246</v>
      </c>
      <c r="O145" s="98">
        <v>20.566742804038295</v>
      </c>
      <c r="P145" s="98">
        <v>42.889396671638643</v>
      </c>
      <c r="Q145" s="98">
        <v>33.858698197351742</v>
      </c>
      <c r="R145" s="98">
        <v>30.613732045905806</v>
      </c>
      <c r="S145" s="98">
        <v>24.13249437379536</v>
      </c>
      <c r="T145" s="98">
        <v>28.23224823177922</v>
      </c>
      <c r="U145" s="98">
        <v>33.118059767188534</v>
      </c>
      <c r="V145" s="98">
        <v>32.54796451285663</v>
      </c>
      <c r="W145" s="98">
        <v>37.935237390123774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2.2044469331731504E-2</v>
      </c>
      <c r="D146" s="122">
        <f t="shared" si="53"/>
        <v>8.4055757127275837E-2</v>
      </c>
      <c r="E146" s="122">
        <f t="shared" si="53"/>
        <v>9.6240497505104786E-2</v>
      </c>
      <c r="F146" s="122">
        <f t="shared" si="53"/>
        <v>7.8079811621599784E-2</v>
      </c>
      <c r="G146" s="122">
        <f t="shared" si="53"/>
        <v>0.16664952889325207</v>
      </c>
      <c r="H146" s="122">
        <f t="shared" si="53"/>
        <v>0.56750967598060431</v>
      </c>
      <c r="I146" s="122">
        <f t="shared" si="53"/>
        <v>0.13428073163721913</v>
      </c>
      <c r="J146" s="122">
        <f t="shared" si="53"/>
        <v>0.87555591580545</v>
      </c>
      <c r="K146" s="122">
        <f t="shared" si="53"/>
        <v>2.3553821483961963</v>
      </c>
      <c r="L146" s="122">
        <f t="shared" si="53"/>
        <v>1.3477694635668205</v>
      </c>
      <c r="M146" s="122">
        <f t="shared" si="53"/>
        <v>0.4550275592340321</v>
      </c>
      <c r="N146" s="122">
        <f t="shared" si="53"/>
        <v>0.43252054652448119</v>
      </c>
      <c r="O146" s="122">
        <f t="shared" si="53"/>
        <v>0.97589664009064969</v>
      </c>
      <c r="P146" s="122">
        <f t="shared" si="53"/>
        <v>1.1800186264641883</v>
      </c>
      <c r="Q146" s="122">
        <f t="shared" si="53"/>
        <v>1.376993572502839</v>
      </c>
      <c r="R146" s="122">
        <f t="shared" si="53"/>
        <v>3.3822812456776075</v>
      </c>
      <c r="S146" s="122">
        <f t="shared" si="53"/>
        <v>2.8920446088372742</v>
      </c>
      <c r="T146" s="122">
        <f t="shared" si="53"/>
        <v>3.6298318154285893</v>
      </c>
      <c r="U146" s="122">
        <f t="shared" si="53"/>
        <v>5.0473194092254987</v>
      </c>
      <c r="V146" s="122">
        <f t="shared" si="53"/>
        <v>5.4685309632226513</v>
      </c>
      <c r="W146" s="122">
        <f t="shared" si="53"/>
        <v>6.4294248570631387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2.2044469331731504E-2</v>
      </c>
      <c r="D147" s="98">
        <v>8.4055757127275837E-2</v>
      </c>
      <c r="E147" s="98">
        <v>9.6240497505104786E-2</v>
      </c>
      <c r="F147" s="98">
        <v>7.8079811621599784E-2</v>
      </c>
      <c r="G147" s="98">
        <v>0.16664952889325207</v>
      </c>
      <c r="H147" s="98">
        <v>0.56750967598060431</v>
      </c>
      <c r="I147" s="98">
        <v>0.13428073163721913</v>
      </c>
      <c r="J147" s="98">
        <v>0.87555591580545</v>
      </c>
      <c r="K147" s="98">
        <v>2.3553821483961963</v>
      </c>
      <c r="L147" s="98">
        <v>1.3477694635668205</v>
      </c>
      <c r="M147" s="98">
        <v>0.4550275592340321</v>
      </c>
      <c r="N147" s="98">
        <v>0.43252054652448119</v>
      </c>
      <c r="O147" s="98">
        <v>0.97589664009064969</v>
      </c>
      <c r="P147" s="98">
        <v>1.1800186264641883</v>
      </c>
      <c r="Q147" s="98">
        <v>1.376993572502839</v>
      </c>
      <c r="R147" s="98">
        <v>3.3822812456776075</v>
      </c>
      <c r="S147" s="98">
        <v>2.8920446088372742</v>
      </c>
      <c r="T147" s="98">
        <v>3.6298318154285893</v>
      </c>
      <c r="U147" s="98">
        <v>5.0473194092254987</v>
      </c>
      <c r="V147" s="98">
        <v>5.4685309632226513</v>
      </c>
      <c r="W147" s="98">
        <v>6.4294248570631387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0.71096382711282713</v>
      </c>
      <c r="D148" s="122">
        <v>1.0876680328757393</v>
      </c>
      <c r="E148" s="122">
        <v>2.0183625622704757</v>
      </c>
      <c r="F148" s="122">
        <v>4.1100568768169419</v>
      </c>
      <c r="G148" s="122">
        <v>7.0977156264503876</v>
      </c>
      <c r="H148" s="122">
        <v>14.930178506123143</v>
      </c>
      <c r="I148" s="122">
        <v>15.937648632927205</v>
      </c>
      <c r="J148" s="122">
        <v>20.563454970920134</v>
      </c>
      <c r="K148" s="122">
        <v>14.76963398495915</v>
      </c>
      <c r="L148" s="122">
        <v>15.219686548152488</v>
      </c>
      <c r="M148" s="122">
        <v>7.9294594644939727</v>
      </c>
      <c r="N148" s="122">
        <v>9.2066611040450876</v>
      </c>
      <c r="O148" s="122">
        <v>11.418254729532146</v>
      </c>
      <c r="P148" s="122">
        <v>28.466636385390213</v>
      </c>
      <c r="Q148" s="122">
        <v>23.39193435020896</v>
      </c>
      <c r="R148" s="122">
        <v>20.430971283581517</v>
      </c>
      <c r="S148" s="122">
        <v>18.376971123006346</v>
      </c>
      <c r="T148" s="122">
        <v>23.075066662232974</v>
      </c>
      <c r="U148" s="122">
        <v>27.336596721625988</v>
      </c>
      <c r="V148" s="122">
        <v>31.599872889385654</v>
      </c>
      <c r="W148" s="122">
        <v>31.124281469628286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8.5739874546645528E-2</v>
      </c>
      <c r="D149" s="98">
        <v>0.10105182875748848</v>
      </c>
      <c r="E149" s="98">
        <v>0.17100490247289638</v>
      </c>
      <c r="F149" s="98">
        <v>0.40508492359341047</v>
      </c>
      <c r="G149" s="98">
        <v>0.77230121048632483</v>
      </c>
      <c r="H149" s="98">
        <v>1.2723741685298247</v>
      </c>
      <c r="I149" s="98">
        <v>1.1600913862944817</v>
      </c>
      <c r="J149" s="98">
        <v>0.89605692719702512</v>
      </c>
      <c r="K149" s="98">
        <v>1.0091200283660267</v>
      </c>
      <c r="L149" s="98">
        <v>0.68739176577807082</v>
      </c>
      <c r="M149" s="98">
        <v>0.3685352558163556</v>
      </c>
      <c r="N149" s="98">
        <v>0.36722362919540258</v>
      </c>
      <c r="O149" s="98">
        <v>0.46231237772992895</v>
      </c>
      <c r="P149" s="98">
        <v>1.178454150843798</v>
      </c>
      <c r="Q149" s="98">
        <v>0.85529534423802245</v>
      </c>
      <c r="R149" s="98">
        <v>0.7177528080439457</v>
      </c>
      <c r="S149" s="98">
        <v>0.68239472740091311</v>
      </c>
      <c r="T149" s="98">
        <v>0.76990342202396223</v>
      </c>
      <c r="U149" s="98">
        <v>0.82322327107688364</v>
      </c>
      <c r="V149" s="98">
        <v>0.93342865605754222</v>
      </c>
      <c r="W149" s="98">
        <v>1.2545772438345575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1.7782058929604564E-4</v>
      </c>
      <c r="G150" s="98">
        <v>3.4601129750410069E-4</v>
      </c>
      <c r="H150" s="98">
        <v>5.9351894389247776E-4</v>
      </c>
      <c r="I150" s="98">
        <v>1.1783979444713495E-3</v>
      </c>
      <c r="J150" s="98">
        <v>4.2628414365614316E-4</v>
      </c>
      <c r="K150" s="98">
        <v>1.202919304184973E-3</v>
      </c>
      <c r="L150" s="98">
        <v>1.4249339762775807E-3</v>
      </c>
      <c r="M150" s="98">
        <v>5.8766781841443154E-4</v>
      </c>
      <c r="N150" s="98">
        <v>0</v>
      </c>
      <c r="O150" s="98">
        <v>0</v>
      </c>
      <c r="P150" s="98">
        <v>2.230293642457663E-3</v>
      </c>
      <c r="Q150" s="98">
        <v>7.7421198473035218E-4</v>
      </c>
      <c r="R150" s="98">
        <v>1.0756287531817886E-3</v>
      </c>
      <c r="S150" s="98">
        <v>1.0437182015782577E-3</v>
      </c>
      <c r="T150" s="98">
        <v>1.6135219022007212E-3</v>
      </c>
      <c r="U150" s="98">
        <v>8.2036565321014676E-4</v>
      </c>
      <c r="V150" s="98">
        <v>4.1952696021174809E-4</v>
      </c>
      <c r="W150" s="98">
        <v>2.491267814783166E-3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5.7859387087054816E-5</v>
      </c>
      <c r="G151" s="101">
        <v>1.0394026339992337E-4</v>
      </c>
      <c r="H151" s="101">
        <v>1.7078758065425527E-4</v>
      </c>
      <c r="I151" s="101">
        <v>4.0021638783362091E-4</v>
      </c>
      <c r="J151" s="101">
        <v>1.3487476677391977E-4</v>
      </c>
      <c r="K151" s="101">
        <v>3.5156925383994031E-4</v>
      </c>
      <c r="L151" s="101">
        <v>7.9518176741908905E-4</v>
      </c>
      <c r="M151" s="101">
        <v>1.6166928239220635E-4</v>
      </c>
      <c r="N151" s="101">
        <v>0</v>
      </c>
      <c r="O151" s="101">
        <v>0</v>
      </c>
      <c r="P151" s="101">
        <v>5.4664348624049067E-4</v>
      </c>
      <c r="Q151" s="101">
        <v>2.1051277177607929E-4</v>
      </c>
      <c r="R151" s="101">
        <v>2.6836774102998937E-4</v>
      </c>
      <c r="S151" s="101">
        <v>2.8651905267464161E-4</v>
      </c>
      <c r="T151" s="101">
        <v>4.3543862260357765E-4</v>
      </c>
      <c r="U151" s="101">
        <v>2.027805150174829E-4</v>
      </c>
      <c r="V151" s="101">
        <v>1.0671540590070592E-4</v>
      </c>
      <c r="W151" s="101">
        <v>6.4640951575043392E-4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1.1996120220899082E-4</v>
      </c>
      <c r="G152" s="104">
        <v>2.4207103410417731E-4</v>
      </c>
      <c r="H152" s="104">
        <v>4.2273136323822246E-4</v>
      </c>
      <c r="I152" s="104">
        <v>7.7818155663772872E-4</v>
      </c>
      <c r="J152" s="104">
        <v>2.9140937688222336E-4</v>
      </c>
      <c r="K152" s="104">
        <v>8.5135005034503279E-4</v>
      </c>
      <c r="L152" s="104">
        <v>6.2975220885849162E-4</v>
      </c>
      <c r="M152" s="104">
        <v>4.2599853602222516E-4</v>
      </c>
      <c r="N152" s="104">
        <v>0</v>
      </c>
      <c r="O152" s="104">
        <v>0</v>
      </c>
      <c r="P152" s="104">
        <v>1.6836501562171721E-3</v>
      </c>
      <c r="Q152" s="104">
        <v>5.6369921295427289E-4</v>
      </c>
      <c r="R152" s="104">
        <v>8.0726101215179919E-4</v>
      </c>
      <c r="S152" s="104">
        <v>7.5719914890361607E-4</v>
      </c>
      <c r="T152" s="104">
        <v>1.1780832795971435E-3</v>
      </c>
      <c r="U152" s="104">
        <v>6.1758513819266383E-4</v>
      </c>
      <c r="V152" s="104">
        <v>3.1281155431104219E-4</v>
      </c>
      <c r="W152" s="104">
        <v>1.8448582990327322E-3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0.6112989135700031</v>
      </c>
      <c r="D153" s="101">
        <v>0.96574337592616821</v>
      </c>
      <c r="E153" s="101">
        <v>1.7922555745188746</v>
      </c>
      <c r="F153" s="101">
        <v>3.5870190225729814</v>
      </c>
      <c r="G153" s="101">
        <v>6.0765783386188978</v>
      </c>
      <c r="H153" s="101">
        <v>12.917404667618344</v>
      </c>
      <c r="I153" s="101">
        <v>13.560460497621271</v>
      </c>
      <c r="J153" s="101">
        <v>18.389901307794155</v>
      </c>
      <c r="K153" s="101">
        <v>12.654376627029679</v>
      </c>
      <c r="L153" s="101">
        <v>12.080885924338471</v>
      </c>
      <c r="M153" s="101">
        <v>6.6084581174908559</v>
      </c>
      <c r="N153" s="101">
        <v>8.1145746645018502</v>
      </c>
      <c r="O153" s="101">
        <v>10.298373758026047</v>
      </c>
      <c r="P153" s="101">
        <v>24.455412114680197</v>
      </c>
      <c r="Q153" s="101">
        <v>20.172848782282511</v>
      </c>
      <c r="R153" s="101">
        <v>17.433563154459925</v>
      </c>
      <c r="S153" s="101">
        <v>15.742646531251165</v>
      </c>
      <c r="T153" s="101">
        <v>18.759098424487959</v>
      </c>
      <c r="U153" s="101">
        <v>23.130180979459421</v>
      </c>
      <c r="V153" s="101">
        <v>27.928631947953793</v>
      </c>
      <c r="W153" s="101">
        <v>25.800608166128782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1.3925038996178501E-2</v>
      </c>
      <c r="D154" s="104">
        <v>2.0872828192082724E-2</v>
      </c>
      <c r="E154" s="104">
        <v>5.5102085278704624E-2</v>
      </c>
      <c r="F154" s="104">
        <v>0.11777511006125424</v>
      </c>
      <c r="G154" s="104">
        <v>0.24849006604766083</v>
      </c>
      <c r="H154" s="104">
        <v>0.73980615103108194</v>
      </c>
      <c r="I154" s="104">
        <v>1.2159183510669798</v>
      </c>
      <c r="J154" s="104">
        <v>1.2770704517852987</v>
      </c>
      <c r="K154" s="104">
        <v>1.1049344102592595</v>
      </c>
      <c r="L154" s="104">
        <v>2.4499839240596692</v>
      </c>
      <c r="M154" s="104">
        <v>0.95187842336834638</v>
      </c>
      <c r="N154" s="104">
        <v>0.72486281034783462</v>
      </c>
      <c r="O154" s="104">
        <v>0.65756859377617105</v>
      </c>
      <c r="P154" s="104">
        <v>2.8305398262237587</v>
      </c>
      <c r="Q154" s="104">
        <v>2.3630160117036967</v>
      </c>
      <c r="R154" s="104">
        <v>2.2785796923244641</v>
      </c>
      <c r="S154" s="104">
        <v>1.9508861461526914</v>
      </c>
      <c r="T154" s="104">
        <v>3.5444512938188524</v>
      </c>
      <c r="U154" s="104">
        <v>3.3823721054364722</v>
      </c>
      <c r="V154" s="104">
        <v>2.7373927584141056</v>
      </c>
      <c r="W154" s="104">
        <v>4.0666047918501622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4.2578820589170225E-3</v>
      </c>
      <c r="D155" s="98">
        <v>5.8633752362864727E-3</v>
      </c>
      <c r="E155" s="98">
        <v>1.7062179269558529E-2</v>
      </c>
      <c r="F155" s="98">
        <v>3.5511132972642981E-2</v>
      </c>
      <c r="G155" s="98">
        <v>6.9020277208572914E-2</v>
      </c>
      <c r="H155" s="98">
        <v>0.19687582330664991</v>
      </c>
      <c r="I155" s="98">
        <v>0.38477725942472074</v>
      </c>
      <c r="J155" s="98">
        <v>0.37661053235261799</v>
      </c>
      <c r="K155" s="98">
        <v>0.30030270951848026</v>
      </c>
      <c r="L155" s="98">
        <v>1.3096462352029212</v>
      </c>
      <c r="M155" s="98">
        <v>0.24552844376246488</v>
      </c>
      <c r="N155" s="98">
        <v>0.23141965680498092</v>
      </c>
      <c r="O155" s="98">
        <v>0.21643083637718966</v>
      </c>
      <c r="P155" s="98">
        <v>0.68091467843291864</v>
      </c>
      <c r="Q155" s="98">
        <v>0.64167359574342697</v>
      </c>
      <c r="R155" s="98">
        <v>0.57277323136168479</v>
      </c>
      <c r="S155" s="98">
        <v>0.54394303423783008</v>
      </c>
      <c r="T155" s="98">
        <v>0.97807603784963049</v>
      </c>
      <c r="U155" s="98">
        <v>0.86024307788571297</v>
      </c>
      <c r="V155" s="98">
        <v>0.71773023552812121</v>
      </c>
      <c r="W155" s="98">
        <v>1.0859479442512705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9.6671569372614799E-3</v>
      </c>
      <c r="D156" s="98">
        <v>1.5009452955796252E-2</v>
      </c>
      <c r="E156" s="98">
        <v>3.8039906009146092E-2</v>
      </c>
      <c r="F156" s="98">
        <v>8.2263977088611259E-2</v>
      </c>
      <c r="G156" s="98">
        <v>0.1794697888390879</v>
      </c>
      <c r="H156" s="98">
        <v>0.54293032772443206</v>
      </c>
      <c r="I156" s="98">
        <v>0.83114109164225913</v>
      </c>
      <c r="J156" s="98">
        <v>0.90045991943268067</v>
      </c>
      <c r="K156" s="98">
        <v>0.80463170074077928</v>
      </c>
      <c r="L156" s="98">
        <v>1.1403376888567482</v>
      </c>
      <c r="M156" s="98">
        <v>0.70634997960588153</v>
      </c>
      <c r="N156" s="98">
        <v>0.49344315354285367</v>
      </c>
      <c r="O156" s="98">
        <v>0.44113775739898137</v>
      </c>
      <c r="P156" s="98">
        <v>2.1496251477908399</v>
      </c>
      <c r="Q156" s="98">
        <v>1.7213424159602697</v>
      </c>
      <c r="R156" s="98">
        <v>1.7058064609627794</v>
      </c>
      <c r="S156" s="98">
        <v>1.4069431119148614</v>
      </c>
      <c r="T156" s="98">
        <v>2.5663752559692217</v>
      </c>
      <c r="U156" s="98">
        <v>2.5221290275507591</v>
      </c>
      <c r="V156" s="98">
        <v>2.0196625228859841</v>
      </c>
      <c r="W156" s="98">
        <v>2.9806568475988913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0.46152230861771382</v>
      </c>
      <c r="D157" s="122">
        <v>0.72112863087364065</v>
      </c>
      <c r="E157" s="122">
        <v>1.229793887775025</v>
      </c>
      <c r="F157" s="122">
        <v>2.2932555032884236</v>
      </c>
      <c r="G157" s="122">
        <v>4.2694032243058482</v>
      </c>
      <c r="H157" s="122">
        <v>8.7955822002061854</v>
      </c>
      <c r="I157" s="122">
        <v>9.8317802420213454</v>
      </c>
      <c r="J157" s="122">
        <v>12.529305091938522</v>
      </c>
      <c r="K157" s="122">
        <v>8.1262232244666333</v>
      </c>
      <c r="L157" s="122">
        <v>9.6191657976721991</v>
      </c>
      <c r="M157" s="122">
        <v>4.6981750393505406</v>
      </c>
      <c r="N157" s="122">
        <v>5.3084322125909864</v>
      </c>
      <c r="O157" s="122">
        <v>6.3978124597168113</v>
      </c>
      <c r="P157" s="122">
        <v>15.998050909945839</v>
      </c>
      <c r="Q157" s="122">
        <v>13.029114744378681</v>
      </c>
      <c r="R157" s="122">
        <v>10.794649744837944</v>
      </c>
      <c r="S157" s="122">
        <v>9.7488281610014411</v>
      </c>
      <c r="T157" s="122">
        <v>12.23516947760308</v>
      </c>
      <c r="U157" s="122">
        <v>14.286592457331842</v>
      </c>
      <c r="V157" s="122">
        <v>16.395745904054571</v>
      </c>
      <c r="W157" s="122">
        <v>15.695150733336099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0.22000302466620367</v>
      </c>
      <c r="D158" s="98">
        <v>0.3714074255967863</v>
      </c>
      <c r="E158" s="98">
        <v>0.61543054087009275</v>
      </c>
      <c r="F158" s="98">
        <v>1.3470029482987533</v>
      </c>
      <c r="G158" s="98">
        <v>2.0707800492042323</v>
      </c>
      <c r="H158" s="98">
        <v>3.6494816861619399</v>
      </c>
      <c r="I158" s="98">
        <v>4.175635543184816</v>
      </c>
      <c r="J158" s="98">
        <v>4.4565243271610928</v>
      </c>
      <c r="K158" s="98">
        <v>3.7434693511085873</v>
      </c>
      <c r="L158" s="98">
        <v>3.8378302439472551</v>
      </c>
      <c r="M158" s="98">
        <v>2.0322968372209487</v>
      </c>
      <c r="N158" s="98">
        <v>2.0249239222850921</v>
      </c>
      <c r="O158" s="98">
        <v>2.3624323261645177</v>
      </c>
      <c r="P158" s="98">
        <v>6.2919865754756508</v>
      </c>
      <c r="Q158" s="98">
        <v>4.3925103010489162</v>
      </c>
      <c r="R158" s="98">
        <v>2.8088784411809842</v>
      </c>
      <c r="S158" s="98">
        <v>2.909227707364312</v>
      </c>
      <c r="T158" s="98">
        <v>3.8864914038709477</v>
      </c>
      <c r="U158" s="98">
        <v>4.4542166415520068</v>
      </c>
      <c r="V158" s="98">
        <v>5.0256676582562374</v>
      </c>
      <c r="W158" s="98">
        <v>4.5182783785188807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0.24151928395151018</v>
      </c>
      <c r="D159" s="33">
        <v>0.34972120527685441</v>
      </c>
      <c r="E159" s="33">
        <v>0.61436334690493233</v>
      </c>
      <c r="F159" s="33">
        <v>0.94625255498967042</v>
      </c>
      <c r="G159" s="33">
        <v>2.1986231751016159</v>
      </c>
      <c r="H159" s="33">
        <v>5.146100514044246</v>
      </c>
      <c r="I159" s="33">
        <v>5.6561446988365303</v>
      </c>
      <c r="J159" s="33">
        <v>8.0727807647774288</v>
      </c>
      <c r="K159" s="33">
        <v>4.3827538733580464</v>
      </c>
      <c r="L159" s="33">
        <v>5.7813355537249436</v>
      </c>
      <c r="M159" s="33">
        <v>2.6658782021295919</v>
      </c>
      <c r="N159" s="33">
        <v>3.2835082903058939</v>
      </c>
      <c r="O159" s="33">
        <v>4.0353801335522936</v>
      </c>
      <c r="P159" s="33">
        <v>9.706064334470188</v>
      </c>
      <c r="Q159" s="33">
        <v>8.6366044433297642</v>
      </c>
      <c r="R159" s="33">
        <v>7.9857713036569606</v>
      </c>
      <c r="S159" s="33">
        <v>6.8396004536371287</v>
      </c>
      <c r="T159" s="33">
        <v>8.3486780737321329</v>
      </c>
      <c r="U159" s="33">
        <v>9.8323758157798355</v>
      </c>
      <c r="V159" s="33">
        <v>11.370078245798336</v>
      </c>
      <c r="W159" s="33">
        <v>11.176872354817219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127.47901798184029</v>
      </c>
      <c r="D161" s="117">
        <f t="shared" si="54"/>
        <v>149.13156525480304</v>
      </c>
      <c r="E161" s="117">
        <f t="shared" si="54"/>
        <v>150.01428448296116</v>
      </c>
      <c r="F161" s="117">
        <f t="shared" si="54"/>
        <v>122.17517028664957</v>
      </c>
      <c r="G161" s="117">
        <f t="shared" si="54"/>
        <v>54.364275579588771</v>
      </c>
      <c r="H161" s="117">
        <f t="shared" si="54"/>
        <v>120.13590621926184</v>
      </c>
      <c r="I161" s="117">
        <f t="shared" si="54"/>
        <v>96.39632115361357</v>
      </c>
      <c r="J161" s="117">
        <f t="shared" si="54"/>
        <v>140.6544071825999</v>
      </c>
      <c r="K161" s="117">
        <f t="shared" si="54"/>
        <v>66.755570773464484</v>
      </c>
      <c r="L161" s="117">
        <f t="shared" si="54"/>
        <v>116.83736239439247</v>
      </c>
      <c r="M161" s="117">
        <f t="shared" si="54"/>
        <v>51.236011149679122</v>
      </c>
      <c r="N161" s="117">
        <f t="shared" si="54"/>
        <v>104.80353230388904</v>
      </c>
      <c r="O161" s="117">
        <f t="shared" si="54"/>
        <v>106.50139480771408</v>
      </c>
      <c r="P161" s="117">
        <f t="shared" si="54"/>
        <v>74.214021146277034</v>
      </c>
      <c r="Q161" s="117">
        <f t="shared" si="54"/>
        <v>98.201689589003749</v>
      </c>
      <c r="R161" s="117">
        <f t="shared" ref="R161:V161" si="55">R162+R164+R166+R175</f>
        <v>111.81624629602595</v>
      </c>
      <c r="S161" s="117">
        <f t="shared" si="55"/>
        <v>84.87354089608445</v>
      </c>
      <c r="T161" s="117">
        <f t="shared" si="55"/>
        <v>58.480573198449058</v>
      </c>
      <c r="U161" s="117">
        <f t="shared" si="55"/>
        <v>47.961810254226869</v>
      </c>
      <c r="V161" s="117">
        <f t="shared" si="55"/>
        <v>39.473690041407266</v>
      </c>
      <c r="W161" s="117">
        <f t="shared" ref="W161" si="56">W162+W164+W166+W175</f>
        <v>62.403647660767199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108.79173615635975</v>
      </c>
      <c r="D162" s="122">
        <f t="shared" si="57"/>
        <v>125.43336676491384</v>
      </c>
      <c r="E162" s="122">
        <f t="shared" si="57"/>
        <v>127.51310820982835</v>
      </c>
      <c r="F162" s="122">
        <f t="shared" si="57"/>
        <v>105.40101954048639</v>
      </c>
      <c r="G162" s="122">
        <f t="shared" si="57"/>
        <v>46.354224151407827</v>
      </c>
      <c r="H162" s="122">
        <f t="shared" si="57"/>
        <v>101.99079095880967</v>
      </c>
      <c r="I162" s="122">
        <f t="shared" si="57"/>
        <v>80.176459301262554</v>
      </c>
      <c r="J162" s="122">
        <f t="shared" si="57"/>
        <v>118.85902918376601</v>
      </c>
      <c r="K162" s="122">
        <f t="shared" si="57"/>
        <v>56.441279997859723</v>
      </c>
      <c r="L162" s="122">
        <f t="shared" si="57"/>
        <v>98.834923654224895</v>
      </c>
      <c r="M162" s="122">
        <f t="shared" si="57"/>
        <v>40.85521597308513</v>
      </c>
      <c r="N162" s="122">
        <f t="shared" si="57"/>
        <v>85.400146653710664</v>
      </c>
      <c r="O162" s="122">
        <f t="shared" si="57"/>
        <v>87.028419593098263</v>
      </c>
      <c r="P162" s="122">
        <f t="shared" si="57"/>
        <v>58.084922161688908</v>
      </c>
      <c r="Q162" s="122">
        <f t="shared" si="57"/>
        <v>76.898607066752092</v>
      </c>
      <c r="R162" s="122">
        <f t="shared" si="57"/>
        <v>88.597821269358363</v>
      </c>
      <c r="S162" s="122">
        <f t="shared" si="57"/>
        <v>65.265293083888281</v>
      </c>
      <c r="T162" s="122">
        <f t="shared" si="57"/>
        <v>44.039583622570589</v>
      </c>
      <c r="U162" s="122">
        <f t="shared" si="57"/>
        <v>35.283000748006828</v>
      </c>
      <c r="V162" s="122">
        <f t="shared" si="57"/>
        <v>27.675297684785658</v>
      </c>
      <c r="W162" s="122">
        <f t="shared" si="57"/>
        <v>45.597719532935535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108.79173615635975</v>
      </c>
      <c r="D163" s="33">
        <v>125.43336676491384</v>
      </c>
      <c r="E163" s="33">
        <v>127.51310820982835</v>
      </c>
      <c r="F163" s="33">
        <v>105.40101954048639</v>
      </c>
      <c r="G163" s="33">
        <v>46.354224151407827</v>
      </c>
      <c r="H163" s="33">
        <v>101.99079095880967</v>
      </c>
      <c r="I163" s="33">
        <v>80.176459301262554</v>
      </c>
      <c r="J163" s="33">
        <v>118.85902918376601</v>
      </c>
      <c r="K163" s="33">
        <v>56.441279997859723</v>
      </c>
      <c r="L163" s="33">
        <v>98.834923654224895</v>
      </c>
      <c r="M163" s="33">
        <v>40.85521597308513</v>
      </c>
      <c r="N163" s="33">
        <v>85.400146653710664</v>
      </c>
      <c r="O163" s="33">
        <v>87.028419593098263</v>
      </c>
      <c r="P163" s="33">
        <v>58.084922161688908</v>
      </c>
      <c r="Q163" s="33">
        <v>76.898607066752092</v>
      </c>
      <c r="R163" s="33">
        <v>88.597821269358363</v>
      </c>
      <c r="S163" s="33">
        <v>65.265293083888281</v>
      </c>
      <c r="T163" s="33">
        <v>44.039583622570589</v>
      </c>
      <c r="U163" s="33">
        <v>35.283000748006828</v>
      </c>
      <c r="V163" s="33">
        <v>27.675297684785658</v>
      </c>
      <c r="W163" s="33">
        <v>45.597719532935535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0.17397988415288779</v>
      </c>
      <c r="D164" s="122">
        <f t="shared" si="58"/>
        <v>0.53812895756883816</v>
      </c>
      <c r="E164" s="122">
        <f t="shared" si="58"/>
        <v>0.33071877323736248</v>
      </c>
      <c r="F164" s="122">
        <f t="shared" si="58"/>
        <v>0.10251884076748562</v>
      </c>
      <c r="G164" s="122">
        <f t="shared" si="58"/>
        <v>5.8795901428617847E-2</v>
      </c>
      <c r="H164" s="122">
        <f t="shared" si="58"/>
        <v>0.21681815672852695</v>
      </c>
      <c r="I164" s="122">
        <f t="shared" si="58"/>
        <v>4.2374114357214547E-2</v>
      </c>
      <c r="J164" s="122">
        <f t="shared" si="58"/>
        <v>0.28568855136152549</v>
      </c>
      <c r="K164" s="122">
        <f t="shared" si="58"/>
        <v>0.52571764126218812</v>
      </c>
      <c r="L164" s="122">
        <f t="shared" si="58"/>
        <v>0.47701738791116399</v>
      </c>
      <c r="M164" s="122">
        <f t="shared" si="58"/>
        <v>0.18583692514556061</v>
      </c>
      <c r="N164" s="122">
        <f t="shared" si="58"/>
        <v>0.28732416994419158</v>
      </c>
      <c r="O164" s="122">
        <f t="shared" si="58"/>
        <v>0.52588605348265738</v>
      </c>
      <c r="P164" s="122">
        <f t="shared" si="58"/>
        <v>0.21243592133685993</v>
      </c>
      <c r="Q164" s="122">
        <f t="shared" si="58"/>
        <v>0.39866427593568576</v>
      </c>
      <c r="R164" s="122">
        <f t="shared" si="58"/>
        <v>1.2755709129067576</v>
      </c>
      <c r="S164" s="122">
        <f t="shared" si="58"/>
        <v>1.2215999418246746</v>
      </c>
      <c r="T164" s="122">
        <f t="shared" si="58"/>
        <v>0.71323109752874037</v>
      </c>
      <c r="U164" s="122">
        <f t="shared" si="58"/>
        <v>1.3639133770039644</v>
      </c>
      <c r="V164" s="122">
        <f t="shared" si="58"/>
        <v>0.64152572994062418</v>
      </c>
      <c r="W164" s="122">
        <f t="shared" si="58"/>
        <v>2.010361248703326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0.17397988415288779</v>
      </c>
      <c r="D165" s="98">
        <v>0.53812895756883816</v>
      </c>
      <c r="E165" s="98">
        <v>0.33071877323736248</v>
      </c>
      <c r="F165" s="98">
        <v>0.10251884076748562</v>
      </c>
      <c r="G165" s="98">
        <v>5.8795901428617847E-2</v>
      </c>
      <c r="H165" s="98">
        <v>0.21681815672852695</v>
      </c>
      <c r="I165" s="98">
        <v>4.2374114357214547E-2</v>
      </c>
      <c r="J165" s="98">
        <v>0.28568855136152549</v>
      </c>
      <c r="K165" s="98">
        <v>0.52571764126218812</v>
      </c>
      <c r="L165" s="98">
        <v>0.47701738791116399</v>
      </c>
      <c r="M165" s="98">
        <v>0.18583692514556061</v>
      </c>
      <c r="N165" s="98">
        <v>0.28732416994419158</v>
      </c>
      <c r="O165" s="98">
        <v>0.52588605348265738</v>
      </c>
      <c r="P165" s="98">
        <v>0.21243592133685993</v>
      </c>
      <c r="Q165" s="98">
        <v>0.39866427593568576</v>
      </c>
      <c r="R165" s="98">
        <v>1.2755709129067576</v>
      </c>
      <c r="S165" s="98">
        <v>1.2215999418246746</v>
      </c>
      <c r="T165" s="98">
        <v>0.71323109752874037</v>
      </c>
      <c r="U165" s="98">
        <v>1.3639133770039644</v>
      </c>
      <c r="V165" s="98">
        <v>0.64152572994062418</v>
      </c>
      <c r="W165" s="98">
        <v>2.010361248703326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11.226010343481736</v>
      </c>
      <c r="D166" s="122">
        <v>13.92656671213317</v>
      </c>
      <c r="E166" s="122">
        <v>13.776419896683363</v>
      </c>
      <c r="F166" s="122">
        <v>10.700968322139341</v>
      </c>
      <c r="G166" s="122">
        <v>4.964826872704295</v>
      </c>
      <c r="H166" s="122">
        <v>11.281947570199062</v>
      </c>
      <c r="I166" s="122">
        <v>10.00531674744196</v>
      </c>
      <c r="J166" s="122">
        <v>13.365879258655186</v>
      </c>
      <c r="K166" s="122">
        <v>6.3144036525214613</v>
      </c>
      <c r="L166" s="122">
        <v>10.738470496001293</v>
      </c>
      <c r="M166" s="122">
        <v>6.4018714512713029</v>
      </c>
      <c r="N166" s="122">
        <v>12.124969418661321</v>
      </c>
      <c r="O166" s="122">
        <v>12.143123398333168</v>
      </c>
      <c r="P166" s="122">
        <v>10.189978385727667</v>
      </c>
      <c r="Q166" s="122">
        <v>13.426152239767749</v>
      </c>
      <c r="R166" s="122">
        <v>14.357236877484775</v>
      </c>
      <c r="S166" s="122">
        <v>12.013561650860694</v>
      </c>
      <c r="T166" s="122">
        <v>8.9710227347192983</v>
      </c>
      <c r="U166" s="122">
        <v>7.4312159580269013</v>
      </c>
      <c r="V166" s="122">
        <v>7.3455774934707563</v>
      </c>
      <c r="W166" s="122">
        <v>9.835685711799016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1.353575280878855</v>
      </c>
      <c r="D167" s="98">
        <v>1.2941034440392618</v>
      </c>
      <c r="E167" s="98">
        <v>1.1668214370147096</v>
      </c>
      <c r="F167" s="98">
        <v>1.054906073585409</v>
      </c>
      <c r="G167" s="98">
        <v>0.54013704291681619</v>
      </c>
      <c r="H167" s="98">
        <v>0.96150053234335009</v>
      </c>
      <c r="I167" s="98">
        <v>0.72833974815956515</v>
      </c>
      <c r="J167" s="98">
        <v>0.58249587632637101</v>
      </c>
      <c r="K167" s="98">
        <v>0.4314578424283011</v>
      </c>
      <c r="L167" s="98">
        <v>0.48500287468144937</v>
      </c>
      <c r="M167" s="98">
        <v>0.29749231493609429</v>
      </c>
      <c r="N167" s="98">
        <v>0.48359364369912666</v>
      </c>
      <c r="O167" s="98">
        <v>0.4916553750969338</v>
      </c>
      <c r="P167" s="98">
        <v>0.42188185275424833</v>
      </c>
      <c r="Q167" s="98">
        <v>0.49091839733145337</v>
      </c>
      <c r="R167" s="98">
        <v>0.504379789995829</v>
      </c>
      <c r="S167" s="98">
        <v>0.44609946471731554</v>
      </c>
      <c r="T167" s="98">
        <v>0.29930106642099269</v>
      </c>
      <c r="U167" s="98">
        <v>0.22387056093839017</v>
      </c>
      <c r="V167" s="98">
        <v>0.21693471834213671</v>
      </c>
      <c r="W167" s="98">
        <v>0.3964524178032372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3.3889979561513777E-4</v>
      </c>
      <c r="D168" s="98">
        <v>3.4857330354714757E-4</v>
      </c>
      <c r="E168" s="98">
        <v>1.7365363774847739E-4</v>
      </c>
      <c r="F168" s="98">
        <v>3.5564117859209128E-4</v>
      </c>
      <c r="G168" s="98">
        <v>2.5950847312807544E-4</v>
      </c>
      <c r="H168" s="98">
        <v>4.2394210278034127E-4</v>
      </c>
      <c r="I168" s="98">
        <v>7.2516796582852271E-4</v>
      </c>
      <c r="J168" s="98">
        <v>2.557704861936859E-4</v>
      </c>
      <c r="K168" s="98">
        <v>5.1553684465070293E-4</v>
      </c>
      <c r="L168" s="98">
        <v>1.017809983055415E-3</v>
      </c>
      <c r="M168" s="98">
        <v>4.897231820120264E-4</v>
      </c>
      <c r="N168" s="98">
        <v>0</v>
      </c>
      <c r="O168" s="98">
        <v>0</v>
      </c>
      <c r="P168" s="98">
        <v>7.7575431042005666E-4</v>
      </c>
      <c r="Q168" s="98">
        <v>4.8388249045647013E-4</v>
      </c>
      <c r="R168" s="98">
        <v>7.8227545685948246E-4</v>
      </c>
      <c r="S168" s="98">
        <v>7.3060274110478053E-4</v>
      </c>
      <c r="T168" s="98">
        <v>6.4540876088028856E-4</v>
      </c>
      <c r="U168" s="98">
        <v>2.0509141330253669E-4</v>
      </c>
      <c r="V168" s="98">
        <v>1.0488174005293702E-4</v>
      </c>
      <c r="W168" s="98">
        <v>7.5821194362965896E-4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1.120669240646022E-4</v>
      </c>
      <c r="D169" s="101">
        <v>1.0618542561923567E-4</v>
      </c>
      <c r="E169" s="101">
        <v>5.8023733703293694E-5</v>
      </c>
      <c r="F169" s="101">
        <v>1.1571877417410963E-4</v>
      </c>
      <c r="G169" s="101">
        <v>7.7955197549942531E-5</v>
      </c>
      <c r="H169" s="101">
        <v>1.2199112903875374E-4</v>
      </c>
      <c r="I169" s="101">
        <v>2.4628700789761283E-4</v>
      </c>
      <c r="J169" s="101">
        <v>8.0924860064351863E-5</v>
      </c>
      <c r="K169" s="101">
        <v>1.5067253735997447E-4</v>
      </c>
      <c r="L169" s="101">
        <v>5.6798697672792091E-4</v>
      </c>
      <c r="M169" s="101">
        <v>1.3472440199350529E-4</v>
      </c>
      <c r="N169" s="101">
        <v>0</v>
      </c>
      <c r="O169" s="101">
        <v>0</v>
      </c>
      <c r="P169" s="101">
        <v>1.901368647793011E-4</v>
      </c>
      <c r="Q169" s="101">
        <v>1.3157048236004954E-4</v>
      </c>
      <c r="R169" s="101">
        <v>1.9517653893090135E-4</v>
      </c>
      <c r="S169" s="101">
        <v>2.0056333687224913E-4</v>
      </c>
      <c r="T169" s="101">
        <v>1.7417544904143104E-4</v>
      </c>
      <c r="U169" s="101">
        <v>5.0695128754370726E-5</v>
      </c>
      <c r="V169" s="101">
        <v>2.667885147517648E-5</v>
      </c>
      <c r="W169" s="101">
        <v>1.9673333088056683E-4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2.2683287155053557E-4</v>
      </c>
      <c r="D170" s="104">
        <v>2.423878779279119E-4</v>
      </c>
      <c r="E170" s="104">
        <v>1.1562990404518368E-4</v>
      </c>
      <c r="F170" s="104">
        <v>2.3992240441798163E-4</v>
      </c>
      <c r="G170" s="104">
        <v>1.8155327557813289E-4</v>
      </c>
      <c r="H170" s="104">
        <v>3.0195097374158752E-4</v>
      </c>
      <c r="I170" s="104">
        <v>4.7888095793090988E-4</v>
      </c>
      <c r="J170" s="104">
        <v>1.7484562612933401E-4</v>
      </c>
      <c r="K170" s="104">
        <v>3.6486430729072841E-4</v>
      </c>
      <c r="L170" s="104">
        <v>4.498230063274941E-4</v>
      </c>
      <c r="M170" s="104">
        <v>3.5499878001852111E-4</v>
      </c>
      <c r="N170" s="104">
        <v>0</v>
      </c>
      <c r="O170" s="104">
        <v>0</v>
      </c>
      <c r="P170" s="104">
        <v>5.856174456407555E-4</v>
      </c>
      <c r="Q170" s="104">
        <v>3.5231200809642059E-4</v>
      </c>
      <c r="R170" s="104">
        <v>5.8709891792858111E-4</v>
      </c>
      <c r="S170" s="104">
        <v>5.300394042325314E-4</v>
      </c>
      <c r="T170" s="104">
        <v>4.7123331183885746E-4</v>
      </c>
      <c r="U170" s="104">
        <v>1.5439628454816596E-4</v>
      </c>
      <c r="V170" s="104">
        <v>7.8202888577760547E-5</v>
      </c>
      <c r="W170" s="104">
        <v>5.6147861274909215E-4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9.6525090094059891</v>
      </c>
      <c r="D171" s="101">
        <v>12.3646815835793</v>
      </c>
      <c r="E171" s="101">
        <v>12.2334443314005</v>
      </c>
      <c r="F171" s="101">
        <v>9.3391949219753627</v>
      </c>
      <c r="G171" s="101">
        <v>4.2506638507093166</v>
      </c>
      <c r="H171" s="101">
        <v>9.7610103993465778</v>
      </c>
      <c r="I171" s="101">
        <v>8.5129727484382141</v>
      </c>
      <c r="J171" s="101">
        <v>11.953074991625442</v>
      </c>
      <c r="K171" s="101">
        <v>5.4100313537521236</v>
      </c>
      <c r="L171" s="101">
        <v>8.5237785496093785</v>
      </c>
      <c r="M171" s="101">
        <v>5.3353646205156382</v>
      </c>
      <c r="N171" s="101">
        <v>10.686702966555186</v>
      </c>
      <c r="O171" s="101">
        <v>10.952135513588342</v>
      </c>
      <c r="P171" s="101">
        <v>8.7541336312653968</v>
      </c>
      <c r="Q171" s="101">
        <v>11.578509818329739</v>
      </c>
      <c r="R171" s="101">
        <v>12.250825533909699</v>
      </c>
      <c r="S171" s="101">
        <v>10.291423265806747</v>
      </c>
      <c r="T171" s="101">
        <v>7.2930740029854482</v>
      </c>
      <c r="U171" s="101">
        <v>6.2876889390426305</v>
      </c>
      <c r="V171" s="101">
        <v>6.4921791181277175</v>
      </c>
      <c r="W171" s="101">
        <v>8.1533211730481039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0.21958715340127635</v>
      </c>
      <c r="D172" s="104">
        <v>0.26743311121105995</v>
      </c>
      <c r="E172" s="104">
        <v>0.37598047463040396</v>
      </c>
      <c r="F172" s="104">
        <v>0.3065116853999777</v>
      </c>
      <c r="G172" s="104">
        <v>0.17376647060503417</v>
      </c>
      <c r="H172" s="104">
        <v>0.55901269640635487</v>
      </c>
      <c r="I172" s="104">
        <v>0.763279082878352</v>
      </c>
      <c r="J172" s="104">
        <v>0.83005262021717874</v>
      </c>
      <c r="K172" s="104">
        <v>0.47239891949638579</v>
      </c>
      <c r="L172" s="104">
        <v>1.7286712617274098</v>
      </c>
      <c r="M172" s="104">
        <v>0.76852479263755846</v>
      </c>
      <c r="N172" s="104">
        <v>0.95467280840700797</v>
      </c>
      <c r="O172" s="104">
        <v>0.69933250964789151</v>
      </c>
      <c r="P172" s="104">
        <v>1.013187147397602</v>
      </c>
      <c r="Q172" s="104">
        <v>1.356240141616099</v>
      </c>
      <c r="R172" s="104">
        <v>1.601249278122387</v>
      </c>
      <c r="S172" s="104">
        <v>1.2753083175955284</v>
      </c>
      <c r="T172" s="104">
        <v>1.3780022565519769</v>
      </c>
      <c r="U172" s="104">
        <v>0.91945136663257787</v>
      </c>
      <c r="V172" s="104">
        <v>0.63635877526084883</v>
      </c>
      <c r="W172" s="104">
        <v>1.2851539090040454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6.7143524775229974E-2</v>
      </c>
      <c r="D173" s="98">
        <v>7.5124495214920428E-2</v>
      </c>
      <c r="E173" s="98">
        <v>0.11642111596231894</v>
      </c>
      <c r="F173" s="98">
        <v>9.241831497543504E-2</v>
      </c>
      <c r="G173" s="98">
        <v>4.8265148629379973E-2</v>
      </c>
      <c r="H173" s="98">
        <v>0.1487634087530689</v>
      </c>
      <c r="I173" s="98">
        <v>0.24153960126387494</v>
      </c>
      <c r="J173" s="98">
        <v>0.24478411409774958</v>
      </c>
      <c r="K173" s="98">
        <v>0.12839013264604612</v>
      </c>
      <c r="L173" s="98">
        <v>0.92406639390244727</v>
      </c>
      <c r="M173" s="98">
        <v>0.19823403041477697</v>
      </c>
      <c r="N173" s="98">
        <v>0.30478878282716831</v>
      </c>
      <c r="O173" s="98">
        <v>0.2301769296791758</v>
      </c>
      <c r="P173" s="98">
        <v>0.24373230656252459</v>
      </c>
      <c r="Q173" s="98">
        <v>0.36828505776180953</v>
      </c>
      <c r="R173" s="98">
        <v>0.40251070714586368</v>
      </c>
      <c r="S173" s="98">
        <v>0.35557947716717248</v>
      </c>
      <c r="T173" s="98">
        <v>0.38025377569346563</v>
      </c>
      <c r="U173" s="98">
        <v>0.2338452568027452</v>
      </c>
      <c r="V173" s="98">
        <v>0.16684998243107879</v>
      </c>
      <c r="W173" s="98">
        <v>0.34318806890857817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0.15244362862604638</v>
      </c>
      <c r="D174" s="33">
        <v>0.19230861599613952</v>
      </c>
      <c r="E174" s="33">
        <v>0.25955935866808505</v>
      </c>
      <c r="F174" s="33">
        <v>0.21409337042454266</v>
      </c>
      <c r="G174" s="33">
        <v>0.1255013219756542</v>
      </c>
      <c r="H174" s="33">
        <v>0.410249287653286</v>
      </c>
      <c r="I174" s="33">
        <v>0.52173948161447703</v>
      </c>
      <c r="J174" s="33">
        <v>0.58526850611942915</v>
      </c>
      <c r="K174" s="33">
        <v>0.3440087868503397</v>
      </c>
      <c r="L174" s="33">
        <v>0.80460486782496266</v>
      </c>
      <c r="M174" s="33">
        <v>0.57029076222278152</v>
      </c>
      <c r="N174" s="33">
        <v>0.6498840255798396</v>
      </c>
      <c r="O174" s="33">
        <v>0.46915557996871576</v>
      </c>
      <c r="P174" s="33">
        <v>0.76945484083507731</v>
      </c>
      <c r="Q174" s="33">
        <v>0.98795508385428932</v>
      </c>
      <c r="R174" s="33">
        <v>1.1987385709765233</v>
      </c>
      <c r="S174" s="33">
        <v>0.91972884042835601</v>
      </c>
      <c r="T174" s="33">
        <v>0.99774848085851131</v>
      </c>
      <c r="U174" s="33">
        <v>0.68560610982983261</v>
      </c>
      <c r="V174" s="33">
        <v>0.46950879282977004</v>
      </c>
      <c r="W174" s="33">
        <v>0.94196584009546713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7.2872915978459227</v>
      </c>
      <c r="D175" s="122">
        <v>9.2335028201871818</v>
      </c>
      <c r="E175" s="122">
        <v>8.3940376032120874</v>
      </c>
      <c r="F175" s="122">
        <v>5.9706635832563553</v>
      </c>
      <c r="G175" s="122">
        <v>2.9864286540480309</v>
      </c>
      <c r="H175" s="122">
        <v>6.6463495335245888</v>
      </c>
      <c r="I175" s="122">
        <v>6.1721709905518418</v>
      </c>
      <c r="J175" s="122">
        <v>8.1438101888171559</v>
      </c>
      <c r="K175" s="122">
        <v>3.4741694818211046</v>
      </c>
      <c r="L175" s="122">
        <v>6.7869508562551193</v>
      </c>
      <c r="M175" s="122">
        <v>3.793086800177131</v>
      </c>
      <c r="N175" s="122">
        <v>6.9910920615728678</v>
      </c>
      <c r="O175" s="122">
        <v>6.8039657627999954</v>
      </c>
      <c r="P175" s="122">
        <v>5.7266846775235951</v>
      </c>
      <c r="Q175" s="122">
        <v>7.4782660065482247</v>
      </c>
      <c r="R175" s="122">
        <v>7.5856172362760486</v>
      </c>
      <c r="S175" s="122">
        <v>6.3730862195107969</v>
      </c>
      <c r="T175" s="122">
        <v>4.7567357436304318</v>
      </c>
      <c r="U175" s="122">
        <v>3.8836801711891713</v>
      </c>
      <c r="V175" s="122">
        <v>3.8112891332102268</v>
      </c>
      <c r="W175" s="122">
        <v>4.9598811673293195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3.4732621620614794</v>
      </c>
      <c r="D176" s="98">
        <v>4.7558921970823143</v>
      </c>
      <c r="E176" s="98">
        <v>4.2006651904774071</v>
      </c>
      <c r="F176" s="98">
        <v>3.5069612758071123</v>
      </c>
      <c r="G176" s="98">
        <v>1.448484978331336</v>
      </c>
      <c r="H176" s="98">
        <v>2.7577264542971425</v>
      </c>
      <c r="I176" s="98">
        <v>2.6213835398749143</v>
      </c>
      <c r="J176" s="98">
        <v>2.8966174597067775</v>
      </c>
      <c r="K176" s="98">
        <v>1.6004247211965243</v>
      </c>
      <c r="L176" s="98">
        <v>2.7078567590970635</v>
      </c>
      <c r="M176" s="98">
        <v>1.64075639831414</v>
      </c>
      <c r="N176" s="98">
        <v>2.6667655063891398</v>
      </c>
      <c r="O176" s="98">
        <v>2.5123852712308334</v>
      </c>
      <c r="P176" s="98">
        <v>2.2522811138878547</v>
      </c>
      <c r="Q176" s="98">
        <v>2.5211878149171385</v>
      </c>
      <c r="R176" s="98">
        <v>1.9738552506992526</v>
      </c>
      <c r="S176" s="98">
        <v>1.9018162352543475</v>
      </c>
      <c r="T176" s="98">
        <v>1.510966650871638</v>
      </c>
      <c r="U176" s="98">
        <v>1.2108252404465312</v>
      </c>
      <c r="V176" s="98">
        <v>1.1682409064009187</v>
      </c>
      <c r="W176" s="98">
        <v>1.4278473953809598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3.8140294357844433</v>
      </c>
      <c r="D177" s="33">
        <v>4.4776106231048676</v>
      </c>
      <c r="E177" s="33">
        <v>4.1933724127346794</v>
      </c>
      <c r="F177" s="33">
        <v>2.463702307449243</v>
      </c>
      <c r="G177" s="33">
        <v>1.5379436757166947</v>
      </c>
      <c r="H177" s="33">
        <v>3.8886230792274459</v>
      </c>
      <c r="I177" s="33">
        <v>3.5507874506769275</v>
      </c>
      <c r="J177" s="33">
        <v>5.2471927291103784</v>
      </c>
      <c r="K177" s="33">
        <v>1.8737447606245801</v>
      </c>
      <c r="L177" s="33">
        <v>4.0790940971580554</v>
      </c>
      <c r="M177" s="33">
        <v>2.152330401862991</v>
      </c>
      <c r="N177" s="33">
        <v>4.3243265551837275</v>
      </c>
      <c r="O177" s="33">
        <v>4.291580491569162</v>
      </c>
      <c r="P177" s="33">
        <v>3.4744035636357404</v>
      </c>
      <c r="Q177" s="33">
        <v>4.9570781916310862</v>
      </c>
      <c r="R177" s="33">
        <v>5.6117619855767957</v>
      </c>
      <c r="S177" s="33">
        <v>4.4712699842564492</v>
      </c>
      <c r="T177" s="33">
        <v>3.2457690927587937</v>
      </c>
      <c r="U177" s="33">
        <v>2.6728549307426404</v>
      </c>
      <c r="V177" s="33">
        <v>2.6430482268093081</v>
      </c>
      <c r="W177" s="33">
        <v>3.5320337719483592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2.596689911379177</v>
      </c>
      <c r="I3" s="117">
        <f t="shared" si="0"/>
        <v>7.2571636913987625</v>
      </c>
      <c r="J3" s="117">
        <f t="shared" si="0"/>
        <v>8.5676783651600701</v>
      </c>
      <c r="K3" s="117">
        <f t="shared" si="0"/>
        <v>4.8444176849839495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0.15940483193741159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0.28062319468126262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2.2292557051431188</v>
      </c>
      <c r="I4" s="122">
        <f t="shared" si="3"/>
        <v>6.1638866242425205</v>
      </c>
      <c r="J4" s="122">
        <f t="shared" si="3"/>
        <v>7.3211436566347841</v>
      </c>
      <c r="K4" s="122">
        <f t="shared" si="3"/>
        <v>4.148978058518022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0.13444329232342372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0.20909067251648591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2.2095762577599594</v>
      </c>
      <c r="I5" s="98">
        <v>6.1094809392542579</v>
      </c>
      <c r="J5" s="98">
        <v>7.2574804290536976</v>
      </c>
      <c r="K5" s="98">
        <v>4.1139292410491208</v>
      </c>
      <c r="L5" s="98">
        <v>0</v>
      </c>
      <c r="M5" s="98">
        <v>0</v>
      </c>
      <c r="N5" s="98">
        <v>0</v>
      </c>
      <c r="O5" s="98">
        <v>0.13334703661542052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0.20743910652023315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1.967944738315934E-2</v>
      </c>
      <c r="I6" s="98">
        <v>5.440568498826294E-2</v>
      </c>
      <c r="J6" s="98">
        <v>6.3663227581086085E-2</v>
      </c>
      <c r="K6" s="98">
        <v>3.5048817468900907E-2</v>
      </c>
      <c r="L6" s="98">
        <v>0</v>
      </c>
      <c r="M6" s="98">
        <v>0</v>
      </c>
      <c r="N6" s="98">
        <v>0</v>
      </c>
      <c r="O6" s="98">
        <v>1.0962557080032079E-3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1.65156599625277E-3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3.3893447368223539E-3</v>
      </c>
      <c r="I7" s="122">
        <f t="shared" si="6"/>
        <v>2.1575183547284968E-3</v>
      </c>
      <c r="J7" s="122">
        <f t="shared" si="6"/>
        <v>1.1897268237426269E-2</v>
      </c>
      <c r="K7" s="122">
        <f t="shared" si="6"/>
        <v>2.6917199245043981E-2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6.7688670218386837E-4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1.1037771035217019E-2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3.3893447368223539E-3</v>
      </c>
      <c r="I8" s="98">
        <v>2.1575183547284968E-3</v>
      </c>
      <c r="J8" s="98">
        <v>1.1897268237426269E-2</v>
      </c>
      <c r="K8" s="98">
        <v>2.6917199245043981E-2</v>
      </c>
      <c r="L8" s="98">
        <v>0</v>
      </c>
      <c r="M8" s="98">
        <v>0</v>
      </c>
      <c r="N8" s="98">
        <v>0</v>
      </c>
      <c r="O8" s="98">
        <v>6.7688670218386837E-4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1.1037771035217019E-2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0.2290399110296211</v>
      </c>
      <c r="I9" s="122">
        <v>0.68879962296828479</v>
      </c>
      <c r="J9" s="122">
        <v>0.80592351199006884</v>
      </c>
      <c r="K9" s="122">
        <v>0.45543091170188504</v>
      </c>
      <c r="L9" s="122">
        <v>0</v>
      </c>
      <c r="M9" s="122">
        <v>0</v>
      </c>
      <c r="N9" s="122">
        <v>0</v>
      </c>
      <c r="O9" s="122">
        <v>1.4892823135398425E-2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4.0440685192101838E-2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6.460758911637241E-3</v>
      </c>
      <c r="I10" s="98">
        <v>0.16127465744928815</v>
      </c>
      <c r="J10" s="98">
        <v>0.35351726117839888</v>
      </c>
      <c r="K10" s="98">
        <v>0.184853399561068</v>
      </c>
      <c r="L10" s="98">
        <v>0</v>
      </c>
      <c r="M10" s="98">
        <v>0</v>
      </c>
      <c r="N10" s="98">
        <v>0</v>
      </c>
      <c r="O10" s="98">
        <v>1.4892823135398425E-2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2.2996436325151159E-3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1.6924090612219826E-2</v>
      </c>
      <c r="I11" s="98">
        <v>3.4016185894776646E-2</v>
      </c>
      <c r="J11" s="98">
        <v>1.7528914574517676E-2</v>
      </c>
      <c r="K11" s="98">
        <v>1.6548528437446666E-2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1.5509562904200843E-3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7.9519221408021781E-5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1.9659101666658049E-5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5.9860119741363735E-5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0.19138848924960766</v>
      </c>
      <c r="I15" s="101">
        <v>0.44264293048878717</v>
      </c>
      <c r="J15" s="101">
        <v>0.39917581380942735</v>
      </c>
      <c r="K15" s="101">
        <v>0.22821786286664081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3.0859905199661818E-2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1.4266572256156382E-2</v>
      </c>
      <c r="I16" s="104">
        <v>5.0786329914024778E-2</v>
      </c>
      <c r="J16" s="104">
        <v>3.5701522427724987E-2</v>
      </c>
      <c r="K16" s="104">
        <v>2.5811120836729616E-2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5.73018006950482E-3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2.9148365370978918E-3</v>
      </c>
      <c r="I17" s="98">
        <v>1.2556174364468629E-2</v>
      </c>
      <c r="J17" s="98">
        <v>8.1823957486464368E-3</v>
      </c>
      <c r="K17" s="98">
        <v>5.4224200714223774E-3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1.2862094615391166E-3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1.1351735719058492E-2</v>
      </c>
      <c r="I18" s="98">
        <v>3.8230155549556152E-2</v>
      </c>
      <c r="J18" s="98">
        <v>2.7519126679078548E-2</v>
      </c>
      <c r="K18" s="98">
        <v>2.0388700765307237E-2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4.4439706079657032E-3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0.1350049504696145</v>
      </c>
      <c r="I19" s="122">
        <v>0.40231992583322951</v>
      </c>
      <c r="J19" s="122">
        <v>0.42871392829779026</v>
      </c>
      <c r="K19" s="122">
        <v>0.21309151551899841</v>
      </c>
      <c r="L19" s="122">
        <v>0</v>
      </c>
      <c r="M19" s="122">
        <v>0</v>
      </c>
      <c r="N19" s="122">
        <v>0</v>
      </c>
      <c r="O19" s="122">
        <v>9.3918297764055813E-3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2.0054065937457826E-2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4.8731556963410909E-2</v>
      </c>
      <c r="I21" s="98">
        <v>0.14881503979746599</v>
      </c>
      <c r="J21" s="98">
        <v>0.13057516331482333</v>
      </c>
      <c r="K21" s="98">
        <v>8.5979125924421598E-2</v>
      </c>
      <c r="L21" s="98">
        <v>0</v>
      </c>
      <c r="M21" s="98">
        <v>0</v>
      </c>
      <c r="N21" s="98">
        <v>0</v>
      </c>
      <c r="O21" s="98">
        <v>2.9446329632434117E-3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4.4856415009879224E-3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8.6273393506203597E-2</v>
      </c>
      <c r="I22" s="33">
        <v>0.25350488603576349</v>
      </c>
      <c r="J22" s="33">
        <v>0.29813876498296693</v>
      </c>
      <c r="K22" s="33">
        <v>0.1271123895945768</v>
      </c>
      <c r="L22" s="33">
        <v>0</v>
      </c>
      <c r="M22" s="33">
        <v>0</v>
      </c>
      <c r="N22" s="33">
        <v>0</v>
      </c>
      <c r="O22" s="33">
        <v>6.4471968131621692E-3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1.5568424436469903E-2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11.384800975742202</v>
      </c>
      <c r="D24" s="117">
        <f t="shared" si="7"/>
        <v>9.0812299582858671</v>
      </c>
      <c r="E24" s="117">
        <f t="shared" si="7"/>
        <v>7.5712955213133206</v>
      </c>
      <c r="F24" s="117">
        <f t="shared" si="7"/>
        <v>9.6627445613204355</v>
      </c>
      <c r="G24" s="117">
        <f t="shared" si="7"/>
        <v>9.4503255221054339</v>
      </c>
      <c r="H24" s="117">
        <f t="shared" si="7"/>
        <v>12.248575027503989</v>
      </c>
      <c r="I24" s="117">
        <f t="shared" si="7"/>
        <v>12.477975201745579</v>
      </c>
      <c r="J24" s="117">
        <f t="shared" si="7"/>
        <v>10.180442511996846</v>
      </c>
      <c r="K24" s="117">
        <f t="shared" si="7"/>
        <v>8.9844388077266384</v>
      </c>
      <c r="L24" s="117">
        <f t="shared" si="7"/>
        <v>9.1704452149136131</v>
      </c>
      <c r="M24" s="117">
        <f t="shared" si="7"/>
        <v>4.1731041262856818</v>
      </c>
      <c r="N24" s="117">
        <f t="shared" si="7"/>
        <v>6.189048453731858</v>
      </c>
      <c r="O24" s="117">
        <f t="shared" si="7"/>
        <v>6.3927890836734642</v>
      </c>
      <c r="P24" s="117">
        <f t="shared" si="7"/>
        <v>0</v>
      </c>
      <c r="Q24" s="117">
        <f t="shared" si="7"/>
        <v>3.3868231806612354</v>
      </c>
      <c r="R24" s="117">
        <f t="shared" ref="R24:V24" si="8">R25+R28+R30+R39</f>
        <v>10.956438740316656</v>
      </c>
      <c r="S24" s="117">
        <f t="shared" si="8"/>
        <v>7.4717769693731366</v>
      </c>
      <c r="T24" s="117">
        <f t="shared" si="8"/>
        <v>5.3716634357564894</v>
      </c>
      <c r="U24" s="117">
        <f t="shared" si="8"/>
        <v>3.8897596742415135</v>
      </c>
      <c r="V24" s="117">
        <f t="shared" si="8"/>
        <v>5.9574160596727399</v>
      </c>
      <c r="W24" s="117">
        <f t="shared" ref="W24" si="9">W25+W28+W30+W39</f>
        <v>9.3214447433727283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9.8197675253745853</v>
      </c>
      <c r="D25" s="122">
        <f t="shared" si="10"/>
        <v>7.7960875324509473</v>
      </c>
      <c r="E25" s="122">
        <f t="shared" si="10"/>
        <v>6.4922853530393319</v>
      </c>
      <c r="F25" s="122">
        <f t="shared" si="10"/>
        <v>8.4048247565768843</v>
      </c>
      <c r="G25" s="122">
        <f t="shared" si="10"/>
        <v>8.2319839277292317</v>
      </c>
      <c r="H25" s="122">
        <f t="shared" si="10"/>
        <v>10.524859064028124</v>
      </c>
      <c r="I25" s="122">
        <f t="shared" si="10"/>
        <v>10.595440466013423</v>
      </c>
      <c r="J25" s="122">
        <f t="shared" si="10"/>
        <v>8.6667548668035757</v>
      </c>
      <c r="K25" s="122">
        <f t="shared" si="10"/>
        <v>7.7612068005932118</v>
      </c>
      <c r="L25" s="122">
        <f t="shared" si="10"/>
        <v>7.8705989771441978</v>
      </c>
      <c r="M25" s="122">
        <f t="shared" si="10"/>
        <v>3.4120245806826763</v>
      </c>
      <c r="N25" s="122">
        <f t="shared" si="10"/>
        <v>5.1302043213735002</v>
      </c>
      <c r="O25" s="122">
        <f t="shared" si="10"/>
        <v>5.3227826590790137</v>
      </c>
      <c r="P25" s="122">
        <f t="shared" si="10"/>
        <v>0</v>
      </c>
      <c r="Q25" s="122">
        <f t="shared" si="10"/>
        <v>2.697069264894453</v>
      </c>
      <c r="R25" s="122">
        <f t="shared" ref="R25:V25" si="11">SUM(R26:R27)</f>
        <v>8.9100954194385746</v>
      </c>
      <c r="S25" s="122">
        <f t="shared" si="11"/>
        <v>5.904741174616559</v>
      </c>
      <c r="T25" s="122">
        <f t="shared" si="11"/>
        <v>4.2189547351219758</v>
      </c>
      <c r="U25" s="122">
        <f t="shared" si="11"/>
        <v>2.9193880134261643</v>
      </c>
      <c r="V25" s="122">
        <f t="shared" si="11"/>
        <v>4.2533390161937019</v>
      </c>
      <c r="W25" s="122">
        <f t="shared" ref="W25" si="12">SUM(W26:W27)</f>
        <v>7.2902110252328169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9.5854390042771964</v>
      </c>
      <c r="D26" s="98">
        <v>7.6124812994440152</v>
      </c>
      <c r="E26" s="98">
        <v>6.3462932344491554</v>
      </c>
      <c r="F26" s="98">
        <v>8.2143112325829026</v>
      </c>
      <c r="G26" s="98">
        <v>8.0494959170045188</v>
      </c>
      <c r="H26" s="98">
        <v>10.295615977049353</v>
      </c>
      <c r="I26" s="98">
        <v>10.364693270514195</v>
      </c>
      <c r="J26" s="98">
        <v>8.4807698050997082</v>
      </c>
      <c r="K26" s="98">
        <v>7.5993492496205697</v>
      </c>
      <c r="L26" s="98">
        <v>7.70735231955085</v>
      </c>
      <c r="M26" s="98">
        <v>3.3420352379008347</v>
      </c>
      <c r="N26" s="98">
        <v>5.0259785891305819</v>
      </c>
      <c r="O26" s="98">
        <v>5.2155883294949659</v>
      </c>
      <c r="P26" s="98">
        <v>0</v>
      </c>
      <c r="Q26" s="98">
        <v>2.6433056180320404</v>
      </c>
      <c r="R26" s="98">
        <v>8.7332989477818099</v>
      </c>
      <c r="S26" s="98">
        <v>5.7881235437487035</v>
      </c>
      <c r="T26" s="98">
        <v>4.1359523493998056</v>
      </c>
      <c r="U26" s="98">
        <v>2.8621326213569365</v>
      </c>
      <c r="V26" s="98">
        <v>4.1701607959456028</v>
      </c>
      <c r="W26" s="98">
        <v>7.14793686975319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0.2343285210973885</v>
      </c>
      <c r="D27" s="98">
        <v>0.18360623300693202</v>
      </c>
      <c r="E27" s="98">
        <v>0.14599211859017641</v>
      </c>
      <c r="F27" s="98">
        <v>0.19051352399398211</v>
      </c>
      <c r="G27" s="98">
        <v>0.18248801072471263</v>
      </c>
      <c r="H27" s="98">
        <v>0.22924308697877091</v>
      </c>
      <c r="I27" s="98">
        <v>0.23074719549922815</v>
      </c>
      <c r="J27" s="98">
        <v>0.18598506170386778</v>
      </c>
      <c r="K27" s="98">
        <v>0.16185755097264218</v>
      </c>
      <c r="L27" s="98">
        <v>0.16324665759334797</v>
      </c>
      <c r="M27" s="98">
        <v>6.9989342781841643E-2</v>
      </c>
      <c r="N27" s="98">
        <v>0.10422573224291816</v>
      </c>
      <c r="O27" s="98">
        <v>0.10719432958404745</v>
      </c>
      <c r="P27" s="98">
        <v>0</v>
      </c>
      <c r="Q27" s="98">
        <v>5.3763646862412751E-2</v>
      </c>
      <c r="R27" s="98">
        <v>0.17679647165676485</v>
      </c>
      <c r="S27" s="98">
        <v>0.11661763086785543</v>
      </c>
      <c r="T27" s="98">
        <v>8.3002385722170238E-2</v>
      </c>
      <c r="U27" s="98">
        <v>5.7255392069227792E-2</v>
      </c>
      <c r="V27" s="98">
        <v>8.3178220248098927E-2</v>
      </c>
      <c r="W27" s="98">
        <v>0.14227415547962718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9.6624098069405286E-3</v>
      </c>
      <c r="D28" s="122">
        <f t="shared" si="13"/>
        <v>2.010826807963003E-2</v>
      </c>
      <c r="E28" s="122">
        <f t="shared" si="13"/>
        <v>1.1227591355787317E-2</v>
      </c>
      <c r="F28" s="122">
        <f t="shared" si="13"/>
        <v>5.6293282705252162E-3</v>
      </c>
      <c r="G28" s="122">
        <f t="shared" si="13"/>
        <v>6.733911807071378E-3</v>
      </c>
      <c r="H28" s="122">
        <f t="shared" si="13"/>
        <v>1.5816942105170987E-2</v>
      </c>
      <c r="I28" s="122">
        <f t="shared" si="13"/>
        <v>3.8218896569476224E-3</v>
      </c>
      <c r="J28" s="122">
        <f t="shared" si="13"/>
        <v>1.5773906202430337E-2</v>
      </c>
      <c r="K28" s="122">
        <f t="shared" si="13"/>
        <v>5.1864847325816456E-2</v>
      </c>
      <c r="L28" s="122">
        <f t="shared" si="13"/>
        <v>2.8891783651099522E-2</v>
      </c>
      <c r="M28" s="122">
        <f t="shared" si="13"/>
        <v>1.181222223923644E-2</v>
      </c>
      <c r="N28" s="122">
        <f t="shared" si="13"/>
        <v>1.4061160753674709E-2</v>
      </c>
      <c r="O28" s="122">
        <f t="shared" si="13"/>
        <v>2.6990857249581748E-2</v>
      </c>
      <c r="P28" s="122">
        <f t="shared" si="13"/>
        <v>0</v>
      </c>
      <c r="Q28" s="122">
        <f t="shared" si="13"/>
        <v>1.2619578910254689E-2</v>
      </c>
      <c r="R28" s="122">
        <f t="shared" si="13"/>
        <v>0.11035123691409775</v>
      </c>
      <c r="S28" s="122">
        <f t="shared" si="13"/>
        <v>9.6945547525045833E-2</v>
      </c>
      <c r="T28" s="122">
        <f t="shared" si="13"/>
        <v>5.6694666909871835E-2</v>
      </c>
      <c r="U28" s="122">
        <f t="shared" si="13"/>
        <v>0.10559719917905647</v>
      </c>
      <c r="V28" s="122">
        <f t="shared" si="13"/>
        <v>9.3470509343702421E-2</v>
      </c>
      <c r="W28" s="122">
        <f t="shared" si="13"/>
        <v>0.31362494251789041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9.6624098069405286E-3</v>
      </c>
      <c r="D29" s="98">
        <v>2.010826807963003E-2</v>
      </c>
      <c r="E29" s="98">
        <v>1.1227591355787317E-2</v>
      </c>
      <c r="F29" s="98">
        <v>5.6293282705252162E-3</v>
      </c>
      <c r="G29" s="98">
        <v>6.733911807071378E-3</v>
      </c>
      <c r="H29" s="98">
        <v>1.5816942105170987E-2</v>
      </c>
      <c r="I29" s="98">
        <v>3.8218896569476224E-3</v>
      </c>
      <c r="J29" s="98">
        <v>1.5773906202430337E-2</v>
      </c>
      <c r="K29" s="98">
        <v>5.1864847325816456E-2</v>
      </c>
      <c r="L29" s="98">
        <v>2.8891783651099522E-2</v>
      </c>
      <c r="M29" s="98">
        <v>1.181222223923644E-2</v>
      </c>
      <c r="N29" s="98">
        <v>1.4061160753674709E-2</v>
      </c>
      <c r="O29" s="98">
        <v>2.6990857249581748E-2</v>
      </c>
      <c r="P29" s="98">
        <v>0</v>
      </c>
      <c r="Q29" s="98">
        <v>1.2619578910254689E-2</v>
      </c>
      <c r="R29" s="98">
        <v>0.11035123691409775</v>
      </c>
      <c r="S29" s="98">
        <v>9.6945547525045833E-2</v>
      </c>
      <c r="T29" s="98">
        <v>5.6694666909871835E-2</v>
      </c>
      <c r="U29" s="98">
        <v>0.10559719917905647</v>
      </c>
      <c r="V29" s="98">
        <v>9.3470509343702421E-2</v>
      </c>
      <c r="W29" s="98">
        <v>0.31362494251789041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0.9415340087942532</v>
      </c>
      <c r="D30" s="122">
        <v>0.76300615035333708</v>
      </c>
      <c r="E30" s="122">
        <v>0.66549497052609108</v>
      </c>
      <c r="F30" s="122">
        <v>0.81157065564217745</v>
      </c>
      <c r="G30" s="122">
        <v>0.75817150038748171</v>
      </c>
      <c r="H30" s="122">
        <v>1.0738190288259823</v>
      </c>
      <c r="I30" s="122">
        <v>1.1655095312510209</v>
      </c>
      <c r="J30" s="122">
        <v>0.92821345869334104</v>
      </c>
      <c r="K30" s="122">
        <v>0.76077803476613826</v>
      </c>
      <c r="L30" s="122">
        <v>0.78365639431420475</v>
      </c>
      <c r="M30" s="122">
        <v>0.47606037814212954</v>
      </c>
      <c r="N30" s="122">
        <v>0.66552392423727902</v>
      </c>
      <c r="O30" s="122">
        <v>0.67109564042927339</v>
      </c>
      <c r="P30" s="122">
        <v>0</v>
      </c>
      <c r="Q30" s="122">
        <v>0.4397919132833274</v>
      </c>
      <c r="R30" s="122">
        <v>1.2730509489913995</v>
      </c>
      <c r="S30" s="122">
        <v>0.9669415788981921</v>
      </c>
      <c r="T30" s="122">
        <v>0.72370014475292876</v>
      </c>
      <c r="U30" s="122">
        <v>0.57160984582004237</v>
      </c>
      <c r="V30" s="122">
        <v>1.0627967633839619</v>
      </c>
      <c r="W30" s="122">
        <v>1.1445415864892439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0.10194564325929802</v>
      </c>
      <c r="D31" s="98">
        <v>6.3585596924585652E-2</v>
      </c>
      <c r="E31" s="98">
        <v>5.0443723352506617E-2</v>
      </c>
      <c r="F31" s="98">
        <v>7.1754069403240431E-2</v>
      </c>
      <c r="G31" s="98">
        <v>7.3972653231682381E-2</v>
      </c>
      <c r="H31" s="98">
        <v>8.1660634523536044E-2</v>
      </c>
      <c r="I31" s="98">
        <v>7.5344262215533309E-2</v>
      </c>
      <c r="J31" s="98">
        <v>3.60400528105385E-2</v>
      </c>
      <c r="K31" s="98">
        <v>4.6335879624850661E-2</v>
      </c>
      <c r="L31" s="98">
        <v>3.1348083172541459E-2</v>
      </c>
      <c r="M31" s="98">
        <v>1.9781362844780243E-2</v>
      </c>
      <c r="N31" s="98">
        <v>2.4362093260166411E-2</v>
      </c>
      <c r="O31" s="98">
        <v>2.5576542977494055E-2</v>
      </c>
      <c r="P31" s="98">
        <v>0</v>
      </c>
      <c r="Q31" s="98">
        <v>1.5697298105269371E-2</v>
      </c>
      <c r="R31" s="98">
        <v>4.3923410837842805E-2</v>
      </c>
      <c r="S31" s="98">
        <v>3.5810843346252286E-2</v>
      </c>
      <c r="T31" s="98">
        <v>2.4080816122300137E-2</v>
      </c>
      <c r="U31" s="98">
        <v>1.7391673086613969E-2</v>
      </c>
      <c r="V31" s="98">
        <v>3.2146441531075771E-2</v>
      </c>
      <c r="W31" s="98">
        <v>4.6735482884658543E-2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7.6981825576035134E-5</v>
      </c>
      <c r="H32" s="98">
        <v>7.5906294389591739E-5</v>
      </c>
      <c r="I32" s="98">
        <v>7.9519221408021781E-5</v>
      </c>
      <c r="J32" s="98">
        <v>0</v>
      </c>
      <c r="K32" s="98">
        <v>7.7018887293227621E-5</v>
      </c>
      <c r="L32" s="98">
        <v>8.1895339523096623E-5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9.2139024885179536E-5</v>
      </c>
      <c r="S32" s="98">
        <v>9.8216246485872968E-5</v>
      </c>
      <c r="T32" s="98">
        <v>1.0176678073812587E-4</v>
      </c>
      <c r="U32" s="98">
        <v>0</v>
      </c>
      <c r="V32" s="98">
        <v>0</v>
      </c>
      <c r="W32" s="98">
        <v>1.0342497473196085E-4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1.6464067049990814E-5</v>
      </c>
      <c r="H33" s="101">
        <v>1.5516099641274244E-5</v>
      </c>
      <c r="I33" s="101">
        <v>1.9659101666658049E-5</v>
      </c>
      <c r="J33" s="101">
        <v>0</v>
      </c>
      <c r="K33" s="101">
        <v>1.6208169411439556E-5</v>
      </c>
      <c r="L33" s="101">
        <v>3.6913038890347218E-5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1.87516601441069E-5</v>
      </c>
      <c r="S33" s="101">
        <v>2.2496331595511336E-5</v>
      </c>
      <c r="T33" s="101">
        <v>2.3227895431649634E-5</v>
      </c>
      <c r="U33" s="101">
        <v>0</v>
      </c>
      <c r="V33" s="101">
        <v>0</v>
      </c>
      <c r="W33" s="101">
        <v>2.3213744339233407E-5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6.0517758526044327E-5</v>
      </c>
      <c r="H34" s="104">
        <v>6.0390194748317498E-5</v>
      </c>
      <c r="I34" s="104">
        <v>5.9860119741363735E-5</v>
      </c>
      <c r="J34" s="104">
        <v>0</v>
      </c>
      <c r="K34" s="104">
        <v>6.0810717881788061E-5</v>
      </c>
      <c r="L34" s="104">
        <v>4.4982300632749405E-5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7.3387364741072639E-5</v>
      </c>
      <c r="S34" s="104">
        <v>7.5719914890361628E-5</v>
      </c>
      <c r="T34" s="104">
        <v>7.8538885306476239E-5</v>
      </c>
      <c r="U34" s="104">
        <v>0</v>
      </c>
      <c r="V34" s="104">
        <v>0</v>
      </c>
      <c r="W34" s="104">
        <v>8.0211230392727447E-5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0.81562018599818675</v>
      </c>
      <c r="D35" s="101">
        <v>0.68028628377146638</v>
      </c>
      <c r="E35" s="101">
        <v>0.59159965391413971</v>
      </c>
      <c r="F35" s="101">
        <v>0.70970870969464828</v>
      </c>
      <c r="G35" s="101">
        <v>0.64961772719617872</v>
      </c>
      <c r="H35" s="101">
        <v>0.9232040907713448</v>
      </c>
      <c r="I35" s="101">
        <v>0.97789060571393627</v>
      </c>
      <c r="J35" s="101">
        <v>0.81903267630741916</v>
      </c>
      <c r="K35" s="101">
        <v>0.64183076835021025</v>
      </c>
      <c r="L35" s="101">
        <v>0.60637528556243925</v>
      </c>
      <c r="M35" s="101">
        <v>0.38470788185609373</v>
      </c>
      <c r="N35" s="101">
        <v>0.57627644490602814</v>
      </c>
      <c r="O35" s="101">
        <v>0.5979202611158112</v>
      </c>
      <c r="P35" s="101">
        <v>0</v>
      </c>
      <c r="Q35" s="101">
        <v>0.37038930917762114</v>
      </c>
      <c r="R35" s="101">
        <v>1.0582423872637876</v>
      </c>
      <c r="S35" s="101">
        <v>0.80908724553560263</v>
      </c>
      <c r="T35" s="101">
        <v>0.56952144233425905</v>
      </c>
      <c r="U35" s="101">
        <v>0.47111368307316281</v>
      </c>
      <c r="V35" s="101">
        <v>0.92245114994568422</v>
      </c>
      <c r="W35" s="101">
        <v>0.92438986389605848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2.396817953676848E-2</v>
      </c>
      <c r="D36" s="104">
        <v>1.9134269657285041E-2</v>
      </c>
      <c r="E36" s="104">
        <v>2.3451593259444795E-2</v>
      </c>
      <c r="F36" s="104">
        <v>3.0107876544288686E-2</v>
      </c>
      <c r="G36" s="104">
        <v>3.4504138134044592E-2</v>
      </c>
      <c r="H36" s="104">
        <v>6.8878397236712019E-2</v>
      </c>
      <c r="I36" s="104">
        <v>0.11219514410014328</v>
      </c>
      <c r="J36" s="104">
        <v>7.3140729575383479E-2</v>
      </c>
      <c r="K36" s="104">
        <v>7.2534367903784078E-2</v>
      </c>
      <c r="L36" s="104">
        <v>0.145851130239701</v>
      </c>
      <c r="M36" s="104">
        <v>7.1571133441255569E-2</v>
      </c>
      <c r="N36" s="104">
        <v>6.4885386071084461E-2</v>
      </c>
      <c r="O36" s="104">
        <v>4.7598836335968155E-2</v>
      </c>
      <c r="P36" s="104">
        <v>0</v>
      </c>
      <c r="Q36" s="104">
        <v>5.3705306000436867E-2</v>
      </c>
      <c r="R36" s="104">
        <v>0.17079301186488394</v>
      </c>
      <c r="S36" s="104">
        <v>0.12194527376985134</v>
      </c>
      <c r="T36" s="104">
        <v>0.12999611951563134</v>
      </c>
      <c r="U36" s="104">
        <v>8.310448966026554E-2</v>
      </c>
      <c r="V36" s="104">
        <v>0.10819917190720174</v>
      </c>
      <c r="W36" s="104">
        <v>0.17331281473379492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5.6635036792319496E-3</v>
      </c>
      <c r="D37" s="98">
        <v>4.1248167014887897E-3</v>
      </c>
      <c r="E37" s="98">
        <v>5.6316372898605879E-3</v>
      </c>
      <c r="F37" s="98">
        <v>7.0301213136568083E-3</v>
      </c>
      <c r="G37" s="98">
        <v>7.3749840072057146E-3</v>
      </c>
      <c r="H37" s="98">
        <v>1.40727054317952E-2</v>
      </c>
      <c r="I37" s="98">
        <v>2.7738601992955893E-2</v>
      </c>
      <c r="J37" s="98">
        <v>1.676304969744823E-2</v>
      </c>
      <c r="K37" s="98">
        <v>1.5238075668133141E-2</v>
      </c>
      <c r="L37" s="98">
        <v>6.5738575936038671E-2</v>
      </c>
      <c r="M37" s="98">
        <v>1.4293924907640457E-2</v>
      </c>
      <c r="N37" s="98">
        <v>1.6438738445088398E-2</v>
      </c>
      <c r="O37" s="98">
        <v>1.2576558123800168E-2</v>
      </c>
      <c r="P37" s="98">
        <v>0</v>
      </c>
      <c r="Q37" s="98">
        <v>1.1779029318916435E-2</v>
      </c>
      <c r="R37" s="98">
        <v>3.4773782870315351E-2</v>
      </c>
      <c r="S37" s="98">
        <v>2.7946755804765678E-2</v>
      </c>
      <c r="T37" s="98">
        <v>2.9682779574266734E-2</v>
      </c>
      <c r="U37" s="98">
        <v>1.7522740528453769E-2</v>
      </c>
      <c r="V37" s="98">
        <v>2.3706957040792453E-2</v>
      </c>
      <c r="W37" s="98">
        <v>3.8902194941990119E-2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1.8304675857536531E-2</v>
      </c>
      <c r="D38" s="98">
        <v>1.5009452955796252E-2</v>
      </c>
      <c r="E38" s="98">
        <v>1.7819955969584206E-2</v>
      </c>
      <c r="F38" s="98">
        <v>2.3077755230631877E-2</v>
      </c>
      <c r="G38" s="98">
        <v>2.7129154126838875E-2</v>
      </c>
      <c r="H38" s="98">
        <v>5.4805691804916817E-2</v>
      </c>
      <c r="I38" s="98">
        <v>8.4456542107187393E-2</v>
      </c>
      <c r="J38" s="98">
        <v>5.6377679877935245E-2</v>
      </c>
      <c r="K38" s="98">
        <v>5.7296292235650935E-2</v>
      </c>
      <c r="L38" s="98">
        <v>8.0112554303662334E-2</v>
      </c>
      <c r="M38" s="98">
        <v>5.7277208533615113E-2</v>
      </c>
      <c r="N38" s="98">
        <v>4.8446647625996063E-2</v>
      </c>
      <c r="O38" s="98">
        <v>3.5022278212167988E-2</v>
      </c>
      <c r="P38" s="98">
        <v>0</v>
      </c>
      <c r="Q38" s="98">
        <v>4.1926276681520436E-2</v>
      </c>
      <c r="R38" s="98">
        <v>0.13601922899456859</v>
      </c>
      <c r="S38" s="98">
        <v>9.3998517965085668E-2</v>
      </c>
      <c r="T38" s="98">
        <v>0.1003133399413646</v>
      </c>
      <c r="U38" s="98">
        <v>6.5581749131811778E-2</v>
      </c>
      <c r="V38" s="98">
        <v>8.4492214866409288E-2</v>
      </c>
      <c r="W38" s="98">
        <v>0.1344106197918048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0.61383703176642257</v>
      </c>
      <c r="D39" s="122">
        <v>0.50202800740195141</v>
      </c>
      <c r="E39" s="122">
        <v>0.40228760639211059</v>
      </c>
      <c r="F39" s="122">
        <v>0.44071982083085048</v>
      </c>
      <c r="G39" s="122">
        <v>0.45343618218164883</v>
      </c>
      <c r="H39" s="122">
        <v>0.63407999254471148</v>
      </c>
      <c r="I39" s="122">
        <v>0.71320331482418764</v>
      </c>
      <c r="J39" s="122">
        <v>0.56970028029750042</v>
      </c>
      <c r="K39" s="122">
        <v>0.41058912504147144</v>
      </c>
      <c r="L39" s="122">
        <v>0.48729805980411101</v>
      </c>
      <c r="M39" s="122">
        <v>0.27320694522163996</v>
      </c>
      <c r="N39" s="122">
        <v>0.37925904736740396</v>
      </c>
      <c r="O39" s="122">
        <v>0.37191992691559483</v>
      </c>
      <c r="P39" s="122">
        <v>0</v>
      </c>
      <c r="Q39" s="122">
        <v>0.23734242357320054</v>
      </c>
      <c r="R39" s="122">
        <v>0.66294113497258644</v>
      </c>
      <c r="S39" s="122">
        <v>0.50314866833333993</v>
      </c>
      <c r="T39" s="122">
        <v>0.37231388897171314</v>
      </c>
      <c r="U39" s="122">
        <v>0.29316461581625053</v>
      </c>
      <c r="V39" s="122">
        <v>0.54780977075137405</v>
      </c>
      <c r="W39" s="122">
        <v>0.57306718913277754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0.25922934323410973</v>
      </c>
      <c r="D40" s="98">
        <v>0.23086504172524264</v>
      </c>
      <c r="E40" s="98">
        <v>0.17899963249791856</v>
      </c>
      <c r="F40" s="98">
        <v>0.23451543964209132</v>
      </c>
      <c r="G40" s="98">
        <v>0.19451491934608464</v>
      </c>
      <c r="H40" s="98">
        <v>0.2288730503029491</v>
      </c>
      <c r="I40" s="98">
        <v>0.26374574690040187</v>
      </c>
      <c r="J40" s="98">
        <v>0.17351386986947334</v>
      </c>
      <c r="K40" s="98">
        <v>0.16564235895251841</v>
      </c>
      <c r="L40" s="98">
        <v>0.16763489848257471</v>
      </c>
      <c r="M40" s="98">
        <v>0.10251325063581547</v>
      </c>
      <c r="N40" s="98">
        <v>0.12364315715731707</v>
      </c>
      <c r="O40" s="98">
        <v>0.11656684971735987</v>
      </c>
      <c r="P40" s="98">
        <v>0</v>
      </c>
      <c r="Q40" s="98">
        <v>6.6546124506791537E-2</v>
      </c>
      <c r="R40" s="98">
        <v>0.13938776718490498</v>
      </c>
      <c r="S40" s="98">
        <v>0.12117624204259667</v>
      </c>
      <c r="T40" s="98">
        <v>9.4820504420960877E-2</v>
      </c>
      <c r="U40" s="98">
        <v>7.236534393664848E-2</v>
      </c>
      <c r="V40" s="98">
        <v>0.1315580504944267</v>
      </c>
      <c r="W40" s="98">
        <v>0.12766825810504087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0.35460768853231278</v>
      </c>
      <c r="D41" s="33">
        <v>0.27116296567670872</v>
      </c>
      <c r="E41" s="33">
        <v>0.22328797389419203</v>
      </c>
      <c r="F41" s="33">
        <v>0.20620438118875917</v>
      </c>
      <c r="G41" s="33">
        <v>0.25892126283556416</v>
      </c>
      <c r="H41" s="33">
        <v>0.4052069422417624</v>
      </c>
      <c r="I41" s="33">
        <v>0.44945756792378577</v>
      </c>
      <c r="J41" s="33">
        <v>0.3961864104280271</v>
      </c>
      <c r="K41" s="33">
        <v>0.24494676608895302</v>
      </c>
      <c r="L41" s="33">
        <v>0.31966316132153633</v>
      </c>
      <c r="M41" s="33">
        <v>0.17069369458582448</v>
      </c>
      <c r="N41" s="33">
        <v>0.2556158902100869</v>
      </c>
      <c r="O41" s="33">
        <v>0.25535307719823497</v>
      </c>
      <c r="P41" s="33">
        <v>0</v>
      </c>
      <c r="Q41" s="33">
        <v>0.170796299066409</v>
      </c>
      <c r="R41" s="33">
        <v>0.52355336778768147</v>
      </c>
      <c r="S41" s="33">
        <v>0.38197242629074329</v>
      </c>
      <c r="T41" s="33">
        <v>0.27749338455075229</v>
      </c>
      <c r="U41" s="33">
        <v>0.22079927187960208</v>
      </c>
      <c r="V41" s="33">
        <v>0.41625172025694734</v>
      </c>
      <c r="W41" s="33">
        <v>0.44539893102773664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116.29428103270662</v>
      </c>
      <c r="D43" s="117">
        <f t="shared" si="14"/>
        <v>93.623115663894495</v>
      </c>
      <c r="E43" s="117">
        <f t="shared" si="14"/>
        <v>117.86486262915163</v>
      </c>
      <c r="F43" s="117">
        <f t="shared" si="14"/>
        <v>87.916860708456085</v>
      </c>
      <c r="G43" s="117">
        <f t="shared" si="14"/>
        <v>98.970405728482874</v>
      </c>
      <c r="H43" s="117">
        <f t="shared" si="14"/>
        <v>109.35063975041346</v>
      </c>
      <c r="I43" s="117">
        <f t="shared" si="14"/>
        <v>93.169668838541966</v>
      </c>
      <c r="J43" s="117">
        <f t="shared" si="14"/>
        <v>148.82325209487828</v>
      </c>
      <c r="K43" s="117">
        <f t="shared" si="14"/>
        <v>94.76103554508181</v>
      </c>
      <c r="L43" s="117">
        <f t="shared" si="14"/>
        <v>68.835048795830929</v>
      </c>
      <c r="M43" s="117">
        <f t="shared" si="14"/>
        <v>54.983231170396948</v>
      </c>
      <c r="N43" s="117">
        <f t="shared" si="14"/>
        <v>86.189771870500621</v>
      </c>
      <c r="O43" s="117">
        <f t="shared" si="14"/>
        <v>114.98721810030442</v>
      </c>
      <c r="P43" s="117">
        <f t="shared" si="14"/>
        <v>59.141014348100512</v>
      </c>
      <c r="Q43" s="117">
        <f t="shared" si="14"/>
        <v>28.907010041033129</v>
      </c>
      <c r="R43" s="117">
        <f t="shared" ref="R43:V43" si="15">R44+R47+R49+R58</f>
        <v>0</v>
      </c>
      <c r="S43" s="117">
        <f t="shared" si="15"/>
        <v>32.978506245347646</v>
      </c>
      <c r="T43" s="117">
        <f t="shared" si="15"/>
        <v>32.552278377242509</v>
      </c>
      <c r="U43" s="117">
        <f t="shared" si="15"/>
        <v>39.366791081917341</v>
      </c>
      <c r="V43" s="117">
        <f t="shared" si="15"/>
        <v>40.622079322206488</v>
      </c>
      <c r="W43" s="117">
        <f t="shared" ref="W43" si="16">W44+W47+W49+W58</f>
        <v>36.25114947406739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100.97738824097922</v>
      </c>
      <c r="D44" s="122">
        <f t="shared" si="17"/>
        <v>79.932501511041451</v>
      </c>
      <c r="E44" s="122">
        <f t="shared" si="17"/>
        <v>101.39548287033209</v>
      </c>
      <c r="F44" s="122">
        <f t="shared" si="17"/>
        <v>76.34638799894104</v>
      </c>
      <c r="G44" s="122">
        <f t="shared" si="17"/>
        <v>86.291350154639517</v>
      </c>
      <c r="H44" s="122">
        <f t="shared" si="17"/>
        <v>94.151490659932662</v>
      </c>
      <c r="I44" s="122">
        <f t="shared" si="17"/>
        <v>78.394384768247605</v>
      </c>
      <c r="J44" s="122">
        <f t="shared" si="17"/>
        <v>127.26295643323704</v>
      </c>
      <c r="K44" s="122">
        <f t="shared" si="17"/>
        <v>82.011240852246999</v>
      </c>
      <c r="L44" s="122">
        <f t="shared" si="17"/>
        <v>58.573493524082707</v>
      </c>
      <c r="M44" s="122">
        <f t="shared" si="17"/>
        <v>45.047026795358605</v>
      </c>
      <c r="N44" s="122">
        <f t="shared" si="17"/>
        <v>71.38250186023869</v>
      </c>
      <c r="O44" s="122">
        <f t="shared" si="17"/>
        <v>95.67444311838932</v>
      </c>
      <c r="P44" s="122">
        <f t="shared" si="17"/>
        <v>47.837334428082464</v>
      </c>
      <c r="Q44" s="122">
        <f t="shared" si="17"/>
        <v>23.7027545373804</v>
      </c>
      <c r="R44" s="122">
        <f t="shared" ref="R44:V44" si="18">SUM(R45:R46)</f>
        <v>0</v>
      </c>
      <c r="S44" s="122">
        <f t="shared" si="18"/>
        <v>25.942437341727445</v>
      </c>
      <c r="T44" s="122">
        <f t="shared" si="18"/>
        <v>25.264275298148235</v>
      </c>
      <c r="U44" s="122">
        <f t="shared" si="18"/>
        <v>29.836824171889258</v>
      </c>
      <c r="V44" s="122">
        <f t="shared" si="18"/>
        <v>30.361377392350864</v>
      </c>
      <c r="W44" s="122">
        <f t="shared" ref="W44" si="19">SUM(W45:W46)</f>
        <v>26.787971597885328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98.567770906389327</v>
      </c>
      <c r="D45" s="98">
        <v>78.050005267101852</v>
      </c>
      <c r="E45" s="98">
        <v>99.115401118721493</v>
      </c>
      <c r="F45" s="98">
        <v>74.615832057187646</v>
      </c>
      <c r="G45" s="98">
        <v>84.378428923169906</v>
      </c>
      <c r="H45" s="98">
        <v>92.100766918053381</v>
      </c>
      <c r="I45" s="98">
        <v>76.687114127995812</v>
      </c>
      <c r="J45" s="98">
        <v>124.53194474909306</v>
      </c>
      <c r="K45" s="98">
        <v>80.300921962721006</v>
      </c>
      <c r="L45" s="98">
        <v>57.358601611899218</v>
      </c>
      <c r="M45" s="98">
        <v>44.122997168628203</v>
      </c>
      <c r="N45" s="98">
        <v>69.93228797797309</v>
      </c>
      <c r="O45" s="98">
        <v>93.747676905061098</v>
      </c>
      <c r="P45" s="98">
        <v>46.878967396188955</v>
      </c>
      <c r="Q45" s="98">
        <v>23.230261471962578</v>
      </c>
      <c r="R45" s="98">
        <v>0</v>
      </c>
      <c r="S45" s="98">
        <v>25.430078629928953</v>
      </c>
      <c r="T45" s="98">
        <v>24.767233908765476</v>
      </c>
      <c r="U45" s="98">
        <v>29.25166075469167</v>
      </c>
      <c r="V45" s="98">
        <v>29.767630849655429</v>
      </c>
      <c r="W45" s="98">
        <v>26.265183434016002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2.4096173345898917</v>
      </c>
      <c r="D46" s="98">
        <v>1.882496243939596</v>
      </c>
      <c r="E46" s="98">
        <v>2.2800817516105942</v>
      </c>
      <c r="F46" s="98">
        <v>1.7305559417533904</v>
      </c>
      <c r="G46" s="98">
        <v>1.9129212314696036</v>
      </c>
      <c r="H46" s="98">
        <v>2.0507237418792865</v>
      </c>
      <c r="I46" s="98">
        <v>1.7072706402517979</v>
      </c>
      <c r="J46" s="98">
        <v>2.7310116841439749</v>
      </c>
      <c r="K46" s="98">
        <v>1.7103188895259975</v>
      </c>
      <c r="L46" s="98">
        <v>1.2148919121834874</v>
      </c>
      <c r="M46" s="98">
        <v>0.92402962673039868</v>
      </c>
      <c r="N46" s="98">
        <v>1.4502138822656048</v>
      </c>
      <c r="O46" s="98">
        <v>1.926766213328228</v>
      </c>
      <c r="P46" s="98">
        <v>0.95836703189351202</v>
      </c>
      <c r="Q46" s="98">
        <v>0.47249306541782177</v>
      </c>
      <c r="R46" s="98">
        <v>0</v>
      </c>
      <c r="S46" s="98">
        <v>0.51235871179848946</v>
      </c>
      <c r="T46" s="98">
        <v>0.4970413893827591</v>
      </c>
      <c r="U46" s="98">
        <v>0.58516341719758802</v>
      </c>
      <c r="V46" s="98">
        <v>0.59374654269543459</v>
      </c>
      <c r="W46" s="98">
        <v>0.52278816386932503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9.3704521005437635E-2</v>
      </c>
      <c r="D47" s="122">
        <f t="shared" si="20"/>
        <v>0.21485851086190327</v>
      </c>
      <c r="E47" s="122">
        <f t="shared" si="20"/>
        <v>0.17112397859510325</v>
      </c>
      <c r="F47" s="122">
        <f t="shared" si="20"/>
        <v>5.2377228256191136E-2</v>
      </c>
      <c r="G47" s="122">
        <f t="shared" si="20"/>
        <v>6.9088186072550503E-2</v>
      </c>
      <c r="H47" s="122">
        <f t="shared" si="20"/>
        <v>0.13833547777697164</v>
      </c>
      <c r="I47" s="122">
        <f t="shared" si="20"/>
        <v>3.0821690781835664E-2</v>
      </c>
      <c r="J47" s="122">
        <f t="shared" si="20"/>
        <v>0.22170358844687041</v>
      </c>
      <c r="K47" s="122">
        <f t="shared" si="20"/>
        <v>0.529234810766124</v>
      </c>
      <c r="L47" s="122">
        <f t="shared" si="20"/>
        <v>0.22890547446999712</v>
      </c>
      <c r="M47" s="122">
        <f t="shared" si="20"/>
        <v>0.15380327991502341</v>
      </c>
      <c r="N47" s="122">
        <f t="shared" si="20"/>
        <v>0.19807542633933681</v>
      </c>
      <c r="O47" s="122">
        <f t="shared" si="20"/>
        <v>0.49996544040055974</v>
      </c>
      <c r="P47" s="122">
        <f t="shared" si="20"/>
        <v>0.13944528996289518</v>
      </c>
      <c r="Q47" s="122">
        <f t="shared" si="20"/>
        <v>0.10040394899399717</v>
      </c>
      <c r="R47" s="122">
        <f t="shared" si="20"/>
        <v>0</v>
      </c>
      <c r="S47" s="122">
        <f t="shared" si="20"/>
        <v>0.4272403672543732</v>
      </c>
      <c r="T47" s="122">
        <f t="shared" si="20"/>
        <v>0.36185508763640517</v>
      </c>
      <c r="U47" s="122">
        <f t="shared" si="20"/>
        <v>1.040934771078563</v>
      </c>
      <c r="V47" s="122">
        <f t="shared" si="20"/>
        <v>0.55209376998844928</v>
      </c>
      <c r="W47" s="122">
        <f t="shared" si="20"/>
        <v>1.4913677990686904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9.3704521005437635E-2</v>
      </c>
      <c r="D48" s="98">
        <v>0.21485851086190327</v>
      </c>
      <c r="E48" s="98">
        <v>0.17112397859510325</v>
      </c>
      <c r="F48" s="98">
        <v>5.2377228256191136E-2</v>
      </c>
      <c r="G48" s="98">
        <v>6.9088186072550503E-2</v>
      </c>
      <c r="H48" s="98">
        <v>0.13833547777697164</v>
      </c>
      <c r="I48" s="98">
        <v>3.0821690781835664E-2</v>
      </c>
      <c r="J48" s="98">
        <v>0.22170358844687041</v>
      </c>
      <c r="K48" s="98">
        <v>0.529234810766124</v>
      </c>
      <c r="L48" s="98">
        <v>0.22890547446999712</v>
      </c>
      <c r="M48" s="98">
        <v>0.15380327991502341</v>
      </c>
      <c r="N48" s="98">
        <v>0.19807542633933681</v>
      </c>
      <c r="O48" s="98">
        <v>0.49996544040055974</v>
      </c>
      <c r="P48" s="98">
        <v>0.13944528996289518</v>
      </c>
      <c r="Q48" s="98">
        <v>0.10040394899399717</v>
      </c>
      <c r="R48" s="98">
        <v>0</v>
      </c>
      <c r="S48" s="98">
        <v>0.4272403672543732</v>
      </c>
      <c r="T48" s="98">
        <v>0.36185508763640517</v>
      </c>
      <c r="U48" s="98">
        <v>1.040934771078563</v>
      </c>
      <c r="V48" s="98">
        <v>0.55209376998844928</v>
      </c>
      <c r="W48" s="98">
        <v>1.4913677990686904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9.278353326578582</v>
      </c>
      <c r="D49" s="122">
        <v>8.1095287443543729</v>
      </c>
      <c r="E49" s="122">
        <v>10.181171292203043</v>
      </c>
      <c r="F49" s="122">
        <v>7.4346026138019585</v>
      </c>
      <c r="G49" s="122">
        <v>7.9433189289558079</v>
      </c>
      <c r="H49" s="122">
        <v>9.5072835501689976</v>
      </c>
      <c r="I49" s="122">
        <v>9.0135182153445061</v>
      </c>
      <c r="J49" s="122">
        <v>13.352567360393104</v>
      </c>
      <c r="K49" s="122">
        <v>8.0300340856160286</v>
      </c>
      <c r="L49" s="122">
        <v>6.169239315468201</v>
      </c>
      <c r="M49" s="122">
        <v>6.2240892334584821</v>
      </c>
      <c r="N49" s="122">
        <v>9.2633292315276083</v>
      </c>
      <c r="O49" s="122">
        <v>11.925292060633272</v>
      </c>
      <c r="P49" s="122">
        <v>7.322641901149586</v>
      </c>
      <c r="Q49" s="122">
        <v>3.215904499358412</v>
      </c>
      <c r="R49" s="122">
        <v>0</v>
      </c>
      <c r="S49" s="122">
        <v>4.3922501769635813</v>
      </c>
      <c r="T49" s="122">
        <v>4.5482112522535019</v>
      </c>
      <c r="U49" s="122">
        <v>5.6010246982208542</v>
      </c>
      <c r="V49" s="122">
        <v>6.4750604529124889</v>
      </c>
      <c r="W49" s="122">
        <v>5.2469089793579444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5.0079315616156421</v>
      </c>
      <c r="D50" s="98">
        <v>3.597866284937639</v>
      </c>
      <c r="E50" s="98">
        <v>6.1378846376464535</v>
      </c>
      <c r="F50" s="98">
        <v>3.4382047212067821</v>
      </c>
      <c r="G50" s="98">
        <v>4.2652395824972533</v>
      </c>
      <c r="H50" s="98">
        <v>4.0501509315809061</v>
      </c>
      <c r="I50" s="98">
        <v>5.9566427353837446</v>
      </c>
      <c r="J50" s="98">
        <v>10.198426669528185</v>
      </c>
      <c r="K50" s="98">
        <v>4.7789639968399751</v>
      </c>
      <c r="L50" s="98">
        <v>2.7557394821384746</v>
      </c>
      <c r="M50" s="98">
        <v>2.1852215513621966</v>
      </c>
      <c r="N50" s="98">
        <v>4.0393466996995961</v>
      </c>
      <c r="O50" s="98">
        <v>4.7002194052602819</v>
      </c>
      <c r="P50" s="98">
        <v>4.3940532770816381</v>
      </c>
      <c r="Q50" s="98">
        <v>3.2158126824746298</v>
      </c>
      <c r="R50" s="98">
        <v>0</v>
      </c>
      <c r="S50" s="98">
        <v>4.3867759045301185</v>
      </c>
      <c r="T50" s="98">
        <v>4.5405615221057678</v>
      </c>
      <c r="U50" s="98">
        <v>5.5877652195102137</v>
      </c>
      <c r="V50" s="98">
        <v>6.462267272463408</v>
      </c>
      <c r="W50" s="98">
        <v>3.6115421110318175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4.0934538193344141E-3</v>
      </c>
      <c r="D51" s="98">
        <v>0</v>
      </c>
      <c r="E51" s="98">
        <v>1.8258902699327026E-3</v>
      </c>
      <c r="F51" s="98">
        <v>9.2758223062285321E-4</v>
      </c>
      <c r="G51" s="98">
        <v>4.6103144632713838E-3</v>
      </c>
      <c r="H51" s="98">
        <v>5.9698417109116213E-3</v>
      </c>
      <c r="I51" s="98">
        <v>7.4872531235597815E-3</v>
      </c>
      <c r="J51" s="98">
        <v>1.582473887034266E-2</v>
      </c>
      <c r="K51" s="98">
        <v>9.423672253567798E-3</v>
      </c>
      <c r="L51" s="98">
        <v>1.0047972398794451E-2</v>
      </c>
      <c r="M51" s="98">
        <v>6.208187301210465E-3</v>
      </c>
      <c r="N51" s="98">
        <v>0</v>
      </c>
      <c r="O51" s="98">
        <v>0</v>
      </c>
      <c r="P51" s="98">
        <v>1.2330498710457761E-2</v>
      </c>
      <c r="Q51" s="98">
        <v>0</v>
      </c>
      <c r="R51" s="98">
        <v>0</v>
      </c>
      <c r="S51" s="98">
        <v>5.3758672710284977E-3</v>
      </c>
      <c r="T51" s="98">
        <v>7.6497301477338568E-3</v>
      </c>
      <c r="U51" s="98">
        <v>1.3259478710640397E-2</v>
      </c>
      <c r="V51" s="98">
        <v>1.2793180449080857E-2</v>
      </c>
      <c r="W51" s="98">
        <v>2.4838686962146313E-3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9.6729998514158389E-4</v>
      </c>
      <c r="D52" s="101">
        <v>0</v>
      </c>
      <c r="E52" s="101">
        <v>4.3841744214181575E-4</v>
      </c>
      <c r="F52" s="101">
        <v>2.1655328688576558E-4</v>
      </c>
      <c r="G52" s="101">
        <v>9.8607797791090083E-4</v>
      </c>
      <c r="H52" s="101">
        <v>1.2209858295881696E-3</v>
      </c>
      <c r="I52" s="101">
        <v>1.8490250823149292E-3</v>
      </c>
      <c r="J52" s="101">
        <v>3.6299758230664346E-3</v>
      </c>
      <c r="K52" s="101">
        <v>1.9853627837539589E-3</v>
      </c>
      <c r="L52" s="101">
        <v>4.5279573341306051E-3</v>
      </c>
      <c r="M52" s="101">
        <v>1.2423733159548215E-3</v>
      </c>
      <c r="N52" s="101">
        <v>0</v>
      </c>
      <c r="O52" s="101">
        <v>0</v>
      </c>
      <c r="P52" s="101">
        <v>2.3543539732933504E-3</v>
      </c>
      <c r="Q52" s="101">
        <v>0</v>
      </c>
      <c r="R52" s="101">
        <v>0</v>
      </c>
      <c r="S52" s="101">
        <v>1.2326221115415864E-3</v>
      </c>
      <c r="T52" s="101">
        <v>1.7460709756293214E-3</v>
      </c>
      <c r="U52" s="101">
        <v>2.7960891003630836E-3</v>
      </c>
      <c r="V52" s="101">
        <v>2.8062902858227538E-3</v>
      </c>
      <c r="W52" s="101">
        <v>5.5688403480630151E-4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3.1261538341928298E-3</v>
      </c>
      <c r="D53" s="104">
        <v>0</v>
      </c>
      <c r="E53" s="104">
        <v>1.3874728277908869E-3</v>
      </c>
      <c r="F53" s="104">
        <v>7.1102894373708766E-4</v>
      </c>
      <c r="G53" s="104">
        <v>3.624236485360483E-3</v>
      </c>
      <c r="H53" s="104">
        <v>4.7488558813234515E-3</v>
      </c>
      <c r="I53" s="104">
        <v>5.6382280412448525E-3</v>
      </c>
      <c r="J53" s="104">
        <v>1.2194763047276225E-2</v>
      </c>
      <c r="K53" s="104">
        <v>7.4383094698138395E-3</v>
      </c>
      <c r="L53" s="104">
        <v>5.520015064663846E-3</v>
      </c>
      <c r="M53" s="104">
        <v>4.965813985255643E-3</v>
      </c>
      <c r="N53" s="104">
        <v>0</v>
      </c>
      <c r="O53" s="104">
        <v>0</v>
      </c>
      <c r="P53" s="104">
        <v>9.9761447371644104E-3</v>
      </c>
      <c r="Q53" s="104">
        <v>0</v>
      </c>
      <c r="R53" s="104">
        <v>0</v>
      </c>
      <c r="S53" s="104">
        <v>4.1432451594869109E-3</v>
      </c>
      <c r="T53" s="104">
        <v>5.903659172104535E-3</v>
      </c>
      <c r="U53" s="104">
        <v>1.0463389610277313E-2</v>
      </c>
      <c r="V53" s="104">
        <v>9.9868901632581032E-3</v>
      </c>
      <c r="W53" s="104">
        <v>1.9269846614083297E-3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4.1443152971892445</v>
      </c>
      <c r="D54" s="101">
        <v>4.3880371390528685</v>
      </c>
      <c r="E54" s="101">
        <v>3.8874066954342088</v>
      </c>
      <c r="F54" s="101">
        <v>3.8330148815174021</v>
      </c>
      <c r="G54" s="101">
        <v>3.4881198797111206</v>
      </c>
      <c r="H54" s="101">
        <v>5.0727151020821495</v>
      </c>
      <c r="I54" s="101">
        <v>2.7354434179488263</v>
      </c>
      <c r="J54" s="101">
        <v>2.8809016564371515</v>
      </c>
      <c r="K54" s="101">
        <v>2.9126094653460468</v>
      </c>
      <c r="L54" s="101">
        <v>2.7435536740850051</v>
      </c>
      <c r="M54" s="101">
        <v>3.4001463732636892</v>
      </c>
      <c r="N54" s="101">
        <v>4.6953547754355842</v>
      </c>
      <c r="O54" s="101">
        <v>6.6927428122686941</v>
      </c>
      <c r="P54" s="101">
        <v>2.5444127124106921</v>
      </c>
      <c r="Q54" s="101">
        <v>9.1816883782256121E-5</v>
      </c>
      <c r="R54" s="101">
        <v>0</v>
      </c>
      <c r="S54" s="101">
        <v>9.8405162434395867E-5</v>
      </c>
      <c r="T54" s="101">
        <v>0</v>
      </c>
      <c r="U54" s="101">
        <v>0</v>
      </c>
      <c r="V54" s="101">
        <v>0</v>
      </c>
      <c r="W54" s="101">
        <v>1.3750248965021954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0.12201301395436205</v>
      </c>
      <c r="D55" s="104">
        <v>0.12362532036386509</v>
      </c>
      <c r="E55" s="104">
        <v>0.15405406885244716</v>
      </c>
      <c r="F55" s="104">
        <v>0.16245542884715133</v>
      </c>
      <c r="G55" s="104">
        <v>0.1853491522841626</v>
      </c>
      <c r="H55" s="104">
        <v>0.37844767479503016</v>
      </c>
      <c r="I55" s="104">
        <v>0.31394480888837617</v>
      </c>
      <c r="J55" s="104">
        <v>0.25741429555742418</v>
      </c>
      <c r="K55" s="104">
        <v>0.32903695117643983</v>
      </c>
      <c r="L55" s="104">
        <v>0.65989818684592616</v>
      </c>
      <c r="M55" s="104">
        <v>0.63251312153138506</v>
      </c>
      <c r="N55" s="104">
        <v>0.52862775639242776</v>
      </c>
      <c r="O55" s="104">
        <v>0.53232984310429698</v>
      </c>
      <c r="P55" s="104">
        <v>0.3718454129467994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0.2578581031277169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2.8830773417090144E-2</v>
      </c>
      <c r="D56" s="98">
        <v>2.6650182907275225E-2</v>
      </c>
      <c r="E56" s="98">
        <v>3.6994358089286222E-2</v>
      </c>
      <c r="F56" s="98">
        <v>3.7932976481340822E-2</v>
      </c>
      <c r="G56" s="98">
        <v>3.9616901269476854E-2</v>
      </c>
      <c r="H56" s="98">
        <v>7.7321524053983876E-2</v>
      </c>
      <c r="I56" s="98">
        <v>7.76182442774557E-2</v>
      </c>
      <c r="J56" s="98">
        <v>5.8996521559377735E-2</v>
      </c>
      <c r="K56" s="98">
        <v>6.9124335188103958E-2</v>
      </c>
      <c r="L56" s="98">
        <v>0.29743181965563409</v>
      </c>
      <c r="M56" s="98">
        <v>0.12632320640398503</v>
      </c>
      <c r="N56" s="98">
        <v>0.13392805296139909</v>
      </c>
      <c r="O56" s="98">
        <v>0.14065211942535696</v>
      </c>
      <c r="P56" s="98">
        <v>7.0834283423827513E-2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5.787942576926023E-2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9.3182240537271907E-2</v>
      </c>
      <c r="D57" s="98">
        <v>9.6975137456589866E-2</v>
      </c>
      <c r="E57" s="98">
        <v>0.11705971076316092</v>
      </c>
      <c r="F57" s="98">
        <v>0.12452245236581051</v>
      </c>
      <c r="G57" s="98">
        <v>0.14573225101468573</v>
      </c>
      <c r="H57" s="98">
        <v>0.30112615074104626</v>
      </c>
      <c r="I57" s="98">
        <v>0.23632656461092044</v>
      </c>
      <c r="J57" s="98">
        <v>0.19841777399804644</v>
      </c>
      <c r="K57" s="98">
        <v>0.25991261598833587</v>
      </c>
      <c r="L57" s="98">
        <v>0.36246636719029202</v>
      </c>
      <c r="M57" s="98">
        <v>0.50618991512739997</v>
      </c>
      <c r="N57" s="98">
        <v>0.39469970343102873</v>
      </c>
      <c r="O57" s="98">
        <v>0.39167772367893999</v>
      </c>
      <c r="P57" s="98">
        <v>0.30101112952297188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0.19997867735845665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5.9448349441433868</v>
      </c>
      <c r="D58" s="122">
        <v>5.3662268976367606</v>
      </c>
      <c r="E58" s="122">
        <v>6.1170844880213959</v>
      </c>
      <c r="F58" s="122">
        <v>4.0834928674568927</v>
      </c>
      <c r="G58" s="122">
        <v>4.6666484588150059</v>
      </c>
      <c r="H58" s="122">
        <v>5.5535300625348354</v>
      </c>
      <c r="I58" s="122">
        <v>5.7309441641680197</v>
      </c>
      <c r="J58" s="122">
        <v>7.986024712801278</v>
      </c>
      <c r="K58" s="122">
        <v>4.1905257964526648</v>
      </c>
      <c r="L58" s="122">
        <v>3.8634104818100159</v>
      </c>
      <c r="M58" s="122">
        <v>3.5583118616648362</v>
      </c>
      <c r="N58" s="122">
        <v>5.3458653523949788</v>
      </c>
      <c r="O58" s="122">
        <v>6.8875174808812716</v>
      </c>
      <c r="P58" s="122">
        <v>3.8415927289055665</v>
      </c>
      <c r="Q58" s="122">
        <v>1.8879470553003195</v>
      </c>
      <c r="R58" s="122">
        <v>0</v>
      </c>
      <c r="S58" s="122">
        <v>2.2165783594022437</v>
      </c>
      <c r="T58" s="122">
        <v>2.3779367392043627</v>
      </c>
      <c r="U58" s="122">
        <v>2.8880074407286616</v>
      </c>
      <c r="V58" s="122">
        <v>3.2335477069546879</v>
      </c>
      <c r="W58" s="122">
        <v>2.724901097755426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2.5104993883256186</v>
      </c>
      <c r="D59" s="98">
        <v>2.4676516164728652</v>
      </c>
      <c r="E59" s="98">
        <v>2.7218296816595462</v>
      </c>
      <c r="F59" s="98">
        <v>2.1729577449354616</v>
      </c>
      <c r="G59" s="98">
        <v>2.0020163070150931</v>
      </c>
      <c r="H59" s="98">
        <v>2.0044258650165578</v>
      </c>
      <c r="I59" s="98">
        <v>2.1194840461848248</v>
      </c>
      <c r="J59" s="98">
        <v>2.4326220581076616</v>
      </c>
      <c r="K59" s="98">
        <v>1.6907691384869505</v>
      </c>
      <c r="L59" s="98">
        <v>1.329207841537446</v>
      </c>
      <c r="M59" s="98">
        <v>1.3350021048709602</v>
      </c>
      <c r="N59" s="98">
        <v>1.7426429814996434</v>
      </c>
      <c r="O59" s="98">
        <v>2.1584159620574206</v>
      </c>
      <c r="P59" s="98">
        <v>1.2832140695821901</v>
      </c>
      <c r="Q59" s="98">
        <v>0.52943388181753093</v>
      </c>
      <c r="R59" s="98">
        <v>0</v>
      </c>
      <c r="S59" s="98">
        <v>0.53377676004886465</v>
      </c>
      <c r="T59" s="98">
        <v>0.60573509060712094</v>
      </c>
      <c r="U59" s="98">
        <v>0.71301296022318661</v>
      </c>
      <c r="V59" s="98">
        <v>0.7766705978147902</v>
      </c>
      <c r="W59" s="98">
        <v>0.6071389710732773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3.4343355558177682</v>
      </c>
      <c r="D60" s="33">
        <v>2.8985752811638954</v>
      </c>
      <c r="E60" s="33">
        <v>3.3952548063618493</v>
      </c>
      <c r="F60" s="33">
        <v>1.9105351225214313</v>
      </c>
      <c r="G60" s="33">
        <v>2.6646321517999128</v>
      </c>
      <c r="H60" s="33">
        <v>3.5491041975182775</v>
      </c>
      <c r="I60" s="33">
        <v>3.6114601179831949</v>
      </c>
      <c r="J60" s="33">
        <v>5.5534026546936159</v>
      </c>
      <c r="K60" s="33">
        <v>2.4997566579657144</v>
      </c>
      <c r="L60" s="33">
        <v>2.5342026402725697</v>
      </c>
      <c r="M60" s="33">
        <v>2.223309756793876</v>
      </c>
      <c r="N60" s="33">
        <v>3.6032223708953359</v>
      </c>
      <c r="O60" s="33">
        <v>4.7291015188238505</v>
      </c>
      <c r="P60" s="33">
        <v>2.5583786593233762</v>
      </c>
      <c r="Q60" s="33">
        <v>1.3585131734827884</v>
      </c>
      <c r="R60" s="33">
        <v>0</v>
      </c>
      <c r="S60" s="33">
        <v>1.6828015993533789</v>
      </c>
      <c r="T60" s="33">
        <v>1.7722016485972418</v>
      </c>
      <c r="U60" s="33">
        <v>2.1749944805054748</v>
      </c>
      <c r="V60" s="33">
        <v>2.4568771091398975</v>
      </c>
      <c r="W60" s="33">
        <v>2.1177621266821487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339.1129338344125</v>
      </c>
      <c r="D62" s="117">
        <f t="shared" si="21"/>
        <v>304.21884887189981</v>
      </c>
      <c r="E62" s="117">
        <f t="shared" si="21"/>
        <v>264.20728461952649</v>
      </c>
      <c r="F62" s="117">
        <f t="shared" si="21"/>
        <v>359.51768171640845</v>
      </c>
      <c r="G62" s="117">
        <f t="shared" si="21"/>
        <v>221.94024000064823</v>
      </c>
      <c r="H62" s="117">
        <f t="shared" si="21"/>
        <v>381.22924149351417</v>
      </c>
      <c r="I62" s="117">
        <f t="shared" si="21"/>
        <v>212.714361864484</v>
      </c>
      <c r="J62" s="117">
        <f t="shared" si="21"/>
        <v>307.56581252325958</v>
      </c>
      <c r="K62" s="117">
        <f t="shared" si="21"/>
        <v>214.53294074472751</v>
      </c>
      <c r="L62" s="117">
        <f t="shared" si="21"/>
        <v>263.5597952444395</v>
      </c>
      <c r="M62" s="117">
        <f t="shared" si="21"/>
        <v>204.0223208346689</v>
      </c>
      <c r="N62" s="117">
        <f t="shared" si="21"/>
        <v>239.46525804760563</v>
      </c>
      <c r="O62" s="117">
        <f t="shared" si="21"/>
        <v>223.51719237666728</v>
      </c>
      <c r="P62" s="117">
        <f t="shared" si="21"/>
        <v>174.81439288030168</v>
      </c>
      <c r="Q62" s="117">
        <f t="shared" si="21"/>
        <v>240.6952325036273</v>
      </c>
      <c r="R62" s="117">
        <f t="shared" ref="R62:V62" si="22">R63+R66+R68+R77</f>
        <v>261.25298725540017</v>
      </c>
      <c r="S62" s="117">
        <f t="shared" si="22"/>
        <v>209.11532129250799</v>
      </c>
      <c r="T62" s="117">
        <f t="shared" si="22"/>
        <v>192.360851079589</v>
      </c>
      <c r="U62" s="117">
        <f t="shared" si="22"/>
        <v>163.95813472625221</v>
      </c>
      <c r="V62" s="117">
        <f t="shared" si="22"/>
        <v>165.79097379791151</v>
      </c>
      <c r="W62" s="117">
        <f t="shared" ref="W62" si="23">W63+W66+W68+W77</f>
        <v>204.62439090400431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292.92158640611154</v>
      </c>
      <c r="D63" s="122">
        <f t="shared" si="24"/>
        <v>260.10700721452679</v>
      </c>
      <c r="E63" s="122">
        <f t="shared" si="24"/>
        <v>226.87882680994309</v>
      </c>
      <c r="F63" s="122">
        <f t="shared" si="24"/>
        <v>312.55990174704709</v>
      </c>
      <c r="G63" s="122">
        <f t="shared" si="24"/>
        <v>193.07673446140751</v>
      </c>
      <c r="H63" s="122">
        <f t="shared" si="24"/>
        <v>327.70370464425565</v>
      </c>
      <c r="I63" s="122">
        <f t="shared" si="24"/>
        <v>179.53025168031434</v>
      </c>
      <c r="J63" s="122">
        <f t="shared" si="24"/>
        <v>261.79403954242048</v>
      </c>
      <c r="K63" s="122">
        <f t="shared" si="24"/>
        <v>184.94450348976517</v>
      </c>
      <c r="L63" s="122">
        <f t="shared" si="24"/>
        <v>224.51797625064739</v>
      </c>
      <c r="M63" s="122">
        <f t="shared" si="24"/>
        <v>165.70450485046484</v>
      </c>
      <c r="N63" s="122">
        <f t="shared" si="24"/>
        <v>199.61294693852341</v>
      </c>
      <c r="O63" s="122">
        <f t="shared" si="24"/>
        <v>187.59143237734793</v>
      </c>
      <c r="P63" s="122">
        <f t="shared" si="24"/>
        <v>139.54073641836189</v>
      </c>
      <c r="Q63" s="122">
        <f t="shared" si="24"/>
        <v>193.76680553048485</v>
      </c>
      <c r="R63" s="122">
        <f t="shared" ref="R63:V63" si="25">SUM(R64:R65)</f>
        <v>210.94392338387814</v>
      </c>
      <c r="S63" s="122">
        <f t="shared" si="25"/>
        <v>165.34291620085705</v>
      </c>
      <c r="T63" s="122">
        <f t="shared" si="25"/>
        <v>149.74132375013755</v>
      </c>
      <c r="U63" s="122">
        <f t="shared" si="25"/>
        <v>124.19875487824419</v>
      </c>
      <c r="V63" s="122">
        <f t="shared" si="25"/>
        <v>124.54380489257733</v>
      </c>
      <c r="W63" s="122">
        <f t="shared" ref="W63" si="26">SUM(W64:W65)</f>
        <v>151.66538590204445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285.93161622986474</v>
      </c>
      <c r="D64" s="98">
        <v>253.98120788575091</v>
      </c>
      <c r="E64" s="98">
        <v>221.77699921178751</v>
      </c>
      <c r="F64" s="98">
        <v>305.47505583227098</v>
      </c>
      <c r="G64" s="98">
        <v>188.79657678636633</v>
      </c>
      <c r="H64" s="98">
        <v>320.56595501644478</v>
      </c>
      <c r="I64" s="98">
        <v>175.62044706054567</v>
      </c>
      <c r="J64" s="98">
        <v>256.17604510894466</v>
      </c>
      <c r="K64" s="98">
        <v>181.08754346153648</v>
      </c>
      <c r="L64" s="98">
        <v>219.86117575821018</v>
      </c>
      <c r="M64" s="98">
        <v>162.30548203681499</v>
      </c>
      <c r="N64" s="98">
        <v>195.55759080520971</v>
      </c>
      <c r="O64" s="98">
        <v>183.81357047364955</v>
      </c>
      <c r="P64" s="98">
        <v>136.74519517451293</v>
      </c>
      <c r="Q64" s="98">
        <v>189.90423876521993</v>
      </c>
      <c r="R64" s="98">
        <v>206.75831822297914</v>
      </c>
      <c r="S64" s="98">
        <v>162.07742181288697</v>
      </c>
      <c r="T64" s="98">
        <v>146.79536014237726</v>
      </c>
      <c r="U64" s="98">
        <v>121.76295382255707</v>
      </c>
      <c r="V64" s="98">
        <v>122.10822851494788</v>
      </c>
      <c r="W64" s="98">
        <v>148.70551757724297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6.9899701762467812</v>
      </c>
      <c r="D65" s="98">
        <v>6.1257993287758969</v>
      </c>
      <c r="E65" s="98">
        <v>5.1018275981555812</v>
      </c>
      <c r="F65" s="98">
        <v>7.0848459147760972</v>
      </c>
      <c r="G65" s="98">
        <v>4.2801576750411687</v>
      </c>
      <c r="H65" s="98">
        <v>7.1377496278108641</v>
      </c>
      <c r="I65" s="98">
        <v>3.9098046197686638</v>
      </c>
      <c r="J65" s="98">
        <v>5.6179944334758103</v>
      </c>
      <c r="K65" s="98">
        <v>3.856960028228686</v>
      </c>
      <c r="L65" s="98">
        <v>4.6568004924372062</v>
      </c>
      <c r="M65" s="98">
        <v>3.3990228136498635</v>
      </c>
      <c r="N65" s="98">
        <v>4.0553561333136798</v>
      </c>
      <c r="O65" s="98">
        <v>3.7778619036983834</v>
      </c>
      <c r="P65" s="98">
        <v>2.7955412438489611</v>
      </c>
      <c r="Q65" s="98">
        <v>3.8625667652649156</v>
      </c>
      <c r="R65" s="98">
        <v>4.1856051608989944</v>
      </c>
      <c r="S65" s="98">
        <v>3.2654943879700919</v>
      </c>
      <c r="T65" s="98">
        <v>2.9459636077602882</v>
      </c>
      <c r="U65" s="98">
        <v>2.4358010556871248</v>
      </c>
      <c r="V65" s="98">
        <v>2.4355763776294479</v>
      </c>
      <c r="W65" s="98">
        <v>2.9598683248014788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0.29126256900058139</v>
      </c>
      <c r="D66" s="122">
        <f t="shared" si="27"/>
        <v>0.67257157433193482</v>
      </c>
      <c r="E66" s="122">
        <f t="shared" si="27"/>
        <v>0.40206391803397001</v>
      </c>
      <c r="F66" s="122">
        <f t="shared" si="27"/>
        <v>0.20895821786786534</v>
      </c>
      <c r="G66" s="122">
        <f t="shared" si="27"/>
        <v>0.15820320076613145</v>
      </c>
      <c r="H66" s="122">
        <f t="shared" si="27"/>
        <v>0.47413166929548262</v>
      </c>
      <c r="I66" s="122">
        <f t="shared" si="27"/>
        <v>6.7931006483165787E-2</v>
      </c>
      <c r="J66" s="122">
        <f t="shared" si="27"/>
        <v>0.47950001311964074</v>
      </c>
      <c r="K66" s="122">
        <f t="shared" si="27"/>
        <v>1.2165261024650367</v>
      </c>
      <c r="L66" s="122">
        <f t="shared" si="27"/>
        <v>0.89927740312879501</v>
      </c>
      <c r="M66" s="122">
        <f t="shared" si="27"/>
        <v>0.55533737244741244</v>
      </c>
      <c r="N66" s="122">
        <f t="shared" si="27"/>
        <v>0.52871590001534097</v>
      </c>
      <c r="O66" s="122">
        <f t="shared" si="27"/>
        <v>0.94442617122204231</v>
      </c>
      <c r="P66" s="122">
        <f t="shared" si="27"/>
        <v>0.43804296449542912</v>
      </c>
      <c r="Q66" s="122">
        <f t="shared" si="27"/>
        <v>0.86807964708204521</v>
      </c>
      <c r="R66" s="122">
        <f t="shared" si="27"/>
        <v>2.6877017437813042</v>
      </c>
      <c r="S66" s="122">
        <f t="shared" si="27"/>
        <v>2.7292077571583309</v>
      </c>
      <c r="T66" s="122">
        <f t="shared" si="27"/>
        <v>2.1191695883787038</v>
      </c>
      <c r="U66" s="122">
        <f t="shared" si="27"/>
        <v>4.2845979403353409</v>
      </c>
      <c r="V66" s="122">
        <f t="shared" si="27"/>
        <v>2.2684057087995364</v>
      </c>
      <c r="W66" s="122">
        <f t="shared" si="27"/>
        <v>8.1933247523484471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0.29126256900058139</v>
      </c>
      <c r="D67" s="98">
        <v>0.67257157433193482</v>
      </c>
      <c r="E67" s="98">
        <v>0.40206391803397001</v>
      </c>
      <c r="F67" s="98">
        <v>0.20895821786786534</v>
      </c>
      <c r="G67" s="98">
        <v>0.15820320076613145</v>
      </c>
      <c r="H67" s="98">
        <v>0.47413166929548262</v>
      </c>
      <c r="I67" s="98">
        <v>6.7931006483165787E-2</v>
      </c>
      <c r="J67" s="98">
        <v>0.47950001311964074</v>
      </c>
      <c r="K67" s="98">
        <v>1.2165261024650367</v>
      </c>
      <c r="L67" s="98">
        <v>0.89927740312879501</v>
      </c>
      <c r="M67" s="98">
        <v>0.55533737244741244</v>
      </c>
      <c r="N67" s="98">
        <v>0.52871590001534097</v>
      </c>
      <c r="O67" s="98">
        <v>0.94442617122204231</v>
      </c>
      <c r="P67" s="98">
        <v>0.43804296449542912</v>
      </c>
      <c r="Q67" s="98">
        <v>0.86807964708204521</v>
      </c>
      <c r="R67" s="98">
        <v>2.6877017437813042</v>
      </c>
      <c r="S67" s="98">
        <v>2.7292077571583309</v>
      </c>
      <c r="T67" s="98">
        <v>2.1191695883787038</v>
      </c>
      <c r="U67" s="98">
        <v>4.2845979403353409</v>
      </c>
      <c r="V67" s="98">
        <v>2.2684057087995364</v>
      </c>
      <c r="W67" s="98">
        <v>8.1933247523484471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27.742767248956664</v>
      </c>
      <c r="D68" s="122">
        <v>26.307531663675071</v>
      </c>
      <c r="E68" s="122">
        <v>22.995978430218784</v>
      </c>
      <c r="F68" s="122">
        <v>30.267595843471192</v>
      </c>
      <c r="G68" s="122">
        <v>18.077005417745298</v>
      </c>
      <c r="H68" s="122">
        <v>33.639862347949801</v>
      </c>
      <c r="I68" s="122">
        <v>20.329619092195944</v>
      </c>
      <c r="J68" s="122">
        <v>28.102146608669162</v>
      </c>
      <c r="K68" s="122">
        <v>18.483879944916875</v>
      </c>
      <c r="L68" s="122">
        <v>23.658507097114803</v>
      </c>
      <c r="M68" s="122">
        <v>23.73606253718804</v>
      </c>
      <c r="N68" s="122">
        <v>24.941568558352653</v>
      </c>
      <c r="O68" s="122">
        <v>22.423084701246282</v>
      </c>
      <c r="P68" s="122">
        <v>22.566561343524285</v>
      </c>
      <c r="Q68" s="122">
        <v>29.9634884224029</v>
      </c>
      <c r="R68" s="122">
        <v>31.1569991690812</v>
      </c>
      <c r="S68" s="122">
        <v>26.969528758806856</v>
      </c>
      <c r="T68" s="122">
        <v>26.710390877696966</v>
      </c>
      <c r="U68" s="122">
        <v>23.485041493614048</v>
      </c>
      <c r="V68" s="122">
        <v>25.766755128643172</v>
      </c>
      <c r="W68" s="122">
        <v>29.788473418390062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17.58222527342879</v>
      </c>
      <c r="D69" s="98">
        <v>24.647886081958355</v>
      </c>
      <c r="E69" s="98">
        <v>22.323317082510389</v>
      </c>
      <c r="F69" s="98">
        <v>28.650395966275333</v>
      </c>
      <c r="G69" s="98">
        <v>18.064723860982891</v>
      </c>
      <c r="H69" s="98">
        <v>30.327012462614906</v>
      </c>
      <c r="I69" s="98">
        <v>19.606893427887318</v>
      </c>
      <c r="J69" s="98">
        <v>20.294657787750502</v>
      </c>
      <c r="K69" s="98">
        <v>16.756311084467825</v>
      </c>
      <c r="L69" s="98">
        <v>17.736714283929906</v>
      </c>
      <c r="M69" s="98">
        <v>19.707857191611268</v>
      </c>
      <c r="N69" s="98">
        <v>14.692704991149853</v>
      </c>
      <c r="O69" s="98">
        <v>14.938405327590148</v>
      </c>
      <c r="P69" s="98">
        <v>14.629784593988257</v>
      </c>
      <c r="Q69" s="98">
        <v>18.365985237555357</v>
      </c>
      <c r="R69" s="98">
        <v>20.322995655814815</v>
      </c>
      <c r="S69" s="98">
        <v>21.370998953827151</v>
      </c>
      <c r="T69" s="98">
        <v>21.507928531805209</v>
      </c>
      <c r="U69" s="98">
        <v>22.219598366198348</v>
      </c>
      <c r="V69" s="98">
        <v>21.434676528431162</v>
      </c>
      <c r="W69" s="98">
        <v>20.686303832240604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3.6874658673254077E-3</v>
      </c>
      <c r="D70" s="98">
        <v>1.1070159339881373E-2</v>
      </c>
      <c r="E70" s="98">
        <v>2.9669536819972807E-3</v>
      </c>
      <c r="F70" s="98">
        <v>1.6104281618162596E-2</v>
      </c>
      <c r="G70" s="98">
        <v>1.2281556762406571E-2</v>
      </c>
      <c r="H70" s="98">
        <v>3.9928516597153574E-2</v>
      </c>
      <c r="I70" s="98">
        <v>2.7646800751610023E-2</v>
      </c>
      <c r="J70" s="98">
        <v>2.9744720820472567E-2</v>
      </c>
      <c r="K70" s="98">
        <v>3.8086224912131129E-2</v>
      </c>
      <c r="L70" s="98">
        <v>5.8898792879791939E-2</v>
      </c>
      <c r="M70" s="98">
        <v>8.9280544673267501E-2</v>
      </c>
      <c r="N70" s="98">
        <v>0</v>
      </c>
      <c r="O70" s="98">
        <v>0</v>
      </c>
      <c r="P70" s="98">
        <v>0</v>
      </c>
      <c r="Q70" s="98">
        <v>2.798681765871675E-3</v>
      </c>
      <c r="R70" s="98">
        <v>3.3265978890206986E-2</v>
      </c>
      <c r="S70" s="98">
        <v>1.2925102948452897E-2</v>
      </c>
      <c r="T70" s="98">
        <v>4.0456781893976404E-2</v>
      </c>
      <c r="U70" s="98">
        <v>4.8394616291654702E-2</v>
      </c>
      <c r="V70" s="98">
        <v>2.3495298416716919E-2</v>
      </c>
      <c r="W70" s="98">
        <v>5.1249103175502055E-2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8.7111104891898804E-4</v>
      </c>
      <c r="D71" s="101">
        <v>2.3876092472781864E-3</v>
      </c>
      <c r="E71" s="101">
        <v>7.1230826524413756E-4</v>
      </c>
      <c r="F71" s="101">
        <v>3.7602540783953061E-3</v>
      </c>
      <c r="G71" s="101">
        <v>2.6262791169436744E-3</v>
      </c>
      <c r="H71" s="101">
        <v>8.1714256987363305E-3</v>
      </c>
      <c r="I71" s="101">
        <v>6.8315355208695928E-3</v>
      </c>
      <c r="J71" s="101">
        <v>6.8163431695741133E-3</v>
      </c>
      <c r="K71" s="101">
        <v>8.0193510846682178E-3</v>
      </c>
      <c r="L71" s="101">
        <v>2.6532758847976314E-2</v>
      </c>
      <c r="M71" s="101">
        <v>1.7932418777770607E-2</v>
      </c>
      <c r="N71" s="101">
        <v>0</v>
      </c>
      <c r="O71" s="101">
        <v>0</v>
      </c>
      <c r="P71" s="101">
        <v>0</v>
      </c>
      <c r="Q71" s="101">
        <v>6.1364087881912613E-4</v>
      </c>
      <c r="R71" s="101">
        <v>6.7757783434129453E-3</v>
      </c>
      <c r="S71" s="101">
        <v>2.9622279598926255E-3</v>
      </c>
      <c r="T71" s="101">
        <v>9.2361951773764044E-3</v>
      </c>
      <c r="U71" s="101">
        <v>1.0206402021991096E-2</v>
      </c>
      <c r="V71" s="101">
        <v>5.1481593586458702E-3</v>
      </c>
      <c r="W71" s="101">
        <v>1.1502477396226582E-2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2.8163548184064195E-3</v>
      </c>
      <c r="D72" s="104">
        <v>8.6825500926031862E-3</v>
      </c>
      <c r="E72" s="104">
        <v>2.2546454167531433E-3</v>
      </c>
      <c r="F72" s="104">
        <v>1.2344027539767289E-2</v>
      </c>
      <c r="G72" s="104">
        <v>9.655277645462897E-3</v>
      </c>
      <c r="H72" s="104">
        <v>3.1757090898417245E-2</v>
      </c>
      <c r="I72" s="104">
        <v>2.081526523074043E-2</v>
      </c>
      <c r="J72" s="104">
        <v>2.2928377650898453E-2</v>
      </c>
      <c r="K72" s="104">
        <v>3.0066873827462912E-2</v>
      </c>
      <c r="L72" s="104">
        <v>3.2366034031815628E-2</v>
      </c>
      <c r="M72" s="104">
        <v>7.1348125895496897E-2</v>
      </c>
      <c r="N72" s="104">
        <v>0</v>
      </c>
      <c r="O72" s="104">
        <v>0</v>
      </c>
      <c r="P72" s="104">
        <v>0</v>
      </c>
      <c r="Q72" s="104">
        <v>2.1850408870525491E-3</v>
      </c>
      <c r="R72" s="104">
        <v>2.6490200546794039E-2</v>
      </c>
      <c r="S72" s="104">
        <v>9.9628749885602719E-3</v>
      </c>
      <c r="T72" s="104">
        <v>3.1220586716599996E-2</v>
      </c>
      <c r="U72" s="104">
        <v>3.8188214269663602E-2</v>
      </c>
      <c r="V72" s="104">
        <v>1.834713905807105E-2</v>
      </c>
      <c r="W72" s="104">
        <v>3.9746625779275471E-2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9.8664650344603881</v>
      </c>
      <c r="D73" s="101">
        <v>1.6033557616633287</v>
      </c>
      <c r="E73" s="101">
        <v>0.64418979933683274</v>
      </c>
      <c r="F73" s="101">
        <v>1.5360339837313315</v>
      </c>
      <c r="G73" s="101">
        <v>0</v>
      </c>
      <c r="H73" s="101">
        <v>3.0457300406585204</v>
      </c>
      <c r="I73" s="101">
        <v>0.62351278338809191</v>
      </c>
      <c r="J73" s="101">
        <v>7.1397768508753243</v>
      </c>
      <c r="K73" s="101">
        <v>1.5180178243127533</v>
      </c>
      <c r="L73" s="101">
        <v>4.7261532432802351</v>
      </c>
      <c r="M73" s="101">
        <v>3.3210531868149764</v>
      </c>
      <c r="N73" s="101">
        <v>9.2117986978912665</v>
      </c>
      <c r="O73" s="101">
        <v>6.9332128555351291</v>
      </c>
      <c r="P73" s="101">
        <v>6.92470066902903</v>
      </c>
      <c r="Q73" s="101">
        <v>10.126116844809898</v>
      </c>
      <c r="R73" s="101">
        <v>9.2999807276805164</v>
      </c>
      <c r="S73" s="101">
        <v>4.8538346370765755</v>
      </c>
      <c r="T73" s="101">
        <v>4.2023869700886776</v>
      </c>
      <c r="U73" s="101">
        <v>1.034534845960535</v>
      </c>
      <c r="V73" s="101">
        <v>3.856254958492694</v>
      </c>
      <c r="W73" s="101">
        <v>7.6216929382695708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0.29038947520016062</v>
      </c>
      <c r="D74" s="104">
        <v>4.5219660713505673E-2</v>
      </c>
      <c r="E74" s="104">
        <v>2.5504594689564536E-2</v>
      </c>
      <c r="F74" s="104">
        <v>6.5061611846365261E-2</v>
      </c>
      <c r="G74" s="104">
        <v>0</v>
      </c>
      <c r="H74" s="104">
        <v>0.2271913280792216</v>
      </c>
      <c r="I74" s="104">
        <v>7.1566080168923463E-2</v>
      </c>
      <c r="J74" s="104">
        <v>0.63796724922286441</v>
      </c>
      <c r="K74" s="104">
        <v>0.17146481122416699</v>
      </c>
      <c r="L74" s="104">
        <v>1.1367407770248716</v>
      </c>
      <c r="M74" s="104">
        <v>0.61787161408852886</v>
      </c>
      <c r="N74" s="104">
        <v>1.0370648693115336</v>
      </c>
      <c r="O74" s="104">
        <v>0.55146651812100256</v>
      </c>
      <c r="P74" s="104">
        <v>1.0120760805069964</v>
      </c>
      <c r="Q74" s="104">
        <v>1.4685876582717756</v>
      </c>
      <c r="R74" s="104">
        <v>1.5007568066956631</v>
      </c>
      <c r="S74" s="104">
        <v>0.73177006495467678</v>
      </c>
      <c r="T74" s="104">
        <v>0.95961859390910065</v>
      </c>
      <c r="U74" s="104">
        <v>0.18251366516350831</v>
      </c>
      <c r="V74" s="104">
        <v>0.45232834330259974</v>
      </c>
      <c r="W74" s="104">
        <v>1.4292275447043865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6.8616886763694596E-2</v>
      </c>
      <c r="D75" s="98">
        <v>9.7481019703153041E-3</v>
      </c>
      <c r="E75" s="98">
        <v>6.1246425744948488E-3</v>
      </c>
      <c r="F75" s="98">
        <v>1.5191739725290039E-2</v>
      </c>
      <c r="G75" s="98">
        <v>0</v>
      </c>
      <c r="H75" s="98">
        <v>4.6417988295075034E-2</v>
      </c>
      <c r="I75" s="98">
        <v>1.7693662501380984E-2</v>
      </c>
      <c r="J75" s="98">
        <v>0.14621506739340104</v>
      </c>
      <c r="K75" s="98">
        <v>3.6021459114689729E-2</v>
      </c>
      <c r="L75" s="98">
        <v>0.51235612481870274</v>
      </c>
      <c r="M75" s="98">
        <v>0.12339905810759648</v>
      </c>
      <c r="N75" s="98">
        <v>0.2627407983444115</v>
      </c>
      <c r="O75" s="98">
        <v>0.14570840912002764</v>
      </c>
      <c r="P75" s="98">
        <v>0.19279432107278904</v>
      </c>
      <c r="Q75" s="98">
        <v>0.32210108036701923</v>
      </c>
      <c r="R75" s="98">
        <v>0.30555694736777911</v>
      </c>
      <c r="S75" s="98">
        <v>0.16770309072512735</v>
      </c>
      <c r="T75" s="98">
        <v>0.21911536517016228</v>
      </c>
      <c r="U75" s="98">
        <v>3.8483355239065528E-2</v>
      </c>
      <c r="V75" s="98">
        <v>9.910730751437305E-2</v>
      </c>
      <c r="W75" s="98">
        <v>0.3208077178017828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0.22177258843646602</v>
      </c>
      <c r="D76" s="98">
        <v>3.5471558743190371E-2</v>
      </c>
      <c r="E76" s="98">
        <v>1.9379952115069689E-2</v>
      </c>
      <c r="F76" s="98">
        <v>4.9869872121075222E-2</v>
      </c>
      <c r="G76" s="98">
        <v>0</v>
      </c>
      <c r="H76" s="98">
        <v>0.18077333978414656</v>
      </c>
      <c r="I76" s="98">
        <v>5.3872417667542485E-2</v>
      </c>
      <c r="J76" s="98">
        <v>0.49175218182946334</v>
      </c>
      <c r="K76" s="98">
        <v>0.13544335210947725</v>
      </c>
      <c r="L76" s="98">
        <v>0.62438465220616879</v>
      </c>
      <c r="M76" s="98">
        <v>0.49447255598093237</v>
      </c>
      <c r="N76" s="98">
        <v>0.77432407096712219</v>
      </c>
      <c r="O76" s="98">
        <v>0.40575810900097492</v>
      </c>
      <c r="P76" s="98">
        <v>0.81928175943420734</v>
      </c>
      <c r="Q76" s="98">
        <v>1.1464865779047564</v>
      </c>
      <c r="R76" s="98">
        <v>1.1951998593278841</v>
      </c>
      <c r="S76" s="98">
        <v>0.56406697422954943</v>
      </c>
      <c r="T76" s="98">
        <v>0.74050322873893837</v>
      </c>
      <c r="U76" s="98">
        <v>0.14403030992444277</v>
      </c>
      <c r="V76" s="98">
        <v>0.35322103578822672</v>
      </c>
      <c r="W76" s="98">
        <v>1.1084198269026038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18.157317610343664</v>
      </c>
      <c r="D77" s="122">
        <v>17.131738419366023</v>
      </c>
      <c r="E77" s="122">
        <v>13.930415461330632</v>
      </c>
      <c r="F77" s="122">
        <v>16.481225908022267</v>
      </c>
      <c r="G77" s="122">
        <v>10.628296920729305</v>
      </c>
      <c r="H77" s="122">
        <v>19.411542832013193</v>
      </c>
      <c r="I77" s="122">
        <v>12.786560085490548</v>
      </c>
      <c r="J77" s="122">
        <v>17.190126359050272</v>
      </c>
      <c r="K77" s="122">
        <v>9.8880312075804397</v>
      </c>
      <c r="L77" s="122">
        <v>14.48403449354851</v>
      </c>
      <c r="M77" s="122">
        <v>14.026416074568608</v>
      </c>
      <c r="N77" s="122">
        <v>14.382026650714241</v>
      </c>
      <c r="O77" s="122">
        <v>12.558249126851045</v>
      </c>
      <c r="P77" s="122">
        <v>12.269052153920095</v>
      </c>
      <c r="Q77" s="122">
        <v>16.096858903657512</v>
      </c>
      <c r="R77" s="122">
        <v>16.464362958659507</v>
      </c>
      <c r="S77" s="122">
        <v>14.073668575685751</v>
      </c>
      <c r="T77" s="122">
        <v>13.789966863375794</v>
      </c>
      <c r="U77" s="122">
        <v>11.98974041405862</v>
      </c>
      <c r="V77" s="122">
        <v>13.212008067891485</v>
      </c>
      <c r="W77" s="122">
        <v>14.977206831221359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10.99982441099818</v>
      </c>
      <c r="D78" s="98">
        <v>15.938005993233601</v>
      </c>
      <c r="E78" s="98">
        <v>13.590290189893203</v>
      </c>
      <c r="F78" s="98">
        <v>15.620052789889598</v>
      </c>
      <c r="G78" s="98">
        <v>7.2836107609234189</v>
      </c>
      <c r="H78" s="98">
        <v>17.265873858810835</v>
      </c>
      <c r="I78" s="98">
        <v>12.665951921481019</v>
      </c>
      <c r="J78" s="98">
        <v>13.915894417195952</v>
      </c>
      <c r="K78" s="98">
        <v>9.6960449287210366</v>
      </c>
      <c r="L78" s="98">
        <v>12.410201884745231</v>
      </c>
      <c r="M78" s="98">
        <v>12.803859064317908</v>
      </c>
      <c r="N78" s="98">
        <v>9.0462375444498111</v>
      </c>
      <c r="O78" s="98">
        <v>7.8488198239442806</v>
      </c>
      <c r="P78" s="98">
        <v>10.51716596799255</v>
      </c>
      <c r="Q78" s="98">
        <v>11.917554984150113</v>
      </c>
      <c r="R78" s="98">
        <v>12.769126495135129</v>
      </c>
      <c r="S78" s="98">
        <v>10.503977545506693</v>
      </c>
      <c r="T78" s="98">
        <v>10.074747094811219</v>
      </c>
      <c r="U78" s="98">
        <v>9.372234996108487</v>
      </c>
      <c r="V78" s="98">
        <v>9.0848725267736974</v>
      </c>
      <c r="W78" s="98">
        <v>10.000737139937643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7.1574931993454847</v>
      </c>
      <c r="D79" s="33">
        <v>1.1937324261324214</v>
      </c>
      <c r="E79" s="33">
        <v>0.34012527143742949</v>
      </c>
      <c r="F79" s="33">
        <v>0.86117311813266906</v>
      </c>
      <c r="G79" s="33">
        <v>3.3446861598058852</v>
      </c>
      <c r="H79" s="33">
        <v>2.1456689732023593</v>
      </c>
      <c r="I79" s="33">
        <v>0.12060816400952849</v>
      </c>
      <c r="J79" s="33">
        <v>3.2742319418543198</v>
      </c>
      <c r="K79" s="33">
        <v>0.19198627885940342</v>
      </c>
      <c r="L79" s="33">
        <v>2.0738326088032792</v>
      </c>
      <c r="M79" s="33">
        <v>1.2225570102506991</v>
      </c>
      <c r="N79" s="33">
        <v>5.3357891062644311</v>
      </c>
      <c r="O79" s="33">
        <v>4.7094293029067655</v>
      </c>
      <c r="P79" s="33">
        <v>1.7518861859275443</v>
      </c>
      <c r="Q79" s="33">
        <v>4.1793039195074</v>
      </c>
      <c r="R79" s="33">
        <v>3.6952364635243766</v>
      </c>
      <c r="S79" s="33">
        <v>3.5696910301790576</v>
      </c>
      <c r="T79" s="33">
        <v>3.7152197685645745</v>
      </c>
      <c r="U79" s="33">
        <v>2.6175054179501318</v>
      </c>
      <c r="V79" s="33">
        <v>4.127135541117787</v>
      </c>
      <c r="W79" s="33">
        <v>4.9764696912837172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82.916752758127515</v>
      </c>
      <c r="D81" s="117">
        <f t="shared" si="28"/>
        <v>108.52224613773916</v>
      </c>
      <c r="E81" s="117">
        <f t="shared" si="28"/>
        <v>132.41416597405345</v>
      </c>
      <c r="F81" s="117">
        <f t="shared" si="28"/>
        <v>113.75494718258931</v>
      </c>
      <c r="G81" s="117">
        <f t="shared" si="28"/>
        <v>112.19038795717674</v>
      </c>
      <c r="H81" s="117">
        <f t="shared" si="28"/>
        <v>145.81136991190925</v>
      </c>
      <c r="I81" s="117">
        <f t="shared" si="28"/>
        <v>159.14074630497652</v>
      </c>
      <c r="J81" s="117">
        <f t="shared" si="28"/>
        <v>195.55748091226315</v>
      </c>
      <c r="K81" s="117">
        <f t="shared" si="28"/>
        <v>189.75119656363674</v>
      </c>
      <c r="L81" s="117">
        <f t="shared" si="28"/>
        <v>252.1956712750389</v>
      </c>
      <c r="M81" s="117">
        <f t="shared" si="28"/>
        <v>146.43116709740957</v>
      </c>
      <c r="N81" s="117">
        <f t="shared" si="28"/>
        <v>180.77786936838493</v>
      </c>
      <c r="O81" s="117">
        <f t="shared" si="28"/>
        <v>191.09823482131577</v>
      </c>
      <c r="P81" s="117">
        <f t="shared" si="28"/>
        <v>216.31011688057148</v>
      </c>
      <c r="Q81" s="117">
        <f t="shared" si="28"/>
        <v>136.26260134197523</v>
      </c>
      <c r="R81" s="117">
        <f t="shared" ref="R81:V81" si="29">R82+R85+R87+R100</f>
        <v>116.67300225701351</v>
      </c>
      <c r="S81" s="117">
        <f t="shared" si="29"/>
        <v>95.074700041288736</v>
      </c>
      <c r="T81" s="117">
        <f t="shared" si="29"/>
        <v>106.54830085272137</v>
      </c>
      <c r="U81" s="117">
        <f t="shared" si="29"/>
        <v>100.72235404455672</v>
      </c>
      <c r="V81" s="117">
        <f t="shared" si="29"/>
        <v>74.055366124735571</v>
      </c>
      <c r="W81" s="117">
        <f t="shared" ref="W81" si="30">W82+W85+W87+W100</f>
        <v>110.28093412833179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71.57969441180893</v>
      </c>
      <c r="D82" s="122">
        <f t="shared" si="31"/>
        <v>92.606483670866808</v>
      </c>
      <c r="E82" s="122">
        <f t="shared" si="31"/>
        <v>114.10252621496645</v>
      </c>
      <c r="F82" s="122">
        <f t="shared" si="31"/>
        <v>98.864652227752003</v>
      </c>
      <c r="G82" s="122">
        <f t="shared" si="31"/>
        <v>97.60824407239582</v>
      </c>
      <c r="H82" s="122">
        <f t="shared" si="31"/>
        <v>125.0348615303583</v>
      </c>
      <c r="I82" s="122">
        <f t="shared" si="31"/>
        <v>134.68754452712434</v>
      </c>
      <c r="J82" s="122">
        <f t="shared" si="31"/>
        <v>166.27099204629741</v>
      </c>
      <c r="K82" s="122">
        <f t="shared" si="31"/>
        <v>163.30195530896935</v>
      </c>
      <c r="L82" s="122">
        <f t="shared" si="31"/>
        <v>215.91345664706273</v>
      </c>
      <c r="M82" s="122">
        <f t="shared" si="31"/>
        <v>120.2104023335862</v>
      </c>
      <c r="N82" s="122">
        <f t="shared" si="31"/>
        <v>149.98151703782221</v>
      </c>
      <c r="O82" s="122">
        <f t="shared" si="31"/>
        <v>158.67504830109209</v>
      </c>
      <c r="P82" s="122">
        <f t="shared" si="31"/>
        <v>175.2923005905952</v>
      </c>
      <c r="Q82" s="122">
        <f t="shared" si="31"/>
        <v>109.90398040151456</v>
      </c>
      <c r="R82" s="122">
        <f t="shared" ref="R82:V82" si="32">SUM(R83:R84)</f>
        <v>94.251492864605382</v>
      </c>
      <c r="S82" s="122">
        <f t="shared" si="32"/>
        <v>74.778159821543355</v>
      </c>
      <c r="T82" s="122">
        <f t="shared" si="32"/>
        <v>82.875417076592271</v>
      </c>
      <c r="U82" s="122">
        <f t="shared" si="32"/>
        <v>77.051042698865601</v>
      </c>
      <c r="V82" s="122">
        <f t="shared" si="32"/>
        <v>54.907141835001731</v>
      </c>
      <c r="W82" s="122">
        <f t="shared" ref="W82" si="33">SUM(W83:W84)</f>
        <v>82.216670875435867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70.886529059121841</v>
      </c>
      <c r="D83" s="98">
        <v>91.721586652497052</v>
      </c>
      <c r="E83" s="98">
        <v>113.06215927601156</v>
      </c>
      <c r="F83" s="98">
        <v>97.955900500578835</v>
      </c>
      <c r="G83" s="98">
        <v>96.731058291575167</v>
      </c>
      <c r="H83" s="98">
        <v>123.93107744095555</v>
      </c>
      <c r="I83" s="98">
        <v>133.498721862774</v>
      </c>
      <c r="J83" s="98">
        <v>164.82513215018903</v>
      </c>
      <c r="K83" s="98">
        <v>161.92244923706136</v>
      </c>
      <c r="L83" s="98">
        <v>214.09955041579013</v>
      </c>
      <c r="M83" s="98">
        <v>119.21178278174845</v>
      </c>
      <c r="N83" s="98">
        <v>148.74766109339706</v>
      </c>
      <c r="O83" s="98">
        <v>157.38120593520225</v>
      </c>
      <c r="P83" s="98">
        <v>173.87049664686032</v>
      </c>
      <c r="Q83" s="98">
        <v>109.01703740693243</v>
      </c>
      <c r="R83" s="98">
        <v>93.494414345946524</v>
      </c>
      <c r="S83" s="98">
        <v>74.180333278379436</v>
      </c>
      <c r="T83" s="98">
        <v>82.215440641665694</v>
      </c>
      <c r="U83" s="98">
        <v>76.439391471306777</v>
      </c>
      <c r="V83" s="98">
        <v>54.472537136228951</v>
      </c>
      <c r="W83" s="98">
        <v>81.567257602673692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0.69316535268709389</v>
      </c>
      <c r="D84" s="98">
        <v>0.8848970183697582</v>
      </c>
      <c r="E84" s="98">
        <v>1.040366938954884</v>
      </c>
      <c r="F84" s="98">
        <v>0.90875172717316732</v>
      </c>
      <c r="G84" s="98">
        <v>0.8771857808206579</v>
      </c>
      <c r="H84" s="98">
        <v>1.103784089402758</v>
      </c>
      <c r="I84" s="98">
        <v>1.1888226643503317</v>
      </c>
      <c r="J84" s="98">
        <v>1.4458598961083651</v>
      </c>
      <c r="K84" s="98">
        <v>1.379506071908001</v>
      </c>
      <c r="L84" s="98">
        <v>1.8139062312725838</v>
      </c>
      <c r="M84" s="98">
        <v>0.99861955183774853</v>
      </c>
      <c r="N84" s="98">
        <v>1.2338559444251493</v>
      </c>
      <c r="O84" s="98">
        <v>1.2938423658898324</v>
      </c>
      <c r="P84" s="98">
        <v>1.4218039437348933</v>
      </c>
      <c r="Q84" s="98">
        <v>0.88694299458212833</v>
      </c>
      <c r="R84" s="98">
        <v>0.75707851865885412</v>
      </c>
      <c r="S84" s="98">
        <v>0.59782654316392536</v>
      </c>
      <c r="T84" s="98">
        <v>0.65997643492657831</v>
      </c>
      <c r="U84" s="98">
        <v>0.61165122755882995</v>
      </c>
      <c r="V84" s="98">
        <v>0.43460469877278091</v>
      </c>
      <c r="W84" s="98">
        <v>0.6494132727621752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7.0069849535223397E-2</v>
      </c>
      <c r="D85" s="122">
        <f t="shared" si="34"/>
        <v>0.24896479981464587</v>
      </c>
      <c r="E85" s="122">
        <f t="shared" si="34"/>
        <v>0.19106263220969108</v>
      </c>
      <c r="F85" s="122">
        <f t="shared" si="34"/>
        <v>6.6940055738636831E-2</v>
      </c>
      <c r="G85" s="122">
        <f t="shared" si="34"/>
        <v>8.036967468439736E-2</v>
      </c>
      <c r="H85" s="122">
        <f t="shared" si="34"/>
        <v>0.19030543040824771</v>
      </c>
      <c r="I85" s="122">
        <f t="shared" si="34"/>
        <v>4.9746208921882765E-2</v>
      </c>
      <c r="J85" s="122">
        <f t="shared" si="34"/>
        <v>0.30618756064971764</v>
      </c>
      <c r="K85" s="122">
        <f t="shared" si="34"/>
        <v>1.1206746124704896</v>
      </c>
      <c r="L85" s="122">
        <f t="shared" si="34"/>
        <v>0.80459490070647721</v>
      </c>
      <c r="M85" s="122">
        <f t="shared" si="34"/>
        <v>0.40666629943633309</v>
      </c>
      <c r="N85" s="122">
        <f t="shared" si="34"/>
        <v>0.40891155925859801</v>
      </c>
      <c r="O85" s="122">
        <f t="shared" si="34"/>
        <v>0.81877907712916187</v>
      </c>
      <c r="P85" s="122">
        <f t="shared" si="34"/>
        <v>0.51555167140855884</v>
      </c>
      <c r="Q85" s="122">
        <f t="shared" si="34"/>
        <v>0.48230741002987992</v>
      </c>
      <c r="R85" s="122">
        <f t="shared" si="34"/>
        <v>1.2091033566195653</v>
      </c>
      <c r="S85" s="122">
        <f t="shared" si="34"/>
        <v>1.2563772072985486</v>
      </c>
      <c r="T85" s="122">
        <f t="shared" si="34"/>
        <v>1.163726842532534</v>
      </c>
      <c r="U85" s="122">
        <f t="shared" si="34"/>
        <v>2.5777611714581363</v>
      </c>
      <c r="V85" s="122">
        <f t="shared" si="34"/>
        <v>1.0518118235343064</v>
      </c>
      <c r="W85" s="122">
        <f t="shared" si="34"/>
        <v>4.3265525039421924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7.0069849535223397E-2</v>
      </c>
      <c r="D86" s="98">
        <v>0.24896479981464587</v>
      </c>
      <c r="E86" s="98">
        <v>0.19106263220969108</v>
      </c>
      <c r="F86" s="98">
        <v>6.6940055738636831E-2</v>
      </c>
      <c r="G86" s="98">
        <v>8.036967468439736E-2</v>
      </c>
      <c r="H86" s="98">
        <v>0.19030543040824771</v>
      </c>
      <c r="I86" s="98">
        <v>4.9746208921882765E-2</v>
      </c>
      <c r="J86" s="98">
        <v>0.30618756064971764</v>
      </c>
      <c r="K86" s="98">
        <v>1.1206746124704896</v>
      </c>
      <c r="L86" s="98">
        <v>0.80459490070647721</v>
      </c>
      <c r="M86" s="98">
        <v>0.40666629943633309</v>
      </c>
      <c r="N86" s="98">
        <v>0.40891155925859801</v>
      </c>
      <c r="O86" s="98">
        <v>0.81877907712916187</v>
      </c>
      <c r="P86" s="98">
        <v>0.51555167140855884</v>
      </c>
      <c r="Q86" s="98">
        <v>0.48230741002987992</v>
      </c>
      <c r="R86" s="98">
        <v>1.2091033566195653</v>
      </c>
      <c r="S86" s="98">
        <v>1.2563772072985486</v>
      </c>
      <c r="T86" s="98">
        <v>1.163726842532534</v>
      </c>
      <c r="U86" s="98">
        <v>2.5777611714581363</v>
      </c>
      <c r="V86" s="98">
        <v>1.0518118235343064</v>
      </c>
      <c r="W86" s="98">
        <v>4.3265525039421924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6.8202530517469953</v>
      </c>
      <c r="D87" s="122">
        <v>9.4491449381445243</v>
      </c>
      <c r="E87" s="122">
        <v>11.294204526564302</v>
      </c>
      <c r="F87" s="122">
        <v>9.6062249563075603</v>
      </c>
      <c r="G87" s="122">
        <v>9.0748382557891354</v>
      </c>
      <c r="H87" s="122">
        <v>12.942718163827244</v>
      </c>
      <c r="I87" s="122">
        <v>15.139506541735361</v>
      </c>
      <c r="J87" s="122">
        <v>17.950724945804893</v>
      </c>
      <c r="K87" s="122">
        <v>16.455663886998675</v>
      </c>
      <c r="L87" s="122">
        <v>21.898103754044449</v>
      </c>
      <c r="M87" s="122">
        <v>16.407417624011977</v>
      </c>
      <c r="N87" s="122">
        <v>19.352471687763359</v>
      </c>
      <c r="O87" s="122">
        <v>20.325913890798869</v>
      </c>
      <c r="P87" s="122">
        <v>26.296015233249701</v>
      </c>
      <c r="Q87" s="122">
        <v>16.805937978636088</v>
      </c>
      <c r="R87" s="122">
        <v>13.948197461386282</v>
      </c>
      <c r="S87" s="122">
        <v>12.522525363112539</v>
      </c>
      <c r="T87" s="122">
        <v>14.862055979699212</v>
      </c>
      <c r="U87" s="122">
        <v>13.941519660107561</v>
      </c>
      <c r="V87" s="122">
        <v>11.936635437823773</v>
      </c>
      <c r="W87" s="122">
        <v>15.832836598288916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2.6123671053398332E-2</v>
      </c>
      <c r="D88" s="98">
        <v>6.8155855264412535E-2</v>
      </c>
      <c r="E88" s="98">
        <v>9.691832919942521E-2</v>
      </c>
      <c r="F88" s="98">
        <v>7.4516478093389432E-2</v>
      </c>
      <c r="G88" s="98">
        <v>7.9230932259077819E-2</v>
      </c>
      <c r="H88" s="98">
        <v>0.11833775333562731</v>
      </c>
      <c r="I88" s="98">
        <v>0.1945191415994306</v>
      </c>
      <c r="J88" s="98">
        <v>0.79002386815572212</v>
      </c>
      <c r="K88" s="98">
        <v>0.3852877759132608</v>
      </c>
      <c r="L88" s="98">
        <v>0.44313311571294156</v>
      </c>
      <c r="M88" s="98">
        <v>0.27256070858276199</v>
      </c>
      <c r="N88" s="98">
        <v>0.31918277913570009</v>
      </c>
      <c r="O88" s="98">
        <v>0.40371424550313678</v>
      </c>
      <c r="P88" s="98">
        <v>0.1168255945331081</v>
      </c>
      <c r="Q88" s="98">
        <v>0.10355677198490452</v>
      </c>
      <c r="R88" s="98">
        <v>8.1986758418885627E-2</v>
      </c>
      <c r="S88" s="98">
        <v>9.9189709250497055E-2</v>
      </c>
      <c r="T88" s="98">
        <v>0.10945846687980659</v>
      </c>
      <c r="U88" s="98">
        <v>0.12567365835869862</v>
      </c>
      <c r="V88" s="98">
        <v>0.1326404092796547</v>
      </c>
      <c r="W88" s="98">
        <v>0.31415844621009276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7.9966645047280211E-5</v>
      </c>
      <c r="F89" s="98">
        <v>0</v>
      </c>
      <c r="G89" s="98">
        <v>7.4680722481904147E-5</v>
      </c>
      <c r="H89" s="98">
        <v>7.5626122637627413E-5</v>
      </c>
      <c r="I89" s="98">
        <v>2.3347944643750416E-4</v>
      </c>
      <c r="J89" s="98">
        <v>6.9214053535044209E-4</v>
      </c>
      <c r="K89" s="98">
        <v>7.638847763750743E-4</v>
      </c>
      <c r="L89" s="98">
        <v>1.8555971436912707E-3</v>
      </c>
      <c r="M89" s="98">
        <v>4.5896119298136898E-4</v>
      </c>
      <c r="N89" s="98">
        <v>0</v>
      </c>
      <c r="O89" s="98">
        <v>0</v>
      </c>
      <c r="P89" s="98">
        <v>1.8290381785732285E-4</v>
      </c>
      <c r="Q89" s="98">
        <v>0</v>
      </c>
      <c r="R89" s="98">
        <v>0</v>
      </c>
      <c r="S89" s="98">
        <v>0</v>
      </c>
      <c r="T89" s="98">
        <v>1.9507165293800374E-4</v>
      </c>
      <c r="U89" s="98">
        <v>3.8426720167773483E-4</v>
      </c>
      <c r="V89" s="98">
        <v>1.8698876145949858E-4</v>
      </c>
      <c r="W89" s="98">
        <v>2.0013298588586865E-3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1.9200364661059682E-5</v>
      </c>
      <c r="F90" s="101">
        <v>0</v>
      </c>
      <c r="G90" s="101">
        <v>1.5969290040557698E-5</v>
      </c>
      <c r="H90" s="101">
        <v>1.5459261103673939E-5</v>
      </c>
      <c r="I90" s="101">
        <v>5.7712494722434174E-5</v>
      </c>
      <c r="J90" s="101">
        <v>1.5856936052077833E-4</v>
      </c>
      <c r="K90" s="101">
        <v>1.6078519928007355E-4</v>
      </c>
      <c r="L90" s="101">
        <v>8.3741299371867261E-4</v>
      </c>
      <c r="M90" s="101">
        <v>9.2034044957532143E-5</v>
      </c>
      <c r="N90" s="101">
        <v>0</v>
      </c>
      <c r="O90" s="101">
        <v>0</v>
      </c>
      <c r="P90" s="101">
        <v>3.4889050905881585E-5</v>
      </c>
      <c r="Q90" s="101">
        <v>0</v>
      </c>
      <c r="R90" s="101">
        <v>0</v>
      </c>
      <c r="S90" s="101">
        <v>0</v>
      </c>
      <c r="T90" s="101">
        <v>4.453397905213542E-5</v>
      </c>
      <c r="U90" s="101">
        <v>8.0954799391407667E-5</v>
      </c>
      <c r="V90" s="101">
        <v>4.0857099486047593E-5</v>
      </c>
      <c r="W90" s="101">
        <v>4.5361136233198834E-4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6.0766280386220535E-5</v>
      </c>
      <c r="F91" s="104">
        <v>0</v>
      </c>
      <c r="G91" s="104">
        <v>5.8711432441346445E-5</v>
      </c>
      <c r="H91" s="104">
        <v>6.0166861533953478E-5</v>
      </c>
      <c r="I91" s="104">
        <v>1.7576695171506998E-4</v>
      </c>
      <c r="J91" s="104">
        <v>5.335711748296637E-4</v>
      </c>
      <c r="K91" s="104">
        <v>6.0309957709500075E-4</v>
      </c>
      <c r="L91" s="104">
        <v>1.018184149972598E-3</v>
      </c>
      <c r="M91" s="104">
        <v>3.6692714802383686E-4</v>
      </c>
      <c r="N91" s="104">
        <v>0</v>
      </c>
      <c r="O91" s="104">
        <v>0</v>
      </c>
      <c r="P91" s="104">
        <v>1.4801476695144126E-4</v>
      </c>
      <c r="Q91" s="104">
        <v>0</v>
      </c>
      <c r="R91" s="104">
        <v>0</v>
      </c>
      <c r="S91" s="104">
        <v>0</v>
      </c>
      <c r="T91" s="104">
        <v>1.5053767388586832E-4</v>
      </c>
      <c r="U91" s="104">
        <v>3.0331240228632716E-4</v>
      </c>
      <c r="V91" s="104">
        <v>1.4613166197345099E-4</v>
      </c>
      <c r="W91" s="104">
        <v>1.5477184965266982E-3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0.73559758759640603</v>
      </c>
      <c r="D92" s="101">
        <v>0.78102891775289962</v>
      </c>
      <c r="E92" s="101">
        <v>0.84833712727066168</v>
      </c>
      <c r="F92" s="101">
        <v>0.84250388796585574</v>
      </c>
      <c r="G92" s="101">
        <v>0.87805000563350788</v>
      </c>
      <c r="H92" s="101">
        <v>0.97537404730156607</v>
      </c>
      <c r="I92" s="101">
        <v>0.96556692157860136</v>
      </c>
      <c r="J92" s="101">
        <v>0.66587208683286336</v>
      </c>
      <c r="K92" s="101">
        <v>0.97928803399829711</v>
      </c>
      <c r="L92" s="101">
        <v>0.85916665551479821</v>
      </c>
      <c r="M92" s="101">
        <v>0.66786493658453128</v>
      </c>
      <c r="N92" s="101">
        <v>0.69585877933009632</v>
      </c>
      <c r="O92" s="101">
        <v>0.75978429768108213</v>
      </c>
      <c r="P92" s="101">
        <v>1.0329273126186493</v>
      </c>
      <c r="Q92" s="101">
        <v>0.59460282650477259</v>
      </c>
      <c r="R92" s="101">
        <v>0.47901380121270087</v>
      </c>
      <c r="S92" s="101">
        <v>0.46004669712486845</v>
      </c>
      <c r="T92" s="101">
        <v>0.49096414980149478</v>
      </c>
      <c r="U92" s="101">
        <v>0.4204290409646062</v>
      </c>
      <c r="V92" s="101">
        <v>0.35641490781650681</v>
      </c>
      <c r="W92" s="101">
        <v>0.63361734317961849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2.2274967708623108E-4</v>
      </c>
      <c r="D93" s="104">
        <v>3.0904135490450056E-4</v>
      </c>
      <c r="E93" s="104">
        <v>1.5215969246463665E-4</v>
      </c>
      <c r="F93" s="104">
        <v>3.9124276817449643E-4</v>
      </c>
      <c r="G93" s="104">
        <v>5.3887277903224597E-4</v>
      </c>
      <c r="H93" s="104">
        <v>6.0725035511673391E-4</v>
      </c>
      <c r="I93" s="104">
        <v>1.3518267639363701E-3</v>
      </c>
      <c r="J93" s="104">
        <v>4.5354640470793967E-4</v>
      </c>
      <c r="K93" s="104">
        <v>1.61739663315778E-3</v>
      </c>
      <c r="L93" s="104">
        <v>2.211174167123609E-3</v>
      </c>
      <c r="M93" s="104">
        <v>1.4202199869402029E-3</v>
      </c>
      <c r="N93" s="104">
        <v>0</v>
      </c>
      <c r="O93" s="104">
        <v>0</v>
      </c>
      <c r="P93" s="104">
        <v>2.5327735983116354E-3</v>
      </c>
      <c r="Q93" s="104">
        <v>7.2188297864773357E-4</v>
      </c>
      <c r="R93" s="104">
        <v>9.2139024885179541E-4</v>
      </c>
      <c r="S93" s="104">
        <v>8.8394621837285662E-4</v>
      </c>
      <c r="T93" s="104">
        <v>1.2212013688575104E-3</v>
      </c>
      <c r="U93" s="104">
        <v>4.8898432339824788E-4</v>
      </c>
      <c r="V93" s="104">
        <v>2.0025035955729216E-4</v>
      </c>
      <c r="W93" s="104">
        <v>1.4479496462474521E-3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5.2625023423329382E-5</v>
      </c>
      <c r="D94" s="98">
        <v>6.6653476976588652E-5</v>
      </c>
      <c r="E94" s="98">
        <v>3.6529788419452956E-5</v>
      </c>
      <c r="F94" s="98">
        <v>9.1339762652019432E-5</v>
      </c>
      <c r="G94" s="98">
        <v>1.1524846934993574E-4</v>
      </c>
      <c r="H94" s="98">
        <v>1.2412879713019395E-4</v>
      </c>
      <c r="I94" s="98">
        <v>3.3420472833318678E-4</v>
      </c>
      <c r="J94" s="98">
        <v>1.0385515244927169E-4</v>
      </c>
      <c r="K94" s="98">
        <v>3.4037155764023061E-4</v>
      </c>
      <c r="L94" s="98">
        <v>9.9665205003937499E-4</v>
      </c>
      <c r="M94" s="98">
        <v>2.842238908809356E-4</v>
      </c>
      <c r="N94" s="98">
        <v>0</v>
      </c>
      <c r="O94" s="98">
        <v>0</v>
      </c>
      <c r="P94" s="98">
        <v>4.8311253856899155E-4</v>
      </c>
      <c r="Q94" s="98">
        <v>1.5818376569346068E-4</v>
      </c>
      <c r="R94" s="98">
        <v>1.8751660144106902E-4</v>
      </c>
      <c r="S94" s="98">
        <v>2.024669843596021E-4</v>
      </c>
      <c r="T94" s="98">
        <v>2.7873474517979557E-4</v>
      </c>
      <c r="U94" s="98">
        <v>1.0299361202783302E-4</v>
      </c>
      <c r="V94" s="98">
        <v>4.3844582401771052E-5</v>
      </c>
      <c r="W94" s="98">
        <v>3.249924207492677E-4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1.7012465366290171E-4</v>
      </c>
      <c r="D95" s="98">
        <v>2.423878779279119E-4</v>
      </c>
      <c r="E95" s="98">
        <v>1.1562990404518368E-4</v>
      </c>
      <c r="F95" s="98">
        <v>2.9990300552247703E-4</v>
      </c>
      <c r="G95" s="98">
        <v>4.2362430968231023E-4</v>
      </c>
      <c r="H95" s="98">
        <v>4.8312155798653999E-4</v>
      </c>
      <c r="I95" s="98">
        <v>1.0176220356031833E-3</v>
      </c>
      <c r="J95" s="98">
        <v>3.4969125225866801E-4</v>
      </c>
      <c r="K95" s="98">
        <v>1.2770250755175495E-3</v>
      </c>
      <c r="L95" s="98">
        <v>1.214522117084234E-3</v>
      </c>
      <c r="M95" s="98">
        <v>1.1359960960592673E-3</v>
      </c>
      <c r="N95" s="98">
        <v>0</v>
      </c>
      <c r="O95" s="98">
        <v>0</v>
      </c>
      <c r="P95" s="98">
        <v>2.0496610597426439E-3</v>
      </c>
      <c r="Q95" s="98">
        <v>5.6369921295427289E-4</v>
      </c>
      <c r="R95" s="98">
        <v>7.3387364741072639E-4</v>
      </c>
      <c r="S95" s="98">
        <v>6.8147923401325455E-4</v>
      </c>
      <c r="T95" s="98">
        <v>9.4246662367771493E-4</v>
      </c>
      <c r="U95" s="98">
        <v>3.8599071137041489E-4</v>
      </c>
      <c r="V95" s="98">
        <v>1.5640577715552109E-4</v>
      </c>
      <c r="W95" s="98">
        <v>1.1229572254981843E-3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5.8850640457058994</v>
      </c>
      <c r="D96" s="101">
        <v>8.3639856853761376</v>
      </c>
      <c r="E96" s="101">
        <v>9.954224822799846</v>
      </c>
      <c r="F96" s="101">
        <v>8.3355423000066526</v>
      </c>
      <c r="G96" s="101">
        <v>7.7073914410304694</v>
      </c>
      <c r="H96" s="101">
        <v>11.025847925944744</v>
      </c>
      <c r="I96" s="101">
        <v>12.538759930813674</v>
      </c>
      <c r="J96" s="101">
        <v>15.140816763738918</v>
      </c>
      <c r="K96" s="101">
        <v>13.557222586257467</v>
      </c>
      <c r="L96" s="101">
        <v>16.599313090068183</v>
      </c>
      <c r="M96" s="101">
        <v>13.039359520440978</v>
      </c>
      <c r="N96" s="101">
        <v>16.482001769751431</v>
      </c>
      <c r="O96" s="101">
        <v>17.750575577600443</v>
      </c>
      <c r="P96" s="101">
        <v>21.937154821851248</v>
      </c>
      <c r="Q96" s="101">
        <v>14.066897496744328</v>
      </c>
      <c r="R96" s="101">
        <v>11.526251670096025</v>
      </c>
      <c r="S96" s="101">
        <v>10.39512773891984</v>
      </c>
      <c r="T96" s="101">
        <v>11.60935296879968</v>
      </c>
      <c r="U96" s="101">
        <v>11.386201678515736</v>
      </c>
      <c r="V96" s="101">
        <v>10.245531018247529</v>
      </c>
      <c r="W96" s="101">
        <v>12.531735053522603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0.17324499771420465</v>
      </c>
      <c r="D97" s="104">
        <v>0.23566543839617088</v>
      </c>
      <c r="E97" s="104">
        <v>0.39449212095685582</v>
      </c>
      <c r="F97" s="104">
        <v>0.35327104747348753</v>
      </c>
      <c r="G97" s="104">
        <v>0.40955232336456771</v>
      </c>
      <c r="H97" s="104">
        <v>0.82247556076755313</v>
      </c>
      <c r="I97" s="104">
        <v>1.4390752415332821</v>
      </c>
      <c r="J97" s="104">
        <v>1.3528665401373308</v>
      </c>
      <c r="K97" s="104">
        <v>1.5314842094201182</v>
      </c>
      <c r="L97" s="104">
        <v>3.9924241214377094</v>
      </c>
      <c r="M97" s="104">
        <v>2.4257532772237824</v>
      </c>
      <c r="N97" s="104">
        <v>1.8554283595461309</v>
      </c>
      <c r="O97" s="104">
        <v>1.4118397700142069</v>
      </c>
      <c r="P97" s="104">
        <v>3.2063918268305249</v>
      </c>
      <c r="Q97" s="104">
        <v>2.0401590004234338</v>
      </c>
      <c r="R97" s="104">
        <v>1.8600238414098176</v>
      </c>
      <c r="S97" s="104">
        <v>1.5672772715989607</v>
      </c>
      <c r="T97" s="104">
        <v>2.6508641211964363</v>
      </c>
      <c r="U97" s="104">
        <v>2.0083420307434445</v>
      </c>
      <c r="V97" s="104">
        <v>1.2016618633590654</v>
      </c>
      <c r="W97" s="104">
        <v>2.3498764758714947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4.0936512531448435E-2</v>
      </c>
      <c r="D98" s="98">
        <v>5.0802918202320919E-2</v>
      </c>
      <c r="E98" s="98">
        <v>9.4732861616644765E-2</v>
      </c>
      <c r="F98" s="98">
        <v>8.2487993355756795E-2</v>
      </c>
      <c r="G98" s="98">
        <v>8.7538538803478089E-2</v>
      </c>
      <c r="H98" s="98">
        <v>0.16804189348011125</v>
      </c>
      <c r="I98" s="98">
        <v>0.35579022321303477</v>
      </c>
      <c r="J98" s="98">
        <v>0.31006211146640744</v>
      </c>
      <c r="K98" s="98">
        <v>0.32173537789218615</v>
      </c>
      <c r="L98" s="98">
        <v>1.7994805788934787</v>
      </c>
      <c r="M98" s="98">
        <v>0.48446256922225456</v>
      </c>
      <c r="N98" s="98">
        <v>0.47007351505566075</v>
      </c>
      <c r="O98" s="98">
        <v>0.37303611381900348</v>
      </c>
      <c r="P98" s="98">
        <v>0.61079808845739969</v>
      </c>
      <c r="Q98" s="98">
        <v>0.44746216846885467</v>
      </c>
      <c r="R98" s="98">
        <v>0.37870440065758609</v>
      </c>
      <c r="S98" s="98">
        <v>0.35918009639635889</v>
      </c>
      <c r="T98" s="98">
        <v>0.60528741691666155</v>
      </c>
      <c r="U98" s="98">
        <v>0.42346275683744866</v>
      </c>
      <c r="V98" s="98">
        <v>0.26328987246450303</v>
      </c>
      <c r="W98" s="98">
        <v>0.52745870462240096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0.13230848518275623</v>
      </c>
      <c r="D99" s="98">
        <v>0.18486252019384997</v>
      </c>
      <c r="E99" s="98">
        <v>0.29975925934021103</v>
      </c>
      <c r="F99" s="98">
        <v>0.27078305411773074</v>
      </c>
      <c r="G99" s="98">
        <v>0.32201378456108959</v>
      </c>
      <c r="H99" s="98">
        <v>0.6544336672874419</v>
      </c>
      <c r="I99" s="98">
        <v>1.0832850183202474</v>
      </c>
      <c r="J99" s="98">
        <v>1.0428044286709233</v>
      </c>
      <c r="K99" s="98">
        <v>1.2097488315279321</v>
      </c>
      <c r="L99" s="98">
        <v>2.1929435425442305</v>
      </c>
      <c r="M99" s="98">
        <v>1.9412907080015278</v>
      </c>
      <c r="N99" s="98">
        <v>1.3853548444904702</v>
      </c>
      <c r="O99" s="98">
        <v>1.0388036561952034</v>
      </c>
      <c r="P99" s="98">
        <v>2.5955937383731253</v>
      </c>
      <c r="Q99" s="98">
        <v>1.5926968319545793</v>
      </c>
      <c r="R99" s="98">
        <v>1.4813194407522314</v>
      </c>
      <c r="S99" s="98">
        <v>1.2080971752026017</v>
      </c>
      <c r="T99" s="98">
        <v>2.0455767042797746</v>
      </c>
      <c r="U99" s="98">
        <v>1.584879273905996</v>
      </c>
      <c r="V99" s="98">
        <v>0.93837199089456247</v>
      </c>
      <c r="W99" s="98">
        <v>1.8224177712490937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4.4467354450363654</v>
      </c>
      <c r="D100" s="122">
        <v>6.2176527289131869</v>
      </c>
      <c r="E100" s="122">
        <v>6.826372600312995</v>
      </c>
      <c r="F100" s="122">
        <v>5.2171299427911091</v>
      </c>
      <c r="G100" s="122">
        <v>5.4269359543073961</v>
      </c>
      <c r="H100" s="122">
        <v>7.6434847873154581</v>
      </c>
      <c r="I100" s="122">
        <v>9.263949027194947</v>
      </c>
      <c r="J100" s="122">
        <v>11.029576359511136</v>
      </c>
      <c r="K100" s="122">
        <v>8.8729027551982362</v>
      </c>
      <c r="L100" s="122">
        <v>13.579515973225217</v>
      </c>
      <c r="M100" s="122">
        <v>9.4066808403750457</v>
      </c>
      <c r="N100" s="122">
        <v>11.034969083540739</v>
      </c>
      <c r="O100" s="122">
        <v>11.27849355229567</v>
      </c>
      <c r="P100" s="122">
        <v>14.20624938531801</v>
      </c>
      <c r="Q100" s="122">
        <v>9.0703755517947044</v>
      </c>
      <c r="R100" s="122">
        <v>7.2642085744022804</v>
      </c>
      <c r="S100" s="122">
        <v>6.5176376493343025</v>
      </c>
      <c r="T100" s="122">
        <v>7.6471009538973558</v>
      </c>
      <c r="U100" s="122">
        <v>7.1520305141254266</v>
      </c>
      <c r="V100" s="122">
        <v>6.1597770283757605</v>
      </c>
      <c r="W100" s="122">
        <v>7.9048741506648135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1.8778250840611219</v>
      </c>
      <c r="D102" s="98">
        <v>2.8591822788389578</v>
      </c>
      <c r="E102" s="98">
        <v>3.0374014582399198</v>
      </c>
      <c r="F102" s="98">
        <v>2.776192681171004</v>
      </c>
      <c r="G102" s="98">
        <v>2.3282117704331493</v>
      </c>
      <c r="H102" s="98">
        <v>2.7587153264657971</v>
      </c>
      <c r="I102" s="98">
        <v>3.4261248305401901</v>
      </c>
      <c r="J102" s="98">
        <v>3.3596831658012296</v>
      </c>
      <c r="K102" s="98">
        <v>3.5799587370161055</v>
      </c>
      <c r="L102" s="98">
        <v>4.6720928031395603</v>
      </c>
      <c r="M102" s="98">
        <v>3.5291604698878389</v>
      </c>
      <c r="N102" s="98">
        <v>3.5971895701901593</v>
      </c>
      <c r="O102" s="98">
        <v>3.5344734075013764</v>
      </c>
      <c r="P102" s="98">
        <v>4.7453899687390404</v>
      </c>
      <c r="Q102" s="98">
        <v>2.5435801186957137</v>
      </c>
      <c r="R102" s="98">
        <v>1.5272742925599225</v>
      </c>
      <c r="S102" s="98">
        <v>1.56948202477375</v>
      </c>
      <c r="T102" s="98">
        <v>1.9478650597707647</v>
      </c>
      <c r="U102" s="98">
        <v>1.7657143920542229</v>
      </c>
      <c r="V102" s="98">
        <v>1.4795311664832584</v>
      </c>
      <c r="W102" s="98">
        <v>1.7612797414483456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2.5689103609752437</v>
      </c>
      <c r="D103" s="33">
        <v>3.3584704500742286</v>
      </c>
      <c r="E103" s="33">
        <v>3.7889711420730756</v>
      </c>
      <c r="F103" s="33">
        <v>2.440937261620105</v>
      </c>
      <c r="G103" s="33">
        <v>3.0987241838742468</v>
      </c>
      <c r="H103" s="33">
        <v>4.884769460849661</v>
      </c>
      <c r="I103" s="33">
        <v>5.8378241966547577</v>
      </c>
      <c r="J103" s="33">
        <v>7.6698931937099069</v>
      </c>
      <c r="K103" s="33">
        <v>5.2929440181821308</v>
      </c>
      <c r="L103" s="33">
        <v>8.9074231700856572</v>
      </c>
      <c r="M103" s="33">
        <v>5.8775203704872059</v>
      </c>
      <c r="N103" s="33">
        <v>7.4377795133505797</v>
      </c>
      <c r="O103" s="33">
        <v>7.7440201447942929</v>
      </c>
      <c r="P103" s="33">
        <v>9.4608594165789697</v>
      </c>
      <c r="Q103" s="33">
        <v>6.5267954330989904</v>
      </c>
      <c r="R103" s="33">
        <v>5.7369342818423581</v>
      </c>
      <c r="S103" s="33">
        <v>4.9481556245605525</v>
      </c>
      <c r="T103" s="33">
        <v>5.6992358941265913</v>
      </c>
      <c r="U103" s="33">
        <v>5.3863161220712037</v>
      </c>
      <c r="V103" s="33">
        <v>4.6802458618925016</v>
      </c>
      <c r="W103" s="33">
        <v>6.143594409216468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58.491104711609346</v>
      </c>
      <c r="D124" s="117">
        <f t="shared" si="42"/>
        <v>60.912117890827652</v>
      </c>
      <c r="E124" s="117">
        <f t="shared" si="42"/>
        <v>64.46776452002625</v>
      </c>
      <c r="F124" s="117">
        <f t="shared" si="42"/>
        <v>55.182880393890734</v>
      </c>
      <c r="G124" s="117">
        <f t="shared" si="42"/>
        <v>27.76853249489945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38.543073493876022</v>
      </c>
      <c r="M124" s="117">
        <f t="shared" si="42"/>
        <v>35.599605627724273</v>
      </c>
      <c r="N124" s="117">
        <f t="shared" si="42"/>
        <v>45.755714927114759</v>
      </c>
      <c r="O124" s="117">
        <f t="shared" si="42"/>
        <v>49.334387022697832</v>
      </c>
      <c r="P124" s="117">
        <f t="shared" si="42"/>
        <v>31.581377193822465</v>
      </c>
      <c r="Q124" s="117">
        <f t="shared" si="42"/>
        <v>42.017503577477335</v>
      </c>
      <c r="R124" s="117">
        <f t="shared" ref="R124:V124" si="43">R125+R128+R130+R139</f>
        <v>39.785457622925492</v>
      </c>
      <c r="S124" s="117">
        <f t="shared" si="43"/>
        <v>34.677639456328649</v>
      </c>
      <c r="T124" s="117">
        <f t="shared" si="43"/>
        <v>33.081994092389152</v>
      </c>
      <c r="U124" s="117">
        <f t="shared" si="43"/>
        <v>28.087713517083778</v>
      </c>
      <c r="V124" s="117">
        <f t="shared" si="43"/>
        <v>22.304151756267423</v>
      </c>
      <c r="W124" s="117">
        <f t="shared" ref="W124" si="44">W125+W128+W130+W139</f>
        <v>22.877349348707799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50.429313681727201</v>
      </c>
      <c r="D125" s="122">
        <f t="shared" si="45"/>
        <v>52.266509229298897</v>
      </c>
      <c r="E125" s="122">
        <f t="shared" si="45"/>
        <v>55.366059486367149</v>
      </c>
      <c r="F125" s="122">
        <f t="shared" si="45"/>
        <v>47.915002334322004</v>
      </c>
      <c r="G125" s="122">
        <f t="shared" si="45"/>
        <v>24.268744680886325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32.958640780363595</v>
      </c>
      <c r="M125" s="122">
        <f t="shared" si="45"/>
        <v>29.200945337860691</v>
      </c>
      <c r="N125" s="122">
        <f t="shared" si="45"/>
        <v>37.993051510162701</v>
      </c>
      <c r="O125" s="122">
        <f t="shared" si="45"/>
        <v>41.041776332731672</v>
      </c>
      <c r="P125" s="122">
        <f t="shared" si="45"/>
        <v>25.451691603682253</v>
      </c>
      <c r="Q125" s="122">
        <f t="shared" si="45"/>
        <v>33.973979274628768</v>
      </c>
      <c r="R125" s="122">
        <f t="shared" ref="R125:V125" si="46">SUM(R126:R127)</f>
        <v>32.108141757804603</v>
      </c>
      <c r="S125" s="122">
        <f t="shared" si="46"/>
        <v>27.318849543715647</v>
      </c>
      <c r="T125" s="122">
        <f t="shared" si="46"/>
        <v>25.761501250551291</v>
      </c>
      <c r="U125" s="122">
        <f t="shared" si="46"/>
        <v>21.410124432290868</v>
      </c>
      <c r="V125" s="122">
        <f t="shared" si="46"/>
        <v>16.638847398639186</v>
      </c>
      <c r="W125" s="122">
        <f t="shared" ref="W125" si="47">SUM(W126:W127)</f>
        <v>17.099216367461729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50.183951292296733</v>
      </c>
      <c r="D126" s="98">
        <v>52.015595312083434</v>
      </c>
      <c r="E126" s="98">
        <v>55.11249446720349</v>
      </c>
      <c r="F126" s="98">
        <v>47.693771164481106</v>
      </c>
      <c r="G126" s="98">
        <v>24.159203288622958</v>
      </c>
      <c r="H126" s="98">
        <v>0</v>
      </c>
      <c r="I126" s="98">
        <v>0</v>
      </c>
      <c r="J126" s="98">
        <v>0</v>
      </c>
      <c r="K126" s="98">
        <v>0</v>
      </c>
      <c r="L126" s="98">
        <v>32.8196126977153</v>
      </c>
      <c r="M126" s="98">
        <v>29.07914946112318</v>
      </c>
      <c r="N126" s="98">
        <v>37.836126924670509</v>
      </c>
      <c r="O126" s="98">
        <v>40.873763239243061</v>
      </c>
      <c r="P126" s="98">
        <v>25.348051365423338</v>
      </c>
      <c r="Q126" s="98">
        <v>33.836336104423538</v>
      </c>
      <c r="R126" s="98">
        <v>31.978666848018019</v>
      </c>
      <c r="S126" s="98">
        <v>27.20920870990982</v>
      </c>
      <c r="T126" s="98">
        <v>25.658515634093288</v>
      </c>
      <c r="U126" s="98">
        <v>21.324806223622051</v>
      </c>
      <c r="V126" s="98">
        <v>16.572735289611018</v>
      </c>
      <c r="W126" s="98">
        <v>17.031416930935539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0.24536238943046751</v>
      </c>
      <c r="D127" s="98">
        <v>0.25091391721546019</v>
      </c>
      <c r="E127" s="98">
        <v>0.25356501916365637</v>
      </c>
      <c r="F127" s="98">
        <v>0.22123116984090149</v>
      </c>
      <c r="G127" s="98">
        <v>0.10954139226336508</v>
      </c>
      <c r="H127" s="98">
        <v>0</v>
      </c>
      <c r="I127" s="98">
        <v>0</v>
      </c>
      <c r="J127" s="98">
        <v>0</v>
      </c>
      <c r="K127" s="98">
        <v>0</v>
      </c>
      <c r="L127" s="98">
        <v>0.13902808264829514</v>
      </c>
      <c r="M127" s="98">
        <v>0.12179587673751185</v>
      </c>
      <c r="N127" s="98">
        <v>0.15692458549219329</v>
      </c>
      <c r="O127" s="98">
        <v>0.16801309348861143</v>
      </c>
      <c r="P127" s="98">
        <v>0.10364023825891666</v>
      </c>
      <c r="Q127" s="98">
        <v>0.13764317020523065</v>
      </c>
      <c r="R127" s="98">
        <v>0.12947490978658738</v>
      </c>
      <c r="S127" s="98">
        <v>0.10964083380582594</v>
      </c>
      <c r="T127" s="98">
        <v>0.10298561645800404</v>
      </c>
      <c r="U127" s="98">
        <v>8.5318208668816481E-2</v>
      </c>
      <c r="V127" s="98">
        <v>6.6112109028166485E-2</v>
      </c>
      <c r="W127" s="98">
        <v>6.7799436526191498E-2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5.0606002442105794E-2</v>
      </c>
      <c r="D128" s="122">
        <f t="shared" si="48"/>
        <v>0.12948169307629173</v>
      </c>
      <c r="E128" s="122">
        <f t="shared" si="48"/>
        <v>9.5434526524192209E-2</v>
      </c>
      <c r="F128" s="122">
        <f t="shared" si="48"/>
        <v>3.3286462817018678E-2</v>
      </c>
      <c r="G128" s="122">
        <f t="shared" si="48"/>
        <v>1.854012081946925E-2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0.12390447788657254</v>
      </c>
      <c r="M128" s="122">
        <f t="shared" si="48"/>
        <v>9.8245103589787233E-2</v>
      </c>
      <c r="N128" s="122">
        <f t="shared" si="48"/>
        <v>0.10419889067173974</v>
      </c>
      <c r="O128" s="122">
        <f t="shared" si="48"/>
        <v>0.21474230626783222</v>
      </c>
      <c r="P128" s="122">
        <f t="shared" si="48"/>
        <v>7.7508706913129763E-2</v>
      </c>
      <c r="Q128" s="122">
        <f t="shared" si="48"/>
        <v>0.14673714747471328</v>
      </c>
      <c r="R128" s="122">
        <f t="shared" si="48"/>
        <v>0.41067970129991671</v>
      </c>
      <c r="S128" s="122">
        <f t="shared" si="48"/>
        <v>0.4587656993932297</v>
      </c>
      <c r="T128" s="122">
        <f t="shared" si="48"/>
        <v>0.35899283260794568</v>
      </c>
      <c r="U128" s="122">
        <f t="shared" si="48"/>
        <v>0.72818302388193146</v>
      </c>
      <c r="V128" s="122">
        <f t="shared" si="48"/>
        <v>0.31277703485845243</v>
      </c>
      <c r="W128" s="122">
        <f t="shared" si="48"/>
        <v>0.88264107002304359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5.0606002442105794E-2</v>
      </c>
      <c r="D129" s="98">
        <v>0.12948169307629173</v>
      </c>
      <c r="E129" s="98">
        <v>9.5434526524192209E-2</v>
      </c>
      <c r="F129" s="98">
        <v>3.3286462817018678E-2</v>
      </c>
      <c r="G129" s="98">
        <v>1.854012081946925E-2</v>
      </c>
      <c r="H129" s="98">
        <v>0</v>
      </c>
      <c r="I129" s="98">
        <v>0</v>
      </c>
      <c r="J129" s="98">
        <v>0</v>
      </c>
      <c r="K129" s="98">
        <v>0</v>
      </c>
      <c r="L129" s="98">
        <v>0.12390447788657254</v>
      </c>
      <c r="M129" s="98">
        <v>9.8245103589787233E-2</v>
      </c>
      <c r="N129" s="98">
        <v>0.10419889067173974</v>
      </c>
      <c r="O129" s="98">
        <v>0.21474230626783222</v>
      </c>
      <c r="P129" s="98">
        <v>7.7508706913129763E-2</v>
      </c>
      <c r="Q129" s="98">
        <v>0.14673714747471328</v>
      </c>
      <c r="R129" s="98">
        <v>0.41067970129991671</v>
      </c>
      <c r="S129" s="98">
        <v>0.4587656993932297</v>
      </c>
      <c r="T129" s="98">
        <v>0.35899283260794568</v>
      </c>
      <c r="U129" s="98">
        <v>0.72818302388193146</v>
      </c>
      <c r="V129" s="98">
        <v>0.31277703485845243</v>
      </c>
      <c r="W129" s="98">
        <v>0.88264107002304359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4.8024195926272633</v>
      </c>
      <c r="D130" s="122">
        <v>5.2822375523796907</v>
      </c>
      <c r="E130" s="122">
        <v>5.5896816418548463</v>
      </c>
      <c r="F130" s="122">
        <v>4.6397262918769124</v>
      </c>
      <c r="G130" s="122">
        <v>2.227413551500864</v>
      </c>
      <c r="H130" s="122">
        <v>0</v>
      </c>
      <c r="I130" s="122">
        <v>0</v>
      </c>
      <c r="J130" s="122">
        <v>0</v>
      </c>
      <c r="K130" s="122">
        <v>0</v>
      </c>
      <c r="L130" s="122">
        <v>3.3696917027990865</v>
      </c>
      <c r="M130" s="122">
        <v>4.0273716016648784</v>
      </c>
      <c r="N130" s="122">
        <v>4.8461472250863293</v>
      </c>
      <c r="O130" s="122">
        <v>5.1204790683696375</v>
      </c>
      <c r="P130" s="122">
        <v>3.9163299280479023</v>
      </c>
      <c r="Q130" s="122">
        <v>5.1376583853569251</v>
      </c>
      <c r="R130" s="122">
        <v>4.7996548792981679</v>
      </c>
      <c r="S130" s="122">
        <v>4.5202693533169542</v>
      </c>
      <c r="T130" s="122">
        <v>4.6026404988849032</v>
      </c>
      <c r="U130" s="122">
        <v>3.9291979600450238</v>
      </c>
      <c r="V130" s="122">
        <v>3.5208008850166759</v>
      </c>
      <c r="W130" s="122">
        <v>3.2829641448745663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4.2223271030441198</v>
      </c>
      <c r="D131" s="98">
        <v>5.1796128248455604</v>
      </c>
      <c r="E131" s="98">
        <v>4.8234141745315062</v>
      </c>
      <c r="F131" s="98">
        <v>3.7592584703306891</v>
      </c>
      <c r="G131" s="98">
        <v>1.6482431813708331</v>
      </c>
      <c r="H131" s="98">
        <v>0</v>
      </c>
      <c r="I131" s="98">
        <v>0</v>
      </c>
      <c r="J131" s="98">
        <v>0</v>
      </c>
      <c r="K131" s="98">
        <v>0</v>
      </c>
      <c r="L131" s="98">
        <v>2.7124717877180178</v>
      </c>
      <c r="M131" s="98">
        <v>3.2614193579854738</v>
      </c>
      <c r="N131" s="98">
        <v>4.1721665890688673</v>
      </c>
      <c r="O131" s="98">
        <v>4.4309913765853262</v>
      </c>
      <c r="P131" s="98">
        <v>2.9723975721068681</v>
      </c>
      <c r="Q131" s="98">
        <v>4.7077313726720904</v>
      </c>
      <c r="R131" s="98">
        <v>4.4225958257348008</v>
      </c>
      <c r="S131" s="98">
        <v>3.971887007026631</v>
      </c>
      <c r="T131" s="98">
        <v>3.6419669782397746</v>
      </c>
      <c r="U131" s="98">
        <v>3.0447136074888363</v>
      </c>
      <c r="V131" s="98">
        <v>2.826094499521369</v>
      </c>
      <c r="W131" s="98">
        <v>3.1051975050126508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3.6385639179442346E-3</v>
      </c>
      <c r="D132" s="98">
        <v>2.9851452397106799E-3</v>
      </c>
      <c r="E132" s="98">
        <v>0</v>
      </c>
      <c r="F132" s="98">
        <v>9.1781229641670742E-4</v>
      </c>
      <c r="G132" s="98">
        <v>3.7855442251677482E-3</v>
      </c>
      <c r="H132" s="98">
        <v>0</v>
      </c>
      <c r="I132" s="98">
        <v>0</v>
      </c>
      <c r="J132" s="98">
        <v>0</v>
      </c>
      <c r="K132" s="98">
        <v>0</v>
      </c>
      <c r="L132" s="98">
        <v>9.1799863791478201E-3</v>
      </c>
      <c r="M132" s="98">
        <v>6.4340508404603074E-3</v>
      </c>
      <c r="N132" s="98">
        <v>1.256168204386758E-3</v>
      </c>
      <c r="O132" s="98">
        <v>8.3033816066173068E-4</v>
      </c>
      <c r="P132" s="98">
        <v>1.0296651018777886E-2</v>
      </c>
      <c r="Q132" s="98">
        <v>7.9441470080655226E-3</v>
      </c>
      <c r="R132" s="98">
        <v>7.7097104502308255E-3</v>
      </c>
      <c r="S132" s="98">
        <v>3.4021062061321272E-3</v>
      </c>
      <c r="T132" s="98">
        <v>8.3254260575554469E-3</v>
      </c>
      <c r="U132" s="98">
        <v>5.7133774581215845E-3</v>
      </c>
      <c r="V132" s="98">
        <v>3.3699203228301526E-3</v>
      </c>
      <c r="W132" s="98">
        <v>1.0598178582705611E-2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8.5955353492301028E-4</v>
      </c>
      <c r="D133" s="101">
        <v>6.4404268992110565E-4</v>
      </c>
      <c r="E133" s="101">
        <v>0</v>
      </c>
      <c r="F133" s="101">
        <v>2.1426603645915645E-4</v>
      </c>
      <c r="G133" s="101">
        <v>8.1009956970887046E-4</v>
      </c>
      <c r="H133" s="101">
        <v>0</v>
      </c>
      <c r="I133" s="101">
        <v>0</v>
      </c>
      <c r="J133" s="101">
        <v>0</v>
      </c>
      <c r="K133" s="101">
        <v>0</v>
      </c>
      <c r="L133" s="101">
        <v>4.1374934515331667E-3</v>
      </c>
      <c r="M133" s="101">
        <v>1.288148176999527E-3</v>
      </c>
      <c r="N133" s="101">
        <v>3.1822912733580749E-4</v>
      </c>
      <c r="O133" s="101">
        <v>2.1943715732704208E-4</v>
      </c>
      <c r="P133" s="101">
        <v>1.9616204828622687E-3</v>
      </c>
      <c r="Q133" s="101">
        <v>1.7424009195831825E-3</v>
      </c>
      <c r="R133" s="101">
        <v>1.5712433326426219E-3</v>
      </c>
      <c r="S133" s="101">
        <v>7.7929606035115882E-4</v>
      </c>
      <c r="T133" s="101">
        <v>1.9007581688133526E-3</v>
      </c>
      <c r="U133" s="101">
        <v>1.2044456733122729E-3</v>
      </c>
      <c r="V133" s="101">
        <v>7.3796961797280227E-4</v>
      </c>
      <c r="W133" s="101">
        <v>2.380906462481935E-3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2.7790103830212243E-3</v>
      </c>
      <c r="D134" s="104">
        <v>2.3411025497895744E-3</v>
      </c>
      <c r="E134" s="104">
        <v>0</v>
      </c>
      <c r="F134" s="104">
        <v>7.0354625995755092E-4</v>
      </c>
      <c r="G134" s="104">
        <v>2.975444655458878E-3</v>
      </c>
      <c r="H134" s="104">
        <v>0</v>
      </c>
      <c r="I134" s="104">
        <v>0</v>
      </c>
      <c r="J134" s="104">
        <v>0</v>
      </c>
      <c r="K134" s="104">
        <v>0</v>
      </c>
      <c r="L134" s="104">
        <v>5.0424929276146535E-3</v>
      </c>
      <c r="M134" s="104">
        <v>5.1459026634607802E-3</v>
      </c>
      <c r="N134" s="104">
        <v>9.3793907705095041E-4</v>
      </c>
      <c r="O134" s="104">
        <v>6.109010033346886E-4</v>
      </c>
      <c r="P134" s="104">
        <v>8.3350305359156177E-3</v>
      </c>
      <c r="Q134" s="104">
        <v>6.2017460884823405E-3</v>
      </c>
      <c r="R134" s="104">
        <v>6.1384671175882038E-3</v>
      </c>
      <c r="S134" s="104">
        <v>2.6228101457809686E-3</v>
      </c>
      <c r="T134" s="104">
        <v>6.4246678887420949E-3</v>
      </c>
      <c r="U134" s="104">
        <v>4.5089317848093112E-3</v>
      </c>
      <c r="V134" s="104">
        <v>2.6319507048573505E-3</v>
      </c>
      <c r="W134" s="104">
        <v>8.2172721202236759E-3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0.55997580223367116</v>
      </c>
      <c r="D135" s="101">
        <v>9.6874082383015078E-2</v>
      </c>
      <c r="E135" s="101">
        <v>0.73705167774086744</v>
      </c>
      <c r="F135" s="101">
        <v>0.84380187087268332</v>
      </c>
      <c r="G135" s="101">
        <v>0.54633647029628696</v>
      </c>
      <c r="H135" s="101">
        <v>0</v>
      </c>
      <c r="I135" s="101">
        <v>0</v>
      </c>
      <c r="J135" s="101">
        <v>0</v>
      </c>
      <c r="K135" s="101">
        <v>0</v>
      </c>
      <c r="L135" s="101">
        <v>0.52239467247013893</v>
      </c>
      <c r="M135" s="101">
        <v>0.64040522346559126</v>
      </c>
      <c r="N135" s="101">
        <v>0.60462693391668931</v>
      </c>
      <c r="O135" s="101">
        <v>0.63795002185349625</v>
      </c>
      <c r="P135" s="101">
        <v>0.81454738765072876</v>
      </c>
      <c r="Q135" s="101">
        <v>0.36855297150197602</v>
      </c>
      <c r="R135" s="101">
        <v>0.31806515418460235</v>
      </c>
      <c r="S135" s="101">
        <v>0.47362404679674724</v>
      </c>
      <c r="T135" s="101">
        <v>0.7752981649405164</v>
      </c>
      <c r="U135" s="101">
        <v>0.74704887674237708</v>
      </c>
      <c r="V135" s="101">
        <v>0.6187903155269604</v>
      </c>
      <c r="W135" s="101">
        <v>0.14072920937956526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1.6478123431528331E-2</v>
      </c>
      <c r="D136" s="104">
        <v>2.7654999114044791E-3</v>
      </c>
      <c r="E136" s="104">
        <v>2.9215789582473312E-2</v>
      </c>
      <c r="F136" s="104">
        <v>3.5748138377123768E-2</v>
      </c>
      <c r="G136" s="104">
        <v>2.9048355608575997E-2</v>
      </c>
      <c r="H136" s="104">
        <v>0</v>
      </c>
      <c r="I136" s="104">
        <v>0</v>
      </c>
      <c r="J136" s="104">
        <v>0</v>
      </c>
      <c r="K136" s="104">
        <v>0</v>
      </c>
      <c r="L136" s="104">
        <v>0.12564525623178202</v>
      </c>
      <c r="M136" s="104">
        <v>0.11911296937335313</v>
      </c>
      <c r="N136" s="104">
        <v>6.8097533896385676E-2</v>
      </c>
      <c r="O136" s="104">
        <v>5.0707331770153838E-2</v>
      </c>
      <c r="P136" s="104">
        <v>0.11908831727152722</v>
      </c>
      <c r="Q136" s="104">
        <v>5.3429894174793609E-2</v>
      </c>
      <c r="R136" s="104">
        <v>5.1284188928534258E-2</v>
      </c>
      <c r="S136" s="104">
        <v>7.1356193287443262E-2</v>
      </c>
      <c r="T136" s="104">
        <v>0.17704992964705618</v>
      </c>
      <c r="U136" s="104">
        <v>0.13172209835568843</v>
      </c>
      <c r="V136" s="104">
        <v>7.2546149645516367E-2</v>
      </c>
      <c r="W136" s="104">
        <v>2.6439251899645046E-2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3.8936587794719648E-3</v>
      </c>
      <c r="D137" s="98">
        <v>5.9616491388705148E-4</v>
      </c>
      <c r="E137" s="98">
        <v>7.0158444351798568E-3</v>
      </c>
      <c r="F137" s="98">
        <v>8.3471097391703535E-3</v>
      </c>
      <c r="G137" s="98">
        <v>6.208854057348401E-3</v>
      </c>
      <c r="H137" s="98">
        <v>0</v>
      </c>
      <c r="I137" s="98">
        <v>0</v>
      </c>
      <c r="J137" s="98">
        <v>0</v>
      </c>
      <c r="K137" s="98">
        <v>0</v>
      </c>
      <c r="L137" s="98">
        <v>5.6631307582063015E-2</v>
      </c>
      <c r="M137" s="98">
        <v>2.378880643473737E-2</v>
      </c>
      <c r="N137" s="98">
        <v>1.7252537378013563E-2</v>
      </c>
      <c r="O137" s="98">
        <v>1.3397884368619772E-2</v>
      </c>
      <c r="P137" s="98">
        <v>2.2685598166259861E-2</v>
      </c>
      <c r="Q137" s="98">
        <v>1.1718624040357889E-2</v>
      </c>
      <c r="R137" s="98">
        <v>1.0441558650490356E-2</v>
      </c>
      <c r="S137" s="98">
        <v>1.6353024986646581E-2</v>
      </c>
      <c r="T137" s="98">
        <v>4.0426853162498257E-2</v>
      </c>
      <c r="U137" s="98">
        <v>2.7773856271615775E-2</v>
      </c>
      <c r="V137" s="98">
        <v>1.5895209018754831E-2</v>
      </c>
      <c r="W137" s="98">
        <v>5.934615585698029E-3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1.2584464652056366E-2</v>
      </c>
      <c r="D138" s="98">
        <v>2.1693349975174274E-3</v>
      </c>
      <c r="E138" s="98">
        <v>2.2199945147293454E-2</v>
      </c>
      <c r="F138" s="98">
        <v>2.7401028637953413E-2</v>
      </c>
      <c r="G138" s="98">
        <v>2.2839501551227596E-2</v>
      </c>
      <c r="H138" s="98">
        <v>0</v>
      </c>
      <c r="I138" s="98">
        <v>0</v>
      </c>
      <c r="J138" s="98">
        <v>0</v>
      </c>
      <c r="K138" s="98">
        <v>0</v>
      </c>
      <c r="L138" s="98">
        <v>6.901394864971902E-2</v>
      </c>
      <c r="M138" s="98">
        <v>9.5324162938615759E-2</v>
      </c>
      <c r="N138" s="98">
        <v>5.0844996518372106E-2</v>
      </c>
      <c r="O138" s="98">
        <v>3.7309447401534065E-2</v>
      </c>
      <c r="P138" s="98">
        <v>9.6402719105267348E-2</v>
      </c>
      <c r="Q138" s="98">
        <v>4.1711270134435721E-2</v>
      </c>
      <c r="R138" s="98">
        <v>4.0842630278043905E-2</v>
      </c>
      <c r="S138" s="98">
        <v>5.5003168300796677E-2</v>
      </c>
      <c r="T138" s="98">
        <v>0.13662307648455793</v>
      </c>
      <c r="U138" s="98">
        <v>0.10394824208407266</v>
      </c>
      <c r="V138" s="98">
        <v>5.6650940626761535E-2</v>
      </c>
      <c r="W138" s="98">
        <v>2.0504636313947017E-2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3.2087654348127712</v>
      </c>
      <c r="D139" s="122">
        <v>3.2338894160727687</v>
      </c>
      <c r="E139" s="122">
        <v>3.4165888652800631</v>
      </c>
      <c r="F139" s="122">
        <v>2.5948653048748005</v>
      </c>
      <c r="G139" s="122">
        <v>1.2538341416927916</v>
      </c>
      <c r="H139" s="122">
        <v>0</v>
      </c>
      <c r="I139" s="122">
        <v>0</v>
      </c>
      <c r="J139" s="122">
        <v>0</v>
      </c>
      <c r="K139" s="122">
        <v>0</v>
      </c>
      <c r="L139" s="122">
        <v>2.0908365328267671</v>
      </c>
      <c r="M139" s="122">
        <v>2.2730435846089114</v>
      </c>
      <c r="N139" s="122">
        <v>2.8123173011939921</v>
      </c>
      <c r="O139" s="122">
        <v>2.9573893153286908</v>
      </c>
      <c r="P139" s="122">
        <v>2.1358469551791828</v>
      </c>
      <c r="Q139" s="122">
        <v>2.7591287700169222</v>
      </c>
      <c r="R139" s="122">
        <v>2.4669812845228054</v>
      </c>
      <c r="S139" s="122">
        <v>2.3797548599028158</v>
      </c>
      <c r="T139" s="122">
        <v>2.3588595103450105</v>
      </c>
      <c r="U139" s="122">
        <v>2.0202081008659527</v>
      </c>
      <c r="V139" s="122">
        <v>1.8317264377531099</v>
      </c>
      <c r="W139" s="122">
        <v>1.6125277663484603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1.3550689872243136</v>
      </c>
      <c r="D140" s="98">
        <v>1.4871115855660351</v>
      </c>
      <c r="E140" s="98">
        <v>1.5202259002721501</v>
      </c>
      <c r="F140" s="98">
        <v>1.3808075934326789</v>
      </c>
      <c r="G140" s="98">
        <v>0.53789965906166581</v>
      </c>
      <c r="H140" s="98">
        <v>0</v>
      </c>
      <c r="I140" s="98">
        <v>0</v>
      </c>
      <c r="J140" s="98">
        <v>0</v>
      </c>
      <c r="K140" s="98">
        <v>0</v>
      </c>
      <c r="L140" s="98">
        <v>0.71936529251745662</v>
      </c>
      <c r="M140" s="98">
        <v>0.85277450640080288</v>
      </c>
      <c r="N140" s="98">
        <v>0.91674296840969194</v>
      </c>
      <c r="O140" s="98">
        <v>0.92679784041393931</v>
      </c>
      <c r="P140" s="98">
        <v>0.71345272503789714</v>
      </c>
      <c r="Q140" s="98">
        <v>0.77375683932231387</v>
      </c>
      <c r="R140" s="98">
        <v>0.5186554224902391</v>
      </c>
      <c r="S140" s="98">
        <v>0.57306476787680494</v>
      </c>
      <c r="T140" s="98">
        <v>0.60087118784254678</v>
      </c>
      <c r="U140" s="98">
        <v>0.49874094183515916</v>
      </c>
      <c r="V140" s="98">
        <v>0.43995934403811948</v>
      </c>
      <c r="W140" s="98">
        <v>0.35929495495275787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1.8536964475884579</v>
      </c>
      <c r="D141" s="33">
        <v>1.7467778305067339</v>
      </c>
      <c r="E141" s="33">
        <v>1.896362965007913</v>
      </c>
      <c r="F141" s="33">
        <v>1.2140577114421216</v>
      </c>
      <c r="G141" s="33">
        <v>0.7159344826311258</v>
      </c>
      <c r="H141" s="33">
        <v>0</v>
      </c>
      <c r="I141" s="33">
        <v>0</v>
      </c>
      <c r="J141" s="33">
        <v>0</v>
      </c>
      <c r="K141" s="33">
        <v>0</v>
      </c>
      <c r="L141" s="33">
        <v>1.3714712403093103</v>
      </c>
      <c r="M141" s="33">
        <v>1.4202690782081087</v>
      </c>
      <c r="N141" s="33">
        <v>1.8955743327843002</v>
      </c>
      <c r="O141" s="33">
        <v>2.0305914749147513</v>
      </c>
      <c r="P141" s="33">
        <v>1.4223942301412857</v>
      </c>
      <c r="Q141" s="33">
        <v>1.9853719306946085</v>
      </c>
      <c r="R141" s="33">
        <v>1.9483258620325663</v>
      </c>
      <c r="S141" s="33">
        <v>1.8066900920260109</v>
      </c>
      <c r="T141" s="33">
        <v>1.7579883225024635</v>
      </c>
      <c r="U141" s="33">
        <v>1.5214671590307935</v>
      </c>
      <c r="V141" s="33">
        <v>1.3917670937149904</v>
      </c>
      <c r="W141" s="33">
        <v>1.2532328113957025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6.0678289366358644</v>
      </c>
      <c r="D143" s="117">
        <f t="shared" si="49"/>
        <v>8.8279929725190129</v>
      </c>
      <c r="E143" s="117">
        <f t="shared" si="49"/>
        <v>15.091618961718426</v>
      </c>
      <c r="F143" s="117">
        <f t="shared" si="49"/>
        <v>24.367009977791316</v>
      </c>
      <c r="G143" s="117">
        <f t="shared" si="49"/>
        <v>51.784213944227822</v>
      </c>
      <c r="H143" s="117">
        <f t="shared" si="49"/>
        <v>113.73256413233885</v>
      </c>
      <c r="I143" s="117">
        <f t="shared" si="49"/>
        <v>118.54551992155706</v>
      </c>
      <c r="J143" s="117">
        <f t="shared" si="49"/>
        <v>165.02091070031304</v>
      </c>
      <c r="K143" s="117">
        <f t="shared" si="49"/>
        <v>132.32524012990785</v>
      </c>
      <c r="L143" s="117">
        <f t="shared" si="49"/>
        <v>135.84501473561244</v>
      </c>
      <c r="M143" s="117">
        <f t="shared" si="49"/>
        <v>53.357164600206595</v>
      </c>
      <c r="N143" s="117">
        <f t="shared" si="49"/>
        <v>64.212958057957138</v>
      </c>
      <c r="O143" s="117">
        <f t="shared" si="49"/>
        <v>81.081677713203177</v>
      </c>
      <c r="P143" s="117">
        <f t="shared" si="49"/>
        <v>180.07576253485749</v>
      </c>
      <c r="Q143" s="117">
        <f t="shared" si="49"/>
        <v>150.37301238121265</v>
      </c>
      <c r="R143" s="117">
        <f t="shared" ref="R143:V143" si="50">R144+R146+R148+R157</f>
        <v>145.16417978994477</v>
      </c>
      <c r="S143" s="117">
        <f t="shared" si="50"/>
        <v>119.2597910135036</v>
      </c>
      <c r="T143" s="117">
        <f t="shared" si="50"/>
        <v>143.66543404232846</v>
      </c>
      <c r="U143" s="117">
        <f t="shared" si="50"/>
        <v>172.90671213816591</v>
      </c>
      <c r="V143" s="117">
        <f t="shared" si="50"/>
        <v>178.81280885410189</v>
      </c>
      <c r="W143" s="117">
        <f t="shared" ref="W143" si="51">W144+W146+W148+W157</f>
        <v>203.20044711150334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5.1979019185977586</v>
      </c>
      <c r="D144" s="122">
        <f t="shared" si="52"/>
        <v>7.3639509892498864</v>
      </c>
      <c r="E144" s="122">
        <f t="shared" si="52"/>
        <v>12.575082395574253</v>
      </c>
      <c r="F144" s="122">
        <f t="shared" si="52"/>
        <v>19.701886346126365</v>
      </c>
      <c r="G144" s="122">
        <f t="shared" si="52"/>
        <v>43.335716075389612</v>
      </c>
      <c r="H144" s="122">
        <f t="shared" si="52"/>
        <v>95.278145324763116</v>
      </c>
      <c r="I144" s="122">
        <f t="shared" si="52"/>
        <v>99.689195440542491</v>
      </c>
      <c r="J144" s="122">
        <f t="shared" si="52"/>
        <v>138.60287325071883</v>
      </c>
      <c r="K144" s="122">
        <f t="shared" si="52"/>
        <v>108.92834899889444</v>
      </c>
      <c r="L144" s="122">
        <f t="shared" si="52"/>
        <v>113.66600845737118</v>
      </c>
      <c r="M144" s="122">
        <f t="shared" si="52"/>
        <v>42.691302450644585</v>
      </c>
      <c r="N144" s="122">
        <f t="shared" si="52"/>
        <v>52.160688596200892</v>
      </c>
      <c r="O144" s="122">
        <f t="shared" si="52"/>
        <v>64.609703905449507</v>
      </c>
      <c r="P144" s="122">
        <f t="shared" si="52"/>
        <v>142.47176680832487</v>
      </c>
      <c r="Q144" s="122">
        <f t="shared" si="52"/>
        <v>117.47960418042011</v>
      </c>
      <c r="R144" s="122">
        <f t="shared" si="52"/>
        <v>108.06290809422738</v>
      </c>
      <c r="S144" s="122">
        <f t="shared" si="52"/>
        <v>86.104156905488509</v>
      </c>
      <c r="T144" s="122">
        <f t="shared" si="52"/>
        <v>101.42172509879836</v>
      </c>
      <c r="U144" s="122">
        <f t="shared" si="52"/>
        <v>119.61749011564709</v>
      </c>
      <c r="V144" s="122">
        <f t="shared" si="52"/>
        <v>118.32232896595157</v>
      </c>
      <c r="W144" s="122">
        <f t="shared" si="52"/>
        <v>138.92469035127706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5.1979019185977586</v>
      </c>
      <c r="D145" s="98">
        <v>7.3639509892498864</v>
      </c>
      <c r="E145" s="98">
        <v>12.575082395574253</v>
      </c>
      <c r="F145" s="98">
        <v>19.701886346126365</v>
      </c>
      <c r="G145" s="98">
        <v>43.335716075389612</v>
      </c>
      <c r="H145" s="98">
        <v>95.278145324763116</v>
      </c>
      <c r="I145" s="98">
        <v>99.689195440542491</v>
      </c>
      <c r="J145" s="98">
        <v>138.60287325071883</v>
      </c>
      <c r="K145" s="98">
        <v>108.92834899889444</v>
      </c>
      <c r="L145" s="98">
        <v>113.66600845737118</v>
      </c>
      <c r="M145" s="98">
        <v>42.691302450644585</v>
      </c>
      <c r="N145" s="98">
        <v>52.160688596200892</v>
      </c>
      <c r="O145" s="98">
        <v>64.609703905449507</v>
      </c>
      <c r="P145" s="98">
        <v>142.47176680832487</v>
      </c>
      <c r="Q145" s="98">
        <v>117.47960418042011</v>
      </c>
      <c r="R145" s="98">
        <v>108.06290809422738</v>
      </c>
      <c r="S145" s="98">
        <v>86.104156905488509</v>
      </c>
      <c r="T145" s="98">
        <v>101.42172509879836</v>
      </c>
      <c r="U145" s="98">
        <v>119.61749011564709</v>
      </c>
      <c r="V145" s="98">
        <v>118.32232896595157</v>
      </c>
      <c r="W145" s="98">
        <v>138.92469035127706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5.0953571140197176E-2</v>
      </c>
      <c r="D146" s="122">
        <f t="shared" si="53"/>
        <v>0.20074939458503571</v>
      </c>
      <c r="E146" s="122">
        <f t="shared" si="53"/>
        <v>0.2373280517619871</v>
      </c>
      <c r="F146" s="122">
        <f t="shared" si="53"/>
        <v>0.1986173865883136</v>
      </c>
      <c r="G146" s="122">
        <f t="shared" si="53"/>
        <v>0.43700464025890495</v>
      </c>
      <c r="H146" s="122">
        <f t="shared" si="53"/>
        <v>1.5331136026226448</v>
      </c>
      <c r="I146" s="122">
        <f t="shared" si="53"/>
        <v>0.37349724889428459</v>
      </c>
      <c r="J146" s="122">
        <f t="shared" si="53"/>
        <v>2.5066474758887494</v>
      </c>
      <c r="K146" s="122">
        <f t="shared" si="53"/>
        <v>6.9398776565743585</v>
      </c>
      <c r="L146" s="122">
        <f t="shared" si="53"/>
        <v>4.0864538796115166</v>
      </c>
      <c r="M146" s="122">
        <f t="shared" si="53"/>
        <v>1.4261832740849125</v>
      </c>
      <c r="N146" s="122">
        <f t="shared" si="53"/>
        <v>1.4091233756442685</v>
      </c>
      <c r="O146" s="122">
        <f t="shared" si="53"/>
        <v>3.323513707722793</v>
      </c>
      <c r="P146" s="122">
        <f t="shared" si="53"/>
        <v>4.207640654741593</v>
      </c>
      <c r="Q146" s="122">
        <f t="shared" si="53"/>
        <v>5.099507358033649</v>
      </c>
      <c r="R146" s="122">
        <f t="shared" si="53"/>
        <v>12.817837105008307</v>
      </c>
      <c r="S146" s="122">
        <f t="shared" si="53"/>
        <v>11.158731289620366</v>
      </c>
      <c r="T146" s="122">
        <f t="shared" si="53"/>
        <v>14.213848384598254</v>
      </c>
      <c r="U146" s="122">
        <f t="shared" si="53"/>
        <v>20.028343589671053</v>
      </c>
      <c r="V146" s="122">
        <f t="shared" si="53"/>
        <v>21.991220367156053</v>
      </c>
      <c r="W146" s="122">
        <f t="shared" si="53"/>
        <v>26.190854473529832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5.0953571140197176E-2</v>
      </c>
      <c r="D147" s="98">
        <v>0.20074939458503571</v>
      </c>
      <c r="E147" s="98">
        <v>0.2373280517619871</v>
      </c>
      <c r="F147" s="98">
        <v>0.1986173865883136</v>
      </c>
      <c r="G147" s="98">
        <v>0.43700464025890495</v>
      </c>
      <c r="H147" s="98">
        <v>1.5331136026226448</v>
      </c>
      <c r="I147" s="98">
        <v>0.37349724889428459</v>
      </c>
      <c r="J147" s="98">
        <v>2.5066474758887494</v>
      </c>
      <c r="K147" s="98">
        <v>6.9398776565743585</v>
      </c>
      <c r="L147" s="98">
        <v>4.0864538796115166</v>
      </c>
      <c r="M147" s="98">
        <v>1.4261832740849125</v>
      </c>
      <c r="N147" s="98">
        <v>1.4091233756442685</v>
      </c>
      <c r="O147" s="98">
        <v>3.323513707722793</v>
      </c>
      <c r="P147" s="98">
        <v>4.207640654741593</v>
      </c>
      <c r="Q147" s="98">
        <v>5.099507358033649</v>
      </c>
      <c r="R147" s="98">
        <v>12.817837105008307</v>
      </c>
      <c r="S147" s="98">
        <v>11.158731289620366</v>
      </c>
      <c r="T147" s="98">
        <v>14.213848384598254</v>
      </c>
      <c r="U147" s="98">
        <v>20.028343589671053</v>
      </c>
      <c r="V147" s="98">
        <v>21.991220367156053</v>
      </c>
      <c r="W147" s="98">
        <v>26.190854473529832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0.49576079799688005</v>
      </c>
      <c r="D148" s="122">
        <v>0.76195464660984058</v>
      </c>
      <c r="E148" s="122">
        <v>1.4205157807744222</v>
      </c>
      <c r="F148" s="122">
        <v>2.8946015673954033</v>
      </c>
      <c r="G148" s="122">
        <v>5.0132442785810438</v>
      </c>
      <c r="H148" s="122">
        <v>10.639046117108162</v>
      </c>
      <c r="I148" s="122">
        <v>11.466311926362305</v>
      </c>
      <c r="J148" s="122">
        <v>14.817213739944334</v>
      </c>
      <c r="K148" s="122">
        <v>10.688441865187318</v>
      </c>
      <c r="L148" s="122">
        <v>11.155683111540274</v>
      </c>
      <c r="M148" s="122">
        <v>5.8705942623439116</v>
      </c>
      <c r="N148" s="122">
        <v>6.779655697158768</v>
      </c>
      <c r="O148" s="122">
        <v>8.4599489540264869</v>
      </c>
      <c r="P148" s="122">
        <v>21.681022968220333</v>
      </c>
      <c r="Q148" s="122">
        <v>18.051854738910286</v>
      </c>
      <c r="R148" s="122">
        <v>15.96806320255204</v>
      </c>
      <c r="S148" s="122">
        <v>14.468308567681104</v>
      </c>
      <c r="T148" s="122">
        <v>18.508164550847358</v>
      </c>
      <c r="U148" s="122">
        <v>21.985205728991588</v>
      </c>
      <c r="V148" s="122">
        <v>25.404652468708193</v>
      </c>
      <c r="W148" s="122">
        <v>25.378170863126037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5.3682957084102305E-2</v>
      </c>
      <c r="D149" s="98">
        <v>6.3431075425376446E-2</v>
      </c>
      <c r="E149" s="98">
        <v>0.10765892691372075</v>
      </c>
      <c r="F149" s="98">
        <v>0.255795041307735</v>
      </c>
      <c r="G149" s="98">
        <v>0.48932794650760125</v>
      </c>
      <c r="H149" s="98">
        <v>0.8091688524999453</v>
      </c>
      <c r="I149" s="98">
        <v>0.74080576804956322</v>
      </c>
      <c r="J149" s="98">
        <v>0.57497862031068758</v>
      </c>
      <c r="K149" s="98">
        <v>0.65131929133801725</v>
      </c>
      <c r="L149" s="98">
        <v>0.44673064740399815</v>
      </c>
      <c r="M149" s="98">
        <v>0.2429648109051708</v>
      </c>
      <c r="N149" s="98">
        <v>0.24784252276949084</v>
      </c>
      <c r="O149" s="98">
        <v>0.32265792679300193</v>
      </c>
      <c r="P149" s="98">
        <v>0.85551302676048691</v>
      </c>
      <c r="Q149" s="98">
        <v>0.64268707874677589</v>
      </c>
      <c r="R149" s="98">
        <v>0.55166699020862953</v>
      </c>
      <c r="S149" s="98">
        <v>0.53578908359968147</v>
      </c>
      <c r="T149" s="98">
        <v>0.61604214409074154</v>
      </c>
      <c r="U149" s="98">
        <v>0.66899317766317878</v>
      </c>
      <c r="V149" s="98">
        <v>0.76700808625080807</v>
      </c>
      <c r="W149" s="98">
        <v>1.0362455961726722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1.5649710726979858E-4</v>
      </c>
      <c r="G150" s="98">
        <v>3.0792730230414054E-4</v>
      </c>
      <c r="H150" s="98">
        <v>5.3134406072714217E-4</v>
      </c>
      <c r="I150" s="98">
        <v>1.0337498783042835E-3</v>
      </c>
      <c r="J150" s="98">
        <v>3.7795533725661643E-4</v>
      </c>
      <c r="K150" s="98">
        <v>1.0782644221051865E-3</v>
      </c>
      <c r="L150" s="98">
        <v>1.1465347533233525E-3</v>
      </c>
      <c r="M150" s="98">
        <v>5.3258249510257599E-4</v>
      </c>
      <c r="N150" s="98">
        <v>0</v>
      </c>
      <c r="O150" s="98">
        <v>0</v>
      </c>
      <c r="P150" s="98">
        <v>2.0804925986131293E-3</v>
      </c>
      <c r="Q150" s="98">
        <v>7.2188297864773357E-4</v>
      </c>
      <c r="R150" s="98">
        <v>1.0135292737369751E-3</v>
      </c>
      <c r="S150" s="98">
        <v>9.8216246485872938E-4</v>
      </c>
      <c r="T150" s="98">
        <v>1.526501711071888E-3</v>
      </c>
      <c r="U150" s="98">
        <v>7.8237491743719659E-4</v>
      </c>
      <c r="V150" s="98">
        <v>4.0050071911458432E-4</v>
      </c>
      <c r="W150" s="98">
        <v>2.3787744188351004E-3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3.6535905060807774E-5</v>
      </c>
      <c r="G151" s="101">
        <v>6.5856268199963256E-5</v>
      </c>
      <c r="H151" s="101">
        <v>1.0861269748891971E-4</v>
      </c>
      <c r="I151" s="101">
        <v>2.5556832166655468E-4</v>
      </c>
      <c r="J151" s="101">
        <v>8.6545960374393067E-5</v>
      </c>
      <c r="K151" s="101">
        <v>2.2691437176015371E-4</v>
      </c>
      <c r="L151" s="101">
        <v>5.1678254446486092E-4</v>
      </c>
      <c r="M151" s="101">
        <v>1.0658395908035084E-4</v>
      </c>
      <c r="N151" s="101">
        <v>0</v>
      </c>
      <c r="O151" s="101">
        <v>0</v>
      </c>
      <c r="P151" s="101">
        <v>3.9684244239595738E-4</v>
      </c>
      <c r="Q151" s="101">
        <v>1.5818376569346068E-4</v>
      </c>
      <c r="R151" s="101">
        <v>2.0626826158517592E-4</v>
      </c>
      <c r="S151" s="101">
        <v>2.249633159551134E-4</v>
      </c>
      <c r="T151" s="101">
        <v>3.4841843147474452E-4</v>
      </c>
      <c r="U151" s="101">
        <v>1.6478977924453279E-4</v>
      </c>
      <c r="V151" s="101">
        <v>8.7689164803542104E-5</v>
      </c>
      <c r="W151" s="101">
        <v>5.3391611980236849E-4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1.1996120220899082E-4</v>
      </c>
      <c r="G152" s="104">
        <v>2.4207103410417731E-4</v>
      </c>
      <c r="H152" s="104">
        <v>4.2273136323822246E-4</v>
      </c>
      <c r="I152" s="104">
        <v>7.7818155663772872E-4</v>
      </c>
      <c r="J152" s="104">
        <v>2.9140937688222336E-4</v>
      </c>
      <c r="K152" s="104">
        <v>8.5135005034503279E-4</v>
      </c>
      <c r="L152" s="104">
        <v>6.2975220885849162E-4</v>
      </c>
      <c r="M152" s="104">
        <v>4.2599853602222516E-4</v>
      </c>
      <c r="N152" s="104">
        <v>0</v>
      </c>
      <c r="O152" s="104">
        <v>0</v>
      </c>
      <c r="P152" s="104">
        <v>1.6836501562171721E-3</v>
      </c>
      <c r="Q152" s="104">
        <v>5.6369921295427289E-4</v>
      </c>
      <c r="R152" s="104">
        <v>8.0726101215179919E-4</v>
      </c>
      <c r="S152" s="104">
        <v>7.5719914890361607E-4</v>
      </c>
      <c r="T152" s="104">
        <v>1.1780832795971435E-3</v>
      </c>
      <c r="U152" s="104">
        <v>6.1758513819266383E-4</v>
      </c>
      <c r="V152" s="104">
        <v>3.1281155431104219E-4</v>
      </c>
      <c r="W152" s="104">
        <v>1.8448582990327322E-3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0.42941964609492189</v>
      </c>
      <c r="D153" s="101">
        <v>0.67938930152717913</v>
      </c>
      <c r="E153" s="101">
        <v>1.2627952036031662</v>
      </c>
      <c r="F153" s="101">
        <v>2.5313261735415225</v>
      </c>
      <c r="G153" s="101">
        <v>4.2953502601920741</v>
      </c>
      <c r="H153" s="101">
        <v>9.1470049162960532</v>
      </c>
      <c r="I153" s="101">
        <v>9.6203543351890737</v>
      </c>
      <c r="J153" s="101">
        <v>13.073659118486539</v>
      </c>
      <c r="K153" s="101">
        <v>9.0174190279074207</v>
      </c>
      <c r="L153" s="101">
        <v>8.6317325571089878</v>
      </c>
      <c r="M153" s="101">
        <v>4.7444723496825221</v>
      </c>
      <c r="N153" s="101">
        <v>5.8709367032465911</v>
      </c>
      <c r="O153" s="101">
        <v>7.5377399703649237</v>
      </c>
      <c r="P153" s="101">
        <v>18.167952051637261</v>
      </c>
      <c r="Q153" s="101">
        <v>15.203498701084877</v>
      </c>
      <c r="R153" s="101">
        <v>13.273480944029194</v>
      </c>
      <c r="S153" s="101">
        <v>12.106295108491549</v>
      </c>
      <c r="T153" s="101">
        <v>14.564828617345407</v>
      </c>
      <c r="U153" s="101">
        <v>18.119415302353932</v>
      </c>
      <c r="V153" s="101">
        <v>22.050901307410154</v>
      </c>
      <c r="W153" s="101">
        <v>20.496204137495255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1.2658194817855854E-2</v>
      </c>
      <c r="D154" s="104">
        <v>1.9134269657285041E-2</v>
      </c>
      <c r="E154" s="104">
        <v>5.006165025753536E-2</v>
      </c>
      <c r="F154" s="104">
        <v>0.10732385543887603</v>
      </c>
      <c r="G154" s="104">
        <v>0.22825814457906415</v>
      </c>
      <c r="H154" s="104">
        <v>0.68234100425143662</v>
      </c>
      <c r="I154" s="104">
        <v>1.1041180732453633</v>
      </c>
      <c r="J154" s="104">
        <v>1.1681980458098506</v>
      </c>
      <c r="K154" s="104">
        <v>1.0186252815197741</v>
      </c>
      <c r="L154" s="104">
        <v>2.0760733722739628</v>
      </c>
      <c r="M154" s="104">
        <v>0.88262451926111551</v>
      </c>
      <c r="N154" s="104">
        <v>0.66087647114268611</v>
      </c>
      <c r="O154" s="104">
        <v>0.59955105686856225</v>
      </c>
      <c r="P154" s="104">
        <v>2.6554773972239731</v>
      </c>
      <c r="Q154" s="104">
        <v>2.2049470760999874</v>
      </c>
      <c r="R154" s="104">
        <v>2.1419017390404793</v>
      </c>
      <c r="S154" s="104">
        <v>1.8252422131250143</v>
      </c>
      <c r="T154" s="104">
        <v>3.3257672877001361</v>
      </c>
      <c r="U154" s="104">
        <v>3.1960148740570373</v>
      </c>
      <c r="V154" s="104">
        <v>2.5863425743281168</v>
      </c>
      <c r="W154" s="104">
        <v>3.8433423550392765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2.9910378805943737E-3</v>
      </c>
      <c r="D155" s="98">
        <v>4.1248167014887897E-3</v>
      </c>
      <c r="E155" s="98">
        <v>1.2021744248389268E-2</v>
      </c>
      <c r="F155" s="98">
        <v>2.5059878350264769E-2</v>
      </c>
      <c r="G155" s="98">
        <v>4.8788355739976259E-2</v>
      </c>
      <c r="H155" s="98">
        <v>0.13941067652700456</v>
      </c>
      <c r="I155" s="98">
        <v>0.27297698160310419</v>
      </c>
      <c r="J155" s="98">
        <v>0.26773812637716993</v>
      </c>
      <c r="K155" s="98">
        <v>0.21399358077899475</v>
      </c>
      <c r="L155" s="98">
        <v>0.9357356834172148</v>
      </c>
      <c r="M155" s="98">
        <v>0.17627453965523396</v>
      </c>
      <c r="N155" s="98">
        <v>0.16743331759983246</v>
      </c>
      <c r="O155" s="98">
        <v>0.15841329946958088</v>
      </c>
      <c r="P155" s="98">
        <v>0.50585224943313312</v>
      </c>
      <c r="Q155" s="98">
        <v>0.48360466013971781</v>
      </c>
      <c r="R155" s="98">
        <v>0.4360952780777001</v>
      </c>
      <c r="S155" s="98">
        <v>0.4182991012101529</v>
      </c>
      <c r="T155" s="98">
        <v>0.75939203173091452</v>
      </c>
      <c r="U155" s="98">
        <v>0.67388584650627836</v>
      </c>
      <c r="V155" s="98">
        <v>0.56668005144213274</v>
      </c>
      <c r="W155" s="98">
        <v>0.8626855074403853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9.6671569372614799E-3</v>
      </c>
      <c r="D156" s="98">
        <v>1.5009452955796252E-2</v>
      </c>
      <c r="E156" s="98">
        <v>3.8039906009146092E-2</v>
      </c>
      <c r="F156" s="98">
        <v>8.2263977088611259E-2</v>
      </c>
      <c r="G156" s="98">
        <v>0.1794697888390879</v>
      </c>
      <c r="H156" s="98">
        <v>0.54293032772443206</v>
      </c>
      <c r="I156" s="98">
        <v>0.83114109164225913</v>
      </c>
      <c r="J156" s="98">
        <v>0.90045991943268067</v>
      </c>
      <c r="K156" s="98">
        <v>0.80463170074077928</v>
      </c>
      <c r="L156" s="98">
        <v>1.1403376888567482</v>
      </c>
      <c r="M156" s="98">
        <v>0.70634997960588153</v>
      </c>
      <c r="N156" s="98">
        <v>0.49344315354285367</v>
      </c>
      <c r="O156" s="98">
        <v>0.44113775739898137</v>
      </c>
      <c r="P156" s="98">
        <v>2.1496251477908399</v>
      </c>
      <c r="Q156" s="98">
        <v>1.7213424159602697</v>
      </c>
      <c r="R156" s="98">
        <v>1.7058064609627794</v>
      </c>
      <c r="S156" s="98">
        <v>1.4069431119148614</v>
      </c>
      <c r="T156" s="98">
        <v>2.5663752559692217</v>
      </c>
      <c r="U156" s="98">
        <v>2.5221290275507591</v>
      </c>
      <c r="V156" s="98">
        <v>2.0196625228859841</v>
      </c>
      <c r="W156" s="98">
        <v>2.9806568475988913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0.32321264890102869</v>
      </c>
      <c r="D157" s="122">
        <v>0.50133794207425064</v>
      </c>
      <c r="E157" s="122">
        <v>0.85869273360776499</v>
      </c>
      <c r="F157" s="122">
        <v>1.5719046776812342</v>
      </c>
      <c r="G157" s="122">
        <v>2.9982489499982639</v>
      </c>
      <c r="H157" s="122">
        <v>6.282259087844924</v>
      </c>
      <c r="I157" s="122">
        <v>7.0165153057579808</v>
      </c>
      <c r="J157" s="122">
        <v>9.0941762337611394</v>
      </c>
      <c r="K157" s="122">
        <v>5.7685716092517367</v>
      </c>
      <c r="L157" s="122">
        <v>6.9368692870894879</v>
      </c>
      <c r="M157" s="122">
        <v>3.3690846131331806</v>
      </c>
      <c r="N157" s="122">
        <v>3.8634903889532044</v>
      </c>
      <c r="O157" s="122">
        <v>4.68851114600439</v>
      </c>
      <c r="P157" s="122">
        <v>11.715332103570692</v>
      </c>
      <c r="Q157" s="122">
        <v>9.7420461038485922</v>
      </c>
      <c r="R157" s="122">
        <v>8.3153713881570503</v>
      </c>
      <c r="S157" s="122">
        <v>7.5285942507136223</v>
      </c>
      <c r="T157" s="122">
        <v>9.521696008084497</v>
      </c>
      <c r="U157" s="122">
        <v>11.275672703856214</v>
      </c>
      <c r="V157" s="122">
        <v>13.094607052286058</v>
      </c>
      <c r="W157" s="122">
        <v>12.70673142357041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0.13651440270884502</v>
      </c>
      <c r="D158" s="98">
        <v>0.23052236672692278</v>
      </c>
      <c r="E158" s="98">
        <v>0.38207848227738006</v>
      </c>
      <c r="F158" s="98">
        <v>0.83647484512588988</v>
      </c>
      <c r="G158" s="98">
        <v>1.2862566232583124</v>
      </c>
      <c r="H158" s="98">
        <v>2.2674244052553876</v>
      </c>
      <c r="I158" s="98">
        <v>2.5949592820711316</v>
      </c>
      <c r="J158" s="98">
        <v>2.7701780243419059</v>
      </c>
      <c r="K158" s="98">
        <v>2.3274756844076947</v>
      </c>
      <c r="L158" s="98">
        <v>2.3866671626049953</v>
      </c>
      <c r="M158" s="98">
        <v>1.2639924322467442</v>
      </c>
      <c r="N158" s="98">
        <v>1.2594068281598603</v>
      </c>
      <c r="O158" s="98">
        <v>1.4693210791246132</v>
      </c>
      <c r="P158" s="98">
        <v>3.9133178133931663</v>
      </c>
      <c r="Q158" s="98">
        <v>2.7319334840297649</v>
      </c>
      <c r="R158" s="98">
        <v>1.7482914304535162</v>
      </c>
      <c r="S158" s="98">
        <v>1.8129555674480675</v>
      </c>
      <c r="T158" s="98">
        <v>2.4253979132990056</v>
      </c>
      <c r="U158" s="98">
        <v>2.7837712306556575</v>
      </c>
      <c r="V158" s="98">
        <v>3.1451989785211061</v>
      </c>
      <c r="W158" s="98">
        <v>2.8312284713433331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0.18669824619218367</v>
      </c>
      <c r="D159" s="33">
        <v>0.27081557534732786</v>
      </c>
      <c r="E159" s="33">
        <v>0.47661425133038493</v>
      </c>
      <c r="F159" s="33">
        <v>0.73542983255534444</v>
      </c>
      <c r="G159" s="33">
        <v>1.7119923267399515</v>
      </c>
      <c r="H159" s="33">
        <v>4.0148346825895365</v>
      </c>
      <c r="I159" s="33">
        <v>4.4215560236868487</v>
      </c>
      <c r="J159" s="33">
        <v>6.3239982094192344</v>
      </c>
      <c r="K159" s="33">
        <v>3.4410959248440416</v>
      </c>
      <c r="L159" s="33">
        <v>4.5502021244844926</v>
      </c>
      <c r="M159" s="33">
        <v>2.1050921808864365</v>
      </c>
      <c r="N159" s="33">
        <v>2.6040835607933439</v>
      </c>
      <c r="O159" s="33">
        <v>3.219190066879777</v>
      </c>
      <c r="P159" s="33">
        <v>7.8020142901775262</v>
      </c>
      <c r="Q159" s="33">
        <v>7.0101126198188277</v>
      </c>
      <c r="R159" s="33">
        <v>6.5670799577035348</v>
      </c>
      <c r="S159" s="33">
        <v>5.7156386832655546</v>
      </c>
      <c r="T159" s="33">
        <v>7.0962980947854906</v>
      </c>
      <c r="U159" s="33">
        <v>8.4919014732005564</v>
      </c>
      <c r="V159" s="33">
        <v>9.9494080737649515</v>
      </c>
      <c r="W159" s="33">
        <v>9.8755029522270767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96.048648576162861</v>
      </c>
      <c r="D161" s="117">
        <f t="shared" si="54"/>
        <v>113.3332001792154</v>
      </c>
      <c r="E161" s="117">
        <f t="shared" si="54"/>
        <v>114.36103684697933</v>
      </c>
      <c r="F161" s="117">
        <f t="shared" si="54"/>
        <v>93.322658817588746</v>
      </c>
      <c r="G161" s="117">
        <f t="shared" si="54"/>
        <v>41.76792893778638</v>
      </c>
      <c r="H161" s="117">
        <f t="shared" si="54"/>
        <v>93.043432541134607</v>
      </c>
      <c r="I161" s="117">
        <f t="shared" si="54"/>
        <v>74.706605244042706</v>
      </c>
      <c r="J161" s="117">
        <f t="shared" si="54"/>
        <v>110.28244865538326</v>
      </c>
      <c r="K161" s="117">
        <f t="shared" si="54"/>
        <v>53.45960012763716</v>
      </c>
      <c r="L161" s="117">
        <f t="shared" si="54"/>
        <v>93.300927864966965</v>
      </c>
      <c r="M161" s="117">
        <f t="shared" si="54"/>
        <v>41.014486363758905</v>
      </c>
      <c r="N161" s="117">
        <f t="shared" si="54"/>
        <v>84.640148390617071</v>
      </c>
      <c r="O161" s="117">
        <f t="shared" si="54"/>
        <v>87.801913332186373</v>
      </c>
      <c r="P161" s="117">
        <f t="shared" si="54"/>
        <v>61.593260366384534</v>
      </c>
      <c r="Q161" s="117">
        <f t="shared" si="54"/>
        <v>83.279902601539973</v>
      </c>
      <c r="R161" s="117">
        <f t="shared" ref="R161:V161" si="55">R162+R164+R166+R175</f>
        <v>99.175598297618578</v>
      </c>
      <c r="S161" s="117">
        <f t="shared" si="55"/>
        <v>77.227154253436993</v>
      </c>
      <c r="T161" s="117">
        <f t="shared" si="55"/>
        <v>53.742175068036367</v>
      </c>
      <c r="U161" s="117">
        <f t="shared" si="55"/>
        <v>47.126181849676513</v>
      </c>
      <c r="V161" s="117">
        <f t="shared" si="55"/>
        <v>37.488595712713312</v>
      </c>
      <c r="W161" s="117">
        <f t="shared" ref="W161" si="56">W162+W164+W166+W175</f>
        <v>63.269931929872257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82.715001518177317</v>
      </c>
      <c r="D162" s="122">
        <f t="shared" si="57"/>
        <v>95.872592148902029</v>
      </c>
      <c r="E162" s="122">
        <f t="shared" si="57"/>
        <v>97.988601057070596</v>
      </c>
      <c r="F162" s="122">
        <f t="shared" si="57"/>
        <v>81.432952032776555</v>
      </c>
      <c r="G162" s="122">
        <f t="shared" si="57"/>
        <v>36.009739031262001</v>
      </c>
      <c r="H162" s="122">
        <f t="shared" si="57"/>
        <v>79.671184787903726</v>
      </c>
      <c r="I162" s="122">
        <f t="shared" si="57"/>
        <v>62.985643977424267</v>
      </c>
      <c r="J162" s="122">
        <f t="shared" si="57"/>
        <v>93.922585135345116</v>
      </c>
      <c r="K162" s="122">
        <f t="shared" si="57"/>
        <v>44.874828799828855</v>
      </c>
      <c r="L162" s="122">
        <f t="shared" si="57"/>
        <v>79.089131296068146</v>
      </c>
      <c r="M162" s="122">
        <f t="shared" si="57"/>
        <v>32.972324858382088</v>
      </c>
      <c r="N162" s="122">
        <f t="shared" si="57"/>
        <v>69.687261180964512</v>
      </c>
      <c r="O162" s="122">
        <f t="shared" si="57"/>
        <v>72.027781060590229</v>
      </c>
      <c r="P162" s="122">
        <f t="shared" si="57"/>
        <v>48.881157910488469</v>
      </c>
      <c r="Q162" s="122">
        <f t="shared" si="57"/>
        <v>65.850778296749482</v>
      </c>
      <c r="R162" s="122">
        <f t="shared" si="57"/>
        <v>77.277107748685054</v>
      </c>
      <c r="S162" s="122">
        <f t="shared" si="57"/>
        <v>58.133686585704481</v>
      </c>
      <c r="T162" s="122">
        <f t="shared" si="57"/>
        <v>40.051943555680914</v>
      </c>
      <c r="U162" s="122">
        <f t="shared" si="57"/>
        <v>32.672341104955258</v>
      </c>
      <c r="V162" s="122">
        <f t="shared" si="57"/>
        <v>25.959367774675265</v>
      </c>
      <c r="W162" s="122">
        <f t="shared" si="57"/>
        <v>43.045201203342081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82.715001518177317</v>
      </c>
      <c r="D163" s="33">
        <v>95.872592148902029</v>
      </c>
      <c r="E163" s="33">
        <v>97.988601057070596</v>
      </c>
      <c r="F163" s="33">
        <v>81.432952032776555</v>
      </c>
      <c r="G163" s="33">
        <v>36.009739031262001</v>
      </c>
      <c r="H163" s="33">
        <v>79.671184787903726</v>
      </c>
      <c r="I163" s="33">
        <v>62.985643977424267</v>
      </c>
      <c r="J163" s="33">
        <v>93.922585135345116</v>
      </c>
      <c r="K163" s="33">
        <v>44.874828799828855</v>
      </c>
      <c r="L163" s="33">
        <v>79.089131296068146</v>
      </c>
      <c r="M163" s="33">
        <v>32.972324858382088</v>
      </c>
      <c r="N163" s="33">
        <v>69.687261180964512</v>
      </c>
      <c r="O163" s="33">
        <v>72.027781060590229</v>
      </c>
      <c r="P163" s="33">
        <v>48.881157910488469</v>
      </c>
      <c r="Q163" s="33">
        <v>65.850778296749482</v>
      </c>
      <c r="R163" s="33">
        <v>77.277107748685054</v>
      </c>
      <c r="S163" s="33">
        <v>58.133686585704481</v>
      </c>
      <c r="T163" s="33">
        <v>40.051943555680914</v>
      </c>
      <c r="U163" s="33">
        <v>32.672341104955258</v>
      </c>
      <c r="V163" s="33">
        <v>25.959367774675265</v>
      </c>
      <c r="W163" s="33">
        <v>43.045201203342081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0.40213698369173351</v>
      </c>
      <c r="D164" s="122">
        <f t="shared" si="58"/>
        <v>1.2852071783381216</v>
      </c>
      <c r="E164" s="122">
        <f t="shared" si="58"/>
        <v>0.81554900658503382</v>
      </c>
      <c r="F164" s="122">
        <f t="shared" si="58"/>
        <v>0.26078475096715731</v>
      </c>
      <c r="G164" s="122">
        <f t="shared" si="58"/>
        <v>0.15418034436190703</v>
      </c>
      <c r="H164" s="122">
        <f t="shared" si="58"/>
        <v>0.58572898303752241</v>
      </c>
      <c r="I164" s="122">
        <f t="shared" si="58"/>
        <v>0.11786214554973957</v>
      </c>
      <c r="J164" s="122">
        <f t="shared" si="58"/>
        <v>0.81790377203025422</v>
      </c>
      <c r="K164" s="122">
        <f t="shared" si="58"/>
        <v>1.5489699260676986</v>
      </c>
      <c r="L164" s="122">
        <f t="shared" si="58"/>
        <v>1.4463226895740422</v>
      </c>
      <c r="M164" s="122">
        <f t="shared" si="58"/>
        <v>0.58246475179683121</v>
      </c>
      <c r="N164" s="122">
        <f t="shared" si="58"/>
        <v>0.93608316994261054</v>
      </c>
      <c r="O164" s="122">
        <f t="shared" si="58"/>
        <v>1.7909576031407424</v>
      </c>
      <c r="P164" s="122">
        <f t="shared" si="58"/>
        <v>0.75749144894670517</v>
      </c>
      <c r="Q164" s="122">
        <f t="shared" si="58"/>
        <v>1.476398618785125</v>
      </c>
      <c r="R164" s="122">
        <f t="shared" si="58"/>
        <v>4.8340333017605044</v>
      </c>
      <c r="S164" s="122">
        <f t="shared" si="58"/>
        <v>4.7134492506040093</v>
      </c>
      <c r="T164" s="122">
        <f t="shared" si="58"/>
        <v>2.7929003873853362</v>
      </c>
      <c r="U164" s="122">
        <f t="shared" si="58"/>
        <v>5.412165057605435</v>
      </c>
      <c r="V164" s="122">
        <f t="shared" si="58"/>
        <v>2.5798397765697176</v>
      </c>
      <c r="W164" s="122">
        <f t="shared" si="58"/>
        <v>8.1893917534738296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0.40213698369173351</v>
      </c>
      <c r="D165" s="98">
        <v>1.2852071783381216</v>
      </c>
      <c r="E165" s="98">
        <v>0.81554900658503382</v>
      </c>
      <c r="F165" s="98">
        <v>0.26078475096715731</v>
      </c>
      <c r="G165" s="98">
        <v>0.15418034436190703</v>
      </c>
      <c r="H165" s="98">
        <v>0.58572898303752241</v>
      </c>
      <c r="I165" s="98">
        <v>0.11786214554973957</v>
      </c>
      <c r="J165" s="98">
        <v>0.81790377203025422</v>
      </c>
      <c r="K165" s="98">
        <v>1.5489699260676986</v>
      </c>
      <c r="L165" s="98">
        <v>1.4463226895740422</v>
      </c>
      <c r="M165" s="98">
        <v>0.58246475179683121</v>
      </c>
      <c r="N165" s="98">
        <v>0.93608316994261054</v>
      </c>
      <c r="O165" s="98">
        <v>1.7909576031407424</v>
      </c>
      <c r="P165" s="98">
        <v>0.75749144894670517</v>
      </c>
      <c r="Q165" s="98">
        <v>1.476398618785125</v>
      </c>
      <c r="R165" s="98">
        <v>4.8340333017605044</v>
      </c>
      <c r="S165" s="98">
        <v>4.7134492506040093</v>
      </c>
      <c r="T165" s="98">
        <v>2.7929003873853362</v>
      </c>
      <c r="U165" s="98">
        <v>5.412165057605435</v>
      </c>
      <c r="V165" s="98">
        <v>2.5798397765697176</v>
      </c>
      <c r="W165" s="98">
        <v>8.1893917534738296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7.8280056357605456</v>
      </c>
      <c r="D166" s="122">
        <v>9.7561969581361687</v>
      </c>
      <c r="E166" s="122">
        <v>9.6958247387073175</v>
      </c>
      <c r="F166" s="122">
        <v>7.5363399503004445</v>
      </c>
      <c r="G166" s="122">
        <v>3.5067450965592237</v>
      </c>
      <c r="H166" s="122">
        <v>8.0393540815224434</v>
      </c>
      <c r="I166" s="122">
        <v>7.1982904017040452</v>
      </c>
      <c r="J166" s="122">
        <v>9.6309117784694447</v>
      </c>
      <c r="K166" s="122">
        <v>4.5695878649338804</v>
      </c>
      <c r="L166" s="122">
        <v>7.8710614257065075</v>
      </c>
      <c r="M166" s="122">
        <v>4.739651208255002</v>
      </c>
      <c r="N166" s="122">
        <v>8.9286667965582556</v>
      </c>
      <c r="O166" s="122">
        <v>8.9970182393684919</v>
      </c>
      <c r="P166" s="122">
        <v>7.7609730333304334</v>
      </c>
      <c r="Q166" s="122">
        <v>10.361131655831914</v>
      </c>
      <c r="R166" s="122">
        <v>11.22107870808661</v>
      </c>
      <c r="S166" s="122">
        <v>9.458356158109531</v>
      </c>
      <c r="T166" s="122">
        <v>7.1955262751999474</v>
      </c>
      <c r="U166" s="122">
        <v>5.9764835463920134</v>
      </c>
      <c r="V166" s="122">
        <v>5.90546709484462</v>
      </c>
      <c r="W166" s="122">
        <v>8.0198415237535237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0.84749276923643679</v>
      </c>
      <c r="D167" s="98">
        <v>0.81231952134276242</v>
      </c>
      <c r="E167" s="98">
        <v>0.73459147657383306</v>
      </c>
      <c r="F167" s="98">
        <v>0.66613128989071502</v>
      </c>
      <c r="G167" s="98">
        <v>0.34222936136114446</v>
      </c>
      <c r="H167" s="98">
        <v>0.61146815274733257</v>
      </c>
      <c r="I167" s="98">
        <v>0.46509981274820772</v>
      </c>
      <c r="J167" s="98">
        <v>0.37377388103508163</v>
      </c>
      <c r="K167" s="98">
        <v>0.2784770971473583</v>
      </c>
      <c r="L167" s="98">
        <v>0.31519965612913098</v>
      </c>
      <c r="M167" s="98">
        <v>0.19612822085116197</v>
      </c>
      <c r="N167" s="98">
        <v>0.32638168985009952</v>
      </c>
      <c r="O167" s="98">
        <v>0.34313704686938701</v>
      </c>
      <c r="P167" s="98">
        <v>0.30627022742181259</v>
      </c>
      <c r="Q167" s="98">
        <v>0.36888650547383023</v>
      </c>
      <c r="R167" s="98">
        <v>0.38766783988955605</v>
      </c>
      <c r="S167" s="98">
        <v>0.35025948149622105</v>
      </c>
      <c r="T167" s="98">
        <v>0.23948727257494271</v>
      </c>
      <c r="U167" s="98">
        <v>0.18192862520941128</v>
      </c>
      <c r="V167" s="98">
        <v>0.17825752624708685</v>
      </c>
      <c r="W167" s="98">
        <v>0.32745857145069374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2.9699956944830811E-4</v>
      </c>
      <c r="D168" s="98">
        <v>3.0904135490450056E-4</v>
      </c>
      <c r="E168" s="98">
        <v>1.5215969246463665E-4</v>
      </c>
      <c r="F168" s="98">
        <v>3.1299421453959717E-4</v>
      </c>
      <c r="G168" s="98">
        <v>2.3094547672810535E-4</v>
      </c>
      <c r="H168" s="98">
        <v>3.795314719479587E-4</v>
      </c>
      <c r="I168" s="98">
        <v>6.3615377126417425E-4</v>
      </c>
      <c r="J168" s="98">
        <v>2.2677320235396984E-4</v>
      </c>
      <c r="K168" s="98">
        <v>4.6211332375936572E-4</v>
      </c>
      <c r="L168" s="98">
        <v>8.1895339523096631E-4</v>
      </c>
      <c r="M168" s="98">
        <v>4.4381874591881349E-4</v>
      </c>
      <c r="N168" s="98">
        <v>0</v>
      </c>
      <c r="O168" s="98">
        <v>0</v>
      </c>
      <c r="P168" s="98">
        <v>7.2364959951761029E-4</v>
      </c>
      <c r="Q168" s="98">
        <v>4.5117686165483349E-4</v>
      </c>
      <c r="R168" s="98">
        <v>7.3711219908143629E-4</v>
      </c>
      <c r="S168" s="98">
        <v>6.8751372540111076E-4</v>
      </c>
      <c r="T168" s="98">
        <v>6.106006844287552E-4</v>
      </c>
      <c r="U168" s="98">
        <v>1.9559372935929915E-4</v>
      </c>
      <c r="V168" s="98">
        <v>1.0012517977864608E-4</v>
      </c>
      <c r="W168" s="98">
        <v>7.2397482312372603E-4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7.016669789777251E-5</v>
      </c>
      <c r="D169" s="101">
        <v>6.6653476976588652E-5</v>
      </c>
      <c r="E169" s="101">
        <v>3.6529788419452956E-5</v>
      </c>
      <c r="F169" s="101">
        <v>7.3071810121615549E-5</v>
      </c>
      <c r="G169" s="101">
        <v>4.9392201149972449E-5</v>
      </c>
      <c r="H169" s="101">
        <v>7.7580498206371204E-5</v>
      </c>
      <c r="I169" s="101">
        <v>1.5727281333326439E-4</v>
      </c>
      <c r="J169" s="101">
        <v>5.1927576224635843E-5</v>
      </c>
      <c r="K169" s="101">
        <v>9.724901646863733E-5</v>
      </c>
      <c r="L169" s="101">
        <v>3.6913038890347215E-4</v>
      </c>
      <c r="M169" s="101">
        <v>8.8819965900292357E-5</v>
      </c>
      <c r="N169" s="101">
        <v>0</v>
      </c>
      <c r="O169" s="101">
        <v>0</v>
      </c>
      <c r="P169" s="101">
        <v>1.3803215387685474E-4</v>
      </c>
      <c r="Q169" s="101">
        <v>9.8864853558412909E-5</v>
      </c>
      <c r="R169" s="101">
        <v>1.500132811528552E-4</v>
      </c>
      <c r="S169" s="101">
        <v>1.5747432116857937E-4</v>
      </c>
      <c r="T169" s="101">
        <v>1.3936737258989779E-4</v>
      </c>
      <c r="U169" s="101">
        <v>4.1197444811133197E-5</v>
      </c>
      <c r="V169" s="101">
        <v>2.1922291200885526E-5</v>
      </c>
      <c r="W169" s="101">
        <v>1.6249621037463385E-4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2.2683287155053557E-4</v>
      </c>
      <c r="D170" s="104">
        <v>2.423878779279119E-4</v>
      </c>
      <c r="E170" s="104">
        <v>1.1562990404518368E-4</v>
      </c>
      <c r="F170" s="104">
        <v>2.3992240441798163E-4</v>
      </c>
      <c r="G170" s="104">
        <v>1.8155327557813289E-4</v>
      </c>
      <c r="H170" s="104">
        <v>3.0195097374158752E-4</v>
      </c>
      <c r="I170" s="104">
        <v>4.7888095793090988E-4</v>
      </c>
      <c r="J170" s="104">
        <v>1.7484562612933401E-4</v>
      </c>
      <c r="K170" s="104">
        <v>3.6486430729072841E-4</v>
      </c>
      <c r="L170" s="104">
        <v>4.498230063274941E-4</v>
      </c>
      <c r="M170" s="104">
        <v>3.5499878001852111E-4</v>
      </c>
      <c r="N170" s="104">
        <v>0</v>
      </c>
      <c r="O170" s="104">
        <v>0</v>
      </c>
      <c r="P170" s="104">
        <v>5.856174456407555E-4</v>
      </c>
      <c r="Q170" s="104">
        <v>3.5231200809642059E-4</v>
      </c>
      <c r="R170" s="104">
        <v>5.8709891792858111E-4</v>
      </c>
      <c r="S170" s="104">
        <v>5.300394042325314E-4</v>
      </c>
      <c r="T170" s="104">
        <v>4.7123331183885746E-4</v>
      </c>
      <c r="U170" s="104">
        <v>1.5439628454816596E-4</v>
      </c>
      <c r="V170" s="104">
        <v>7.8202888577760547E-5</v>
      </c>
      <c r="W170" s="104">
        <v>5.6147861274909215E-4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6.7806058717500104</v>
      </c>
      <c r="D171" s="101">
        <v>8.6984105654545374</v>
      </c>
      <c r="E171" s="101">
        <v>8.6194932491064797</v>
      </c>
      <c r="F171" s="101">
        <v>6.590583545008597</v>
      </c>
      <c r="G171" s="101">
        <v>3.0046662874559527</v>
      </c>
      <c r="H171" s="101">
        <v>6.9119155440457263</v>
      </c>
      <c r="I171" s="101">
        <v>6.0394567205258438</v>
      </c>
      <c r="J171" s="101">
        <v>8.4976218872901494</v>
      </c>
      <c r="K171" s="101">
        <v>3.8551499697501237</v>
      </c>
      <c r="L171" s="101">
        <v>6.0901971326477318</v>
      </c>
      <c r="M171" s="101">
        <v>3.830468388762676</v>
      </c>
      <c r="N171" s="101">
        <v>7.7318848217036784</v>
      </c>
      <c r="O171" s="101">
        <v>8.0162510665617681</v>
      </c>
      <c r="P171" s="101">
        <v>6.5034553218991933</v>
      </c>
      <c r="Q171" s="101">
        <v>8.72627663466562</v>
      </c>
      <c r="R171" s="101">
        <v>9.3274735538716786</v>
      </c>
      <c r="S171" s="101">
        <v>7.9142351887862876</v>
      </c>
      <c r="T171" s="101">
        <v>5.662445526083415</v>
      </c>
      <c r="U171" s="101">
        <v>4.9255666127171498</v>
      </c>
      <c r="V171" s="101">
        <v>5.1258651433641731</v>
      </c>
      <c r="W171" s="101">
        <v>6.4770618616944926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0.19960999520464995</v>
      </c>
      <c r="D172" s="104">
        <v>0.24515782998396463</v>
      </c>
      <c r="E172" s="104">
        <v>0.34158785333453928</v>
      </c>
      <c r="F172" s="104">
        <v>0.27931212118659365</v>
      </c>
      <c r="G172" s="104">
        <v>0.15961850226539859</v>
      </c>
      <c r="H172" s="104">
        <v>0.5155908532574367</v>
      </c>
      <c r="I172" s="104">
        <v>0.69309771465872905</v>
      </c>
      <c r="J172" s="104">
        <v>0.75928923694185879</v>
      </c>
      <c r="K172" s="104">
        <v>0.43549868471263908</v>
      </c>
      <c r="L172" s="104">
        <v>1.4648456835344132</v>
      </c>
      <c r="M172" s="104">
        <v>0.71261077989524502</v>
      </c>
      <c r="N172" s="104">
        <v>0.87040028500447664</v>
      </c>
      <c r="O172" s="104">
        <v>0.63763012593733681</v>
      </c>
      <c r="P172" s="104">
        <v>0.95052383440990951</v>
      </c>
      <c r="Q172" s="104">
        <v>1.2655173388308074</v>
      </c>
      <c r="R172" s="104">
        <v>1.5052002021262942</v>
      </c>
      <c r="S172" s="104">
        <v>1.1931739741016201</v>
      </c>
      <c r="T172" s="104">
        <v>1.2929828758571613</v>
      </c>
      <c r="U172" s="104">
        <v>0.86879271473609365</v>
      </c>
      <c r="V172" s="104">
        <v>0.60124430005358143</v>
      </c>
      <c r="W172" s="104">
        <v>1.2145971157852147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4.7166366578603583E-2</v>
      </c>
      <c r="D173" s="98">
        <v>5.2849213987825112E-2</v>
      </c>
      <c r="E173" s="98">
        <v>8.2028494666454232E-2</v>
      </c>
      <c r="F173" s="98">
        <v>6.5218750762051025E-2</v>
      </c>
      <c r="G173" s="98">
        <v>3.4117180289744392E-2</v>
      </c>
      <c r="H173" s="98">
        <v>0.10534156560415071</v>
      </c>
      <c r="I173" s="98">
        <v>0.17135823304425202</v>
      </c>
      <c r="J173" s="98">
        <v>0.17402073082242961</v>
      </c>
      <c r="K173" s="98">
        <v>9.1489897862299385E-2</v>
      </c>
      <c r="L173" s="98">
        <v>0.66024081570945059</v>
      </c>
      <c r="M173" s="98">
        <v>0.14232001767246349</v>
      </c>
      <c r="N173" s="98">
        <v>0.22051625942463701</v>
      </c>
      <c r="O173" s="98">
        <v>0.16847454596862102</v>
      </c>
      <c r="P173" s="98">
        <v>0.18106899357483217</v>
      </c>
      <c r="Q173" s="98">
        <v>0.27756225497651804</v>
      </c>
      <c r="R173" s="98">
        <v>0.30646163114977104</v>
      </c>
      <c r="S173" s="98">
        <v>0.27344513367326412</v>
      </c>
      <c r="T173" s="98">
        <v>0.29523439499864995</v>
      </c>
      <c r="U173" s="98">
        <v>0.18318660490626101</v>
      </c>
      <c r="V173" s="98">
        <v>0.13173550722381139</v>
      </c>
      <c r="W173" s="98">
        <v>0.27263127568974749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0.15244362862604638</v>
      </c>
      <c r="D174" s="33">
        <v>0.19230861599613952</v>
      </c>
      <c r="E174" s="33">
        <v>0.25955935866808505</v>
      </c>
      <c r="F174" s="33">
        <v>0.21409337042454266</v>
      </c>
      <c r="G174" s="33">
        <v>0.1255013219756542</v>
      </c>
      <c r="H174" s="33">
        <v>0.410249287653286</v>
      </c>
      <c r="I174" s="33">
        <v>0.52173948161447703</v>
      </c>
      <c r="J174" s="33">
        <v>0.58526850611942915</v>
      </c>
      <c r="K174" s="33">
        <v>0.3440087868503397</v>
      </c>
      <c r="L174" s="33">
        <v>0.80460486782496266</v>
      </c>
      <c r="M174" s="33">
        <v>0.57029076222278152</v>
      </c>
      <c r="N174" s="33">
        <v>0.6498840255798396</v>
      </c>
      <c r="O174" s="33">
        <v>0.46915557996871576</v>
      </c>
      <c r="P174" s="33">
        <v>0.76945484083507731</v>
      </c>
      <c r="Q174" s="33">
        <v>0.98795508385428932</v>
      </c>
      <c r="R174" s="33">
        <v>1.1987385709765233</v>
      </c>
      <c r="S174" s="33">
        <v>0.91972884042835601</v>
      </c>
      <c r="T174" s="33">
        <v>0.99774848085851131</v>
      </c>
      <c r="U174" s="33">
        <v>0.68560610982983261</v>
      </c>
      <c r="V174" s="33">
        <v>0.46950879282977004</v>
      </c>
      <c r="W174" s="33">
        <v>0.94196584009546713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5.1035044385332675</v>
      </c>
      <c r="D175" s="122">
        <v>6.4192038938390681</v>
      </c>
      <c r="E175" s="122">
        <v>5.8610620446163848</v>
      </c>
      <c r="F175" s="122">
        <v>4.0925820835445794</v>
      </c>
      <c r="G175" s="122">
        <v>2.097264465603252</v>
      </c>
      <c r="H175" s="122">
        <v>4.7471646886709085</v>
      </c>
      <c r="I175" s="122">
        <v>4.404808719364647</v>
      </c>
      <c r="J175" s="122">
        <v>5.9110479695384619</v>
      </c>
      <c r="K175" s="122">
        <v>2.4662135368067273</v>
      </c>
      <c r="L175" s="122">
        <v>4.8944124536182789</v>
      </c>
      <c r="M175" s="122">
        <v>2.7200455453249779</v>
      </c>
      <c r="N175" s="122">
        <v>5.0881372431516994</v>
      </c>
      <c r="O175" s="122">
        <v>4.9861564290869156</v>
      </c>
      <c r="P175" s="122">
        <v>4.1936379736189275</v>
      </c>
      <c r="Q175" s="122">
        <v>5.5915940301734537</v>
      </c>
      <c r="R175" s="122">
        <v>5.8433785390864186</v>
      </c>
      <c r="S175" s="122">
        <v>4.9216622590189791</v>
      </c>
      <c r="T175" s="122">
        <v>3.7018048497701699</v>
      </c>
      <c r="U175" s="122">
        <v>3.0651921407238114</v>
      </c>
      <c r="V175" s="122">
        <v>3.0439210666237111</v>
      </c>
      <c r="W175" s="122">
        <v>4.0154974493028277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2.1551990488514967</v>
      </c>
      <c r="D176" s="98">
        <v>2.9518513890988993</v>
      </c>
      <c r="E176" s="98">
        <v>2.6079040183217281</v>
      </c>
      <c r="F176" s="98">
        <v>2.1777865399242069</v>
      </c>
      <c r="G176" s="98">
        <v>0.89972056558340063</v>
      </c>
      <c r="H176" s="98">
        <v>1.7133765293854069</v>
      </c>
      <c r="I176" s="98">
        <v>1.6290654388573902</v>
      </c>
      <c r="J176" s="98">
        <v>1.8005390395605345</v>
      </c>
      <c r="K176" s="98">
        <v>0.99505279032317218</v>
      </c>
      <c r="L176" s="98">
        <v>1.68396004960551</v>
      </c>
      <c r="M176" s="98">
        <v>1.0204728131474357</v>
      </c>
      <c r="N176" s="98">
        <v>1.6586019113535939</v>
      </c>
      <c r="O176" s="98">
        <v>1.5625847128052714</v>
      </c>
      <c r="P176" s="98">
        <v>1.4008122391901396</v>
      </c>
      <c r="Q176" s="98">
        <v>1.5680594783022377</v>
      </c>
      <c r="R176" s="98">
        <v>1.2285594738312247</v>
      </c>
      <c r="S176" s="98">
        <v>1.1851627575385675</v>
      </c>
      <c r="T176" s="98">
        <v>0.94293154963328085</v>
      </c>
      <c r="U176" s="98">
        <v>0.75673473945180969</v>
      </c>
      <c r="V176" s="98">
        <v>0.73111680981182015</v>
      </c>
      <c r="W176" s="98">
        <v>0.8947129547739755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2.9483053896817708</v>
      </c>
      <c r="D177" s="33">
        <v>3.4673525047401688</v>
      </c>
      <c r="E177" s="33">
        <v>3.2531580262946567</v>
      </c>
      <c r="F177" s="33">
        <v>1.9147955436203725</v>
      </c>
      <c r="G177" s="33">
        <v>1.1975439000198513</v>
      </c>
      <c r="H177" s="33">
        <v>3.0337881592855021</v>
      </c>
      <c r="I177" s="33">
        <v>2.7757432805072564</v>
      </c>
      <c r="J177" s="33">
        <v>4.1105089299779269</v>
      </c>
      <c r="K177" s="33">
        <v>1.4711607464835552</v>
      </c>
      <c r="L177" s="33">
        <v>3.2104524040127687</v>
      </c>
      <c r="M177" s="33">
        <v>1.699572732177542</v>
      </c>
      <c r="N177" s="33">
        <v>3.4295353317981059</v>
      </c>
      <c r="O177" s="33">
        <v>3.4235717162816441</v>
      </c>
      <c r="P177" s="33">
        <v>2.7928257344287881</v>
      </c>
      <c r="Q177" s="33">
        <v>4.023534551871216</v>
      </c>
      <c r="R177" s="33">
        <v>4.6148190652551939</v>
      </c>
      <c r="S177" s="33">
        <v>3.7364995014804117</v>
      </c>
      <c r="T177" s="33">
        <v>2.758873300136889</v>
      </c>
      <c r="U177" s="33">
        <v>2.3084574012720016</v>
      </c>
      <c r="V177" s="33">
        <v>2.3128042568118907</v>
      </c>
      <c r="W177" s="33">
        <v>3.1207844945288525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0.70605359582905991</v>
      </c>
      <c r="I3" s="119">
        <f>IF(RES_hhdet_in_tes!I3=0,"",RES_hhdet_in_tes!I3/RES_hhdet_in_fec!I3)</f>
        <v>0.70960781475987345</v>
      </c>
      <c r="J3" s="119">
        <f>IF(RES_hhdet_in_tes!J3=0,"",RES_hhdet_in_tes!J3/RES_hhdet_in_fec!J3)</f>
        <v>0.71470232653983068</v>
      </c>
      <c r="K3" s="119">
        <f>IF(RES_hhdet_in_tes!K3=0,"",RES_hhdet_in_tes!K3/RES_hhdet_in_fec!K3)</f>
        <v>0.72236383024062911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>
        <f>IF(RES_hhdet_in_tes!O3=0,"",RES_hhdet_in_tes!O3/RES_hhdet_in_fec!O3)</f>
        <v>0.74285701546305916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0.8848487854861955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0.70436497404031329</v>
      </c>
      <c r="I4" s="124">
        <f>IF(RES_hhdet_in_tes!I4=0,"",RES_hhdet_in_tes!I4/RES_hhdet_in_fec!I4)</f>
        <v>0.71038664747656266</v>
      </c>
      <c r="J4" s="124">
        <f>IF(RES_hhdet_in_tes!J4=0,"",RES_hhdet_in_tes!J4/RES_hhdet_in_fec!J4)</f>
        <v>0.71657876231302187</v>
      </c>
      <c r="K4" s="124">
        <f>IF(RES_hhdet_in_tes!K4=0,"",RES_hhdet_in_tes!K4/RES_hhdet_in_fec!K4)</f>
        <v>0.72293316471424462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>
        <f>IF(RES_hhdet_in_tes!O4=0,"",RES_hhdet_in_tes!O4/RES_hhdet_in_fec!O4)</f>
        <v>0.74889209111039867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0.87134197614942333</v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0.70251521344124734</v>
      </c>
      <c r="I5" s="111">
        <f>IF(RES_hhdet_in_tes!I5=0,"",RES_hhdet_in_tes!I5/RES_hhdet_in_fec!I5)</f>
        <v>0.70855924286315397</v>
      </c>
      <c r="J5" s="111">
        <f>IF(RES_hhdet_in_tes!J5=0,"",RES_hhdet_in_tes!J5/RES_hhdet_in_fec!J5)</f>
        <v>0.71480162616277199</v>
      </c>
      <c r="K5" s="111">
        <f>IF(RES_hhdet_in_tes!K5=0,"",RES_hhdet_in_tes!K5/RES_hhdet_in_fec!K5)</f>
        <v>0.72123071102277181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>
        <f>IF(RES_hhdet_in_tes!O5=0,"",RES_hhdet_in_tes!O5/RES_hhdet_in_fec!O5)</f>
        <v>0.74734928087533037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0.87045034306090185</v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2.7014757060724404</v>
      </c>
      <c r="I7" s="124">
        <f>IF(RES_hhdet_in_tes!I7=0,"",RES_hhdet_in_tes!I7/RES_hhdet_in_fec!I7)</f>
        <v>2.7814656975756371</v>
      </c>
      <c r="J7" s="124">
        <f>IF(RES_hhdet_in_tes!J7=0,"",RES_hhdet_in_tes!J7/RES_hhdet_in_fec!J7)</f>
        <v>2.8629210660781266</v>
      </c>
      <c r="K7" s="124">
        <f>IF(RES_hhdet_in_tes!K7=0,"",RES_hhdet_in_tes!K7/RES_hhdet_in_fec!K7)</f>
        <v>2.946391379122828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>
        <f>IF(RES_hhdet_in_tes!O7=0,"",RES_hhdet_in_tes!O7/RES_hhdet_in_fec!O7)</f>
        <v>3.4056001129526137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4.0735921261693395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2.7014757060724404</v>
      </c>
      <c r="I8" s="111">
        <f>IF(RES_hhdet_in_tes!I8=0,"",RES_hhdet_in_tes!I8/RES_hhdet_in_fec!I8)</f>
        <v>2.7814656975756371</v>
      </c>
      <c r="J8" s="111">
        <f>IF(RES_hhdet_in_tes!J8=0,"",RES_hhdet_in_tes!J8/RES_hhdet_in_fec!J8)</f>
        <v>2.8629210660781266</v>
      </c>
      <c r="K8" s="111">
        <f>IF(RES_hhdet_in_tes!K8=0,"",RES_hhdet_in_tes!K8/RES_hhdet_in_fec!K8)</f>
        <v>2.946391379122828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>
        <f>IF(RES_hhdet_in_tes!O8=0,"",RES_hhdet_in_tes!O8/RES_hhdet_in_fec!O8)</f>
        <v>3.4056001129526137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4.0735921261693395</v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0.71006025628819991</v>
      </c>
      <c r="I9" s="124">
        <f>IF(RES_hhdet_in_tes!I9=0,"",RES_hhdet_in_tes!I9/RES_hhdet_in_fec!I9)</f>
        <v>0.69881106990913411</v>
      </c>
      <c r="J9" s="124">
        <f>IF(RES_hhdet_in_tes!J9=0,"",RES_hhdet_in_tes!J9/RES_hhdet_in_fec!J9)</f>
        <v>0.68521970661515819</v>
      </c>
      <c r="K9" s="124">
        <f>IF(RES_hhdet_in_tes!K9=0,"",RES_hhdet_in_tes!K9/RES_hhdet_in_fec!K9)</f>
        <v>0.69221656057443537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>
        <f>IF(RES_hhdet_in_tes!O9=0,"",RES_hhdet_in_tes!O9/RES_hhdet_in_fec!O9)</f>
        <v>0.67554990641341472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0.81385164602522275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0.63310675954681106</v>
      </c>
      <c r="I10" s="111">
        <f>IF(RES_hhdet_in_tes!I10=0,"",RES_hhdet_in_tes!I10/RES_hhdet_in_fec!I10)</f>
        <v>0.63882847169789381</v>
      </c>
      <c r="J10" s="111">
        <f>IF(RES_hhdet_in_tes!J10=0,"",RES_hhdet_in_tes!J10/RES_hhdet_in_fec!J10)</f>
        <v>0.6447379598694245</v>
      </c>
      <c r="K10" s="111">
        <f>IF(RES_hhdet_in_tes!K10=0,"",RES_hhdet_in_tes!K10/RES_hhdet_in_fec!K10)</f>
        <v>0.65082419314129991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>
        <f>IF(RES_hhdet_in_tes!O10=0,"",RES_hhdet_in_tes!O10/RES_hhdet_in_fec!O10)</f>
        <v>0.67554990641341472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0.79208620929199791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0.63595196484922845</v>
      </c>
      <c r="I11" s="111">
        <f>IF(RES_hhdet_in_tes!I11=0,"",RES_hhdet_in_tes!I11/RES_hhdet_in_fec!I11)</f>
        <v>0.63857535432257273</v>
      </c>
      <c r="J11" s="111">
        <f>IF(RES_hhdet_in_tes!J11=0,"",RES_hhdet_in_tes!J11/RES_hhdet_in_fec!J11)</f>
        <v>0.64167644137219104</v>
      </c>
      <c r="K11" s="111">
        <f>IF(RES_hhdet_in_tes!K11=0,"",RES_hhdet_in_tes!K11/RES_hhdet_in_fec!K11)</f>
        <v>0.6454329247558761</v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0.82597193697331495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>
        <f>IF(RES_hhdet_in_tes!I12=0,"",RES_hhdet_in_tes!I12/RES_hhdet_in_fec!I12)</f>
        <v>0.87725023889789799</v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>
        <f>IF(RES_hhdet_in_tes!I13=0,"",RES_hhdet_in_tes!I13/RES_hhdet_in_fec!I13)</f>
        <v>0.63857535432257273</v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>
        <f>IF(RES_hhdet_in_tes!I14=0,"",RES_hhdet_in_tes!I14/RES_hhdet_in_fec!I14)</f>
        <v>1</v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0.70811476079447921</v>
      </c>
      <c r="I15" s="112">
        <f>IF(RES_hhdet_in_tes!I15=0,"",RES_hhdet_in_tes!I15/RES_hhdet_in_fec!I15)</f>
        <v>0.70944156630054289</v>
      </c>
      <c r="J15" s="112">
        <f>IF(RES_hhdet_in_tes!J15=0,"",RES_hhdet_in_tes!J15/RES_hhdet_in_fec!J15)</f>
        <v>0.71091513215166391</v>
      </c>
      <c r="K15" s="112">
        <f>IF(RES_hhdet_in_tes!K15=0,"",RES_hhdet_in_tes!K15/RES_hhdet_in_fec!K15)</f>
        <v>0.71259290707740297</v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0.79440779091412328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0.92232404840165882</v>
      </c>
      <c r="I16" s="113">
        <f>IF(RES_hhdet_in_tes!I16=0,"",RES_hhdet_in_tes!I16/RES_hhdet_in_fec!I16)</f>
        <v>0.90805280821404588</v>
      </c>
      <c r="J16" s="113">
        <f>IF(RES_hhdet_in_tes!J16=0,"",RES_hhdet_in_tes!J16/RES_hhdet_in_fec!J16)</f>
        <v>0.9147483164900978</v>
      </c>
      <c r="K16" s="113">
        <f>IF(RES_hhdet_in_tes!K16=0,"",RES_hhdet_in_tes!K16/RES_hhdet_in_fec!K16)</f>
        <v>0.92188755464748895</v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0.94509856545235904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0.70811476079447921</v>
      </c>
      <c r="I17" s="111">
        <f>IF(RES_hhdet_in_tes!I17=0,"",RES_hhdet_in_tes!I17/RES_hhdet_in_fec!I17)</f>
        <v>0.70944156630054289</v>
      </c>
      <c r="J17" s="111">
        <f>IF(RES_hhdet_in_tes!J17=0,"",RES_hhdet_in_tes!J17/RES_hhdet_in_fec!J17)</f>
        <v>0.7109151321516638</v>
      </c>
      <c r="K17" s="111">
        <f>IF(RES_hhdet_in_tes!K17=0,"",RES_hhdet_in_tes!K17/RES_hhdet_in_fec!K17)</f>
        <v>0.71259290707740297</v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0.79440779091412339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0.71424558710328967</v>
      </c>
      <c r="I19" s="124">
        <f>IF(RES_hhdet_in_tes!I19=0,"",RES_hhdet_in_tes!I19/RES_hhdet_in_fec!I19)</f>
        <v>0.71364717072926942</v>
      </c>
      <c r="J19" s="124">
        <f>IF(RES_hhdet_in_tes!J19=0,"",RES_hhdet_in_tes!J19/RES_hhdet_in_fec!J19)</f>
        <v>0.72583875263798459</v>
      </c>
      <c r="K19" s="124">
        <f>IF(RES_hhdet_in_tes!K19=0,"",RES_hhdet_in_tes!K19/RES_hhdet_in_fec!K19)</f>
        <v>0.70986960501889285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>
        <f>IF(RES_hhdet_in_tes!O19=0,"",RES_hhdet_in_tes!O19/RES_hhdet_in_fec!O19)</f>
        <v>0.73280299446152808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0.80933323712851657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0.62130039283468108</v>
      </c>
      <c r="I21" s="111">
        <f>IF(RES_hhdet_in_tes!I21=0,"",RES_hhdet_in_tes!I21/RES_hhdet_in_fec!I21)</f>
        <v>0.62145253225139463</v>
      </c>
      <c r="J21" s="111">
        <f>IF(RES_hhdet_in_tes!J21=0,"",RES_hhdet_in_tes!J21/RES_hhdet_in_fec!J21)</f>
        <v>0.62160056155388987</v>
      </c>
      <c r="K21" s="111">
        <f>IF(RES_hhdet_in_tes!K21=0,"",RES_hhdet_in_tes!K21/RES_hhdet_in_fec!K21)</f>
        <v>0.62174295182046524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>
        <f>IF(RES_hhdet_in_tes!O21=0,"",RES_hhdet_in_tes!O21/RES_hhdet_in_fec!O21)</f>
        <v>0.62195266414682937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0.62661665221951801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0.78017028070723327</v>
      </c>
      <c r="I22" s="45">
        <f>IF(RES_hhdet_in_tes!I22=0,"",RES_hhdet_in_tes!I22/RES_hhdet_in_fec!I22)</f>
        <v>0.78172611542211135</v>
      </c>
      <c r="J22" s="45">
        <f>IF(RES_hhdet_in_tes!J22=0,"",RES_hhdet_in_tes!J22/RES_hhdet_in_fec!J22)</f>
        <v>0.78337296573339932</v>
      </c>
      <c r="K22" s="45">
        <f>IF(RES_hhdet_in_tes!K22=0,"",RES_hhdet_in_tes!K22/RES_hhdet_in_fec!K22)</f>
        <v>0.78514468853973984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>
        <f>IF(RES_hhdet_in_tes!O22=0,"",RES_hhdet_in_tes!O22/RES_hhdet_in_fec!O22)</f>
        <v>0.79774146681095071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0.8835658705515006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0.58835598724526528</v>
      </c>
      <c r="D24" s="119">
        <f>IF(RES_hhdet_in_tes!D24=0,"",RES_hhdet_in_tes!D24/RES_hhdet_in_fec!D24)</f>
        <v>0.59430311246325584</v>
      </c>
      <c r="E24" s="119">
        <f>IF(RES_hhdet_in_tes!E24=0,"",RES_hhdet_in_tes!E24/RES_hhdet_in_fec!E24)</f>
        <v>0.59951282524328819</v>
      </c>
      <c r="F24" s="119">
        <f>IF(RES_hhdet_in_tes!F24=0,"",RES_hhdet_in_tes!F24/RES_hhdet_in_fec!F24)</f>
        <v>0.60283962054280582</v>
      </c>
      <c r="G24" s="119">
        <f>IF(RES_hhdet_in_tes!G24=0,"",RES_hhdet_in_tes!G24/RES_hhdet_in_fec!G24)</f>
        <v>0.60877421206243865</v>
      </c>
      <c r="H24" s="119">
        <f>IF(RES_hhdet_in_tes!H24=0,"",RES_hhdet_in_tes!H24/RES_hhdet_in_fec!H24)</f>
        <v>0.61641531159448471</v>
      </c>
      <c r="I24" s="119">
        <f>IF(RES_hhdet_in_tes!I24=0,"",RES_hhdet_in_tes!I24/RES_hhdet_in_fec!I24)</f>
        <v>0.62307161972898961</v>
      </c>
      <c r="J24" s="119">
        <f>IF(RES_hhdet_in_tes!J24=0,"",RES_hhdet_in_tes!J24/RES_hhdet_in_fec!J24)</f>
        <v>0.62982103510795462</v>
      </c>
      <c r="K24" s="119">
        <f>IF(RES_hhdet_in_tes!K24=0,"",RES_hhdet_in_tes!K24/RES_hhdet_in_fec!K24)</f>
        <v>0.6363475135594242</v>
      </c>
      <c r="L24" s="119">
        <f>IF(RES_hhdet_in_tes!L24=0,"",RES_hhdet_in_tes!L24/RES_hhdet_in_fec!L24)</f>
        <v>0.64365011108671477</v>
      </c>
      <c r="M24" s="119">
        <f>IF(RES_hhdet_in_tes!M24=0,"",RES_hhdet_in_tes!M24/RES_hhdet_in_fec!M24)</f>
        <v>0.65816789512781915</v>
      </c>
      <c r="N24" s="119">
        <f>IF(RES_hhdet_in_tes!N24=0,"",RES_hhdet_in_tes!N24/RES_hhdet_in_fec!N24)</f>
        <v>0.67279865724178722</v>
      </c>
      <c r="O24" s="119">
        <f>IF(RES_hhdet_in_tes!O24=0,"",RES_hhdet_in_tes!O24/RES_hhdet_in_fec!O24)</f>
        <v>0.69528672003198599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0.74348603418360171</v>
      </c>
      <c r="R24" s="119">
        <f>IF(RES_hhdet_in_tes!R24=0,"",RES_hhdet_in_tes!R24/RES_hhdet_in_fec!R24)</f>
        <v>0.75865793965704642</v>
      </c>
      <c r="S24" s="119">
        <f>IF(RES_hhdet_in_tes!S24=0,"",RES_hhdet_in_tes!S24/RES_hhdet_in_fec!S24)</f>
        <v>0.76852703839378989</v>
      </c>
      <c r="T24" s="119">
        <f>IF(RES_hhdet_in_tes!T24=0,"",RES_hhdet_in_tes!T24/RES_hhdet_in_fec!T24)</f>
        <v>0.77428765305565428</v>
      </c>
      <c r="U24" s="119">
        <f>IF(RES_hhdet_in_tes!U24=0,"",RES_hhdet_in_tes!U24/RES_hhdet_in_fec!U24)</f>
        <v>0.79044245608516317</v>
      </c>
      <c r="V24" s="119">
        <f>IF(RES_hhdet_in_tes!V24=0,"",RES_hhdet_in_tes!V24/RES_hhdet_in_fec!V24)</f>
        <v>0.78841479970867401</v>
      </c>
      <c r="W24" s="119">
        <f>IF(RES_hhdet_in_tes!W24=0,"",RES_hhdet_in_tes!W24/RES_hhdet_in_fec!W24)</f>
        <v>0.80178741525078667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0.57360974536035336</v>
      </c>
      <c r="D25" s="124">
        <f>IF(RES_hhdet_in_tes!D25=0,"",RES_hhdet_in_tes!D25/RES_hhdet_in_fec!D25)</f>
        <v>0.57917270038750424</v>
      </c>
      <c r="E25" s="124">
        <f>IF(RES_hhdet_in_tes!E25=0,"",RES_hhdet_in_tes!E25/RES_hhdet_in_fec!E25)</f>
        <v>0.58474296314500129</v>
      </c>
      <c r="F25" s="124">
        <f>IF(RES_hhdet_in_tes!F25=0,"",RES_hhdet_in_tes!F25/RES_hhdet_in_fec!F25)</f>
        <v>0.59059256353888823</v>
      </c>
      <c r="G25" s="124">
        <f>IF(RES_hhdet_in_tes!G25=0,"",RES_hhdet_in_tes!G25/RES_hhdet_in_fec!G25)</f>
        <v>0.59643915155355021</v>
      </c>
      <c r="H25" s="124">
        <f>IF(RES_hhdet_in_tes!H25=0,"",RES_hhdet_in_tes!H25/RES_hhdet_in_fec!H25)</f>
        <v>0.60244921782964522</v>
      </c>
      <c r="I25" s="124">
        <f>IF(RES_hhdet_in_tes!I25=0,"",RES_hhdet_in_tes!I25/RES_hhdet_in_fec!I25)</f>
        <v>0.60873081091119308</v>
      </c>
      <c r="J25" s="124">
        <f>IF(RES_hhdet_in_tes!J25=0,"",RES_hhdet_in_tes!J25/RES_hhdet_in_fec!J25)</f>
        <v>0.61529949693369212</v>
      </c>
      <c r="K25" s="124">
        <f>IF(RES_hhdet_in_tes!K25=0,"",RES_hhdet_in_tes!K25/RES_hhdet_in_fec!K25)</f>
        <v>0.62231483818863409</v>
      </c>
      <c r="L25" s="124">
        <f>IF(RES_hhdet_in_tes!L25=0,"",RES_hhdet_in_tes!L25/RES_hhdet_in_fec!L25)</f>
        <v>0.62999141378459955</v>
      </c>
      <c r="M25" s="124">
        <f>IF(RES_hhdet_in_tes!M25=0,"",RES_hhdet_in_tes!M25/RES_hhdet_in_fec!M25)</f>
        <v>0.64224112593298899</v>
      </c>
      <c r="N25" s="124">
        <f>IF(RES_hhdet_in_tes!N25=0,"",RES_hhdet_in_tes!N25/RES_hhdet_in_fec!N25)</f>
        <v>0.66027769859868735</v>
      </c>
      <c r="O25" s="124">
        <f>IF(RES_hhdet_in_tes!O25=0,"",RES_hhdet_in_tes!O25/RES_hhdet_in_fec!O25)</f>
        <v>0.6847547965424654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0.7359787170597738</v>
      </c>
      <c r="R25" s="124">
        <f>IF(RES_hhdet_in_tes!R25=0,"",RES_hhdet_in_tes!R25/RES_hhdet_in_fec!R25)</f>
        <v>0.74728425241244401</v>
      </c>
      <c r="S25" s="124">
        <f>IF(RES_hhdet_in_tes!S25=0,"",RES_hhdet_in_tes!S25/RES_hhdet_in_fec!S25)</f>
        <v>0.75533531300127577</v>
      </c>
      <c r="T25" s="124">
        <f>IF(RES_hhdet_in_tes!T25=0,"",RES_hhdet_in_tes!T25/RES_hhdet_in_fec!T25)</f>
        <v>0.76121519016085959</v>
      </c>
      <c r="U25" s="124">
        <f>IF(RES_hhdet_in_tes!U25=0,"",RES_hhdet_in_tes!U25/RES_hhdet_in_fec!U25)</f>
        <v>0.76580359202990766</v>
      </c>
      <c r="V25" s="124">
        <f>IF(RES_hhdet_in_tes!V25=0,"",RES_hhdet_in_tes!V25/RES_hhdet_in_fec!V25)</f>
        <v>0.76982448152465888</v>
      </c>
      <c r="W25" s="124">
        <f>IF(RES_hhdet_in_tes!W25=0,"",RES_hhdet_in_tes!W25/RES_hhdet_in_fec!W25)</f>
        <v>0.77248796007483056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0.5676923113151916</v>
      </c>
      <c r="D26" s="111">
        <f>IF(RES_hhdet_in_tes!D26=0,"",RES_hhdet_in_tes!D26/RES_hhdet_in_fec!D26)</f>
        <v>0.57335317842750733</v>
      </c>
      <c r="E26" s="111">
        <f>IF(RES_hhdet_in_tes!E26=0,"",RES_hhdet_in_tes!E26/RES_hhdet_in_fec!E26)</f>
        <v>0.57920994257521219</v>
      </c>
      <c r="F26" s="111">
        <f>IF(RES_hhdet_in_tes!F26=0,"",RES_hhdet_in_tes!F26/RES_hhdet_in_fec!F26)</f>
        <v>0.58503743592056234</v>
      </c>
      <c r="G26" s="111">
        <f>IF(RES_hhdet_in_tes!G26=0,"",RES_hhdet_in_tes!G26/RES_hhdet_in_fec!G26)</f>
        <v>0.59103178862815742</v>
      </c>
      <c r="H26" s="111">
        <f>IF(RES_hhdet_in_tes!H26=0,"",RES_hhdet_in_tes!H26/RES_hhdet_in_fec!H26)</f>
        <v>0.59716318868257445</v>
      </c>
      <c r="I26" s="111">
        <f>IF(RES_hhdet_in_tes!I26=0,"",RES_hhdet_in_tes!I26/RES_hhdet_in_fec!I26)</f>
        <v>0.60347409797130958</v>
      </c>
      <c r="J26" s="111">
        <f>IF(RES_hhdet_in_tes!J26=0,"",RES_hhdet_in_tes!J26/RES_hhdet_in_fec!J26)</f>
        <v>0.61015191202850927</v>
      </c>
      <c r="K26" s="111">
        <f>IF(RES_hhdet_in_tes!K26=0,"",RES_hhdet_in_tes!K26/RES_hhdet_in_fec!K26)</f>
        <v>0.61734872017513143</v>
      </c>
      <c r="L26" s="111">
        <f>IF(RES_hhdet_in_tes!L26=0,"",RES_hhdet_in_tes!L26/RES_hhdet_in_fec!L26)</f>
        <v>0.62509255170885125</v>
      </c>
      <c r="M26" s="111">
        <f>IF(RES_hhdet_in_tes!M26=0,"",RES_hhdet_in_tes!M26/RES_hhdet_in_fec!M26)</f>
        <v>0.63746508862134277</v>
      </c>
      <c r="N26" s="111">
        <f>IF(RES_hhdet_in_tes!N26=0,"",RES_hhdet_in_tes!N26/RES_hhdet_in_fec!N26)</f>
        <v>0.65565861153722782</v>
      </c>
      <c r="O26" s="111">
        <f>IF(RES_hhdet_in_tes!O26=0,"",RES_hhdet_in_tes!O26/RES_hhdet_in_fec!O26)</f>
        <v>0.68034673852270755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0.7320475673830813</v>
      </c>
      <c r="R26" s="111">
        <f>IF(RES_hhdet_in_tes!R26=0,"",RES_hhdet_in_tes!R26/RES_hhdet_in_fec!R26)</f>
        <v>0.74348063145951349</v>
      </c>
      <c r="S26" s="111">
        <f>IF(RES_hhdet_in_tes!S26=0,"",RES_hhdet_in_tes!S26/RES_hhdet_in_fec!S26)</f>
        <v>0.75163019595300884</v>
      </c>
      <c r="T26" s="111">
        <f>IF(RES_hhdet_in_tes!T26=0,"",RES_hhdet_in_tes!T26/RES_hhdet_in_fec!T26)</f>
        <v>0.75758480253115468</v>
      </c>
      <c r="U26" s="111">
        <f>IF(RES_hhdet_in_tes!U26=0,"",RES_hhdet_in_tes!U26/RES_hhdet_in_fec!U26)</f>
        <v>0.76223255492632636</v>
      </c>
      <c r="V26" s="111">
        <f>IF(RES_hhdet_in_tes!V26=0,"",RES_hhdet_in_tes!V26/RES_hhdet_in_fec!V26)</f>
        <v>0.76630629915375115</v>
      </c>
      <c r="W26" s="111">
        <f>IF(RES_hhdet_in_tes!W26=0,"",RES_hhdet_in_tes!W26/RES_hhdet_in_fec!W26)</f>
        <v>0.76900555593724351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2.3113993071655847</v>
      </c>
      <c r="D28" s="124">
        <f>IF(RES_hhdet_in_tes!D28=0,"",RES_hhdet_in_tes!D28/RES_hhdet_in_fec!D28)</f>
        <v>2.3882884581131583</v>
      </c>
      <c r="E28" s="124">
        <f>IF(RES_hhdet_in_tes!E28=0,"",RES_hhdet_in_tes!E28/RES_hhdet_in_fec!E28)</f>
        <v>2.4659894526147763</v>
      </c>
      <c r="F28" s="124">
        <f>IF(RES_hhdet_in_tes!F28=0,"",RES_hhdet_in_tes!F28/RES_hhdet_in_fec!F28)</f>
        <v>2.5437738957526972</v>
      </c>
      <c r="G28" s="124">
        <f>IF(RES_hhdet_in_tes!G28=0,"",RES_hhdet_in_tes!G28/RES_hhdet_in_fec!G28)</f>
        <v>2.6222974835940267</v>
      </c>
      <c r="H28" s="124">
        <f>IF(RES_hhdet_in_tes!H28=0,"",RES_hhdet_in_tes!H28/RES_hhdet_in_fec!H28)</f>
        <v>2.7014757060724404</v>
      </c>
      <c r="I28" s="124">
        <f>IF(RES_hhdet_in_tes!I28=0,"",RES_hhdet_in_tes!I28/RES_hhdet_in_fec!I28)</f>
        <v>2.7814656975756371</v>
      </c>
      <c r="J28" s="124">
        <f>IF(RES_hhdet_in_tes!J28=0,"",RES_hhdet_in_tes!J28/RES_hhdet_in_fec!J28)</f>
        <v>2.8629210660781266</v>
      </c>
      <c r="K28" s="124">
        <f>IF(RES_hhdet_in_tes!K28=0,"",RES_hhdet_in_tes!K28/RES_hhdet_in_fec!K28)</f>
        <v>2.946391379122828</v>
      </c>
      <c r="L28" s="124">
        <f>IF(RES_hhdet_in_tes!L28=0,"",RES_hhdet_in_tes!L28/RES_hhdet_in_fec!L28)</f>
        <v>3.0320125140666656</v>
      </c>
      <c r="M28" s="124">
        <f>IF(RES_hhdet_in_tes!M28=0,"",RES_hhdet_in_tes!M28/RES_hhdet_in_fec!M28)</f>
        <v>3.1342788917789277</v>
      </c>
      <c r="N28" s="124">
        <f>IF(RES_hhdet_in_tes!N28=0,"",RES_hhdet_in_tes!N28/RES_hhdet_in_fec!N28)</f>
        <v>3.257933957050779</v>
      </c>
      <c r="O28" s="124">
        <f>IF(RES_hhdet_in_tes!O28=0,"",RES_hhdet_in_tes!O28/RES_hhdet_in_fec!O28)</f>
        <v>3.4056001129526141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3.7033632254105058</v>
      </c>
      <c r="R28" s="124">
        <f>IF(RES_hhdet_in_tes!R28=0,"",RES_hhdet_in_tes!R28/RES_hhdet_in_fec!R28)</f>
        <v>3.7897017350017492</v>
      </c>
      <c r="S28" s="124">
        <f>IF(RES_hhdet_in_tes!S28=0,"",RES_hhdet_in_tes!S28/RES_hhdet_in_fec!S28)</f>
        <v>3.858422949467109</v>
      </c>
      <c r="T28" s="124">
        <f>IF(RES_hhdet_in_tes!T28=0,"",RES_hhdet_in_tes!T28/RES_hhdet_in_fec!T28)</f>
        <v>3.9158421401736394</v>
      </c>
      <c r="U28" s="124">
        <f>IF(RES_hhdet_in_tes!U28=0,"",RES_hhdet_in_tes!U28/RES_hhdet_in_fec!U28)</f>
        <v>3.9681149469287034</v>
      </c>
      <c r="V28" s="124">
        <f>IF(RES_hhdet_in_tes!V28=0,"",RES_hhdet_in_tes!V28/RES_hhdet_in_fec!V28)</f>
        <v>4.0214127916716489</v>
      </c>
      <c r="W28" s="124">
        <f>IF(RES_hhdet_in_tes!W28=0,"",RES_hhdet_in_tes!W28/RES_hhdet_in_fec!W28)</f>
        <v>4.0735921261693395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2.3113993071655847</v>
      </c>
      <c r="D29" s="111">
        <f>IF(RES_hhdet_in_tes!D29=0,"",RES_hhdet_in_tes!D29/RES_hhdet_in_fec!D29)</f>
        <v>2.3882884581131583</v>
      </c>
      <c r="E29" s="111">
        <f>IF(RES_hhdet_in_tes!E29=0,"",RES_hhdet_in_tes!E29/RES_hhdet_in_fec!E29)</f>
        <v>2.4659894526147763</v>
      </c>
      <c r="F29" s="111">
        <f>IF(RES_hhdet_in_tes!F29=0,"",RES_hhdet_in_tes!F29/RES_hhdet_in_fec!F29)</f>
        <v>2.5437738957526972</v>
      </c>
      <c r="G29" s="111">
        <f>IF(RES_hhdet_in_tes!G29=0,"",RES_hhdet_in_tes!G29/RES_hhdet_in_fec!G29)</f>
        <v>2.6222974835940267</v>
      </c>
      <c r="H29" s="111">
        <f>IF(RES_hhdet_in_tes!H29=0,"",RES_hhdet_in_tes!H29/RES_hhdet_in_fec!H29)</f>
        <v>2.7014757060724404</v>
      </c>
      <c r="I29" s="111">
        <f>IF(RES_hhdet_in_tes!I29=0,"",RES_hhdet_in_tes!I29/RES_hhdet_in_fec!I29)</f>
        <v>2.7814656975756371</v>
      </c>
      <c r="J29" s="111">
        <f>IF(RES_hhdet_in_tes!J29=0,"",RES_hhdet_in_tes!J29/RES_hhdet_in_fec!J29)</f>
        <v>2.8629210660781266</v>
      </c>
      <c r="K29" s="111">
        <f>IF(RES_hhdet_in_tes!K29=0,"",RES_hhdet_in_tes!K29/RES_hhdet_in_fec!K29)</f>
        <v>2.946391379122828</v>
      </c>
      <c r="L29" s="111">
        <f>IF(RES_hhdet_in_tes!L29=0,"",RES_hhdet_in_tes!L29/RES_hhdet_in_fec!L29)</f>
        <v>3.0320125140666656</v>
      </c>
      <c r="M29" s="111">
        <f>IF(RES_hhdet_in_tes!M29=0,"",RES_hhdet_in_tes!M29/RES_hhdet_in_fec!M29)</f>
        <v>3.1342788917789277</v>
      </c>
      <c r="N29" s="111">
        <f>IF(RES_hhdet_in_tes!N29=0,"",RES_hhdet_in_tes!N29/RES_hhdet_in_fec!N29)</f>
        <v>3.257933957050779</v>
      </c>
      <c r="O29" s="111">
        <f>IF(RES_hhdet_in_tes!O29=0,"",RES_hhdet_in_tes!O29/RES_hhdet_in_fec!O29)</f>
        <v>3.4056001129526141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3.7033632254105058</v>
      </c>
      <c r="R29" s="111">
        <f>IF(RES_hhdet_in_tes!R29=0,"",RES_hhdet_in_tes!R29/RES_hhdet_in_fec!R29)</f>
        <v>3.7897017350017492</v>
      </c>
      <c r="S29" s="111">
        <f>IF(RES_hhdet_in_tes!S29=0,"",RES_hhdet_in_tes!S29/RES_hhdet_in_fec!S29)</f>
        <v>3.858422949467109</v>
      </c>
      <c r="T29" s="111">
        <f>IF(RES_hhdet_in_tes!T29=0,"",RES_hhdet_in_tes!T29/RES_hhdet_in_fec!T29)</f>
        <v>3.9158421401736394</v>
      </c>
      <c r="U29" s="111">
        <f>IF(RES_hhdet_in_tes!U29=0,"",RES_hhdet_in_tes!U29/RES_hhdet_in_fec!U29)</f>
        <v>3.9681149469287034</v>
      </c>
      <c r="V29" s="111">
        <f>IF(RES_hhdet_in_tes!V29=0,"",RES_hhdet_in_tes!V29/RES_hhdet_in_fec!V29)</f>
        <v>4.0214127916716489</v>
      </c>
      <c r="W29" s="111">
        <f>IF(RES_hhdet_in_tes!W29=0,"",RES_hhdet_in_tes!W29/RES_hhdet_in_fec!W29)</f>
        <v>4.0735921261693395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0.69729670431642132</v>
      </c>
      <c r="D30" s="124">
        <f>IF(RES_hhdet_in_tes!D30=0,"",RES_hhdet_in_tes!D30/RES_hhdet_in_fec!D30)</f>
        <v>0.70052669970770376</v>
      </c>
      <c r="E30" s="124">
        <f>IF(RES_hhdet_in_tes!E30=0,"",RES_hhdet_in_tes!E30/RES_hhdet_in_fec!E30)</f>
        <v>0.70379488310344007</v>
      </c>
      <c r="F30" s="124">
        <f>IF(RES_hhdet_in_tes!F30=0,"",RES_hhdet_in_tes!F30/RES_hhdet_in_fec!F30)</f>
        <v>0.70426503202655566</v>
      </c>
      <c r="G30" s="124">
        <f>IF(RES_hhdet_in_tes!G30=0,"",RES_hhdet_in_tes!G30/RES_hhdet_in_fec!G30)</f>
        <v>0.70632360085834045</v>
      </c>
      <c r="H30" s="124">
        <f>IF(RES_hhdet_in_tes!H30=0,"",RES_hhdet_in_tes!H30/RES_hhdet_in_fec!H30)</f>
        <v>0.7125918635468842</v>
      </c>
      <c r="I30" s="124">
        <f>IF(RES_hhdet_in_tes!I30=0,"",RES_hhdet_in_tes!I30/RES_hhdet_in_fec!I30)</f>
        <v>0.71943731479380812</v>
      </c>
      <c r="J30" s="124">
        <f>IF(RES_hhdet_in_tes!J30=0,"",RES_hhdet_in_tes!J30/RES_hhdet_in_fec!J30)</f>
        <v>0.72054800290935495</v>
      </c>
      <c r="K30" s="124">
        <f>IF(RES_hhdet_in_tes!K30=0,"",RES_hhdet_in_tes!K30/RES_hhdet_in_fec!K30)</f>
        <v>0.72368604702693917</v>
      </c>
      <c r="L30" s="124">
        <f>IF(RES_hhdet_in_tes!L30=0,"",RES_hhdet_in_tes!L30/RES_hhdet_in_fec!L30)</f>
        <v>0.73298243529248752</v>
      </c>
      <c r="M30" s="124">
        <f>IF(RES_hhdet_in_tes!M30=0,"",RES_hhdet_in_tes!M30/RES_hhdet_in_fec!M30)</f>
        <v>0.74032567823898632</v>
      </c>
      <c r="N30" s="124">
        <f>IF(RES_hhdet_in_tes!N30=0,"",RES_hhdet_in_tes!N30/RES_hhdet_in_fec!N30)</f>
        <v>0.73638573183482181</v>
      </c>
      <c r="O30" s="124">
        <f>IF(RES_hhdet_in_tes!O30=0,"",RES_hhdet_in_tes!O30/RES_hhdet_in_fec!O30)</f>
        <v>0.74092391943079061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0.77170196564865945</v>
      </c>
      <c r="R30" s="124">
        <f>IF(RES_hhdet_in_tes!R30=0,"",RES_hhdet_in_tes!R30/RES_hhdet_in_fec!R30)</f>
        <v>0.78156628295468655</v>
      </c>
      <c r="S30" s="124">
        <f>IF(RES_hhdet_in_tes!S30=0,"",RES_hhdet_in_tes!S30/RES_hhdet_in_fec!S30)</f>
        <v>0.78730575204815956</v>
      </c>
      <c r="T30" s="124">
        <f>IF(RES_hhdet_in_tes!T30=0,"",RES_hhdet_in_tes!T30/RES_hhdet_in_fec!T30)</f>
        <v>0.80208410145907649</v>
      </c>
      <c r="U30" s="124">
        <f>IF(RES_hhdet_in_tes!U30=0,"",RES_hhdet_in_tes!U30/RES_hhdet_in_fec!U30)</f>
        <v>0.80423762259252407</v>
      </c>
      <c r="V30" s="124">
        <f>IF(RES_hhdet_in_tes!V30=0,"",RES_hhdet_in_tes!V30/RES_hhdet_in_fec!V30)</f>
        <v>0.80394750429363848</v>
      </c>
      <c r="W30" s="124">
        <f>IF(RES_hhdet_in_tes!W30=0,"",RES_hhdet_in_tes!W30/RES_hhdet_in_fec!W30)</f>
        <v>0.81537899676085468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0.62611424810164462</v>
      </c>
      <c r="D31" s="111">
        <f>IF(RES_hhdet_in_tes!D31=0,"",RES_hhdet_in_tes!D31/RES_hhdet_in_fec!D31)</f>
        <v>0.62770833744734045</v>
      </c>
      <c r="E31" s="111">
        <f>IF(RES_hhdet_in_tes!E31=0,"",RES_hhdet_in_tes!E31/RES_hhdet_in_fec!E31)</f>
        <v>0.62956631860764511</v>
      </c>
      <c r="F31" s="111">
        <f>IF(RES_hhdet_in_tes!F31=0,"",RES_hhdet_in_tes!F31/RES_hhdet_in_fec!F31)</f>
        <v>0.63146028501539631</v>
      </c>
      <c r="G31" s="111">
        <f>IF(RES_hhdet_in_tes!G31=0,"",RES_hhdet_in_tes!G31/RES_hhdet_in_fec!G31)</f>
        <v>0.63359728026253792</v>
      </c>
      <c r="H31" s="111">
        <f>IF(RES_hhdet_in_tes!H31=0,"",RES_hhdet_in_tes!H31/RES_hhdet_in_fec!H31)</f>
        <v>0.63595196484922845</v>
      </c>
      <c r="I31" s="111">
        <f>IF(RES_hhdet_in_tes!I31=0,"",RES_hhdet_in_tes!I31/RES_hhdet_in_fec!I31)</f>
        <v>0.63857535432257273</v>
      </c>
      <c r="J31" s="111">
        <f>IF(RES_hhdet_in_tes!J31=0,"",RES_hhdet_in_tes!J31/RES_hhdet_in_fec!J31)</f>
        <v>0.64167644137219104</v>
      </c>
      <c r="K31" s="111">
        <f>IF(RES_hhdet_in_tes!K31=0,"",RES_hhdet_in_tes!K31/RES_hhdet_in_fec!K31)</f>
        <v>0.6454329247558761</v>
      </c>
      <c r="L31" s="111">
        <f>IF(RES_hhdet_in_tes!L31=0,"",RES_hhdet_in_tes!L31/RES_hhdet_in_fec!L31)</f>
        <v>0.64989234617661706</v>
      </c>
      <c r="M31" s="111">
        <f>IF(RES_hhdet_in_tes!M31=0,"",RES_hhdet_in_tes!M31/RES_hhdet_in_fec!M31)</f>
        <v>0.65927155426953865</v>
      </c>
      <c r="N31" s="111">
        <f>IF(RES_hhdet_in_tes!N31=0,"",RES_hhdet_in_tes!N31/RES_hhdet_in_fec!N31)</f>
        <v>0.67490897389288607</v>
      </c>
      <c r="O31" s="111">
        <f>IF(RES_hhdet_in_tes!O31=0,"",RES_hhdet_in_tes!O31/RES_hhdet_in_fec!O31)</f>
        <v>0.69792188644685271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0.75142122902509423</v>
      </c>
      <c r="R31" s="111">
        <f>IF(RES_hhdet_in_tes!R31=0,"",RES_hhdet_in_tes!R31/RES_hhdet_in_fec!R31)</f>
        <v>0.76860303996867496</v>
      </c>
      <c r="S31" s="111">
        <f>IF(RES_hhdet_in_tes!S31=0,"",RES_hhdet_in_tes!S31/RES_hhdet_in_fec!S31)</f>
        <v>0.78516005778705333</v>
      </c>
      <c r="T31" s="111">
        <f>IF(RES_hhdet_in_tes!T31=0,"",RES_hhdet_in_tes!T31/RES_hhdet_in_fec!T31)</f>
        <v>0.8001550927923633</v>
      </c>
      <c r="U31" s="111">
        <f>IF(RES_hhdet_in_tes!U31=0,"",RES_hhdet_in_tes!U31/RES_hhdet_in_fec!U31)</f>
        <v>0.81265095529679121</v>
      </c>
      <c r="V31" s="111">
        <f>IF(RES_hhdet_in_tes!V31=0,"",RES_hhdet_in_tes!V31/RES_hhdet_in_fec!V31)</f>
        <v>0.82171045561250156</v>
      </c>
      <c r="W31" s="111">
        <f>IF(RES_hhdet_in_tes!W31=0,"",RES_hhdet_in_tes!W31/RES_hhdet_in_fec!W31)</f>
        <v>0.82597193697331506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0.88993424355021589</v>
      </c>
      <c r="H32" s="111">
        <f>IF(RES_hhdet_in_tes!H32=0,"",RES_hhdet_in_tes!H32/RES_hhdet_in_fec!H32)</f>
        <v>0.89524364166445347</v>
      </c>
      <c r="I32" s="111">
        <f>IF(RES_hhdet_in_tes!I32=0,"",RES_hhdet_in_tes!I32/RES_hhdet_in_fec!I32)</f>
        <v>0.87725023889789799</v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0.89637303047169448</v>
      </c>
      <c r="L32" s="111">
        <f>IF(RES_hhdet_in_tes!L32=0,"",RES_hhdet_in_tes!L32/RES_hhdet_in_fec!L32)</f>
        <v>0.80462307195347882</v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0.94226680975093058</v>
      </c>
      <c r="S32" s="111">
        <f>IF(RES_hhdet_in_tes!S32=0,"",RES_hhdet_in_tes!S32/RES_hhdet_in_fec!S32)</f>
        <v>0.94102264708381367</v>
      </c>
      <c r="T32" s="111">
        <f>IF(RES_hhdet_in_tes!T32=0,"",RES_hhdet_in_tes!T32/RES_hhdet_in_fec!T32)</f>
        <v>0.94606816863772092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>
        <f>IF(RES_hhdet_in_tes!W32=0,"",RES_hhdet_in_tes!W32/RES_hhdet_in_fec!W32)</f>
        <v>0.95484492061410242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0.63359728026253792</v>
      </c>
      <c r="H33" s="112">
        <f>IF(RES_hhdet_in_tes!H33=0,"",RES_hhdet_in_tes!H33/RES_hhdet_in_fec!H33)</f>
        <v>0.63595196484922845</v>
      </c>
      <c r="I33" s="112">
        <f>IF(RES_hhdet_in_tes!I33=0,"",RES_hhdet_in_tes!I33/RES_hhdet_in_fec!I33)</f>
        <v>0.63857535432257273</v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0.6454329247558761</v>
      </c>
      <c r="L33" s="112">
        <f>IF(RES_hhdet_in_tes!L33=0,"",RES_hhdet_in_tes!L33/RES_hhdet_in_fec!L33)</f>
        <v>0.64989234617661717</v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0.76860303996867496</v>
      </c>
      <c r="S33" s="112">
        <f>IF(RES_hhdet_in_tes!S33=0,"",RES_hhdet_in_tes!S33/RES_hhdet_in_fec!S33)</f>
        <v>0.78516005778705333</v>
      </c>
      <c r="T33" s="112">
        <f>IF(RES_hhdet_in_tes!T33=0,"",RES_hhdet_in_tes!T33/RES_hhdet_in_fec!T33)</f>
        <v>0.8001550927923633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>
        <f>IF(RES_hhdet_in_tes!W33=0,"",RES_hhdet_in_tes!W33/RES_hhdet_in_fec!W33)</f>
        <v>0.82597193697331495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0.70247081511579812</v>
      </c>
      <c r="D35" s="112">
        <f>IF(RES_hhdet_in_tes!D35=0,"",RES_hhdet_in_tes!D35/RES_hhdet_in_fec!D35)</f>
        <v>0.70348844057628712</v>
      </c>
      <c r="E35" s="112">
        <f>IF(RES_hhdet_in_tes!E35=0,"",RES_hhdet_in_tes!E35/RES_hhdet_in_fec!E35)</f>
        <v>0.70458433582618907</v>
      </c>
      <c r="F35" s="112">
        <f>IF(RES_hhdet_in_tes!F35=0,"",RES_hhdet_in_tes!F35/RES_hhdet_in_fec!F35)</f>
        <v>0.70569075815098226</v>
      </c>
      <c r="G35" s="112">
        <f>IF(RES_hhdet_in_tes!G35=0,"",RES_hhdet_in_tes!G35/RES_hhdet_in_fec!G35)</f>
        <v>0.70686988973606046</v>
      </c>
      <c r="H35" s="112">
        <f>IF(RES_hhdet_in_tes!H35=0,"",RES_hhdet_in_tes!H35/RES_hhdet_in_fec!H35)</f>
        <v>0.70811476079447921</v>
      </c>
      <c r="I35" s="112">
        <f>IF(RES_hhdet_in_tes!I35=0,"",RES_hhdet_in_tes!I35/RES_hhdet_in_fec!I35)</f>
        <v>0.70944156630054289</v>
      </c>
      <c r="J35" s="112">
        <f>IF(RES_hhdet_in_tes!J35=0,"",RES_hhdet_in_tes!J35/RES_hhdet_in_fec!J35)</f>
        <v>0.71091513215166391</v>
      </c>
      <c r="K35" s="112">
        <f>IF(RES_hhdet_in_tes!K35=0,"",RES_hhdet_in_tes!K35/RES_hhdet_in_fec!K35)</f>
        <v>0.71259290707740297</v>
      </c>
      <c r="L35" s="112">
        <f>IF(RES_hhdet_in_tes!L35=0,"",RES_hhdet_in_tes!L35/RES_hhdet_in_fec!L35)</f>
        <v>0.71449499740075129</v>
      </c>
      <c r="M35" s="112">
        <f>IF(RES_hhdet_in_tes!M35=0,"",RES_hhdet_in_tes!M35/RES_hhdet_in_fec!M35)</f>
        <v>0.71793938394270029</v>
      </c>
      <c r="N35" s="112">
        <f>IF(RES_hhdet_in_tes!N35=0,"",RES_hhdet_in_tes!N35/RES_hhdet_in_fec!N35)</f>
        <v>0.72350516767436823</v>
      </c>
      <c r="O35" s="112">
        <f>IF(RES_hhdet_in_tes!O35=0,"",RES_hhdet_in_tes!O35/RES_hhdet_in_fec!O35)</f>
        <v>0.7319349780338259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0.75366146175833459</v>
      </c>
      <c r="R35" s="112">
        <f>IF(RES_hhdet_in_tes!R35=0,"",RES_hhdet_in_tes!R35/RES_hhdet_in_fec!R35)</f>
        <v>0.76137510309437328</v>
      </c>
      <c r="S35" s="112">
        <f>IF(RES_hhdet_in_tes!S35=0,"",RES_hhdet_in_tes!S35/RES_hhdet_in_fec!S35)</f>
        <v>0.76901269964100427</v>
      </c>
      <c r="T35" s="112">
        <f>IF(RES_hhdet_in_tes!T35=0,"",RES_hhdet_in_tes!T35/RES_hhdet_in_fec!T35)</f>
        <v>0.77641410518602594</v>
      </c>
      <c r="U35" s="112">
        <f>IF(RES_hhdet_in_tes!U35=0,"",RES_hhdet_in_tes!U35/RES_hhdet_in_fec!U35)</f>
        <v>0.78336677600770777</v>
      </c>
      <c r="V35" s="112">
        <f>IF(RES_hhdet_in_tes!V35=0,"",RES_hhdet_in_tes!V35/RES_hhdet_in_fec!V35)</f>
        <v>0.78954462748132304</v>
      </c>
      <c r="W35" s="112">
        <f>IF(RES_hhdet_in_tes!W35=0,"",RES_hhdet_in_tes!W35/RES_hhdet_in_fec!W35)</f>
        <v>0.79440779091412328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0.90902401216468298</v>
      </c>
      <c r="D36" s="113">
        <f>IF(RES_hhdet_in_tes!D36=0,"",RES_hhdet_in_tes!D36/RES_hhdet_in_fec!D36)</f>
        <v>0.91670709312611809</v>
      </c>
      <c r="E36" s="113">
        <f>IF(RES_hhdet_in_tes!E36=0,"",RES_hhdet_in_tes!E36/RES_hhdet_in_fec!E36)</f>
        <v>0.9085255123163688</v>
      </c>
      <c r="F36" s="113">
        <f>IF(RES_hhdet_in_tes!F36=0,"",RES_hhdet_in_tes!F36/RES_hhdet_in_fec!F36)</f>
        <v>0.91126092247383539</v>
      </c>
      <c r="G36" s="113">
        <f>IF(RES_hhdet_in_tes!G36=0,"",RES_hhdet_in_tes!G36/RES_hhdet_in_fec!G36)</f>
        <v>0.91858056223174678</v>
      </c>
      <c r="H36" s="113">
        <f>IF(RES_hhdet_in_tes!H36=0,"",RES_hhdet_in_tes!H36/RES_hhdet_in_fec!H36)</f>
        <v>0.92232404840165882</v>
      </c>
      <c r="I36" s="113">
        <f>IF(RES_hhdet_in_tes!I36=0,"",RES_hhdet_in_tes!I36/RES_hhdet_in_fec!I36)</f>
        <v>0.90805280821404599</v>
      </c>
      <c r="J36" s="113">
        <f>IF(RES_hhdet_in_tes!J36=0,"",RES_hhdet_in_tes!J36/RES_hhdet_in_fec!J36)</f>
        <v>0.9147483164900978</v>
      </c>
      <c r="K36" s="113">
        <f>IF(RES_hhdet_in_tes!K36=0,"",RES_hhdet_in_tes!K36/RES_hhdet_in_fec!K36)</f>
        <v>0.92188755464748884</v>
      </c>
      <c r="L36" s="113">
        <f>IF(RES_hhdet_in_tes!L36=0,"",RES_hhdet_in_tes!L36/RES_hhdet_in_fec!L36)</f>
        <v>0.84738244683412867</v>
      </c>
      <c r="M36" s="113">
        <f>IF(RES_hhdet_in_tes!M36=0,"",RES_hhdet_in_tes!M36/RES_hhdet_in_fec!M36)</f>
        <v>0.92724501112004731</v>
      </c>
      <c r="N36" s="113">
        <f>IF(RES_hhdet_in_tes!N36=0,"",RES_hhdet_in_tes!N36/RES_hhdet_in_fec!N36)</f>
        <v>0.91172627662544348</v>
      </c>
      <c r="O36" s="113">
        <f>IF(RES_hhdet_in_tes!O36=0,"",RES_hhdet_in_tes!O36/RES_hhdet_in_fec!O36)</f>
        <v>0.91176960478839819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0.93310712461497713</v>
      </c>
      <c r="R36" s="113">
        <f>IF(RES_hhdet_in_tes!R36=0,"",RES_hhdet_in_tes!R36/RES_hhdet_in_fec!R36)</f>
        <v>0.94001616281212685</v>
      </c>
      <c r="S36" s="113">
        <f>IF(RES_hhdet_in_tes!S36=0,"",RES_hhdet_in_tes!S36/RES_hhdet_in_fec!S36)</f>
        <v>0.93559648097585946</v>
      </c>
      <c r="T36" s="113">
        <f>IF(RES_hhdet_in_tes!T36=0,"",RES_hhdet_in_tes!T36/RES_hhdet_in_fec!T36)</f>
        <v>0.93830243724886908</v>
      </c>
      <c r="U36" s="113">
        <f>IF(RES_hhdet_in_tes!U36=0,"",RES_hhdet_in_tes!U36/RES_hhdet_in_fec!U36)</f>
        <v>0.94490339159316517</v>
      </c>
      <c r="V36" s="113">
        <f>IF(RES_hhdet_in_tes!V36=0,"",RES_hhdet_in_tes!V36/RES_hhdet_in_fec!V36)</f>
        <v>0.94481968887303602</v>
      </c>
      <c r="W36" s="113">
        <f>IF(RES_hhdet_in_tes!W36=0,"",RES_hhdet_in_tes!W36/RES_hhdet_in_fec!W36)</f>
        <v>0.94509856545235904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0.70247081511579812</v>
      </c>
      <c r="D37" s="111">
        <f>IF(RES_hhdet_in_tes!D37=0,"",RES_hhdet_in_tes!D37/RES_hhdet_in_fec!D37)</f>
        <v>0.70348844057628712</v>
      </c>
      <c r="E37" s="111">
        <f>IF(RES_hhdet_in_tes!E37=0,"",RES_hhdet_in_tes!E37/RES_hhdet_in_fec!E37)</f>
        <v>0.70458433582618907</v>
      </c>
      <c r="F37" s="111">
        <f>IF(RES_hhdet_in_tes!F37=0,"",RES_hhdet_in_tes!F37/RES_hhdet_in_fec!F37)</f>
        <v>0.70569075815098226</v>
      </c>
      <c r="G37" s="111">
        <f>IF(RES_hhdet_in_tes!G37=0,"",RES_hhdet_in_tes!G37/RES_hhdet_in_fec!G37)</f>
        <v>0.70686988973606046</v>
      </c>
      <c r="H37" s="111">
        <f>IF(RES_hhdet_in_tes!H37=0,"",RES_hhdet_in_tes!H37/RES_hhdet_in_fec!H37)</f>
        <v>0.70811476079447921</v>
      </c>
      <c r="I37" s="111">
        <f>IF(RES_hhdet_in_tes!I37=0,"",RES_hhdet_in_tes!I37/RES_hhdet_in_fec!I37)</f>
        <v>0.70944156630054289</v>
      </c>
      <c r="J37" s="111">
        <f>IF(RES_hhdet_in_tes!J37=0,"",RES_hhdet_in_tes!J37/RES_hhdet_in_fec!J37)</f>
        <v>0.71091513215166391</v>
      </c>
      <c r="K37" s="111">
        <f>IF(RES_hhdet_in_tes!K37=0,"",RES_hhdet_in_tes!K37/RES_hhdet_in_fec!K37)</f>
        <v>0.71259290707740297</v>
      </c>
      <c r="L37" s="111">
        <f>IF(RES_hhdet_in_tes!L37=0,"",RES_hhdet_in_tes!L37/RES_hhdet_in_fec!L37)</f>
        <v>0.71449499740075118</v>
      </c>
      <c r="M37" s="111">
        <f>IF(RES_hhdet_in_tes!M37=0,"",RES_hhdet_in_tes!M37/RES_hhdet_in_fec!M37)</f>
        <v>0.71793938394270029</v>
      </c>
      <c r="N37" s="111">
        <f>IF(RES_hhdet_in_tes!N37=0,"",RES_hhdet_in_tes!N37/RES_hhdet_in_fec!N37)</f>
        <v>0.72350516767436823</v>
      </c>
      <c r="O37" s="111">
        <f>IF(RES_hhdet_in_tes!O37=0,"",RES_hhdet_in_tes!O37/RES_hhdet_in_fec!O37)</f>
        <v>0.7319349780338259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0.75366146175833459</v>
      </c>
      <c r="R37" s="111">
        <f>IF(RES_hhdet_in_tes!R37=0,"",RES_hhdet_in_tes!R37/RES_hhdet_in_fec!R37)</f>
        <v>0.76137510309437328</v>
      </c>
      <c r="S37" s="111">
        <f>IF(RES_hhdet_in_tes!S37=0,"",RES_hhdet_in_tes!S37/RES_hhdet_in_fec!S37)</f>
        <v>0.76901269964100427</v>
      </c>
      <c r="T37" s="111">
        <f>IF(RES_hhdet_in_tes!T37=0,"",RES_hhdet_in_tes!T37/RES_hhdet_in_fec!T37)</f>
        <v>0.77641410518602594</v>
      </c>
      <c r="U37" s="111">
        <f>IF(RES_hhdet_in_tes!U37=0,"",RES_hhdet_in_tes!U37/RES_hhdet_in_fec!U37)</f>
        <v>0.78336677600770777</v>
      </c>
      <c r="V37" s="111">
        <f>IF(RES_hhdet_in_tes!V37=0,"",RES_hhdet_in_tes!V37/RES_hhdet_in_fec!V37)</f>
        <v>0.78954462748132304</v>
      </c>
      <c r="W37" s="111">
        <f>IF(RES_hhdet_in_tes!W37=0,"",RES_hhdet_in_tes!W37/RES_hhdet_in_fec!W37)</f>
        <v>0.79440779091412339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0.7003275368312013</v>
      </c>
      <c r="D39" s="124">
        <f>IF(RES_hhdet_in_tes!D39=0,"",RES_hhdet_in_tes!D39/RES_hhdet_in_fec!D39)</f>
        <v>0.69520510957836479</v>
      </c>
      <c r="E39" s="124">
        <f>IF(RES_hhdet_in_tes!E39=0,"",RES_hhdet_in_tes!E39/RES_hhdet_in_fec!E39)</f>
        <v>0.69824106703255051</v>
      </c>
      <c r="F39" s="124">
        <f>IF(RES_hhdet_in_tes!F39=0,"",RES_hhdet_in_tes!F39/RES_hhdet_in_fec!F39)</f>
        <v>0.68545013431203916</v>
      </c>
      <c r="G39" s="124">
        <f>IF(RES_hhdet_in_tes!G39=0,"",RES_hhdet_in_tes!G39/RES_hhdet_in_fec!G39)</f>
        <v>0.70226785793897861</v>
      </c>
      <c r="H39" s="124">
        <f>IF(RES_hhdet_in_tes!H39=0,"",RES_hhdet_in_tes!H39/RES_hhdet_in_fec!H39)</f>
        <v>0.71424697478549948</v>
      </c>
      <c r="I39" s="124">
        <f>IF(RES_hhdet_in_tes!I39=0,"",RES_hhdet_in_tes!I39/RES_hhdet_in_fec!I39)</f>
        <v>0.71366193355114638</v>
      </c>
      <c r="J39" s="124">
        <f>IF(RES_hhdet_in_tes!J39=0,"",RES_hhdet_in_tes!J39/RES_hhdet_in_fec!J39)</f>
        <v>0.72583939356784777</v>
      </c>
      <c r="K39" s="124">
        <f>IF(RES_hhdet_in_tes!K39=0,"",RES_hhdet_in_tes!K39/RES_hhdet_in_fec!K39)</f>
        <v>0.70987946197792173</v>
      </c>
      <c r="L39" s="124">
        <f>IF(RES_hhdet_in_tes!L39=0,"",RES_hhdet_in_tes!L39/RES_hhdet_in_fec!L39)</f>
        <v>0.72115896437676008</v>
      </c>
      <c r="M39" s="124">
        <f>IF(RES_hhdet_in_tes!M39=0,"",RES_hhdet_in_tes!M39/RES_hhdet_in_fec!M39)</f>
        <v>0.7170965065029572</v>
      </c>
      <c r="N39" s="124">
        <f>IF(RES_hhdet_in_tes!N39=0,"",RES_hhdet_in_tes!N39/RES_hhdet_in_fec!N39)</f>
        <v>0.72779591758429063</v>
      </c>
      <c r="O39" s="124">
        <f>IF(RES_hhdet_in_tes!O39=0,"",RES_hhdet_in_tes!O39/RES_hhdet_in_fec!O39)</f>
        <v>0.73282432861622304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0.74772342720575469</v>
      </c>
      <c r="R39" s="124">
        <f>IF(RES_hhdet_in_tes!R39=0,"",RES_hhdet_in_tes!R39/RES_hhdet_in_fec!R39)</f>
        <v>0.77032144327348762</v>
      </c>
      <c r="S39" s="124">
        <f>IF(RES_hhdet_in_tes!S39=0,"",RES_hhdet_in_tes!S39/RES_hhdet_in_fec!S39)</f>
        <v>0.77224986796474926</v>
      </c>
      <c r="T39" s="124">
        <f>IF(RES_hhdet_in_tes!T39=0,"",RES_hhdet_in_tes!T39/RES_hhdet_in_fec!T39)</f>
        <v>0.77823491375985243</v>
      </c>
      <c r="U39" s="124">
        <f>IF(RES_hhdet_in_tes!U39=0,"",RES_hhdet_in_tes!U39/RES_hhdet_in_fec!U39)</f>
        <v>0.78925984653024639</v>
      </c>
      <c r="V39" s="124">
        <f>IF(RES_hhdet_in_tes!V39=0,"",RES_hhdet_in_tes!V39/RES_hhdet_in_fec!V39)</f>
        <v>0.79866973491652615</v>
      </c>
      <c r="W39" s="124">
        <f>IF(RES_hhdet_in_tes!W39=0,"",RES_hhdet_in_tes!W39/RES_hhdet_in_fec!W39)</f>
        <v>0.80960594791258411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0.62051148122153998</v>
      </c>
      <c r="D40" s="111">
        <f>IF(RES_hhdet_in_tes!D40=0,"",RES_hhdet_in_tes!D40/RES_hhdet_in_fec!D40)</f>
        <v>0.62067247674575687</v>
      </c>
      <c r="E40" s="111">
        <f>IF(RES_hhdet_in_tes!E40=0,"",RES_hhdet_in_tes!E40/RES_hhdet_in_fec!E40)</f>
        <v>0.62083120174244089</v>
      </c>
      <c r="F40" s="111">
        <f>IF(RES_hhdet_in_tes!F40=0,"",RES_hhdet_in_tes!F40/RES_hhdet_in_fec!F40)</f>
        <v>0.62098961712173417</v>
      </c>
      <c r="G40" s="111">
        <f>IF(RES_hhdet_in_tes!G40=0,"",RES_hhdet_in_tes!G40/RES_hhdet_in_fec!G40)</f>
        <v>0.62114594147871971</v>
      </c>
      <c r="H40" s="111">
        <f>IF(RES_hhdet_in_tes!H40=0,"",RES_hhdet_in_tes!H40/RES_hhdet_in_fec!H40)</f>
        <v>0.62130039283468108</v>
      </c>
      <c r="I40" s="111">
        <f>IF(RES_hhdet_in_tes!I40=0,"",RES_hhdet_in_tes!I40/RES_hhdet_in_fec!I40)</f>
        <v>0.62145253225139463</v>
      </c>
      <c r="J40" s="111">
        <f>IF(RES_hhdet_in_tes!J40=0,"",RES_hhdet_in_tes!J40/RES_hhdet_in_fec!J40)</f>
        <v>0.62160056155388976</v>
      </c>
      <c r="K40" s="111">
        <f>IF(RES_hhdet_in_tes!K40=0,"",RES_hhdet_in_tes!K40/RES_hhdet_in_fec!K40)</f>
        <v>0.62174295182046524</v>
      </c>
      <c r="L40" s="111">
        <f>IF(RES_hhdet_in_tes!L40=0,"",RES_hhdet_in_tes!L40/RES_hhdet_in_fec!L40)</f>
        <v>0.62187929400188346</v>
      </c>
      <c r="M40" s="111">
        <f>IF(RES_hhdet_in_tes!M40=0,"",RES_hhdet_in_tes!M40/RES_hhdet_in_fec!M40)</f>
        <v>0.62195266414682937</v>
      </c>
      <c r="N40" s="111">
        <f>IF(RES_hhdet_in_tes!N40=0,"",RES_hhdet_in_tes!N40/RES_hhdet_in_fec!N40)</f>
        <v>0.62195266414682937</v>
      </c>
      <c r="O40" s="111">
        <f>IF(RES_hhdet_in_tes!O40=0,"",RES_hhdet_in_tes!O40/RES_hhdet_in_fec!O40)</f>
        <v>0.62195266414682937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0.62195266414682937</v>
      </c>
      <c r="R40" s="111">
        <f>IF(RES_hhdet_in_tes!R40=0,"",RES_hhdet_in_tes!R40/RES_hhdet_in_fec!R40)</f>
        <v>0.62241619459988184</v>
      </c>
      <c r="S40" s="111">
        <f>IF(RES_hhdet_in_tes!S40=0,"",RES_hhdet_in_tes!S40/RES_hhdet_in_fec!S40)</f>
        <v>0.62317417191470381</v>
      </c>
      <c r="T40" s="111">
        <f>IF(RES_hhdet_in_tes!T40=0,"",RES_hhdet_in_tes!T40/RES_hhdet_in_fec!T40)</f>
        <v>0.6240584787819955</v>
      </c>
      <c r="U40" s="111">
        <f>IF(RES_hhdet_in_tes!U40=0,"",RES_hhdet_in_tes!U40/RES_hhdet_in_fec!U40)</f>
        <v>0.62497436803740491</v>
      </c>
      <c r="V40" s="111">
        <f>IF(RES_hhdet_in_tes!V40=0,"",RES_hhdet_in_tes!V40/RES_hhdet_in_fec!V40)</f>
        <v>0.6258270925165792</v>
      </c>
      <c r="W40" s="111">
        <f>IF(RES_hhdet_in_tes!W40=0,"",RES_hhdet_in_tes!W40/RES_hhdet_in_fec!W40)</f>
        <v>0.62661665221951801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0.7730158980997438</v>
      </c>
      <c r="D41" s="45">
        <f>IF(RES_hhdet_in_tes!D41=0,"",RES_hhdet_in_tes!D41/RES_hhdet_in_fec!D41)</f>
        <v>0.77437562052589448</v>
      </c>
      <c r="E41" s="45">
        <f>IF(RES_hhdet_in_tes!E41=0,"",RES_hhdet_in_tes!E41/RES_hhdet_in_fec!E41)</f>
        <v>0.77578562219164593</v>
      </c>
      <c r="F41" s="45">
        <f>IF(RES_hhdet_in_tes!F41=0,"",RES_hhdet_in_tes!F41/RES_hhdet_in_fec!F41)</f>
        <v>0.77720248011734305</v>
      </c>
      <c r="G41" s="45">
        <f>IF(RES_hhdet_in_tes!G41=0,"",RES_hhdet_in_tes!G41/RES_hhdet_in_fec!G41)</f>
        <v>0.77866564226533574</v>
      </c>
      <c r="H41" s="45">
        <f>IF(RES_hhdet_in_tes!H41=0,"",RES_hhdet_in_tes!H41/RES_hhdet_in_fec!H41)</f>
        <v>0.78017028070723327</v>
      </c>
      <c r="I41" s="45">
        <f>IF(RES_hhdet_in_tes!I41=0,"",RES_hhdet_in_tes!I41/RES_hhdet_in_fec!I41)</f>
        <v>0.78172611542211135</v>
      </c>
      <c r="J41" s="45">
        <f>IF(RES_hhdet_in_tes!J41=0,"",RES_hhdet_in_tes!J41/RES_hhdet_in_fec!J41)</f>
        <v>0.78337296573339943</v>
      </c>
      <c r="K41" s="45">
        <f>IF(RES_hhdet_in_tes!K41=0,"",RES_hhdet_in_tes!K41/RES_hhdet_in_fec!K41)</f>
        <v>0.78514468853973984</v>
      </c>
      <c r="L41" s="45">
        <f>IF(RES_hhdet_in_tes!L41=0,"",RES_hhdet_in_tes!L41/RES_hhdet_in_fec!L41)</f>
        <v>0.7870503419495819</v>
      </c>
      <c r="M41" s="45">
        <f>IF(RES_hhdet_in_tes!M41=0,"",RES_hhdet_in_tes!M41/RES_hhdet_in_fec!M41)</f>
        <v>0.78964304490911064</v>
      </c>
      <c r="N41" s="45">
        <f>IF(RES_hhdet_in_tes!N41=0,"",RES_hhdet_in_tes!N41/RES_hhdet_in_fec!N41)</f>
        <v>0.79307963633944289</v>
      </c>
      <c r="O41" s="45">
        <f>IF(RES_hhdet_in_tes!O41=0,"",RES_hhdet_in_tes!O41/RES_hhdet_in_fec!O41)</f>
        <v>0.79774146681095082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0.8116746188640015</v>
      </c>
      <c r="R41" s="45">
        <f>IF(RES_hhdet_in_tes!R41=0,"",RES_hhdet_in_tes!R41/RES_hhdet_in_fec!R41)</f>
        <v>0.82234761151953373</v>
      </c>
      <c r="S41" s="45">
        <f>IF(RES_hhdet_in_tes!S41=0,"",RES_hhdet_in_tes!S41/RES_hhdet_in_fec!S41)</f>
        <v>0.83566850461654096</v>
      </c>
      <c r="T41" s="45">
        <f>IF(RES_hhdet_in_tes!T41=0,"",RES_hhdet_in_tes!T41/RES_hhdet_in_fec!T41)</f>
        <v>0.84999062511620027</v>
      </c>
      <c r="U41" s="45">
        <f>IF(RES_hhdet_in_tes!U41=0,"",RES_hhdet_in_tes!U41/RES_hhdet_in_fec!U41)</f>
        <v>0.86366729997972902</v>
      </c>
      <c r="V41" s="45">
        <f>IF(RES_hhdet_in_tes!V41=0,"",RES_hhdet_in_tes!V41/RES_hhdet_in_fec!V41)</f>
        <v>0.87505185616832715</v>
      </c>
      <c r="W41" s="45">
        <f>IF(RES_hhdet_in_tes!W41=0,"",RES_hhdet_in_tes!W41/RES_hhdet_in_fec!W41)</f>
        <v>0.8835658705515006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0.55781578003525678</v>
      </c>
      <c r="D43" s="119">
        <f>IF(RES_hhdet_in_tes!D43=0,"",RES_hhdet_in_tes!D43/RES_hhdet_in_fec!D43)</f>
        <v>0.56574588100657131</v>
      </c>
      <c r="E43" s="119">
        <f>IF(RES_hhdet_in_tes!E43=0,"",RES_hhdet_in_tes!E43/RES_hhdet_in_fec!E43)</f>
        <v>0.56860328195055787</v>
      </c>
      <c r="F43" s="119">
        <f>IF(RES_hhdet_in_tes!F43=0,"",RES_hhdet_in_tes!F43/RES_hhdet_in_fec!F43)</f>
        <v>0.57401219685024052</v>
      </c>
      <c r="G43" s="119">
        <f>IF(RES_hhdet_in_tes!G43=0,"",RES_hhdet_in_tes!G43/RES_hhdet_in_fec!G43)</f>
        <v>0.57934207271829652</v>
      </c>
      <c r="H43" s="119">
        <f>IF(RES_hhdet_in_tes!H43=0,"",RES_hhdet_in_tes!H43/RES_hhdet_in_fec!H43)</f>
        <v>0.58778510434556952</v>
      </c>
      <c r="I43" s="119">
        <f>IF(RES_hhdet_in_tes!I43=0,"",RES_hhdet_in_tes!I43/RES_hhdet_in_fec!I43)</f>
        <v>0.59255123977773783</v>
      </c>
      <c r="J43" s="119">
        <f>IF(RES_hhdet_in_tes!J43=0,"",RES_hhdet_in_tes!J43/RES_hhdet_in_fec!J43)</f>
        <v>0.59751891040046334</v>
      </c>
      <c r="K43" s="119">
        <f>IF(RES_hhdet_in_tes!K43=0,"",RES_hhdet_in_tes!K43/RES_hhdet_in_fec!K43)</f>
        <v>0.60642650110690799</v>
      </c>
      <c r="L43" s="119">
        <f>IF(RES_hhdet_in_tes!L43=0,"",RES_hhdet_in_tes!L43/RES_hhdet_in_fec!L43)</f>
        <v>0.61632902222622477</v>
      </c>
      <c r="M43" s="119">
        <f>IF(RES_hhdet_in_tes!M43=0,"",RES_hhdet_in_tes!M43/RES_hhdet_in_fec!M43)</f>
        <v>0.63132471139762125</v>
      </c>
      <c r="N43" s="119">
        <f>IF(RES_hhdet_in_tes!N43=0,"",RES_hhdet_in_tes!N43/RES_hhdet_in_fec!N43)</f>
        <v>0.64668564758742186</v>
      </c>
      <c r="O43" s="119">
        <f>IF(RES_hhdet_in_tes!O43=0,"",RES_hhdet_in_tes!O43/RES_hhdet_in_fec!O43)</f>
        <v>0.67154090180984427</v>
      </c>
      <c r="P43" s="119">
        <f>IF(RES_hhdet_in_tes!P43=0,"",RES_hhdet_in_tes!P43/RES_hhdet_in_fec!P43)</f>
        <v>0.69698337330011773</v>
      </c>
      <c r="Q43" s="119">
        <f>IF(RES_hhdet_in_tes!Q43=0,"",RES_hhdet_in_tes!Q43/RES_hhdet_in_fec!Q43)</f>
        <v>0.71837386902574973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0.74734640540173625</v>
      </c>
      <c r="T43" s="119">
        <f>IF(RES_hhdet_in_tes!T43=0,"",RES_hhdet_in_tes!T43/RES_hhdet_in_fec!T43)</f>
        <v>0.7543406511613534</v>
      </c>
      <c r="U43" s="119">
        <f>IF(RES_hhdet_in_tes!U43=0,"",RES_hhdet_in_tes!U43/RES_hhdet_in_fec!U43)</f>
        <v>0.77085871472223411</v>
      </c>
      <c r="V43" s="119">
        <f>IF(RES_hhdet_in_tes!V43=0,"",RES_hhdet_in_tes!V43/RES_hhdet_in_fec!V43)</f>
        <v>0.76914198957529989</v>
      </c>
      <c r="W43" s="119">
        <f>IF(RES_hhdet_in_tes!W43=0,"",RES_hhdet_in_tes!W43/RES_hhdet_in_fec!W43)</f>
        <v>0.79075844243879856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0.54569066605239891</v>
      </c>
      <c r="D44" s="124">
        <f>IF(RES_hhdet_in_tes!D44=0,"",RES_hhdet_in_tes!D44/RES_hhdet_in_fec!D44)</f>
        <v>0.55143168805555487</v>
      </c>
      <c r="E44" s="124">
        <f>IF(RES_hhdet_in_tes!E44=0,"",RES_hhdet_in_tes!E44/RES_hhdet_in_fec!E44)</f>
        <v>0.55718810251783002</v>
      </c>
      <c r="F44" s="124">
        <f>IF(RES_hhdet_in_tes!F44=0,"",RES_hhdet_in_tes!F44/RES_hhdet_in_fec!F44)</f>
        <v>0.56322891388326313</v>
      </c>
      <c r="G44" s="124">
        <f>IF(RES_hhdet_in_tes!G44=0,"",RES_hhdet_in_tes!G44/RES_hhdet_in_fec!G44)</f>
        <v>0.56927340499347479</v>
      </c>
      <c r="H44" s="124">
        <f>IF(RES_hhdet_in_tes!H44=0,"",RES_hhdet_in_tes!H44/RES_hhdet_in_fec!H44)</f>
        <v>0.575489794139174</v>
      </c>
      <c r="I44" s="124">
        <f>IF(RES_hhdet_in_tes!I44=0,"",RES_hhdet_in_tes!I44/RES_hhdet_in_fec!I44)</f>
        <v>0.58198955541776776</v>
      </c>
      <c r="J44" s="124">
        <f>IF(RES_hhdet_in_tes!J44=0,"",RES_hhdet_in_tes!J44/RES_hhdet_in_fec!J44)</f>
        <v>0.58879347177837327</v>
      </c>
      <c r="K44" s="124">
        <f>IF(RES_hhdet_in_tes!K44=0,"",RES_hhdet_in_tes!K44/RES_hhdet_in_fec!K44)</f>
        <v>0.59606788493001328</v>
      </c>
      <c r="L44" s="124">
        <f>IF(RES_hhdet_in_tes!L44=0,"",RES_hhdet_in_tes!L44/RES_hhdet_in_fec!L44)</f>
        <v>0.60403287460632193</v>
      </c>
      <c r="M44" s="124">
        <f>IF(RES_hhdet_in_tes!M44=0,"",RES_hhdet_in_tes!M44/RES_hhdet_in_fec!M44)</f>
        <v>0.61678471007724345</v>
      </c>
      <c r="N44" s="124">
        <f>IF(RES_hhdet_in_tes!N44=0,"",RES_hhdet_in_tes!N44/RES_hhdet_in_fec!N44)</f>
        <v>0.63558984480492442</v>
      </c>
      <c r="O44" s="124">
        <f>IF(RES_hhdet_in_tes!O44=0,"",RES_hhdet_in_tes!O44/RES_hhdet_in_fec!O44)</f>
        <v>0.66113143272432739</v>
      </c>
      <c r="P44" s="124">
        <f>IF(RES_hhdet_in_tes!P44=0,"",RES_hhdet_in_tes!P44/RES_hhdet_in_fec!P44)</f>
        <v>0.69040368859593804</v>
      </c>
      <c r="Q44" s="124">
        <f>IF(RES_hhdet_in_tes!Q44=0,"",RES_hhdet_in_tes!Q44/RES_hhdet_in_fec!Q44)</f>
        <v>0.71460226168433627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0.7348704866124699</v>
      </c>
      <c r="T44" s="124">
        <f>IF(RES_hhdet_in_tes!T44=0,"",RES_hhdet_in_tes!T44/RES_hhdet_in_fec!T44)</f>
        <v>0.74105686091761913</v>
      </c>
      <c r="U44" s="124">
        <f>IF(RES_hhdet_in_tes!U44=0,"",RES_hhdet_in_tes!U44/RES_hhdet_in_fec!U44)</f>
        <v>0.7458745990558302</v>
      </c>
      <c r="V44" s="124">
        <f>IF(RES_hhdet_in_tes!V44=0,"",RES_hhdet_in_tes!V44/RES_hhdet_in_fec!V44)</f>
        <v>0.75005345307269355</v>
      </c>
      <c r="W44" s="124">
        <f>IF(RES_hhdet_in_tes!W44=0,"",RES_hhdet_in_tes!W44/RES_hhdet_in_fec!W44)</f>
        <v>0.75275310115401473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0.53969669608367121</v>
      </c>
      <c r="D45" s="111">
        <f>IF(RES_hhdet_in_tes!D45=0,"",RES_hhdet_in_tes!D45/RES_hhdet_in_fec!D45)</f>
        <v>0.5455295676297558</v>
      </c>
      <c r="E45" s="111">
        <f>IF(RES_hhdet_in_tes!E45=0,"",RES_hhdet_in_tes!E45/RES_hhdet_in_fec!E45)</f>
        <v>0.55156949371822583</v>
      </c>
      <c r="F45" s="111">
        <f>IF(RES_hhdet_in_tes!F45=0,"",RES_hhdet_in_tes!F45/RES_hhdet_in_fec!F45)</f>
        <v>0.55758063387251866</v>
      </c>
      <c r="G45" s="111">
        <f>IF(RES_hhdet_in_tes!G45=0,"",RES_hhdet_in_tes!G45/RES_hhdet_in_fec!G45)</f>
        <v>0.56376827003986885</v>
      </c>
      <c r="H45" s="111">
        <f>IF(RES_hhdet_in_tes!H45=0,"",RES_hhdet_in_tes!H45/RES_hhdet_in_fec!H45)</f>
        <v>0.57010109515999174</v>
      </c>
      <c r="I45" s="111">
        <f>IF(RES_hhdet_in_tes!I45=0,"",RES_hhdet_in_tes!I45/RES_hhdet_in_fec!I45)</f>
        <v>0.57662344742348948</v>
      </c>
      <c r="J45" s="111">
        <f>IF(RES_hhdet_in_tes!J45=0,"",RES_hhdet_in_tes!J45/RES_hhdet_in_fec!J45)</f>
        <v>0.58353127689945772</v>
      </c>
      <c r="K45" s="111">
        <f>IF(RES_hhdet_in_tes!K45=0,"",RES_hhdet_in_tes!K45/RES_hhdet_in_fec!K45)</f>
        <v>0.5909834782102269</v>
      </c>
      <c r="L45" s="111">
        <f>IF(RES_hhdet_in_tes!L45=0,"",RES_hhdet_in_tes!L45/RES_hhdet_in_fec!L45)</f>
        <v>0.59900908290083765</v>
      </c>
      <c r="M45" s="111">
        <f>IF(RES_hhdet_in_tes!M45=0,"",RES_hhdet_in_tes!M45/RES_hhdet_in_fec!M45)</f>
        <v>0.61187420836707529</v>
      </c>
      <c r="N45" s="111">
        <f>IF(RES_hhdet_in_tes!N45=0,"",RES_hhdet_in_tes!N45/RES_hhdet_in_fec!N45)</f>
        <v>0.6308227679718732</v>
      </c>
      <c r="O45" s="111">
        <f>IF(RES_hhdet_in_tes!O45=0,"",RES_hhdet_in_tes!O45/RES_hhdet_in_fec!O45)</f>
        <v>0.65655872575480323</v>
      </c>
      <c r="P45" s="111">
        <f>IF(RES_hhdet_in_tes!P45=0,"",RES_hhdet_in_tes!P45/RES_hhdet_in_fec!P45)</f>
        <v>0.68606146053227901</v>
      </c>
      <c r="Q45" s="111">
        <f>IF(RES_hhdet_in_tes!Q45=0,"",RES_hhdet_in_tes!Q45/RES_hhdet_in_fec!Q45)</f>
        <v>0.71047803503751117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0.7309658413951603</v>
      </c>
      <c r="T45" s="111">
        <f>IF(RES_hhdet_in_tes!T45=0,"",RES_hhdet_in_tes!T45/RES_hhdet_in_fec!T45)</f>
        <v>0.73722579188247783</v>
      </c>
      <c r="U45" s="111">
        <f>IF(RES_hhdet_in_tes!U45=0,"",RES_hhdet_in_tes!U45/RES_hhdet_in_fec!U45)</f>
        <v>0.7421020201677847</v>
      </c>
      <c r="V45" s="111">
        <f>IF(RES_hhdet_in_tes!V45=0,"",RES_hhdet_in_tes!V45/RES_hhdet_in_fec!V45)</f>
        <v>0.746332652388775</v>
      </c>
      <c r="W45" s="111">
        <f>IF(RES_hhdet_in_tes!W45=0,"",RES_hhdet_in_tes!W45/RES_hhdet_in_fec!W45)</f>
        <v>0.74906675018402136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2.3113993071655847</v>
      </c>
      <c r="D47" s="124">
        <f>IF(RES_hhdet_in_tes!D47=0,"",RES_hhdet_in_tes!D47/RES_hhdet_in_fec!D47)</f>
        <v>2.3882884581131583</v>
      </c>
      <c r="E47" s="124">
        <f>IF(RES_hhdet_in_tes!E47=0,"",RES_hhdet_in_tes!E47/RES_hhdet_in_fec!E47)</f>
        <v>2.4659894526147763</v>
      </c>
      <c r="F47" s="124">
        <f>IF(RES_hhdet_in_tes!F47=0,"",RES_hhdet_in_tes!F47/RES_hhdet_in_fec!F47)</f>
        <v>2.5437738957526972</v>
      </c>
      <c r="G47" s="124">
        <f>IF(RES_hhdet_in_tes!G47=0,"",RES_hhdet_in_tes!G47/RES_hhdet_in_fec!G47)</f>
        <v>2.6222974835940267</v>
      </c>
      <c r="H47" s="124">
        <f>IF(RES_hhdet_in_tes!H47=0,"",RES_hhdet_in_tes!H47/RES_hhdet_in_fec!H47)</f>
        <v>2.7014757060724404</v>
      </c>
      <c r="I47" s="124">
        <f>IF(RES_hhdet_in_tes!I47=0,"",RES_hhdet_in_tes!I47/RES_hhdet_in_fec!I47)</f>
        <v>2.7814656975756371</v>
      </c>
      <c r="J47" s="124">
        <f>IF(RES_hhdet_in_tes!J47=0,"",RES_hhdet_in_tes!J47/RES_hhdet_in_fec!J47)</f>
        <v>2.8629210660781266</v>
      </c>
      <c r="K47" s="124">
        <f>IF(RES_hhdet_in_tes!K47=0,"",RES_hhdet_in_tes!K47/RES_hhdet_in_fec!K47)</f>
        <v>2.9463913791228284</v>
      </c>
      <c r="L47" s="124">
        <f>IF(RES_hhdet_in_tes!L47=0,"",RES_hhdet_in_tes!L47/RES_hhdet_in_fec!L47)</f>
        <v>3.0320125140666656</v>
      </c>
      <c r="M47" s="124">
        <f>IF(RES_hhdet_in_tes!M47=0,"",RES_hhdet_in_tes!M47/RES_hhdet_in_fec!M47)</f>
        <v>3.1342788917789277</v>
      </c>
      <c r="N47" s="124">
        <f>IF(RES_hhdet_in_tes!N47=0,"",RES_hhdet_in_tes!N47/RES_hhdet_in_fec!N47)</f>
        <v>3.257933957050779</v>
      </c>
      <c r="O47" s="124">
        <f>IF(RES_hhdet_in_tes!O47=0,"",RES_hhdet_in_tes!O47/RES_hhdet_in_fec!O47)</f>
        <v>3.4056001129526141</v>
      </c>
      <c r="P47" s="124">
        <f>IF(RES_hhdet_in_tes!P47=0,"",RES_hhdet_in_tes!P47/RES_hhdet_in_fec!P47)</f>
        <v>3.5657408793193213</v>
      </c>
      <c r="Q47" s="124">
        <f>IF(RES_hhdet_in_tes!Q47=0,"",RES_hhdet_in_tes!Q47/RES_hhdet_in_fec!Q47)</f>
        <v>3.7033632254105058</v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3.858422949467109</v>
      </c>
      <c r="T47" s="124">
        <f>IF(RES_hhdet_in_tes!T47=0,"",RES_hhdet_in_tes!T47/RES_hhdet_in_fec!T47)</f>
        <v>3.9158421401736394</v>
      </c>
      <c r="U47" s="124">
        <f>IF(RES_hhdet_in_tes!U47=0,"",RES_hhdet_in_tes!U47/RES_hhdet_in_fec!U47)</f>
        <v>3.9681149469287034</v>
      </c>
      <c r="V47" s="124">
        <f>IF(RES_hhdet_in_tes!V47=0,"",RES_hhdet_in_tes!V47/RES_hhdet_in_fec!V47)</f>
        <v>4.0214127916716489</v>
      </c>
      <c r="W47" s="124">
        <f>IF(RES_hhdet_in_tes!W47=0,"",RES_hhdet_in_tes!W47/RES_hhdet_in_fec!W47)</f>
        <v>4.0735921261693395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2.3113993071655847</v>
      </c>
      <c r="D48" s="111">
        <f>IF(RES_hhdet_in_tes!D48=0,"",RES_hhdet_in_tes!D48/RES_hhdet_in_fec!D48)</f>
        <v>2.3882884581131583</v>
      </c>
      <c r="E48" s="111">
        <f>IF(RES_hhdet_in_tes!E48=0,"",RES_hhdet_in_tes!E48/RES_hhdet_in_fec!E48)</f>
        <v>2.4659894526147763</v>
      </c>
      <c r="F48" s="111">
        <f>IF(RES_hhdet_in_tes!F48=0,"",RES_hhdet_in_tes!F48/RES_hhdet_in_fec!F48)</f>
        <v>2.5437738957526972</v>
      </c>
      <c r="G48" s="111">
        <f>IF(RES_hhdet_in_tes!G48=0,"",RES_hhdet_in_tes!G48/RES_hhdet_in_fec!G48)</f>
        <v>2.6222974835940267</v>
      </c>
      <c r="H48" s="111">
        <f>IF(RES_hhdet_in_tes!H48=0,"",RES_hhdet_in_tes!H48/RES_hhdet_in_fec!H48)</f>
        <v>2.7014757060724404</v>
      </c>
      <c r="I48" s="111">
        <f>IF(RES_hhdet_in_tes!I48=0,"",RES_hhdet_in_tes!I48/RES_hhdet_in_fec!I48)</f>
        <v>2.7814656975756371</v>
      </c>
      <c r="J48" s="111">
        <f>IF(RES_hhdet_in_tes!J48=0,"",RES_hhdet_in_tes!J48/RES_hhdet_in_fec!J48)</f>
        <v>2.8629210660781266</v>
      </c>
      <c r="K48" s="111">
        <f>IF(RES_hhdet_in_tes!K48=0,"",RES_hhdet_in_tes!K48/RES_hhdet_in_fec!K48)</f>
        <v>2.9463913791228284</v>
      </c>
      <c r="L48" s="111">
        <f>IF(RES_hhdet_in_tes!L48=0,"",RES_hhdet_in_tes!L48/RES_hhdet_in_fec!L48)</f>
        <v>3.0320125140666656</v>
      </c>
      <c r="M48" s="111">
        <f>IF(RES_hhdet_in_tes!M48=0,"",RES_hhdet_in_tes!M48/RES_hhdet_in_fec!M48)</f>
        <v>3.1342788917789277</v>
      </c>
      <c r="N48" s="111">
        <f>IF(RES_hhdet_in_tes!N48=0,"",RES_hhdet_in_tes!N48/RES_hhdet_in_fec!N48)</f>
        <v>3.257933957050779</v>
      </c>
      <c r="O48" s="111">
        <f>IF(RES_hhdet_in_tes!O48=0,"",RES_hhdet_in_tes!O48/RES_hhdet_in_fec!O48)</f>
        <v>3.4056001129526141</v>
      </c>
      <c r="P48" s="111">
        <f>IF(RES_hhdet_in_tes!P48=0,"",RES_hhdet_in_tes!P48/RES_hhdet_in_fec!P48)</f>
        <v>3.5657408793193213</v>
      </c>
      <c r="Q48" s="111">
        <f>IF(RES_hhdet_in_tes!Q48=0,"",RES_hhdet_in_tes!Q48/RES_hhdet_in_fec!Q48)</f>
        <v>3.7033632254105058</v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3.858422949467109</v>
      </c>
      <c r="T48" s="111">
        <f>IF(RES_hhdet_in_tes!T48=0,"",RES_hhdet_in_tes!T48/RES_hhdet_in_fec!T48)</f>
        <v>3.9158421401736394</v>
      </c>
      <c r="U48" s="111">
        <f>IF(RES_hhdet_in_tes!U48=0,"",RES_hhdet_in_tes!U48/RES_hhdet_in_fec!U48)</f>
        <v>3.9681149469287034</v>
      </c>
      <c r="V48" s="111">
        <f>IF(RES_hhdet_in_tes!V48=0,"",RES_hhdet_in_tes!V48/RES_hhdet_in_fec!V48)</f>
        <v>4.0214127916716489</v>
      </c>
      <c r="W48" s="111">
        <f>IF(RES_hhdet_in_tes!W48=0,"",RES_hhdet_in_tes!W48/RES_hhdet_in_fec!W48)</f>
        <v>4.0735921261693395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0.62240580613870666</v>
      </c>
      <c r="D49" s="124">
        <f>IF(RES_hhdet_in_tes!D49=0,"",RES_hhdet_in_tes!D49/RES_hhdet_in_fec!D49)</f>
        <v>0.63740013004306328</v>
      </c>
      <c r="E49" s="124">
        <f>IF(RES_hhdet_in_tes!E49=0,"",RES_hhdet_in_tes!E49/RES_hhdet_in_fec!E49)</f>
        <v>0.61774524028309619</v>
      </c>
      <c r="F49" s="124">
        <f>IF(RES_hhdet_in_tes!F49=0,"",RES_hhdet_in_tes!F49/RES_hhdet_in_fec!F49)</f>
        <v>0.63910944447788343</v>
      </c>
      <c r="G49" s="124">
        <f>IF(RES_hhdet_in_tes!G49=0,"",RES_hhdet_in_tes!G49/RES_hhdet_in_fec!G49)</f>
        <v>0.6314565368080699</v>
      </c>
      <c r="H49" s="124">
        <f>IF(RES_hhdet_in_tes!H49=0,"",RES_hhdet_in_tes!H49/RES_hhdet_in_fec!H49)</f>
        <v>0.65075693268958879</v>
      </c>
      <c r="I49" s="124">
        <f>IF(RES_hhdet_in_tes!I49=0,"",RES_hhdet_in_tes!I49/RES_hhdet_in_fec!I49)</f>
        <v>0.6219372705188706</v>
      </c>
      <c r="J49" s="124">
        <f>IF(RES_hhdet_in_tes!J49=0,"",RES_hhdet_in_tes!J49/RES_hhdet_in_fec!J49)</f>
        <v>0.61119241840050742</v>
      </c>
      <c r="K49" s="124">
        <f>IF(RES_hhdet_in_tes!K49=0,"",RES_hhdet_in_tes!K49/RES_hhdet_in_fec!K49)</f>
        <v>0.63773716613908216</v>
      </c>
      <c r="L49" s="124">
        <f>IF(RES_hhdet_in_tes!L49=0,"",RES_hhdet_in_tes!L49/RES_hhdet_in_fec!L49)</f>
        <v>0.66464008029460186</v>
      </c>
      <c r="M49" s="124">
        <f>IF(RES_hhdet_in_tes!M49=0,"",RES_hhdet_in_tes!M49/RES_hhdet_in_fec!M49)</f>
        <v>0.68808986157391927</v>
      </c>
      <c r="N49" s="124">
        <f>IF(RES_hhdet_in_tes!N49=0,"",RES_hhdet_in_tes!N49/RES_hhdet_in_fec!N49)</f>
        <v>0.68292703484342199</v>
      </c>
      <c r="O49" s="124">
        <f>IF(RES_hhdet_in_tes!O49=0,"",RES_hhdet_in_tes!O49/RES_hhdet_in_fec!O49)</f>
        <v>0.70271092472629904</v>
      </c>
      <c r="P49" s="124">
        <f>IF(RES_hhdet_in_tes!P49=0,"",RES_hhdet_in_tes!P49/RES_hhdet_in_fec!P49)</f>
        <v>0.71239882070185856</v>
      </c>
      <c r="Q49" s="124">
        <f>IF(RES_hhdet_in_tes!Q49=0,"",RES_hhdet_in_tes!Q49/RES_hhdet_in_fec!Q49)</f>
        <v>0.71175461045938615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0.751528431394477</v>
      </c>
      <c r="T49" s="124">
        <f>IF(RES_hhdet_in_tes!T49=0,"",RES_hhdet_in_tes!T49/RES_hhdet_in_fec!T49)</f>
        <v>0.76918169508016732</v>
      </c>
      <c r="U49" s="124">
        <f>IF(RES_hhdet_in_tes!U49=0,"",RES_hhdet_in_tes!U49/RES_hhdet_in_fec!U49)</f>
        <v>0.78393393629859998</v>
      </c>
      <c r="V49" s="124">
        <f>IF(RES_hhdet_in_tes!V49=0,"",RES_hhdet_in_tes!V49/RES_hhdet_in_fec!V49)</f>
        <v>0.79450204999968232</v>
      </c>
      <c r="W49" s="124">
        <f>IF(RES_hhdet_in_tes!W49=0,"",RES_hhdet_in_tes!W49/RES_hhdet_in_fec!W49)</f>
        <v>0.80412437141353943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0.56468428514998392</v>
      </c>
      <c r="D50" s="111">
        <f>IF(RES_hhdet_in_tes!D50=0,"",RES_hhdet_in_tes!D50/RES_hhdet_in_fec!D50)</f>
        <v>0.5665552219136788</v>
      </c>
      <c r="E50" s="111">
        <f>IF(RES_hhdet_in_tes!E50=0,"",RES_hhdet_in_tes!E50/RES_hhdet_in_fec!E50)</f>
        <v>0.56873588090149019</v>
      </c>
      <c r="F50" s="111">
        <f>IF(RES_hhdet_in_tes!F50=0,"",RES_hhdet_in_tes!F50/RES_hhdet_in_fec!F50)</f>
        <v>0.57095877473804468</v>
      </c>
      <c r="G50" s="111">
        <f>IF(RES_hhdet_in_tes!G50=0,"",RES_hhdet_in_tes!G50/RES_hhdet_in_fec!G50)</f>
        <v>0.57346690452544546</v>
      </c>
      <c r="H50" s="111">
        <f>IF(RES_hhdet_in_tes!H50=0,"",RES_hhdet_in_tes!H50/RES_hhdet_in_fec!H50)</f>
        <v>0.57623053002237234</v>
      </c>
      <c r="I50" s="111">
        <f>IF(RES_hhdet_in_tes!I50=0,"",RES_hhdet_in_tes!I50/RES_hhdet_in_fec!I50)</f>
        <v>0.57930952670748403</v>
      </c>
      <c r="J50" s="111">
        <f>IF(RES_hhdet_in_tes!J50=0,"",RES_hhdet_in_tes!J50/RES_hhdet_in_fec!J50)</f>
        <v>0.58294918328270295</v>
      </c>
      <c r="K50" s="111">
        <f>IF(RES_hhdet_in_tes!K50=0,"",RES_hhdet_in_tes!K50/RES_hhdet_in_fec!K50)</f>
        <v>0.58735805966326526</v>
      </c>
      <c r="L50" s="111">
        <f>IF(RES_hhdet_in_tes!L50=0,"",RES_hhdet_in_tes!L50/RES_hhdet_in_fec!L50)</f>
        <v>0.59259195417701993</v>
      </c>
      <c r="M50" s="111">
        <f>IF(RES_hhdet_in_tes!M50=0,"",RES_hhdet_in_tes!M50/RES_hhdet_in_fec!M50)</f>
        <v>0.60360006064405713</v>
      </c>
      <c r="N50" s="111">
        <f>IF(RES_hhdet_in_tes!N50=0,"",RES_hhdet_in_tes!N50/RES_hhdet_in_fec!N50)</f>
        <v>0.62195324978093747</v>
      </c>
      <c r="O50" s="111">
        <f>IF(RES_hhdet_in_tes!O50=0,"",RES_hhdet_in_tes!O50/RES_hhdet_in_fec!O50)</f>
        <v>0.64896284259526782</v>
      </c>
      <c r="P50" s="111">
        <f>IF(RES_hhdet_in_tes!P50=0,"",RES_hhdet_in_tes!P50/RES_hhdet_in_fec!P50)</f>
        <v>0.68187281058757154</v>
      </c>
      <c r="Q50" s="111">
        <f>IF(RES_hhdet_in_tes!Q50=0,"",RES_hhdet_in_tes!Q50/RES_hhdet_in_fec!Q50)</f>
        <v>0.71175348048102327</v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0.7513517722989731</v>
      </c>
      <c r="T50" s="111">
        <f>IF(RES_hhdet_in_tes!T50=0,"",RES_hhdet_in_tes!T50/RES_hhdet_in_fec!T50)</f>
        <v>0.7689510131069448</v>
      </c>
      <c r="U50" s="111">
        <f>IF(RES_hhdet_in_tes!U50=0,"",RES_hhdet_in_tes!U50/RES_hhdet_in_fec!U50)</f>
        <v>0.78361704711359137</v>
      </c>
      <c r="V50" s="111">
        <f>IF(RES_hhdet_in_tes!V50=0,"",RES_hhdet_in_tes!V50/RES_hhdet_in_fec!V50)</f>
        <v>0.79424992176841014</v>
      </c>
      <c r="W50" s="111">
        <f>IF(RES_hhdet_in_tes!W50=0,"",RES_hhdet_in_tes!W50/RES_hhdet_in_fec!W50)</f>
        <v>0.79925149973345522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0.84590410725379095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0.84597135171612325</v>
      </c>
      <c r="F51" s="111">
        <f>IF(RES_hhdet_in_tes!F51=0,"",RES_hhdet_in_tes!F51/RES_hhdet_in_fec!F51)</f>
        <v>0.85075168113831889</v>
      </c>
      <c r="G51" s="111">
        <f>IF(RES_hhdet_in_tes!G51=0,"",RES_hhdet_in_tes!G51/RES_hhdet_in_fec!G51)</f>
        <v>0.86275062688044957</v>
      </c>
      <c r="H51" s="111">
        <f>IF(RES_hhdet_in_tes!H51=0,"",RES_hhdet_in_tes!H51/RES_hhdet_in_fec!H51)</f>
        <v>0.86925413212594149</v>
      </c>
      <c r="I51" s="111">
        <f>IF(RES_hhdet_in_tes!I51=0,"",RES_hhdet_in_tes!I51/RES_hhdet_in_fec!I51)</f>
        <v>0.84793334055327663</v>
      </c>
      <c r="J51" s="111">
        <f>IF(RES_hhdet_in_tes!J51=0,"",RES_hhdet_in_tes!J51/RES_hhdet_in_fec!J51)</f>
        <v>0.85902802323111782</v>
      </c>
      <c r="K51" s="111">
        <f>IF(RES_hhdet_in_tes!K51=0,"",RES_hhdet_in_tes!K51/RES_hhdet_in_fec!K51)</f>
        <v>0.87107278976113156</v>
      </c>
      <c r="L51" s="111">
        <f>IF(RES_hhdet_in_tes!L51=0,"",RES_hhdet_in_tes!L51/RES_hhdet_in_fec!L51)</f>
        <v>0.7634685496086614</v>
      </c>
      <c r="M51" s="111">
        <f>IF(RES_hhdet_in_tes!M51=0,"",RES_hhdet_in_tes!M51/RES_hhdet_in_fec!M51)</f>
        <v>0.88384268129860533</v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>
        <f>IF(RES_hhdet_in_tes!P51=0,"",RES_hhdet_in_tes!P51/RES_hhdet_in_fec!P51)</f>
        <v>0.91820475296243775</v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0.92947226984271725</v>
      </c>
      <c r="T51" s="111">
        <f>IF(RES_hhdet_in_tes!T51=0,"",RES_hhdet_in_tes!T51/RES_hhdet_in_fec!T51)</f>
        <v>0.93581809386110837</v>
      </c>
      <c r="U51" s="111">
        <f>IF(RES_hhdet_in_tes!U51=0,"",RES_hhdet_in_tes!U51/RES_hhdet_in_fec!U51)</f>
        <v>0.94497452204882304</v>
      </c>
      <c r="V51" s="111">
        <f>IF(RES_hhdet_in_tes!V51=0,"",RES_hhdet_in_tes!V51/RES_hhdet_in_fec!V51)</f>
        <v>0.94623075303180126</v>
      </c>
      <c r="W51" s="111">
        <f>IF(RES_hhdet_in_tes!W51=0,"",RES_hhdet_in_tes!W51/RES_hhdet_in_fec!W51)</f>
        <v>0.94668952472065904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0.56468428514998392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0.56873588090149019</v>
      </c>
      <c r="F52" s="112">
        <f>IF(RES_hhdet_in_tes!F52=0,"",RES_hhdet_in_tes!F52/RES_hhdet_in_fec!F52)</f>
        <v>0.57095877473804468</v>
      </c>
      <c r="G52" s="112">
        <f>IF(RES_hhdet_in_tes!G52=0,"",RES_hhdet_in_tes!G52/RES_hhdet_in_fec!G52)</f>
        <v>0.57346690452544546</v>
      </c>
      <c r="H52" s="112">
        <f>IF(RES_hhdet_in_tes!H52=0,"",RES_hhdet_in_tes!H52/RES_hhdet_in_fec!H52)</f>
        <v>0.57623053002237234</v>
      </c>
      <c r="I52" s="112">
        <f>IF(RES_hhdet_in_tes!I52=0,"",RES_hhdet_in_tes!I52/RES_hhdet_in_fec!I52)</f>
        <v>0.57930952670748403</v>
      </c>
      <c r="J52" s="112">
        <f>IF(RES_hhdet_in_tes!J52=0,"",RES_hhdet_in_tes!J52/RES_hhdet_in_fec!J52)</f>
        <v>0.58294918328270295</v>
      </c>
      <c r="K52" s="112">
        <f>IF(RES_hhdet_in_tes!K52=0,"",RES_hhdet_in_tes!K52/RES_hhdet_in_fec!K52)</f>
        <v>0.58735805966326526</v>
      </c>
      <c r="L52" s="112">
        <f>IF(RES_hhdet_in_tes!L52=0,"",RES_hhdet_in_tes!L52/RES_hhdet_in_fec!L52)</f>
        <v>0.59259195417701993</v>
      </c>
      <c r="M52" s="112">
        <f>IF(RES_hhdet_in_tes!M52=0,"",RES_hhdet_in_tes!M52/RES_hhdet_in_fec!M52)</f>
        <v>0.60360006064405713</v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>
        <f>IF(RES_hhdet_in_tes!P52=0,"",RES_hhdet_in_tes!P52/RES_hhdet_in_fec!P52)</f>
        <v>0.68187281058757154</v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0.7513517722989731</v>
      </c>
      <c r="T52" s="112">
        <f>IF(RES_hhdet_in_tes!T52=0,"",RES_hhdet_in_tes!T52/RES_hhdet_in_fec!T52)</f>
        <v>0.7689510131069448</v>
      </c>
      <c r="U52" s="112">
        <f>IF(RES_hhdet_in_tes!U52=0,"",RES_hhdet_in_tes!U52/RES_hhdet_in_fec!U52)</f>
        <v>0.78361704711359137</v>
      </c>
      <c r="V52" s="112">
        <f>IF(RES_hhdet_in_tes!V52=0,"",RES_hhdet_in_tes!V52/RES_hhdet_in_fec!V52)</f>
        <v>0.79424992176841014</v>
      </c>
      <c r="W52" s="112">
        <f>IF(RES_hhdet_in_tes!W52=0,"",RES_hhdet_in_tes!W52/RES_hhdet_in_fec!W52)</f>
        <v>0.79925149973345522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0.70247081511579812</v>
      </c>
      <c r="D54" s="112">
        <f>IF(RES_hhdet_in_tes!D54=0,"",RES_hhdet_in_tes!D54/RES_hhdet_in_fec!D54)</f>
        <v>0.70348844057628712</v>
      </c>
      <c r="E54" s="112">
        <f>IF(RES_hhdet_in_tes!E54=0,"",RES_hhdet_in_tes!E54/RES_hhdet_in_fec!E54)</f>
        <v>0.70458433582618907</v>
      </c>
      <c r="F54" s="112">
        <f>IF(RES_hhdet_in_tes!F54=0,"",RES_hhdet_in_tes!F54/RES_hhdet_in_fec!F54)</f>
        <v>0.70569075815098226</v>
      </c>
      <c r="G54" s="112">
        <f>IF(RES_hhdet_in_tes!G54=0,"",RES_hhdet_in_tes!G54/RES_hhdet_in_fec!G54)</f>
        <v>0.70686988973606046</v>
      </c>
      <c r="H54" s="112">
        <f>IF(RES_hhdet_in_tes!H54=0,"",RES_hhdet_in_tes!H54/RES_hhdet_in_fec!H54)</f>
        <v>0.70811476079447921</v>
      </c>
      <c r="I54" s="112">
        <f>IF(RES_hhdet_in_tes!I54=0,"",RES_hhdet_in_tes!I54/RES_hhdet_in_fec!I54)</f>
        <v>0.70944156630054289</v>
      </c>
      <c r="J54" s="112">
        <f>IF(RES_hhdet_in_tes!J54=0,"",RES_hhdet_in_tes!J54/RES_hhdet_in_fec!J54)</f>
        <v>0.71091513215166391</v>
      </c>
      <c r="K54" s="112">
        <f>IF(RES_hhdet_in_tes!K54=0,"",RES_hhdet_in_tes!K54/RES_hhdet_in_fec!K54)</f>
        <v>0.71259290707740297</v>
      </c>
      <c r="L54" s="112">
        <f>IF(RES_hhdet_in_tes!L54=0,"",RES_hhdet_in_tes!L54/RES_hhdet_in_fec!L54)</f>
        <v>0.71449499740075118</v>
      </c>
      <c r="M54" s="112">
        <f>IF(RES_hhdet_in_tes!M54=0,"",RES_hhdet_in_tes!M54/RES_hhdet_in_fec!M54)</f>
        <v>0.71793938394270029</v>
      </c>
      <c r="N54" s="112">
        <f>IF(RES_hhdet_in_tes!N54=0,"",RES_hhdet_in_tes!N54/RES_hhdet_in_fec!N54)</f>
        <v>0.72350516767436834</v>
      </c>
      <c r="O54" s="112">
        <f>IF(RES_hhdet_in_tes!O54=0,"",RES_hhdet_in_tes!O54/RES_hhdet_in_fec!O54)</f>
        <v>0.7319349780338259</v>
      </c>
      <c r="P54" s="112">
        <f>IF(RES_hhdet_in_tes!P54=0,"",RES_hhdet_in_tes!P54/RES_hhdet_in_fec!P54)</f>
        <v>0.74290107917385406</v>
      </c>
      <c r="Q54" s="112">
        <f>IF(RES_hhdet_in_tes!Q54=0,"",RES_hhdet_in_tes!Q54/RES_hhdet_in_fec!Q54)</f>
        <v>0.75366146175833459</v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0.76901269964100427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0.79440779091412339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0.90902401216468309</v>
      </c>
      <c r="D55" s="113">
        <f>IF(RES_hhdet_in_tes!D55=0,"",RES_hhdet_in_tes!D55/RES_hhdet_in_fec!D55)</f>
        <v>0.91670709312611809</v>
      </c>
      <c r="E55" s="113">
        <f>IF(RES_hhdet_in_tes!E55=0,"",RES_hhdet_in_tes!E55/RES_hhdet_in_fec!E55)</f>
        <v>0.90852551231636891</v>
      </c>
      <c r="F55" s="113">
        <f>IF(RES_hhdet_in_tes!F55=0,"",RES_hhdet_in_tes!F55/RES_hhdet_in_fec!F55)</f>
        <v>0.91126092247383539</v>
      </c>
      <c r="G55" s="113">
        <f>IF(RES_hhdet_in_tes!G55=0,"",RES_hhdet_in_tes!G55/RES_hhdet_in_fec!G55)</f>
        <v>0.91858056223174678</v>
      </c>
      <c r="H55" s="113">
        <f>IF(RES_hhdet_in_tes!H55=0,"",RES_hhdet_in_tes!H55/RES_hhdet_in_fec!H55)</f>
        <v>0.92232404840165894</v>
      </c>
      <c r="I55" s="113">
        <f>IF(RES_hhdet_in_tes!I55=0,"",RES_hhdet_in_tes!I55/RES_hhdet_in_fec!I55)</f>
        <v>0.9080528082140461</v>
      </c>
      <c r="J55" s="113">
        <f>IF(RES_hhdet_in_tes!J55=0,"",RES_hhdet_in_tes!J55/RES_hhdet_in_fec!J55)</f>
        <v>0.91474831649009791</v>
      </c>
      <c r="K55" s="113">
        <f>IF(RES_hhdet_in_tes!K55=0,"",RES_hhdet_in_tes!K55/RES_hhdet_in_fec!K55)</f>
        <v>0.92188755464748884</v>
      </c>
      <c r="L55" s="113">
        <f>IF(RES_hhdet_in_tes!L55=0,"",RES_hhdet_in_tes!L55/RES_hhdet_in_fec!L55)</f>
        <v>0.84738244683412889</v>
      </c>
      <c r="M55" s="113">
        <f>IF(RES_hhdet_in_tes!M55=0,"",RES_hhdet_in_tes!M55/RES_hhdet_in_fec!M55)</f>
        <v>0.92724501112004742</v>
      </c>
      <c r="N55" s="113">
        <f>IF(RES_hhdet_in_tes!N55=0,"",RES_hhdet_in_tes!N55/RES_hhdet_in_fec!N55)</f>
        <v>0.91172627662544325</v>
      </c>
      <c r="O55" s="113">
        <f>IF(RES_hhdet_in_tes!O55=0,"",RES_hhdet_in_tes!O55/RES_hhdet_in_fec!O55)</f>
        <v>0.9117696047883983</v>
      </c>
      <c r="P55" s="113">
        <f>IF(RES_hhdet_in_tes!P55=0,"",RES_hhdet_in_tes!P55/RES_hhdet_in_fec!P55)</f>
        <v>0.93815228198596401</v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>
        <f>IF(RES_hhdet_in_tes!W55=0,"",RES_hhdet_in_tes!W55/RES_hhdet_in_fec!W55)</f>
        <v>0.94509856545235904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0.70247081511579812</v>
      </c>
      <c r="D56" s="111">
        <f>IF(RES_hhdet_in_tes!D56=0,"",RES_hhdet_in_tes!D56/RES_hhdet_in_fec!D56)</f>
        <v>0.70348844057628712</v>
      </c>
      <c r="E56" s="111">
        <f>IF(RES_hhdet_in_tes!E56=0,"",RES_hhdet_in_tes!E56/RES_hhdet_in_fec!E56)</f>
        <v>0.70458433582618907</v>
      </c>
      <c r="F56" s="111">
        <f>IF(RES_hhdet_in_tes!F56=0,"",RES_hhdet_in_tes!F56/RES_hhdet_in_fec!F56)</f>
        <v>0.70569075815098226</v>
      </c>
      <c r="G56" s="111">
        <f>IF(RES_hhdet_in_tes!G56=0,"",RES_hhdet_in_tes!G56/RES_hhdet_in_fec!G56)</f>
        <v>0.70686988973606046</v>
      </c>
      <c r="H56" s="111">
        <f>IF(RES_hhdet_in_tes!H56=0,"",RES_hhdet_in_tes!H56/RES_hhdet_in_fec!H56)</f>
        <v>0.70811476079447921</v>
      </c>
      <c r="I56" s="111">
        <f>IF(RES_hhdet_in_tes!I56=0,"",RES_hhdet_in_tes!I56/RES_hhdet_in_fec!I56)</f>
        <v>0.70944156630054289</v>
      </c>
      <c r="J56" s="111">
        <f>IF(RES_hhdet_in_tes!J56=0,"",RES_hhdet_in_tes!J56/RES_hhdet_in_fec!J56)</f>
        <v>0.71091513215166391</v>
      </c>
      <c r="K56" s="111">
        <f>IF(RES_hhdet_in_tes!K56=0,"",RES_hhdet_in_tes!K56/RES_hhdet_in_fec!K56)</f>
        <v>0.71259290707740297</v>
      </c>
      <c r="L56" s="111">
        <f>IF(RES_hhdet_in_tes!L56=0,"",RES_hhdet_in_tes!L56/RES_hhdet_in_fec!L56)</f>
        <v>0.71449499740075118</v>
      </c>
      <c r="M56" s="111">
        <f>IF(RES_hhdet_in_tes!M56=0,"",RES_hhdet_in_tes!M56/RES_hhdet_in_fec!M56)</f>
        <v>0.71793938394270029</v>
      </c>
      <c r="N56" s="111">
        <f>IF(RES_hhdet_in_tes!N56=0,"",RES_hhdet_in_tes!N56/RES_hhdet_in_fec!N56)</f>
        <v>0.72350516767436812</v>
      </c>
      <c r="O56" s="111">
        <f>IF(RES_hhdet_in_tes!O56=0,"",RES_hhdet_in_tes!O56/RES_hhdet_in_fec!O56)</f>
        <v>0.7319349780338259</v>
      </c>
      <c r="P56" s="111">
        <f>IF(RES_hhdet_in_tes!P56=0,"",RES_hhdet_in_tes!P56/RES_hhdet_in_fec!P56)</f>
        <v>0.74290107917385406</v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>
        <f>IF(RES_hhdet_in_tes!W56=0,"",RES_hhdet_in_tes!W56/RES_hhdet_in_fec!W56)</f>
        <v>0.79440779091412328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0.70032916772169163</v>
      </c>
      <c r="D58" s="124">
        <f>IF(RES_hhdet_in_tes!D58=0,"",RES_hhdet_in_tes!D58/RES_hhdet_in_fec!D58)</f>
        <v>0.69520763237206895</v>
      </c>
      <c r="E58" s="124">
        <f>IF(RES_hhdet_in_tes!E58=0,"",RES_hhdet_in_tes!E58/RES_hhdet_in_fec!E58)</f>
        <v>0.69824090944416217</v>
      </c>
      <c r="F58" s="124">
        <f>IF(RES_hhdet_in_tes!F58=0,"",RES_hhdet_in_tes!F58/RES_hhdet_in_fec!F58)</f>
        <v>0.68544815508478318</v>
      </c>
      <c r="G58" s="124">
        <f>IF(RES_hhdet_in_tes!G58=0,"",RES_hhdet_in_tes!G58/RES_hhdet_in_fec!G58)</f>
        <v>0.702263767985008</v>
      </c>
      <c r="H58" s="124">
        <f>IF(RES_hhdet_in_tes!H58=0,"",RES_hhdet_in_tes!H58/RES_hhdet_in_fec!H58)</f>
        <v>0.7142511071135822</v>
      </c>
      <c r="I58" s="124">
        <f>IF(RES_hhdet_in_tes!I58=0,"",RES_hhdet_in_tes!I58/RES_hhdet_in_fec!I58)</f>
        <v>0.71365737457276135</v>
      </c>
      <c r="J58" s="124">
        <f>IF(RES_hhdet_in_tes!J58=0,"",RES_hhdet_in_tes!J58/RES_hhdet_in_fec!J58)</f>
        <v>0.72583249141695882</v>
      </c>
      <c r="K58" s="124">
        <f>IF(RES_hhdet_in_tes!K58=0,"",RES_hhdet_in_tes!K58/RES_hhdet_in_fec!K58)</f>
        <v>0.70987134039963184</v>
      </c>
      <c r="L58" s="124">
        <f>IF(RES_hhdet_in_tes!L58=0,"",RES_hhdet_in_tes!L58/RES_hhdet_in_fec!L58)</f>
        <v>0.72115169509644617</v>
      </c>
      <c r="M58" s="124">
        <f>IF(RES_hhdet_in_tes!M58=0,"",RES_hhdet_in_tes!M58/RES_hhdet_in_fec!M58)</f>
        <v>0.71710414070763884</v>
      </c>
      <c r="N58" s="124">
        <f>IF(RES_hhdet_in_tes!N58=0,"",RES_hhdet_in_tes!N58/RES_hhdet_in_fec!N58)</f>
        <v>0.7278019498409497</v>
      </c>
      <c r="O58" s="124">
        <f>IF(RES_hhdet_in_tes!O58=0,"",RES_hhdet_in_tes!O58/RES_hhdet_in_fec!O58)</f>
        <v>0.73283163081465985</v>
      </c>
      <c r="P58" s="124">
        <f>IF(RES_hhdet_in_tes!P58=0,"",RES_hhdet_in_tes!P58/RES_hhdet_in_fec!P58)</f>
        <v>0.73229787222836107</v>
      </c>
      <c r="Q58" s="124">
        <f>IF(RES_hhdet_in_tes!Q58=0,"",RES_hhdet_in_tes!Q58/RES_hhdet_in_fec!Q58)</f>
        <v>0.74771331712442735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0.77225588353517749</v>
      </c>
      <c r="T58" s="124">
        <f>IF(RES_hhdet_in_tes!T58=0,"",RES_hhdet_in_tes!T58/RES_hhdet_in_fec!T58)</f>
        <v>0.77822138662327556</v>
      </c>
      <c r="U58" s="124">
        <f>IF(RES_hhdet_in_tes!U58=0,"",RES_hhdet_in_tes!U58/RES_hhdet_in_fec!U58)</f>
        <v>0.78924731433745998</v>
      </c>
      <c r="V58" s="124">
        <f>IF(RES_hhdet_in_tes!V58=0,"",RES_hhdet_in_tes!V58/RES_hhdet_in_fec!V58)</f>
        <v>0.79865850765159663</v>
      </c>
      <c r="W58" s="124">
        <f>IF(RES_hhdet_in_tes!W58=0,"",RES_hhdet_in_tes!W58/RES_hhdet_in_fec!W58)</f>
        <v>0.8095965882984647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0.62051148122153987</v>
      </c>
      <c r="D59" s="111">
        <f>IF(RES_hhdet_in_tes!D59=0,"",RES_hhdet_in_tes!D59/RES_hhdet_in_fec!D59)</f>
        <v>0.62067247674575687</v>
      </c>
      <c r="E59" s="111">
        <f>IF(RES_hhdet_in_tes!E59=0,"",RES_hhdet_in_tes!E59/RES_hhdet_in_fec!E59)</f>
        <v>0.62083120174244089</v>
      </c>
      <c r="F59" s="111">
        <f>IF(RES_hhdet_in_tes!F59=0,"",RES_hhdet_in_tes!F59/RES_hhdet_in_fec!F59)</f>
        <v>0.62098961712173417</v>
      </c>
      <c r="G59" s="111">
        <f>IF(RES_hhdet_in_tes!G59=0,"",RES_hhdet_in_tes!G59/RES_hhdet_in_fec!G59)</f>
        <v>0.62114594147871971</v>
      </c>
      <c r="H59" s="111">
        <f>IF(RES_hhdet_in_tes!H59=0,"",RES_hhdet_in_tes!H59/RES_hhdet_in_fec!H59)</f>
        <v>0.62130039283468108</v>
      </c>
      <c r="I59" s="111">
        <f>IF(RES_hhdet_in_tes!I59=0,"",RES_hhdet_in_tes!I59/RES_hhdet_in_fec!I59)</f>
        <v>0.62145253225139463</v>
      </c>
      <c r="J59" s="111">
        <f>IF(RES_hhdet_in_tes!J59=0,"",RES_hhdet_in_tes!J59/RES_hhdet_in_fec!J59)</f>
        <v>0.62160056155388976</v>
      </c>
      <c r="K59" s="111">
        <f>IF(RES_hhdet_in_tes!K59=0,"",RES_hhdet_in_tes!K59/RES_hhdet_in_fec!K59)</f>
        <v>0.62174295182046524</v>
      </c>
      <c r="L59" s="111">
        <f>IF(RES_hhdet_in_tes!L59=0,"",RES_hhdet_in_tes!L59/RES_hhdet_in_fec!L59)</f>
        <v>0.62187929400188346</v>
      </c>
      <c r="M59" s="111">
        <f>IF(RES_hhdet_in_tes!M59=0,"",RES_hhdet_in_tes!M59/RES_hhdet_in_fec!M59)</f>
        <v>0.62195266414682937</v>
      </c>
      <c r="N59" s="111">
        <f>IF(RES_hhdet_in_tes!N59=0,"",RES_hhdet_in_tes!N59/RES_hhdet_in_fec!N59)</f>
        <v>0.62195266414682937</v>
      </c>
      <c r="O59" s="111">
        <f>IF(RES_hhdet_in_tes!O59=0,"",RES_hhdet_in_tes!O59/RES_hhdet_in_fec!O59)</f>
        <v>0.62195266414682937</v>
      </c>
      <c r="P59" s="111">
        <f>IF(RES_hhdet_in_tes!P59=0,"",RES_hhdet_in_tes!P59/RES_hhdet_in_fec!P59)</f>
        <v>0.62195266414682937</v>
      </c>
      <c r="Q59" s="111">
        <f>IF(RES_hhdet_in_tes!Q59=0,"",RES_hhdet_in_tes!Q59/RES_hhdet_in_fec!Q59)</f>
        <v>0.62195266414682937</v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0.62317417191470381</v>
      </c>
      <c r="T59" s="111">
        <f>IF(RES_hhdet_in_tes!T59=0,"",RES_hhdet_in_tes!T59/RES_hhdet_in_fec!T59)</f>
        <v>0.6240584787819955</v>
      </c>
      <c r="U59" s="111">
        <f>IF(RES_hhdet_in_tes!U59=0,"",RES_hhdet_in_tes!U59/RES_hhdet_in_fec!U59)</f>
        <v>0.62497436803740491</v>
      </c>
      <c r="V59" s="111">
        <f>IF(RES_hhdet_in_tes!V59=0,"",RES_hhdet_in_tes!V59/RES_hhdet_in_fec!V59)</f>
        <v>0.6258270925165792</v>
      </c>
      <c r="W59" s="111">
        <f>IF(RES_hhdet_in_tes!W59=0,"",RES_hhdet_in_tes!W59/RES_hhdet_in_fec!W59)</f>
        <v>0.62661665221951801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0.7730158980997438</v>
      </c>
      <c r="D60" s="45">
        <f>IF(RES_hhdet_in_tes!D60=0,"",RES_hhdet_in_tes!D60/RES_hhdet_in_fec!D60)</f>
        <v>0.77437562052589448</v>
      </c>
      <c r="E60" s="45">
        <f>IF(RES_hhdet_in_tes!E60=0,"",RES_hhdet_in_tes!E60/RES_hhdet_in_fec!E60)</f>
        <v>0.77578562219164593</v>
      </c>
      <c r="F60" s="45">
        <f>IF(RES_hhdet_in_tes!F60=0,"",RES_hhdet_in_tes!F60/RES_hhdet_in_fec!F60)</f>
        <v>0.77720248011734305</v>
      </c>
      <c r="G60" s="45">
        <f>IF(RES_hhdet_in_tes!G60=0,"",RES_hhdet_in_tes!G60/RES_hhdet_in_fec!G60)</f>
        <v>0.77866564226533574</v>
      </c>
      <c r="H60" s="45">
        <f>IF(RES_hhdet_in_tes!H60=0,"",RES_hhdet_in_tes!H60/RES_hhdet_in_fec!H60)</f>
        <v>0.78017028070723327</v>
      </c>
      <c r="I60" s="45">
        <f>IF(RES_hhdet_in_tes!I60=0,"",RES_hhdet_in_tes!I60/RES_hhdet_in_fec!I60)</f>
        <v>0.78172611542211135</v>
      </c>
      <c r="J60" s="45">
        <f>IF(RES_hhdet_in_tes!J60=0,"",RES_hhdet_in_tes!J60/RES_hhdet_in_fec!J60)</f>
        <v>0.78337296573339943</v>
      </c>
      <c r="K60" s="45">
        <f>IF(RES_hhdet_in_tes!K60=0,"",RES_hhdet_in_tes!K60/RES_hhdet_in_fec!K60)</f>
        <v>0.78514468853973984</v>
      </c>
      <c r="L60" s="45">
        <f>IF(RES_hhdet_in_tes!L60=0,"",RES_hhdet_in_tes!L60/RES_hhdet_in_fec!L60)</f>
        <v>0.78705034194958201</v>
      </c>
      <c r="M60" s="45">
        <f>IF(RES_hhdet_in_tes!M60=0,"",RES_hhdet_in_tes!M60/RES_hhdet_in_fec!M60)</f>
        <v>0.78964304490911064</v>
      </c>
      <c r="N60" s="45">
        <f>IF(RES_hhdet_in_tes!N60=0,"",RES_hhdet_in_tes!N60/RES_hhdet_in_fec!N60)</f>
        <v>0.79307963633944278</v>
      </c>
      <c r="O60" s="45">
        <f>IF(RES_hhdet_in_tes!O60=0,"",RES_hhdet_in_tes!O60/RES_hhdet_in_fec!O60)</f>
        <v>0.79774146681095071</v>
      </c>
      <c r="P60" s="45">
        <f>IF(RES_hhdet_in_tes!P60=0,"",RES_hhdet_in_tes!P60/RES_hhdet_in_fec!P60)</f>
        <v>0.80382882508509612</v>
      </c>
      <c r="Q60" s="45">
        <f>IF(RES_hhdet_in_tes!Q60=0,"",RES_hhdet_in_tes!Q60/RES_hhdet_in_fec!Q60)</f>
        <v>0.8116746188640015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0.83566850461654096</v>
      </c>
      <c r="T60" s="45">
        <f>IF(RES_hhdet_in_tes!T60=0,"",RES_hhdet_in_tes!T60/RES_hhdet_in_fec!T60)</f>
        <v>0.84999062511620027</v>
      </c>
      <c r="U60" s="45">
        <f>IF(RES_hhdet_in_tes!U60=0,"",RES_hhdet_in_tes!U60/RES_hhdet_in_fec!U60)</f>
        <v>0.86366729997972913</v>
      </c>
      <c r="V60" s="45">
        <f>IF(RES_hhdet_in_tes!V60=0,"",RES_hhdet_in_tes!V60/RES_hhdet_in_fec!V60)</f>
        <v>0.87505185616832715</v>
      </c>
      <c r="W60" s="45">
        <f>IF(RES_hhdet_in_tes!W60=0,"",RES_hhdet_in_tes!W60/RES_hhdet_in_fec!W60)</f>
        <v>0.8835658705515006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0.63907423573164035</v>
      </c>
      <c r="D62" s="119">
        <f>IF(RES_hhdet_in_tes!D62=0,"",RES_hhdet_in_tes!D62/RES_hhdet_in_fec!D62)</f>
        <v>0.6429852308051387</v>
      </c>
      <c r="E62" s="119">
        <f>IF(RES_hhdet_in_tes!E62=0,"",RES_hhdet_in_tes!E62/RES_hhdet_in_fec!E62)</f>
        <v>0.64958047187231982</v>
      </c>
      <c r="F62" s="119">
        <f>IF(RES_hhdet_in_tes!F62=0,"",RES_hhdet_in_tes!F62/RES_hhdet_in_fec!F62)</f>
        <v>0.6573061894795782</v>
      </c>
      <c r="G62" s="119">
        <f>IF(RES_hhdet_in_tes!G62=0,"",RES_hhdet_in_tes!G62/RES_hhdet_in_fec!G62)</f>
        <v>0.66636902660366792</v>
      </c>
      <c r="H62" s="119">
        <f>IF(RES_hhdet_in_tes!H62=0,"",RES_hhdet_in_tes!H62/RES_hhdet_in_fec!H62)</f>
        <v>0.67298503321349323</v>
      </c>
      <c r="I62" s="119">
        <f>IF(RES_hhdet_in_tes!I62=0,"",RES_hhdet_in_tes!I62/RES_hhdet_in_fec!I62)</f>
        <v>0.67820189458867008</v>
      </c>
      <c r="J62" s="119">
        <f>IF(RES_hhdet_in_tes!J62=0,"",RES_hhdet_in_tes!J62/RES_hhdet_in_fec!J62)</f>
        <v>0.68949460340026103</v>
      </c>
      <c r="K62" s="119">
        <f>IF(RES_hhdet_in_tes!K62=0,"",RES_hhdet_in_tes!K62/RES_hhdet_in_fec!K62)</f>
        <v>0.69791747542891625</v>
      </c>
      <c r="L62" s="119">
        <f>IF(RES_hhdet_in_tes!L62=0,"",RES_hhdet_in_tes!L62/RES_hhdet_in_fec!L62)</f>
        <v>0.70579110864229844</v>
      </c>
      <c r="M62" s="119">
        <f>IF(RES_hhdet_in_tes!M62=0,"",RES_hhdet_in_tes!M62/RES_hhdet_in_fec!M62)</f>
        <v>0.7133340213634447</v>
      </c>
      <c r="N62" s="119">
        <f>IF(RES_hhdet_in_tes!N62=0,"",RES_hhdet_in_tes!N62/RES_hhdet_in_fec!N62)</f>
        <v>0.73081645835471176</v>
      </c>
      <c r="O62" s="119">
        <f>IF(RES_hhdet_in_tes!O62=0,"",RES_hhdet_in_tes!O62/RES_hhdet_in_fec!O62)</f>
        <v>0.74883209525591188</v>
      </c>
      <c r="P62" s="119">
        <f>IF(RES_hhdet_in_tes!P62=0,"",RES_hhdet_in_tes!P62/RES_hhdet_in_fec!P62)</f>
        <v>0.76200199579667571</v>
      </c>
      <c r="Q62" s="119">
        <f>IF(RES_hhdet_in_tes!Q62=0,"",RES_hhdet_in_tes!Q62/RES_hhdet_in_fec!Q62)</f>
        <v>0.78049289564992785</v>
      </c>
      <c r="R62" s="119">
        <f>IF(RES_hhdet_in_tes!R62=0,"",RES_hhdet_in_tes!R62/RES_hhdet_in_fec!R62)</f>
        <v>0.79434354523223893</v>
      </c>
      <c r="S62" s="119">
        <f>IF(RES_hhdet_in_tes!S62=0,"",RES_hhdet_in_tes!S62/RES_hhdet_in_fec!S62)</f>
        <v>0.80440717239255943</v>
      </c>
      <c r="T62" s="119">
        <f>IF(RES_hhdet_in_tes!T62=0,"",RES_hhdet_in_tes!T62/RES_hhdet_in_fec!T62)</f>
        <v>0.80982935750007889</v>
      </c>
      <c r="U62" s="119">
        <f>IF(RES_hhdet_in_tes!U62=0,"",RES_hhdet_in_tes!U62/RES_hhdet_in_fec!U62)</f>
        <v>0.82512609016286464</v>
      </c>
      <c r="V62" s="119">
        <f>IF(RES_hhdet_in_tes!V62=0,"",RES_hhdet_in_tes!V62/RES_hhdet_in_fec!V62)</f>
        <v>0.82217562225050844</v>
      </c>
      <c r="W62" s="119">
        <f>IF(RES_hhdet_in_tes!W62=0,"",RES_hhdet_in_tes!W62/RES_hhdet_in_fec!W62)</f>
        <v>0.84354867502678332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0.63550775094035272</v>
      </c>
      <c r="D63" s="124">
        <f>IF(RES_hhdet_in_tes!D63=0,"",RES_hhdet_in_tes!D63/RES_hhdet_in_fec!D63)</f>
        <v>0.64365992726947407</v>
      </c>
      <c r="E63" s="124">
        <f>IF(RES_hhdet_in_tes!E63=0,"",RES_hhdet_in_tes!E63/RES_hhdet_in_fec!E63)</f>
        <v>0.65163929388802833</v>
      </c>
      <c r="F63" s="124">
        <f>IF(RES_hhdet_in_tes!F63=0,"",RES_hhdet_in_tes!F63/RES_hhdet_in_fec!F63)</f>
        <v>0.65980548215871493</v>
      </c>
      <c r="G63" s="124">
        <f>IF(RES_hhdet_in_tes!G63=0,"",RES_hhdet_in_tes!G63/RES_hhdet_in_fec!G63)</f>
        <v>0.66780904576672628</v>
      </c>
      <c r="H63" s="124">
        <f>IF(RES_hhdet_in_tes!H63=0,"",RES_hhdet_in_tes!H63/RES_hhdet_in_fec!H63)</f>
        <v>0.67582217068423456</v>
      </c>
      <c r="I63" s="124">
        <f>IF(RES_hhdet_in_tes!I63=0,"",RES_hhdet_in_tes!I63/RES_hhdet_in_fec!I63)</f>
        <v>0.68392898997341323</v>
      </c>
      <c r="J63" s="124">
        <f>IF(RES_hhdet_in_tes!J63=0,"",RES_hhdet_in_tes!J63/RES_hhdet_in_fec!J63)</f>
        <v>0.69207315488699594</v>
      </c>
      <c r="K63" s="124">
        <f>IF(RES_hhdet_in_tes!K63=0,"",RES_hhdet_in_tes!K63/RES_hhdet_in_fec!K63)</f>
        <v>0.70034969176478168</v>
      </c>
      <c r="L63" s="124">
        <f>IF(RES_hhdet_in_tes!L63=0,"",RES_hhdet_in_tes!L63/RES_hhdet_in_fec!L63)</f>
        <v>0.70895084444001211</v>
      </c>
      <c r="M63" s="124">
        <f>IF(RES_hhdet_in_tes!M63=0,"",RES_hhdet_in_tes!M63/RES_hhdet_in_fec!M63)</f>
        <v>0.71993710759235141</v>
      </c>
      <c r="N63" s="124">
        <f>IF(RES_hhdet_in_tes!N63=0,"",RES_hhdet_in_tes!N63/RES_hhdet_in_fec!N63)</f>
        <v>0.73406243458234621</v>
      </c>
      <c r="O63" s="124">
        <f>IF(RES_hhdet_in_tes!O63=0,"",RES_hhdet_in_tes!O63/RES_hhdet_in_fec!O63)</f>
        <v>0.75174182327024086</v>
      </c>
      <c r="P63" s="124">
        <f>IF(RES_hhdet_in_tes!P63=0,"",RES_hhdet_in_tes!P63/RES_hhdet_in_fec!P63)</f>
        <v>0.77139845936599005</v>
      </c>
      <c r="Q63" s="124">
        <f>IF(RES_hhdet_in_tes!Q63=0,"",RES_hhdet_in_tes!Q63/RES_hhdet_in_fec!Q63)</f>
        <v>0.78808333977459355</v>
      </c>
      <c r="R63" s="124">
        <f>IF(RES_hhdet_in_tes!R63=0,"",RES_hhdet_in_tes!R63/RES_hhdet_in_fec!R63)</f>
        <v>0.79760957968330248</v>
      </c>
      <c r="S63" s="124">
        <f>IF(RES_hhdet_in_tes!S63=0,"",RES_hhdet_in_tes!S63/RES_hhdet_in_fec!S63)</f>
        <v>0.80500625064871556</v>
      </c>
      <c r="T63" s="124">
        <f>IF(RES_hhdet_in_tes!T63=0,"",RES_hhdet_in_tes!T63/RES_hhdet_in_fec!T63)</f>
        <v>0.81095268174036161</v>
      </c>
      <c r="U63" s="124">
        <f>IF(RES_hhdet_in_tes!U63=0,"",RES_hhdet_in_tes!U63/RES_hhdet_in_fec!U63)</f>
        <v>0.81595802812629525</v>
      </c>
      <c r="V63" s="124">
        <f>IF(RES_hhdet_in_tes!V63=0,"",RES_hhdet_in_tes!V63/RES_hhdet_in_fec!V63)</f>
        <v>0.82035332664466964</v>
      </c>
      <c r="W63" s="124">
        <f>IF(RES_hhdet_in_tes!W63=0,"",RES_hhdet_in_tes!W63/RES_hhdet_in_fec!W63)</f>
        <v>0.82349039840704574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0.62989507902492525</v>
      </c>
      <c r="D64" s="111">
        <f>IF(RES_hhdet_in_tes!D64=0,"",RES_hhdet_in_tes!D64/RES_hhdet_in_fec!D64)</f>
        <v>0.63817506561661252</v>
      </c>
      <c r="E64" s="111">
        <f>IF(RES_hhdet_in_tes!E64=0,"",RES_hhdet_in_tes!E64/RES_hhdet_in_fec!E64)</f>
        <v>0.64645870386079285</v>
      </c>
      <c r="F64" s="111">
        <f>IF(RES_hhdet_in_tes!F64=0,"",RES_hhdet_in_tes!F64/RES_hhdet_in_fec!F64)</f>
        <v>0.65464031106530352</v>
      </c>
      <c r="G64" s="111">
        <f>IF(RES_hhdet_in_tes!G64=0,"",RES_hhdet_in_tes!G64/RES_hhdet_in_fec!G64)</f>
        <v>0.66281735895903193</v>
      </c>
      <c r="H64" s="111">
        <f>IF(RES_hhdet_in_tes!H64=0,"",RES_hhdet_in_tes!H64/RES_hhdet_in_fec!H64)</f>
        <v>0.67097892940550175</v>
      </c>
      <c r="I64" s="111">
        <f>IF(RES_hhdet_in_tes!I64=0,"",RES_hhdet_in_tes!I64/RES_hhdet_in_fec!I64)</f>
        <v>0.67915006308185888</v>
      </c>
      <c r="J64" s="111">
        <f>IF(RES_hhdet_in_tes!J64=0,"",RES_hhdet_in_tes!J64/RES_hhdet_in_fec!J64)</f>
        <v>0.68743100184187966</v>
      </c>
      <c r="K64" s="111">
        <f>IF(RES_hhdet_in_tes!K64=0,"",RES_hhdet_in_tes!K64/RES_hhdet_in_fec!K64)</f>
        <v>0.69590825708842308</v>
      </c>
      <c r="L64" s="111">
        <f>IF(RES_hhdet_in_tes!L64=0,"",RES_hhdet_in_tes!L64/RES_hhdet_in_fec!L64)</f>
        <v>0.70460721750913979</v>
      </c>
      <c r="M64" s="111">
        <f>IF(RES_hhdet_in_tes!M64=0,"",RES_hhdet_in_tes!M64/RES_hhdet_in_fec!M64)</f>
        <v>0.71573921547471708</v>
      </c>
      <c r="N64" s="111">
        <f>IF(RES_hhdet_in_tes!N64=0,"",RES_hhdet_in_tes!N64/RES_hhdet_in_fec!N64)</f>
        <v>0.73003639056659198</v>
      </c>
      <c r="O64" s="111">
        <f>IF(RES_hhdet_in_tes!O64=0,"",RES_hhdet_in_tes!O64/RES_hhdet_in_fec!O64)</f>
        <v>0.74792562891876657</v>
      </c>
      <c r="P64" s="111">
        <f>IF(RES_hhdet_in_tes!P64=0,"",RES_hhdet_in_tes!P64/RES_hhdet_in_fec!P64)</f>
        <v>0.76781017506854821</v>
      </c>
      <c r="Q64" s="111">
        <f>IF(RES_hhdet_in_tes!Q64=0,"",RES_hhdet_in_tes!Q64/RES_hhdet_in_fec!Q64)</f>
        <v>0.7847010510634842</v>
      </c>
      <c r="R64" s="111">
        <f>IF(RES_hhdet_in_tes!R64=0,"",RES_hhdet_in_tes!R64/RES_hhdet_in_fec!R64)</f>
        <v>0.79435496310340559</v>
      </c>
      <c r="S64" s="111">
        <f>IF(RES_hhdet_in_tes!S64=0,"",RES_hhdet_in_tes!S64/RES_hhdet_in_fec!S64)</f>
        <v>0.80185601166466469</v>
      </c>
      <c r="T64" s="111">
        <f>IF(RES_hhdet_in_tes!T64=0,"",RES_hhdet_in_tes!T64/RES_hhdet_in_fec!T64)</f>
        <v>0.80788763901218763</v>
      </c>
      <c r="U64" s="111">
        <f>IF(RES_hhdet_in_tes!U64=0,"",RES_hhdet_in_tes!U64/RES_hhdet_in_fec!U64)</f>
        <v>0.81296496863612822</v>
      </c>
      <c r="V64" s="111">
        <f>IF(RES_hhdet_in_tes!V64=0,"",RES_hhdet_in_tes!V64/RES_hhdet_in_fec!V64)</f>
        <v>0.81742429849708642</v>
      </c>
      <c r="W64" s="111">
        <f>IF(RES_hhdet_in_tes!W64=0,"",RES_hhdet_in_tes!W64/RES_hhdet_in_fec!W64)</f>
        <v>0.82060736911097876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2.3113993071655847</v>
      </c>
      <c r="D66" s="124">
        <f>IF(RES_hhdet_in_tes!D66=0,"",RES_hhdet_in_tes!D66/RES_hhdet_in_fec!D66)</f>
        <v>2.3882884581131583</v>
      </c>
      <c r="E66" s="124">
        <f>IF(RES_hhdet_in_tes!E66=0,"",RES_hhdet_in_tes!E66/RES_hhdet_in_fec!E66)</f>
        <v>2.4659894526147763</v>
      </c>
      <c r="F66" s="124">
        <f>IF(RES_hhdet_in_tes!F66=0,"",RES_hhdet_in_tes!F66/RES_hhdet_in_fec!F66)</f>
        <v>2.5437738957526972</v>
      </c>
      <c r="G66" s="124">
        <f>IF(RES_hhdet_in_tes!G66=0,"",RES_hhdet_in_tes!G66/RES_hhdet_in_fec!G66)</f>
        <v>2.6222974835940267</v>
      </c>
      <c r="H66" s="124">
        <f>IF(RES_hhdet_in_tes!H66=0,"",RES_hhdet_in_tes!H66/RES_hhdet_in_fec!H66)</f>
        <v>2.7014757060724404</v>
      </c>
      <c r="I66" s="124">
        <f>IF(RES_hhdet_in_tes!I66=0,"",RES_hhdet_in_tes!I66/RES_hhdet_in_fec!I66)</f>
        <v>2.7814656975756367</v>
      </c>
      <c r="J66" s="124">
        <f>IF(RES_hhdet_in_tes!J66=0,"",RES_hhdet_in_tes!J66/RES_hhdet_in_fec!J66)</f>
        <v>2.8629210660781266</v>
      </c>
      <c r="K66" s="124">
        <f>IF(RES_hhdet_in_tes!K66=0,"",RES_hhdet_in_tes!K66/RES_hhdet_in_fec!K66)</f>
        <v>2.946391379122828</v>
      </c>
      <c r="L66" s="124">
        <f>IF(RES_hhdet_in_tes!L66=0,"",RES_hhdet_in_tes!L66/RES_hhdet_in_fec!L66)</f>
        <v>3.0320125140666656</v>
      </c>
      <c r="M66" s="124">
        <f>IF(RES_hhdet_in_tes!M66=0,"",RES_hhdet_in_tes!M66/RES_hhdet_in_fec!M66)</f>
        <v>3.1342788917789277</v>
      </c>
      <c r="N66" s="124">
        <f>IF(RES_hhdet_in_tes!N66=0,"",RES_hhdet_in_tes!N66/RES_hhdet_in_fec!N66)</f>
        <v>3.2579339570507795</v>
      </c>
      <c r="O66" s="124">
        <f>IF(RES_hhdet_in_tes!O66=0,"",RES_hhdet_in_tes!O66/RES_hhdet_in_fec!O66)</f>
        <v>3.4056001129526141</v>
      </c>
      <c r="P66" s="124">
        <f>IF(RES_hhdet_in_tes!P66=0,"",RES_hhdet_in_tes!P66/RES_hhdet_in_fec!P66)</f>
        <v>3.5657408793193217</v>
      </c>
      <c r="Q66" s="124">
        <f>IF(RES_hhdet_in_tes!Q66=0,"",RES_hhdet_in_tes!Q66/RES_hhdet_in_fec!Q66)</f>
        <v>3.7033632254105058</v>
      </c>
      <c r="R66" s="124">
        <f>IF(RES_hhdet_in_tes!R66=0,"",RES_hhdet_in_tes!R66/RES_hhdet_in_fec!R66)</f>
        <v>3.7897017350017492</v>
      </c>
      <c r="S66" s="124">
        <f>IF(RES_hhdet_in_tes!S66=0,"",RES_hhdet_in_tes!S66/RES_hhdet_in_fec!S66)</f>
        <v>3.8584229494671085</v>
      </c>
      <c r="T66" s="124">
        <f>IF(RES_hhdet_in_tes!T66=0,"",RES_hhdet_in_tes!T66/RES_hhdet_in_fec!T66)</f>
        <v>3.9158421401736394</v>
      </c>
      <c r="U66" s="124">
        <f>IF(RES_hhdet_in_tes!U66=0,"",RES_hhdet_in_tes!U66/RES_hhdet_in_fec!U66)</f>
        <v>3.9681149469287034</v>
      </c>
      <c r="V66" s="124">
        <f>IF(RES_hhdet_in_tes!V66=0,"",RES_hhdet_in_tes!V66/RES_hhdet_in_fec!V66)</f>
        <v>4.0214127916716489</v>
      </c>
      <c r="W66" s="124">
        <f>IF(RES_hhdet_in_tes!W66=0,"",RES_hhdet_in_tes!W66/RES_hhdet_in_fec!W66)</f>
        <v>4.0735921261693395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2.3113993071655847</v>
      </c>
      <c r="D67" s="111">
        <f>IF(RES_hhdet_in_tes!D67=0,"",RES_hhdet_in_tes!D67/RES_hhdet_in_fec!D67)</f>
        <v>2.3882884581131583</v>
      </c>
      <c r="E67" s="111">
        <f>IF(RES_hhdet_in_tes!E67=0,"",RES_hhdet_in_tes!E67/RES_hhdet_in_fec!E67)</f>
        <v>2.4659894526147763</v>
      </c>
      <c r="F67" s="111">
        <f>IF(RES_hhdet_in_tes!F67=0,"",RES_hhdet_in_tes!F67/RES_hhdet_in_fec!F67)</f>
        <v>2.5437738957526972</v>
      </c>
      <c r="G67" s="111">
        <f>IF(RES_hhdet_in_tes!G67=0,"",RES_hhdet_in_tes!G67/RES_hhdet_in_fec!G67)</f>
        <v>2.6222974835940267</v>
      </c>
      <c r="H67" s="111">
        <f>IF(RES_hhdet_in_tes!H67=0,"",RES_hhdet_in_tes!H67/RES_hhdet_in_fec!H67)</f>
        <v>2.7014757060724404</v>
      </c>
      <c r="I67" s="111">
        <f>IF(RES_hhdet_in_tes!I67=0,"",RES_hhdet_in_tes!I67/RES_hhdet_in_fec!I67)</f>
        <v>2.7814656975756367</v>
      </c>
      <c r="J67" s="111">
        <f>IF(RES_hhdet_in_tes!J67=0,"",RES_hhdet_in_tes!J67/RES_hhdet_in_fec!J67)</f>
        <v>2.8629210660781266</v>
      </c>
      <c r="K67" s="111">
        <f>IF(RES_hhdet_in_tes!K67=0,"",RES_hhdet_in_tes!K67/RES_hhdet_in_fec!K67)</f>
        <v>2.946391379122828</v>
      </c>
      <c r="L67" s="111">
        <f>IF(RES_hhdet_in_tes!L67=0,"",RES_hhdet_in_tes!L67/RES_hhdet_in_fec!L67)</f>
        <v>3.0320125140666656</v>
      </c>
      <c r="M67" s="111">
        <f>IF(RES_hhdet_in_tes!M67=0,"",RES_hhdet_in_tes!M67/RES_hhdet_in_fec!M67)</f>
        <v>3.1342788917789277</v>
      </c>
      <c r="N67" s="111">
        <f>IF(RES_hhdet_in_tes!N67=0,"",RES_hhdet_in_tes!N67/RES_hhdet_in_fec!N67)</f>
        <v>3.2579339570507795</v>
      </c>
      <c r="O67" s="111">
        <f>IF(RES_hhdet_in_tes!O67=0,"",RES_hhdet_in_tes!O67/RES_hhdet_in_fec!O67)</f>
        <v>3.4056001129526141</v>
      </c>
      <c r="P67" s="111">
        <f>IF(RES_hhdet_in_tes!P67=0,"",RES_hhdet_in_tes!P67/RES_hhdet_in_fec!P67)</f>
        <v>3.5657408793193217</v>
      </c>
      <c r="Q67" s="111">
        <f>IF(RES_hhdet_in_tes!Q67=0,"",RES_hhdet_in_tes!Q67/RES_hhdet_in_fec!Q67)</f>
        <v>3.7033632254105058</v>
      </c>
      <c r="R67" s="111">
        <f>IF(RES_hhdet_in_tes!R67=0,"",RES_hhdet_in_tes!R67/RES_hhdet_in_fec!R67)</f>
        <v>3.7897017350017492</v>
      </c>
      <c r="S67" s="111">
        <f>IF(RES_hhdet_in_tes!S67=0,"",RES_hhdet_in_tes!S67/RES_hhdet_in_fec!S67)</f>
        <v>3.8584229494671085</v>
      </c>
      <c r="T67" s="111">
        <f>IF(RES_hhdet_in_tes!T67=0,"",RES_hhdet_in_tes!T67/RES_hhdet_in_fec!T67)</f>
        <v>3.9158421401736394</v>
      </c>
      <c r="U67" s="111">
        <f>IF(RES_hhdet_in_tes!U67=0,"",RES_hhdet_in_tes!U67/RES_hhdet_in_fec!U67)</f>
        <v>3.9681149469287034</v>
      </c>
      <c r="V67" s="111">
        <f>IF(RES_hhdet_in_tes!V67=0,"",RES_hhdet_in_tes!V67/RES_hhdet_in_fec!V67)</f>
        <v>4.0214127916716489</v>
      </c>
      <c r="W67" s="111">
        <f>IF(RES_hhdet_in_tes!W67=0,"",RES_hhdet_in_tes!W67/RES_hhdet_in_fec!W67)</f>
        <v>4.0735921261693395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0.65214936086990294</v>
      </c>
      <c r="D68" s="124">
        <f>IF(RES_hhdet_in_tes!D68=0,"",RES_hhdet_in_tes!D68/RES_hhdet_in_fec!D68)</f>
        <v>0.63459538005572425</v>
      </c>
      <c r="E68" s="124">
        <f>IF(RES_hhdet_in_tes!E68=0,"",RES_hhdet_in_tes!E68/RES_hhdet_in_fec!E68)</f>
        <v>0.638400023505035</v>
      </c>
      <c r="F68" s="124">
        <f>IF(RES_hhdet_in_tes!F68=0,"",RES_hhdet_in_tes!F68/RES_hhdet_in_fec!F68)</f>
        <v>0.64620420688799496</v>
      </c>
      <c r="G68" s="124">
        <f>IF(RES_hhdet_in_tes!G68=0,"",RES_hhdet_in_tes!G68/RES_hhdet_in_fec!G68)</f>
        <v>0.64947849638584232</v>
      </c>
      <c r="H68" s="124">
        <f>IF(RES_hhdet_in_tes!H68=0,"",RES_hhdet_in_tes!H68/RES_hhdet_in_fec!H68)</f>
        <v>0.66205334093592894</v>
      </c>
      <c r="I68" s="124">
        <f>IF(RES_hhdet_in_tes!I68=0,"",RES_hhdet_in_tes!I68/RES_hhdet_in_fec!I68)</f>
        <v>0.6653891142223276</v>
      </c>
      <c r="J68" s="124">
        <f>IF(RES_hhdet_in_tes!J68=0,"",RES_hhdet_in_tes!J68/RES_hhdet_in_fec!J68)</f>
        <v>0.68486543606895467</v>
      </c>
      <c r="K68" s="124">
        <f>IF(RES_hhdet_in_tes!K68=0,"",RES_hhdet_in_tes!K68/RES_hhdet_in_fec!K68)</f>
        <v>0.68346441234170785</v>
      </c>
      <c r="L68" s="124">
        <f>IF(RES_hhdet_in_tes!L68=0,"",RES_hhdet_in_tes!L68/RES_hhdet_in_fec!L68)</f>
        <v>0.69940732502987146</v>
      </c>
      <c r="M68" s="124">
        <f>IF(RES_hhdet_in_tes!M68=0,"",RES_hhdet_in_tes!M68/RES_hhdet_in_fec!M68)</f>
        <v>0.70819024040719813</v>
      </c>
      <c r="N68" s="124">
        <f>IF(RES_hhdet_in_tes!N68=0,"",RES_hhdet_in_tes!N68/RES_hhdet_in_fec!N68)</f>
        <v>0.72735550534209958</v>
      </c>
      <c r="O68" s="124">
        <f>IF(RES_hhdet_in_tes!O68=0,"",RES_hhdet_in_tes!O68/RES_hhdet_in_fec!O68)</f>
        <v>0.74412342800413966</v>
      </c>
      <c r="P68" s="124">
        <f>IF(RES_hhdet_in_tes!P68=0,"",RES_hhdet_in_tes!P68/RES_hhdet_in_fec!P68)</f>
        <v>0.77034889532492179</v>
      </c>
      <c r="Q68" s="124">
        <f>IF(RES_hhdet_in_tes!Q68=0,"",RES_hhdet_in_tes!Q68/RES_hhdet_in_fec!Q68)</f>
        <v>0.78943561516391769</v>
      </c>
      <c r="R68" s="124">
        <f>IF(RES_hhdet_in_tes!R68=0,"",RES_hhdet_in_tes!R68/RES_hhdet_in_fec!R68)</f>
        <v>0.80511673002355344</v>
      </c>
      <c r="S68" s="124">
        <f>IF(RES_hhdet_in_tes!S68=0,"",RES_hhdet_in_tes!S68/RES_hhdet_in_fec!S68)</f>
        <v>0.82352606070550516</v>
      </c>
      <c r="T68" s="124">
        <f>IF(RES_hhdet_in_tes!T68=0,"",RES_hhdet_in_tes!T68/RES_hhdet_in_fec!T68)</f>
        <v>0.83829635683540926</v>
      </c>
      <c r="U68" s="124">
        <f>IF(RES_hhdet_in_tes!U68=0,"",RES_hhdet_in_tes!U68/RES_hhdet_in_fec!U68)</f>
        <v>0.85586856754787832</v>
      </c>
      <c r="V68" s="124">
        <f>IF(RES_hhdet_in_tes!V68=0,"",RES_hhdet_in_tes!V68/RES_hhdet_in_fec!V68)</f>
        <v>0.85595799604812084</v>
      </c>
      <c r="W68" s="124">
        <f>IF(RES_hhdet_in_tes!W68=0,"",RES_hhdet_in_tes!W68/RES_hhdet_in_fec!W68)</f>
        <v>0.85375346263722729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0.62411450269412305</v>
      </c>
      <c r="D69" s="111">
        <f>IF(RES_hhdet_in_tes!D69=0,"",RES_hhdet_in_tes!D69/RES_hhdet_in_fec!D69)</f>
        <v>0.63014463026597045</v>
      </c>
      <c r="E69" s="111">
        <f>IF(RES_hhdet_in_tes!E69=0,"",RES_hhdet_in_tes!E69/RES_hhdet_in_fec!E69)</f>
        <v>0.63643548048438148</v>
      </c>
      <c r="F69" s="111">
        <f>IF(RES_hhdet_in_tes!F69=0,"",RES_hhdet_in_tes!F69/RES_hhdet_in_fec!F69)</f>
        <v>0.64277717931443246</v>
      </c>
      <c r="G69" s="111">
        <f>IF(RES_hhdet_in_tes!G69=0,"",RES_hhdet_in_tes!G69/RES_hhdet_in_fec!G69)</f>
        <v>0.64935685862870796</v>
      </c>
      <c r="H69" s="111">
        <f>IF(RES_hhdet_in_tes!H69=0,"",RES_hhdet_in_tes!H69/RES_hhdet_in_fec!H69)</f>
        <v>0.65614918335058769</v>
      </c>
      <c r="I69" s="111">
        <f>IF(RES_hhdet_in_tes!I69=0,"",RES_hhdet_in_tes!I69/RES_hhdet_in_fec!I69)</f>
        <v>0.66319780764303704</v>
      </c>
      <c r="J69" s="111">
        <f>IF(RES_hhdet_in_tes!J69=0,"",RES_hhdet_in_tes!J69/RES_hhdet_in_fec!J69)</f>
        <v>0.67068719757854023</v>
      </c>
      <c r="K69" s="111">
        <f>IF(RES_hhdet_in_tes!K69=0,"",RES_hhdet_in_tes!K69/RES_hhdet_in_fec!K69)</f>
        <v>0.67877116988096531</v>
      </c>
      <c r="L69" s="111">
        <f>IF(RES_hhdet_in_tes!L69=0,"",RES_hhdet_in_tes!L69/RES_hhdet_in_fec!L69)</f>
        <v>0.6874855892102435</v>
      </c>
      <c r="M69" s="111">
        <f>IF(RES_hhdet_in_tes!M69=0,"",RES_hhdet_in_tes!M69/RES_hhdet_in_fec!M69)</f>
        <v>0.70066402865952504</v>
      </c>
      <c r="N69" s="111">
        <f>IF(RES_hhdet_in_tes!N69=0,"",RES_hhdet_in_tes!N69/RES_hhdet_in_fec!N69)</f>
        <v>0.71948649936513831</v>
      </c>
      <c r="O69" s="111">
        <f>IF(RES_hhdet_in_tes!O69=0,"",RES_hhdet_in_tes!O69/RES_hhdet_in_fec!O69)</f>
        <v>0.74482429581920639</v>
      </c>
      <c r="P69" s="111">
        <f>IF(RES_hhdet_in_tes!P69=0,"",RES_hhdet_in_tes!P69/RES_hhdet_in_fec!P69)</f>
        <v>0.77430886810029798</v>
      </c>
      <c r="Q69" s="111">
        <f>IF(RES_hhdet_in_tes!Q69=0,"",RES_hhdet_in_tes!Q69/RES_hhdet_in_fec!Q69)</f>
        <v>0.80050961020222811</v>
      </c>
      <c r="R69" s="111">
        <f>IF(RES_hhdet_in_tes!R69=0,"",RES_hhdet_in_tes!R69/RES_hhdet_in_fec!R69)</f>
        <v>0.81773726081160947</v>
      </c>
      <c r="S69" s="111">
        <f>IF(RES_hhdet_in_tes!S69=0,"",RES_hhdet_in_tes!S69/RES_hhdet_in_fec!S69)</f>
        <v>0.83345638253436938</v>
      </c>
      <c r="T69" s="111">
        <f>IF(RES_hhdet_in_tes!T69=0,"",RES_hhdet_in_tes!T69/RES_hhdet_in_fec!T69)</f>
        <v>0.84725890865596476</v>
      </c>
      <c r="U69" s="111">
        <f>IF(RES_hhdet_in_tes!U69=0,"",RES_hhdet_in_tes!U69/RES_hhdet_in_fec!U69)</f>
        <v>0.85869018168725275</v>
      </c>
      <c r="V69" s="111">
        <f>IF(RES_hhdet_in_tes!V69=0,"",RES_hhdet_in_tes!V69/RES_hhdet_in_fec!V69)</f>
        <v>0.86725128543378516</v>
      </c>
      <c r="W69" s="111">
        <f>IF(RES_hhdet_in_tes!W69=0,"",RES_hhdet_in_tes!W69/RES_hhdet_in_fec!W69)</f>
        <v>0.87166979780524101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0.87544386787258321</v>
      </c>
      <c r="D70" s="111">
        <f>IF(RES_hhdet_in_tes!D70=0,"",RES_hhdet_in_tes!D70/RES_hhdet_in_fec!D70)</f>
        <v>0.88763398235839475</v>
      </c>
      <c r="E70" s="111">
        <f>IF(RES_hhdet_in_tes!E70=0,"",RES_hhdet_in_tes!E70/RES_hhdet_in_fec!E70)</f>
        <v>0.87939426571497381</v>
      </c>
      <c r="F70" s="111">
        <f>IF(RES_hhdet_in_tes!F70=0,"",RES_hhdet_in_tes!F70/RES_hhdet_in_fec!F70)</f>
        <v>0.88514053008287408</v>
      </c>
      <c r="G70" s="111">
        <f>IF(RES_hhdet_in_tes!G70=0,"",RES_hhdet_in_tes!G70/RES_hhdet_in_fec!G70)</f>
        <v>0.89648305167343612</v>
      </c>
      <c r="H70" s="111">
        <f>IF(RES_hhdet_in_tes!H70=0,"",RES_hhdet_in_tes!H70/RES_hhdet_in_fec!H70)</f>
        <v>0.90314146221298264</v>
      </c>
      <c r="I70" s="111">
        <f>IF(RES_hhdet_in_tes!I70=0,"",RES_hhdet_in_tes!I70/RES_hhdet_in_fec!I70)</f>
        <v>0.88850277361020991</v>
      </c>
      <c r="J70" s="111">
        <f>IF(RES_hhdet_in_tes!J70=0,"",RES_hhdet_in_tes!J70/RES_hhdet_in_fec!J70)</f>
        <v>0.89886015630105476</v>
      </c>
      <c r="K70" s="111">
        <f>IF(RES_hhdet_in_tes!K70=0,"",RES_hhdet_in_tes!K70/RES_hhdet_in_fec!K70)</f>
        <v>0.90938307993069034</v>
      </c>
      <c r="L70" s="111">
        <f>IF(RES_hhdet_in_tes!L70=0,"",RES_hhdet_in_tes!L70/RES_hhdet_in_fec!L70)</f>
        <v>0.83002870703308806</v>
      </c>
      <c r="M70" s="111">
        <f>IF(RES_hhdet_in_tes!M70=0,"",RES_hhdet_in_tes!M70/RES_hhdet_in_fec!M70)</f>
        <v>0.92097257577321912</v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0.94819022936164443</v>
      </c>
      <c r="R70" s="111">
        <f>IF(RES_hhdet_in_tes!R70=0,"",RES_hhdet_in_tes!R70/RES_hhdet_in_fec!R70)</f>
        <v>0.95657287772675959</v>
      </c>
      <c r="S70" s="111">
        <f>IF(RES_hhdet_in_tes!S70=0,"",RES_hhdet_in_tes!S70/RES_hhdet_in_fec!S70)</f>
        <v>0.95620923649727785</v>
      </c>
      <c r="T70" s="111">
        <f>IF(RES_hhdet_in_tes!T70=0,"",RES_hhdet_in_tes!T70/RES_hhdet_in_fec!T70)</f>
        <v>0.9604701308771616</v>
      </c>
      <c r="U70" s="111">
        <f>IF(RES_hhdet_in_tes!U70=0,"",RES_hhdet_in_tes!U70/RES_hhdet_in_fec!U70)</f>
        <v>0.96645759008797694</v>
      </c>
      <c r="V70" s="111">
        <f>IF(RES_hhdet_in_tes!V70=0,"",RES_hhdet_in_tes!V70/RES_hhdet_in_fec!V70)</f>
        <v>0.96754890799901161</v>
      </c>
      <c r="W70" s="111">
        <f>IF(RES_hhdet_in_tes!W70=0,"",RES_hhdet_in_tes!W70/RES_hhdet_in_fec!W70)</f>
        <v>0.96801373592023332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0.62411450269412305</v>
      </c>
      <c r="D71" s="112">
        <f>IF(RES_hhdet_in_tes!D71=0,"",RES_hhdet_in_tes!D71/RES_hhdet_in_fec!D71)</f>
        <v>0.63014463026597045</v>
      </c>
      <c r="E71" s="112">
        <f>IF(RES_hhdet_in_tes!E71=0,"",RES_hhdet_in_tes!E71/RES_hhdet_in_fec!E71)</f>
        <v>0.63643548048438148</v>
      </c>
      <c r="F71" s="112">
        <f>IF(RES_hhdet_in_tes!F71=0,"",RES_hhdet_in_tes!F71/RES_hhdet_in_fec!F71)</f>
        <v>0.64277717931443246</v>
      </c>
      <c r="G71" s="112">
        <f>IF(RES_hhdet_in_tes!G71=0,"",RES_hhdet_in_tes!G71/RES_hhdet_in_fec!G71)</f>
        <v>0.64935685862870796</v>
      </c>
      <c r="H71" s="112">
        <f>IF(RES_hhdet_in_tes!H71=0,"",RES_hhdet_in_tes!H71/RES_hhdet_in_fec!H71)</f>
        <v>0.65614918335058769</v>
      </c>
      <c r="I71" s="112">
        <f>IF(RES_hhdet_in_tes!I71=0,"",RES_hhdet_in_tes!I71/RES_hhdet_in_fec!I71)</f>
        <v>0.66319780764303704</v>
      </c>
      <c r="J71" s="112">
        <f>IF(RES_hhdet_in_tes!J71=0,"",RES_hhdet_in_tes!J71/RES_hhdet_in_fec!J71)</f>
        <v>0.67068719757854023</v>
      </c>
      <c r="K71" s="112">
        <f>IF(RES_hhdet_in_tes!K71=0,"",RES_hhdet_in_tes!K71/RES_hhdet_in_fec!K71)</f>
        <v>0.67877116988096531</v>
      </c>
      <c r="L71" s="112">
        <f>IF(RES_hhdet_in_tes!L71=0,"",RES_hhdet_in_tes!L71/RES_hhdet_in_fec!L71)</f>
        <v>0.6874855892102435</v>
      </c>
      <c r="M71" s="112">
        <f>IF(RES_hhdet_in_tes!M71=0,"",RES_hhdet_in_tes!M71/RES_hhdet_in_fec!M71)</f>
        <v>0.70066402865952504</v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0.80050961020222811</v>
      </c>
      <c r="R71" s="112">
        <f>IF(RES_hhdet_in_tes!R71=0,"",RES_hhdet_in_tes!R71/RES_hhdet_in_fec!R71)</f>
        <v>0.81773726081160958</v>
      </c>
      <c r="S71" s="112">
        <f>IF(RES_hhdet_in_tes!S71=0,"",RES_hhdet_in_tes!S71/RES_hhdet_in_fec!S71)</f>
        <v>0.83345638253436927</v>
      </c>
      <c r="T71" s="112">
        <f>IF(RES_hhdet_in_tes!T71=0,"",RES_hhdet_in_tes!T71/RES_hhdet_in_fec!T71)</f>
        <v>0.84725890865596476</v>
      </c>
      <c r="U71" s="112">
        <f>IF(RES_hhdet_in_tes!U71=0,"",RES_hhdet_in_tes!U71/RES_hhdet_in_fec!U71)</f>
        <v>0.85869018168725275</v>
      </c>
      <c r="V71" s="112">
        <f>IF(RES_hhdet_in_tes!V71=0,"",RES_hhdet_in_tes!V71/RES_hhdet_in_fec!V71)</f>
        <v>0.86725128543378516</v>
      </c>
      <c r="W71" s="112">
        <f>IF(RES_hhdet_in_tes!W71=0,"",RES_hhdet_in_tes!W71/RES_hhdet_in_fec!W71)</f>
        <v>0.87166979780524101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0.70247081511579812</v>
      </c>
      <c r="D73" s="112">
        <f>IF(RES_hhdet_in_tes!D73=0,"",RES_hhdet_in_tes!D73/RES_hhdet_in_fec!D73)</f>
        <v>0.70348844057628712</v>
      </c>
      <c r="E73" s="112">
        <f>IF(RES_hhdet_in_tes!E73=0,"",RES_hhdet_in_tes!E73/RES_hhdet_in_fec!E73)</f>
        <v>0.70458433582618907</v>
      </c>
      <c r="F73" s="112">
        <f>IF(RES_hhdet_in_tes!F73=0,"",RES_hhdet_in_tes!F73/RES_hhdet_in_fec!F73)</f>
        <v>0.70569075815098226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0.70811476079447921</v>
      </c>
      <c r="I73" s="112">
        <f>IF(RES_hhdet_in_tes!I73=0,"",RES_hhdet_in_tes!I73/RES_hhdet_in_fec!I73)</f>
        <v>0.70944156630054289</v>
      </c>
      <c r="J73" s="112">
        <f>IF(RES_hhdet_in_tes!J73=0,"",RES_hhdet_in_tes!J73/RES_hhdet_in_fec!J73)</f>
        <v>0.71091513215166391</v>
      </c>
      <c r="K73" s="112">
        <f>IF(RES_hhdet_in_tes!K73=0,"",RES_hhdet_in_tes!K73/RES_hhdet_in_fec!K73)</f>
        <v>0.71259290707740297</v>
      </c>
      <c r="L73" s="112">
        <f>IF(RES_hhdet_in_tes!L73=0,"",RES_hhdet_in_tes!L73/RES_hhdet_in_fec!L73)</f>
        <v>0.71449499740075118</v>
      </c>
      <c r="M73" s="112">
        <f>IF(RES_hhdet_in_tes!M73=0,"",RES_hhdet_in_tes!M73/RES_hhdet_in_fec!M73)</f>
        <v>0.71793938394270029</v>
      </c>
      <c r="N73" s="112">
        <f>IF(RES_hhdet_in_tes!N73=0,"",RES_hhdet_in_tes!N73/RES_hhdet_in_fec!N73)</f>
        <v>0.72350516767436823</v>
      </c>
      <c r="O73" s="112">
        <f>IF(RES_hhdet_in_tes!O73=0,"",RES_hhdet_in_tes!O73/RES_hhdet_in_fec!O73)</f>
        <v>0.7319349780338259</v>
      </c>
      <c r="P73" s="112">
        <f>IF(RES_hhdet_in_tes!P73=0,"",RES_hhdet_in_tes!P73/RES_hhdet_in_fec!P73)</f>
        <v>0.74290107917385406</v>
      </c>
      <c r="Q73" s="112">
        <f>IF(RES_hhdet_in_tes!Q73=0,"",RES_hhdet_in_tes!Q73/RES_hhdet_in_fec!Q73)</f>
        <v>0.75366146175833459</v>
      </c>
      <c r="R73" s="112">
        <f>IF(RES_hhdet_in_tes!R73=0,"",RES_hhdet_in_tes!R73/RES_hhdet_in_fec!R73)</f>
        <v>0.76137510309437328</v>
      </c>
      <c r="S73" s="112">
        <f>IF(RES_hhdet_in_tes!S73=0,"",RES_hhdet_in_tes!S73/RES_hhdet_in_fec!S73)</f>
        <v>0.76901269964100427</v>
      </c>
      <c r="T73" s="112">
        <f>IF(RES_hhdet_in_tes!T73=0,"",RES_hhdet_in_tes!T73/RES_hhdet_in_fec!T73)</f>
        <v>0.77641410518602594</v>
      </c>
      <c r="U73" s="112">
        <f>IF(RES_hhdet_in_tes!U73=0,"",RES_hhdet_in_tes!U73/RES_hhdet_in_fec!U73)</f>
        <v>0.78336677600770765</v>
      </c>
      <c r="V73" s="112">
        <f>IF(RES_hhdet_in_tes!V73=0,"",RES_hhdet_in_tes!V73/RES_hhdet_in_fec!V73)</f>
        <v>0.78954462748132304</v>
      </c>
      <c r="W73" s="112">
        <f>IF(RES_hhdet_in_tes!W73=0,"",RES_hhdet_in_tes!W73/RES_hhdet_in_fec!W73)</f>
        <v>0.79440779091412328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0.90902401216468298</v>
      </c>
      <c r="D74" s="113">
        <f>IF(RES_hhdet_in_tes!D74=0,"",RES_hhdet_in_tes!D74/RES_hhdet_in_fec!D74)</f>
        <v>0.91670709312611809</v>
      </c>
      <c r="E74" s="113">
        <f>IF(RES_hhdet_in_tes!E74=0,"",RES_hhdet_in_tes!E74/RES_hhdet_in_fec!E74)</f>
        <v>0.90852551231636869</v>
      </c>
      <c r="F74" s="113">
        <f>IF(RES_hhdet_in_tes!F74=0,"",RES_hhdet_in_tes!F74/RES_hhdet_in_fec!F74)</f>
        <v>0.91126092247383539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0.92232404840165894</v>
      </c>
      <c r="I74" s="113">
        <f>IF(RES_hhdet_in_tes!I74=0,"",RES_hhdet_in_tes!I74/RES_hhdet_in_fec!I74)</f>
        <v>0.90805280821404599</v>
      </c>
      <c r="J74" s="113">
        <f>IF(RES_hhdet_in_tes!J74=0,"",RES_hhdet_in_tes!J74/RES_hhdet_in_fec!J74)</f>
        <v>0.91474831649009791</v>
      </c>
      <c r="K74" s="113">
        <f>IF(RES_hhdet_in_tes!K74=0,"",RES_hhdet_in_tes!K74/RES_hhdet_in_fec!K74)</f>
        <v>0.92188755464748884</v>
      </c>
      <c r="L74" s="113">
        <f>IF(RES_hhdet_in_tes!L74=0,"",RES_hhdet_in_tes!L74/RES_hhdet_in_fec!L74)</f>
        <v>0.84738244683412889</v>
      </c>
      <c r="M74" s="113">
        <f>IF(RES_hhdet_in_tes!M74=0,"",RES_hhdet_in_tes!M74/RES_hhdet_in_fec!M74)</f>
        <v>0.92724501112004742</v>
      </c>
      <c r="N74" s="113">
        <f>IF(RES_hhdet_in_tes!N74=0,"",RES_hhdet_in_tes!N74/RES_hhdet_in_fec!N74)</f>
        <v>0.91172627662544337</v>
      </c>
      <c r="O74" s="113">
        <f>IF(RES_hhdet_in_tes!O74=0,"",RES_hhdet_in_tes!O74/RES_hhdet_in_fec!O74)</f>
        <v>0.91176960478839819</v>
      </c>
      <c r="P74" s="113">
        <f>IF(RES_hhdet_in_tes!P74=0,"",RES_hhdet_in_tes!P74/RES_hhdet_in_fec!P74)</f>
        <v>0.9381522819859639</v>
      </c>
      <c r="Q74" s="113">
        <f>IF(RES_hhdet_in_tes!Q74=0,"",RES_hhdet_in_tes!Q74/RES_hhdet_in_fec!Q74)</f>
        <v>0.93310712461497725</v>
      </c>
      <c r="R74" s="113">
        <f>IF(RES_hhdet_in_tes!R74=0,"",RES_hhdet_in_tes!R74/RES_hhdet_in_fec!R74)</f>
        <v>0.94001616281212685</v>
      </c>
      <c r="S74" s="113">
        <f>IF(RES_hhdet_in_tes!S74=0,"",RES_hhdet_in_tes!S74/RES_hhdet_in_fec!S74)</f>
        <v>0.93559648097585935</v>
      </c>
      <c r="T74" s="113">
        <f>IF(RES_hhdet_in_tes!T74=0,"",RES_hhdet_in_tes!T74/RES_hhdet_in_fec!T74)</f>
        <v>0.93830243724886897</v>
      </c>
      <c r="U74" s="113">
        <f>IF(RES_hhdet_in_tes!U74=0,"",RES_hhdet_in_tes!U74/RES_hhdet_in_fec!U74)</f>
        <v>0.94490339159316528</v>
      </c>
      <c r="V74" s="113">
        <f>IF(RES_hhdet_in_tes!V74=0,"",RES_hhdet_in_tes!V74/RES_hhdet_in_fec!V74)</f>
        <v>0.94481968887303591</v>
      </c>
      <c r="W74" s="113">
        <f>IF(RES_hhdet_in_tes!W74=0,"",RES_hhdet_in_tes!W74/RES_hhdet_in_fec!W74)</f>
        <v>0.94509856545235893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0.70247081511579812</v>
      </c>
      <c r="D75" s="111">
        <f>IF(RES_hhdet_in_tes!D75=0,"",RES_hhdet_in_tes!D75/RES_hhdet_in_fec!D75)</f>
        <v>0.70348844057628712</v>
      </c>
      <c r="E75" s="111">
        <f>IF(RES_hhdet_in_tes!E75=0,"",RES_hhdet_in_tes!E75/RES_hhdet_in_fec!E75)</f>
        <v>0.70458433582618907</v>
      </c>
      <c r="F75" s="111">
        <f>IF(RES_hhdet_in_tes!F75=0,"",RES_hhdet_in_tes!F75/RES_hhdet_in_fec!F75)</f>
        <v>0.70569075815098226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0.70811476079447921</v>
      </c>
      <c r="I75" s="111">
        <f>IF(RES_hhdet_in_tes!I75=0,"",RES_hhdet_in_tes!I75/RES_hhdet_in_fec!I75)</f>
        <v>0.70944156630054289</v>
      </c>
      <c r="J75" s="111">
        <f>IF(RES_hhdet_in_tes!J75=0,"",RES_hhdet_in_tes!J75/RES_hhdet_in_fec!J75)</f>
        <v>0.71091513215166391</v>
      </c>
      <c r="K75" s="111">
        <f>IF(RES_hhdet_in_tes!K75=0,"",RES_hhdet_in_tes!K75/RES_hhdet_in_fec!K75)</f>
        <v>0.71259290707740297</v>
      </c>
      <c r="L75" s="111">
        <f>IF(RES_hhdet_in_tes!L75=0,"",RES_hhdet_in_tes!L75/RES_hhdet_in_fec!L75)</f>
        <v>0.71449499740075118</v>
      </c>
      <c r="M75" s="111">
        <f>IF(RES_hhdet_in_tes!M75=0,"",RES_hhdet_in_tes!M75/RES_hhdet_in_fec!M75)</f>
        <v>0.71793938394270029</v>
      </c>
      <c r="N75" s="111">
        <f>IF(RES_hhdet_in_tes!N75=0,"",RES_hhdet_in_tes!N75/RES_hhdet_in_fec!N75)</f>
        <v>0.72350516767436823</v>
      </c>
      <c r="O75" s="111">
        <f>IF(RES_hhdet_in_tes!O75=0,"",RES_hhdet_in_tes!O75/RES_hhdet_in_fec!O75)</f>
        <v>0.7319349780338259</v>
      </c>
      <c r="P75" s="111">
        <f>IF(RES_hhdet_in_tes!P75=0,"",RES_hhdet_in_tes!P75/RES_hhdet_in_fec!P75)</f>
        <v>0.74290107917385406</v>
      </c>
      <c r="Q75" s="111">
        <f>IF(RES_hhdet_in_tes!Q75=0,"",RES_hhdet_in_tes!Q75/RES_hhdet_in_fec!Q75)</f>
        <v>0.75366146175833471</v>
      </c>
      <c r="R75" s="111">
        <f>IF(RES_hhdet_in_tes!R75=0,"",RES_hhdet_in_tes!R75/RES_hhdet_in_fec!R75)</f>
        <v>0.76137510309437328</v>
      </c>
      <c r="S75" s="111">
        <f>IF(RES_hhdet_in_tes!S75=0,"",RES_hhdet_in_tes!S75/RES_hhdet_in_fec!S75)</f>
        <v>0.76901269964100416</v>
      </c>
      <c r="T75" s="111">
        <f>IF(RES_hhdet_in_tes!T75=0,"",RES_hhdet_in_tes!T75/RES_hhdet_in_fec!T75)</f>
        <v>0.77641410518602594</v>
      </c>
      <c r="U75" s="111">
        <f>IF(RES_hhdet_in_tes!U75=0,"",RES_hhdet_in_tes!U75/RES_hhdet_in_fec!U75)</f>
        <v>0.78336677600770777</v>
      </c>
      <c r="V75" s="111">
        <f>IF(RES_hhdet_in_tes!V75=0,"",RES_hhdet_in_tes!V75/RES_hhdet_in_fec!V75)</f>
        <v>0.78954462748132304</v>
      </c>
      <c r="W75" s="111">
        <f>IF(RES_hhdet_in_tes!W75=0,"",RES_hhdet_in_tes!W75/RES_hhdet_in_fec!W75)</f>
        <v>0.79440779091412328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0.67150535900324249</v>
      </c>
      <c r="D77" s="124">
        <f>IF(RES_hhdet_in_tes!D77=0,"",RES_hhdet_in_tes!D77/RES_hhdet_in_fec!D77)</f>
        <v>0.62772990956319175</v>
      </c>
      <c r="E77" s="124">
        <f>IF(RES_hhdet_in_tes!E77=0,"",RES_hhdet_in_tes!E77/RES_hhdet_in_fec!E77)</f>
        <v>0.62231930280257985</v>
      </c>
      <c r="F77" s="124">
        <f>IF(RES_hhdet_in_tes!F77=0,"",RES_hhdet_in_tes!F77/RES_hhdet_in_fec!F77)</f>
        <v>0.62619227941940969</v>
      </c>
      <c r="G77" s="124">
        <f>IF(RES_hhdet_in_tes!G77=0,"",RES_hhdet_in_tes!G77/RES_hhdet_in_fec!G77)</f>
        <v>0.6623665775568236</v>
      </c>
      <c r="H77" s="124">
        <f>IF(RES_hhdet_in_tes!H77=0,"",RES_hhdet_in_tes!H77/RES_hhdet_in_fec!H77)</f>
        <v>0.63453420281006512</v>
      </c>
      <c r="I77" s="124">
        <f>IF(RES_hhdet_in_tes!I77=0,"",RES_hhdet_in_tes!I77/RES_hhdet_in_fec!I77)</f>
        <v>0.62164774320282434</v>
      </c>
      <c r="J77" s="124">
        <f>IF(RES_hhdet_in_tes!J77=0,"",RES_hhdet_in_tes!J77/RES_hhdet_in_fec!J77)</f>
        <v>0.64627911679192374</v>
      </c>
      <c r="K77" s="124">
        <f>IF(RES_hhdet_in_tes!K77=0,"",RES_hhdet_in_tes!K77/RES_hhdet_in_fec!K77)</f>
        <v>0.62352269847400499</v>
      </c>
      <c r="L77" s="124">
        <f>IF(RES_hhdet_in_tes!L77=0,"",RES_hhdet_in_tes!L77/RES_hhdet_in_fec!L77)</f>
        <v>0.64057258318403876</v>
      </c>
      <c r="M77" s="124">
        <f>IF(RES_hhdet_in_tes!M77=0,"",RES_hhdet_in_tes!M77/RES_hhdet_in_fec!M77)</f>
        <v>0.63315002359587969</v>
      </c>
      <c r="N77" s="124">
        <f>IF(RES_hhdet_in_tes!N77=0,"",RES_hhdet_in_tes!N77/RES_hhdet_in_fec!N77)</f>
        <v>0.6756575179219767</v>
      </c>
      <c r="O77" s="124">
        <f>IF(RES_hhdet_in_tes!O77=0,"",RES_hhdet_in_tes!O77/RES_hhdet_in_fec!O77)</f>
        <v>0.67756093758192415</v>
      </c>
      <c r="P77" s="124">
        <f>IF(RES_hhdet_in_tes!P77=0,"",RES_hhdet_in_tes!P77/RES_hhdet_in_fec!P77)</f>
        <v>0.64220357106926229</v>
      </c>
      <c r="Q77" s="124">
        <f>IF(RES_hhdet_in_tes!Q77=0,"",RES_hhdet_in_tes!Q77/RES_hhdet_in_fec!Q77)</f>
        <v>0.66166488070695706</v>
      </c>
      <c r="R77" s="124">
        <f>IF(RES_hhdet_in_tes!R77=0,"",RES_hhdet_in_tes!R77/RES_hhdet_in_fec!R77)</f>
        <v>0.65821670343580774</v>
      </c>
      <c r="S77" s="124">
        <f>IF(RES_hhdet_in_tes!S77=0,"",RES_hhdet_in_tes!S77/RES_hhdet_in_fec!S77)</f>
        <v>0.66660318481790504</v>
      </c>
      <c r="T77" s="124">
        <f>IF(RES_hhdet_in_tes!T77=0,"",RES_hhdet_in_tes!T77/RES_hhdet_in_fec!T77)</f>
        <v>0.67333721357897547</v>
      </c>
      <c r="U77" s="124">
        <f>IF(RES_hhdet_in_tes!U77=0,"",RES_hhdet_in_tes!U77/RES_hhdet_in_fec!U77)</f>
        <v>0.66703009398211865</v>
      </c>
      <c r="V77" s="124">
        <f>IF(RES_hhdet_in_tes!V77=0,"",RES_hhdet_in_tes!V77/RES_hhdet_in_fec!V77)</f>
        <v>0.68938505191108679</v>
      </c>
      <c r="W77" s="124">
        <f>IF(RES_hhdet_in_tes!W77=0,"",RES_hhdet_in_tes!W77/RES_hhdet_in_fec!W77)</f>
        <v>0.69663614696468568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0.61864395729073807</v>
      </c>
      <c r="D78" s="111">
        <f>IF(RES_hhdet_in_tes!D78=0,"",RES_hhdet_in_tes!D78/RES_hhdet_in_fec!D78)</f>
        <v>0.61895087258184955</v>
      </c>
      <c r="E78" s="111">
        <f>IF(RES_hhdet_in_tes!E78=0,"",RES_hhdet_in_tes!E78/RES_hhdet_in_fec!E78)</f>
        <v>0.61925345943201759</v>
      </c>
      <c r="F78" s="111">
        <f>IF(RES_hhdet_in_tes!F78=0,"",RES_hhdet_in_tes!F78/RES_hhdet_in_fec!F78)</f>
        <v>0.61955545604023865</v>
      </c>
      <c r="G78" s="111">
        <f>IF(RES_hhdet_in_tes!G78=0,"",RES_hhdet_in_tes!G78/RES_hhdet_in_fec!G78)</f>
        <v>0.61985346640894556</v>
      </c>
      <c r="H78" s="111">
        <f>IF(RES_hhdet_in_tes!H78=0,"",RES_hhdet_in_tes!H78/RES_hhdet_in_fec!H78)</f>
        <v>0.62014790616500703</v>
      </c>
      <c r="I78" s="111">
        <f>IF(RES_hhdet_in_tes!I78=0,"",RES_hhdet_in_tes!I78/RES_hhdet_in_fec!I78)</f>
        <v>0.62043793853452323</v>
      </c>
      <c r="J78" s="111">
        <f>IF(RES_hhdet_in_tes!J78=0,"",RES_hhdet_in_tes!J78/RES_hhdet_in_fec!J78)</f>
        <v>0.62072013555018135</v>
      </c>
      <c r="K78" s="111">
        <f>IF(RES_hhdet_in_tes!K78=0,"",RES_hhdet_in_tes!K78/RES_hhdet_in_fec!K78)</f>
        <v>0.62099158253810238</v>
      </c>
      <c r="L78" s="111">
        <f>IF(RES_hhdet_in_tes!L78=0,"",RES_hhdet_in_tes!L78/RES_hhdet_in_fec!L78)</f>
        <v>0.62125149970352822</v>
      </c>
      <c r="M78" s="111">
        <f>IF(RES_hhdet_in_tes!M78=0,"",RES_hhdet_in_tes!M78/RES_hhdet_in_fec!M78)</f>
        <v>0.62139136955087027</v>
      </c>
      <c r="N78" s="111">
        <f>IF(RES_hhdet_in_tes!N78=0,"",RES_hhdet_in_tes!N78/RES_hhdet_in_fec!N78)</f>
        <v>0.62139136955087027</v>
      </c>
      <c r="O78" s="111">
        <f>IF(RES_hhdet_in_tes!O78=0,"",RES_hhdet_in_tes!O78/RES_hhdet_in_fec!O78)</f>
        <v>0.62139136955087027</v>
      </c>
      <c r="P78" s="111">
        <f>IF(RES_hhdet_in_tes!P78=0,"",RES_hhdet_in_tes!P78/RES_hhdet_in_fec!P78)</f>
        <v>0.62139136955087027</v>
      </c>
      <c r="Q78" s="111">
        <f>IF(RES_hhdet_in_tes!Q78=0,"",RES_hhdet_in_tes!Q78/RES_hhdet_in_fec!Q78)</f>
        <v>0.62139136955087027</v>
      </c>
      <c r="R78" s="111">
        <f>IF(RES_hhdet_in_tes!R78=0,"",RES_hhdet_in_tes!R78/RES_hhdet_in_fec!R78)</f>
        <v>0.62227502507253496</v>
      </c>
      <c r="S78" s="111">
        <f>IF(RES_hhdet_in_tes!S78=0,"",RES_hhdet_in_tes!S78/RES_hhdet_in_fec!S78)</f>
        <v>0.6237200020640753</v>
      </c>
      <c r="T78" s="111">
        <f>IF(RES_hhdet_in_tes!T78=0,"",RES_hhdet_in_tes!T78/RES_hhdet_in_fec!T78)</f>
        <v>0.62540580855420447</v>
      </c>
      <c r="U78" s="111">
        <f>IF(RES_hhdet_in_tes!U78=0,"",RES_hhdet_in_tes!U78/RES_hhdet_in_fec!U78)</f>
        <v>0.62715182241898138</v>
      </c>
      <c r="V78" s="111">
        <f>IF(RES_hhdet_in_tes!V78=0,"",RES_hhdet_in_tes!V78/RES_hhdet_in_fec!V78)</f>
        <v>0.62877742153446337</v>
      </c>
      <c r="W78" s="111">
        <f>IF(RES_hhdet_in_tes!W78=0,"",RES_hhdet_in_tes!W78/RES_hhdet_in_fec!W78)</f>
        <v>0.63028260590064966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0.7730158980997438</v>
      </c>
      <c r="D79" s="45">
        <f>IF(RES_hhdet_in_tes!D79=0,"",RES_hhdet_in_tes!D79/RES_hhdet_in_fec!D79)</f>
        <v>0.77437562052589448</v>
      </c>
      <c r="E79" s="45">
        <f>IF(RES_hhdet_in_tes!E79=0,"",RES_hhdet_in_tes!E79/RES_hhdet_in_fec!E79)</f>
        <v>0.77578562219164593</v>
      </c>
      <c r="F79" s="45">
        <f>IF(RES_hhdet_in_tes!F79=0,"",RES_hhdet_in_tes!F79/RES_hhdet_in_fec!F79)</f>
        <v>0.77720248011734305</v>
      </c>
      <c r="G79" s="45">
        <f>IF(RES_hhdet_in_tes!G79=0,"",RES_hhdet_in_tes!G79/RES_hhdet_in_fec!G79)</f>
        <v>0.77866564226533574</v>
      </c>
      <c r="H79" s="45">
        <f>IF(RES_hhdet_in_tes!H79=0,"",RES_hhdet_in_tes!H79/RES_hhdet_in_fec!H79)</f>
        <v>0.78017028070723327</v>
      </c>
      <c r="I79" s="45">
        <f>IF(RES_hhdet_in_tes!I79=0,"",RES_hhdet_in_tes!I79/RES_hhdet_in_fec!I79)</f>
        <v>0.78172611542211135</v>
      </c>
      <c r="J79" s="45">
        <f>IF(RES_hhdet_in_tes!J79=0,"",RES_hhdet_in_tes!J79/RES_hhdet_in_fec!J79)</f>
        <v>0.78337296573339943</v>
      </c>
      <c r="K79" s="45">
        <f>IF(RES_hhdet_in_tes!K79=0,"",RES_hhdet_in_tes!K79/RES_hhdet_in_fec!K79)</f>
        <v>0.78514468853973984</v>
      </c>
      <c r="L79" s="45">
        <f>IF(RES_hhdet_in_tes!L79=0,"",RES_hhdet_in_tes!L79/RES_hhdet_in_fec!L79)</f>
        <v>0.7870503419495819</v>
      </c>
      <c r="M79" s="45">
        <f>IF(RES_hhdet_in_tes!M79=0,"",RES_hhdet_in_tes!M79/RES_hhdet_in_fec!M79)</f>
        <v>0.78964304490911053</v>
      </c>
      <c r="N79" s="45">
        <f>IF(RES_hhdet_in_tes!N79=0,"",RES_hhdet_in_tes!N79/RES_hhdet_in_fec!N79)</f>
        <v>0.79307963633944278</v>
      </c>
      <c r="O79" s="45">
        <f>IF(RES_hhdet_in_tes!O79=0,"",RES_hhdet_in_tes!O79/RES_hhdet_in_fec!O79)</f>
        <v>0.79774146681095071</v>
      </c>
      <c r="P79" s="45">
        <f>IF(RES_hhdet_in_tes!P79=0,"",RES_hhdet_in_tes!P79/RES_hhdet_in_fec!P79)</f>
        <v>0.80382882508509612</v>
      </c>
      <c r="Q79" s="45">
        <f>IF(RES_hhdet_in_tes!Q79=0,"",RES_hhdet_in_tes!Q79/RES_hhdet_in_fec!Q79)</f>
        <v>0.81167461886400161</v>
      </c>
      <c r="R79" s="45">
        <f>IF(RES_hhdet_in_tes!R79=0,"",RES_hhdet_in_tes!R79/RES_hhdet_in_fec!R79)</f>
        <v>0.82234761151953373</v>
      </c>
      <c r="S79" s="45">
        <f>IF(RES_hhdet_in_tes!S79=0,"",RES_hhdet_in_tes!S79/RES_hhdet_in_fec!S79)</f>
        <v>0.83566850461654096</v>
      </c>
      <c r="T79" s="45">
        <f>IF(RES_hhdet_in_tes!T79=0,"",RES_hhdet_in_tes!T79/RES_hhdet_in_fec!T79)</f>
        <v>0.84999062511620027</v>
      </c>
      <c r="U79" s="45">
        <f>IF(RES_hhdet_in_tes!U79=0,"",RES_hhdet_in_tes!U79/RES_hhdet_in_fec!U79)</f>
        <v>0.86366729997972902</v>
      </c>
      <c r="V79" s="45">
        <f>IF(RES_hhdet_in_tes!V79=0,"",RES_hhdet_in_tes!V79/RES_hhdet_in_fec!V79)</f>
        <v>0.87505185616832715</v>
      </c>
      <c r="W79" s="45">
        <f>IF(RES_hhdet_in_tes!W79=0,"",RES_hhdet_in_tes!W79/RES_hhdet_in_fec!W79)</f>
        <v>0.88356587055150071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0.61300889643708556</v>
      </c>
      <c r="D81" s="119">
        <f>IF(RES_hhdet_in_tes!D81=0,"",RES_hhdet_in_tes!D81/RES_hhdet_in_fec!D81)</f>
        <v>0.62496427795451048</v>
      </c>
      <c r="E81" s="119">
        <f>IF(RES_hhdet_in_tes!E81=0,"",RES_hhdet_in_tes!E81/RES_hhdet_in_fec!E81)</f>
        <v>0.63495384000115818</v>
      </c>
      <c r="F81" s="119">
        <f>IF(RES_hhdet_in_tes!F81=0,"",RES_hhdet_in_tes!F81/RES_hhdet_in_fec!F81)</f>
        <v>0.64445309309567245</v>
      </c>
      <c r="G81" s="119">
        <f>IF(RES_hhdet_in_tes!G81=0,"",RES_hhdet_in_tes!G81/RES_hhdet_in_fec!G81)</f>
        <v>0.65607557721910159</v>
      </c>
      <c r="H81" s="119">
        <f>IF(RES_hhdet_in_tes!H81=0,"",RES_hhdet_in_tes!H81/RES_hhdet_in_fec!H81)</f>
        <v>0.66877620910487778</v>
      </c>
      <c r="I81" s="119">
        <f>IF(RES_hhdet_in_tes!I81=0,"",RES_hhdet_in_tes!I81/RES_hhdet_in_fec!I81)</f>
        <v>0.68007192693878782</v>
      </c>
      <c r="J81" s="119">
        <f>IF(RES_hhdet_in_tes!J81=0,"",RES_hhdet_in_tes!J81/RES_hhdet_in_fec!J81)</f>
        <v>0.69195457726131948</v>
      </c>
      <c r="K81" s="119">
        <f>IF(RES_hhdet_in_tes!K81=0,"",RES_hhdet_in_tes!K81/RES_hhdet_in_fec!K81)</f>
        <v>0.70403155011000729</v>
      </c>
      <c r="L81" s="119">
        <f>IF(RES_hhdet_in_tes!L81=0,"",RES_hhdet_in_tes!L81/RES_hhdet_in_fec!L81)</f>
        <v>0.71460825277662043</v>
      </c>
      <c r="M81" s="119">
        <f>IF(RES_hhdet_in_tes!M81=0,"",RES_hhdet_in_tes!M81/RES_hhdet_in_fec!M81)</f>
        <v>0.72493507701544402</v>
      </c>
      <c r="N81" s="119">
        <f>IF(RES_hhdet_in_tes!N81=0,"",RES_hhdet_in_tes!N81/RES_hhdet_in_fec!N81)</f>
        <v>0.73303032907168053</v>
      </c>
      <c r="O81" s="119">
        <f>IF(RES_hhdet_in_tes!O81=0,"",RES_hhdet_in_tes!O81/RES_hhdet_in_fec!O81)</f>
        <v>0.7417947173141104</v>
      </c>
      <c r="P81" s="119">
        <f>IF(RES_hhdet_in_tes!P81=0,"",RES_hhdet_in_tes!P81/RES_hhdet_in_fec!P81)</f>
        <v>0.74880451208414989</v>
      </c>
      <c r="Q81" s="119">
        <f>IF(RES_hhdet_in_tes!Q81=0,"",RES_hhdet_in_tes!Q81/RES_hhdet_in_fec!Q81)</f>
        <v>0.75867428474255194</v>
      </c>
      <c r="R81" s="119">
        <f>IF(RES_hhdet_in_tes!R81=0,"",RES_hhdet_in_tes!R81/RES_hhdet_in_fec!R81)</f>
        <v>0.77572040113070329</v>
      </c>
      <c r="S81" s="119">
        <f>IF(RES_hhdet_in_tes!S81=0,"",RES_hhdet_in_tes!S81/RES_hhdet_in_fec!S81)</f>
        <v>0.78989866962951794</v>
      </c>
      <c r="T81" s="119">
        <f>IF(RES_hhdet_in_tes!T81=0,"",RES_hhdet_in_tes!T81/RES_hhdet_in_fec!T81)</f>
        <v>0.80209501653301196</v>
      </c>
      <c r="U81" s="119">
        <f>IF(RES_hhdet_in_tes!U81=0,"",RES_hhdet_in_tes!U81/RES_hhdet_in_fec!U81)</f>
        <v>0.82318141668581846</v>
      </c>
      <c r="V81" s="119">
        <f>IF(RES_hhdet_in_tes!V81=0,"",RES_hhdet_in_tes!V81/RES_hhdet_in_fec!V81)</f>
        <v>0.82433026307037505</v>
      </c>
      <c r="W81" s="119">
        <f>IF(RES_hhdet_in_tes!W81=0,"",RES_hhdet_in_tes!W81/RES_hhdet_in_fec!W81)</f>
        <v>0.85143838754519341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0.60101438943692276</v>
      </c>
      <c r="D82" s="124">
        <f>IF(RES_hhdet_in_tes!D82=0,"",RES_hhdet_in_tes!D82/RES_hhdet_in_fec!D82)</f>
        <v>0.61287030991266855</v>
      </c>
      <c r="E82" s="124">
        <f>IF(RES_hhdet_in_tes!E82=0,"",RES_hhdet_in_tes!E82/RES_hhdet_in_fec!E82)</f>
        <v>0.62476400577398028</v>
      </c>
      <c r="F82" s="124">
        <f>IF(RES_hhdet_in_tes!F82=0,"",RES_hhdet_in_tes!F82/RES_hhdet_in_fec!F82)</f>
        <v>0.63687858314381973</v>
      </c>
      <c r="G82" s="124">
        <f>IF(RES_hhdet_in_tes!G82=0,"",RES_hhdet_in_tes!G82/RES_hhdet_in_fec!G82)</f>
        <v>0.64901572998007728</v>
      </c>
      <c r="H82" s="124">
        <f>IF(RES_hhdet_in_tes!H82=0,"",RES_hhdet_in_tes!H82/RES_hhdet_in_fec!H82)</f>
        <v>0.66123839639083559</v>
      </c>
      <c r="I82" s="124">
        <f>IF(RES_hhdet_in_tes!I82=0,"",RES_hhdet_in_tes!I82/RES_hhdet_in_fec!I82)</f>
        <v>0.67355296596174152</v>
      </c>
      <c r="J82" s="124">
        <f>IF(RES_hhdet_in_tes!J82=0,"",RES_hhdet_in_tes!J82/RES_hhdet_in_fec!J82)</f>
        <v>0.68585633637225407</v>
      </c>
      <c r="K82" s="124">
        <f>IF(RES_hhdet_in_tes!K82=0,"",RES_hhdet_in_tes!K82/RES_hhdet_in_fec!K82)</f>
        <v>0.69810172376723201</v>
      </c>
      <c r="L82" s="124">
        <f>IF(RES_hhdet_in_tes!L82=0,"",RES_hhdet_in_tes!L82/RES_hhdet_in_fec!L82)</f>
        <v>0.71031187796513484</v>
      </c>
      <c r="M82" s="124">
        <f>IF(RES_hhdet_in_tes!M82=0,"",RES_hhdet_in_tes!M82/RES_hhdet_in_fec!M82)</f>
        <v>0.72154480813634347</v>
      </c>
      <c r="N82" s="124">
        <f>IF(RES_hhdet_in_tes!N82=0,"",RES_hhdet_in_tes!N82/RES_hhdet_in_fec!N82)</f>
        <v>0.73133670192625644</v>
      </c>
      <c r="O82" s="124">
        <f>IF(RES_hhdet_in_tes!O82=0,"",RES_hhdet_in_tes!O82/RES_hhdet_in_fec!O82)</f>
        <v>0.73942890361355407</v>
      </c>
      <c r="P82" s="124">
        <f>IF(RES_hhdet_in_tes!P82=0,"",RES_hhdet_in_tes!P82/RES_hhdet_in_fec!P82)</f>
        <v>0.74652045505832354</v>
      </c>
      <c r="Q82" s="124">
        <f>IF(RES_hhdet_in_tes!Q82=0,"",RES_hhdet_in_tes!Q82/RES_hhdet_in_fec!Q82)</f>
        <v>0.75496434790439249</v>
      </c>
      <c r="R82" s="124">
        <f>IF(RES_hhdet_in_tes!R82=0,"",RES_hhdet_in_tes!R82/RES_hhdet_in_fec!R82)</f>
        <v>0.76741721526589979</v>
      </c>
      <c r="S82" s="124">
        <f>IF(RES_hhdet_in_tes!S82=0,"",RES_hhdet_in_tes!S82/RES_hhdet_in_fec!S82)</f>
        <v>0.78137239173509188</v>
      </c>
      <c r="T82" s="124">
        <f>IF(RES_hhdet_in_tes!T82=0,"",RES_hhdet_in_tes!T82/RES_hhdet_in_fec!T82)</f>
        <v>0.7953938297952694</v>
      </c>
      <c r="U82" s="124">
        <f>IF(RES_hhdet_in_tes!U82=0,"",RES_hhdet_in_tes!U82/RES_hhdet_in_fec!U82)</f>
        <v>0.80830767857885111</v>
      </c>
      <c r="V82" s="124">
        <f>IF(RES_hhdet_in_tes!V82=0,"",RES_hhdet_in_tes!V82/RES_hhdet_in_fec!V82)</f>
        <v>0.81913038953337702</v>
      </c>
      <c r="W82" s="124">
        <f>IF(RES_hhdet_in_tes!W82=0,"",RES_hhdet_in_tes!W82/RES_hhdet_in_fec!W82)</f>
        <v>0.8278349303021274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0.59867865136466991</v>
      </c>
      <c r="D83" s="111">
        <f>IF(RES_hhdet_in_tes!D83=0,"",RES_hhdet_in_tes!D83/RES_hhdet_in_fec!D83)</f>
        <v>0.61058982493545322</v>
      </c>
      <c r="E83" s="111">
        <f>IF(RES_hhdet_in_tes!E83=0,"",RES_hhdet_in_tes!E83/RES_hhdet_in_fec!E83)</f>
        <v>0.62261423179477227</v>
      </c>
      <c r="F83" s="111">
        <f>IF(RES_hhdet_in_tes!F83=0,"",RES_hhdet_in_tes!F83/RES_hhdet_in_fec!F83)</f>
        <v>0.63474031289296795</v>
      </c>
      <c r="G83" s="111">
        <f>IF(RES_hhdet_in_tes!G83=0,"",RES_hhdet_in_tes!G83/RES_hhdet_in_fec!G83)</f>
        <v>0.64695657786629823</v>
      </c>
      <c r="H83" s="111">
        <f>IF(RES_hhdet_in_tes!H83=0,"",RES_hhdet_in_tes!H83/RES_hhdet_in_fec!H83)</f>
        <v>0.65924933683968212</v>
      </c>
      <c r="I83" s="111">
        <f>IF(RES_hhdet_in_tes!I83=0,"",RES_hhdet_in_tes!I83/RES_hhdet_in_fec!I83)</f>
        <v>0.67160058859840521</v>
      </c>
      <c r="J83" s="111">
        <f>IF(RES_hhdet_in_tes!J83=0,"",RES_hhdet_in_tes!J83/RES_hhdet_in_fec!J83)</f>
        <v>0.68397151975598991</v>
      </c>
      <c r="K83" s="111">
        <f>IF(RES_hhdet_in_tes!K83=0,"",RES_hhdet_in_tes!K83/RES_hhdet_in_fec!K83)</f>
        <v>0.6963107867694176</v>
      </c>
      <c r="L83" s="111">
        <f>IF(RES_hhdet_in_tes!L83=0,"",RES_hhdet_in_tes!L83/RES_hhdet_in_fec!L83)</f>
        <v>0.70857281921224136</v>
      </c>
      <c r="M83" s="111">
        <f>IF(RES_hhdet_in_tes!M83=0,"",RES_hhdet_in_tes!M83/RES_hhdet_in_fec!M83)</f>
        <v>0.71986566521974971</v>
      </c>
      <c r="N83" s="111">
        <f>IF(RES_hhdet_in_tes!N83=0,"",RES_hhdet_in_tes!N83/RES_hhdet_in_fec!N83)</f>
        <v>0.72971050456461639</v>
      </c>
      <c r="O83" s="111">
        <f>IF(RES_hhdet_in_tes!O83=0,"",RES_hhdet_in_tes!O83/RES_hhdet_in_fec!O83)</f>
        <v>0.73784830417733482</v>
      </c>
      <c r="P83" s="111">
        <f>IF(RES_hhdet_in_tes!P83=0,"",RES_hhdet_in_tes!P83/RES_hhdet_in_fec!P83)</f>
        <v>0.74497627059603477</v>
      </c>
      <c r="Q83" s="111">
        <f>IF(RES_hhdet_in_tes!Q83=0,"",RES_hhdet_in_tes!Q83/RES_hhdet_in_fec!Q83)</f>
        <v>0.75346227116696696</v>
      </c>
      <c r="R83" s="111">
        <f>IF(RES_hhdet_in_tes!R83=0,"",RES_hhdet_in_tes!R83/RES_hhdet_in_fec!R83)</f>
        <v>0.7659746110434964</v>
      </c>
      <c r="S83" s="111">
        <f>IF(RES_hhdet_in_tes!S83=0,"",RES_hhdet_in_tes!S83/RES_hhdet_in_fec!S83)</f>
        <v>0.77999808096080736</v>
      </c>
      <c r="T83" s="111">
        <f>IF(RES_hhdet_in_tes!T83=0,"",RES_hhdet_in_tes!T83/RES_hhdet_in_fec!T83)</f>
        <v>0.79408957254468426</v>
      </c>
      <c r="U83" s="111">
        <f>IF(RES_hhdet_in_tes!U83=0,"",RES_hhdet_in_tes!U83/RES_hhdet_in_fec!U83)</f>
        <v>0.80706973056694786</v>
      </c>
      <c r="V83" s="111">
        <f>IF(RES_hhdet_in_tes!V83=0,"",RES_hhdet_in_tes!V83/RES_hhdet_in_fec!V83)</f>
        <v>0.81795004390165871</v>
      </c>
      <c r="W83" s="111">
        <f>IF(RES_hhdet_in_tes!W83=0,"",RES_hhdet_in_tes!W83/RES_hhdet_in_fec!W83)</f>
        <v>0.82670174952431053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2.3113993071655847</v>
      </c>
      <c r="D85" s="124">
        <f>IF(RES_hhdet_in_tes!D85=0,"",RES_hhdet_in_tes!D85/RES_hhdet_in_fec!D85)</f>
        <v>2.3882884581131583</v>
      </c>
      <c r="E85" s="124">
        <f>IF(RES_hhdet_in_tes!E85=0,"",RES_hhdet_in_tes!E85/RES_hhdet_in_fec!E85)</f>
        <v>2.4659894526147763</v>
      </c>
      <c r="F85" s="124">
        <f>IF(RES_hhdet_in_tes!F85=0,"",RES_hhdet_in_tes!F85/RES_hhdet_in_fec!F85)</f>
        <v>2.5437738957526976</v>
      </c>
      <c r="G85" s="124">
        <f>IF(RES_hhdet_in_tes!G85=0,"",RES_hhdet_in_tes!G85/RES_hhdet_in_fec!G85)</f>
        <v>2.6222974835940267</v>
      </c>
      <c r="H85" s="124">
        <f>IF(RES_hhdet_in_tes!H85=0,"",RES_hhdet_in_tes!H85/RES_hhdet_in_fec!H85)</f>
        <v>2.7014757060724404</v>
      </c>
      <c r="I85" s="124">
        <f>IF(RES_hhdet_in_tes!I85=0,"",RES_hhdet_in_tes!I85/RES_hhdet_in_fec!I85)</f>
        <v>2.7814656975756371</v>
      </c>
      <c r="J85" s="124">
        <f>IF(RES_hhdet_in_tes!J85=0,"",RES_hhdet_in_tes!J85/RES_hhdet_in_fec!J85)</f>
        <v>2.8629210660781266</v>
      </c>
      <c r="K85" s="124">
        <f>IF(RES_hhdet_in_tes!K85=0,"",RES_hhdet_in_tes!K85/RES_hhdet_in_fec!K85)</f>
        <v>2.946391379122828</v>
      </c>
      <c r="L85" s="124">
        <f>IF(RES_hhdet_in_tes!L85=0,"",RES_hhdet_in_tes!L85/RES_hhdet_in_fec!L85)</f>
        <v>3.0320125140666656</v>
      </c>
      <c r="M85" s="124">
        <f>IF(RES_hhdet_in_tes!M85=0,"",RES_hhdet_in_tes!M85/RES_hhdet_in_fec!M85)</f>
        <v>3.1342788917789277</v>
      </c>
      <c r="N85" s="124">
        <f>IF(RES_hhdet_in_tes!N85=0,"",RES_hhdet_in_tes!N85/RES_hhdet_in_fec!N85)</f>
        <v>3.257933957050779</v>
      </c>
      <c r="O85" s="124">
        <f>IF(RES_hhdet_in_tes!O85=0,"",RES_hhdet_in_tes!O85/RES_hhdet_in_fec!O85)</f>
        <v>3.4056001129526141</v>
      </c>
      <c r="P85" s="124">
        <f>IF(RES_hhdet_in_tes!P85=0,"",RES_hhdet_in_tes!P85/RES_hhdet_in_fec!P85)</f>
        <v>3.5657408793193217</v>
      </c>
      <c r="Q85" s="124">
        <f>IF(RES_hhdet_in_tes!Q85=0,"",RES_hhdet_in_tes!Q85/RES_hhdet_in_fec!Q85)</f>
        <v>3.7033632254105058</v>
      </c>
      <c r="R85" s="124">
        <f>IF(RES_hhdet_in_tes!R85=0,"",RES_hhdet_in_tes!R85/RES_hhdet_in_fec!R85)</f>
        <v>3.7897017350017488</v>
      </c>
      <c r="S85" s="124">
        <f>IF(RES_hhdet_in_tes!S85=0,"",RES_hhdet_in_tes!S85/RES_hhdet_in_fec!S85)</f>
        <v>3.8584229494671094</v>
      </c>
      <c r="T85" s="124">
        <f>IF(RES_hhdet_in_tes!T85=0,"",RES_hhdet_in_tes!T85/RES_hhdet_in_fec!T85)</f>
        <v>3.915842140173639</v>
      </c>
      <c r="U85" s="124">
        <f>IF(RES_hhdet_in_tes!U85=0,"",RES_hhdet_in_tes!U85/RES_hhdet_in_fec!U85)</f>
        <v>3.9681149469287034</v>
      </c>
      <c r="V85" s="124">
        <f>IF(RES_hhdet_in_tes!V85=0,"",RES_hhdet_in_tes!V85/RES_hhdet_in_fec!V85)</f>
        <v>4.0214127916716489</v>
      </c>
      <c r="W85" s="124">
        <f>IF(RES_hhdet_in_tes!W85=0,"",RES_hhdet_in_tes!W85/RES_hhdet_in_fec!W85)</f>
        <v>4.0735921261693395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2.3113993071655847</v>
      </c>
      <c r="D86" s="111">
        <f>IF(RES_hhdet_in_tes!D86=0,"",RES_hhdet_in_tes!D86/RES_hhdet_in_fec!D86)</f>
        <v>2.3882884581131583</v>
      </c>
      <c r="E86" s="111">
        <f>IF(RES_hhdet_in_tes!E86=0,"",RES_hhdet_in_tes!E86/RES_hhdet_in_fec!E86)</f>
        <v>2.4659894526147763</v>
      </c>
      <c r="F86" s="111">
        <f>IF(RES_hhdet_in_tes!F86=0,"",RES_hhdet_in_tes!F86/RES_hhdet_in_fec!F86)</f>
        <v>2.5437738957526976</v>
      </c>
      <c r="G86" s="111">
        <f>IF(RES_hhdet_in_tes!G86=0,"",RES_hhdet_in_tes!G86/RES_hhdet_in_fec!G86)</f>
        <v>2.6222974835940267</v>
      </c>
      <c r="H86" s="111">
        <f>IF(RES_hhdet_in_tes!H86=0,"",RES_hhdet_in_tes!H86/RES_hhdet_in_fec!H86)</f>
        <v>2.7014757060724404</v>
      </c>
      <c r="I86" s="111">
        <f>IF(RES_hhdet_in_tes!I86=0,"",RES_hhdet_in_tes!I86/RES_hhdet_in_fec!I86)</f>
        <v>2.7814656975756371</v>
      </c>
      <c r="J86" s="111">
        <f>IF(RES_hhdet_in_tes!J86=0,"",RES_hhdet_in_tes!J86/RES_hhdet_in_fec!J86)</f>
        <v>2.8629210660781266</v>
      </c>
      <c r="K86" s="111">
        <f>IF(RES_hhdet_in_tes!K86=0,"",RES_hhdet_in_tes!K86/RES_hhdet_in_fec!K86)</f>
        <v>2.946391379122828</v>
      </c>
      <c r="L86" s="111">
        <f>IF(RES_hhdet_in_tes!L86=0,"",RES_hhdet_in_tes!L86/RES_hhdet_in_fec!L86)</f>
        <v>3.0320125140666656</v>
      </c>
      <c r="M86" s="111">
        <f>IF(RES_hhdet_in_tes!M86=0,"",RES_hhdet_in_tes!M86/RES_hhdet_in_fec!M86)</f>
        <v>3.1342788917789277</v>
      </c>
      <c r="N86" s="111">
        <f>IF(RES_hhdet_in_tes!N86=0,"",RES_hhdet_in_tes!N86/RES_hhdet_in_fec!N86)</f>
        <v>3.257933957050779</v>
      </c>
      <c r="O86" s="111">
        <f>IF(RES_hhdet_in_tes!O86=0,"",RES_hhdet_in_tes!O86/RES_hhdet_in_fec!O86)</f>
        <v>3.4056001129526141</v>
      </c>
      <c r="P86" s="111">
        <f>IF(RES_hhdet_in_tes!P86=0,"",RES_hhdet_in_tes!P86/RES_hhdet_in_fec!P86)</f>
        <v>3.5657408793193217</v>
      </c>
      <c r="Q86" s="111">
        <f>IF(RES_hhdet_in_tes!Q86=0,"",RES_hhdet_in_tes!Q86/RES_hhdet_in_fec!Q86)</f>
        <v>3.7033632254105058</v>
      </c>
      <c r="R86" s="111">
        <f>IF(RES_hhdet_in_tes!R86=0,"",RES_hhdet_in_tes!R86/RES_hhdet_in_fec!R86)</f>
        <v>3.7897017350017488</v>
      </c>
      <c r="S86" s="111">
        <f>IF(RES_hhdet_in_tes!S86=0,"",RES_hhdet_in_tes!S86/RES_hhdet_in_fec!S86)</f>
        <v>3.8584229494671094</v>
      </c>
      <c r="T86" s="111">
        <f>IF(RES_hhdet_in_tes!T86=0,"",RES_hhdet_in_tes!T86/RES_hhdet_in_fec!T86)</f>
        <v>3.915842140173639</v>
      </c>
      <c r="U86" s="111">
        <f>IF(RES_hhdet_in_tes!U86=0,"",RES_hhdet_in_tes!U86/RES_hhdet_in_fec!U86)</f>
        <v>3.9681149469287034</v>
      </c>
      <c r="V86" s="111">
        <f>IF(RES_hhdet_in_tes!V86=0,"",RES_hhdet_in_tes!V86/RES_hhdet_in_fec!V86)</f>
        <v>4.0214127916716489</v>
      </c>
      <c r="W86" s="111">
        <f>IF(RES_hhdet_in_tes!W86=0,"",RES_hhdet_in_tes!W86/RES_hhdet_in_fec!W86)</f>
        <v>4.0735921261693395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0.69708436839758769</v>
      </c>
      <c r="D87" s="124">
        <f>IF(RES_hhdet_in_tes!D87=0,"",RES_hhdet_in_tes!D87/RES_hhdet_in_fec!D87)</f>
        <v>0.7002075002055691</v>
      </c>
      <c r="E87" s="124">
        <f>IF(RES_hhdet_in_tes!E87=0,"",RES_hhdet_in_tes!E87/RES_hhdet_in_fec!E87)</f>
        <v>0.70349572260245785</v>
      </c>
      <c r="F87" s="124">
        <f>IF(RES_hhdet_in_tes!F87=0,"",RES_hhdet_in_tes!F87/RES_hhdet_in_fec!F87)</f>
        <v>0.70410228557555254</v>
      </c>
      <c r="G87" s="124">
        <f>IF(RES_hhdet_in_tes!G87=0,"",RES_hhdet_in_tes!G87/RES_hhdet_in_fec!G87)</f>
        <v>0.70623869977970477</v>
      </c>
      <c r="H87" s="124">
        <f>IF(RES_hhdet_in_tes!H87=0,"",RES_hhdet_in_tes!H87/RES_hhdet_in_fec!H87)</f>
        <v>0.71257282578521441</v>
      </c>
      <c r="I87" s="124">
        <f>IF(RES_hhdet_in_tes!I87=0,"",RES_hhdet_in_tes!I87/RES_hhdet_in_fec!I87)</f>
        <v>0.71951943443602895</v>
      </c>
      <c r="J87" s="124">
        <f>IF(RES_hhdet_in_tes!J87=0,"",RES_hhdet_in_tes!J87/RES_hhdet_in_fec!J87)</f>
        <v>0.72134546974027225</v>
      </c>
      <c r="K87" s="124">
        <f>IF(RES_hhdet_in_tes!K87=0,"",RES_hhdet_in_tes!K87/RES_hhdet_in_fec!K87)</f>
        <v>0.72433360210392228</v>
      </c>
      <c r="L87" s="124">
        <f>IF(RES_hhdet_in_tes!L87=0,"",RES_hhdet_in_tes!L87/RES_hhdet_in_fec!L87)</f>
        <v>0.73363088032594836</v>
      </c>
      <c r="M87" s="124">
        <f>IF(RES_hhdet_in_tes!M87=0,"",RES_hhdet_in_tes!M87/RES_hhdet_in_fec!M87)</f>
        <v>0.74096397453620333</v>
      </c>
      <c r="N87" s="124">
        <f>IF(RES_hhdet_in_tes!N87=0,"",RES_hhdet_in_tes!N87/RES_hhdet_in_fec!N87)</f>
        <v>0.73720908038286759</v>
      </c>
      <c r="O87" s="124">
        <f>IF(RES_hhdet_in_tes!O87=0,"",RES_hhdet_in_tes!O87/RES_hhdet_in_fec!O87)</f>
        <v>0.74198433817855103</v>
      </c>
      <c r="P87" s="124">
        <f>IF(RES_hhdet_in_tes!P87=0,"",RES_hhdet_in_tes!P87/RES_hhdet_in_fec!P87)</f>
        <v>0.76182041569359094</v>
      </c>
      <c r="Q87" s="124">
        <f>IF(RES_hhdet_in_tes!Q87=0,"",RES_hhdet_in_tes!Q87/RES_hhdet_in_fec!Q87)</f>
        <v>0.77197397485577335</v>
      </c>
      <c r="R87" s="124">
        <f>IF(RES_hhdet_in_tes!R87=0,"",RES_hhdet_in_tes!R87/RES_hhdet_in_fec!R87)</f>
        <v>0.78183286008216191</v>
      </c>
      <c r="S87" s="124">
        <f>IF(RES_hhdet_in_tes!S87=0,"",RES_hhdet_in_tes!S87/RES_hhdet_in_fec!S87)</f>
        <v>0.78774044418616762</v>
      </c>
      <c r="T87" s="124">
        <f>IF(RES_hhdet_in_tes!T87=0,"",RES_hhdet_in_tes!T87/RES_hhdet_in_fec!T87)</f>
        <v>0.80249610729318088</v>
      </c>
      <c r="U87" s="124">
        <f>IF(RES_hhdet_in_tes!U87=0,"",RES_hhdet_in_tes!U87/RES_hhdet_in_fec!U87)</f>
        <v>0.80484117635006069</v>
      </c>
      <c r="V87" s="124">
        <f>IF(RES_hhdet_in_tes!V87=0,"",RES_hhdet_in_tes!V87/RES_hhdet_in_fec!V87)</f>
        <v>0.80480100316461545</v>
      </c>
      <c r="W87" s="124">
        <f>IF(RES_hhdet_in_tes!W87=0,"",RES_hhdet_in_tes!W87/RES_hhdet_in_fec!W87)</f>
        <v>0.81689443572099329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0.64331319435990297</v>
      </c>
      <c r="D88" s="111">
        <f>IF(RES_hhdet_in_tes!D88=0,"",RES_hhdet_in_tes!D88/RES_hhdet_in_fec!D88)</f>
        <v>0.65663190579404096</v>
      </c>
      <c r="E88" s="111">
        <f>IF(RES_hhdet_in_tes!E88=0,"",RES_hhdet_in_tes!E88/RES_hhdet_in_fec!E88)</f>
        <v>0.67007723124196861</v>
      </c>
      <c r="F88" s="111">
        <f>IF(RES_hhdet_in_tes!F88=0,"",RES_hhdet_in_tes!F88/RES_hhdet_in_fec!F88)</f>
        <v>0.6836362457264834</v>
      </c>
      <c r="G88" s="111">
        <f>IF(RES_hhdet_in_tes!G88=0,"",RES_hhdet_in_tes!G88/RES_hhdet_in_fec!G88)</f>
        <v>0.69729610107288242</v>
      </c>
      <c r="H88" s="111">
        <f>IF(RES_hhdet_in_tes!H88=0,"",RES_hhdet_in_tes!H88/RES_hhdet_in_fec!H88)</f>
        <v>0.71104148967988767</v>
      </c>
      <c r="I88" s="111">
        <f>IF(RES_hhdet_in_tes!I88=0,"",RES_hhdet_in_tes!I88/RES_hhdet_in_fec!I88)</f>
        <v>0.72485228313758066</v>
      </c>
      <c r="J88" s="111">
        <f>IF(RES_hhdet_in_tes!J88=0,"",RES_hhdet_in_tes!J88/RES_hhdet_in_fec!J88)</f>
        <v>0.73868508149958267</v>
      </c>
      <c r="K88" s="111">
        <f>IF(RES_hhdet_in_tes!K88=0,"",RES_hhdet_in_tes!K88/RES_hhdet_in_fec!K88)</f>
        <v>0.7524824739801802</v>
      </c>
      <c r="L88" s="111">
        <f>IF(RES_hhdet_in_tes!L88=0,"",RES_hhdet_in_tes!L88/RES_hhdet_in_fec!L88)</f>
        <v>0.76619350511674233</v>
      </c>
      <c r="M88" s="111">
        <f>IF(RES_hhdet_in_tes!M88=0,"",RES_hhdet_in_tes!M88/RES_hhdet_in_fec!M88)</f>
        <v>0.77882082150587506</v>
      </c>
      <c r="N88" s="111">
        <f>IF(RES_hhdet_in_tes!N88=0,"",RES_hhdet_in_tes!N88/RES_hhdet_in_fec!N88)</f>
        <v>0.78982902095578889</v>
      </c>
      <c r="O88" s="111">
        <f>IF(RES_hhdet_in_tes!O88=0,"",RES_hhdet_in_tes!O88/RES_hhdet_in_fec!O88)</f>
        <v>0.79892846057914324</v>
      </c>
      <c r="P88" s="111">
        <f>IF(RES_hhdet_in_tes!P88=0,"",RES_hhdet_in_tes!P88/RES_hhdet_in_fec!P88)</f>
        <v>0.80689873548771773</v>
      </c>
      <c r="Q88" s="111">
        <f>IF(RES_hhdet_in_tes!Q88=0,"",RES_hhdet_in_tes!Q88/RES_hhdet_in_fec!Q88)</f>
        <v>0.81638752281522375</v>
      </c>
      <c r="R88" s="111">
        <f>IF(RES_hhdet_in_tes!R88=0,"",RES_hhdet_in_tes!R88/RES_hhdet_in_fec!R88)</f>
        <v>0.83037844009898487</v>
      </c>
      <c r="S88" s="111">
        <f>IF(RES_hhdet_in_tes!S88=0,"",RES_hhdet_in_tes!S88/RES_hhdet_in_fec!S88)</f>
        <v>0.84605905696045947</v>
      </c>
      <c r="T88" s="111">
        <f>IF(RES_hhdet_in_tes!T88=0,"",RES_hhdet_in_tes!T88/RES_hhdet_in_fec!T88)</f>
        <v>0.8618157335773291</v>
      </c>
      <c r="U88" s="111">
        <f>IF(RES_hhdet_in_tes!U88=0,"",RES_hhdet_in_tes!U88/RES_hhdet_in_fec!U88)</f>
        <v>0.87632975086040277</v>
      </c>
      <c r="V88" s="111">
        <f>IF(RES_hhdet_in_tes!V88=0,"",RES_hhdet_in_tes!V88/RES_hhdet_in_fec!V88)</f>
        <v>0.88849578578188726</v>
      </c>
      <c r="W88" s="111">
        <f>IF(RES_hhdet_in_tes!W88=0,"",RES_hhdet_in_tes!W88/RES_hhdet_in_fec!W88)</f>
        <v>0.89828167640399426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0.89427904387508539</v>
      </c>
      <c r="F89" s="111" t="str">
        <f>IF(RES_hhdet_in_tes!F89=0,"",RES_hhdet_in_tes!F89/RES_hhdet_in_fec!F89)</f>
        <v/>
      </c>
      <c r="G89" s="111">
        <f>IF(RES_hhdet_in_tes!G89=0,"",RES_hhdet_in_tes!G89/RES_hhdet_in_fec!G89)</f>
        <v>0.91505728127855013</v>
      </c>
      <c r="H89" s="111">
        <f>IF(RES_hhdet_in_tes!H89=0,"",RES_hhdet_in_tes!H89/RES_hhdet_in_fec!H89)</f>
        <v>0.92329919833687268</v>
      </c>
      <c r="I89" s="111">
        <f>IF(RES_hhdet_in_tes!I89=0,"",RES_hhdet_in_tes!I89/RES_hhdet_in_fec!I89)</f>
        <v>0.91421958988642926</v>
      </c>
      <c r="J89" s="111">
        <f>IF(RES_hhdet_in_tes!J89=0,"",RES_hhdet_in_tes!J89/RES_hhdet_in_fec!J89)</f>
        <v>0.92503029167616035</v>
      </c>
      <c r="K89" s="111">
        <f>IF(RES_hhdet_in_tes!K89=0,"",RES_hhdet_in_tes!K89/RES_hhdet_in_fec!K89)</f>
        <v>0.93524780747783387</v>
      </c>
      <c r="L89" s="111">
        <f>IF(RES_hhdet_in_tes!L89=0,"",RES_hhdet_in_tes!L89/RES_hhdet_in_fec!L89)</f>
        <v>0.87895649651820851</v>
      </c>
      <c r="M89" s="111">
        <f>IF(RES_hhdet_in_tes!M89=0,"",RES_hhdet_in_tes!M89/RES_hhdet_in_fec!M89)</f>
        <v>0.94612025033852776</v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0.95634374388657306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0.96468752341952613</v>
      </c>
      <c r="U89" s="111">
        <f>IF(RES_hhdet_in_tes!U89=0,"",RES_hhdet_in_tes!U89/RES_hhdet_in_fec!U89)</f>
        <v>0.97112757583744624</v>
      </c>
      <c r="V89" s="111">
        <f>IF(RES_hhdet_in_tes!V89=0,"",RES_hhdet_in_tes!V89/RES_hhdet_in_fec!V89)</f>
        <v>0.97331056537237204</v>
      </c>
      <c r="W89" s="111">
        <f>IF(RES_hhdet_in_tes!W89=0,"",RES_hhdet_in_tes!W89/RES_hhdet_in_fec!W89)</f>
        <v>0.97497661251960499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0.67007723124196861</v>
      </c>
      <c r="F90" s="112" t="str">
        <f>IF(RES_hhdet_in_tes!F90=0,"",RES_hhdet_in_tes!F90/RES_hhdet_in_fec!F90)</f>
        <v/>
      </c>
      <c r="G90" s="112">
        <f>IF(RES_hhdet_in_tes!G90=0,"",RES_hhdet_in_tes!G90/RES_hhdet_in_fec!G90)</f>
        <v>0.69729610107288242</v>
      </c>
      <c r="H90" s="112">
        <f>IF(RES_hhdet_in_tes!H90=0,"",RES_hhdet_in_tes!H90/RES_hhdet_in_fec!H90)</f>
        <v>0.71104148967988767</v>
      </c>
      <c r="I90" s="112">
        <f>IF(RES_hhdet_in_tes!I90=0,"",RES_hhdet_in_tes!I90/RES_hhdet_in_fec!I90)</f>
        <v>0.72485228313758066</v>
      </c>
      <c r="J90" s="112">
        <f>IF(RES_hhdet_in_tes!J90=0,"",RES_hhdet_in_tes!J90/RES_hhdet_in_fec!J90)</f>
        <v>0.73868508149958267</v>
      </c>
      <c r="K90" s="112">
        <f>IF(RES_hhdet_in_tes!K90=0,"",RES_hhdet_in_tes!K90/RES_hhdet_in_fec!K90)</f>
        <v>0.7524824739801802</v>
      </c>
      <c r="L90" s="112">
        <f>IF(RES_hhdet_in_tes!L90=0,"",RES_hhdet_in_tes!L90/RES_hhdet_in_fec!L90)</f>
        <v>0.76619350511674233</v>
      </c>
      <c r="M90" s="112">
        <f>IF(RES_hhdet_in_tes!M90=0,"",RES_hhdet_in_tes!M90/RES_hhdet_in_fec!M90)</f>
        <v>0.77882082150587517</v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0.80689873548771762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0.8618157335773291</v>
      </c>
      <c r="U90" s="112">
        <f>IF(RES_hhdet_in_tes!U90=0,"",RES_hhdet_in_tes!U90/RES_hhdet_in_fec!U90)</f>
        <v>0.87632975086040277</v>
      </c>
      <c r="V90" s="112">
        <f>IF(RES_hhdet_in_tes!V90=0,"",RES_hhdet_in_tes!V90/RES_hhdet_in_fec!V90)</f>
        <v>0.88849578578188715</v>
      </c>
      <c r="W90" s="112">
        <f>IF(RES_hhdet_in_tes!W90=0,"",RES_hhdet_in_tes!W90/RES_hhdet_in_fec!W90)</f>
        <v>0.89828167640399437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0.62611424810164462</v>
      </c>
      <c r="D92" s="112">
        <f>IF(RES_hhdet_in_tes!D92=0,"",RES_hhdet_in_tes!D92/RES_hhdet_in_fec!D92)</f>
        <v>0.62770833744734045</v>
      </c>
      <c r="E92" s="112">
        <f>IF(RES_hhdet_in_tes!E92=0,"",RES_hhdet_in_tes!E92/RES_hhdet_in_fec!E92)</f>
        <v>0.62956631860764511</v>
      </c>
      <c r="F92" s="112">
        <f>IF(RES_hhdet_in_tes!F92=0,"",RES_hhdet_in_tes!F92/RES_hhdet_in_fec!F92)</f>
        <v>0.63146028501539631</v>
      </c>
      <c r="G92" s="112">
        <f>IF(RES_hhdet_in_tes!G92=0,"",RES_hhdet_in_tes!G92/RES_hhdet_in_fec!G92)</f>
        <v>0.63359728026253792</v>
      </c>
      <c r="H92" s="112">
        <f>IF(RES_hhdet_in_tes!H92=0,"",RES_hhdet_in_tes!H92/RES_hhdet_in_fec!H92)</f>
        <v>0.63595196484922845</v>
      </c>
      <c r="I92" s="112">
        <f>IF(RES_hhdet_in_tes!I92=0,"",RES_hhdet_in_tes!I92/RES_hhdet_in_fec!I92)</f>
        <v>0.63857535432257273</v>
      </c>
      <c r="J92" s="112">
        <f>IF(RES_hhdet_in_tes!J92=0,"",RES_hhdet_in_tes!J92/RES_hhdet_in_fec!J92)</f>
        <v>0.64167644137219104</v>
      </c>
      <c r="K92" s="112">
        <f>IF(RES_hhdet_in_tes!K92=0,"",RES_hhdet_in_tes!K92/RES_hhdet_in_fec!K92)</f>
        <v>0.6454329247558761</v>
      </c>
      <c r="L92" s="112">
        <f>IF(RES_hhdet_in_tes!L92=0,"",RES_hhdet_in_tes!L92/RES_hhdet_in_fec!L92)</f>
        <v>0.64989234617661717</v>
      </c>
      <c r="M92" s="112">
        <f>IF(RES_hhdet_in_tes!M92=0,"",RES_hhdet_in_tes!M92/RES_hhdet_in_fec!M92)</f>
        <v>0.65927155426953865</v>
      </c>
      <c r="N92" s="112">
        <f>IF(RES_hhdet_in_tes!N92=0,"",RES_hhdet_in_tes!N92/RES_hhdet_in_fec!N92)</f>
        <v>0.67490897389288607</v>
      </c>
      <c r="O92" s="112">
        <f>IF(RES_hhdet_in_tes!O92=0,"",RES_hhdet_in_tes!O92/RES_hhdet_in_fec!O92)</f>
        <v>0.69792188644685271</v>
      </c>
      <c r="P92" s="112">
        <f>IF(RES_hhdet_in_tes!P92=0,"",RES_hhdet_in_tes!P92/RES_hhdet_in_fec!P92)</f>
        <v>0.72596208019456809</v>
      </c>
      <c r="Q92" s="112">
        <f>IF(RES_hhdet_in_tes!Q92=0,"",RES_hhdet_in_tes!Q92/RES_hhdet_in_fec!Q92)</f>
        <v>0.75142122902509423</v>
      </c>
      <c r="R92" s="112">
        <f>IF(RES_hhdet_in_tes!R92=0,"",RES_hhdet_in_tes!R92/RES_hhdet_in_fec!R92)</f>
        <v>0.76860303996867496</v>
      </c>
      <c r="S92" s="112">
        <f>IF(RES_hhdet_in_tes!S92=0,"",RES_hhdet_in_tes!S92/RES_hhdet_in_fec!S92)</f>
        <v>0.78516005778705333</v>
      </c>
      <c r="T92" s="112">
        <f>IF(RES_hhdet_in_tes!T92=0,"",RES_hhdet_in_tes!T92/RES_hhdet_in_fec!T92)</f>
        <v>0.8001550927923633</v>
      </c>
      <c r="U92" s="112">
        <f>IF(RES_hhdet_in_tes!U92=0,"",RES_hhdet_in_tes!U92/RES_hhdet_in_fec!U92)</f>
        <v>0.81265095529679121</v>
      </c>
      <c r="V92" s="112">
        <f>IF(RES_hhdet_in_tes!V92=0,"",RES_hhdet_in_tes!V92/RES_hhdet_in_fec!V92)</f>
        <v>0.82171045561250156</v>
      </c>
      <c r="W92" s="112">
        <f>IF(RES_hhdet_in_tes!W92=0,"",RES_hhdet_in_tes!W92/RES_hhdet_in_fec!W92)</f>
        <v>0.82597193697331495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0.87636396743534029</v>
      </c>
      <c r="D93" s="113">
        <f>IF(RES_hhdet_in_tes!D93=0,"",RES_hhdet_in_tes!D93/RES_hhdet_in_fec!D93)</f>
        <v>0.88658928196633979</v>
      </c>
      <c r="E93" s="113">
        <f>IF(RES_hhdet_in_tes!E93=0,"",RES_hhdet_in_tes!E93/RES_hhdet_in_fec!E93)</f>
        <v>0.87622519422845091</v>
      </c>
      <c r="F93" s="113">
        <f>IF(RES_hhdet_in_tes!F93=0,"",RES_hhdet_in_tes!F93/RES_hhdet_in_fec!F93)</f>
        <v>0.88008429107865271</v>
      </c>
      <c r="G93" s="113">
        <f>IF(RES_hhdet_in_tes!G93=0,"",RES_hhdet_in_tes!G93/RES_hhdet_in_fec!G93)</f>
        <v>0.88993424355021589</v>
      </c>
      <c r="H93" s="113">
        <f>IF(RES_hhdet_in_tes!H93=0,"",RES_hhdet_in_tes!H93/RES_hhdet_in_fec!H93)</f>
        <v>0.89524364166445347</v>
      </c>
      <c r="I93" s="113">
        <f>IF(RES_hhdet_in_tes!I93=0,"",RES_hhdet_in_tes!I93/RES_hhdet_in_fec!I93)</f>
        <v>0.87725023889789799</v>
      </c>
      <c r="J93" s="113">
        <f>IF(RES_hhdet_in_tes!J93=0,"",RES_hhdet_in_tes!J93/RES_hhdet_in_fec!J93)</f>
        <v>0.88662771740693547</v>
      </c>
      <c r="K93" s="113">
        <f>IF(RES_hhdet_in_tes!K93=0,"",RES_hhdet_in_tes!K93/RES_hhdet_in_fec!K93)</f>
        <v>0.89637303047169448</v>
      </c>
      <c r="L93" s="113">
        <f>IF(RES_hhdet_in_tes!L93=0,"",RES_hhdet_in_tes!L93/RES_hhdet_in_fec!L93)</f>
        <v>0.80462307195347882</v>
      </c>
      <c r="M93" s="113">
        <f>IF(RES_hhdet_in_tes!M93=0,"",RES_hhdet_in_tes!M93/RES_hhdet_in_fec!M93)</f>
        <v>0.90626452294005211</v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>
        <f>IF(RES_hhdet_in_tes!P93=0,"",RES_hhdet_in_tes!P93/RES_hhdet_in_fec!P93)</f>
        <v>0.93283348838341273</v>
      </c>
      <c r="Q93" s="113">
        <f>IF(RES_hhdet_in_tes!Q93=0,"",RES_hhdet_in_tes!Q93/RES_hhdet_in_fec!Q93)</f>
        <v>0.93240997670574155</v>
      </c>
      <c r="R93" s="113">
        <f>IF(RES_hhdet_in_tes!R93=0,"",RES_hhdet_in_tes!R93/RES_hhdet_in_fec!R93)</f>
        <v>0.94226680975093058</v>
      </c>
      <c r="S93" s="113">
        <f>IF(RES_hhdet_in_tes!S93=0,"",RES_hhdet_in_tes!S93/RES_hhdet_in_fec!S93)</f>
        <v>0.94102264708381356</v>
      </c>
      <c r="T93" s="113">
        <f>IF(RES_hhdet_in_tes!T93=0,"",RES_hhdet_in_tes!T93/RES_hhdet_in_fec!T93)</f>
        <v>0.9460681686377207</v>
      </c>
      <c r="U93" s="113">
        <f>IF(RES_hhdet_in_tes!U93=0,"",RES_hhdet_in_tes!U93/RES_hhdet_in_fec!U93)</f>
        <v>0.95369048469509932</v>
      </c>
      <c r="V93" s="113">
        <f>IF(RES_hhdet_in_tes!V93=0,"",RES_hhdet_in_tes!V93/RES_hhdet_in_fec!V93)</f>
        <v>0.95464834706317647</v>
      </c>
      <c r="W93" s="113">
        <f>IF(RES_hhdet_in_tes!W93=0,"",RES_hhdet_in_tes!W93/RES_hhdet_in_fec!W93)</f>
        <v>0.95484492061410242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0.62611424810164462</v>
      </c>
      <c r="D94" s="111">
        <f>IF(RES_hhdet_in_tes!D94=0,"",RES_hhdet_in_tes!D94/RES_hhdet_in_fec!D94)</f>
        <v>0.62770833744734045</v>
      </c>
      <c r="E94" s="111">
        <f>IF(RES_hhdet_in_tes!E94=0,"",RES_hhdet_in_tes!E94/RES_hhdet_in_fec!E94)</f>
        <v>0.62956631860764511</v>
      </c>
      <c r="F94" s="111">
        <f>IF(RES_hhdet_in_tes!F94=0,"",RES_hhdet_in_tes!F94/RES_hhdet_in_fec!F94)</f>
        <v>0.63146028501539631</v>
      </c>
      <c r="G94" s="111">
        <f>IF(RES_hhdet_in_tes!G94=0,"",RES_hhdet_in_tes!G94/RES_hhdet_in_fec!G94)</f>
        <v>0.63359728026253792</v>
      </c>
      <c r="H94" s="111">
        <f>IF(RES_hhdet_in_tes!H94=0,"",RES_hhdet_in_tes!H94/RES_hhdet_in_fec!H94)</f>
        <v>0.63595196484922845</v>
      </c>
      <c r="I94" s="111">
        <f>IF(RES_hhdet_in_tes!I94=0,"",RES_hhdet_in_tes!I94/RES_hhdet_in_fec!I94)</f>
        <v>0.63857535432257273</v>
      </c>
      <c r="J94" s="111">
        <f>IF(RES_hhdet_in_tes!J94=0,"",RES_hhdet_in_tes!J94/RES_hhdet_in_fec!J94)</f>
        <v>0.64167644137219104</v>
      </c>
      <c r="K94" s="111">
        <f>IF(RES_hhdet_in_tes!K94=0,"",RES_hhdet_in_tes!K94/RES_hhdet_in_fec!K94)</f>
        <v>0.6454329247558761</v>
      </c>
      <c r="L94" s="111">
        <f>IF(RES_hhdet_in_tes!L94=0,"",RES_hhdet_in_tes!L94/RES_hhdet_in_fec!L94)</f>
        <v>0.64989234617661717</v>
      </c>
      <c r="M94" s="111">
        <f>IF(RES_hhdet_in_tes!M94=0,"",RES_hhdet_in_tes!M94/RES_hhdet_in_fec!M94)</f>
        <v>0.65927155426953865</v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>
        <f>IF(RES_hhdet_in_tes!P94=0,"",RES_hhdet_in_tes!P94/RES_hhdet_in_fec!P94)</f>
        <v>0.72596208019456809</v>
      </c>
      <c r="Q94" s="111">
        <f>IF(RES_hhdet_in_tes!Q94=0,"",RES_hhdet_in_tes!Q94/RES_hhdet_in_fec!Q94)</f>
        <v>0.75142122902509423</v>
      </c>
      <c r="R94" s="111">
        <f>IF(RES_hhdet_in_tes!R94=0,"",RES_hhdet_in_tes!R94/RES_hhdet_in_fec!R94)</f>
        <v>0.76860303996867496</v>
      </c>
      <c r="S94" s="111">
        <f>IF(RES_hhdet_in_tes!S94=0,"",RES_hhdet_in_tes!S94/RES_hhdet_in_fec!S94)</f>
        <v>0.78516005778705333</v>
      </c>
      <c r="T94" s="111">
        <f>IF(RES_hhdet_in_tes!T94=0,"",RES_hhdet_in_tes!T94/RES_hhdet_in_fec!T94)</f>
        <v>0.80015509279236319</v>
      </c>
      <c r="U94" s="111">
        <f>IF(RES_hhdet_in_tes!U94=0,"",RES_hhdet_in_tes!U94/RES_hhdet_in_fec!U94)</f>
        <v>0.81265095529679121</v>
      </c>
      <c r="V94" s="111">
        <f>IF(RES_hhdet_in_tes!V94=0,"",RES_hhdet_in_tes!V94/RES_hhdet_in_fec!V94)</f>
        <v>0.82171045561250156</v>
      </c>
      <c r="W94" s="111">
        <f>IF(RES_hhdet_in_tes!W94=0,"",RES_hhdet_in_tes!W94/RES_hhdet_in_fec!W94)</f>
        <v>0.82597193697331484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0.70247081511579812</v>
      </c>
      <c r="D96" s="112">
        <f>IF(RES_hhdet_in_tes!D96=0,"",RES_hhdet_in_tes!D96/RES_hhdet_in_fec!D96)</f>
        <v>0.70348844057628712</v>
      </c>
      <c r="E96" s="112">
        <f>IF(RES_hhdet_in_tes!E96=0,"",RES_hhdet_in_tes!E96/RES_hhdet_in_fec!E96)</f>
        <v>0.70458433582618907</v>
      </c>
      <c r="F96" s="112">
        <f>IF(RES_hhdet_in_tes!F96=0,"",RES_hhdet_in_tes!F96/RES_hhdet_in_fec!F96)</f>
        <v>0.70569075815098226</v>
      </c>
      <c r="G96" s="112">
        <f>IF(RES_hhdet_in_tes!G96=0,"",RES_hhdet_in_tes!G96/RES_hhdet_in_fec!G96)</f>
        <v>0.70686988973606046</v>
      </c>
      <c r="H96" s="112">
        <f>IF(RES_hhdet_in_tes!H96=0,"",RES_hhdet_in_tes!H96/RES_hhdet_in_fec!H96)</f>
        <v>0.70811476079447921</v>
      </c>
      <c r="I96" s="112">
        <f>IF(RES_hhdet_in_tes!I96=0,"",RES_hhdet_in_tes!I96/RES_hhdet_in_fec!I96)</f>
        <v>0.70944156630054289</v>
      </c>
      <c r="J96" s="112">
        <f>IF(RES_hhdet_in_tes!J96=0,"",RES_hhdet_in_tes!J96/RES_hhdet_in_fec!J96)</f>
        <v>0.71091513215166391</v>
      </c>
      <c r="K96" s="112">
        <f>IF(RES_hhdet_in_tes!K96=0,"",RES_hhdet_in_tes!K96/RES_hhdet_in_fec!K96)</f>
        <v>0.71259290707740297</v>
      </c>
      <c r="L96" s="112">
        <f>IF(RES_hhdet_in_tes!L96=0,"",RES_hhdet_in_tes!L96/RES_hhdet_in_fec!L96)</f>
        <v>0.71449499740075118</v>
      </c>
      <c r="M96" s="112">
        <f>IF(RES_hhdet_in_tes!M96=0,"",RES_hhdet_in_tes!M96/RES_hhdet_in_fec!M96)</f>
        <v>0.71793938394270029</v>
      </c>
      <c r="N96" s="112">
        <f>IF(RES_hhdet_in_tes!N96=0,"",RES_hhdet_in_tes!N96/RES_hhdet_in_fec!N96)</f>
        <v>0.72350516767436823</v>
      </c>
      <c r="O96" s="112">
        <f>IF(RES_hhdet_in_tes!O96=0,"",RES_hhdet_in_tes!O96/RES_hhdet_in_fec!O96)</f>
        <v>0.7319349780338259</v>
      </c>
      <c r="P96" s="112">
        <f>IF(RES_hhdet_in_tes!P96=0,"",RES_hhdet_in_tes!P96/RES_hhdet_in_fec!P96)</f>
        <v>0.74290107917385417</v>
      </c>
      <c r="Q96" s="112">
        <f>IF(RES_hhdet_in_tes!Q96=0,"",RES_hhdet_in_tes!Q96/RES_hhdet_in_fec!Q96)</f>
        <v>0.75366146175833459</v>
      </c>
      <c r="R96" s="112">
        <f>IF(RES_hhdet_in_tes!R96=0,"",RES_hhdet_in_tes!R96/RES_hhdet_in_fec!R96)</f>
        <v>0.76137510309437328</v>
      </c>
      <c r="S96" s="112">
        <f>IF(RES_hhdet_in_tes!S96=0,"",RES_hhdet_in_tes!S96/RES_hhdet_in_fec!S96)</f>
        <v>0.76901269964100427</v>
      </c>
      <c r="T96" s="112">
        <f>IF(RES_hhdet_in_tes!T96=0,"",RES_hhdet_in_tes!T96/RES_hhdet_in_fec!T96)</f>
        <v>0.77641410518602594</v>
      </c>
      <c r="U96" s="112">
        <f>IF(RES_hhdet_in_tes!U96=0,"",RES_hhdet_in_tes!U96/RES_hhdet_in_fec!U96)</f>
        <v>0.78336677600770777</v>
      </c>
      <c r="V96" s="112">
        <f>IF(RES_hhdet_in_tes!V96=0,"",RES_hhdet_in_tes!V96/RES_hhdet_in_fec!V96)</f>
        <v>0.78954462748132292</v>
      </c>
      <c r="W96" s="112">
        <f>IF(RES_hhdet_in_tes!W96=0,"",RES_hhdet_in_tes!W96/RES_hhdet_in_fec!W96)</f>
        <v>0.79440779091412328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0.90902401216468298</v>
      </c>
      <c r="D97" s="113">
        <f>IF(RES_hhdet_in_tes!D97=0,"",RES_hhdet_in_tes!D97/RES_hhdet_in_fec!D97)</f>
        <v>0.91670709312611809</v>
      </c>
      <c r="E97" s="113">
        <f>IF(RES_hhdet_in_tes!E97=0,"",RES_hhdet_in_tes!E97/RES_hhdet_in_fec!E97)</f>
        <v>0.90852551231636891</v>
      </c>
      <c r="F97" s="113">
        <f>IF(RES_hhdet_in_tes!F97=0,"",RES_hhdet_in_tes!F97/RES_hhdet_in_fec!F97)</f>
        <v>0.91126092247383528</v>
      </c>
      <c r="G97" s="113">
        <f>IF(RES_hhdet_in_tes!G97=0,"",RES_hhdet_in_tes!G97/RES_hhdet_in_fec!G97)</f>
        <v>0.91858056223174689</v>
      </c>
      <c r="H97" s="113">
        <f>IF(RES_hhdet_in_tes!H97=0,"",RES_hhdet_in_tes!H97/RES_hhdet_in_fec!H97)</f>
        <v>0.92232404840165882</v>
      </c>
      <c r="I97" s="113">
        <f>IF(RES_hhdet_in_tes!I97=0,"",RES_hhdet_in_tes!I97/RES_hhdet_in_fec!I97)</f>
        <v>0.90805280821404599</v>
      </c>
      <c r="J97" s="113">
        <f>IF(RES_hhdet_in_tes!J97=0,"",RES_hhdet_in_tes!J97/RES_hhdet_in_fec!J97)</f>
        <v>0.91474831649009791</v>
      </c>
      <c r="K97" s="113">
        <f>IF(RES_hhdet_in_tes!K97=0,"",RES_hhdet_in_tes!K97/RES_hhdet_in_fec!K97)</f>
        <v>0.92188755464748884</v>
      </c>
      <c r="L97" s="113">
        <f>IF(RES_hhdet_in_tes!L97=0,"",RES_hhdet_in_tes!L97/RES_hhdet_in_fec!L97)</f>
        <v>0.84738244683412878</v>
      </c>
      <c r="M97" s="113">
        <f>IF(RES_hhdet_in_tes!M97=0,"",RES_hhdet_in_tes!M97/RES_hhdet_in_fec!M97)</f>
        <v>0.92724501112004731</v>
      </c>
      <c r="N97" s="113">
        <f>IF(RES_hhdet_in_tes!N97=0,"",RES_hhdet_in_tes!N97/RES_hhdet_in_fec!N97)</f>
        <v>0.91172627662544337</v>
      </c>
      <c r="O97" s="113">
        <f>IF(RES_hhdet_in_tes!O97=0,"",RES_hhdet_in_tes!O97/RES_hhdet_in_fec!O97)</f>
        <v>0.9117696047883983</v>
      </c>
      <c r="P97" s="113">
        <f>IF(RES_hhdet_in_tes!P97=0,"",RES_hhdet_in_tes!P97/RES_hhdet_in_fec!P97)</f>
        <v>0.93815228198596401</v>
      </c>
      <c r="Q97" s="113">
        <f>IF(RES_hhdet_in_tes!Q97=0,"",RES_hhdet_in_tes!Q97/RES_hhdet_in_fec!Q97)</f>
        <v>0.93310712461497702</v>
      </c>
      <c r="R97" s="113">
        <f>IF(RES_hhdet_in_tes!R97=0,"",RES_hhdet_in_tes!R97/RES_hhdet_in_fec!R97)</f>
        <v>0.94001616281212685</v>
      </c>
      <c r="S97" s="113">
        <f>IF(RES_hhdet_in_tes!S97=0,"",RES_hhdet_in_tes!S97/RES_hhdet_in_fec!S97)</f>
        <v>0.93559648097585946</v>
      </c>
      <c r="T97" s="113">
        <f>IF(RES_hhdet_in_tes!T97=0,"",RES_hhdet_in_tes!T97/RES_hhdet_in_fec!T97)</f>
        <v>0.93830243724886919</v>
      </c>
      <c r="U97" s="113">
        <f>IF(RES_hhdet_in_tes!U97=0,"",RES_hhdet_in_tes!U97/RES_hhdet_in_fec!U97)</f>
        <v>0.94490339159316505</v>
      </c>
      <c r="V97" s="113">
        <f>IF(RES_hhdet_in_tes!V97=0,"",RES_hhdet_in_tes!V97/RES_hhdet_in_fec!V97)</f>
        <v>0.94481968887303591</v>
      </c>
      <c r="W97" s="113">
        <f>IF(RES_hhdet_in_tes!W97=0,"",RES_hhdet_in_tes!W97/RES_hhdet_in_fec!W97)</f>
        <v>0.94509856545235893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0.70247081511579812</v>
      </c>
      <c r="D98" s="111">
        <f>IF(RES_hhdet_in_tes!D98=0,"",RES_hhdet_in_tes!D98/RES_hhdet_in_fec!D98)</f>
        <v>0.70348844057628712</v>
      </c>
      <c r="E98" s="111">
        <f>IF(RES_hhdet_in_tes!E98=0,"",RES_hhdet_in_tes!E98/RES_hhdet_in_fec!E98)</f>
        <v>0.70458433582618907</v>
      </c>
      <c r="F98" s="111">
        <f>IF(RES_hhdet_in_tes!F98=0,"",RES_hhdet_in_tes!F98/RES_hhdet_in_fec!F98)</f>
        <v>0.70569075815098226</v>
      </c>
      <c r="G98" s="111">
        <f>IF(RES_hhdet_in_tes!G98=0,"",RES_hhdet_in_tes!G98/RES_hhdet_in_fec!G98)</f>
        <v>0.70686988973606046</v>
      </c>
      <c r="H98" s="111">
        <f>IF(RES_hhdet_in_tes!H98=0,"",RES_hhdet_in_tes!H98/RES_hhdet_in_fec!H98)</f>
        <v>0.70811476079447921</v>
      </c>
      <c r="I98" s="111">
        <f>IF(RES_hhdet_in_tes!I98=0,"",RES_hhdet_in_tes!I98/RES_hhdet_in_fec!I98)</f>
        <v>0.70944156630054289</v>
      </c>
      <c r="J98" s="111">
        <f>IF(RES_hhdet_in_tes!J98=0,"",RES_hhdet_in_tes!J98/RES_hhdet_in_fec!J98)</f>
        <v>0.71091513215166391</v>
      </c>
      <c r="K98" s="111">
        <f>IF(RES_hhdet_in_tes!K98=0,"",RES_hhdet_in_tes!K98/RES_hhdet_in_fec!K98)</f>
        <v>0.71259290707740297</v>
      </c>
      <c r="L98" s="111">
        <f>IF(RES_hhdet_in_tes!L98=0,"",RES_hhdet_in_tes!L98/RES_hhdet_in_fec!L98)</f>
        <v>0.71449499740075118</v>
      </c>
      <c r="M98" s="111">
        <f>IF(RES_hhdet_in_tes!M98=0,"",RES_hhdet_in_tes!M98/RES_hhdet_in_fec!M98)</f>
        <v>0.71793938394270029</v>
      </c>
      <c r="N98" s="111">
        <f>IF(RES_hhdet_in_tes!N98=0,"",RES_hhdet_in_tes!N98/RES_hhdet_in_fec!N98)</f>
        <v>0.72350516767436823</v>
      </c>
      <c r="O98" s="111">
        <f>IF(RES_hhdet_in_tes!O98=0,"",RES_hhdet_in_tes!O98/RES_hhdet_in_fec!O98)</f>
        <v>0.7319349780338259</v>
      </c>
      <c r="P98" s="111">
        <f>IF(RES_hhdet_in_tes!P98=0,"",RES_hhdet_in_tes!P98/RES_hhdet_in_fec!P98)</f>
        <v>0.74290107917385406</v>
      </c>
      <c r="Q98" s="111">
        <f>IF(RES_hhdet_in_tes!Q98=0,"",RES_hhdet_in_tes!Q98/RES_hhdet_in_fec!Q98)</f>
        <v>0.75366146175833459</v>
      </c>
      <c r="R98" s="111">
        <f>IF(RES_hhdet_in_tes!R98=0,"",RES_hhdet_in_tes!R98/RES_hhdet_in_fec!R98)</f>
        <v>0.76137510309437328</v>
      </c>
      <c r="S98" s="111">
        <f>IF(RES_hhdet_in_tes!S98=0,"",RES_hhdet_in_tes!S98/RES_hhdet_in_fec!S98)</f>
        <v>0.76901269964100427</v>
      </c>
      <c r="T98" s="111">
        <f>IF(RES_hhdet_in_tes!T98=0,"",RES_hhdet_in_tes!T98/RES_hhdet_in_fec!T98)</f>
        <v>0.77641410518602594</v>
      </c>
      <c r="U98" s="111">
        <f>IF(RES_hhdet_in_tes!U98=0,"",RES_hhdet_in_tes!U98/RES_hhdet_in_fec!U98)</f>
        <v>0.78336677600770777</v>
      </c>
      <c r="V98" s="111">
        <f>IF(RES_hhdet_in_tes!V98=0,"",RES_hhdet_in_tes!V98/RES_hhdet_in_fec!V98)</f>
        <v>0.78954462748132304</v>
      </c>
      <c r="W98" s="111">
        <f>IF(RES_hhdet_in_tes!W98=0,"",RES_hhdet_in_tes!W98/RES_hhdet_in_fec!W98)</f>
        <v>0.79440779091412328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0.70033014950497752</v>
      </c>
      <c r="D100" s="124">
        <f>IF(RES_hhdet_in_tes!D100=0,"",RES_hhdet_in_tes!D100/RES_hhdet_in_fec!D100)</f>
        <v>0.69520753952672809</v>
      </c>
      <c r="E100" s="124">
        <f>IF(RES_hhdet_in_tes!E100=0,"",RES_hhdet_in_tes!E100/RES_hhdet_in_fec!E100)</f>
        <v>0.69824159391562302</v>
      </c>
      <c r="F100" s="124">
        <f>IF(RES_hhdet_in_tes!F100=0,"",RES_hhdet_in_tes!F100/RES_hhdet_in_fec!F100)</f>
        <v>0.6854484399193963</v>
      </c>
      <c r="G100" s="124">
        <f>IF(RES_hhdet_in_tes!G100=0,"",RES_hhdet_in_tes!G100/RES_hhdet_in_fec!G100)</f>
        <v>0.70226293341642998</v>
      </c>
      <c r="H100" s="124">
        <f>IF(RES_hhdet_in_tes!H100=0,"",RES_hhdet_in_tes!H100/RES_hhdet_in_fec!H100)</f>
        <v>0.71425185595620067</v>
      </c>
      <c r="I100" s="124">
        <f>IF(RES_hhdet_in_tes!I100=0,"",RES_hhdet_in_tes!I100/RES_hhdet_in_fec!I100)</f>
        <v>0.71365693802447239</v>
      </c>
      <c r="J100" s="124">
        <f>IF(RES_hhdet_in_tes!J100=0,"",RES_hhdet_in_tes!J100/RES_hhdet_in_fec!J100)</f>
        <v>0.72583304372550805</v>
      </c>
      <c r="K100" s="124">
        <f>IF(RES_hhdet_in_tes!K100=0,"",RES_hhdet_in_tes!K100/RES_hhdet_in_fec!K100)</f>
        <v>0.70987188799936773</v>
      </c>
      <c r="L100" s="124">
        <f>IF(RES_hhdet_in_tes!L100=0,"",RES_hhdet_in_tes!L100/RES_hhdet_in_fec!L100)</f>
        <v>0.72115098192592597</v>
      </c>
      <c r="M100" s="124">
        <f>IF(RES_hhdet_in_tes!M100=0,"",RES_hhdet_in_tes!M100/RES_hhdet_in_fec!M100)</f>
        <v>0.71710458743249805</v>
      </c>
      <c r="N100" s="124">
        <f>IF(RES_hhdet_in_tes!N100=0,"",RES_hhdet_in_tes!N100/RES_hhdet_in_fec!N100)</f>
        <v>0.72780170167177749</v>
      </c>
      <c r="O100" s="124">
        <f>IF(RES_hhdet_in_tes!O100=0,"",RES_hhdet_in_tes!O100/RES_hhdet_in_fec!O100)</f>
        <v>0.7328314670241638</v>
      </c>
      <c r="P100" s="124">
        <f>IF(RES_hhdet_in_tes!P100=0,"",RES_hhdet_in_tes!P100/RES_hhdet_in_fec!P100)</f>
        <v>0.73229716975571968</v>
      </c>
      <c r="Q100" s="124">
        <f>IF(RES_hhdet_in_tes!Q100=0,"",RES_hhdet_in_tes!Q100/RES_hhdet_in_fec!Q100)</f>
        <v>0.74771355690996255</v>
      </c>
      <c r="R100" s="124">
        <f>IF(RES_hhdet_in_tes!R100=0,"",RES_hhdet_in_tes!R100/RES_hhdet_in_fec!R100)</f>
        <v>0.77032379499444892</v>
      </c>
      <c r="S100" s="124">
        <f>IF(RES_hhdet_in_tes!S100=0,"",RES_hhdet_in_tes!S100/RES_hhdet_in_fec!S100)</f>
        <v>0.77225729199175297</v>
      </c>
      <c r="T100" s="124">
        <f>IF(RES_hhdet_in_tes!T100=0,"",RES_hhdet_in_tes!T100/RES_hhdet_in_fec!T100)</f>
        <v>0.77822447201199474</v>
      </c>
      <c r="U100" s="124">
        <f>IF(RES_hhdet_in_tes!U100=0,"",RES_hhdet_in_tes!U100/RES_hhdet_in_fec!U100)</f>
        <v>0.78924856988202374</v>
      </c>
      <c r="V100" s="124">
        <f>IF(RES_hhdet_in_tes!V100=0,"",RES_hhdet_in_tes!V100/RES_hhdet_in_fec!V100)</f>
        <v>0.79865826129564221</v>
      </c>
      <c r="W100" s="124">
        <f>IF(RES_hhdet_in_tes!W100=0,"",RES_hhdet_in_tes!W100/RES_hhdet_in_fec!W100)</f>
        <v>0.80959721047981248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0.62051148122153987</v>
      </c>
      <c r="D102" s="111">
        <f>IF(RES_hhdet_in_tes!D102=0,"",RES_hhdet_in_tes!D102/RES_hhdet_in_fec!D102)</f>
        <v>0.62067247674575687</v>
      </c>
      <c r="E102" s="111">
        <f>IF(RES_hhdet_in_tes!E102=0,"",RES_hhdet_in_tes!E102/RES_hhdet_in_fec!E102)</f>
        <v>0.62083120174244089</v>
      </c>
      <c r="F102" s="111">
        <f>IF(RES_hhdet_in_tes!F102=0,"",RES_hhdet_in_tes!F102/RES_hhdet_in_fec!F102)</f>
        <v>0.62098961712173417</v>
      </c>
      <c r="G102" s="111">
        <f>IF(RES_hhdet_in_tes!G102=0,"",RES_hhdet_in_tes!G102/RES_hhdet_in_fec!G102)</f>
        <v>0.62114594147871971</v>
      </c>
      <c r="H102" s="111">
        <f>IF(RES_hhdet_in_tes!H102=0,"",RES_hhdet_in_tes!H102/RES_hhdet_in_fec!H102)</f>
        <v>0.62130039283468108</v>
      </c>
      <c r="I102" s="111">
        <f>IF(RES_hhdet_in_tes!I102=0,"",RES_hhdet_in_tes!I102/RES_hhdet_in_fec!I102)</f>
        <v>0.62145253225139463</v>
      </c>
      <c r="J102" s="111">
        <f>IF(RES_hhdet_in_tes!J102=0,"",RES_hhdet_in_tes!J102/RES_hhdet_in_fec!J102)</f>
        <v>0.62160056155388976</v>
      </c>
      <c r="K102" s="111">
        <f>IF(RES_hhdet_in_tes!K102=0,"",RES_hhdet_in_tes!K102/RES_hhdet_in_fec!K102)</f>
        <v>0.62174295182046524</v>
      </c>
      <c r="L102" s="111">
        <f>IF(RES_hhdet_in_tes!L102=0,"",RES_hhdet_in_tes!L102/RES_hhdet_in_fec!L102)</f>
        <v>0.62187929400188346</v>
      </c>
      <c r="M102" s="111">
        <f>IF(RES_hhdet_in_tes!M102=0,"",RES_hhdet_in_tes!M102/RES_hhdet_in_fec!M102)</f>
        <v>0.62195266414682937</v>
      </c>
      <c r="N102" s="111">
        <f>IF(RES_hhdet_in_tes!N102=0,"",RES_hhdet_in_tes!N102/RES_hhdet_in_fec!N102)</f>
        <v>0.62195266414682937</v>
      </c>
      <c r="O102" s="111">
        <f>IF(RES_hhdet_in_tes!O102=0,"",RES_hhdet_in_tes!O102/RES_hhdet_in_fec!O102)</f>
        <v>0.62195266414682937</v>
      </c>
      <c r="P102" s="111">
        <f>IF(RES_hhdet_in_tes!P102=0,"",RES_hhdet_in_tes!P102/RES_hhdet_in_fec!P102)</f>
        <v>0.62195266414682937</v>
      </c>
      <c r="Q102" s="111">
        <f>IF(RES_hhdet_in_tes!Q102=0,"",RES_hhdet_in_tes!Q102/RES_hhdet_in_fec!Q102)</f>
        <v>0.62195266414682937</v>
      </c>
      <c r="R102" s="111">
        <f>IF(RES_hhdet_in_tes!R102=0,"",RES_hhdet_in_tes!R102/RES_hhdet_in_fec!R102)</f>
        <v>0.62241619459988184</v>
      </c>
      <c r="S102" s="111">
        <f>IF(RES_hhdet_in_tes!S102=0,"",RES_hhdet_in_tes!S102/RES_hhdet_in_fec!S102)</f>
        <v>0.62317417191470381</v>
      </c>
      <c r="T102" s="111">
        <f>IF(RES_hhdet_in_tes!T102=0,"",RES_hhdet_in_tes!T102/RES_hhdet_in_fec!T102)</f>
        <v>0.6240584787819955</v>
      </c>
      <c r="U102" s="111">
        <f>IF(RES_hhdet_in_tes!U102=0,"",RES_hhdet_in_tes!U102/RES_hhdet_in_fec!U102)</f>
        <v>0.62497436803740491</v>
      </c>
      <c r="V102" s="111">
        <f>IF(RES_hhdet_in_tes!V102=0,"",RES_hhdet_in_tes!V102/RES_hhdet_in_fec!V102)</f>
        <v>0.6258270925165792</v>
      </c>
      <c r="W102" s="111">
        <f>IF(RES_hhdet_in_tes!W102=0,"",RES_hhdet_in_tes!W102/RES_hhdet_in_fec!W102)</f>
        <v>0.62661665221951801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0.7730158980997438</v>
      </c>
      <c r="D103" s="45">
        <f>IF(RES_hhdet_in_tes!D103=0,"",RES_hhdet_in_tes!D103/RES_hhdet_in_fec!D103)</f>
        <v>0.77437562052589448</v>
      </c>
      <c r="E103" s="45">
        <f>IF(RES_hhdet_in_tes!E103=0,"",RES_hhdet_in_tes!E103/RES_hhdet_in_fec!E103)</f>
        <v>0.77578562219164593</v>
      </c>
      <c r="F103" s="45">
        <f>IF(RES_hhdet_in_tes!F103=0,"",RES_hhdet_in_tes!F103/RES_hhdet_in_fec!F103)</f>
        <v>0.77720248011734294</v>
      </c>
      <c r="G103" s="45">
        <f>IF(RES_hhdet_in_tes!G103=0,"",RES_hhdet_in_tes!G103/RES_hhdet_in_fec!G103)</f>
        <v>0.77866564226533574</v>
      </c>
      <c r="H103" s="45">
        <f>IF(RES_hhdet_in_tes!H103=0,"",RES_hhdet_in_tes!H103/RES_hhdet_in_fec!H103)</f>
        <v>0.78017028070723327</v>
      </c>
      <c r="I103" s="45">
        <f>IF(RES_hhdet_in_tes!I103=0,"",RES_hhdet_in_tes!I103/RES_hhdet_in_fec!I103)</f>
        <v>0.78172611542211135</v>
      </c>
      <c r="J103" s="45">
        <f>IF(RES_hhdet_in_tes!J103=0,"",RES_hhdet_in_tes!J103/RES_hhdet_in_fec!J103)</f>
        <v>0.78337296573339943</v>
      </c>
      <c r="K103" s="45">
        <f>IF(RES_hhdet_in_tes!K103=0,"",RES_hhdet_in_tes!K103/RES_hhdet_in_fec!K103)</f>
        <v>0.78514468853973984</v>
      </c>
      <c r="L103" s="45">
        <f>IF(RES_hhdet_in_tes!L103=0,"",RES_hhdet_in_tes!L103/RES_hhdet_in_fec!L103)</f>
        <v>0.7870503419495819</v>
      </c>
      <c r="M103" s="45">
        <f>IF(RES_hhdet_in_tes!M103=0,"",RES_hhdet_in_tes!M103/RES_hhdet_in_fec!M103)</f>
        <v>0.78964304490911064</v>
      </c>
      <c r="N103" s="45">
        <f>IF(RES_hhdet_in_tes!N103=0,"",RES_hhdet_in_tes!N103/RES_hhdet_in_fec!N103)</f>
        <v>0.79307963633944278</v>
      </c>
      <c r="O103" s="45">
        <f>IF(RES_hhdet_in_tes!O103=0,"",RES_hhdet_in_tes!O103/RES_hhdet_in_fec!O103)</f>
        <v>0.79774146681095071</v>
      </c>
      <c r="P103" s="45">
        <f>IF(RES_hhdet_in_tes!P103=0,"",RES_hhdet_in_tes!P103/RES_hhdet_in_fec!P103)</f>
        <v>0.80382882508509601</v>
      </c>
      <c r="Q103" s="45">
        <f>IF(RES_hhdet_in_tes!Q103=0,"",RES_hhdet_in_tes!Q103/RES_hhdet_in_fec!Q103)</f>
        <v>0.8116746188640015</v>
      </c>
      <c r="R103" s="45">
        <f>IF(RES_hhdet_in_tes!R103=0,"",RES_hhdet_in_tes!R103/RES_hhdet_in_fec!R103)</f>
        <v>0.82234761151953373</v>
      </c>
      <c r="S103" s="45">
        <f>IF(RES_hhdet_in_tes!S103=0,"",RES_hhdet_in_tes!S103/RES_hhdet_in_fec!S103)</f>
        <v>0.83566850461654096</v>
      </c>
      <c r="T103" s="45">
        <f>IF(RES_hhdet_in_tes!T103=0,"",RES_hhdet_in_tes!T103/RES_hhdet_in_fec!T103)</f>
        <v>0.84999062511620027</v>
      </c>
      <c r="U103" s="45">
        <f>IF(RES_hhdet_in_tes!U103=0,"",RES_hhdet_in_tes!U103/RES_hhdet_in_fec!U103)</f>
        <v>0.86366729997972902</v>
      </c>
      <c r="V103" s="45">
        <f>IF(RES_hhdet_in_tes!V103=0,"",RES_hhdet_in_tes!V103/RES_hhdet_in_fec!V103)</f>
        <v>0.87505185616832715</v>
      </c>
      <c r="W103" s="45">
        <f>IF(RES_hhdet_in_tes!W103=0,"",RES_hhdet_in_tes!W103/RES_hhdet_in_fec!W103)</f>
        <v>0.8835658705515006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0.82333973840213404</v>
      </c>
      <c r="D124" s="119">
        <f>IF(RES_hhdet_in_tes!D124=0,"",RES_hhdet_in_tes!D124/RES_hhdet_in_fec!D124)</f>
        <v>0.82686563992779749</v>
      </c>
      <c r="E124" s="119">
        <f>IF(RES_hhdet_in_tes!E124=0,"",RES_hhdet_in_tes!E124/RES_hhdet_in_fec!E124)</f>
        <v>0.82670519812103671</v>
      </c>
      <c r="F124" s="119">
        <f>IF(RES_hhdet_in_tes!F124=0,"",RES_hhdet_in_tes!F124/RES_hhdet_in_fec!F124)</f>
        <v>0.82725695524664955</v>
      </c>
      <c r="G124" s="119">
        <f>IF(RES_hhdet_in_tes!G124=0,"",RES_hhdet_in_tes!G124/RES_hhdet_in_fec!G124)</f>
        <v>0.82956966301750312</v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>
        <f>IF(RES_hhdet_in_tes!L124=0,"",RES_hhdet_in_tes!L124/RES_hhdet_in_fec!L124)</f>
        <v>0.84121168718020911</v>
      </c>
      <c r="M124" s="119">
        <f>IF(RES_hhdet_in_tes!M124=0,"",RES_hhdet_in_tes!M124/RES_hhdet_in_fec!M124)</f>
        <v>0.84198392147636814</v>
      </c>
      <c r="N124" s="119">
        <f>IF(RES_hhdet_in_tes!N124=0,"",RES_hhdet_in_tes!N124/RES_hhdet_in_fec!N124)</f>
        <v>0.84733248930965588</v>
      </c>
      <c r="O124" s="119">
        <f>IF(RES_hhdet_in_tes!O124=0,"",RES_hhdet_in_tes!O124/RES_hhdet_in_fec!O124)</f>
        <v>0.85428027254584105</v>
      </c>
      <c r="P124" s="119">
        <f>IF(RES_hhdet_in_tes!P124=0,"",RES_hhdet_in_tes!P124/RES_hhdet_in_fec!P124)</f>
        <v>0.85624024759086259</v>
      </c>
      <c r="Q124" s="119">
        <f>IF(RES_hhdet_in_tes!Q124=0,"",RES_hhdet_in_tes!Q124/RES_hhdet_in_fec!Q124)</f>
        <v>0.8667913481956151</v>
      </c>
      <c r="R124" s="119">
        <f>IF(RES_hhdet_in_tes!R124=0,"",RES_hhdet_in_tes!R124/RES_hhdet_in_fec!R124)</f>
        <v>0.87808279454070426</v>
      </c>
      <c r="S124" s="119">
        <f>IF(RES_hhdet_in_tes!S124=0,"",RES_hhdet_in_tes!S124/RES_hhdet_in_fec!S124)</f>
        <v>0.88297286963411314</v>
      </c>
      <c r="T124" s="119">
        <f>IF(RES_hhdet_in_tes!T124=0,"",RES_hhdet_in_tes!T124/RES_hhdet_in_fec!T124)</f>
        <v>0.88440275353572928</v>
      </c>
      <c r="U124" s="119">
        <f>IF(RES_hhdet_in_tes!U124=0,"",RES_hhdet_in_tes!U124/RES_hhdet_in_fec!U124)</f>
        <v>0.89926579823986486</v>
      </c>
      <c r="V124" s="119">
        <f>IF(RES_hhdet_in_tes!V124=0,"",RES_hhdet_in_tes!V124/RES_hhdet_in_fec!V124)</f>
        <v>0.89480153355090053</v>
      </c>
      <c r="W124" s="119">
        <f>IF(RES_hhdet_in_tes!W124=0,"",RES_hhdet_in_tes!W124/RES_hhdet_in_fec!W124)</f>
        <v>0.92090800324422117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0.83154326879447993</v>
      </c>
      <c r="D125" s="124">
        <f>IF(RES_hhdet_in_tes!D125=0,"",RES_hhdet_in_tes!D125/RES_hhdet_in_fec!D125)</f>
        <v>0.83318091933482741</v>
      </c>
      <c r="E125" s="124">
        <f>IF(RES_hhdet_in_tes!E125=0,"",RES_hhdet_in_tes!E125/RES_hhdet_in_fec!E125)</f>
        <v>0.83484152851089322</v>
      </c>
      <c r="F125" s="124">
        <f>IF(RES_hhdet_in_tes!F125=0,"",RES_hhdet_in_tes!F125/RES_hhdet_in_fec!F125)</f>
        <v>0.83654415374116742</v>
      </c>
      <c r="G125" s="124">
        <f>IF(RES_hhdet_in_tes!G125=0,"",RES_hhdet_in_tes!G125/RES_hhdet_in_fec!G125)</f>
        <v>0.83826843015491959</v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>
        <f>IF(RES_hhdet_in_tes!L125=0,"",RES_hhdet_in_tes!L125/RES_hhdet_in_fec!L125)</f>
        <v>0.8478674041090668</v>
      </c>
      <c r="M125" s="124">
        <f>IF(RES_hhdet_in_tes!M125=0,"",RES_hhdet_in_tes!M125/RES_hhdet_in_fec!M125)</f>
        <v>0.85081065865815231</v>
      </c>
      <c r="N125" s="124">
        <f>IF(RES_hhdet_in_tes!N125=0,"",RES_hhdet_in_tes!N125/RES_hhdet_in_fec!N125)</f>
        <v>0.85479573513471896</v>
      </c>
      <c r="O125" s="124">
        <f>IF(RES_hhdet_in_tes!O125=0,"",RES_hhdet_in_tes!O125/RES_hhdet_in_fec!O125)</f>
        <v>0.86001647562658723</v>
      </c>
      <c r="P125" s="124">
        <f>IF(RES_hhdet_in_tes!P125=0,"",RES_hhdet_in_tes!P125/RES_hhdet_in_fec!P125)</f>
        <v>0.86610451631539231</v>
      </c>
      <c r="Q125" s="124">
        <f>IF(RES_hhdet_in_tes!Q125=0,"",RES_hhdet_in_tes!Q125/RES_hhdet_in_fec!Q125)</f>
        <v>0.87184832483866881</v>
      </c>
      <c r="R125" s="124">
        <f>IF(RES_hhdet_in_tes!R125=0,"",RES_hhdet_in_tes!R125/RES_hhdet_in_fec!R125)</f>
        <v>0.87624920578227472</v>
      </c>
      <c r="S125" s="124">
        <f>IF(RES_hhdet_in_tes!S125=0,"",RES_hhdet_in_tes!S125/RES_hhdet_in_fec!S125)</f>
        <v>0.88053043054871305</v>
      </c>
      <c r="T125" s="124">
        <f>IF(RES_hhdet_in_tes!T125=0,"",RES_hhdet_in_tes!T125/RES_hhdet_in_fec!T125)</f>
        <v>0.88466374870541453</v>
      </c>
      <c r="U125" s="124">
        <f>IF(RES_hhdet_in_tes!U125=0,"",RES_hhdet_in_tes!U125/RES_hhdet_in_fec!U125)</f>
        <v>0.88862048656566317</v>
      </c>
      <c r="V125" s="124">
        <f>IF(RES_hhdet_in_tes!V125=0,"",RES_hhdet_in_tes!V125/RES_hhdet_in_fec!V125)</f>
        <v>0.89237182998768372</v>
      </c>
      <c r="W125" s="124">
        <f>IF(RES_hhdet_in_tes!W125=0,"",RES_hhdet_in_tes!W125/RES_hhdet_in_fec!W125)</f>
        <v>0.89582772430928481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0.83085894945976668</v>
      </c>
      <c r="D126" s="111">
        <f>IF(RES_hhdet_in_tes!D126=0,"",RES_hhdet_in_tes!D126/RES_hhdet_in_fec!D126)</f>
        <v>0.832510993265968</v>
      </c>
      <c r="E126" s="111">
        <f>IF(RES_hhdet_in_tes!E126=0,"",RES_hhdet_in_tes!E126/RES_hhdet_in_fec!E126)</f>
        <v>0.83420763794489605</v>
      </c>
      <c r="F126" s="111">
        <f>IF(RES_hhdet_in_tes!F126=0,"",RES_hhdet_in_tes!F126/RES_hhdet_in_fec!F126)</f>
        <v>0.83591036456101397</v>
      </c>
      <c r="G126" s="111">
        <f>IF(RES_hhdet_in_tes!G126=0,"",RES_hhdet_in_tes!G126/RES_hhdet_in_fec!G126)</f>
        <v>0.83765416595753273</v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>
        <f>IF(RES_hhdet_in_tes!L126=0,"",RES_hhdet_in_tes!L126/RES_hhdet_in_fec!L126)</f>
        <v>0.84732134519057145</v>
      </c>
      <c r="M126" s="111">
        <f>IF(RES_hhdet_in_tes!M126=0,"",RES_hhdet_in_tes!M126/RES_hhdet_in_fec!M126)</f>
        <v>0.85027934581665732</v>
      </c>
      <c r="N126" s="111">
        <f>IF(RES_hhdet_in_tes!N126=0,"",RES_hhdet_in_tes!N126/RES_hhdet_in_fec!N126)</f>
        <v>0.85428125978822245</v>
      </c>
      <c r="O126" s="111">
        <f>IF(RES_hhdet_in_tes!O126=0,"",RES_hhdet_in_tes!O126/RES_hhdet_in_fec!O126)</f>
        <v>0.85952190038286191</v>
      </c>
      <c r="P126" s="111">
        <f>IF(RES_hhdet_in_tes!P126=0,"",RES_hhdet_in_tes!P126/RES_hhdet_in_fec!P126)</f>
        <v>0.86563062105679434</v>
      </c>
      <c r="Q126" s="111">
        <f>IF(RES_hhdet_in_tes!Q126=0,"",RES_hhdet_in_tes!Q126/RES_hhdet_in_fec!Q126)</f>
        <v>0.87139405885351484</v>
      </c>
      <c r="R126" s="111">
        <f>IF(RES_hhdet_in_tes!R126=0,"",RES_hhdet_in_tes!R126/RES_hhdet_in_fec!R126)</f>
        <v>0.8758103888774057</v>
      </c>
      <c r="S126" s="111">
        <f>IF(RES_hhdet_in_tes!S126=0,"",RES_hhdet_in_tes!S126/RES_hhdet_in_fec!S126)</f>
        <v>0.88010673972024878</v>
      </c>
      <c r="T126" s="111">
        <f>IF(RES_hhdet_in_tes!T126=0,"",RES_hhdet_in_tes!T126/RES_hhdet_in_fec!T126)</f>
        <v>0.88425440500788222</v>
      </c>
      <c r="U126" s="111">
        <f>IF(RES_hhdet_in_tes!U126=0,"",RES_hhdet_in_tes!U126/RES_hhdet_in_fec!U126)</f>
        <v>0.8882246783661577</v>
      </c>
      <c r="V126" s="111">
        <f>IF(RES_hhdet_in_tes!V126=0,"",RES_hhdet_in_tes!V126/RES_hhdet_in_fec!V126)</f>
        <v>0.89198885342092171</v>
      </c>
      <c r="W126" s="111">
        <f>IF(RES_hhdet_in_tes!W126=0,"",RES_hhdet_in_tes!W126/RES_hhdet_in_fec!W126)</f>
        <v>0.89545638417288842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2.3113993071655847</v>
      </c>
      <c r="D128" s="124">
        <f>IF(RES_hhdet_in_tes!D128=0,"",RES_hhdet_in_tes!D128/RES_hhdet_in_fec!D128)</f>
        <v>2.3882884581131583</v>
      </c>
      <c r="E128" s="124">
        <f>IF(RES_hhdet_in_tes!E128=0,"",RES_hhdet_in_tes!E128/RES_hhdet_in_fec!E128)</f>
        <v>2.4659894526147763</v>
      </c>
      <c r="F128" s="124">
        <f>IF(RES_hhdet_in_tes!F128=0,"",RES_hhdet_in_tes!F128/RES_hhdet_in_fec!F128)</f>
        <v>2.5437738957526972</v>
      </c>
      <c r="G128" s="124">
        <f>IF(RES_hhdet_in_tes!G128=0,"",RES_hhdet_in_tes!G128/RES_hhdet_in_fec!G128)</f>
        <v>2.6222974835940267</v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>
        <f>IF(RES_hhdet_in_tes!L128=0,"",RES_hhdet_in_tes!L128/RES_hhdet_in_fec!L128)</f>
        <v>3.0320125140666656</v>
      </c>
      <c r="M128" s="124">
        <f>IF(RES_hhdet_in_tes!M128=0,"",RES_hhdet_in_tes!M128/RES_hhdet_in_fec!M128)</f>
        <v>3.1342788917789277</v>
      </c>
      <c r="N128" s="124">
        <f>IF(RES_hhdet_in_tes!N128=0,"",RES_hhdet_in_tes!N128/RES_hhdet_in_fec!N128)</f>
        <v>3.257933957050779</v>
      </c>
      <c r="O128" s="124">
        <f>IF(RES_hhdet_in_tes!O128=0,"",RES_hhdet_in_tes!O128/RES_hhdet_in_fec!O128)</f>
        <v>3.4056001129526141</v>
      </c>
      <c r="P128" s="124">
        <f>IF(RES_hhdet_in_tes!P128=0,"",RES_hhdet_in_tes!P128/RES_hhdet_in_fec!P128)</f>
        <v>3.5657408793193222</v>
      </c>
      <c r="Q128" s="124">
        <f>IF(RES_hhdet_in_tes!Q128=0,"",RES_hhdet_in_tes!Q128/RES_hhdet_in_fec!Q128)</f>
        <v>3.7033632254105058</v>
      </c>
      <c r="R128" s="124">
        <f>IF(RES_hhdet_in_tes!R128=0,"",RES_hhdet_in_tes!R128/RES_hhdet_in_fec!R128)</f>
        <v>3.7897017350017492</v>
      </c>
      <c r="S128" s="124">
        <f>IF(RES_hhdet_in_tes!S128=0,"",RES_hhdet_in_tes!S128/RES_hhdet_in_fec!S128)</f>
        <v>3.858422949467109</v>
      </c>
      <c r="T128" s="124">
        <f>IF(RES_hhdet_in_tes!T128=0,"",RES_hhdet_in_tes!T128/RES_hhdet_in_fec!T128)</f>
        <v>3.9158421401736394</v>
      </c>
      <c r="U128" s="124">
        <f>IF(RES_hhdet_in_tes!U128=0,"",RES_hhdet_in_tes!U128/RES_hhdet_in_fec!U128)</f>
        <v>3.9681149469287034</v>
      </c>
      <c r="V128" s="124">
        <f>IF(RES_hhdet_in_tes!V128=0,"",RES_hhdet_in_tes!V128/RES_hhdet_in_fec!V128)</f>
        <v>4.0214127916716489</v>
      </c>
      <c r="W128" s="124">
        <f>IF(RES_hhdet_in_tes!W128=0,"",RES_hhdet_in_tes!W128/RES_hhdet_in_fec!W128)</f>
        <v>4.0735921261693395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2.3113993071655847</v>
      </c>
      <c r="D129" s="111">
        <f>IF(RES_hhdet_in_tes!D129=0,"",RES_hhdet_in_tes!D129/RES_hhdet_in_fec!D129)</f>
        <v>2.3882884581131583</v>
      </c>
      <c r="E129" s="111">
        <f>IF(RES_hhdet_in_tes!E129=0,"",RES_hhdet_in_tes!E129/RES_hhdet_in_fec!E129)</f>
        <v>2.4659894526147763</v>
      </c>
      <c r="F129" s="111">
        <f>IF(RES_hhdet_in_tes!F129=0,"",RES_hhdet_in_tes!F129/RES_hhdet_in_fec!F129)</f>
        <v>2.5437738957526972</v>
      </c>
      <c r="G129" s="111">
        <f>IF(RES_hhdet_in_tes!G129=0,"",RES_hhdet_in_tes!G129/RES_hhdet_in_fec!G129)</f>
        <v>2.6222974835940267</v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>
        <f>IF(RES_hhdet_in_tes!L129=0,"",RES_hhdet_in_tes!L129/RES_hhdet_in_fec!L129)</f>
        <v>3.0320125140666656</v>
      </c>
      <c r="M129" s="111">
        <f>IF(RES_hhdet_in_tes!M129=0,"",RES_hhdet_in_tes!M129/RES_hhdet_in_fec!M129)</f>
        <v>3.1342788917789277</v>
      </c>
      <c r="N129" s="111">
        <f>IF(RES_hhdet_in_tes!N129=0,"",RES_hhdet_in_tes!N129/RES_hhdet_in_fec!N129)</f>
        <v>3.257933957050779</v>
      </c>
      <c r="O129" s="111">
        <f>IF(RES_hhdet_in_tes!O129=0,"",RES_hhdet_in_tes!O129/RES_hhdet_in_fec!O129)</f>
        <v>3.4056001129526141</v>
      </c>
      <c r="P129" s="111">
        <f>IF(RES_hhdet_in_tes!P129=0,"",RES_hhdet_in_tes!P129/RES_hhdet_in_fec!P129)</f>
        <v>3.5657408793193222</v>
      </c>
      <c r="Q129" s="111">
        <f>IF(RES_hhdet_in_tes!Q129=0,"",RES_hhdet_in_tes!Q129/RES_hhdet_in_fec!Q129)</f>
        <v>3.7033632254105058</v>
      </c>
      <c r="R129" s="111">
        <f>IF(RES_hhdet_in_tes!R129=0,"",RES_hhdet_in_tes!R129/RES_hhdet_in_fec!R129)</f>
        <v>3.7897017350017492</v>
      </c>
      <c r="S129" s="111">
        <f>IF(RES_hhdet_in_tes!S129=0,"",RES_hhdet_in_tes!S129/RES_hhdet_in_fec!S129)</f>
        <v>3.858422949467109</v>
      </c>
      <c r="T129" s="111">
        <f>IF(RES_hhdet_in_tes!T129=0,"",RES_hhdet_in_tes!T129/RES_hhdet_in_fec!T129)</f>
        <v>3.9158421401736394</v>
      </c>
      <c r="U129" s="111">
        <f>IF(RES_hhdet_in_tes!U129=0,"",RES_hhdet_in_tes!U129/RES_hhdet_in_fec!U129)</f>
        <v>3.9681149469287034</v>
      </c>
      <c r="V129" s="111">
        <f>IF(RES_hhdet_in_tes!V129=0,"",RES_hhdet_in_tes!V129/RES_hhdet_in_fec!V129)</f>
        <v>4.0214127916716489</v>
      </c>
      <c r="W129" s="111">
        <f>IF(RES_hhdet_in_tes!W129=0,"",RES_hhdet_in_tes!W129/RES_hhdet_in_fec!W129)</f>
        <v>4.0735921261693395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0.82912782987486899</v>
      </c>
      <c r="D130" s="124">
        <f>IF(RES_hhdet_in_tes!D130=0,"",RES_hhdet_in_tes!D130/RES_hhdet_in_fec!D130)</f>
        <v>0.84799500916248649</v>
      </c>
      <c r="E130" s="124">
        <f>IF(RES_hhdet_in_tes!E130=0,"",RES_hhdet_in_tes!E130/RES_hhdet_in_fec!E130)</f>
        <v>0.83050230794771318</v>
      </c>
      <c r="F130" s="124">
        <f>IF(RES_hhdet_in_tes!F130=0,"",RES_hhdet_in_tes!F130/RES_hhdet_in_fec!F130)</f>
        <v>0.82413606656518645</v>
      </c>
      <c r="G130" s="124">
        <f>IF(RES_hhdet_in_tes!G130=0,"",RES_hhdet_in_tes!G130/RES_hhdet_in_fec!G130)</f>
        <v>0.81593557662710847</v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>
        <f>IF(RES_hhdet_in_tes!L130=0,"",RES_hhdet_in_tes!L130/RES_hhdet_in_fec!L130)</f>
        <v>0.84117223015863207</v>
      </c>
      <c r="M130" s="124">
        <f>IF(RES_hhdet_in_tes!M130=0,"",RES_hhdet_in_tes!M130/RES_hhdet_in_fec!M130)</f>
        <v>0.84640440156624663</v>
      </c>
      <c r="N130" s="124">
        <f>IF(RES_hhdet_in_tes!N130=0,"",RES_hhdet_in_tes!N130/RES_hhdet_in_fec!N130)</f>
        <v>0.85671246055238282</v>
      </c>
      <c r="O130" s="124">
        <f>IF(RES_hhdet_in_tes!O130=0,"",RES_hhdet_in_tes!O130/RES_hhdet_in_fec!O130)</f>
        <v>0.86364075649771721</v>
      </c>
      <c r="P130" s="124">
        <f>IF(RES_hhdet_in_tes!P130=0,"",RES_hhdet_in_tes!P130/RES_hhdet_in_fec!P130)</f>
        <v>0.85903180791476952</v>
      </c>
      <c r="Q130" s="124">
        <f>IF(RES_hhdet_in_tes!Q130=0,"",RES_hhdet_in_tes!Q130/RES_hhdet_in_fec!Q130)</f>
        <v>0.8892869002545355</v>
      </c>
      <c r="R130" s="124">
        <f>IF(RES_hhdet_in_tes!R130=0,"",RES_hhdet_in_tes!R130/RES_hhdet_in_fec!R130)</f>
        <v>0.89614856011623012</v>
      </c>
      <c r="S130" s="124">
        <f>IF(RES_hhdet_in_tes!S130=0,"",RES_hhdet_in_tes!S130/RES_hhdet_in_fec!S130)</f>
        <v>0.89548840969322674</v>
      </c>
      <c r="T130" s="124">
        <f>IF(RES_hhdet_in_tes!T130=0,"",RES_hhdet_in_tes!T130/RES_hhdet_in_fec!T130)</f>
        <v>0.89143916511973453</v>
      </c>
      <c r="U130" s="124">
        <f>IF(RES_hhdet_in_tes!U130=0,"",RES_hhdet_in_tes!U130/RES_hhdet_in_fec!U130)</f>
        <v>0.89356348643431682</v>
      </c>
      <c r="V130" s="124">
        <f>IF(RES_hhdet_in_tes!V130=0,"",RES_hhdet_in_tes!V130/RES_hhdet_in_fec!V130)</f>
        <v>0.90058859903001198</v>
      </c>
      <c r="W130" s="124">
        <f>IF(RES_hhdet_in_tes!W130=0,"",RES_hhdet_in_tes!W130/RES_hhdet_in_fec!W130)</f>
        <v>0.92579424449009229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0.84903940666128819</v>
      </c>
      <c r="D131" s="111">
        <f>IF(RES_hhdet_in_tes!D131=0,"",RES_hhdet_in_tes!D131/RES_hhdet_in_fec!D131)</f>
        <v>0.85117215093206255</v>
      </c>
      <c r="E131" s="111">
        <f>IF(RES_hhdet_in_tes!E131=0,"",RES_hhdet_in_tes!E131/RES_hhdet_in_fec!E131)</f>
        <v>0.85336247373400043</v>
      </c>
      <c r="F131" s="111">
        <f>IF(RES_hhdet_in_tes!F131=0,"",RES_hhdet_in_tes!F131/RES_hhdet_in_fec!F131)</f>
        <v>0.85556064815382438</v>
      </c>
      <c r="G131" s="111">
        <f>IF(RES_hhdet_in_tes!G131=0,"",RES_hhdet_in_tes!G131/RES_hhdet_in_fec!G131)</f>
        <v>0.85781184901413632</v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>
        <f>IF(RES_hhdet_in_tes!L131=0,"",RES_hhdet_in_tes!L131/RES_hhdet_in_fec!L131)</f>
        <v>0.87029191827526475</v>
      </c>
      <c r="M131" s="111">
        <f>IF(RES_hhdet_in_tes!M131=0,"",RES_hhdet_in_tes!M131/RES_hhdet_in_fec!M131)</f>
        <v>0.87411061779433918</v>
      </c>
      <c r="N131" s="111">
        <f>IF(RES_hhdet_in_tes!N131=0,"",RES_hhdet_in_tes!N131/RES_hhdet_in_fec!N131)</f>
        <v>0.87927698146033162</v>
      </c>
      <c r="O131" s="111">
        <f>IF(RES_hhdet_in_tes!O131=0,"",RES_hhdet_in_tes!O131/RES_hhdet_in_fec!O131)</f>
        <v>0.88604250799264794</v>
      </c>
      <c r="P131" s="111">
        <f>IF(RES_hhdet_in_tes!P131=0,"",RES_hhdet_in_tes!P131/RES_hhdet_in_fec!P131)</f>
        <v>0.89392870263844637</v>
      </c>
      <c r="Q131" s="111">
        <f>IF(RES_hhdet_in_tes!Q131=0,"",RES_hhdet_in_tes!Q131/RES_hhdet_in_fec!Q131)</f>
        <v>0.90136914634507104</v>
      </c>
      <c r="R131" s="111">
        <f>IF(RES_hhdet_in_tes!R131=0,"",RES_hhdet_in_tes!R131/RES_hhdet_in_fec!R131)</f>
        <v>0.90707051002619454</v>
      </c>
      <c r="S131" s="111">
        <f>IF(RES_hhdet_in_tes!S131=0,"",RES_hhdet_in_tes!S131/RES_hhdet_in_fec!S131)</f>
        <v>0.91261698380062728</v>
      </c>
      <c r="T131" s="111">
        <f>IF(RES_hhdet_in_tes!T131=0,"",RES_hhdet_in_tes!T131/RES_hhdet_in_fec!T131)</f>
        <v>0.91797150850880016</v>
      </c>
      <c r="U131" s="111">
        <f>IF(RES_hhdet_in_tes!U131=0,"",RES_hhdet_in_tes!U131/RES_hhdet_in_fec!U131)</f>
        <v>0.92309702499116253</v>
      </c>
      <c r="V131" s="111">
        <f>IF(RES_hhdet_in_tes!V131=0,"",RES_hhdet_in_tes!V131/RES_hhdet_in_fec!V131)</f>
        <v>0.92795647408815607</v>
      </c>
      <c r="W131" s="111">
        <f>IF(RES_hhdet_in_tes!W131=0,"",RES_hhdet_in_tes!W131/RES_hhdet_in_fec!W131)</f>
        <v>0.93243296334178871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0.95969028148550228</v>
      </c>
      <c r="D132" s="111">
        <f>IF(RES_hhdet_in_tes!D132=0,"",RES_hhdet_in_tes!D132/RES_hhdet_in_fec!D132)</f>
        <v>0.96364750771224128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0.96208192764917211</v>
      </c>
      <c r="G132" s="111">
        <f>IF(RES_hhdet_in_tes!G132=0,"",RES_hhdet_in_tes!G132/RES_hhdet_in_fec!G132)</f>
        <v>0.96574348111121511</v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0.93705483525720557</v>
      </c>
      <c r="M132" s="111">
        <f>IF(RES_hhdet_in_tes!M132=0,"",RES_hhdet_in_tes!M132/RES_hhdet_in_fec!M132)</f>
        <v>0.97197415230700324</v>
      </c>
      <c r="N132" s="111">
        <f>IF(RES_hhdet_in_tes!N132=0,"",RES_hhdet_in_tes!N132/RES_hhdet_in_fec!N132)</f>
        <v>0.96638697629318904</v>
      </c>
      <c r="O132" s="111">
        <f>IF(RES_hhdet_in_tes!O132=0,"",RES_hhdet_in_tes!O132/RES_hhdet_in_fec!O132)</f>
        <v>0.96712790303127705</v>
      </c>
      <c r="P132" s="111">
        <f>IF(RES_hhdet_in_tes!P132=0,"",RES_hhdet_in_tes!P132/RES_hhdet_in_fec!P132)</f>
        <v>0.97789421858308512</v>
      </c>
      <c r="Q132" s="111">
        <f>IF(RES_hhdet_in_tes!Q132=0,"",RES_hhdet_in_tes!Q132/RES_hhdet_in_fec!Q132)</f>
        <v>0.97656251678946981</v>
      </c>
      <c r="R132" s="111">
        <f>IF(RES_hhdet_in_tes!R132=0,"",RES_hhdet_in_tes!R132/RES_hhdet_in_fec!R132)</f>
        <v>0.97954763907551945</v>
      </c>
      <c r="S132" s="111">
        <f>IF(RES_hhdet_in_tes!S132=0,"",RES_hhdet_in_tes!S132/RES_hhdet_in_fec!S132)</f>
        <v>0.97853797084489014</v>
      </c>
      <c r="T132" s="111">
        <f>IF(RES_hhdet_in_tes!T132=0,"",RES_hhdet_in_tes!T132/RES_hhdet_in_fec!T132)</f>
        <v>0.98000667822036336</v>
      </c>
      <c r="U132" s="111">
        <f>IF(RES_hhdet_in_tes!U132=0,"",RES_hhdet_in_tes!U132/RES_hhdet_in_fec!U132)</f>
        <v>0.98274047139122855</v>
      </c>
      <c r="V132" s="111">
        <f>IF(RES_hhdet_in_tes!V132=0,"",RES_hhdet_in_tes!V132/RES_hhdet_in_fec!V132)</f>
        <v>0.98328275808611831</v>
      </c>
      <c r="W132" s="111">
        <f>IF(RES_hhdet_in_tes!W132=0,"",RES_hhdet_in_tes!W132/RES_hhdet_in_fec!W132)</f>
        <v>0.98398173800370148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0.8490394066612883</v>
      </c>
      <c r="D133" s="112">
        <f>IF(RES_hhdet_in_tes!D133=0,"",RES_hhdet_in_tes!D133/RES_hhdet_in_fec!D133)</f>
        <v>0.85117215093206255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0.85556064815382438</v>
      </c>
      <c r="G133" s="112">
        <f>IF(RES_hhdet_in_tes!G133=0,"",RES_hhdet_in_tes!G133/RES_hhdet_in_fec!G133)</f>
        <v>0.85781184901413632</v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0.87029191827526464</v>
      </c>
      <c r="M133" s="112">
        <f>IF(RES_hhdet_in_tes!M133=0,"",RES_hhdet_in_tes!M133/RES_hhdet_in_fec!M133)</f>
        <v>0.87411061779433918</v>
      </c>
      <c r="N133" s="112">
        <f>IF(RES_hhdet_in_tes!N133=0,"",RES_hhdet_in_tes!N133/RES_hhdet_in_fec!N133)</f>
        <v>0.87927698146033162</v>
      </c>
      <c r="O133" s="112">
        <f>IF(RES_hhdet_in_tes!O133=0,"",RES_hhdet_in_tes!O133/RES_hhdet_in_fec!O133)</f>
        <v>0.88604250799264794</v>
      </c>
      <c r="P133" s="112">
        <f>IF(RES_hhdet_in_tes!P133=0,"",RES_hhdet_in_tes!P133/RES_hhdet_in_fec!P133)</f>
        <v>0.89392870263844626</v>
      </c>
      <c r="Q133" s="112">
        <f>IF(RES_hhdet_in_tes!Q133=0,"",RES_hhdet_in_tes!Q133/RES_hhdet_in_fec!Q133)</f>
        <v>0.90136914634507104</v>
      </c>
      <c r="R133" s="112">
        <f>IF(RES_hhdet_in_tes!R133=0,"",RES_hhdet_in_tes!R133/RES_hhdet_in_fec!R133)</f>
        <v>0.90707051002619465</v>
      </c>
      <c r="S133" s="112">
        <f>IF(RES_hhdet_in_tes!S133=0,"",RES_hhdet_in_tes!S133/RES_hhdet_in_fec!S133)</f>
        <v>0.91261698380062739</v>
      </c>
      <c r="T133" s="112">
        <f>IF(RES_hhdet_in_tes!T133=0,"",RES_hhdet_in_tes!T133/RES_hhdet_in_fec!T133)</f>
        <v>0.91797150850880016</v>
      </c>
      <c r="U133" s="112">
        <f>IF(RES_hhdet_in_tes!U133=0,"",RES_hhdet_in_tes!U133/RES_hhdet_in_fec!U133)</f>
        <v>0.92309702499116253</v>
      </c>
      <c r="V133" s="112">
        <f>IF(RES_hhdet_in_tes!V133=0,"",RES_hhdet_in_tes!V133/RES_hhdet_in_fec!V133)</f>
        <v>0.92795647408815607</v>
      </c>
      <c r="W133" s="112">
        <f>IF(RES_hhdet_in_tes!W133=0,"",RES_hhdet_in_tes!W133/RES_hhdet_in_fec!W133)</f>
        <v>0.93243296334178871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0.70247081511579812</v>
      </c>
      <c r="D135" s="112">
        <f>IF(RES_hhdet_in_tes!D135=0,"",RES_hhdet_in_tes!D135/RES_hhdet_in_fec!D135)</f>
        <v>0.70348844057628712</v>
      </c>
      <c r="E135" s="112">
        <f>IF(RES_hhdet_in_tes!E135=0,"",RES_hhdet_in_tes!E135/RES_hhdet_in_fec!E135)</f>
        <v>0.70458433582618907</v>
      </c>
      <c r="F135" s="112">
        <f>IF(RES_hhdet_in_tes!F135=0,"",RES_hhdet_in_tes!F135/RES_hhdet_in_fec!F135)</f>
        <v>0.70569075815098226</v>
      </c>
      <c r="G135" s="112">
        <f>IF(RES_hhdet_in_tes!G135=0,"",RES_hhdet_in_tes!G135/RES_hhdet_in_fec!G135)</f>
        <v>0.70686988973606046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0.71449499740075118</v>
      </c>
      <c r="M135" s="112">
        <f>IF(RES_hhdet_in_tes!M135=0,"",RES_hhdet_in_tes!M135/RES_hhdet_in_fec!M135)</f>
        <v>0.71793938394270018</v>
      </c>
      <c r="N135" s="112">
        <f>IF(RES_hhdet_in_tes!N135=0,"",RES_hhdet_in_tes!N135/RES_hhdet_in_fec!N135)</f>
        <v>0.72350516767436823</v>
      </c>
      <c r="O135" s="112">
        <f>IF(RES_hhdet_in_tes!O135=0,"",RES_hhdet_in_tes!O135/RES_hhdet_in_fec!O135)</f>
        <v>0.7319349780338259</v>
      </c>
      <c r="P135" s="112">
        <f>IF(RES_hhdet_in_tes!P135=0,"",RES_hhdet_in_tes!P135/RES_hhdet_in_fec!P135)</f>
        <v>0.74290107917385406</v>
      </c>
      <c r="Q135" s="112">
        <f>IF(RES_hhdet_in_tes!Q135=0,"",RES_hhdet_in_tes!Q135/RES_hhdet_in_fec!Q135)</f>
        <v>0.75366146175833459</v>
      </c>
      <c r="R135" s="112">
        <f>IF(RES_hhdet_in_tes!R135=0,"",RES_hhdet_in_tes!R135/RES_hhdet_in_fec!R135)</f>
        <v>0.7613751030943734</v>
      </c>
      <c r="S135" s="112">
        <f>IF(RES_hhdet_in_tes!S135=0,"",RES_hhdet_in_tes!S135/RES_hhdet_in_fec!S135)</f>
        <v>0.76901269964100427</v>
      </c>
      <c r="T135" s="112">
        <f>IF(RES_hhdet_in_tes!T135=0,"",RES_hhdet_in_tes!T135/RES_hhdet_in_fec!T135)</f>
        <v>0.77641410518602594</v>
      </c>
      <c r="U135" s="112">
        <f>IF(RES_hhdet_in_tes!U135=0,"",RES_hhdet_in_tes!U135/RES_hhdet_in_fec!U135)</f>
        <v>0.78336677600770777</v>
      </c>
      <c r="V135" s="112">
        <f>IF(RES_hhdet_in_tes!V135=0,"",RES_hhdet_in_tes!V135/RES_hhdet_in_fec!V135)</f>
        <v>0.78954462748132304</v>
      </c>
      <c r="W135" s="112">
        <f>IF(RES_hhdet_in_tes!W135=0,"",RES_hhdet_in_tes!W135/RES_hhdet_in_fec!W135)</f>
        <v>0.79440779091412328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0.9090240121646832</v>
      </c>
      <c r="D136" s="113">
        <f>IF(RES_hhdet_in_tes!D136=0,"",RES_hhdet_in_tes!D136/RES_hhdet_in_fec!D136)</f>
        <v>0.9167070931261182</v>
      </c>
      <c r="E136" s="113">
        <f>IF(RES_hhdet_in_tes!E136=0,"",RES_hhdet_in_tes!E136/RES_hhdet_in_fec!E136)</f>
        <v>0.90852551231636891</v>
      </c>
      <c r="F136" s="113">
        <f>IF(RES_hhdet_in_tes!F136=0,"",RES_hhdet_in_tes!F136/RES_hhdet_in_fec!F136)</f>
        <v>0.91126092247383539</v>
      </c>
      <c r="G136" s="113">
        <f>IF(RES_hhdet_in_tes!G136=0,"",RES_hhdet_in_tes!G136/RES_hhdet_in_fec!G136)</f>
        <v>0.91858056223174678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0.84738244683412867</v>
      </c>
      <c r="M136" s="113">
        <f>IF(RES_hhdet_in_tes!M136=0,"",RES_hhdet_in_tes!M136/RES_hhdet_in_fec!M136)</f>
        <v>0.9272450111200472</v>
      </c>
      <c r="N136" s="113">
        <f>IF(RES_hhdet_in_tes!N136=0,"",RES_hhdet_in_tes!N136/RES_hhdet_in_fec!N136)</f>
        <v>0.91172627662544337</v>
      </c>
      <c r="O136" s="113">
        <f>IF(RES_hhdet_in_tes!O136=0,"",RES_hhdet_in_tes!O136/RES_hhdet_in_fec!O136)</f>
        <v>0.91176960478839819</v>
      </c>
      <c r="P136" s="113">
        <f>IF(RES_hhdet_in_tes!P136=0,"",RES_hhdet_in_tes!P136/RES_hhdet_in_fec!P136)</f>
        <v>0.93815228198596412</v>
      </c>
      <c r="Q136" s="113">
        <f>IF(RES_hhdet_in_tes!Q136=0,"",RES_hhdet_in_tes!Q136/RES_hhdet_in_fec!Q136)</f>
        <v>0.93310712461497713</v>
      </c>
      <c r="R136" s="113">
        <f>IF(RES_hhdet_in_tes!R136=0,"",RES_hhdet_in_tes!R136/RES_hhdet_in_fec!R136)</f>
        <v>0.94001616281212685</v>
      </c>
      <c r="S136" s="113">
        <f>IF(RES_hhdet_in_tes!S136=0,"",RES_hhdet_in_tes!S136/RES_hhdet_in_fec!S136)</f>
        <v>0.93559648097585946</v>
      </c>
      <c r="T136" s="113">
        <f>IF(RES_hhdet_in_tes!T136=0,"",RES_hhdet_in_tes!T136/RES_hhdet_in_fec!T136)</f>
        <v>0.93830243724886897</v>
      </c>
      <c r="U136" s="113">
        <f>IF(RES_hhdet_in_tes!U136=0,"",RES_hhdet_in_tes!U136/RES_hhdet_in_fec!U136)</f>
        <v>0.94490339159316528</v>
      </c>
      <c r="V136" s="113">
        <f>IF(RES_hhdet_in_tes!V136=0,"",RES_hhdet_in_tes!V136/RES_hhdet_in_fec!V136)</f>
        <v>0.94481968887303602</v>
      </c>
      <c r="W136" s="113">
        <f>IF(RES_hhdet_in_tes!W136=0,"",RES_hhdet_in_tes!W136/RES_hhdet_in_fec!W136)</f>
        <v>0.94509856545235893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0.70247081511579812</v>
      </c>
      <c r="D137" s="111">
        <f>IF(RES_hhdet_in_tes!D137=0,"",RES_hhdet_in_tes!D137/RES_hhdet_in_fec!D137)</f>
        <v>0.70348844057628712</v>
      </c>
      <c r="E137" s="111">
        <f>IF(RES_hhdet_in_tes!E137=0,"",RES_hhdet_in_tes!E137/RES_hhdet_in_fec!E137)</f>
        <v>0.70458433582618907</v>
      </c>
      <c r="F137" s="111">
        <f>IF(RES_hhdet_in_tes!F137=0,"",RES_hhdet_in_tes!F137/RES_hhdet_in_fec!F137)</f>
        <v>0.70569075815098226</v>
      </c>
      <c r="G137" s="111">
        <f>IF(RES_hhdet_in_tes!G137=0,"",RES_hhdet_in_tes!G137/RES_hhdet_in_fec!G137)</f>
        <v>0.70686988973606046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0.71449499740075118</v>
      </c>
      <c r="M137" s="111">
        <f>IF(RES_hhdet_in_tes!M137=0,"",RES_hhdet_in_tes!M137/RES_hhdet_in_fec!M137)</f>
        <v>0.71793938394270029</v>
      </c>
      <c r="N137" s="111">
        <f>IF(RES_hhdet_in_tes!N137=0,"",RES_hhdet_in_tes!N137/RES_hhdet_in_fec!N137)</f>
        <v>0.72350516767436812</v>
      </c>
      <c r="O137" s="111">
        <f>IF(RES_hhdet_in_tes!O137=0,"",RES_hhdet_in_tes!O137/RES_hhdet_in_fec!O137)</f>
        <v>0.7319349780338259</v>
      </c>
      <c r="P137" s="111">
        <f>IF(RES_hhdet_in_tes!P137=0,"",RES_hhdet_in_tes!P137/RES_hhdet_in_fec!P137)</f>
        <v>0.74290107917385406</v>
      </c>
      <c r="Q137" s="111">
        <f>IF(RES_hhdet_in_tes!Q137=0,"",RES_hhdet_in_tes!Q137/RES_hhdet_in_fec!Q137)</f>
        <v>0.75366146175833459</v>
      </c>
      <c r="R137" s="111">
        <f>IF(RES_hhdet_in_tes!R137=0,"",RES_hhdet_in_tes!R137/RES_hhdet_in_fec!R137)</f>
        <v>0.76137510309437328</v>
      </c>
      <c r="S137" s="111">
        <f>IF(RES_hhdet_in_tes!S137=0,"",RES_hhdet_in_tes!S137/RES_hhdet_in_fec!S137)</f>
        <v>0.76901269964100427</v>
      </c>
      <c r="T137" s="111">
        <f>IF(RES_hhdet_in_tes!T137=0,"",RES_hhdet_in_tes!T137/RES_hhdet_in_fec!T137)</f>
        <v>0.77641410518602594</v>
      </c>
      <c r="U137" s="111">
        <f>IF(RES_hhdet_in_tes!U137=0,"",RES_hhdet_in_tes!U137/RES_hhdet_in_fec!U137)</f>
        <v>0.78336677600770777</v>
      </c>
      <c r="V137" s="111">
        <f>IF(RES_hhdet_in_tes!V137=0,"",RES_hhdet_in_tes!V137/RES_hhdet_in_fec!V137)</f>
        <v>0.78954462748132292</v>
      </c>
      <c r="W137" s="111">
        <f>IF(RES_hhdet_in_tes!W137=0,"",RES_hhdet_in_tes!W137/RES_hhdet_in_fec!W137)</f>
        <v>0.79440779091412328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0.70032869517966589</v>
      </c>
      <c r="D139" s="124">
        <f>IF(RES_hhdet_in_tes!D139=0,"",RES_hhdet_in_tes!D139/RES_hhdet_in_fec!D139)</f>
        <v>0.69520704681794354</v>
      </c>
      <c r="E139" s="124">
        <f>IF(RES_hhdet_in_tes!E139=0,"",RES_hhdet_in_tes!E139/RES_hhdet_in_fec!E139)</f>
        <v>0.69824107989250561</v>
      </c>
      <c r="F139" s="124">
        <f>IF(RES_hhdet_in_tes!F139=0,"",RES_hhdet_in_tes!F139/RES_hhdet_in_fec!F139)</f>
        <v>0.68544836608491611</v>
      </c>
      <c r="G139" s="124">
        <f>IF(RES_hhdet_in_tes!G139=0,"",RES_hhdet_in_tes!G139/RES_hhdet_in_fec!G139)</f>
        <v>0.70226398163011283</v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>
        <f>IF(RES_hhdet_in_tes!L139=0,"",RES_hhdet_in_tes!L139/RES_hhdet_in_fec!L139)</f>
        <v>0.72115067185959492</v>
      </c>
      <c r="M139" s="124">
        <f>IF(RES_hhdet_in_tes!M139=0,"",RES_hhdet_in_tes!M139/RES_hhdet_in_fec!M139)</f>
        <v>0.71710588453391266</v>
      </c>
      <c r="N139" s="124">
        <f>IF(RES_hhdet_in_tes!N139=0,"",RES_hhdet_in_tes!N139/RES_hhdet_in_fec!N139)</f>
        <v>0.72780293424324161</v>
      </c>
      <c r="O139" s="124">
        <f>IF(RES_hhdet_in_tes!O139=0,"",RES_hhdet_in_tes!O139/RES_hhdet_in_fec!O139)</f>
        <v>0.73283107012139925</v>
      </c>
      <c r="P139" s="124">
        <f>IF(RES_hhdet_in_tes!P139=0,"",RES_hhdet_in_tes!P139/RES_hhdet_in_fec!P139)</f>
        <v>0.73229677999290466</v>
      </c>
      <c r="Q139" s="124">
        <f>IF(RES_hhdet_in_tes!Q139=0,"",RES_hhdet_in_tes!Q139/RES_hhdet_in_fec!Q139)</f>
        <v>0.74771187750823465</v>
      </c>
      <c r="R139" s="124">
        <f>IF(RES_hhdet_in_tes!R139=0,"",RES_hhdet_in_tes!R139/RES_hhdet_in_fec!R139)</f>
        <v>0.77032555311993822</v>
      </c>
      <c r="S139" s="124">
        <f>IF(RES_hhdet_in_tes!S139=0,"",RES_hhdet_in_tes!S139/RES_hhdet_in_fec!S139)</f>
        <v>0.77225656980081048</v>
      </c>
      <c r="T139" s="124">
        <f>IF(RES_hhdet_in_tes!T139=0,"",RES_hhdet_in_tes!T139/RES_hhdet_in_fec!T139)</f>
        <v>0.77822186057963794</v>
      </c>
      <c r="U139" s="124">
        <f>IF(RES_hhdet_in_tes!U139=0,"",RES_hhdet_in_tes!U139/RES_hhdet_in_fec!U139)</f>
        <v>0.78925047797133319</v>
      </c>
      <c r="V139" s="124">
        <f>IF(RES_hhdet_in_tes!V139=0,"",RES_hhdet_in_tes!V139/RES_hhdet_in_fec!V139)</f>
        <v>0.79865941626886461</v>
      </c>
      <c r="W139" s="124">
        <f>IF(RES_hhdet_in_tes!W139=0,"",RES_hhdet_in_tes!W139/RES_hhdet_in_fec!W139)</f>
        <v>0.80959556591168569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0.62051148122153987</v>
      </c>
      <c r="D140" s="111">
        <f>IF(RES_hhdet_in_tes!D140=0,"",RES_hhdet_in_tes!D140/RES_hhdet_in_fec!D140)</f>
        <v>0.62067247674575687</v>
      </c>
      <c r="E140" s="111">
        <f>IF(RES_hhdet_in_tes!E140=0,"",RES_hhdet_in_tes!E140/RES_hhdet_in_fec!E140)</f>
        <v>0.62083120174244089</v>
      </c>
      <c r="F140" s="111">
        <f>IF(RES_hhdet_in_tes!F140=0,"",RES_hhdet_in_tes!F140/RES_hhdet_in_fec!F140)</f>
        <v>0.62098961712173417</v>
      </c>
      <c r="G140" s="111">
        <f>IF(RES_hhdet_in_tes!G140=0,"",RES_hhdet_in_tes!G140/RES_hhdet_in_fec!G140)</f>
        <v>0.6211459414787196</v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>
        <f>IF(RES_hhdet_in_tes!L140=0,"",RES_hhdet_in_tes!L140/RES_hhdet_in_fec!L140)</f>
        <v>0.62187929400188346</v>
      </c>
      <c r="M140" s="111">
        <f>IF(RES_hhdet_in_tes!M140=0,"",RES_hhdet_in_tes!M140/RES_hhdet_in_fec!M140)</f>
        <v>0.62195266414682937</v>
      </c>
      <c r="N140" s="111">
        <f>IF(RES_hhdet_in_tes!N140=0,"",RES_hhdet_in_tes!N140/RES_hhdet_in_fec!N140)</f>
        <v>0.62195266414682937</v>
      </c>
      <c r="O140" s="111">
        <f>IF(RES_hhdet_in_tes!O140=0,"",RES_hhdet_in_tes!O140/RES_hhdet_in_fec!O140)</f>
        <v>0.62195266414682937</v>
      </c>
      <c r="P140" s="111">
        <f>IF(RES_hhdet_in_tes!P140=0,"",RES_hhdet_in_tes!P140/RES_hhdet_in_fec!P140)</f>
        <v>0.62195266414682937</v>
      </c>
      <c r="Q140" s="111">
        <f>IF(RES_hhdet_in_tes!Q140=0,"",RES_hhdet_in_tes!Q140/RES_hhdet_in_fec!Q140)</f>
        <v>0.62195266414682937</v>
      </c>
      <c r="R140" s="111">
        <f>IF(RES_hhdet_in_tes!R140=0,"",RES_hhdet_in_tes!R140/RES_hhdet_in_fec!R140)</f>
        <v>0.62241619459988184</v>
      </c>
      <c r="S140" s="111">
        <f>IF(RES_hhdet_in_tes!S140=0,"",RES_hhdet_in_tes!S140/RES_hhdet_in_fec!S140)</f>
        <v>0.62317417191470381</v>
      </c>
      <c r="T140" s="111">
        <f>IF(RES_hhdet_in_tes!T140=0,"",RES_hhdet_in_tes!T140/RES_hhdet_in_fec!T140)</f>
        <v>0.6240584787819955</v>
      </c>
      <c r="U140" s="111">
        <f>IF(RES_hhdet_in_tes!U140=0,"",RES_hhdet_in_tes!U140/RES_hhdet_in_fec!U140)</f>
        <v>0.62497436803740491</v>
      </c>
      <c r="V140" s="111">
        <f>IF(RES_hhdet_in_tes!V140=0,"",RES_hhdet_in_tes!V140/RES_hhdet_in_fec!V140)</f>
        <v>0.6258270925165792</v>
      </c>
      <c r="W140" s="111">
        <f>IF(RES_hhdet_in_tes!W140=0,"",RES_hhdet_in_tes!W140/RES_hhdet_in_fec!W140)</f>
        <v>0.62661665221951801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0.7730158980997438</v>
      </c>
      <c r="D141" s="45">
        <f>IF(RES_hhdet_in_tes!D141=0,"",RES_hhdet_in_tes!D141/RES_hhdet_in_fec!D141)</f>
        <v>0.77437562052589448</v>
      </c>
      <c r="E141" s="45">
        <f>IF(RES_hhdet_in_tes!E141=0,"",RES_hhdet_in_tes!E141/RES_hhdet_in_fec!E141)</f>
        <v>0.77578562219164593</v>
      </c>
      <c r="F141" s="45">
        <f>IF(RES_hhdet_in_tes!F141=0,"",RES_hhdet_in_tes!F141/RES_hhdet_in_fec!F141)</f>
        <v>0.77720248011734305</v>
      </c>
      <c r="G141" s="45">
        <f>IF(RES_hhdet_in_tes!G141=0,"",RES_hhdet_in_tes!G141/RES_hhdet_in_fec!G141)</f>
        <v>0.77866564226533574</v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>
        <f>IF(RES_hhdet_in_tes!L141=0,"",RES_hhdet_in_tes!L141/RES_hhdet_in_fec!L141)</f>
        <v>0.7870503419495819</v>
      </c>
      <c r="M141" s="45">
        <f>IF(RES_hhdet_in_tes!M141=0,"",RES_hhdet_in_tes!M141/RES_hhdet_in_fec!M141)</f>
        <v>0.78964304490911064</v>
      </c>
      <c r="N141" s="45">
        <f>IF(RES_hhdet_in_tes!N141=0,"",RES_hhdet_in_tes!N141/RES_hhdet_in_fec!N141)</f>
        <v>0.79307963633944278</v>
      </c>
      <c r="O141" s="45">
        <f>IF(RES_hhdet_in_tes!O141=0,"",RES_hhdet_in_tes!O141/RES_hhdet_in_fec!O141)</f>
        <v>0.79774146681095071</v>
      </c>
      <c r="P141" s="45">
        <f>IF(RES_hhdet_in_tes!P141=0,"",RES_hhdet_in_tes!P141/RES_hhdet_in_fec!P141)</f>
        <v>0.80382882508509612</v>
      </c>
      <c r="Q141" s="45">
        <f>IF(RES_hhdet_in_tes!Q141=0,"",RES_hhdet_in_tes!Q141/RES_hhdet_in_fec!Q141)</f>
        <v>0.8116746188640015</v>
      </c>
      <c r="R141" s="45">
        <f>IF(RES_hhdet_in_tes!R141=0,"",RES_hhdet_in_tes!R141/RES_hhdet_in_fec!R141)</f>
        <v>0.82234761151953373</v>
      </c>
      <c r="S141" s="45">
        <f>IF(RES_hhdet_in_tes!S141=0,"",RES_hhdet_in_tes!S141/RES_hhdet_in_fec!S141)</f>
        <v>0.83566850461654096</v>
      </c>
      <c r="T141" s="45">
        <f>IF(RES_hhdet_in_tes!T141=0,"",RES_hhdet_in_tes!T141/RES_hhdet_in_fec!T141)</f>
        <v>0.84999062511620027</v>
      </c>
      <c r="U141" s="45">
        <f>IF(RES_hhdet_in_tes!U141=0,"",RES_hhdet_in_tes!U141/RES_hhdet_in_fec!U141)</f>
        <v>0.86366729997972902</v>
      </c>
      <c r="V141" s="45">
        <f>IF(RES_hhdet_in_tes!V141=0,"",RES_hhdet_in_tes!V141/RES_hhdet_in_fec!V141)</f>
        <v>0.87505185616832715</v>
      </c>
      <c r="W141" s="45">
        <f>IF(RES_hhdet_in_tes!W141=0,"",RES_hhdet_in_tes!W141/RES_hhdet_in_fec!W141)</f>
        <v>0.8835658705515006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1.3312948049547022</v>
      </c>
      <c r="D143" s="119">
        <f>IF(RES_hhdet_in_tes!D143=0,"",RES_hhdet_in_tes!D143/RES_hhdet_in_fec!D143)</f>
        <v>1.3922310084077585</v>
      </c>
      <c r="E143" s="119">
        <f>IF(RES_hhdet_in_tes!E143=0,"",RES_hhdet_in_tes!E143/RES_hhdet_in_fec!E143)</f>
        <v>1.4436382876309728</v>
      </c>
      <c r="F143" s="119">
        <f>IF(RES_hhdet_in_tes!F143=0,"",RES_hhdet_in_tes!F143/RES_hhdet_in_fec!F143)</f>
        <v>1.4388499666023964</v>
      </c>
      <c r="G143" s="119">
        <f>IF(RES_hhdet_in_tes!G143=0,"",RES_hhdet_in_tes!G143/RES_hhdet_in_fec!G143)</f>
        <v>1.5615555281158067</v>
      </c>
      <c r="H143" s="119">
        <f>IF(RES_hhdet_in_tes!H143=0,"",RES_hhdet_in_tes!H143/RES_hhdet_in_fec!H143)</f>
        <v>1.6455246798109282</v>
      </c>
      <c r="I143" s="119">
        <f>IF(RES_hhdet_in_tes!I143=0,"",RES_hhdet_in_tes!I143/RES_hhdet_in_fec!I143)</f>
        <v>1.688774432965729</v>
      </c>
      <c r="J143" s="119">
        <f>IF(RES_hhdet_in_tes!J143=0,"",RES_hhdet_in_tes!J143/RES_hhdet_in_fec!J143)</f>
        <v>1.7893251470639888</v>
      </c>
      <c r="K143" s="119">
        <f>IF(RES_hhdet_in_tes!K143=0,"",RES_hhdet_in_tes!K143/RES_hhdet_in_fec!K143)</f>
        <v>1.9281926003083292</v>
      </c>
      <c r="L143" s="119">
        <f>IF(RES_hhdet_in_tes!L143=0,"",RES_hhdet_in_tes!L143/RES_hhdet_in_fec!L143)</f>
        <v>1.9651649261098814</v>
      </c>
      <c r="M143" s="119">
        <f>IF(RES_hhdet_in_tes!M143=0,"",RES_hhdet_in_tes!M143/RES_hhdet_in_fec!M143)</f>
        <v>1.8821468742898173</v>
      </c>
      <c r="N143" s="119">
        <f>IF(RES_hhdet_in_tes!N143=0,"",RES_hhdet_in_tes!N143/RES_hhdet_in_fec!N143)</f>
        <v>1.9722042249987124</v>
      </c>
      <c r="O143" s="119">
        <f>IF(RES_hhdet_in_tes!O143=0,"",RES_hhdet_in_tes!O143/RES_hhdet_in_fec!O143)</f>
        <v>2.0600696681542474</v>
      </c>
      <c r="P143" s="119">
        <f>IF(RES_hhdet_in_tes!P143=0,"",RES_hhdet_in_tes!P143/RES_hhdet_in_fec!P143)</f>
        <v>2.0339706086115861</v>
      </c>
      <c r="Q143" s="119">
        <f>IF(RES_hhdet_in_tes!Q143=0,"",RES_hhdet_in_tes!Q143/RES_hhdet_in_fec!Q143)</f>
        <v>2.0985187236701597</v>
      </c>
      <c r="R143" s="119">
        <f>IF(RES_hhdet_in_tes!R143=0,"",RES_hhdet_in_tes!R143/RES_hhdet_in_fec!R143)</f>
        <v>2.2257059532993679</v>
      </c>
      <c r="S143" s="119">
        <f>IF(RES_hhdet_in_tes!S143=0,"",RES_hhdet_in_tes!S143/RES_hhdet_in_fec!S143)</f>
        <v>2.162448948851543</v>
      </c>
      <c r="T143" s="119">
        <f>IF(RES_hhdet_in_tes!T143=0,"",RES_hhdet_in_tes!T143/RES_hhdet_in_fec!T143)</f>
        <v>2.1387595693780548</v>
      </c>
      <c r="U143" s="119">
        <f>IF(RES_hhdet_in_tes!U143=0,"",RES_hhdet_in_tes!U143/RES_hhdet_in_fec!U143)</f>
        <v>2.1670612181942319</v>
      </c>
      <c r="V143" s="119">
        <f>IF(RES_hhdet_in_tes!V143=0,"",RES_hhdet_in_tes!V143/RES_hhdet_in_fec!V143)</f>
        <v>2.0789258626266389</v>
      </c>
      <c r="W143" s="119">
        <f>IF(RES_hhdet_in_tes!W143=0,"",RES_hhdet_in_tes!W143/RES_hhdet_in_fec!W143)</f>
        <v>2.2284637286450146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1.5454723457059794</v>
      </c>
      <c r="D144" s="124">
        <f>IF(RES_hhdet_in_tes!D144=0,"",RES_hhdet_in_tes!D144/RES_hhdet_in_fec!D144)</f>
        <v>1.6555480494285584</v>
      </c>
      <c r="E144" s="124">
        <f>IF(RES_hhdet_in_tes!E144=0,"",RES_hhdet_in_tes!E144/RES_hhdet_in_fec!E144)</f>
        <v>1.7687763396521925</v>
      </c>
      <c r="F144" s="124">
        <f>IF(RES_hhdet_in_tes!F144=0,"",RES_hhdet_in_tes!F144/RES_hhdet_in_fec!F144)</f>
        <v>1.8846865436777034</v>
      </c>
      <c r="G144" s="124">
        <f>IF(RES_hhdet_in_tes!G144=0,"",RES_hhdet_in_tes!G144/RES_hhdet_in_fec!G144)</f>
        <v>2.0036696911734206</v>
      </c>
      <c r="H144" s="124">
        <f>IF(RES_hhdet_in_tes!H144=0,"",RES_hhdet_in_tes!H144/RES_hhdet_in_fec!H144)</f>
        <v>2.1256519987927227</v>
      </c>
      <c r="I144" s="124">
        <f>IF(RES_hhdet_in_tes!I144=0,"",RES_hhdet_in_tes!I144/RES_hhdet_in_fec!I144)</f>
        <v>2.2507028116578445</v>
      </c>
      <c r="J144" s="124">
        <f>IF(RES_hhdet_in_tes!J144=0,"",RES_hhdet_in_tes!J144/RES_hhdet_in_fec!J144)</f>
        <v>2.3791663572096655</v>
      </c>
      <c r="K144" s="124">
        <f>IF(RES_hhdet_in_tes!K144=0,"",RES_hhdet_in_tes!K144/RES_hhdet_in_fec!K144)</f>
        <v>2.5112973901028632</v>
      </c>
      <c r="L144" s="124">
        <f>IF(RES_hhdet_in_tes!L144=0,"",RES_hhdet_in_tes!L144/RES_hhdet_in_fec!L144)</f>
        <v>2.6470953664832422</v>
      </c>
      <c r="M144" s="124">
        <f>IF(RES_hhdet_in_tes!M144=0,"",RES_hhdet_in_tes!M144/RES_hhdet_in_fec!M144)</f>
        <v>2.7964159407307934</v>
      </c>
      <c r="N144" s="124">
        <f>IF(RES_hhdet_in_tes!N144=0,"",RES_hhdet_in_tes!N144/RES_hhdet_in_fec!N144)</f>
        <v>2.961762760492638</v>
      </c>
      <c r="O144" s="124">
        <f>IF(RES_hhdet_in_tes!O144=0,"",RES_hhdet_in_tes!O144/RES_hhdet_in_fec!O144)</f>
        <v>3.1414650594436053</v>
      </c>
      <c r="P144" s="124">
        <f>IF(RES_hhdet_in_tes!P144=0,"",RES_hhdet_in_tes!P144/RES_hhdet_in_fec!P144)</f>
        <v>3.3218412443310679</v>
      </c>
      <c r="Q144" s="124">
        <f>IF(RES_hhdet_in_tes!Q144=0,"",RES_hhdet_in_tes!Q144/RES_hhdet_in_fec!Q144)</f>
        <v>3.4697023345572329</v>
      </c>
      <c r="R144" s="124">
        <f>IF(RES_hhdet_in_tes!R144=0,"",RES_hhdet_in_tes!R144/RES_hhdet_in_fec!R144)</f>
        <v>3.5298835154167167</v>
      </c>
      <c r="S144" s="124">
        <f>IF(RES_hhdet_in_tes!S144=0,"",RES_hhdet_in_tes!S144/RES_hhdet_in_fec!S144)</f>
        <v>3.5679758408640105</v>
      </c>
      <c r="T144" s="124">
        <f>IF(RES_hhdet_in_tes!T144=0,"",RES_hhdet_in_tes!T144/RES_hhdet_in_fec!T144)</f>
        <v>3.5924069619306644</v>
      </c>
      <c r="U144" s="124">
        <f>IF(RES_hhdet_in_tes!U144=0,"",RES_hhdet_in_tes!U144/RES_hhdet_in_fec!U144)</f>
        <v>3.6118507834253384</v>
      </c>
      <c r="V144" s="124">
        <f>IF(RES_hhdet_in_tes!V144=0,"",RES_hhdet_in_tes!V144/RES_hhdet_in_fec!V144)</f>
        <v>3.6353219237170293</v>
      </c>
      <c r="W144" s="124">
        <f>IF(RES_hhdet_in_tes!W144=0,"",RES_hhdet_in_tes!W144/RES_hhdet_in_fec!W144)</f>
        <v>3.6621542373014204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1.5454723457059794</v>
      </c>
      <c r="D145" s="111">
        <f>IF(RES_hhdet_in_tes!D145=0,"",RES_hhdet_in_tes!D145/RES_hhdet_in_fec!D145)</f>
        <v>1.6555480494285584</v>
      </c>
      <c r="E145" s="111">
        <f>IF(RES_hhdet_in_tes!E145=0,"",RES_hhdet_in_tes!E145/RES_hhdet_in_fec!E145)</f>
        <v>1.7687763396521925</v>
      </c>
      <c r="F145" s="111">
        <f>IF(RES_hhdet_in_tes!F145=0,"",RES_hhdet_in_tes!F145/RES_hhdet_in_fec!F145)</f>
        <v>1.8846865436777034</v>
      </c>
      <c r="G145" s="111">
        <f>IF(RES_hhdet_in_tes!G145=0,"",RES_hhdet_in_tes!G145/RES_hhdet_in_fec!G145)</f>
        <v>2.0036696911734206</v>
      </c>
      <c r="H145" s="111">
        <f>IF(RES_hhdet_in_tes!H145=0,"",RES_hhdet_in_tes!H145/RES_hhdet_in_fec!H145)</f>
        <v>2.1256519987927227</v>
      </c>
      <c r="I145" s="111">
        <f>IF(RES_hhdet_in_tes!I145=0,"",RES_hhdet_in_tes!I145/RES_hhdet_in_fec!I145)</f>
        <v>2.2507028116578445</v>
      </c>
      <c r="J145" s="111">
        <f>IF(RES_hhdet_in_tes!J145=0,"",RES_hhdet_in_tes!J145/RES_hhdet_in_fec!J145)</f>
        <v>2.3791663572096655</v>
      </c>
      <c r="K145" s="111">
        <f>IF(RES_hhdet_in_tes!K145=0,"",RES_hhdet_in_tes!K145/RES_hhdet_in_fec!K145)</f>
        <v>2.5112973901028632</v>
      </c>
      <c r="L145" s="111">
        <f>IF(RES_hhdet_in_tes!L145=0,"",RES_hhdet_in_tes!L145/RES_hhdet_in_fec!L145)</f>
        <v>2.6470953664832422</v>
      </c>
      <c r="M145" s="111">
        <f>IF(RES_hhdet_in_tes!M145=0,"",RES_hhdet_in_tes!M145/RES_hhdet_in_fec!M145)</f>
        <v>2.7964159407307934</v>
      </c>
      <c r="N145" s="111">
        <f>IF(RES_hhdet_in_tes!N145=0,"",RES_hhdet_in_tes!N145/RES_hhdet_in_fec!N145)</f>
        <v>2.961762760492638</v>
      </c>
      <c r="O145" s="111">
        <f>IF(RES_hhdet_in_tes!O145=0,"",RES_hhdet_in_tes!O145/RES_hhdet_in_fec!O145)</f>
        <v>3.1414650594436053</v>
      </c>
      <c r="P145" s="111">
        <f>IF(RES_hhdet_in_tes!P145=0,"",RES_hhdet_in_tes!P145/RES_hhdet_in_fec!P145)</f>
        <v>3.3218412443310679</v>
      </c>
      <c r="Q145" s="111">
        <f>IF(RES_hhdet_in_tes!Q145=0,"",RES_hhdet_in_tes!Q145/RES_hhdet_in_fec!Q145)</f>
        <v>3.4697023345572329</v>
      </c>
      <c r="R145" s="111">
        <f>IF(RES_hhdet_in_tes!R145=0,"",RES_hhdet_in_tes!R145/RES_hhdet_in_fec!R145)</f>
        <v>3.5298835154167167</v>
      </c>
      <c r="S145" s="111">
        <f>IF(RES_hhdet_in_tes!S145=0,"",RES_hhdet_in_tes!S145/RES_hhdet_in_fec!S145)</f>
        <v>3.5679758408640105</v>
      </c>
      <c r="T145" s="111">
        <f>IF(RES_hhdet_in_tes!T145=0,"",RES_hhdet_in_tes!T145/RES_hhdet_in_fec!T145)</f>
        <v>3.5924069619306644</v>
      </c>
      <c r="U145" s="111">
        <f>IF(RES_hhdet_in_tes!U145=0,"",RES_hhdet_in_tes!U145/RES_hhdet_in_fec!U145)</f>
        <v>3.6118507834253384</v>
      </c>
      <c r="V145" s="111">
        <f>IF(RES_hhdet_in_tes!V145=0,"",RES_hhdet_in_tes!V145/RES_hhdet_in_fec!V145)</f>
        <v>3.6353219237170293</v>
      </c>
      <c r="W145" s="111">
        <f>IF(RES_hhdet_in_tes!W145=0,"",RES_hhdet_in_tes!W145/RES_hhdet_in_fec!W145)</f>
        <v>3.6621542373014204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2.3113993071655847</v>
      </c>
      <c r="D146" s="124">
        <f>IF(RES_hhdet_in_tes!D146=0,"",RES_hhdet_in_tes!D146/RES_hhdet_in_fec!D146)</f>
        <v>2.3882884581131583</v>
      </c>
      <c r="E146" s="124">
        <f>IF(RES_hhdet_in_tes!E146=0,"",RES_hhdet_in_tes!E146/RES_hhdet_in_fec!E146)</f>
        <v>2.4659894526147763</v>
      </c>
      <c r="F146" s="124">
        <f>IF(RES_hhdet_in_tes!F146=0,"",RES_hhdet_in_tes!F146/RES_hhdet_in_fec!F146)</f>
        <v>2.5437738957526972</v>
      </c>
      <c r="G146" s="124">
        <f>IF(RES_hhdet_in_tes!G146=0,"",RES_hhdet_in_tes!G146/RES_hhdet_in_fec!G146)</f>
        <v>2.6222974835940267</v>
      </c>
      <c r="H146" s="124">
        <f>IF(RES_hhdet_in_tes!H146=0,"",RES_hhdet_in_tes!H146/RES_hhdet_in_fec!H146)</f>
        <v>2.7014757060724404</v>
      </c>
      <c r="I146" s="124">
        <f>IF(RES_hhdet_in_tes!I146=0,"",RES_hhdet_in_tes!I146/RES_hhdet_in_fec!I146)</f>
        <v>2.7814656975756371</v>
      </c>
      <c r="J146" s="124">
        <f>IF(RES_hhdet_in_tes!J146=0,"",RES_hhdet_in_tes!J146/RES_hhdet_in_fec!J146)</f>
        <v>2.8629210660781266</v>
      </c>
      <c r="K146" s="124">
        <f>IF(RES_hhdet_in_tes!K146=0,"",RES_hhdet_in_tes!K146/RES_hhdet_in_fec!K146)</f>
        <v>2.946391379122828</v>
      </c>
      <c r="L146" s="124">
        <f>IF(RES_hhdet_in_tes!L146=0,"",RES_hhdet_in_tes!L146/RES_hhdet_in_fec!L146)</f>
        <v>3.0320125140666656</v>
      </c>
      <c r="M146" s="124">
        <f>IF(RES_hhdet_in_tes!M146=0,"",RES_hhdet_in_tes!M146/RES_hhdet_in_fec!M146)</f>
        <v>3.1342788917789277</v>
      </c>
      <c r="N146" s="124">
        <f>IF(RES_hhdet_in_tes!N146=0,"",RES_hhdet_in_tes!N146/RES_hhdet_in_fec!N146)</f>
        <v>3.257933957050779</v>
      </c>
      <c r="O146" s="124">
        <f>IF(RES_hhdet_in_tes!O146=0,"",RES_hhdet_in_tes!O146/RES_hhdet_in_fec!O146)</f>
        <v>3.4056001129526141</v>
      </c>
      <c r="P146" s="124">
        <f>IF(RES_hhdet_in_tes!P146=0,"",RES_hhdet_in_tes!P146/RES_hhdet_in_fec!P146)</f>
        <v>3.5657408793193217</v>
      </c>
      <c r="Q146" s="124">
        <f>IF(RES_hhdet_in_tes!Q146=0,"",RES_hhdet_in_tes!Q146/RES_hhdet_in_fec!Q146)</f>
        <v>3.7033632254105058</v>
      </c>
      <c r="R146" s="124">
        <f>IF(RES_hhdet_in_tes!R146=0,"",RES_hhdet_in_tes!R146/RES_hhdet_in_fec!R146)</f>
        <v>3.7897017350017492</v>
      </c>
      <c r="S146" s="124">
        <f>IF(RES_hhdet_in_tes!S146=0,"",RES_hhdet_in_tes!S146/RES_hhdet_in_fec!S146)</f>
        <v>3.858422949467109</v>
      </c>
      <c r="T146" s="124">
        <f>IF(RES_hhdet_in_tes!T146=0,"",RES_hhdet_in_tes!T146/RES_hhdet_in_fec!T146)</f>
        <v>3.9158421401736394</v>
      </c>
      <c r="U146" s="124">
        <f>IF(RES_hhdet_in_tes!U146=0,"",RES_hhdet_in_tes!U146/RES_hhdet_in_fec!U146)</f>
        <v>3.9681149469287029</v>
      </c>
      <c r="V146" s="124">
        <f>IF(RES_hhdet_in_tes!V146=0,"",RES_hhdet_in_tes!V146/RES_hhdet_in_fec!V146)</f>
        <v>4.0214127916716489</v>
      </c>
      <c r="W146" s="124">
        <f>IF(RES_hhdet_in_tes!W146=0,"",RES_hhdet_in_tes!W146/RES_hhdet_in_fec!W146)</f>
        <v>4.0735921261693395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2.3113993071655847</v>
      </c>
      <c r="D147" s="111">
        <f>IF(RES_hhdet_in_tes!D147=0,"",RES_hhdet_in_tes!D147/RES_hhdet_in_fec!D147)</f>
        <v>2.3882884581131583</v>
      </c>
      <c r="E147" s="111">
        <f>IF(RES_hhdet_in_tes!E147=0,"",RES_hhdet_in_tes!E147/RES_hhdet_in_fec!E147)</f>
        <v>2.4659894526147763</v>
      </c>
      <c r="F147" s="111">
        <f>IF(RES_hhdet_in_tes!F147=0,"",RES_hhdet_in_tes!F147/RES_hhdet_in_fec!F147)</f>
        <v>2.5437738957526972</v>
      </c>
      <c r="G147" s="111">
        <f>IF(RES_hhdet_in_tes!G147=0,"",RES_hhdet_in_tes!G147/RES_hhdet_in_fec!G147)</f>
        <v>2.6222974835940267</v>
      </c>
      <c r="H147" s="111">
        <f>IF(RES_hhdet_in_tes!H147=0,"",RES_hhdet_in_tes!H147/RES_hhdet_in_fec!H147)</f>
        <v>2.7014757060724404</v>
      </c>
      <c r="I147" s="111">
        <f>IF(RES_hhdet_in_tes!I147=0,"",RES_hhdet_in_tes!I147/RES_hhdet_in_fec!I147)</f>
        <v>2.7814656975756371</v>
      </c>
      <c r="J147" s="111">
        <f>IF(RES_hhdet_in_tes!J147=0,"",RES_hhdet_in_tes!J147/RES_hhdet_in_fec!J147)</f>
        <v>2.8629210660781266</v>
      </c>
      <c r="K147" s="111">
        <f>IF(RES_hhdet_in_tes!K147=0,"",RES_hhdet_in_tes!K147/RES_hhdet_in_fec!K147)</f>
        <v>2.946391379122828</v>
      </c>
      <c r="L147" s="111">
        <f>IF(RES_hhdet_in_tes!L147=0,"",RES_hhdet_in_tes!L147/RES_hhdet_in_fec!L147)</f>
        <v>3.0320125140666656</v>
      </c>
      <c r="M147" s="111">
        <f>IF(RES_hhdet_in_tes!M147=0,"",RES_hhdet_in_tes!M147/RES_hhdet_in_fec!M147)</f>
        <v>3.1342788917789277</v>
      </c>
      <c r="N147" s="111">
        <f>IF(RES_hhdet_in_tes!N147=0,"",RES_hhdet_in_tes!N147/RES_hhdet_in_fec!N147)</f>
        <v>3.257933957050779</v>
      </c>
      <c r="O147" s="111">
        <f>IF(RES_hhdet_in_tes!O147=0,"",RES_hhdet_in_tes!O147/RES_hhdet_in_fec!O147)</f>
        <v>3.4056001129526141</v>
      </c>
      <c r="P147" s="111">
        <f>IF(RES_hhdet_in_tes!P147=0,"",RES_hhdet_in_tes!P147/RES_hhdet_in_fec!P147)</f>
        <v>3.5657408793193217</v>
      </c>
      <c r="Q147" s="111">
        <f>IF(RES_hhdet_in_tes!Q147=0,"",RES_hhdet_in_tes!Q147/RES_hhdet_in_fec!Q147)</f>
        <v>3.7033632254105058</v>
      </c>
      <c r="R147" s="111">
        <f>IF(RES_hhdet_in_tes!R147=0,"",RES_hhdet_in_tes!R147/RES_hhdet_in_fec!R147)</f>
        <v>3.7897017350017492</v>
      </c>
      <c r="S147" s="111">
        <f>IF(RES_hhdet_in_tes!S147=0,"",RES_hhdet_in_tes!S147/RES_hhdet_in_fec!S147)</f>
        <v>3.858422949467109</v>
      </c>
      <c r="T147" s="111">
        <f>IF(RES_hhdet_in_tes!T147=0,"",RES_hhdet_in_tes!T147/RES_hhdet_in_fec!T147)</f>
        <v>3.9158421401736394</v>
      </c>
      <c r="U147" s="111">
        <f>IF(RES_hhdet_in_tes!U147=0,"",RES_hhdet_in_tes!U147/RES_hhdet_in_fec!U147)</f>
        <v>3.9681149469287029</v>
      </c>
      <c r="V147" s="111">
        <f>IF(RES_hhdet_in_tes!V147=0,"",RES_hhdet_in_tes!V147/RES_hhdet_in_fec!V147)</f>
        <v>4.0214127916716489</v>
      </c>
      <c r="W147" s="111">
        <f>IF(RES_hhdet_in_tes!W147=0,"",RES_hhdet_in_tes!W147/RES_hhdet_in_fec!W147)</f>
        <v>4.0735921261693395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0.69730804731673757</v>
      </c>
      <c r="D148" s="124">
        <f>IF(RES_hhdet_in_tes!D148=0,"",RES_hhdet_in_tes!D148/RES_hhdet_in_fec!D148)</f>
        <v>0.70053970842120916</v>
      </c>
      <c r="E148" s="124">
        <f>IF(RES_hhdet_in_tes!E148=0,"",RES_hhdet_in_tes!E148/RES_hhdet_in_fec!E148)</f>
        <v>0.70379614016248404</v>
      </c>
      <c r="F148" s="124">
        <f>IF(RES_hhdet_in_tes!F148=0,"",RES_hhdet_in_tes!F148/RES_hhdet_in_fec!F148)</f>
        <v>0.70427287362435353</v>
      </c>
      <c r="G148" s="124">
        <f>IF(RES_hhdet_in_tes!G148=0,"",RES_hhdet_in_tes!G148/RES_hhdet_in_fec!G148)</f>
        <v>0.70631799615902602</v>
      </c>
      <c r="H148" s="124">
        <f>IF(RES_hhdet_in_tes!H148=0,"",RES_hhdet_in_tes!H148/RES_hhdet_in_fec!H148)</f>
        <v>0.71258666550737437</v>
      </c>
      <c r="I148" s="124">
        <f>IF(RES_hhdet_in_tes!I148=0,"",RES_hhdet_in_tes!I148/RES_hhdet_in_fec!I148)</f>
        <v>0.7194481564032531</v>
      </c>
      <c r="J148" s="124">
        <f>IF(RES_hhdet_in_tes!J148=0,"",RES_hhdet_in_tes!J148/RES_hhdet_in_fec!J148)</f>
        <v>0.72056051674673038</v>
      </c>
      <c r="K148" s="124">
        <f>IF(RES_hhdet_in_tes!K148=0,"",RES_hhdet_in_tes!K148/RES_hhdet_in_fec!K148)</f>
        <v>0.72367682747399387</v>
      </c>
      <c r="L148" s="124">
        <f>IF(RES_hhdet_in_tes!L148=0,"",RES_hhdet_in_tes!L148/RES_hhdet_in_fec!L148)</f>
        <v>0.73297719215475288</v>
      </c>
      <c r="M148" s="124">
        <f>IF(RES_hhdet_in_tes!M148=0,"",RES_hhdet_in_tes!M148/RES_hhdet_in_fec!M148)</f>
        <v>0.74035238954570404</v>
      </c>
      <c r="N148" s="124">
        <f>IF(RES_hhdet_in_tes!N148=0,"",RES_hhdet_in_tes!N148/RES_hhdet_in_fec!N148)</f>
        <v>0.7363859297677442</v>
      </c>
      <c r="O148" s="124">
        <f>IF(RES_hhdet_in_tes!O148=0,"",RES_hhdet_in_tes!O148/RES_hhdet_in_fec!O148)</f>
        <v>0.74091436514773978</v>
      </c>
      <c r="P148" s="124">
        <f>IF(RES_hhdet_in_tes!P148=0,"",RES_hhdet_in_tes!P148/RES_hhdet_in_fec!P148)</f>
        <v>0.76162925168593409</v>
      </c>
      <c r="Q148" s="124">
        <f>IF(RES_hhdet_in_tes!Q148=0,"",RES_hhdet_in_tes!Q148/RES_hhdet_in_fec!Q148)</f>
        <v>0.77171278222012574</v>
      </c>
      <c r="R148" s="124">
        <f>IF(RES_hhdet_in_tes!R148=0,"",RES_hhdet_in_tes!R148/RES_hhdet_in_fec!R148)</f>
        <v>0.78156162920086414</v>
      </c>
      <c r="S148" s="124">
        <f>IF(RES_hhdet_in_tes!S148=0,"",RES_hhdet_in_tes!S148/RES_hhdet_in_fec!S148)</f>
        <v>0.78730648651714208</v>
      </c>
      <c r="T148" s="124">
        <f>IF(RES_hhdet_in_tes!T148=0,"",RES_hhdet_in_tes!T148/RES_hhdet_in_fec!T148)</f>
        <v>0.80208498730535516</v>
      </c>
      <c r="U148" s="124">
        <f>IF(RES_hhdet_in_tes!U148=0,"",RES_hhdet_in_tes!U148/RES_hhdet_in_fec!U148)</f>
        <v>0.80424077484374956</v>
      </c>
      <c r="V148" s="124">
        <f>IF(RES_hhdet_in_tes!V148=0,"",RES_hhdet_in_tes!V148/RES_hhdet_in_fec!V148)</f>
        <v>0.80394793224758743</v>
      </c>
      <c r="W148" s="124">
        <f>IF(RES_hhdet_in_tes!W148=0,"",RES_hhdet_in_tes!W148/RES_hhdet_in_fec!W148)</f>
        <v>0.81538174264008567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0.62611424810164462</v>
      </c>
      <c r="D149" s="111">
        <f>IF(RES_hhdet_in_tes!D149=0,"",RES_hhdet_in_tes!D149/RES_hhdet_in_fec!D149)</f>
        <v>0.62770833744734045</v>
      </c>
      <c r="E149" s="111">
        <f>IF(RES_hhdet_in_tes!E149=0,"",RES_hhdet_in_tes!E149/RES_hhdet_in_fec!E149)</f>
        <v>0.62956631860764511</v>
      </c>
      <c r="F149" s="111">
        <f>IF(RES_hhdet_in_tes!F149=0,"",RES_hhdet_in_tes!F149/RES_hhdet_in_fec!F149)</f>
        <v>0.63146028501539631</v>
      </c>
      <c r="G149" s="111">
        <f>IF(RES_hhdet_in_tes!G149=0,"",RES_hhdet_in_tes!G149/RES_hhdet_in_fec!G149)</f>
        <v>0.63359728026253792</v>
      </c>
      <c r="H149" s="111">
        <f>IF(RES_hhdet_in_tes!H149=0,"",RES_hhdet_in_tes!H149/RES_hhdet_in_fec!H149)</f>
        <v>0.63595196484922845</v>
      </c>
      <c r="I149" s="111">
        <f>IF(RES_hhdet_in_tes!I149=0,"",RES_hhdet_in_tes!I149/RES_hhdet_in_fec!I149)</f>
        <v>0.63857535432257273</v>
      </c>
      <c r="J149" s="111">
        <f>IF(RES_hhdet_in_tes!J149=0,"",RES_hhdet_in_tes!J149/RES_hhdet_in_fec!J149)</f>
        <v>0.64167644137219104</v>
      </c>
      <c r="K149" s="111">
        <f>IF(RES_hhdet_in_tes!K149=0,"",RES_hhdet_in_tes!K149/RES_hhdet_in_fec!K149)</f>
        <v>0.6454329247558761</v>
      </c>
      <c r="L149" s="111">
        <f>IF(RES_hhdet_in_tes!L149=0,"",RES_hhdet_in_tes!L149/RES_hhdet_in_fec!L149)</f>
        <v>0.64989234617661717</v>
      </c>
      <c r="M149" s="111">
        <f>IF(RES_hhdet_in_tes!M149=0,"",RES_hhdet_in_tes!M149/RES_hhdet_in_fec!M149)</f>
        <v>0.65927155426953865</v>
      </c>
      <c r="N149" s="111">
        <f>IF(RES_hhdet_in_tes!N149=0,"",RES_hhdet_in_tes!N149/RES_hhdet_in_fec!N149)</f>
        <v>0.67490897389288607</v>
      </c>
      <c r="O149" s="111">
        <f>IF(RES_hhdet_in_tes!O149=0,"",RES_hhdet_in_tes!O149/RES_hhdet_in_fec!O149)</f>
        <v>0.69792188644685271</v>
      </c>
      <c r="P149" s="111">
        <f>IF(RES_hhdet_in_tes!P149=0,"",RES_hhdet_in_tes!P149/RES_hhdet_in_fec!P149)</f>
        <v>0.72596208019456809</v>
      </c>
      <c r="Q149" s="111">
        <f>IF(RES_hhdet_in_tes!Q149=0,"",RES_hhdet_in_tes!Q149/RES_hhdet_in_fec!Q149)</f>
        <v>0.75142122902509423</v>
      </c>
      <c r="R149" s="111">
        <f>IF(RES_hhdet_in_tes!R149=0,"",RES_hhdet_in_tes!R149/RES_hhdet_in_fec!R149)</f>
        <v>0.76860303996867507</v>
      </c>
      <c r="S149" s="111">
        <f>IF(RES_hhdet_in_tes!S149=0,"",RES_hhdet_in_tes!S149/RES_hhdet_in_fec!S149)</f>
        <v>0.78516005778705333</v>
      </c>
      <c r="T149" s="111">
        <f>IF(RES_hhdet_in_tes!T149=0,"",RES_hhdet_in_tes!T149/RES_hhdet_in_fec!T149)</f>
        <v>0.8001550927923633</v>
      </c>
      <c r="U149" s="111">
        <f>IF(RES_hhdet_in_tes!U149=0,"",RES_hhdet_in_tes!U149/RES_hhdet_in_fec!U149)</f>
        <v>0.81265095529679121</v>
      </c>
      <c r="V149" s="111">
        <f>IF(RES_hhdet_in_tes!V149=0,"",RES_hhdet_in_tes!V149/RES_hhdet_in_fec!V149)</f>
        <v>0.82171045561250156</v>
      </c>
      <c r="W149" s="111">
        <f>IF(RES_hhdet_in_tes!W149=0,"",RES_hhdet_in_tes!W149/RES_hhdet_in_fec!W149)</f>
        <v>0.82597193697331484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0.88008429107865271</v>
      </c>
      <c r="G150" s="111">
        <f>IF(RES_hhdet_in_tes!G150=0,"",RES_hhdet_in_tes!G150/RES_hhdet_in_fec!G150)</f>
        <v>0.88993424355021589</v>
      </c>
      <c r="H150" s="111">
        <f>IF(RES_hhdet_in_tes!H150=0,"",RES_hhdet_in_tes!H150/RES_hhdet_in_fec!H150)</f>
        <v>0.89524364166445336</v>
      </c>
      <c r="I150" s="111">
        <f>IF(RES_hhdet_in_tes!I150=0,"",RES_hhdet_in_tes!I150/RES_hhdet_in_fec!I150)</f>
        <v>0.87725023889789822</v>
      </c>
      <c r="J150" s="111">
        <f>IF(RES_hhdet_in_tes!J150=0,"",RES_hhdet_in_tes!J150/RES_hhdet_in_fec!J150)</f>
        <v>0.88662771740693558</v>
      </c>
      <c r="K150" s="111">
        <f>IF(RES_hhdet_in_tes!K150=0,"",RES_hhdet_in_tes!K150/RES_hhdet_in_fec!K150)</f>
        <v>0.8963730304716947</v>
      </c>
      <c r="L150" s="111">
        <f>IF(RES_hhdet_in_tes!L150=0,"",RES_hhdet_in_tes!L150/RES_hhdet_in_fec!L150)</f>
        <v>0.80462307195347882</v>
      </c>
      <c r="M150" s="111">
        <f>IF(RES_hhdet_in_tes!M150=0,"",RES_hhdet_in_tes!M150/RES_hhdet_in_fec!M150)</f>
        <v>0.90626452294005211</v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0.93283348838341262</v>
      </c>
      <c r="Q150" s="111">
        <f>IF(RES_hhdet_in_tes!Q150=0,"",RES_hhdet_in_tes!Q150/RES_hhdet_in_fec!Q150)</f>
        <v>0.93240997670574155</v>
      </c>
      <c r="R150" s="111">
        <f>IF(RES_hhdet_in_tes!R150=0,"",RES_hhdet_in_tes!R150/RES_hhdet_in_fec!R150)</f>
        <v>0.94226680975093069</v>
      </c>
      <c r="S150" s="111">
        <f>IF(RES_hhdet_in_tes!S150=0,"",RES_hhdet_in_tes!S150/RES_hhdet_in_fec!S150)</f>
        <v>0.94102264708381356</v>
      </c>
      <c r="T150" s="111">
        <f>IF(RES_hhdet_in_tes!T150=0,"",RES_hhdet_in_tes!T150/RES_hhdet_in_fec!T150)</f>
        <v>0.94606816863772081</v>
      </c>
      <c r="U150" s="111">
        <f>IF(RES_hhdet_in_tes!U150=0,"",RES_hhdet_in_tes!U150/RES_hhdet_in_fec!U150)</f>
        <v>0.95369048469509932</v>
      </c>
      <c r="V150" s="111">
        <f>IF(RES_hhdet_in_tes!V150=0,"",RES_hhdet_in_tes!V150/RES_hhdet_in_fec!V150)</f>
        <v>0.95464834706317647</v>
      </c>
      <c r="W150" s="111">
        <f>IF(RES_hhdet_in_tes!W150=0,"",RES_hhdet_in_tes!W150/RES_hhdet_in_fec!W150)</f>
        <v>0.95484492061410242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0.63146028501539631</v>
      </c>
      <c r="G151" s="112">
        <f>IF(RES_hhdet_in_tes!G151=0,"",RES_hhdet_in_tes!G151/RES_hhdet_in_fec!G151)</f>
        <v>0.63359728026253792</v>
      </c>
      <c r="H151" s="112">
        <f>IF(RES_hhdet_in_tes!H151=0,"",RES_hhdet_in_tes!H151/RES_hhdet_in_fec!H151)</f>
        <v>0.63595196484922845</v>
      </c>
      <c r="I151" s="112">
        <f>IF(RES_hhdet_in_tes!I151=0,"",RES_hhdet_in_tes!I151/RES_hhdet_in_fec!I151)</f>
        <v>0.63857535432257284</v>
      </c>
      <c r="J151" s="112">
        <f>IF(RES_hhdet_in_tes!J151=0,"",RES_hhdet_in_tes!J151/RES_hhdet_in_fec!J151)</f>
        <v>0.64167644137219104</v>
      </c>
      <c r="K151" s="112">
        <f>IF(RES_hhdet_in_tes!K151=0,"",RES_hhdet_in_tes!K151/RES_hhdet_in_fec!K151)</f>
        <v>0.6454329247558761</v>
      </c>
      <c r="L151" s="112">
        <f>IF(RES_hhdet_in_tes!L151=0,"",RES_hhdet_in_tes!L151/RES_hhdet_in_fec!L151)</f>
        <v>0.64989234617661717</v>
      </c>
      <c r="M151" s="112">
        <f>IF(RES_hhdet_in_tes!M151=0,"",RES_hhdet_in_tes!M151/RES_hhdet_in_fec!M151)</f>
        <v>0.65927155426953865</v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0.72596208019456809</v>
      </c>
      <c r="Q151" s="112">
        <f>IF(RES_hhdet_in_tes!Q151=0,"",RES_hhdet_in_tes!Q151/RES_hhdet_in_fec!Q151)</f>
        <v>0.75142122902509423</v>
      </c>
      <c r="R151" s="112">
        <f>IF(RES_hhdet_in_tes!R151=0,"",RES_hhdet_in_tes!R151/RES_hhdet_in_fec!R151)</f>
        <v>0.76860303996867496</v>
      </c>
      <c r="S151" s="112">
        <f>IF(RES_hhdet_in_tes!S151=0,"",RES_hhdet_in_tes!S151/RES_hhdet_in_fec!S151)</f>
        <v>0.78516005778705333</v>
      </c>
      <c r="T151" s="112">
        <f>IF(RES_hhdet_in_tes!T151=0,"",RES_hhdet_in_tes!T151/RES_hhdet_in_fec!T151)</f>
        <v>0.8001550927923633</v>
      </c>
      <c r="U151" s="112">
        <f>IF(RES_hhdet_in_tes!U151=0,"",RES_hhdet_in_tes!U151/RES_hhdet_in_fec!U151)</f>
        <v>0.81265095529679121</v>
      </c>
      <c r="V151" s="112">
        <f>IF(RES_hhdet_in_tes!V151=0,"",RES_hhdet_in_tes!V151/RES_hhdet_in_fec!V151)</f>
        <v>0.82171045561250156</v>
      </c>
      <c r="W151" s="112">
        <f>IF(RES_hhdet_in_tes!W151=0,"",RES_hhdet_in_tes!W151/RES_hhdet_in_fec!W151)</f>
        <v>0.82597193697331506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0.70247081511579812</v>
      </c>
      <c r="D153" s="112">
        <f>IF(RES_hhdet_in_tes!D153=0,"",RES_hhdet_in_tes!D153/RES_hhdet_in_fec!D153)</f>
        <v>0.70348844057628712</v>
      </c>
      <c r="E153" s="112">
        <f>IF(RES_hhdet_in_tes!E153=0,"",RES_hhdet_in_tes!E153/RES_hhdet_in_fec!E153)</f>
        <v>0.70458433582618907</v>
      </c>
      <c r="F153" s="112">
        <f>IF(RES_hhdet_in_tes!F153=0,"",RES_hhdet_in_tes!F153/RES_hhdet_in_fec!F153)</f>
        <v>0.70569075815098226</v>
      </c>
      <c r="G153" s="112">
        <f>IF(RES_hhdet_in_tes!G153=0,"",RES_hhdet_in_tes!G153/RES_hhdet_in_fec!G153)</f>
        <v>0.70686988973606046</v>
      </c>
      <c r="H153" s="112">
        <f>IF(RES_hhdet_in_tes!H153=0,"",RES_hhdet_in_tes!H153/RES_hhdet_in_fec!H153)</f>
        <v>0.70811476079447921</v>
      </c>
      <c r="I153" s="112">
        <f>IF(RES_hhdet_in_tes!I153=0,"",RES_hhdet_in_tes!I153/RES_hhdet_in_fec!I153)</f>
        <v>0.70944156630054289</v>
      </c>
      <c r="J153" s="112">
        <f>IF(RES_hhdet_in_tes!J153=0,"",RES_hhdet_in_tes!J153/RES_hhdet_in_fec!J153)</f>
        <v>0.71091513215166391</v>
      </c>
      <c r="K153" s="112">
        <f>IF(RES_hhdet_in_tes!K153=0,"",RES_hhdet_in_tes!K153/RES_hhdet_in_fec!K153)</f>
        <v>0.71259290707740297</v>
      </c>
      <c r="L153" s="112">
        <f>IF(RES_hhdet_in_tes!L153=0,"",RES_hhdet_in_tes!L153/RES_hhdet_in_fec!L153)</f>
        <v>0.71449499740075118</v>
      </c>
      <c r="M153" s="112">
        <f>IF(RES_hhdet_in_tes!M153=0,"",RES_hhdet_in_tes!M153/RES_hhdet_in_fec!M153)</f>
        <v>0.71793938394270029</v>
      </c>
      <c r="N153" s="112">
        <f>IF(RES_hhdet_in_tes!N153=0,"",RES_hhdet_in_tes!N153/RES_hhdet_in_fec!N153)</f>
        <v>0.72350516767436823</v>
      </c>
      <c r="O153" s="112">
        <f>IF(RES_hhdet_in_tes!O153=0,"",RES_hhdet_in_tes!O153/RES_hhdet_in_fec!O153)</f>
        <v>0.7319349780338259</v>
      </c>
      <c r="P153" s="112">
        <f>IF(RES_hhdet_in_tes!P153=0,"",RES_hhdet_in_tes!P153/RES_hhdet_in_fec!P153)</f>
        <v>0.74290107917385395</v>
      </c>
      <c r="Q153" s="112">
        <f>IF(RES_hhdet_in_tes!Q153=0,"",RES_hhdet_in_tes!Q153/RES_hhdet_in_fec!Q153)</f>
        <v>0.75366146175833459</v>
      </c>
      <c r="R153" s="112">
        <f>IF(RES_hhdet_in_tes!R153=0,"",RES_hhdet_in_tes!R153/RES_hhdet_in_fec!R153)</f>
        <v>0.76137510309437328</v>
      </c>
      <c r="S153" s="112">
        <f>IF(RES_hhdet_in_tes!S153=0,"",RES_hhdet_in_tes!S153/RES_hhdet_in_fec!S153)</f>
        <v>0.76901269964100427</v>
      </c>
      <c r="T153" s="112">
        <f>IF(RES_hhdet_in_tes!T153=0,"",RES_hhdet_in_tes!T153/RES_hhdet_in_fec!T153)</f>
        <v>0.77641410518602594</v>
      </c>
      <c r="U153" s="112">
        <f>IF(RES_hhdet_in_tes!U153=0,"",RES_hhdet_in_tes!U153/RES_hhdet_in_fec!U153)</f>
        <v>0.78336677600770777</v>
      </c>
      <c r="V153" s="112">
        <f>IF(RES_hhdet_in_tes!V153=0,"",RES_hhdet_in_tes!V153/RES_hhdet_in_fec!V153)</f>
        <v>0.78954462748132304</v>
      </c>
      <c r="W153" s="112">
        <f>IF(RES_hhdet_in_tes!W153=0,"",RES_hhdet_in_tes!W153/RES_hhdet_in_fec!W153)</f>
        <v>0.79440779091412328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0.9090240121646832</v>
      </c>
      <c r="D154" s="113">
        <f>IF(RES_hhdet_in_tes!D154=0,"",RES_hhdet_in_tes!D154/RES_hhdet_in_fec!D154)</f>
        <v>0.91670709312611809</v>
      </c>
      <c r="E154" s="113">
        <f>IF(RES_hhdet_in_tes!E154=0,"",RES_hhdet_in_tes!E154/RES_hhdet_in_fec!E154)</f>
        <v>0.9085255123163688</v>
      </c>
      <c r="F154" s="113">
        <f>IF(RES_hhdet_in_tes!F154=0,"",RES_hhdet_in_tes!F154/RES_hhdet_in_fec!F154)</f>
        <v>0.91126092247383539</v>
      </c>
      <c r="G154" s="113">
        <f>IF(RES_hhdet_in_tes!G154=0,"",RES_hhdet_in_tes!G154/RES_hhdet_in_fec!G154)</f>
        <v>0.91858056223174667</v>
      </c>
      <c r="H154" s="113">
        <f>IF(RES_hhdet_in_tes!H154=0,"",RES_hhdet_in_tes!H154/RES_hhdet_in_fec!H154)</f>
        <v>0.92232404840165894</v>
      </c>
      <c r="I154" s="113">
        <f>IF(RES_hhdet_in_tes!I154=0,"",RES_hhdet_in_tes!I154/RES_hhdet_in_fec!I154)</f>
        <v>0.90805280821404599</v>
      </c>
      <c r="J154" s="113">
        <f>IF(RES_hhdet_in_tes!J154=0,"",RES_hhdet_in_tes!J154/RES_hhdet_in_fec!J154)</f>
        <v>0.91474831649009791</v>
      </c>
      <c r="K154" s="113">
        <f>IF(RES_hhdet_in_tes!K154=0,"",RES_hhdet_in_tes!K154/RES_hhdet_in_fec!K154)</f>
        <v>0.92188755464748895</v>
      </c>
      <c r="L154" s="113">
        <f>IF(RES_hhdet_in_tes!L154=0,"",RES_hhdet_in_tes!L154/RES_hhdet_in_fec!L154)</f>
        <v>0.84738244683412878</v>
      </c>
      <c r="M154" s="113">
        <f>IF(RES_hhdet_in_tes!M154=0,"",RES_hhdet_in_tes!M154/RES_hhdet_in_fec!M154)</f>
        <v>0.92724501112004742</v>
      </c>
      <c r="N154" s="113">
        <f>IF(RES_hhdet_in_tes!N154=0,"",RES_hhdet_in_tes!N154/RES_hhdet_in_fec!N154)</f>
        <v>0.91172627662544325</v>
      </c>
      <c r="O154" s="113">
        <f>IF(RES_hhdet_in_tes!O154=0,"",RES_hhdet_in_tes!O154/RES_hhdet_in_fec!O154)</f>
        <v>0.91176960478839819</v>
      </c>
      <c r="P154" s="113">
        <f>IF(RES_hhdet_in_tes!P154=0,"",RES_hhdet_in_tes!P154/RES_hhdet_in_fec!P154)</f>
        <v>0.93815228198596401</v>
      </c>
      <c r="Q154" s="113">
        <f>IF(RES_hhdet_in_tes!Q154=0,"",RES_hhdet_in_tes!Q154/RES_hhdet_in_fec!Q154)</f>
        <v>0.93310712461497702</v>
      </c>
      <c r="R154" s="113">
        <f>IF(RES_hhdet_in_tes!R154=0,"",RES_hhdet_in_tes!R154/RES_hhdet_in_fec!R154)</f>
        <v>0.94001616281212685</v>
      </c>
      <c r="S154" s="113">
        <f>IF(RES_hhdet_in_tes!S154=0,"",RES_hhdet_in_tes!S154/RES_hhdet_in_fec!S154)</f>
        <v>0.93559648097585946</v>
      </c>
      <c r="T154" s="113">
        <f>IF(RES_hhdet_in_tes!T154=0,"",RES_hhdet_in_tes!T154/RES_hhdet_in_fec!T154)</f>
        <v>0.93830243724886897</v>
      </c>
      <c r="U154" s="113">
        <f>IF(RES_hhdet_in_tes!U154=0,"",RES_hhdet_in_tes!U154/RES_hhdet_in_fec!U154)</f>
        <v>0.94490339159316517</v>
      </c>
      <c r="V154" s="113">
        <f>IF(RES_hhdet_in_tes!V154=0,"",RES_hhdet_in_tes!V154/RES_hhdet_in_fec!V154)</f>
        <v>0.94481968887303591</v>
      </c>
      <c r="W154" s="113">
        <f>IF(RES_hhdet_in_tes!W154=0,"",RES_hhdet_in_tes!W154/RES_hhdet_in_fec!W154)</f>
        <v>0.94509856545235882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0.70247081511579812</v>
      </c>
      <c r="D155" s="111">
        <f>IF(RES_hhdet_in_tes!D155=0,"",RES_hhdet_in_tes!D155/RES_hhdet_in_fec!D155)</f>
        <v>0.70348844057628712</v>
      </c>
      <c r="E155" s="111">
        <f>IF(RES_hhdet_in_tes!E155=0,"",RES_hhdet_in_tes!E155/RES_hhdet_in_fec!E155)</f>
        <v>0.70458433582618907</v>
      </c>
      <c r="F155" s="111">
        <f>IF(RES_hhdet_in_tes!F155=0,"",RES_hhdet_in_tes!F155/RES_hhdet_in_fec!F155)</f>
        <v>0.70569075815098226</v>
      </c>
      <c r="G155" s="111">
        <f>IF(RES_hhdet_in_tes!G155=0,"",RES_hhdet_in_tes!G155/RES_hhdet_in_fec!G155)</f>
        <v>0.70686988973606046</v>
      </c>
      <c r="H155" s="111">
        <f>IF(RES_hhdet_in_tes!H155=0,"",RES_hhdet_in_tes!H155/RES_hhdet_in_fec!H155)</f>
        <v>0.70811476079447921</v>
      </c>
      <c r="I155" s="111">
        <f>IF(RES_hhdet_in_tes!I155=0,"",RES_hhdet_in_tes!I155/RES_hhdet_in_fec!I155)</f>
        <v>0.70944156630054278</v>
      </c>
      <c r="J155" s="111">
        <f>IF(RES_hhdet_in_tes!J155=0,"",RES_hhdet_in_tes!J155/RES_hhdet_in_fec!J155)</f>
        <v>0.71091513215166391</v>
      </c>
      <c r="K155" s="111">
        <f>IF(RES_hhdet_in_tes!K155=0,"",RES_hhdet_in_tes!K155/RES_hhdet_in_fec!K155)</f>
        <v>0.71259290707740297</v>
      </c>
      <c r="L155" s="111">
        <f>IF(RES_hhdet_in_tes!L155=0,"",RES_hhdet_in_tes!L155/RES_hhdet_in_fec!L155)</f>
        <v>0.71449499740075118</v>
      </c>
      <c r="M155" s="111">
        <f>IF(RES_hhdet_in_tes!M155=0,"",RES_hhdet_in_tes!M155/RES_hhdet_in_fec!M155)</f>
        <v>0.71793938394270029</v>
      </c>
      <c r="N155" s="111">
        <f>IF(RES_hhdet_in_tes!N155=0,"",RES_hhdet_in_tes!N155/RES_hhdet_in_fec!N155)</f>
        <v>0.72350516767436823</v>
      </c>
      <c r="O155" s="111">
        <f>IF(RES_hhdet_in_tes!O155=0,"",RES_hhdet_in_tes!O155/RES_hhdet_in_fec!O155)</f>
        <v>0.7319349780338259</v>
      </c>
      <c r="P155" s="111">
        <f>IF(RES_hhdet_in_tes!P155=0,"",RES_hhdet_in_tes!P155/RES_hhdet_in_fec!P155)</f>
        <v>0.74290107917385417</v>
      </c>
      <c r="Q155" s="111">
        <f>IF(RES_hhdet_in_tes!Q155=0,"",RES_hhdet_in_tes!Q155/RES_hhdet_in_fec!Q155)</f>
        <v>0.75366146175833459</v>
      </c>
      <c r="R155" s="111">
        <f>IF(RES_hhdet_in_tes!R155=0,"",RES_hhdet_in_tes!R155/RES_hhdet_in_fec!R155)</f>
        <v>0.76137510309437328</v>
      </c>
      <c r="S155" s="111">
        <f>IF(RES_hhdet_in_tes!S155=0,"",RES_hhdet_in_tes!S155/RES_hhdet_in_fec!S155)</f>
        <v>0.76901269964100427</v>
      </c>
      <c r="T155" s="111">
        <f>IF(RES_hhdet_in_tes!T155=0,"",RES_hhdet_in_tes!T155/RES_hhdet_in_fec!T155)</f>
        <v>0.77641410518602594</v>
      </c>
      <c r="U155" s="111">
        <f>IF(RES_hhdet_in_tes!U155=0,"",RES_hhdet_in_tes!U155/RES_hhdet_in_fec!U155)</f>
        <v>0.78336677600770765</v>
      </c>
      <c r="V155" s="111">
        <f>IF(RES_hhdet_in_tes!V155=0,"",RES_hhdet_in_tes!V155/RES_hhdet_in_fec!V155)</f>
        <v>0.78954462748132304</v>
      </c>
      <c r="W155" s="111">
        <f>IF(RES_hhdet_in_tes!W155=0,"",RES_hhdet_in_tes!W155/RES_hhdet_in_fec!W155)</f>
        <v>0.79440779091412328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0.70031858236510691</v>
      </c>
      <c r="D157" s="124">
        <f>IF(RES_hhdet_in_tes!D157=0,"",RES_hhdet_in_tes!D157/RES_hhdet_in_fec!D157)</f>
        <v>0.69521292126050294</v>
      </c>
      <c r="E157" s="124">
        <f>IF(RES_hhdet_in_tes!E157=0,"",RES_hhdet_in_tes!E157/RES_hhdet_in_fec!E157)</f>
        <v>0.69824117857776491</v>
      </c>
      <c r="F157" s="124">
        <f>IF(RES_hhdet_in_tes!F157=0,"",RES_hhdet_in_tes!F157/RES_hhdet_in_fec!F157)</f>
        <v>0.68544681367915383</v>
      </c>
      <c r="G157" s="124">
        <f>IF(RES_hhdet_in_tes!G157=0,"",RES_hhdet_in_tes!G157/RES_hhdet_in_fec!G157)</f>
        <v>0.70226417896748128</v>
      </c>
      <c r="H157" s="124">
        <f>IF(RES_hhdet_in_tes!H157=0,"",RES_hhdet_in_tes!H157/RES_hhdet_in_fec!H157)</f>
        <v>0.71425164870810431</v>
      </c>
      <c r="I157" s="124">
        <f>IF(RES_hhdet_in_tes!I157=0,"",RES_hhdet_in_tes!I157/RES_hhdet_in_fec!I157)</f>
        <v>0.71365664539257789</v>
      </c>
      <c r="J157" s="124">
        <f>IF(RES_hhdet_in_tes!J157=0,"",RES_hhdet_in_tes!J157/RES_hhdet_in_fec!J157)</f>
        <v>0.72583245176242228</v>
      </c>
      <c r="K157" s="124">
        <f>IF(RES_hhdet_in_tes!K157=0,"",RES_hhdet_in_tes!K157/RES_hhdet_in_fec!K157)</f>
        <v>0.70987117261110666</v>
      </c>
      <c r="L157" s="124">
        <f>IF(RES_hhdet_in_tes!L157=0,"",RES_hhdet_in_tes!L157/RES_hhdet_in_fec!L157)</f>
        <v>0.72115081837639017</v>
      </c>
      <c r="M157" s="124">
        <f>IF(RES_hhdet_in_tes!M157=0,"",RES_hhdet_in_tes!M157/RES_hhdet_in_fec!M157)</f>
        <v>0.71710495775800454</v>
      </c>
      <c r="N157" s="124">
        <f>IF(RES_hhdet_in_tes!N157=0,"",RES_hhdet_in_tes!N157/RES_hhdet_in_fec!N157)</f>
        <v>0.72780252892548059</v>
      </c>
      <c r="O157" s="124">
        <f>IF(RES_hhdet_in_tes!O157=0,"",RES_hhdet_in_tes!O157/RES_hhdet_in_fec!O157)</f>
        <v>0.73283035029943955</v>
      </c>
      <c r="P157" s="124">
        <f>IF(RES_hhdet_in_tes!P157=0,"",RES_hhdet_in_tes!P157/RES_hhdet_in_fec!P157)</f>
        <v>0.73229746357960268</v>
      </c>
      <c r="Q157" s="124">
        <f>IF(RES_hhdet_in_tes!Q157=0,"",RES_hhdet_in_tes!Q157/RES_hhdet_in_fec!Q157)</f>
        <v>0.74771358568714186</v>
      </c>
      <c r="R157" s="124">
        <f>IF(RES_hhdet_in_tes!R157=0,"",RES_hhdet_in_tes!R157/RES_hhdet_in_fec!R157)</f>
        <v>0.77032340879179551</v>
      </c>
      <c r="S157" s="124">
        <f>IF(RES_hhdet_in_tes!S157=0,"",RES_hhdet_in_tes!S157/RES_hhdet_in_fec!S157)</f>
        <v>0.77225632931253274</v>
      </c>
      <c r="T157" s="124">
        <f>IF(RES_hhdet_in_tes!T157=0,"",RES_hhdet_in_tes!T157/RES_hhdet_in_fec!T157)</f>
        <v>0.77822346682768118</v>
      </c>
      <c r="U157" s="124">
        <f>IF(RES_hhdet_in_tes!U157=0,"",RES_hhdet_in_tes!U157/RES_hhdet_in_fec!U157)</f>
        <v>0.78924857257124093</v>
      </c>
      <c r="V157" s="124">
        <f>IF(RES_hhdet_in_tes!V157=0,"",RES_hhdet_in_tes!V157/RES_hhdet_in_fec!V157)</f>
        <v>0.79865881850778375</v>
      </c>
      <c r="W157" s="124">
        <f>IF(RES_hhdet_in_tes!W157=0,"",RES_hhdet_in_tes!W157/RES_hhdet_in_fec!W157)</f>
        <v>0.80959601086096211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0.62051148122153987</v>
      </c>
      <c r="D158" s="111">
        <f>IF(RES_hhdet_in_tes!D158=0,"",RES_hhdet_in_tes!D158/RES_hhdet_in_fec!D158)</f>
        <v>0.62067247674575687</v>
      </c>
      <c r="E158" s="111">
        <f>IF(RES_hhdet_in_tes!E158=0,"",RES_hhdet_in_tes!E158/RES_hhdet_in_fec!E158)</f>
        <v>0.62083120174244089</v>
      </c>
      <c r="F158" s="111">
        <f>IF(RES_hhdet_in_tes!F158=0,"",RES_hhdet_in_tes!F158/RES_hhdet_in_fec!F158)</f>
        <v>0.62098961712173417</v>
      </c>
      <c r="G158" s="111">
        <f>IF(RES_hhdet_in_tes!G158=0,"",RES_hhdet_in_tes!G158/RES_hhdet_in_fec!G158)</f>
        <v>0.62114594147871971</v>
      </c>
      <c r="H158" s="111">
        <f>IF(RES_hhdet_in_tes!H158=0,"",RES_hhdet_in_tes!H158/RES_hhdet_in_fec!H158)</f>
        <v>0.62130039283468108</v>
      </c>
      <c r="I158" s="111">
        <f>IF(RES_hhdet_in_tes!I158=0,"",RES_hhdet_in_tes!I158/RES_hhdet_in_fec!I158)</f>
        <v>0.62145253225139463</v>
      </c>
      <c r="J158" s="111">
        <f>IF(RES_hhdet_in_tes!J158=0,"",RES_hhdet_in_tes!J158/RES_hhdet_in_fec!J158)</f>
        <v>0.62160056155388976</v>
      </c>
      <c r="K158" s="111">
        <f>IF(RES_hhdet_in_tes!K158=0,"",RES_hhdet_in_tes!K158/RES_hhdet_in_fec!K158)</f>
        <v>0.62174295182046524</v>
      </c>
      <c r="L158" s="111">
        <f>IF(RES_hhdet_in_tes!L158=0,"",RES_hhdet_in_tes!L158/RES_hhdet_in_fec!L158)</f>
        <v>0.62187929400188346</v>
      </c>
      <c r="M158" s="111">
        <f>IF(RES_hhdet_in_tes!M158=0,"",RES_hhdet_in_tes!M158/RES_hhdet_in_fec!M158)</f>
        <v>0.62195266414682937</v>
      </c>
      <c r="N158" s="111">
        <f>IF(RES_hhdet_in_tes!N158=0,"",RES_hhdet_in_tes!N158/RES_hhdet_in_fec!N158)</f>
        <v>0.62195266414682937</v>
      </c>
      <c r="O158" s="111">
        <f>IF(RES_hhdet_in_tes!O158=0,"",RES_hhdet_in_tes!O158/RES_hhdet_in_fec!O158)</f>
        <v>0.62195266414682937</v>
      </c>
      <c r="P158" s="111">
        <f>IF(RES_hhdet_in_tes!P158=0,"",RES_hhdet_in_tes!P158/RES_hhdet_in_fec!P158)</f>
        <v>0.62195266414682937</v>
      </c>
      <c r="Q158" s="111">
        <f>IF(RES_hhdet_in_tes!Q158=0,"",RES_hhdet_in_tes!Q158/RES_hhdet_in_fec!Q158)</f>
        <v>0.62195266414682937</v>
      </c>
      <c r="R158" s="111">
        <f>IF(RES_hhdet_in_tes!R158=0,"",RES_hhdet_in_tes!R158/RES_hhdet_in_fec!R158)</f>
        <v>0.62241619459988184</v>
      </c>
      <c r="S158" s="111">
        <f>IF(RES_hhdet_in_tes!S158=0,"",RES_hhdet_in_tes!S158/RES_hhdet_in_fec!S158)</f>
        <v>0.62317417191470381</v>
      </c>
      <c r="T158" s="111">
        <f>IF(RES_hhdet_in_tes!T158=0,"",RES_hhdet_in_tes!T158/RES_hhdet_in_fec!T158)</f>
        <v>0.6240584787819955</v>
      </c>
      <c r="U158" s="111">
        <f>IF(RES_hhdet_in_tes!U158=0,"",RES_hhdet_in_tes!U158/RES_hhdet_in_fec!U158)</f>
        <v>0.62497436803740491</v>
      </c>
      <c r="V158" s="111">
        <f>IF(RES_hhdet_in_tes!V158=0,"",RES_hhdet_in_tes!V158/RES_hhdet_in_fec!V158)</f>
        <v>0.6258270925165792</v>
      </c>
      <c r="W158" s="111">
        <f>IF(RES_hhdet_in_tes!W158=0,"",RES_hhdet_in_tes!W158/RES_hhdet_in_fec!W158)</f>
        <v>0.62661665221951801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0.7730158980997438</v>
      </c>
      <c r="D159" s="45">
        <f>IF(RES_hhdet_in_tes!D159=0,"",RES_hhdet_in_tes!D159/RES_hhdet_in_fec!D159)</f>
        <v>0.77437562052589448</v>
      </c>
      <c r="E159" s="45">
        <f>IF(RES_hhdet_in_tes!E159=0,"",RES_hhdet_in_tes!E159/RES_hhdet_in_fec!E159)</f>
        <v>0.77578562219164593</v>
      </c>
      <c r="F159" s="45">
        <f>IF(RES_hhdet_in_tes!F159=0,"",RES_hhdet_in_tes!F159/RES_hhdet_in_fec!F159)</f>
        <v>0.77720248011734305</v>
      </c>
      <c r="G159" s="45">
        <f>IF(RES_hhdet_in_tes!G159=0,"",RES_hhdet_in_tes!G159/RES_hhdet_in_fec!G159)</f>
        <v>0.77866564226533574</v>
      </c>
      <c r="H159" s="45">
        <f>IF(RES_hhdet_in_tes!H159=0,"",RES_hhdet_in_tes!H159/RES_hhdet_in_fec!H159)</f>
        <v>0.78017028070723315</v>
      </c>
      <c r="I159" s="45">
        <f>IF(RES_hhdet_in_tes!I159=0,"",RES_hhdet_in_tes!I159/RES_hhdet_in_fec!I159)</f>
        <v>0.78172611542211135</v>
      </c>
      <c r="J159" s="45">
        <f>IF(RES_hhdet_in_tes!J159=0,"",RES_hhdet_in_tes!J159/RES_hhdet_in_fec!J159)</f>
        <v>0.78337296573339943</v>
      </c>
      <c r="K159" s="45">
        <f>IF(RES_hhdet_in_tes!K159=0,"",RES_hhdet_in_tes!K159/RES_hhdet_in_fec!K159)</f>
        <v>0.78514468853973984</v>
      </c>
      <c r="L159" s="45">
        <f>IF(RES_hhdet_in_tes!L159=0,"",RES_hhdet_in_tes!L159/RES_hhdet_in_fec!L159)</f>
        <v>0.7870503419495819</v>
      </c>
      <c r="M159" s="45">
        <f>IF(RES_hhdet_in_tes!M159=0,"",RES_hhdet_in_tes!M159/RES_hhdet_in_fec!M159)</f>
        <v>0.78964304490911064</v>
      </c>
      <c r="N159" s="45">
        <f>IF(RES_hhdet_in_tes!N159=0,"",RES_hhdet_in_tes!N159/RES_hhdet_in_fec!N159)</f>
        <v>0.79307963633944278</v>
      </c>
      <c r="O159" s="45">
        <f>IF(RES_hhdet_in_tes!O159=0,"",RES_hhdet_in_tes!O159/RES_hhdet_in_fec!O159)</f>
        <v>0.79774146681095071</v>
      </c>
      <c r="P159" s="45">
        <f>IF(RES_hhdet_in_tes!P159=0,"",RES_hhdet_in_tes!P159/RES_hhdet_in_fec!P159)</f>
        <v>0.80382882508509612</v>
      </c>
      <c r="Q159" s="45">
        <f>IF(RES_hhdet_in_tes!Q159=0,"",RES_hhdet_in_tes!Q159/RES_hhdet_in_fec!Q159)</f>
        <v>0.8116746188640015</v>
      </c>
      <c r="R159" s="45">
        <f>IF(RES_hhdet_in_tes!R159=0,"",RES_hhdet_in_tes!R159/RES_hhdet_in_fec!R159)</f>
        <v>0.82234761151953373</v>
      </c>
      <c r="S159" s="45">
        <f>IF(RES_hhdet_in_tes!S159=0,"",RES_hhdet_in_tes!S159/RES_hhdet_in_fec!S159)</f>
        <v>0.83566850461654096</v>
      </c>
      <c r="T159" s="45">
        <f>IF(RES_hhdet_in_tes!T159=0,"",RES_hhdet_in_tes!T159/RES_hhdet_in_fec!T159)</f>
        <v>0.84999062511620027</v>
      </c>
      <c r="U159" s="45">
        <f>IF(RES_hhdet_in_tes!U159=0,"",RES_hhdet_in_tes!U159/RES_hhdet_in_fec!U159)</f>
        <v>0.86366729997972902</v>
      </c>
      <c r="V159" s="45">
        <f>IF(RES_hhdet_in_tes!V159=0,"",RES_hhdet_in_tes!V159/RES_hhdet_in_fec!V159)</f>
        <v>0.87505185616832726</v>
      </c>
      <c r="W159" s="45">
        <f>IF(RES_hhdet_in_tes!W159=0,"",RES_hhdet_in_tes!W159/RES_hhdet_in_fec!W159)</f>
        <v>0.8835658705515006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0.75344672477666275</v>
      </c>
      <c r="D161" s="119">
        <f>IF(RES_hhdet_in_tes!D161=0,"",RES_hhdet_in_tes!D161/RES_hhdet_in_fec!D161)</f>
        <v>0.75995447365939395</v>
      </c>
      <c r="E161" s="119">
        <f>IF(RES_hhdet_in_tes!E161=0,"",RES_hhdet_in_tes!E161/RES_hhdet_in_fec!E161)</f>
        <v>0.76233431530294449</v>
      </c>
      <c r="F161" s="119">
        <f>IF(RES_hhdet_in_tes!F161=0,"",RES_hhdet_in_tes!F161/RES_hhdet_in_fec!F161)</f>
        <v>0.76384308365303233</v>
      </c>
      <c r="G161" s="119">
        <f>IF(RES_hhdet_in_tes!G161=0,"",RES_hhdet_in_tes!G161/RES_hhdet_in_fec!G161)</f>
        <v>0.76829735138544319</v>
      </c>
      <c r="H161" s="119">
        <f>IF(RES_hhdet_in_tes!H161=0,"",RES_hhdet_in_tes!H161/RES_hhdet_in_fec!H161)</f>
        <v>0.77448479367458756</v>
      </c>
      <c r="I161" s="119">
        <f>IF(RES_hhdet_in_tes!I161=0,"",RES_hhdet_in_tes!I161/RES_hhdet_in_fec!I161)</f>
        <v>0.77499436026187196</v>
      </c>
      <c r="J161" s="119">
        <f>IF(RES_hhdet_in_tes!J161=0,"",RES_hhdet_in_tes!J161/RES_hhdet_in_fec!J161)</f>
        <v>0.7840667837177171</v>
      </c>
      <c r="K161" s="119">
        <f>IF(RES_hhdet_in_tes!K161=0,"",RES_hhdet_in_tes!K161/RES_hhdet_in_fec!K161)</f>
        <v>0.80082605104303128</v>
      </c>
      <c r="L161" s="119">
        <f>IF(RES_hhdet_in_tes!L161=0,"",RES_hhdet_in_tes!L161/RES_hhdet_in_fec!L161)</f>
        <v>0.79855386969472431</v>
      </c>
      <c r="M161" s="119">
        <f>IF(RES_hhdet_in_tes!M161=0,"",RES_hhdet_in_tes!M161/RES_hhdet_in_fec!M161)</f>
        <v>0.80050116009110461</v>
      </c>
      <c r="N161" s="119">
        <f>IF(RES_hhdet_in_tes!N161=0,"",RES_hhdet_in_tes!N161/RES_hhdet_in_fec!N161)</f>
        <v>0.80760778315366233</v>
      </c>
      <c r="O161" s="119">
        <f>IF(RES_hhdet_in_tes!O161=0,"",RES_hhdet_in_tes!O161/RES_hhdet_in_fec!O161)</f>
        <v>0.82442031384387771</v>
      </c>
      <c r="P161" s="119">
        <f>IF(RES_hhdet_in_tes!P161=0,"",RES_hhdet_in_tes!P161/RES_hhdet_in_fec!P161)</f>
        <v>0.82994101943328502</v>
      </c>
      <c r="Q161" s="119">
        <f>IF(RES_hhdet_in_tes!Q161=0,"",RES_hhdet_in_tes!Q161/RES_hhdet_in_fec!Q161)</f>
        <v>0.8480495900842967</v>
      </c>
      <c r="R161" s="119">
        <f>IF(RES_hhdet_in_tes!R161=0,"",RES_hhdet_in_tes!R161/RES_hhdet_in_fec!R161)</f>
        <v>0.88695159766907117</v>
      </c>
      <c r="S161" s="119">
        <f>IF(RES_hhdet_in_tes!S161=0,"",RES_hhdet_in_tes!S161/RES_hhdet_in_fec!S161)</f>
        <v>0.90990847604662373</v>
      </c>
      <c r="T161" s="119">
        <f>IF(RES_hhdet_in_tes!T161=0,"",RES_hhdet_in_tes!T161/RES_hhdet_in_fec!T161)</f>
        <v>0.91897483435510585</v>
      </c>
      <c r="U161" s="119">
        <f>IF(RES_hhdet_in_tes!U161=0,"",RES_hhdet_in_tes!U161/RES_hhdet_in_fec!U161)</f>
        <v>0.98257721299256606</v>
      </c>
      <c r="V161" s="119">
        <f>IF(RES_hhdet_in_tes!V161=0,"",RES_hhdet_in_tes!V161/RES_hhdet_in_fec!V161)</f>
        <v>0.94971095110156611</v>
      </c>
      <c r="W161" s="119">
        <f>IF(RES_hhdet_in_tes!W161=0,"",RES_hhdet_in_tes!W161/RES_hhdet_in_fec!W161)</f>
        <v>1.0138819492381963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0.76030592433322397</v>
      </c>
      <c r="D162" s="124">
        <f>IF(RES_hhdet_in_tes!D162=0,"",RES_hhdet_in_tes!D162/RES_hhdet_in_fec!D162)</f>
        <v>0.76433085248031041</v>
      </c>
      <c r="E162" s="124">
        <f>IF(RES_hhdet_in_tes!E162=0,"",RES_hhdet_in_tes!E162/RES_hhdet_in_fec!E162)</f>
        <v>0.76845904262506182</v>
      </c>
      <c r="F162" s="124">
        <f>IF(RES_hhdet_in_tes!F162=0,"",RES_hhdet_in_tes!F162/RES_hhdet_in_fec!F162)</f>
        <v>0.77260117964510511</v>
      </c>
      <c r="G162" s="124">
        <f>IF(RES_hhdet_in_tes!G162=0,"",RES_hhdet_in_tes!G162/RES_hhdet_in_fec!G162)</f>
        <v>0.77683835055986683</v>
      </c>
      <c r="H162" s="124">
        <f>IF(RES_hhdet_in_tes!H162=0,"",RES_hhdet_in_tes!H162/RES_hhdet_in_fec!H162)</f>
        <v>0.78116057380200132</v>
      </c>
      <c r="I162" s="124">
        <f>IF(RES_hhdet_in_tes!I162=0,"",RES_hhdet_in_tes!I162/RES_hhdet_in_fec!I162)</f>
        <v>0.78558774640765938</v>
      </c>
      <c r="J162" s="124">
        <f>IF(RES_hhdet_in_tes!J162=0,"",RES_hhdet_in_tes!J162/RES_hhdet_in_fec!J162)</f>
        <v>0.79020151670709793</v>
      </c>
      <c r="K162" s="124">
        <f>IF(RES_hhdet_in_tes!K162=0,"",RES_hhdet_in_tes!K162/RES_hhdet_in_fec!K162)</f>
        <v>0.79507106857836196</v>
      </c>
      <c r="L162" s="124">
        <f>IF(RES_hhdet_in_tes!L162=0,"",RES_hhdet_in_tes!L162/RES_hhdet_in_fec!L162)</f>
        <v>0.80021442190578673</v>
      </c>
      <c r="M162" s="124">
        <f>IF(RES_hhdet_in_tes!M162=0,"",RES_hhdet_in_tes!M162/RES_hhdet_in_fec!M162)</f>
        <v>0.80705300591493179</v>
      </c>
      <c r="N162" s="124">
        <f>IF(RES_hhdet_in_tes!N162=0,"",RES_hhdet_in_tes!N162/RES_hhdet_in_fec!N162)</f>
        <v>0.81600868278996774</v>
      </c>
      <c r="O162" s="124">
        <f>IF(RES_hhdet_in_tes!O162=0,"",RES_hhdet_in_tes!O162/RES_hhdet_in_fec!O162)</f>
        <v>0.82763517247993723</v>
      </c>
      <c r="P162" s="124">
        <f>IF(RES_hhdet_in_tes!P162=0,"",RES_hhdet_in_tes!P162/RES_hhdet_in_fec!P162)</f>
        <v>0.84154641327433899</v>
      </c>
      <c r="Q162" s="124">
        <f>IF(RES_hhdet_in_tes!Q162=0,"",RES_hhdet_in_tes!Q162/RES_hhdet_in_fec!Q162)</f>
        <v>0.85633252419757744</v>
      </c>
      <c r="R162" s="124">
        <f>IF(RES_hhdet_in_tes!R162=0,"",RES_hhdet_in_tes!R162/RES_hhdet_in_fec!R162)</f>
        <v>0.87222356759478703</v>
      </c>
      <c r="S162" s="124">
        <f>IF(RES_hhdet_in_tes!S162=0,"",RES_hhdet_in_tes!S162/RES_hhdet_in_fec!S162)</f>
        <v>0.89072895927982365</v>
      </c>
      <c r="T162" s="124">
        <f>IF(RES_hhdet_in_tes!T162=0,"",RES_hhdet_in_tes!T162/RES_hhdet_in_fec!T162)</f>
        <v>0.9094532750113018</v>
      </c>
      <c r="U162" s="124">
        <f>IF(RES_hhdet_in_tes!U162=0,"",RES_hhdet_in_tes!U162/RES_hhdet_in_fec!U162)</f>
        <v>0.92600800420301421</v>
      </c>
      <c r="V162" s="124">
        <f>IF(RES_hhdet_in_tes!V162=0,"",RES_hhdet_in_tes!V162/RES_hhdet_in_fec!V162)</f>
        <v>0.93799777947632645</v>
      </c>
      <c r="W162" s="124">
        <f>IF(RES_hhdet_in_tes!W162=0,"",RES_hhdet_in_tes!W162/RES_hhdet_in_fec!W162)</f>
        <v>0.94402092131494086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0.76030592433322397</v>
      </c>
      <c r="D163" s="45">
        <f>IF(RES_hhdet_in_tes!D163=0,"",RES_hhdet_in_tes!D163/RES_hhdet_in_fec!D163)</f>
        <v>0.76433085248031041</v>
      </c>
      <c r="E163" s="45">
        <f>IF(RES_hhdet_in_tes!E163=0,"",RES_hhdet_in_tes!E163/RES_hhdet_in_fec!E163)</f>
        <v>0.76845904262506182</v>
      </c>
      <c r="F163" s="45">
        <f>IF(RES_hhdet_in_tes!F163=0,"",RES_hhdet_in_tes!F163/RES_hhdet_in_fec!F163)</f>
        <v>0.77260117964510511</v>
      </c>
      <c r="G163" s="45">
        <f>IF(RES_hhdet_in_tes!G163=0,"",RES_hhdet_in_tes!G163/RES_hhdet_in_fec!G163)</f>
        <v>0.77683835055986683</v>
      </c>
      <c r="H163" s="45">
        <f>IF(RES_hhdet_in_tes!H163=0,"",RES_hhdet_in_tes!H163/RES_hhdet_in_fec!H163)</f>
        <v>0.78116057380200132</v>
      </c>
      <c r="I163" s="45">
        <f>IF(RES_hhdet_in_tes!I163=0,"",RES_hhdet_in_tes!I163/RES_hhdet_in_fec!I163)</f>
        <v>0.78558774640765938</v>
      </c>
      <c r="J163" s="45">
        <f>IF(RES_hhdet_in_tes!J163=0,"",RES_hhdet_in_tes!J163/RES_hhdet_in_fec!J163)</f>
        <v>0.79020151670709793</v>
      </c>
      <c r="K163" s="45">
        <f>IF(RES_hhdet_in_tes!K163=0,"",RES_hhdet_in_tes!K163/RES_hhdet_in_fec!K163)</f>
        <v>0.79507106857836196</v>
      </c>
      <c r="L163" s="45">
        <f>IF(RES_hhdet_in_tes!L163=0,"",RES_hhdet_in_tes!L163/RES_hhdet_in_fec!L163)</f>
        <v>0.80021442190578673</v>
      </c>
      <c r="M163" s="45">
        <f>IF(RES_hhdet_in_tes!M163=0,"",RES_hhdet_in_tes!M163/RES_hhdet_in_fec!M163)</f>
        <v>0.80705300591493179</v>
      </c>
      <c r="N163" s="45">
        <f>IF(RES_hhdet_in_tes!N163=0,"",RES_hhdet_in_tes!N163/RES_hhdet_in_fec!N163)</f>
        <v>0.81600868278996774</v>
      </c>
      <c r="O163" s="45">
        <f>IF(RES_hhdet_in_tes!O163=0,"",RES_hhdet_in_tes!O163/RES_hhdet_in_fec!O163)</f>
        <v>0.82763517247993723</v>
      </c>
      <c r="P163" s="45">
        <f>IF(RES_hhdet_in_tes!P163=0,"",RES_hhdet_in_tes!P163/RES_hhdet_in_fec!P163)</f>
        <v>0.84154641327433899</v>
      </c>
      <c r="Q163" s="45">
        <f>IF(RES_hhdet_in_tes!Q163=0,"",RES_hhdet_in_tes!Q163/RES_hhdet_in_fec!Q163)</f>
        <v>0.85633252419757744</v>
      </c>
      <c r="R163" s="45">
        <f>IF(RES_hhdet_in_tes!R163=0,"",RES_hhdet_in_tes!R163/RES_hhdet_in_fec!R163)</f>
        <v>0.87222356759478703</v>
      </c>
      <c r="S163" s="45">
        <f>IF(RES_hhdet_in_tes!S163=0,"",RES_hhdet_in_tes!S163/RES_hhdet_in_fec!S163)</f>
        <v>0.89072895927982365</v>
      </c>
      <c r="T163" s="45">
        <f>IF(RES_hhdet_in_tes!T163=0,"",RES_hhdet_in_tes!T163/RES_hhdet_in_fec!T163)</f>
        <v>0.9094532750113018</v>
      </c>
      <c r="U163" s="45">
        <f>IF(RES_hhdet_in_tes!U163=0,"",RES_hhdet_in_tes!U163/RES_hhdet_in_fec!U163)</f>
        <v>0.92600800420301421</v>
      </c>
      <c r="V163" s="45">
        <f>IF(RES_hhdet_in_tes!V163=0,"",RES_hhdet_in_tes!V163/RES_hhdet_in_fec!V163)</f>
        <v>0.93799777947632645</v>
      </c>
      <c r="W163" s="45">
        <f>IF(RES_hhdet_in_tes!W163=0,"",RES_hhdet_in_tes!W163/RES_hhdet_in_fec!W163)</f>
        <v>0.94402092131494086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2.3113993071655847</v>
      </c>
      <c r="D164" s="124">
        <f>IF(RES_hhdet_in_tes!D164=0,"",RES_hhdet_in_tes!D164/RES_hhdet_in_fec!D164)</f>
        <v>2.3882884581131583</v>
      </c>
      <c r="E164" s="124">
        <f>IF(RES_hhdet_in_tes!E164=0,"",RES_hhdet_in_tes!E164/RES_hhdet_in_fec!E164)</f>
        <v>2.4659894526147763</v>
      </c>
      <c r="F164" s="124">
        <f>IF(RES_hhdet_in_tes!F164=0,"",RES_hhdet_in_tes!F164/RES_hhdet_in_fec!F164)</f>
        <v>2.5437738957526972</v>
      </c>
      <c r="G164" s="124">
        <f>IF(RES_hhdet_in_tes!G164=0,"",RES_hhdet_in_tes!G164/RES_hhdet_in_fec!G164)</f>
        <v>2.6222974835940267</v>
      </c>
      <c r="H164" s="124">
        <f>IF(RES_hhdet_in_tes!H164=0,"",RES_hhdet_in_tes!H164/RES_hhdet_in_fec!H164)</f>
        <v>2.7014757060724404</v>
      </c>
      <c r="I164" s="124">
        <f>IF(RES_hhdet_in_tes!I164=0,"",RES_hhdet_in_tes!I164/RES_hhdet_in_fec!I164)</f>
        <v>2.7814656975756371</v>
      </c>
      <c r="J164" s="124">
        <f>IF(RES_hhdet_in_tes!J164=0,"",RES_hhdet_in_tes!J164/RES_hhdet_in_fec!J164)</f>
        <v>2.8629210660781266</v>
      </c>
      <c r="K164" s="124">
        <f>IF(RES_hhdet_in_tes!K164=0,"",RES_hhdet_in_tes!K164/RES_hhdet_in_fec!K164)</f>
        <v>2.946391379122828</v>
      </c>
      <c r="L164" s="124">
        <f>IF(RES_hhdet_in_tes!L164=0,"",RES_hhdet_in_tes!L164/RES_hhdet_in_fec!L164)</f>
        <v>3.0320125140666656</v>
      </c>
      <c r="M164" s="124">
        <f>IF(RES_hhdet_in_tes!M164=0,"",RES_hhdet_in_tes!M164/RES_hhdet_in_fec!M164)</f>
        <v>3.1342788917789277</v>
      </c>
      <c r="N164" s="124">
        <f>IF(RES_hhdet_in_tes!N164=0,"",RES_hhdet_in_tes!N164/RES_hhdet_in_fec!N164)</f>
        <v>3.257933957050779</v>
      </c>
      <c r="O164" s="124">
        <f>IF(RES_hhdet_in_tes!O164=0,"",RES_hhdet_in_tes!O164/RES_hhdet_in_fec!O164)</f>
        <v>3.4056001129526141</v>
      </c>
      <c r="P164" s="124">
        <f>IF(RES_hhdet_in_tes!P164=0,"",RES_hhdet_in_tes!P164/RES_hhdet_in_fec!P164)</f>
        <v>3.5657408793193217</v>
      </c>
      <c r="Q164" s="124">
        <f>IF(RES_hhdet_in_tes!Q164=0,"",RES_hhdet_in_tes!Q164/RES_hhdet_in_fec!Q164)</f>
        <v>3.7033632254105053</v>
      </c>
      <c r="R164" s="124">
        <f>IF(RES_hhdet_in_tes!R164=0,"",RES_hhdet_in_tes!R164/RES_hhdet_in_fec!R164)</f>
        <v>3.7897017350017492</v>
      </c>
      <c r="S164" s="124">
        <f>IF(RES_hhdet_in_tes!S164=0,"",RES_hhdet_in_tes!S164/RES_hhdet_in_fec!S164)</f>
        <v>3.858422949467109</v>
      </c>
      <c r="T164" s="124">
        <f>IF(RES_hhdet_in_tes!T164=0,"",RES_hhdet_in_tes!T164/RES_hhdet_in_fec!T164)</f>
        <v>3.915842140173639</v>
      </c>
      <c r="U164" s="124">
        <f>IF(RES_hhdet_in_tes!U164=0,"",RES_hhdet_in_tes!U164/RES_hhdet_in_fec!U164)</f>
        <v>3.9681149469287034</v>
      </c>
      <c r="V164" s="124">
        <f>IF(RES_hhdet_in_tes!V164=0,"",RES_hhdet_in_tes!V164/RES_hhdet_in_fec!V164)</f>
        <v>4.0214127916716489</v>
      </c>
      <c r="W164" s="124">
        <f>IF(RES_hhdet_in_tes!W164=0,"",RES_hhdet_in_tes!W164/RES_hhdet_in_fec!W164)</f>
        <v>4.0735921261693395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2.3113993071655847</v>
      </c>
      <c r="D165" s="111">
        <f>IF(RES_hhdet_in_tes!D165=0,"",RES_hhdet_in_tes!D165/RES_hhdet_in_fec!D165)</f>
        <v>2.3882884581131583</v>
      </c>
      <c r="E165" s="111">
        <f>IF(RES_hhdet_in_tes!E165=0,"",RES_hhdet_in_tes!E165/RES_hhdet_in_fec!E165)</f>
        <v>2.4659894526147763</v>
      </c>
      <c r="F165" s="111">
        <f>IF(RES_hhdet_in_tes!F165=0,"",RES_hhdet_in_tes!F165/RES_hhdet_in_fec!F165)</f>
        <v>2.5437738957526972</v>
      </c>
      <c r="G165" s="111">
        <f>IF(RES_hhdet_in_tes!G165=0,"",RES_hhdet_in_tes!G165/RES_hhdet_in_fec!G165)</f>
        <v>2.6222974835940267</v>
      </c>
      <c r="H165" s="111">
        <f>IF(RES_hhdet_in_tes!H165=0,"",RES_hhdet_in_tes!H165/RES_hhdet_in_fec!H165)</f>
        <v>2.7014757060724404</v>
      </c>
      <c r="I165" s="111">
        <f>IF(RES_hhdet_in_tes!I165=0,"",RES_hhdet_in_tes!I165/RES_hhdet_in_fec!I165)</f>
        <v>2.7814656975756371</v>
      </c>
      <c r="J165" s="111">
        <f>IF(RES_hhdet_in_tes!J165=0,"",RES_hhdet_in_tes!J165/RES_hhdet_in_fec!J165)</f>
        <v>2.8629210660781266</v>
      </c>
      <c r="K165" s="111">
        <f>IF(RES_hhdet_in_tes!K165=0,"",RES_hhdet_in_tes!K165/RES_hhdet_in_fec!K165)</f>
        <v>2.946391379122828</v>
      </c>
      <c r="L165" s="111">
        <f>IF(RES_hhdet_in_tes!L165=0,"",RES_hhdet_in_tes!L165/RES_hhdet_in_fec!L165)</f>
        <v>3.0320125140666656</v>
      </c>
      <c r="M165" s="111">
        <f>IF(RES_hhdet_in_tes!M165=0,"",RES_hhdet_in_tes!M165/RES_hhdet_in_fec!M165)</f>
        <v>3.1342788917789277</v>
      </c>
      <c r="N165" s="111">
        <f>IF(RES_hhdet_in_tes!N165=0,"",RES_hhdet_in_tes!N165/RES_hhdet_in_fec!N165)</f>
        <v>3.257933957050779</v>
      </c>
      <c r="O165" s="111">
        <f>IF(RES_hhdet_in_tes!O165=0,"",RES_hhdet_in_tes!O165/RES_hhdet_in_fec!O165)</f>
        <v>3.4056001129526141</v>
      </c>
      <c r="P165" s="111">
        <f>IF(RES_hhdet_in_tes!P165=0,"",RES_hhdet_in_tes!P165/RES_hhdet_in_fec!P165)</f>
        <v>3.5657408793193217</v>
      </c>
      <c r="Q165" s="111">
        <f>IF(RES_hhdet_in_tes!Q165=0,"",RES_hhdet_in_tes!Q165/RES_hhdet_in_fec!Q165)</f>
        <v>3.7033632254105053</v>
      </c>
      <c r="R165" s="111">
        <f>IF(RES_hhdet_in_tes!R165=0,"",RES_hhdet_in_tes!R165/RES_hhdet_in_fec!R165)</f>
        <v>3.7897017350017492</v>
      </c>
      <c r="S165" s="111">
        <f>IF(RES_hhdet_in_tes!S165=0,"",RES_hhdet_in_tes!S165/RES_hhdet_in_fec!S165)</f>
        <v>3.858422949467109</v>
      </c>
      <c r="T165" s="111">
        <f>IF(RES_hhdet_in_tes!T165=0,"",RES_hhdet_in_tes!T165/RES_hhdet_in_fec!T165)</f>
        <v>3.915842140173639</v>
      </c>
      <c r="U165" s="111">
        <f>IF(RES_hhdet_in_tes!U165=0,"",RES_hhdet_in_tes!U165/RES_hhdet_in_fec!U165)</f>
        <v>3.9681149469287034</v>
      </c>
      <c r="V165" s="111">
        <f>IF(RES_hhdet_in_tes!V165=0,"",RES_hhdet_in_tes!V165/RES_hhdet_in_fec!V165)</f>
        <v>4.0214127916716489</v>
      </c>
      <c r="W165" s="111">
        <f>IF(RES_hhdet_in_tes!W165=0,"",RES_hhdet_in_tes!W165/RES_hhdet_in_fec!W165)</f>
        <v>4.0735921261693395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0.69730967603337313</v>
      </c>
      <c r="D166" s="124">
        <f>IF(RES_hhdet_in_tes!D166=0,"",RES_hhdet_in_tes!D166/RES_hhdet_in_fec!D166)</f>
        <v>0.70054573821387922</v>
      </c>
      <c r="E166" s="124">
        <f>IF(RES_hhdet_in_tes!E166=0,"",RES_hhdet_in_tes!E166/RES_hhdet_in_fec!E166)</f>
        <v>0.70379857839855486</v>
      </c>
      <c r="F166" s="124">
        <f>IF(RES_hhdet_in_tes!F166=0,"",RES_hhdet_in_tes!F166/RES_hhdet_in_fec!F166)</f>
        <v>0.70426710213770427</v>
      </c>
      <c r="G166" s="124">
        <f>IF(RES_hhdet_in_tes!G166=0,"",RES_hhdet_in_tes!G166/RES_hhdet_in_fec!G166)</f>
        <v>0.70631769978499415</v>
      </c>
      <c r="H166" s="124">
        <f>IF(RES_hhdet_in_tes!H166=0,"",RES_hhdet_in_tes!H166/RES_hhdet_in_fec!H166)</f>
        <v>0.71258566231580123</v>
      </c>
      <c r="I166" s="124">
        <f>IF(RES_hhdet_in_tes!I166=0,"",RES_hhdet_in_tes!I166/RES_hhdet_in_fec!I166)</f>
        <v>0.71944652862133707</v>
      </c>
      <c r="J166" s="124">
        <f>IF(RES_hhdet_in_tes!J166=0,"",RES_hhdet_in_tes!J166/RES_hhdet_in_fec!J166)</f>
        <v>0.72055953761761449</v>
      </c>
      <c r="K166" s="124">
        <f>IF(RES_hhdet_in_tes!K166=0,"",RES_hhdet_in_tes!K166/RES_hhdet_in_fec!K166)</f>
        <v>0.72367686901187522</v>
      </c>
      <c r="L166" s="124">
        <f>IF(RES_hhdet_in_tes!L166=0,"",RES_hhdet_in_tes!L166/RES_hhdet_in_fec!L166)</f>
        <v>0.73297788811148401</v>
      </c>
      <c r="M166" s="124">
        <f>IF(RES_hhdet_in_tes!M166=0,"",RES_hhdet_in_tes!M166/RES_hhdet_in_fec!M166)</f>
        <v>0.74035401121867073</v>
      </c>
      <c r="N166" s="124">
        <f>IF(RES_hhdet_in_tes!N166=0,"",RES_hhdet_in_tes!N166/RES_hhdet_in_fec!N166)</f>
        <v>0.73638674773202362</v>
      </c>
      <c r="O166" s="124">
        <f>IF(RES_hhdet_in_tes!O166=0,"",RES_hhdet_in_tes!O166/RES_hhdet_in_fec!O166)</f>
        <v>0.74091466785254545</v>
      </c>
      <c r="P166" s="124">
        <f>IF(RES_hhdet_in_tes!P166=0,"",RES_hhdet_in_tes!P166/RES_hhdet_in_fec!P166)</f>
        <v>0.76162801720959905</v>
      </c>
      <c r="Q166" s="124">
        <f>IF(RES_hhdet_in_tes!Q166=0,"",RES_hhdet_in_tes!Q166/RES_hhdet_in_fec!Q166)</f>
        <v>0.77171265980007575</v>
      </c>
      <c r="R166" s="124">
        <f>IF(RES_hhdet_in_tes!R166=0,"",RES_hhdet_in_tes!R166/RES_hhdet_in_fec!R166)</f>
        <v>0.78156255300653754</v>
      </c>
      <c r="S166" s="124">
        <f>IF(RES_hhdet_in_tes!S166=0,"",RES_hhdet_in_tes!S166/RES_hhdet_in_fec!S166)</f>
        <v>0.78730658176061386</v>
      </c>
      <c r="T166" s="124">
        <f>IF(RES_hhdet_in_tes!T166=0,"",RES_hhdet_in_tes!T166/RES_hhdet_in_fec!T166)</f>
        <v>0.8020853907049087</v>
      </c>
      <c r="U166" s="124">
        <f>IF(RES_hhdet_in_tes!U166=0,"",RES_hhdet_in_tes!U166/RES_hhdet_in_fec!U166)</f>
        <v>0.8042403262330784</v>
      </c>
      <c r="V166" s="124">
        <f>IF(RES_hhdet_in_tes!V166=0,"",RES_hhdet_in_tes!V166/RES_hhdet_in_fec!V166)</f>
        <v>0.80394864802580823</v>
      </c>
      <c r="W166" s="124">
        <f>IF(RES_hhdet_in_tes!W166=0,"",RES_hhdet_in_tes!W166/RES_hhdet_in_fec!W166)</f>
        <v>0.81538204439908224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0.62611424810164462</v>
      </c>
      <c r="D167" s="111">
        <f>IF(RES_hhdet_in_tes!D167=0,"",RES_hhdet_in_tes!D167/RES_hhdet_in_fec!D167)</f>
        <v>0.62770833744734045</v>
      </c>
      <c r="E167" s="111">
        <f>IF(RES_hhdet_in_tes!E167=0,"",RES_hhdet_in_tes!E167/RES_hhdet_in_fec!E167)</f>
        <v>0.62956631860764511</v>
      </c>
      <c r="F167" s="111">
        <f>IF(RES_hhdet_in_tes!F167=0,"",RES_hhdet_in_tes!F167/RES_hhdet_in_fec!F167)</f>
        <v>0.63146028501539631</v>
      </c>
      <c r="G167" s="111">
        <f>IF(RES_hhdet_in_tes!G167=0,"",RES_hhdet_in_tes!G167/RES_hhdet_in_fec!G167)</f>
        <v>0.63359728026253792</v>
      </c>
      <c r="H167" s="111">
        <f>IF(RES_hhdet_in_tes!H167=0,"",RES_hhdet_in_tes!H167/RES_hhdet_in_fec!H167)</f>
        <v>0.63595196484922845</v>
      </c>
      <c r="I167" s="111">
        <f>IF(RES_hhdet_in_tes!I167=0,"",RES_hhdet_in_tes!I167/RES_hhdet_in_fec!I167)</f>
        <v>0.63857535432257273</v>
      </c>
      <c r="J167" s="111">
        <f>IF(RES_hhdet_in_tes!J167=0,"",RES_hhdet_in_tes!J167/RES_hhdet_in_fec!J167)</f>
        <v>0.64167644137219104</v>
      </c>
      <c r="K167" s="111">
        <f>IF(RES_hhdet_in_tes!K167=0,"",RES_hhdet_in_tes!K167/RES_hhdet_in_fec!K167)</f>
        <v>0.6454329247558761</v>
      </c>
      <c r="L167" s="111">
        <f>IF(RES_hhdet_in_tes!L167=0,"",RES_hhdet_in_tes!L167/RES_hhdet_in_fec!L167)</f>
        <v>0.64989234617661717</v>
      </c>
      <c r="M167" s="111">
        <f>IF(RES_hhdet_in_tes!M167=0,"",RES_hhdet_in_tes!M167/RES_hhdet_in_fec!M167)</f>
        <v>0.65927155426953865</v>
      </c>
      <c r="N167" s="111">
        <f>IF(RES_hhdet_in_tes!N167=0,"",RES_hhdet_in_tes!N167/RES_hhdet_in_fec!N167)</f>
        <v>0.67490897389288607</v>
      </c>
      <c r="O167" s="111">
        <f>IF(RES_hhdet_in_tes!O167=0,"",RES_hhdet_in_tes!O167/RES_hhdet_in_fec!O167)</f>
        <v>0.69792188644685271</v>
      </c>
      <c r="P167" s="111">
        <f>IF(RES_hhdet_in_tes!P167=0,"",RES_hhdet_in_tes!P167/RES_hhdet_in_fec!P167)</f>
        <v>0.72596208019456809</v>
      </c>
      <c r="Q167" s="111">
        <f>IF(RES_hhdet_in_tes!Q167=0,"",RES_hhdet_in_tes!Q167/RES_hhdet_in_fec!Q167)</f>
        <v>0.75142122902509423</v>
      </c>
      <c r="R167" s="111">
        <f>IF(RES_hhdet_in_tes!R167=0,"",RES_hhdet_in_tes!R167/RES_hhdet_in_fec!R167)</f>
        <v>0.76860303996867496</v>
      </c>
      <c r="S167" s="111">
        <f>IF(RES_hhdet_in_tes!S167=0,"",RES_hhdet_in_tes!S167/RES_hhdet_in_fec!S167)</f>
        <v>0.78516005778705333</v>
      </c>
      <c r="T167" s="111">
        <f>IF(RES_hhdet_in_tes!T167=0,"",RES_hhdet_in_tes!T167/RES_hhdet_in_fec!T167)</f>
        <v>0.8001550927923633</v>
      </c>
      <c r="U167" s="111">
        <f>IF(RES_hhdet_in_tes!U167=0,"",RES_hhdet_in_tes!U167/RES_hhdet_in_fec!U167)</f>
        <v>0.81265095529679121</v>
      </c>
      <c r="V167" s="111">
        <f>IF(RES_hhdet_in_tes!V167=0,"",RES_hhdet_in_tes!V167/RES_hhdet_in_fec!V167)</f>
        <v>0.82171045561250156</v>
      </c>
      <c r="W167" s="111">
        <f>IF(RES_hhdet_in_tes!W167=0,"",RES_hhdet_in_tes!W167/RES_hhdet_in_fec!W167)</f>
        <v>0.82597193697331484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0.8763639674353404</v>
      </c>
      <c r="D168" s="111">
        <f>IF(RES_hhdet_in_tes!D168=0,"",RES_hhdet_in_tes!D168/RES_hhdet_in_fec!D168)</f>
        <v>0.88658928196633979</v>
      </c>
      <c r="E168" s="111">
        <f>IF(RES_hhdet_in_tes!E168=0,"",RES_hhdet_in_tes!E168/RES_hhdet_in_fec!E168)</f>
        <v>0.87622519422845091</v>
      </c>
      <c r="F168" s="111">
        <f>IF(RES_hhdet_in_tes!F168=0,"",RES_hhdet_in_tes!F168/RES_hhdet_in_fec!F168)</f>
        <v>0.88008429107865271</v>
      </c>
      <c r="G168" s="111">
        <f>IF(RES_hhdet_in_tes!G168=0,"",RES_hhdet_in_tes!G168/RES_hhdet_in_fec!G168)</f>
        <v>0.88993424355021589</v>
      </c>
      <c r="H168" s="111">
        <f>IF(RES_hhdet_in_tes!H168=0,"",RES_hhdet_in_tes!H168/RES_hhdet_in_fec!H168)</f>
        <v>0.89524364166445336</v>
      </c>
      <c r="I168" s="111">
        <f>IF(RES_hhdet_in_tes!I168=0,"",RES_hhdet_in_tes!I168/RES_hhdet_in_fec!I168)</f>
        <v>0.87725023889789799</v>
      </c>
      <c r="J168" s="111">
        <f>IF(RES_hhdet_in_tes!J168=0,"",RES_hhdet_in_tes!J168/RES_hhdet_in_fec!J168)</f>
        <v>0.88662771740693547</v>
      </c>
      <c r="K168" s="111">
        <f>IF(RES_hhdet_in_tes!K168=0,"",RES_hhdet_in_tes!K168/RES_hhdet_in_fec!K168)</f>
        <v>0.89637303047169437</v>
      </c>
      <c r="L168" s="111">
        <f>IF(RES_hhdet_in_tes!L168=0,"",RES_hhdet_in_tes!L168/RES_hhdet_in_fec!L168)</f>
        <v>0.80462307195347893</v>
      </c>
      <c r="M168" s="111">
        <f>IF(RES_hhdet_in_tes!M168=0,"",RES_hhdet_in_tes!M168/RES_hhdet_in_fec!M168)</f>
        <v>0.90626452294005222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0.93283348838341273</v>
      </c>
      <c r="Q168" s="111">
        <f>IF(RES_hhdet_in_tes!Q168=0,"",RES_hhdet_in_tes!Q168/RES_hhdet_in_fec!Q168)</f>
        <v>0.93240997670574155</v>
      </c>
      <c r="R168" s="111">
        <f>IF(RES_hhdet_in_tes!R168=0,"",RES_hhdet_in_tes!R168/RES_hhdet_in_fec!R168)</f>
        <v>0.94226680975093058</v>
      </c>
      <c r="S168" s="111">
        <f>IF(RES_hhdet_in_tes!S168=0,"",RES_hhdet_in_tes!S168/RES_hhdet_in_fec!S168)</f>
        <v>0.94102264708381367</v>
      </c>
      <c r="T168" s="111">
        <f>IF(RES_hhdet_in_tes!T168=0,"",RES_hhdet_in_tes!T168/RES_hhdet_in_fec!T168)</f>
        <v>0.9460681686377207</v>
      </c>
      <c r="U168" s="111">
        <f>IF(RES_hhdet_in_tes!U168=0,"",RES_hhdet_in_tes!U168/RES_hhdet_in_fec!U168)</f>
        <v>0.95369048469509932</v>
      </c>
      <c r="V168" s="111">
        <f>IF(RES_hhdet_in_tes!V168=0,"",RES_hhdet_in_tes!V168/RES_hhdet_in_fec!V168)</f>
        <v>0.95464834706317647</v>
      </c>
      <c r="W168" s="111">
        <f>IF(RES_hhdet_in_tes!W168=0,"",RES_hhdet_in_tes!W168/RES_hhdet_in_fec!W168)</f>
        <v>0.95484492061410242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0.62611424810164462</v>
      </c>
      <c r="D169" s="112">
        <f>IF(RES_hhdet_in_tes!D169=0,"",RES_hhdet_in_tes!D169/RES_hhdet_in_fec!D169)</f>
        <v>0.62770833744734045</v>
      </c>
      <c r="E169" s="112">
        <f>IF(RES_hhdet_in_tes!E169=0,"",RES_hhdet_in_tes!E169/RES_hhdet_in_fec!E169)</f>
        <v>0.62956631860764511</v>
      </c>
      <c r="F169" s="112">
        <f>IF(RES_hhdet_in_tes!F169=0,"",RES_hhdet_in_tes!F169/RES_hhdet_in_fec!F169)</f>
        <v>0.63146028501539631</v>
      </c>
      <c r="G169" s="112">
        <f>IF(RES_hhdet_in_tes!G169=0,"",RES_hhdet_in_tes!G169/RES_hhdet_in_fec!G169)</f>
        <v>0.63359728026253792</v>
      </c>
      <c r="H169" s="112">
        <f>IF(RES_hhdet_in_tes!H169=0,"",RES_hhdet_in_tes!H169/RES_hhdet_in_fec!H169)</f>
        <v>0.63595196484922845</v>
      </c>
      <c r="I169" s="112">
        <f>IF(RES_hhdet_in_tes!I169=0,"",RES_hhdet_in_tes!I169/RES_hhdet_in_fec!I169)</f>
        <v>0.63857535432257273</v>
      </c>
      <c r="J169" s="112">
        <f>IF(RES_hhdet_in_tes!J169=0,"",RES_hhdet_in_tes!J169/RES_hhdet_in_fec!J169)</f>
        <v>0.64167644137219104</v>
      </c>
      <c r="K169" s="112">
        <f>IF(RES_hhdet_in_tes!K169=0,"",RES_hhdet_in_tes!K169/RES_hhdet_in_fec!K169)</f>
        <v>0.6454329247558761</v>
      </c>
      <c r="L169" s="112">
        <f>IF(RES_hhdet_in_tes!L169=0,"",RES_hhdet_in_tes!L169/RES_hhdet_in_fec!L169)</f>
        <v>0.64989234617661717</v>
      </c>
      <c r="M169" s="112">
        <f>IF(RES_hhdet_in_tes!M169=0,"",RES_hhdet_in_tes!M169/RES_hhdet_in_fec!M169)</f>
        <v>0.65927155426953865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0.72596208019456809</v>
      </c>
      <c r="Q169" s="112">
        <f>IF(RES_hhdet_in_tes!Q169=0,"",RES_hhdet_in_tes!Q169/RES_hhdet_in_fec!Q169)</f>
        <v>0.75142122902509423</v>
      </c>
      <c r="R169" s="112">
        <f>IF(RES_hhdet_in_tes!R169=0,"",RES_hhdet_in_tes!R169/RES_hhdet_in_fec!R169)</f>
        <v>0.76860303996867496</v>
      </c>
      <c r="S169" s="112">
        <f>IF(RES_hhdet_in_tes!S169=0,"",RES_hhdet_in_tes!S169/RES_hhdet_in_fec!S169)</f>
        <v>0.78516005778705333</v>
      </c>
      <c r="T169" s="112">
        <f>IF(RES_hhdet_in_tes!T169=0,"",RES_hhdet_in_tes!T169/RES_hhdet_in_fec!T169)</f>
        <v>0.80015509279236319</v>
      </c>
      <c r="U169" s="112">
        <f>IF(RES_hhdet_in_tes!U169=0,"",RES_hhdet_in_tes!U169/RES_hhdet_in_fec!U169)</f>
        <v>0.81265095529679121</v>
      </c>
      <c r="V169" s="112">
        <f>IF(RES_hhdet_in_tes!V169=0,"",RES_hhdet_in_tes!V169/RES_hhdet_in_fec!V169)</f>
        <v>0.82171045561250156</v>
      </c>
      <c r="W169" s="112">
        <f>IF(RES_hhdet_in_tes!W169=0,"",RES_hhdet_in_tes!W169/RES_hhdet_in_fec!W169)</f>
        <v>0.82597193697331484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0.70247081511579812</v>
      </c>
      <c r="D171" s="112">
        <f>IF(RES_hhdet_in_tes!D171=0,"",RES_hhdet_in_tes!D171/RES_hhdet_in_fec!D171)</f>
        <v>0.70348844057628712</v>
      </c>
      <c r="E171" s="112">
        <f>IF(RES_hhdet_in_tes!E171=0,"",RES_hhdet_in_tes!E171/RES_hhdet_in_fec!E171)</f>
        <v>0.70458433582618907</v>
      </c>
      <c r="F171" s="112">
        <f>IF(RES_hhdet_in_tes!F171=0,"",RES_hhdet_in_tes!F171/RES_hhdet_in_fec!F171)</f>
        <v>0.70569075815098226</v>
      </c>
      <c r="G171" s="112">
        <f>IF(RES_hhdet_in_tes!G171=0,"",RES_hhdet_in_tes!G171/RES_hhdet_in_fec!G171)</f>
        <v>0.70686988973606046</v>
      </c>
      <c r="H171" s="112">
        <f>IF(RES_hhdet_in_tes!H171=0,"",RES_hhdet_in_tes!H171/RES_hhdet_in_fec!H171)</f>
        <v>0.70811476079447921</v>
      </c>
      <c r="I171" s="112">
        <f>IF(RES_hhdet_in_tes!I171=0,"",RES_hhdet_in_tes!I171/RES_hhdet_in_fec!I171)</f>
        <v>0.70944156630054289</v>
      </c>
      <c r="J171" s="112">
        <f>IF(RES_hhdet_in_tes!J171=0,"",RES_hhdet_in_tes!J171/RES_hhdet_in_fec!J171)</f>
        <v>0.7109151321516638</v>
      </c>
      <c r="K171" s="112">
        <f>IF(RES_hhdet_in_tes!K171=0,"",RES_hhdet_in_tes!K171/RES_hhdet_in_fec!K171)</f>
        <v>0.71259290707740297</v>
      </c>
      <c r="L171" s="112">
        <f>IF(RES_hhdet_in_tes!L171=0,"",RES_hhdet_in_tes!L171/RES_hhdet_in_fec!L171)</f>
        <v>0.71449499740075118</v>
      </c>
      <c r="M171" s="112">
        <f>IF(RES_hhdet_in_tes!M171=0,"",RES_hhdet_in_tes!M171/RES_hhdet_in_fec!M171)</f>
        <v>0.71793938394270029</v>
      </c>
      <c r="N171" s="112">
        <f>IF(RES_hhdet_in_tes!N171=0,"",RES_hhdet_in_tes!N171/RES_hhdet_in_fec!N171)</f>
        <v>0.72350516767436823</v>
      </c>
      <c r="O171" s="112">
        <f>IF(RES_hhdet_in_tes!O171=0,"",RES_hhdet_in_tes!O171/RES_hhdet_in_fec!O171)</f>
        <v>0.7319349780338259</v>
      </c>
      <c r="P171" s="112">
        <f>IF(RES_hhdet_in_tes!P171=0,"",RES_hhdet_in_tes!P171/RES_hhdet_in_fec!P171)</f>
        <v>0.74290107917385406</v>
      </c>
      <c r="Q171" s="112">
        <f>IF(RES_hhdet_in_tes!Q171=0,"",RES_hhdet_in_tes!Q171/RES_hhdet_in_fec!Q171)</f>
        <v>0.75366146175833459</v>
      </c>
      <c r="R171" s="112">
        <f>IF(RES_hhdet_in_tes!R171=0,"",RES_hhdet_in_tes!R171/RES_hhdet_in_fec!R171)</f>
        <v>0.76137510309437328</v>
      </c>
      <c r="S171" s="112">
        <f>IF(RES_hhdet_in_tes!S171=0,"",RES_hhdet_in_tes!S171/RES_hhdet_in_fec!S171)</f>
        <v>0.76901269964100427</v>
      </c>
      <c r="T171" s="112">
        <f>IF(RES_hhdet_in_tes!T171=0,"",RES_hhdet_in_tes!T171/RES_hhdet_in_fec!T171)</f>
        <v>0.77641410518602594</v>
      </c>
      <c r="U171" s="112">
        <f>IF(RES_hhdet_in_tes!U171=0,"",RES_hhdet_in_tes!U171/RES_hhdet_in_fec!U171)</f>
        <v>0.78336677600770777</v>
      </c>
      <c r="V171" s="112">
        <f>IF(RES_hhdet_in_tes!V171=0,"",RES_hhdet_in_tes!V171/RES_hhdet_in_fec!V171)</f>
        <v>0.78954462748132304</v>
      </c>
      <c r="W171" s="112">
        <f>IF(RES_hhdet_in_tes!W171=0,"",RES_hhdet_in_tes!W171/RES_hhdet_in_fec!W171)</f>
        <v>0.79440779091412328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0.90902401216468298</v>
      </c>
      <c r="D172" s="113">
        <f>IF(RES_hhdet_in_tes!D172=0,"",RES_hhdet_in_tes!D172/RES_hhdet_in_fec!D172)</f>
        <v>0.91670709312611809</v>
      </c>
      <c r="E172" s="113">
        <f>IF(RES_hhdet_in_tes!E172=0,"",RES_hhdet_in_tes!E172/RES_hhdet_in_fec!E172)</f>
        <v>0.90852551231636891</v>
      </c>
      <c r="F172" s="113">
        <f>IF(RES_hhdet_in_tes!F172=0,"",RES_hhdet_in_tes!F172/RES_hhdet_in_fec!F172)</f>
        <v>0.91126092247383528</v>
      </c>
      <c r="G172" s="113">
        <f>IF(RES_hhdet_in_tes!G172=0,"",RES_hhdet_in_tes!G172/RES_hhdet_in_fec!G172)</f>
        <v>0.91858056223174678</v>
      </c>
      <c r="H172" s="113">
        <f>IF(RES_hhdet_in_tes!H172=0,"",RES_hhdet_in_tes!H172/RES_hhdet_in_fec!H172)</f>
        <v>0.92232404840165894</v>
      </c>
      <c r="I172" s="113">
        <f>IF(RES_hhdet_in_tes!I172=0,"",RES_hhdet_in_tes!I172/RES_hhdet_in_fec!I172)</f>
        <v>0.90805280821404599</v>
      </c>
      <c r="J172" s="113">
        <f>IF(RES_hhdet_in_tes!J172=0,"",RES_hhdet_in_tes!J172/RES_hhdet_in_fec!J172)</f>
        <v>0.9147483164900978</v>
      </c>
      <c r="K172" s="113">
        <f>IF(RES_hhdet_in_tes!K172=0,"",RES_hhdet_in_tes!K172/RES_hhdet_in_fec!K172)</f>
        <v>0.92188755464748895</v>
      </c>
      <c r="L172" s="113">
        <f>IF(RES_hhdet_in_tes!L172=0,"",RES_hhdet_in_tes!L172/RES_hhdet_in_fec!L172)</f>
        <v>0.84738244683412878</v>
      </c>
      <c r="M172" s="113">
        <f>IF(RES_hhdet_in_tes!M172=0,"",RES_hhdet_in_tes!M172/RES_hhdet_in_fec!M172)</f>
        <v>0.92724501112004742</v>
      </c>
      <c r="N172" s="113">
        <f>IF(RES_hhdet_in_tes!N172=0,"",RES_hhdet_in_tes!N172/RES_hhdet_in_fec!N172)</f>
        <v>0.91172627662544337</v>
      </c>
      <c r="O172" s="113">
        <f>IF(RES_hhdet_in_tes!O172=0,"",RES_hhdet_in_tes!O172/RES_hhdet_in_fec!O172)</f>
        <v>0.9117696047883983</v>
      </c>
      <c r="P172" s="113">
        <f>IF(RES_hhdet_in_tes!P172=0,"",RES_hhdet_in_tes!P172/RES_hhdet_in_fec!P172)</f>
        <v>0.93815228198596401</v>
      </c>
      <c r="Q172" s="113">
        <f>IF(RES_hhdet_in_tes!Q172=0,"",RES_hhdet_in_tes!Q172/RES_hhdet_in_fec!Q172)</f>
        <v>0.93310712461497713</v>
      </c>
      <c r="R172" s="113">
        <f>IF(RES_hhdet_in_tes!R172=0,"",RES_hhdet_in_tes!R172/RES_hhdet_in_fec!R172)</f>
        <v>0.94001616281212674</v>
      </c>
      <c r="S172" s="113">
        <f>IF(RES_hhdet_in_tes!S172=0,"",RES_hhdet_in_tes!S172/RES_hhdet_in_fec!S172)</f>
        <v>0.93559648097585935</v>
      </c>
      <c r="T172" s="113">
        <f>IF(RES_hhdet_in_tes!T172=0,"",RES_hhdet_in_tes!T172/RES_hhdet_in_fec!T172)</f>
        <v>0.93830243724886908</v>
      </c>
      <c r="U172" s="113">
        <f>IF(RES_hhdet_in_tes!U172=0,"",RES_hhdet_in_tes!U172/RES_hhdet_in_fec!U172)</f>
        <v>0.94490339159316517</v>
      </c>
      <c r="V172" s="113">
        <f>IF(RES_hhdet_in_tes!V172=0,"",RES_hhdet_in_tes!V172/RES_hhdet_in_fec!V172)</f>
        <v>0.94481968887303602</v>
      </c>
      <c r="W172" s="113">
        <f>IF(RES_hhdet_in_tes!W172=0,"",RES_hhdet_in_tes!W172/RES_hhdet_in_fec!W172)</f>
        <v>0.94509856545235893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0.70247081511579812</v>
      </c>
      <c r="D173" s="111">
        <f>IF(RES_hhdet_in_tes!D173=0,"",RES_hhdet_in_tes!D173/RES_hhdet_in_fec!D173)</f>
        <v>0.70348844057628712</v>
      </c>
      <c r="E173" s="111">
        <f>IF(RES_hhdet_in_tes!E173=0,"",RES_hhdet_in_tes!E173/RES_hhdet_in_fec!E173)</f>
        <v>0.70458433582618907</v>
      </c>
      <c r="F173" s="111">
        <f>IF(RES_hhdet_in_tes!F173=0,"",RES_hhdet_in_tes!F173/RES_hhdet_in_fec!F173)</f>
        <v>0.70569075815098226</v>
      </c>
      <c r="G173" s="111">
        <f>IF(RES_hhdet_in_tes!G173=0,"",RES_hhdet_in_tes!G173/RES_hhdet_in_fec!G173)</f>
        <v>0.70686988973606046</v>
      </c>
      <c r="H173" s="111">
        <f>IF(RES_hhdet_in_tes!H173=0,"",RES_hhdet_in_tes!H173/RES_hhdet_in_fec!H173)</f>
        <v>0.70811476079447921</v>
      </c>
      <c r="I173" s="111">
        <f>IF(RES_hhdet_in_tes!I173=0,"",RES_hhdet_in_tes!I173/RES_hhdet_in_fec!I173)</f>
        <v>0.70944156630054289</v>
      </c>
      <c r="J173" s="111">
        <f>IF(RES_hhdet_in_tes!J173=0,"",RES_hhdet_in_tes!J173/RES_hhdet_in_fec!J173)</f>
        <v>0.71091513215166391</v>
      </c>
      <c r="K173" s="111">
        <f>IF(RES_hhdet_in_tes!K173=0,"",RES_hhdet_in_tes!K173/RES_hhdet_in_fec!K173)</f>
        <v>0.71259290707740297</v>
      </c>
      <c r="L173" s="111">
        <f>IF(RES_hhdet_in_tes!L173=0,"",RES_hhdet_in_tes!L173/RES_hhdet_in_fec!L173)</f>
        <v>0.71449499740075118</v>
      </c>
      <c r="M173" s="111">
        <f>IF(RES_hhdet_in_tes!M173=0,"",RES_hhdet_in_tes!M173/RES_hhdet_in_fec!M173)</f>
        <v>0.71793938394270029</v>
      </c>
      <c r="N173" s="111">
        <f>IF(RES_hhdet_in_tes!N173=0,"",RES_hhdet_in_tes!N173/RES_hhdet_in_fec!N173)</f>
        <v>0.72350516767436823</v>
      </c>
      <c r="O173" s="111">
        <f>IF(RES_hhdet_in_tes!O173=0,"",RES_hhdet_in_tes!O173/RES_hhdet_in_fec!O173)</f>
        <v>0.7319349780338259</v>
      </c>
      <c r="P173" s="111">
        <f>IF(RES_hhdet_in_tes!P173=0,"",RES_hhdet_in_tes!P173/RES_hhdet_in_fec!P173)</f>
        <v>0.74290107917385406</v>
      </c>
      <c r="Q173" s="111">
        <f>IF(RES_hhdet_in_tes!Q173=0,"",RES_hhdet_in_tes!Q173/RES_hhdet_in_fec!Q173)</f>
        <v>0.75366146175833459</v>
      </c>
      <c r="R173" s="111">
        <f>IF(RES_hhdet_in_tes!R173=0,"",RES_hhdet_in_tes!R173/RES_hhdet_in_fec!R173)</f>
        <v>0.76137510309437328</v>
      </c>
      <c r="S173" s="111">
        <f>IF(RES_hhdet_in_tes!S173=0,"",RES_hhdet_in_tes!S173/RES_hhdet_in_fec!S173)</f>
        <v>0.76901269964100416</v>
      </c>
      <c r="T173" s="111">
        <f>IF(RES_hhdet_in_tes!T173=0,"",RES_hhdet_in_tes!T173/RES_hhdet_in_fec!T173)</f>
        <v>0.77641410518602594</v>
      </c>
      <c r="U173" s="111">
        <f>IF(RES_hhdet_in_tes!U173=0,"",RES_hhdet_in_tes!U173/RES_hhdet_in_fec!U173)</f>
        <v>0.78336677600770777</v>
      </c>
      <c r="V173" s="111">
        <f>IF(RES_hhdet_in_tes!V173=0,"",RES_hhdet_in_tes!V173/RES_hhdet_in_fec!V173)</f>
        <v>0.78954462748132292</v>
      </c>
      <c r="W173" s="111">
        <f>IF(RES_hhdet_in_tes!W173=0,"",RES_hhdet_in_tes!W173/RES_hhdet_in_fec!W173)</f>
        <v>0.79440779091412328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0.7003293843822348</v>
      </c>
      <c r="D175" s="124">
        <f>IF(RES_hhdet_in_tes!D175=0,"",RES_hhdet_in_tes!D175/RES_hhdet_in_fec!D175)</f>
        <v>0.69520787710215237</v>
      </c>
      <c r="E175" s="124">
        <f>IF(RES_hhdet_in_tes!E175=0,"",RES_hhdet_in_tes!E175/RES_hhdet_in_fec!E175)</f>
        <v>0.69824109941723078</v>
      </c>
      <c r="F175" s="124">
        <f>IF(RES_hhdet_in_tes!F175=0,"",RES_hhdet_in_tes!F175/RES_hhdet_in_fec!F175)</f>
        <v>0.68544844747600331</v>
      </c>
      <c r="G175" s="124">
        <f>IF(RES_hhdet_in_tes!G175=0,"",RES_hhdet_in_tes!G175/RES_hhdet_in_fec!G175)</f>
        <v>0.70226504917854349</v>
      </c>
      <c r="H175" s="124">
        <f>IF(RES_hhdet_in_tes!H175=0,"",RES_hhdet_in_tes!H175/RES_hhdet_in_fec!H175)</f>
        <v>0.71425143452445927</v>
      </c>
      <c r="I175" s="124">
        <f>IF(RES_hhdet_in_tes!I175=0,"",RES_hhdet_in_tes!I175/RES_hhdet_in_fec!I175)</f>
        <v>0.71365630117950141</v>
      </c>
      <c r="J175" s="124">
        <f>IF(RES_hhdet_in_tes!J175=0,"",RES_hhdet_in_tes!J175/RES_hhdet_in_fec!J175)</f>
        <v>0.72583321964641834</v>
      </c>
      <c r="K175" s="124">
        <f>IF(RES_hhdet_in_tes!K175=0,"",RES_hhdet_in_tes!K175/RES_hhdet_in_fec!K175)</f>
        <v>0.70987139508058117</v>
      </c>
      <c r="L175" s="124">
        <f>IF(RES_hhdet_in_tes!L175=0,"",RES_hhdet_in_tes!L175/RES_hhdet_in_fec!L175)</f>
        <v>0.72115041898489618</v>
      </c>
      <c r="M175" s="124">
        <f>IF(RES_hhdet_in_tes!M175=0,"",RES_hhdet_in_tes!M175/RES_hhdet_in_fec!M175)</f>
        <v>0.71710606390498532</v>
      </c>
      <c r="N175" s="124">
        <f>IF(RES_hhdet_in_tes!N175=0,"",RES_hhdet_in_tes!N175/RES_hhdet_in_fec!N175)</f>
        <v>0.72780292382631873</v>
      </c>
      <c r="O175" s="124">
        <f>IF(RES_hhdet_in_tes!O175=0,"",RES_hhdet_in_tes!O175/RES_hhdet_in_fec!O175)</f>
        <v>0.73283091110602416</v>
      </c>
      <c r="P175" s="124">
        <f>IF(RES_hhdet_in_tes!P175=0,"",RES_hhdet_in_tes!P175/RES_hhdet_in_fec!P175)</f>
        <v>0.73229769225435914</v>
      </c>
      <c r="Q175" s="124">
        <f>IF(RES_hhdet_in_tes!Q175=0,"",RES_hhdet_in_tes!Q175/RES_hhdet_in_fec!Q175)</f>
        <v>0.74771264157724038</v>
      </c>
      <c r="R175" s="124">
        <f>IF(RES_hhdet_in_tes!R175=0,"",RES_hhdet_in_tes!R175/RES_hhdet_in_fec!R175)</f>
        <v>0.77032341035375862</v>
      </c>
      <c r="S175" s="124">
        <f>IF(RES_hhdet_in_tes!S175=0,"",RES_hhdet_in_tes!S175/RES_hhdet_in_fec!S175)</f>
        <v>0.77225728469695332</v>
      </c>
      <c r="T175" s="124">
        <f>IF(RES_hhdet_in_tes!T175=0,"",RES_hhdet_in_tes!T175/RES_hhdet_in_fec!T175)</f>
        <v>0.77822377556439193</v>
      </c>
      <c r="U175" s="124">
        <f>IF(RES_hhdet_in_tes!U175=0,"",RES_hhdet_in_tes!U175/RES_hhdet_in_fec!U175)</f>
        <v>0.78924937317514965</v>
      </c>
      <c r="V175" s="124">
        <f>IF(RES_hhdet_in_tes!V175=0,"",RES_hhdet_in_tes!V175/RES_hhdet_in_fec!V175)</f>
        <v>0.79865918334561881</v>
      </c>
      <c r="W175" s="124">
        <f>IF(RES_hhdet_in_tes!W175=0,"",RES_hhdet_in_tes!W175/RES_hhdet_in_fec!W175)</f>
        <v>0.80959549510033901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0.62051148122153987</v>
      </c>
      <c r="D176" s="111">
        <f>IF(RES_hhdet_in_tes!D176=0,"",RES_hhdet_in_tes!D176/RES_hhdet_in_fec!D176)</f>
        <v>0.62067247674575687</v>
      </c>
      <c r="E176" s="111">
        <f>IF(RES_hhdet_in_tes!E176=0,"",RES_hhdet_in_tes!E176/RES_hhdet_in_fec!E176)</f>
        <v>0.62083120174244089</v>
      </c>
      <c r="F176" s="111">
        <f>IF(RES_hhdet_in_tes!F176=0,"",RES_hhdet_in_tes!F176/RES_hhdet_in_fec!F176)</f>
        <v>0.62098961712173417</v>
      </c>
      <c r="G176" s="111">
        <f>IF(RES_hhdet_in_tes!G176=0,"",RES_hhdet_in_tes!G176/RES_hhdet_in_fec!G176)</f>
        <v>0.62114594147871971</v>
      </c>
      <c r="H176" s="111">
        <f>IF(RES_hhdet_in_tes!H176=0,"",RES_hhdet_in_tes!H176/RES_hhdet_in_fec!H176)</f>
        <v>0.62130039283468108</v>
      </c>
      <c r="I176" s="111">
        <f>IF(RES_hhdet_in_tes!I176=0,"",RES_hhdet_in_tes!I176/RES_hhdet_in_fec!I176)</f>
        <v>0.62145253225139463</v>
      </c>
      <c r="J176" s="111">
        <f>IF(RES_hhdet_in_tes!J176=0,"",RES_hhdet_in_tes!J176/RES_hhdet_in_fec!J176)</f>
        <v>0.62160056155388976</v>
      </c>
      <c r="K176" s="111">
        <f>IF(RES_hhdet_in_tes!K176=0,"",RES_hhdet_in_tes!K176/RES_hhdet_in_fec!K176)</f>
        <v>0.62174295182046524</v>
      </c>
      <c r="L176" s="111">
        <f>IF(RES_hhdet_in_tes!L176=0,"",RES_hhdet_in_tes!L176/RES_hhdet_in_fec!L176)</f>
        <v>0.62187929400188346</v>
      </c>
      <c r="M176" s="111">
        <f>IF(RES_hhdet_in_tes!M176=0,"",RES_hhdet_in_tes!M176/RES_hhdet_in_fec!M176)</f>
        <v>0.62195266414682937</v>
      </c>
      <c r="N176" s="111">
        <f>IF(RES_hhdet_in_tes!N176=0,"",RES_hhdet_in_tes!N176/RES_hhdet_in_fec!N176)</f>
        <v>0.62195266414682937</v>
      </c>
      <c r="O176" s="111">
        <f>IF(RES_hhdet_in_tes!O176=0,"",RES_hhdet_in_tes!O176/RES_hhdet_in_fec!O176)</f>
        <v>0.62195266414682937</v>
      </c>
      <c r="P176" s="111">
        <f>IF(RES_hhdet_in_tes!P176=0,"",RES_hhdet_in_tes!P176/RES_hhdet_in_fec!P176)</f>
        <v>0.62195266414682937</v>
      </c>
      <c r="Q176" s="111">
        <f>IF(RES_hhdet_in_tes!Q176=0,"",RES_hhdet_in_tes!Q176/RES_hhdet_in_fec!Q176)</f>
        <v>0.62195266414682937</v>
      </c>
      <c r="R176" s="111">
        <f>IF(RES_hhdet_in_tes!R176=0,"",RES_hhdet_in_tes!R176/RES_hhdet_in_fec!R176)</f>
        <v>0.62241619459988184</v>
      </c>
      <c r="S176" s="111">
        <f>IF(RES_hhdet_in_tes!S176=0,"",RES_hhdet_in_tes!S176/RES_hhdet_in_fec!S176)</f>
        <v>0.62317417191470381</v>
      </c>
      <c r="T176" s="111">
        <f>IF(RES_hhdet_in_tes!T176=0,"",RES_hhdet_in_tes!T176/RES_hhdet_in_fec!T176)</f>
        <v>0.6240584787819955</v>
      </c>
      <c r="U176" s="111">
        <f>IF(RES_hhdet_in_tes!U176=0,"",RES_hhdet_in_tes!U176/RES_hhdet_in_fec!U176)</f>
        <v>0.62497436803740491</v>
      </c>
      <c r="V176" s="111">
        <f>IF(RES_hhdet_in_tes!V176=0,"",RES_hhdet_in_tes!V176/RES_hhdet_in_fec!V176)</f>
        <v>0.6258270925165792</v>
      </c>
      <c r="W176" s="111">
        <f>IF(RES_hhdet_in_tes!W176=0,"",RES_hhdet_in_tes!W176/RES_hhdet_in_fec!W176)</f>
        <v>0.62661665221951801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0.77301589809974391</v>
      </c>
      <c r="D177" s="45">
        <f>IF(RES_hhdet_in_tes!D177=0,"",RES_hhdet_in_tes!D177/RES_hhdet_in_fec!D177)</f>
        <v>0.77437562052589448</v>
      </c>
      <c r="E177" s="45">
        <f>IF(RES_hhdet_in_tes!E177=0,"",RES_hhdet_in_tes!E177/RES_hhdet_in_fec!E177)</f>
        <v>0.77578562219164593</v>
      </c>
      <c r="F177" s="45">
        <f>IF(RES_hhdet_in_tes!F177=0,"",RES_hhdet_in_tes!F177/RES_hhdet_in_fec!F177)</f>
        <v>0.77720248011734305</v>
      </c>
      <c r="G177" s="45">
        <f>IF(RES_hhdet_in_tes!G177=0,"",RES_hhdet_in_tes!G177/RES_hhdet_in_fec!G177)</f>
        <v>0.77866564226533574</v>
      </c>
      <c r="H177" s="45">
        <f>IF(RES_hhdet_in_tes!H177=0,"",RES_hhdet_in_tes!H177/RES_hhdet_in_fec!H177)</f>
        <v>0.78017028070723327</v>
      </c>
      <c r="I177" s="45">
        <f>IF(RES_hhdet_in_tes!I177=0,"",RES_hhdet_in_tes!I177/RES_hhdet_in_fec!I177)</f>
        <v>0.78172611542211135</v>
      </c>
      <c r="J177" s="45">
        <f>IF(RES_hhdet_in_tes!J177=0,"",RES_hhdet_in_tes!J177/RES_hhdet_in_fec!J177)</f>
        <v>0.78337296573339943</v>
      </c>
      <c r="K177" s="45">
        <f>IF(RES_hhdet_in_tes!K177=0,"",RES_hhdet_in_tes!K177/RES_hhdet_in_fec!K177)</f>
        <v>0.78514468853973984</v>
      </c>
      <c r="L177" s="45">
        <f>IF(RES_hhdet_in_tes!L177=0,"",RES_hhdet_in_tes!L177/RES_hhdet_in_fec!L177)</f>
        <v>0.7870503419495819</v>
      </c>
      <c r="M177" s="45">
        <f>IF(RES_hhdet_in_tes!M177=0,"",RES_hhdet_in_tes!M177/RES_hhdet_in_fec!M177)</f>
        <v>0.78964304490911064</v>
      </c>
      <c r="N177" s="45">
        <f>IF(RES_hhdet_in_tes!N177=0,"",RES_hhdet_in_tes!N177/RES_hhdet_in_fec!N177)</f>
        <v>0.79307963633944278</v>
      </c>
      <c r="O177" s="45">
        <f>IF(RES_hhdet_in_tes!O177=0,"",RES_hhdet_in_tes!O177/RES_hhdet_in_fec!O177)</f>
        <v>0.79774146681095071</v>
      </c>
      <c r="P177" s="45">
        <f>IF(RES_hhdet_in_tes!P177=0,"",RES_hhdet_in_tes!P177/RES_hhdet_in_fec!P177)</f>
        <v>0.80382882508509612</v>
      </c>
      <c r="Q177" s="45">
        <f>IF(RES_hhdet_in_tes!Q177=0,"",RES_hhdet_in_tes!Q177/RES_hhdet_in_fec!Q177)</f>
        <v>0.81167461886400161</v>
      </c>
      <c r="R177" s="45">
        <f>IF(RES_hhdet_in_tes!R177=0,"",RES_hhdet_in_tes!R177/RES_hhdet_in_fec!R177)</f>
        <v>0.82234761151953373</v>
      </c>
      <c r="S177" s="45">
        <f>IF(RES_hhdet_in_tes!S177=0,"",RES_hhdet_in_tes!S177/RES_hhdet_in_fec!S177)</f>
        <v>0.83566850461654096</v>
      </c>
      <c r="T177" s="45">
        <f>IF(RES_hhdet_in_tes!T177=0,"",RES_hhdet_in_tes!T177/RES_hhdet_in_fec!T177)</f>
        <v>0.84999062511620016</v>
      </c>
      <c r="U177" s="45">
        <f>IF(RES_hhdet_in_tes!U177=0,"",RES_hhdet_in_tes!U177/RES_hhdet_in_fec!U177)</f>
        <v>0.86366729997972891</v>
      </c>
      <c r="V177" s="45">
        <f>IF(RES_hhdet_in_tes!V177=0,"",RES_hhdet_in_tes!V177/RES_hhdet_in_fec!V177)</f>
        <v>0.87505185616832715</v>
      </c>
      <c r="W177" s="45">
        <f>IF(RES_hhdet_in_tes!W177=0,"",RES_hhdet_in_tes!W177/RES_hhdet_in_fec!W177)</f>
        <v>0.8835658705515006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13.04062810769955</v>
      </c>
      <c r="I3" s="117">
        <f t="shared" si="0"/>
        <v>36.573702632770249</v>
      </c>
      <c r="J3" s="117">
        <f t="shared" si="0"/>
        <v>44.259270980465374</v>
      </c>
      <c r="K3" s="117">
        <f t="shared" si="0"/>
        <v>24.786892309430623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0.84677356090297451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1.0079014822618499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12.721831021709349</v>
      </c>
      <c r="I4" s="122">
        <f t="shared" si="3"/>
        <v>34.781887899142852</v>
      </c>
      <c r="J4" s="122">
        <f t="shared" si="3"/>
        <v>41.396557760301604</v>
      </c>
      <c r="K4" s="122">
        <f t="shared" si="3"/>
        <v>23.198654415154206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0.74252327031357246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0.97218510873203612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12.721831021709349</v>
      </c>
      <c r="I5" s="98">
        <v>34.781887899142852</v>
      </c>
      <c r="J5" s="98">
        <v>41.396557760301604</v>
      </c>
      <c r="K5" s="98">
        <v>23.198654415154206</v>
      </c>
      <c r="L5" s="98">
        <v>0</v>
      </c>
      <c r="M5" s="98">
        <v>0</v>
      </c>
      <c r="N5" s="98">
        <v>0</v>
      </c>
      <c r="O5" s="98">
        <v>0.74252327031357246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0.97218510873203612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0.11158254232512364</v>
      </c>
      <c r="I9" s="122">
        <v>1.159183779791775</v>
      </c>
      <c r="J9" s="122">
        <v>2.3077544049652774</v>
      </c>
      <c r="K9" s="122">
        <v>1.2229008341229104</v>
      </c>
      <c r="L9" s="122">
        <v>0</v>
      </c>
      <c r="M9" s="122">
        <v>0</v>
      </c>
      <c r="N9" s="122">
        <v>0</v>
      </c>
      <c r="O9" s="122">
        <v>9.1742361464310765E-2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1.6804515284819882E-2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4.1276507787471356E-2</v>
      </c>
      <c r="I10" s="98">
        <v>1.0183729820671765</v>
      </c>
      <c r="J10" s="98">
        <v>2.235585435396934</v>
      </c>
      <c r="K10" s="98">
        <v>1.1551647884627112</v>
      </c>
      <c r="L10" s="98">
        <v>0</v>
      </c>
      <c r="M10" s="98">
        <v>0</v>
      </c>
      <c r="N10" s="98">
        <v>0</v>
      </c>
      <c r="O10" s="98">
        <v>9.1742361464310765E-2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1.1843782416882845E-2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7.0306034537652287E-2</v>
      </c>
      <c r="I11" s="98">
        <v>0.14072946541777562</v>
      </c>
      <c r="J11" s="98">
        <v>7.2168969568343622E-2</v>
      </c>
      <c r="K11" s="98">
        <v>6.7736045660199265E-2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4.9607328679370354E-3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8.1332306823009098E-5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8.1332306823009098E-5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0.20721454366507774</v>
      </c>
      <c r="I19" s="122">
        <v>0.63263095383562351</v>
      </c>
      <c r="J19" s="122">
        <v>0.55495881519849044</v>
      </c>
      <c r="K19" s="122">
        <v>0.36533706015350725</v>
      </c>
      <c r="L19" s="122">
        <v>0</v>
      </c>
      <c r="M19" s="122">
        <v>0</v>
      </c>
      <c r="N19" s="122">
        <v>0</v>
      </c>
      <c r="O19" s="122">
        <v>1.2507929125091282E-2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1.8911858244993897E-2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0.20721454366507774</v>
      </c>
      <c r="I21" s="98">
        <v>0.63263095383562351</v>
      </c>
      <c r="J21" s="98">
        <v>0.55495881519849044</v>
      </c>
      <c r="K21" s="98">
        <v>0.36533706015350725</v>
      </c>
      <c r="L21" s="98">
        <v>0</v>
      </c>
      <c r="M21" s="98">
        <v>0</v>
      </c>
      <c r="N21" s="98">
        <v>0</v>
      </c>
      <c r="O21" s="98">
        <v>1.2507929125091282E-2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1.8911858244993897E-2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46.141619543092446</v>
      </c>
      <c r="D24" s="117">
        <f t="shared" si="7"/>
        <v>36.326731686523082</v>
      </c>
      <c r="E24" s="117">
        <f t="shared" si="7"/>
        <v>29.919865788514986</v>
      </c>
      <c r="F24" s="117">
        <f t="shared" si="7"/>
        <v>38.391505420882886</v>
      </c>
      <c r="G24" s="117">
        <f t="shared" si="7"/>
        <v>37.116506999800279</v>
      </c>
      <c r="H24" s="117">
        <f t="shared" si="7"/>
        <v>46.860669177635522</v>
      </c>
      <c r="I24" s="117">
        <f t="shared" si="7"/>
        <v>46.807249209580199</v>
      </c>
      <c r="J24" s="117">
        <f t="shared" si="7"/>
        <v>37.606359229452657</v>
      </c>
      <c r="K24" s="117">
        <f t="shared" si="7"/>
        <v>33.414080216960016</v>
      </c>
      <c r="L24" s="117">
        <f t="shared" si="7"/>
        <v>33.41383306344251</v>
      </c>
      <c r="M24" s="117">
        <f t="shared" si="7"/>
        <v>14.365238637660532</v>
      </c>
      <c r="N24" s="117">
        <f t="shared" si="7"/>
        <v>20.871934197851349</v>
      </c>
      <c r="O24" s="117">
        <f t="shared" si="7"/>
        <v>20.844733960647897</v>
      </c>
      <c r="P24" s="117">
        <f t="shared" si="7"/>
        <v>0</v>
      </c>
      <c r="Q24" s="117">
        <f t="shared" si="7"/>
        <v>9.8772263779016463</v>
      </c>
      <c r="R24" s="117">
        <f t="shared" ref="R24:V24" si="8">R25+R28+R30+R39</f>
        <v>31.775425197997354</v>
      </c>
      <c r="S24" s="117">
        <f t="shared" si="8"/>
        <v>20.978694533990421</v>
      </c>
      <c r="T24" s="117">
        <f t="shared" si="8"/>
        <v>14.904002715345959</v>
      </c>
      <c r="U24" s="117">
        <f t="shared" si="8"/>
        <v>10.282488866034695</v>
      </c>
      <c r="V24" s="117">
        <f t="shared" si="8"/>
        <v>15.035505370476319</v>
      </c>
      <c r="W24" s="117">
        <f t="shared" ref="W24" si="9">W25+W28+W30+W39</f>
        <v>25.244111177122615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44.607775912823676</v>
      </c>
      <c r="D25" s="122">
        <f t="shared" si="10"/>
        <v>35.076446450867607</v>
      </c>
      <c r="E25" s="122">
        <f t="shared" si="10"/>
        <v>28.946476142632264</v>
      </c>
      <c r="F25" s="122">
        <f t="shared" si="10"/>
        <v>37.093607442959275</v>
      </c>
      <c r="G25" s="122">
        <f t="shared" si="10"/>
        <v>35.980684333770434</v>
      </c>
      <c r="H25" s="122">
        <f t="shared" si="10"/>
        <v>45.548164611061303</v>
      </c>
      <c r="I25" s="122">
        <f t="shared" si="10"/>
        <v>45.374243226640957</v>
      </c>
      <c r="J25" s="122">
        <f t="shared" si="10"/>
        <v>36.720524295542553</v>
      </c>
      <c r="K25" s="122">
        <f t="shared" si="10"/>
        <v>32.520515918262753</v>
      </c>
      <c r="L25" s="122">
        <f t="shared" si="10"/>
        <v>32.574102799128489</v>
      </c>
      <c r="M25" s="122">
        <f t="shared" si="10"/>
        <v>13.850523683855997</v>
      </c>
      <c r="N25" s="122">
        <f t="shared" si="10"/>
        <v>20.251371433859934</v>
      </c>
      <c r="O25" s="122">
        <f t="shared" si="10"/>
        <v>20.252776609810468</v>
      </c>
      <c r="P25" s="122">
        <f t="shared" si="10"/>
        <v>0</v>
      </c>
      <c r="Q25" s="122">
        <f t="shared" si="10"/>
        <v>9.5393690777753086</v>
      </c>
      <c r="R25" s="122">
        <f t="shared" ref="R25:V25" si="11">SUM(R26:R27)</f>
        <v>31.03274853646527</v>
      </c>
      <c r="S25" s="122">
        <f t="shared" si="11"/>
        <v>20.344412264642745</v>
      </c>
      <c r="T25" s="122">
        <f t="shared" si="11"/>
        <v>14.423008098319661</v>
      </c>
      <c r="U25" s="122">
        <f t="shared" si="11"/>
        <v>9.9200493986001348</v>
      </c>
      <c r="V25" s="122">
        <f t="shared" si="11"/>
        <v>14.376791695800744</v>
      </c>
      <c r="W25" s="122">
        <f t="shared" ref="W25" si="12">SUM(W26:W27)</f>
        <v>24.556292930067499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44.607775912823676</v>
      </c>
      <c r="D26" s="98">
        <v>35.076446450867607</v>
      </c>
      <c r="E26" s="98">
        <v>28.946476142632264</v>
      </c>
      <c r="F26" s="98">
        <v>37.093607442959275</v>
      </c>
      <c r="G26" s="98">
        <v>35.980684333770434</v>
      </c>
      <c r="H26" s="98">
        <v>45.548164611061303</v>
      </c>
      <c r="I26" s="98">
        <v>45.374243226640957</v>
      </c>
      <c r="J26" s="98">
        <v>36.720524295542553</v>
      </c>
      <c r="K26" s="98">
        <v>32.520515918262753</v>
      </c>
      <c r="L26" s="98">
        <v>32.574102799128489</v>
      </c>
      <c r="M26" s="98">
        <v>13.850523683855997</v>
      </c>
      <c r="N26" s="98">
        <v>20.251371433859934</v>
      </c>
      <c r="O26" s="98">
        <v>20.252776609810468</v>
      </c>
      <c r="P26" s="98">
        <v>0</v>
      </c>
      <c r="Q26" s="98">
        <v>9.5393690777753086</v>
      </c>
      <c r="R26" s="98">
        <v>31.03274853646527</v>
      </c>
      <c r="S26" s="98">
        <v>20.344412264642745</v>
      </c>
      <c r="T26" s="98">
        <v>14.423008098319661</v>
      </c>
      <c r="U26" s="98">
        <v>9.9200493986001348</v>
      </c>
      <c r="V26" s="98">
        <v>14.376791695800744</v>
      </c>
      <c r="W26" s="98">
        <v>24.556292930067499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0.43015666698297716</v>
      </c>
      <c r="D30" s="122">
        <v>0.2676162188617181</v>
      </c>
      <c r="E30" s="122">
        <v>0.21167873157985531</v>
      </c>
      <c r="F30" s="122">
        <v>0.30020095520808937</v>
      </c>
      <c r="G30" s="122">
        <v>0.30850777709825544</v>
      </c>
      <c r="H30" s="122">
        <v>0.33929895544694266</v>
      </c>
      <c r="I30" s="122">
        <v>0.31179052206395208</v>
      </c>
      <c r="J30" s="122">
        <v>0.14838189001767199</v>
      </c>
      <c r="K30" s="122">
        <v>0.18972727074469345</v>
      </c>
      <c r="L30" s="122">
        <v>0.12758283050552963</v>
      </c>
      <c r="M30" s="122">
        <v>7.9269012208076861E-2</v>
      </c>
      <c r="N30" s="122">
        <v>9.5363234599878333E-2</v>
      </c>
      <c r="O30" s="122">
        <v>9.681588064416162E-2</v>
      </c>
      <c r="P30" s="122">
        <v>0</v>
      </c>
      <c r="Q30" s="122">
        <v>5.5189062940117647E-2</v>
      </c>
      <c r="R30" s="122">
        <v>0.15103962638115251</v>
      </c>
      <c r="S30" s="122">
        <v>0.12057038921236436</v>
      </c>
      <c r="T30" s="122">
        <v>7.9584283879431506E-2</v>
      </c>
      <c r="U30" s="122">
        <v>5.6539099586600521E-2</v>
      </c>
      <c r="V30" s="122">
        <v>0.10335361394610972</v>
      </c>
      <c r="W30" s="122">
        <v>0.14955766623606079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0.43015666698297716</v>
      </c>
      <c r="D31" s="98">
        <v>0.2676162188617181</v>
      </c>
      <c r="E31" s="98">
        <v>0.21167873157985531</v>
      </c>
      <c r="F31" s="98">
        <v>0.30020095520808937</v>
      </c>
      <c r="G31" s="98">
        <v>0.30843912791155031</v>
      </c>
      <c r="H31" s="98">
        <v>0.33923449848660936</v>
      </c>
      <c r="I31" s="98">
        <v>0.31170918975712908</v>
      </c>
      <c r="J31" s="98">
        <v>0.14838189001767199</v>
      </c>
      <c r="K31" s="98">
        <v>0.18966092784855793</v>
      </c>
      <c r="L31" s="98">
        <v>0.12743277568466985</v>
      </c>
      <c r="M31" s="98">
        <v>7.9269012208076861E-2</v>
      </c>
      <c r="N31" s="98">
        <v>9.5363234599878333E-2</v>
      </c>
      <c r="O31" s="98">
        <v>9.681588064416162E-2</v>
      </c>
      <c r="P31" s="98">
        <v>0</v>
      </c>
      <c r="Q31" s="98">
        <v>5.5189062940117647E-2</v>
      </c>
      <c r="R31" s="98">
        <v>0.15097517248127168</v>
      </c>
      <c r="S31" s="98">
        <v>0.12049469458047388</v>
      </c>
      <c r="T31" s="98">
        <v>7.9507592373948263E-2</v>
      </c>
      <c r="U31" s="98">
        <v>5.6539099586600521E-2</v>
      </c>
      <c r="V31" s="98">
        <v>0.10335361394610972</v>
      </c>
      <c r="W31" s="98">
        <v>0.14948341708716933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6.8649186705141581E-5</v>
      </c>
      <c r="H32" s="98">
        <v>6.4456960333303135E-5</v>
      </c>
      <c r="I32" s="98">
        <v>8.1332306823009098E-5</v>
      </c>
      <c r="J32" s="98">
        <v>0</v>
      </c>
      <c r="K32" s="98">
        <v>6.6342896135537612E-5</v>
      </c>
      <c r="L32" s="98">
        <v>1.5005482085977739E-4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6.4453899880826445E-5</v>
      </c>
      <c r="S32" s="98">
        <v>7.5694631890479757E-5</v>
      </c>
      <c r="T32" s="98">
        <v>7.6691505483240797E-5</v>
      </c>
      <c r="U32" s="98">
        <v>0</v>
      </c>
      <c r="V32" s="98">
        <v>0</v>
      </c>
      <c r="W32" s="98">
        <v>7.4249148891443974E-5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6.8649186705141581E-5</v>
      </c>
      <c r="H33" s="101">
        <v>6.4456960333303135E-5</v>
      </c>
      <c r="I33" s="101">
        <v>8.1332306823009098E-5</v>
      </c>
      <c r="J33" s="101">
        <v>0</v>
      </c>
      <c r="K33" s="101">
        <v>6.6342896135537612E-5</v>
      </c>
      <c r="L33" s="101">
        <v>1.5005482085977739E-4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6.4453899880826445E-5</v>
      </c>
      <c r="S33" s="101">
        <v>7.5694631890479757E-5</v>
      </c>
      <c r="T33" s="101">
        <v>7.6691505483240797E-5</v>
      </c>
      <c r="U33" s="101">
        <v>0</v>
      </c>
      <c r="V33" s="101">
        <v>0</v>
      </c>
      <c r="W33" s="101">
        <v>7.4249148891443974E-5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1.1036869632857953</v>
      </c>
      <c r="D39" s="122">
        <v>0.98266901679375895</v>
      </c>
      <c r="E39" s="122">
        <v>0.76171091430286697</v>
      </c>
      <c r="F39" s="122">
        <v>0.99769702271551786</v>
      </c>
      <c r="G39" s="122">
        <v>0.82731488893159211</v>
      </c>
      <c r="H39" s="122">
        <v>0.9732056111272761</v>
      </c>
      <c r="I39" s="122">
        <v>1.1212154608752882</v>
      </c>
      <c r="J39" s="122">
        <v>0.73745304389243271</v>
      </c>
      <c r="K39" s="122">
        <v>0.70383702795257463</v>
      </c>
      <c r="L39" s="122">
        <v>0.71214743380849277</v>
      </c>
      <c r="M39" s="122">
        <v>0.43544594159645905</v>
      </c>
      <c r="N39" s="122">
        <v>0.52519952939153625</v>
      </c>
      <c r="O39" s="122">
        <v>0.49514147019326865</v>
      </c>
      <c r="P39" s="122">
        <v>0</v>
      </c>
      <c r="Q39" s="122">
        <v>0.28266823718621936</v>
      </c>
      <c r="R39" s="122">
        <v>0.59163703515093047</v>
      </c>
      <c r="S39" s="122">
        <v>0.51371188013531188</v>
      </c>
      <c r="T39" s="122">
        <v>0.40141033314686642</v>
      </c>
      <c r="U39" s="122">
        <v>0.30590036784796032</v>
      </c>
      <c r="V39" s="122">
        <v>0.55536006072946442</v>
      </c>
      <c r="W39" s="122">
        <v>0.53826058081905714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1.1036869632857953</v>
      </c>
      <c r="D40" s="98">
        <v>0.98266901679375895</v>
      </c>
      <c r="E40" s="98">
        <v>0.76171091430286697</v>
      </c>
      <c r="F40" s="98">
        <v>0.99769702271551786</v>
      </c>
      <c r="G40" s="98">
        <v>0.82731488893159211</v>
      </c>
      <c r="H40" s="98">
        <v>0.9732056111272761</v>
      </c>
      <c r="I40" s="98">
        <v>1.1212154608752882</v>
      </c>
      <c r="J40" s="98">
        <v>0.73745304389243271</v>
      </c>
      <c r="K40" s="98">
        <v>0.70383702795257463</v>
      </c>
      <c r="L40" s="98">
        <v>0.71214743380849277</v>
      </c>
      <c r="M40" s="98">
        <v>0.43544594159645905</v>
      </c>
      <c r="N40" s="98">
        <v>0.52519952939153625</v>
      </c>
      <c r="O40" s="98">
        <v>0.49514147019326865</v>
      </c>
      <c r="P40" s="98">
        <v>0</v>
      </c>
      <c r="Q40" s="98">
        <v>0.28266823718621936</v>
      </c>
      <c r="R40" s="98">
        <v>0.59163703515093047</v>
      </c>
      <c r="S40" s="98">
        <v>0.51371188013531188</v>
      </c>
      <c r="T40" s="98">
        <v>0.40141033314686642</v>
      </c>
      <c r="U40" s="98">
        <v>0.30590036784796032</v>
      </c>
      <c r="V40" s="98">
        <v>0.55536006072946442</v>
      </c>
      <c r="W40" s="98">
        <v>0.53826058081905714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606.14427120359744</v>
      </c>
      <c r="D43" s="117">
        <f t="shared" si="14"/>
        <v>474.71424136607453</v>
      </c>
      <c r="E43" s="117">
        <f t="shared" si="14"/>
        <v>603.53667202059091</v>
      </c>
      <c r="F43" s="117">
        <f t="shared" si="14"/>
        <v>443.50571604850671</v>
      </c>
      <c r="G43" s="117">
        <f t="shared" si="14"/>
        <v>496.24929165912488</v>
      </c>
      <c r="H43" s="117">
        <f t="shared" si="14"/>
        <v>532.17869719756845</v>
      </c>
      <c r="I43" s="117">
        <f t="shared" si="14"/>
        <v>453.72140635088755</v>
      </c>
      <c r="J43" s="117">
        <f t="shared" si="14"/>
        <v>727.68819712790696</v>
      </c>
      <c r="K43" s="117">
        <f t="shared" si="14"/>
        <v>453.98861292103248</v>
      </c>
      <c r="L43" s="117">
        <f t="shared" si="14"/>
        <v>316.92424603728256</v>
      </c>
      <c r="M43" s="117">
        <f t="shared" si="14"/>
        <v>240.34474155367826</v>
      </c>
      <c r="N43" s="117">
        <f t="shared" si="14"/>
        <v>371.07429407711209</v>
      </c>
      <c r="O43" s="117">
        <f t="shared" si="14"/>
        <v>474.16314255170221</v>
      </c>
      <c r="P43" s="117">
        <f t="shared" si="14"/>
        <v>237.23199482594629</v>
      </c>
      <c r="Q43" s="117">
        <f t="shared" si="14"/>
        <v>117.58844196051872</v>
      </c>
      <c r="R43" s="117">
        <f t="shared" ref="R43:V43" si="15">R44+R47+R49+R58</f>
        <v>0</v>
      </c>
      <c r="S43" s="117">
        <f t="shared" si="15"/>
        <v>128.15407387029532</v>
      </c>
      <c r="T43" s="117">
        <f t="shared" si="15"/>
        <v>124.95412532092278</v>
      </c>
      <c r="U43" s="117">
        <f t="shared" si="15"/>
        <v>147.22404975254159</v>
      </c>
      <c r="V43" s="117">
        <f t="shared" si="15"/>
        <v>152.06200220120189</v>
      </c>
      <c r="W43" s="117">
        <f t="shared" ref="W43" si="16">W44+W47+W49+W58</f>
        <v>125.16462987120228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567.87501754942866</v>
      </c>
      <c r="D44" s="122">
        <f t="shared" si="17"/>
        <v>444.48189825383298</v>
      </c>
      <c r="E44" s="122">
        <f t="shared" si="17"/>
        <v>558.41486893653871</v>
      </c>
      <c r="F44" s="122">
        <f t="shared" si="17"/>
        <v>415.56030939666891</v>
      </c>
      <c r="G44" s="122">
        <f t="shared" si="17"/>
        <v>464.6391422290427</v>
      </c>
      <c r="H44" s="122">
        <f t="shared" si="17"/>
        <v>501.81622749583317</v>
      </c>
      <c r="I44" s="122">
        <f t="shared" si="17"/>
        <v>412.78691197189585</v>
      </c>
      <c r="J44" s="122">
        <f t="shared" si="17"/>
        <v>662.98148079679595</v>
      </c>
      <c r="K44" s="122">
        <f t="shared" si="17"/>
        <v>421.55111294015148</v>
      </c>
      <c r="L44" s="122">
        <f t="shared" si="17"/>
        <v>296.83807443990804</v>
      </c>
      <c r="M44" s="122">
        <f t="shared" si="17"/>
        <v>223.44948237378787</v>
      </c>
      <c r="N44" s="122">
        <f t="shared" si="17"/>
        <v>343.54560208868634</v>
      </c>
      <c r="O44" s="122">
        <f t="shared" si="17"/>
        <v>442.54717761379226</v>
      </c>
      <c r="P44" s="122">
        <f t="shared" si="17"/>
        <v>211.7965443809785</v>
      </c>
      <c r="Q44" s="122">
        <f t="shared" si="17"/>
        <v>101.33648463849858</v>
      </c>
      <c r="R44" s="122">
        <f t="shared" ref="R44:V44" si="18">SUM(R45:R46)</f>
        <v>0</v>
      </c>
      <c r="S44" s="122">
        <f t="shared" si="18"/>
        <v>107.79553741808809</v>
      </c>
      <c r="T44" s="122">
        <f t="shared" si="18"/>
        <v>104.08774318051545</v>
      </c>
      <c r="U44" s="122">
        <f t="shared" si="18"/>
        <v>122.1090051342092</v>
      </c>
      <c r="V44" s="122">
        <f t="shared" si="18"/>
        <v>123.56581490367365</v>
      </c>
      <c r="W44" s="122">
        <f t="shared" ref="W44" si="19">SUM(W45:W46)</f>
        <v>108.60666142290535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567.87501754942866</v>
      </c>
      <c r="D45" s="98">
        <v>444.48189825383298</v>
      </c>
      <c r="E45" s="98">
        <v>558.41486893653871</v>
      </c>
      <c r="F45" s="98">
        <v>415.56030939666891</v>
      </c>
      <c r="G45" s="98">
        <v>464.6391422290427</v>
      </c>
      <c r="H45" s="98">
        <v>501.81622749583317</v>
      </c>
      <c r="I45" s="98">
        <v>412.78691197189585</v>
      </c>
      <c r="J45" s="98">
        <v>662.98148079679595</v>
      </c>
      <c r="K45" s="98">
        <v>421.55111294015148</v>
      </c>
      <c r="L45" s="98">
        <v>296.83807443990804</v>
      </c>
      <c r="M45" s="98">
        <v>223.44948237378787</v>
      </c>
      <c r="N45" s="98">
        <v>343.54560208868634</v>
      </c>
      <c r="O45" s="98">
        <v>442.54717761379226</v>
      </c>
      <c r="P45" s="98">
        <v>211.7965443809785</v>
      </c>
      <c r="Q45" s="98">
        <v>101.33648463849858</v>
      </c>
      <c r="R45" s="98">
        <v>0</v>
      </c>
      <c r="S45" s="98">
        <v>107.79553741808809</v>
      </c>
      <c r="T45" s="98">
        <v>104.08774318051545</v>
      </c>
      <c r="U45" s="98">
        <v>122.1090051342092</v>
      </c>
      <c r="V45" s="98">
        <v>123.56581490367365</v>
      </c>
      <c r="W45" s="98">
        <v>108.60666142290535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27.580627854080788</v>
      </c>
      <c r="D49" s="122">
        <v>19.72886987251724</v>
      </c>
      <c r="E49" s="122">
        <v>33.53939173235468</v>
      </c>
      <c r="F49" s="122">
        <v>18.701011161641606</v>
      </c>
      <c r="G49" s="122">
        <v>23.095132154052525</v>
      </c>
      <c r="H49" s="122">
        <v>21.839323370873359</v>
      </c>
      <c r="I49" s="122">
        <v>31.92430820693437</v>
      </c>
      <c r="J49" s="122">
        <v>54.367804849620391</v>
      </c>
      <c r="K49" s="122">
        <v>25.253190768478902</v>
      </c>
      <c r="L49" s="122">
        <v>14.439424041122626</v>
      </c>
      <c r="M49" s="122">
        <v>11.224565440463767</v>
      </c>
      <c r="N49" s="122">
        <v>20.126460479434307</v>
      </c>
      <c r="O49" s="122">
        <v>22.447652889218048</v>
      </c>
      <c r="P49" s="122">
        <v>19.984736948581755</v>
      </c>
      <c r="Q49" s="122">
        <v>14.003078920923397</v>
      </c>
      <c r="R49" s="122">
        <v>0</v>
      </c>
      <c r="S49" s="122">
        <v>18.095655062628868</v>
      </c>
      <c r="T49" s="122">
        <v>18.302081032707246</v>
      </c>
      <c r="U49" s="122">
        <v>22.101020018330757</v>
      </c>
      <c r="V49" s="122">
        <v>25.217544685022474</v>
      </c>
      <c r="W49" s="122">
        <v>13.998217261444303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27.57530158544359</v>
      </c>
      <c r="D50" s="98">
        <v>19.72886987251724</v>
      </c>
      <c r="E50" s="98">
        <v>33.536996248408606</v>
      </c>
      <c r="F50" s="98">
        <v>18.69983336371871</v>
      </c>
      <c r="G50" s="98">
        <v>23.089794039516054</v>
      </c>
      <c r="H50" s="98">
        <v>21.832741525289389</v>
      </c>
      <c r="I50" s="98">
        <v>31.914401531053432</v>
      </c>
      <c r="J50" s="98">
        <v>54.34846033664445</v>
      </c>
      <c r="K50" s="98">
        <v>25.242703992453581</v>
      </c>
      <c r="L50" s="98">
        <v>14.415737533412303</v>
      </c>
      <c r="M50" s="98">
        <v>11.218187516534163</v>
      </c>
      <c r="N50" s="98">
        <v>20.126460479434307</v>
      </c>
      <c r="O50" s="98">
        <v>22.447652889218048</v>
      </c>
      <c r="P50" s="98">
        <v>19.974034768804849</v>
      </c>
      <c r="Q50" s="98">
        <v>14.003078920923397</v>
      </c>
      <c r="R50" s="98">
        <v>0</v>
      </c>
      <c r="S50" s="98">
        <v>18.090571867275532</v>
      </c>
      <c r="T50" s="98">
        <v>18.295045680778745</v>
      </c>
      <c r="U50" s="98">
        <v>22.089966312312907</v>
      </c>
      <c r="V50" s="98">
        <v>25.206598521766168</v>
      </c>
      <c r="W50" s="98">
        <v>13.996059130197265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5.3262686371993734E-3</v>
      </c>
      <c r="D51" s="98">
        <v>0</v>
      </c>
      <c r="E51" s="98">
        <v>2.3954839460757372E-3</v>
      </c>
      <c r="F51" s="98">
        <v>1.1777979228962386E-3</v>
      </c>
      <c r="G51" s="98">
        <v>5.3381145364721902E-3</v>
      </c>
      <c r="H51" s="98">
        <v>6.5818455839704382E-3</v>
      </c>
      <c r="I51" s="98">
        <v>9.9066758809375106E-3</v>
      </c>
      <c r="J51" s="98">
        <v>1.9344512975944302E-2</v>
      </c>
      <c r="K51" s="98">
        <v>1.0486776025321238E-2</v>
      </c>
      <c r="L51" s="98">
        <v>2.3686507710323577E-2</v>
      </c>
      <c r="M51" s="98">
        <v>6.3779239296040914E-3</v>
      </c>
      <c r="N51" s="98">
        <v>0</v>
      </c>
      <c r="O51" s="98">
        <v>0</v>
      </c>
      <c r="P51" s="98">
        <v>1.0702179776907045E-2</v>
      </c>
      <c r="Q51" s="98">
        <v>0</v>
      </c>
      <c r="R51" s="98">
        <v>0</v>
      </c>
      <c r="S51" s="98">
        <v>5.0831953533364924E-3</v>
      </c>
      <c r="T51" s="98">
        <v>7.0353519285001401E-3</v>
      </c>
      <c r="U51" s="98">
        <v>1.1053706017852298E-2</v>
      </c>
      <c r="V51" s="98">
        <v>1.0946163256305819E-2</v>
      </c>
      <c r="W51" s="98">
        <v>2.1581312470381332E-3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5.3262686371993734E-3</v>
      </c>
      <c r="D52" s="101">
        <v>0</v>
      </c>
      <c r="E52" s="101">
        <v>2.3954839460757372E-3</v>
      </c>
      <c r="F52" s="101">
        <v>1.1777979228962386E-3</v>
      </c>
      <c r="G52" s="101">
        <v>5.3381145364721902E-3</v>
      </c>
      <c r="H52" s="101">
        <v>6.5818455839704382E-3</v>
      </c>
      <c r="I52" s="101">
        <v>9.9066758809375106E-3</v>
      </c>
      <c r="J52" s="101">
        <v>1.9344512975944302E-2</v>
      </c>
      <c r="K52" s="101">
        <v>1.0486776025321238E-2</v>
      </c>
      <c r="L52" s="101">
        <v>2.3686507710323577E-2</v>
      </c>
      <c r="M52" s="101">
        <v>6.3779239296040914E-3</v>
      </c>
      <c r="N52" s="101">
        <v>0</v>
      </c>
      <c r="O52" s="101">
        <v>0</v>
      </c>
      <c r="P52" s="101">
        <v>1.0702179776907045E-2</v>
      </c>
      <c r="Q52" s="101">
        <v>0</v>
      </c>
      <c r="R52" s="101">
        <v>0</v>
      </c>
      <c r="S52" s="101">
        <v>5.0831953533364924E-3</v>
      </c>
      <c r="T52" s="101">
        <v>7.0353519285001401E-3</v>
      </c>
      <c r="U52" s="101">
        <v>1.1053706017852298E-2</v>
      </c>
      <c r="V52" s="101">
        <v>1.0946163256305819E-2</v>
      </c>
      <c r="W52" s="101">
        <v>2.1581312470381332E-3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10.688625800087907</v>
      </c>
      <c r="D58" s="122">
        <v>10.503473239724302</v>
      </c>
      <c r="E58" s="122">
        <v>11.582411351697509</v>
      </c>
      <c r="F58" s="122">
        <v>9.2443954901962329</v>
      </c>
      <c r="G58" s="122">
        <v>8.5150172760296652</v>
      </c>
      <c r="H58" s="122">
        <v>8.5231463308619269</v>
      </c>
      <c r="I58" s="122">
        <v>9.0101861720573506</v>
      </c>
      <c r="J58" s="122">
        <v>10.338911481490634</v>
      </c>
      <c r="K58" s="122">
        <v>7.1843092124020806</v>
      </c>
      <c r="L58" s="122">
        <v>5.6467475562519223</v>
      </c>
      <c r="M58" s="122">
        <v>5.6706937394266133</v>
      </c>
      <c r="N58" s="122">
        <v>7.402231508991469</v>
      </c>
      <c r="O58" s="122">
        <v>9.1683120486919094</v>
      </c>
      <c r="P58" s="122">
        <v>5.4507134963860073</v>
      </c>
      <c r="Q58" s="122">
        <v>2.2488784010967509</v>
      </c>
      <c r="R58" s="122">
        <v>0</v>
      </c>
      <c r="S58" s="122">
        <v>2.2628813895783817</v>
      </c>
      <c r="T58" s="122">
        <v>2.564301107700095</v>
      </c>
      <c r="U58" s="122">
        <v>3.0140246000016102</v>
      </c>
      <c r="V58" s="122">
        <v>3.2786426125057564</v>
      </c>
      <c r="W58" s="122">
        <v>2.5597511868526355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10.688625800087907</v>
      </c>
      <c r="D59" s="98">
        <v>10.503473239724302</v>
      </c>
      <c r="E59" s="98">
        <v>11.582411351697509</v>
      </c>
      <c r="F59" s="98">
        <v>9.2443954901962329</v>
      </c>
      <c r="G59" s="98">
        <v>8.5150172760296652</v>
      </c>
      <c r="H59" s="98">
        <v>8.5231463308619269</v>
      </c>
      <c r="I59" s="98">
        <v>9.0101861720573506</v>
      </c>
      <c r="J59" s="98">
        <v>10.338911481490634</v>
      </c>
      <c r="K59" s="98">
        <v>7.1843092124020806</v>
      </c>
      <c r="L59" s="98">
        <v>5.6467475562519223</v>
      </c>
      <c r="M59" s="98">
        <v>5.6706937394266133</v>
      </c>
      <c r="N59" s="98">
        <v>7.402231508991469</v>
      </c>
      <c r="O59" s="98">
        <v>9.1683120486919094</v>
      </c>
      <c r="P59" s="98">
        <v>5.4507134963860073</v>
      </c>
      <c r="Q59" s="98">
        <v>2.2488784010967509</v>
      </c>
      <c r="R59" s="98">
        <v>0</v>
      </c>
      <c r="S59" s="98">
        <v>2.2628813895783817</v>
      </c>
      <c r="T59" s="98">
        <v>2.564301107700095</v>
      </c>
      <c r="U59" s="98">
        <v>3.0140246000016102</v>
      </c>
      <c r="V59" s="98">
        <v>3.2786426125057564</v>
      </c>
      <c r="W59" s="98">
        <v>2.5597511868526355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1174.1360212434765</v>
      </c>
      <c r="D62" s="117">
        <f t="shared" si="21"/>
        <v>1087.1371710419635</v>
      </c>
      <c r="E62" s="117">
        <f t="shared" si="21"/>
        <v>939.72309922948784</v>
      </c>
      <c r="F62" s="117">
        <f t="shared" si="21"/>
        <v>1259.9423045429676</v>
      </c>
      <c r="G62" s="117">
        <f t="shared" si="21"/>
        <v>761.98075883571812</v>
      </c>
      <c r="H62" s="117">
        <f t="shared" si="21"/>
        <v>1296.1408084284935</v>
      </c>
      <c r="I62" s="117">
        <f t="shared" si="21"/>
        <v>724.78541968197283</v>
      </c>
      <c r="J62" s="117">
        <f t="shared" si="21"/>
        <v>999.04980222657787</v>
      </c>
      <c r="K62" s="117">
        <f t="shared" si="21"/>
        <v>705.88194402527563</v>
      </c>
      <c r="L62" s="117">
        <f t="shared" si="21"/>
        <v>840.51103629578415</v>
      </c>
      <c r="M62" s="117">
        <f t="shared" si="21"/>
        <v>647.1501974520412</v>
      </c>
      <c r="N62" s="117">
        <f t="shared" si="21"/>
        <v>711.33929668687665</v>
      </c>
      <c r="O62" s="117">
        <f t="shared" si="21"/>
        <v>654.02619831487596</v>
      </c>
      <c r="P62" s="117">
        <f t="shared" si="21"/>
        <v>502.44675830763214</v>
      </c>
      <c r="Q62" s="117">
        <f t="shared" si="21"/>
        <v>667.36505599174484</v>
      </c>
      <c r="R62" s="117">
        <f t="shared" ref="R62:V62" si="22">R63+R66+R68+R77</f>
        <v>717.94581468960541</v>
      </c>
      <c r="S62" s="117">
        <f t="shared" si="22"/>
        <v>574.54728916114141</v>
      </c>
      <c r="T62" s="117">
        <f t="shared" si="22"/>
        <v>524.26988103920257</v>
      </c>
      <c r="U62" s="117">
        <f t="shared" si="22"/>
        <v>447.70036656332712</v>
      </c>
      <c r="V62" s="117">
        <f t="shared" si="22"/>
        <v>442.86937207458038</v>
      </c>
      <c r="W62" s="117">
        <f t="shared" ref="W62" si="23">W63+W66+W68+W77</f>
        <v>518.67506460694187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1066.2008891955904</v>
      </c>
      <c r="D63" s="122">
        <f t="shared" si="24"/>
        <v>934.77444124736701</v>
      </c>
      <c r="E63" s="122">
        <f t="shared" si="24"/>
        <v>805.78799449565781</v>
      </c>
      <c r="F63" s="122">
        <f t="shared" si="24"/>
        <v>1096.0190054611135</v>
      </c>
      <c r="G63" s="122">
        <f t="shared" si="24"/>
        <v>669.02957778603809</v>
      </c>
      <c r="H63" s="122">
        <f t="shared" si="24"/>
        <v>1122.1569190954772</v>
      </c>
      <c r="I63" s="122">
        <f t="shared" si="24"/>
        <v>607.37150042753694</v>
      </c>
      <c r="J63" s="122">
        <f t="shared" si="24"/>
        <v>875.29506383079399</v>
      </c>
      <c r="K63" s="122">
        <f t="shared" si="24"/>
        <v>611.19763430711384</v>
      </c>
      <c r="L63" s="122">
        <f t="shared" si="24"/>
        <v>732.90306075536557</v>
      </c>
      <c r="M63" s="122">
        <f t="shared" si="24"/>
        <v>532.62733685301464</v>
      </c>
      <c r="N63" s="122">
        <f t="shared" si="24"/>
        <v>629.18048787583837</v>
      </c>
      <c r="O63" s="122">
        <f t="shared" si="24"/>
        <v>577.25038667558977</v>
      </c>
      <c r="P63" s="122">
        <f t="shared" si="24"/>
        <v>418.31485669254954</v>
      </c>
      <c r="Q63" s="122">
        <f t="shared" si="24"/>
        <v>568.42805028130499</v>
      </c>
      <c r="R63" s="122">
        <f t="shared" ref="R63:V63" si="25">SUM(R64:R65)</f>
        <v>611.35498014841653</v>
      </c>
      <c r="S63" s="122">
        <f t="shared" si="25"/>
        <v>474.75681420808286</v>
      </c>
      <c r="T63" s="122">
        <f t="shared" si="25"/>
        <v>426.78234189611305</v>
      </c>
      <c r="U63" s="122">
        <f t="shared" si="25"/>
        <v>351.7939933511085</v>
      </c>
      <c r="V63" s="122">
        <f t="shared" si="25"/>
        <v>350.86695208405729</v>
      </c>
      <c r="W63" s="122">
        <f t="shared" ref="W63" si="26">SUM(W64:W65)</f>
        <v>425.6344258706024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1066.2008891955904</v>
      </c>
      <c r="D64" s="98">
        <v>934.77444124736701</v>
      </c>
      <c r="E64" s="98">
        <v>805.78799449565781</v>
      </c>
      <c r="F64" s="98">
        <v>1096.0190054611135</v>
      </c>
      <c r="G64" s="98">
        <v>669.02957778603809</v>
      </c>
      <c r="H64" s="98">
        <v>1122.1569190954772</v>
      </c>
      <c r="I64" s="98">
        <v>607.37150042753694</v>
      </c>
      <c r="J64" s="98">
        <v>875.29506383079399</v>
      </c>
      <c r="K64" s="98">
        <v>611.19763430711384</v>
      </c>
      <c r="L64" s="98">
        <v>732.90306075536557</v>
      </c>
      <c r="M64" s="98">
        <v>532.62733685301464</v>
      </c>
      <c r="N64" s="98">
        <v>629.18048787583837</v>
      </c>
      <c r="O64" s="98">
        <v>577.25038667558977</v>
      </c>
      <c r="P64" s="98">
        <v>418.31485669254954</v>
      </c>
      <c r="Q64" s="98">
        <v>568.42805028130499</v>
      </c>
      <c r="R64" s="98">
        <v>611.35498014841653</v>
      </c>
      <c r="S64" s="98">
        <v>474.75681420808286</v>
      </c>
      <c r="T64" s="98">
        <v>426.78234189611305</v>
      </c>
      <c r="U64" s="98">
        <v>351.7939933511085</v>
      </c>
      <c r="V64" s="98">
        <v>350.86695208405729</v>
      </c>
      <c r="W64" s="98">
        <v>425.6344258706024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66.172289183288896</v>
      </c>
      <c r="D68" s="122">
        <v>91.881183911767877</v>
      </c>
      <c r="E68" s="122">
        <v>82.387870814797793</v>
      </c>
      <c r="F68" s="122">
        <v>104.70616458496185</v>
      </c>
      <c r="G68" s="122">
        <v>65.351582099959458</v>
      </c>
      <c r="H68" s="122">
        <v>108.58982070216891</v>
      </c>
      <c r="I68" s="122">
        <v>69.464365942957926</v>
      </c>
      <c r="J68" s="122">
        <v>71.09722243573259</v>
      </c>
      <c r="K68" s="122">
        <v>58.010672668099204</v>
      </c>
      <c r="L68" s="122">
        <v>60.688140871608574</v>
      </c>
      <c r="M68" s="122">
        <v>66.125603952318656</v>
      </c>
      <c r="N68" s="122">
        <v>47.964971005846458</v>
      </c>
      <c r="O68" s="122">
        <v>47.108088378272889</v>
      </c>
      <c r="P68" s="122">
        <v>44.378107232305005</v>
      </c>
      <c r="Q68" s="122">
        <v>53.889886379320266</v>
      </c>
      <c r="R68" s="122">
        <v>58.393403013514082</v>
      </c>
      <c r="S68" s="122">
        <v>60.2347644474521</v>
      </c>
      <c r="T68" s="122">
        <v>59.650484763450265</v>
      </c>
      <c r="U68" s="122">
        <v>60.805690990918954</v>
      </c>
      <c r="V68" s="122">
        <v>58.065925741930947</v>
      </c>
      <c r="W68" s="122">
        <v>55.772151282387682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66.169010840784296</v>
      </c>
      <c r="D69" s="98">
        <v>91.872284360910683</v>
      </c>
      <c r="E69" s="98">
        <v>82.385242007949799</v>
      </c>
      <c r="F69" s="98">
        <v>104.69242410768568</v>
      </c>
      <c r="G69" s="98">
        <v>65.342082561067613</v>
      </c>
      <c r="H69" s="98">
        <v>108.56056972895003</v>
      </c>
      <c r="I69" s="98">
        <v>69.44017123826724</v>
      </c>
      <c r="J69" s="98">
        <v>71.073351111739058</v>
      </c>
      <c r="K69" s="98">
        <v>57.982922800451838</v>
      </c>
      <c r="L69" s="98">
        <v>60.597491690025912</v>
      </c>
      <c r="M69" s="98">
        <v>66.065490159896299</v>
      </c>
      <c r="N69" s="98">
        <v>47.964971005846458</v>
      </c>
      <c r="O69" s="98">
        <v>47.108088378272889</v>
      </c>
      <c r="P69" s="98">
        <v>44.378107232305005</v>
      </c>
      <c r="Q69" s="98">
        <v>53.888085880629347</v>
      </c>
      <c r="R69" s="98">
        <v>58.373940878545248</v>
      </c>
      <c r="S69" s="98">
        <v>60.226416481350441</v>
      </c>
      <c r="T69" s="98">
        <v>59.624879925327264</v>
      </c>
      <c r="U69" s="98">
        <v>60.777773187143836</v>
      </c>
      <c r="V69" s="98">
        <v>58.051982874235904</v>
      </c>
      <c r="W69" s="98">
        <v>55.741156794379265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3.2783425046064578E-3</v>
      </c>
      <c r="D70" s="98">
        <v>8.8995508571927395E-3</v>
      </c>
      <c r="E70" s="98">
        <v>2.6288068479920477E-3</v>
      </c>
      <c r="F70" s="98">
        <v>1.3740477276174791E-2</v>
      </c>
      <c r="G70" s="98">
        <v>9.4995388918391304E-3</v>
      </c>
      <c r="H70" s="98">
        <v>2.9250973218880365E-2</v>
      </c>
      <c r="I70" s="98">
        <v>2.41947046906862E-2</v>
      </c>
      <c r="J70" s="98">
        <v>2.3871323993531781E-2</v>
      </c>
      <c r="K70" s="98">
        <v>2.7749867647363792E-2</v>
      </c>
      <c r="L70" s="98">
        <v>9.0649181582659125E-2</v>
      </c>
      <c r="M70" s="98">
        <v>6.0113792422355407E-2</v>
      </c>
      <c r="N70" s="98">
        <v>0</v>
      </c>
      <c r="O70" s="98">
        <v>0</v>
      </c>
      <c r="P70" s="98">
        <v>0</v>
      </c>
      <c r="Q70" s="98">
        <v>1.8004986909197535E-3</v>
      </c>
      <c r="R70" s="98">
        <v>1.9462134968834963E-2</v>
      </c>
      <c r="S70" s="98">
        <v>8.3479661016615889E-3</v>
      </c>
      <c r="T70" s="98">
        <v>2.5604838123001367E-2</v>
      </c>
      <c r="U70" s="98">
        <v>2.791780377511454E-2</v>
      </c>
      <c r="V70" s="98">
        <v>1.3942867695042443E-2</v>
      </c>
      <c r="W70" s="98">
        <v>3.099448800841783E-2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3.2783425046064578E-3</v>
      </c>
      <c r="D71" s="101">
        <v>8.8995508571927395E-3</v>
      </c>
      <c r="E71" s="101">
        <v>2.6288068479920477E-3</v>
      </c>
      <c r="F71" s="101">
        <v>1.3740477276174791E-2</v>
      </c>
      <c r="G71" s="101">
        <v>9.4995388918391304E-3</v>
      </c>
      <c r="H71" s="101">
        <v>2.9250973218880365E-2</v>
      </c>
      <c r="I71" s="101">
        <v>2.41947046906862E-2</v>
      </c>
      <c r="J71" s="101">
        <v>2.3871323993531781E-2</v>
      </c>
      <c r="K71" s="101">
        <v>2.7749867647363792E-2</v>
      </c>
      <c r="L71" s="101">
        <v>9.0649181582659125E-2</v>
      </c>
      <c r="M71" s="101">
        <v>6.0113792422355407E-2</v>
      </c>
      <c r="N71" s="101">
        <v>0</v>
      </c>
      <c r="O71" s="101">
        <v>0</v>
      </c>
      <c r="P71" s="101">
        <v>0</v>
      </c>
      <c r="Q71" s="101">
        <v>1.8004986909197535E-3</v>
      </c>
      <c r="R71" s="101">
        <v>1.9462134968834963E-2</v>
      </c>
      <c r="S71" s="101">
        <v>8.3479661016615889E-3</v>
      </c>
      <c r="T71" s="101">
        <v>2.5604838123001367E-2</v>
      </c>
      <c r="U71" s="101">
        <v>2.791780377511454E-2</v>
      </c>
      <c r="V71" s="101">
        <v>1.3942867695042443E-2</v>
      </c>
      <c r="W71" s="101">
        <v>3.099448800841783E-2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41.762842864597062</v>
      </c>
      <c r="D77" s="122">
        <v>60.481545882828577</v>
      </c>
      <c r="E77" s="122">
        <v>51.547233919032273</v>
      </c>
      <c r="F77" s="122">
        <v>59.217134496892186</v>
      </c>
      <c r="G77" s="122">
        <v>27.599598949720541</v>
      </c>
      <c r="H77" s="122">
        <v>65.394068630847471</v>
      </c>
      <c r="I77" s="122">
        <v>47.949553311477999</v>
      </c>
      <c r="J77" s="122">
        <v>52.657515960051313</v>
      </c>
      <c r="K77" s="122">
        <v>36.673637050062581</v>
      </c>
      <c r="L77" s="122">
        <v>46.91983466880999</v>
      </c>
      <c r="M77" s="122">
        <v>48.397256646707888</v>
      </c>
      <c r="N77" s="122">
        <v>34.193837805191848</v>
      </c>
      <c r="O77" s="122">
        <v>29.667723261013265</v>
      </c>
      <c r="P77" s="122">
        <v>39.753794382777606</v>
      </c>
      <c r="Q77" s="122">
        <v>45.047119331119568</v>
      </c>
      <c r="R77" s="122">
        <v>48.197431527674794</v>
      </c>
      <c r="S77" s="122">
        <v>39.555710505606555</v>
      </c>
      <c r="T77" s="122">
        <v>37.83705437963927</v>
      </c>
      <c r="U77" s="122">
        <v>35.100682221299685</v>
      </c>
      <c r="V77" s="122">
        <v>33.936494248592162</v>
      </c>
      <c r="W77" s="122">
        <v>37.268487453951806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41.762842864597062</v>
      </c>
      <c r="D78" s="98">
        <v>60.481545882828577</v>
      </c>
      <c r="E78" s="98">
        <v>51.547233919032273</v>
      </c>
      <c r="F78" s="98">
        <v>59.217134496892186</v>
      </c>
      <c r="G78" s="98">
        <v>27.599598949720541</v>
      </c>
      <c r="H78" s="98">
        <v>65.394068630847471</v>
      </c>
      <c r="I78" s="98">
        <v>47.949553311477999</v>
      </c>
      <c r="J78" s="98">
        <v>52.657515960051313</v>
      </c>
      <c r="K78" s="98">
        <v>36.673637050062581</v>
      </c>
      <c r="L78" s="98">
        <v>46.91983466880999</v>
      </c>
      <c r="M78" s="98">
        <v>48.397256646707888</v>
      </c>
      <c r="N78" s="98">
        <v>34.193837805191848</v>
      </c>
      <c r="O78" s="98">
        <v>29.667723261013265</v>
      </c>
      <c r="P78" s="98">
        <v>39.753794382777606</v>
      </c>
      <c r="Q78" s="98">
        <v>45.047119331119568</v>
      </c>
      <c r="R78" s="98">
        <v>48.197431527674794</v>
      </c>
      <c r="S78" s="98">
        <v>39.555710505606555</v>
      </c>
      <c r="T78" s="98">
        <v>37.83705437963927</v>
      </c>
      <c r="U78" s="98">
        <v>35.100682221299685</v>
      </c>
      <c r="V78" s="98">
        <v>33.936494248592162</v>
      </c>
      <c r="W78" s="98">
        <v>37.268487453951806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11.099025540871574</v>
      </c>
      <c r="D81" s="117">
        <f t="shared" si="28"/>
        <v>15.457450015233146</v>
      </c>
      <c r="E81" s="117">
        <f t="shared" si="28"/>
        <v>16.48534778444559</v>
      </c>
      <c r="F81" s="117">
        <f t="shared" si="28"/>
        <v>15.335938929871375</v>
      </c>
      <c r="G81" s="117">
        <f t="shared" si="28"/>
        <v>13.564029111546496</v>
      </c>
      <c r="H81" s="117">
        <f t="shared" si="28"/>
        <v>15.782921598663687</v>
      </c>
      <c r="I81" s="117">
        <f t="shared" si="28"/>
        <v>18.560936983089118</v>
      </c>
      <c r="J81" s="117">
        <f t="shared" si="28"/>
        <v>17.020938431803309</v>
      </c>
      <c r="K81" s="117">
        <f t="shared" si="28"/>
        <v>19.221525932367552</v>
      </c>
      <c r="L81" s="117">
        <f t="shared" si="28"/>
        <v>23.344649718744975</v>
      </c>
      <c r="M81" s="117">
        <f t="shared" si="28"/>
        <v>17.66827458799759</v>
      </c>
      <c r="N81" s="117">
        <f t="shared" si="28"/>
        <v>18.003673353573209</v>
      </c>
      <c r="O81" s="117">
        <f t="shared" si="28"/>
        <v>17.889437707066268</v>
      </c>
      <c r="P81" s="117">
        <f t="shared" si="28"/>
        <v>23.91772727586395</v>
      </c>
      <c r="Q81" s="117">
        <f t="shared" si="28"/>
        <v>12.895455155838167</v>
      </c>
      <c r="R81" s="117">
        <f t="shared" ref="R81:V81" si="29">R82+R85+R87+R100</f>
        <v>8.129706217781079</v>
      </c>
      <c r="S81" s="117">
        <f t="shared" si="29"/>
        <v>8.2022528033632991</v>
      </c>
      <c r="T81" s="117">
        <f t="shared" si="29"/>
        <v>9.8679704767882903</v>
      </c>
      <c r="U81" s="117">
        <f t="shared" si="29"/>
        <v>8.8310888876385558</v>
      </c>
      <c r="V81" s="117">
        <f t="shared" si="29"/>
        <v>7.3917490455280808</v>
      </c>
      <c r="W81" s="117">
        <f t="shared" ref="W81" si="30">W82+W85+W87+W100</f>
        <v>9.4533741889031653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3.1040546060510805</v>
      </c>
      <c r="D87" s="122">
        <v>3.2874401350685343</v>
      </c>
      <c r="E87" s="122">
        <v>3.5600595613667316</v>
      </c>
      <c r="F87" s="122">
        <v>3.5252062262332462</v>
      </c>
      <c r="G87" s="122">
        <v>3.661630525667035</v>
      </c>
      <c r="H87" s="122">
        <v>4.0524132156732824</v>
      </c>
      <c r="I87" s="122">
        <v>3.996060862675233</v>
      </c>
      <c r="J87" s="122">
        <v>2.7419152102125803</v>
      </c>
      <c r="K87" s="122">
        <v>4.0097918470268228</v>
      </c>
      <c r="L87" s="122">
        <v>3.496641157348539</v>
      </c>
      <c r="M87" s="122">
        <v>2.6774456529681103</v>
      </c>
      <c r="N87" s="122">
        <v>2.7238769391849731</v>
      </c>
      <c r="O87" s="122">
        <v>2.8760409858489409</v>
      </c>
      <c r="P87" s="122">
        <v>3.7607154714013791</v>
      </c>
      <c r="Q87" s="122">
        <v>2.0910797902937217</v>
      </c>
      <c r="R87" s="122">
        <v>1.6471284954926773</v>
      </c>
      <c r="S87" s="122">
        <v>1.5486254239824722</v>
      </c>
      <c r="T87" s="122">
        <v>1.6219358522890817</v>
      </c>
      <c r="U87" s="122">
        <v>1.3671199121483233</v>
      </c>
      <c r="V87" s="122">
        <v>1.1460459860707892</v>
      </c>
      <c r="W87" s="122">
        <v>2.0276642223990242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3.1038325563003313</v>
      </c>
      <c r="D92" s="101">
        <v>3.2871596068932054</v>
      </c>
      <c r="E92" s="101">
        <v>3.5599062701589541</v>
      </c>
      <c r="F92" s="101">
        <v>3.5248240836701181</v>
      </c>
      <c r="G92" s="101">
        <v>3.6611499813600989</v>
      </c>
      <c r="H92" s="101">
        <v>4.051897559990616</v>
      </c>
      <c r="I92" s="101">
        <v>3.9946782134592418</v>
      </c>
      <c r="J92" s="101">
        <v>2.7414876241629842</v>
      </c>
      <c r="K92" s="101">
        <v>4.0083986462079766</v>
      </c>
      <c r="L92" s="101">
        <v>3.4925896771853249</v>
      </c>
      <c r="M92" s="101">
        <v>2.676306694684353</v>
      </c>
      <c r="N92" s="101">
        <v>2.7238769391849731</v>
      </c>
      <c r="O92" s="101">
        <v>2.8760409858489409</v>
      </c>
      <c r="P92" s="101">
        <v>3.758957361792655</v>
      </c>
      <c r="Q92" s="101">
        <v>2.0905236427489395</v>
      </c>
      <c r="R92" s="101">
        <v>1.6464839564938689</v>
      </c>
      <c r="S92" s="101">
        <v>1.5479441722954579</v>
      </c>
      <c r="T92" s="101">
        <v>1.6210155542232827</v>
      </c>
      <c r="U92" s="101">
        <v>1.3667850871974272</v>
      </c>
      <c r="V92" s="101">
        <v>1.1459050219134097</v>
      </c>
      <c r="W92" s="101">
        <v>2.0266247343145438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2.2204975074906745E-4</v>
      </c>
      <c r="D93" s="104">
        <v>2.8052817532903064E-4</v>
      </c>
      <c r="E93" s="104">
        <v>1.5329120777770754E-4</v>
      </c>
      <c r="F93" s="104">
        <v>3.82142563127968E-4</v>
      </c>
      <c r="G93" s="104">
        <v>4.8054430693599123E-4</v>
      </c>
      <c r="H93" s="104">
        <v>5.1565568266642508E-4</v>
      </c>
      <c r="I93" s="104">
        <v>1.3826492159911548E-3</v>
      </c>
      <c r="J93" s="104">
        <v>4.275860495961947E-4</v>
      </c>
      <c r="K93" s="104">
        <v>1.3932008188462899E-3</v>
      </c>
      <c r="L93" s="104">
        <v>4.0514801632139897E-3</v>
      </c>
      <c r="M93" s="104">
        <v>1.1389582837571311E-3</v>
      </c>
      <c r="N93" s="104">
        <v>0</v>
      </c>
      <c r="O93" s="104">
        <v>0</v>
      </c>
      <c r="P93" s="104">
        <v>1.7581096087239444E-3</v>
      </c>
      <c r="Q93" s="104">
        <v>5.5614754478228807E-4</v>
      </c>
      <c r="R93" s="104">
        <v>6.4453899880826445E-4</v>
      </c>
      <c r="S93" s="104">
        <v>6.8125168701431806E-4</v>
      </c>
      <c r="T93" s="104">
        <v>9.202980657988894E-4</v>
      </c>
      <c r="U93" s="104">
        <v>3.3482495089603108E-4</v>
      </c>
      <c r="V93" s="104">
        <v>1.4096415737961139E-4</v>
      </c>
      <c r="W93" s="104">
        <v>1.0394880844802157E-3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2.2204975074906745E-4</v>
      </c>
      <c r="D94" s="98">
        <v>2.8052817532903064E-4</v>
      </c>
      <c r="E94" s="98">
        <v>1.5329120777770754E-4</v>
      </c>
      <c r="F94" s="98">
        <v>3.82142563127968E-4</v>
      </c>
      <c r="G94" s="98">
        <v>4.8054430693599123E-4</v>
      </c>
      <c r="H94" s="98">
        <v>5.1565568266642508E-4</v>
      </c>
      <c r="I94" s="98">
        <v>1.3826492159911548E-3</v>
      </c>
      <c r="J94" s="98">
        <v>4.275860495961947E-4</v>
      </c>
      <c r="K94" s="98">
        <v>1.3932008188462899E-3</v>
      </c>
      <c r="L94" s="98">
        <v>4.0514801632139897E-3</v>
      </c>
      <c r="M94" s="98">
        <v>1.1389582837571311E-3</v>
      </c>
      <c r="N94" s="98">
        <v>0</v>
      </c>
      <c r="O94" s="98">
        <v>0</v>
      </c>
      <c r="P94" s="98">
        <v>1.7581096087239444E-3</v>
      </c>
      <c r="Q94" s="98">
        <v>5.5614754478228807E-4</v>
      </c>
      <c r="R94" s="98">
        <v>6.4453899880826445E-4</v>
      </c>
      <c r="S94" s="98">
        <v>6.8125168701431806E-4</v>
      </c>
      <c r="T94" s="98">
        <v>9.202980657988894E-4</v>
      </c>
      <c r="U94" s="98">
        <v>3.3482495089603108E-4</v>
      </c>
      <c r="V94" s="98">
        <v>1.4096415737961139E-4</v>
      </c>
      <c r="W94" s="98">
        <v>1.0394880844802157E-3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7.9949709348204943</v>
      </c>
      <c r="D100" s="122">
        <v>12.170009880164612</v>
      </c>
      <c r="E100" s="122">
        <v>12.925288223078859</v>
      </c>
      <c r="F100" s="122">
        <v>11.810732703638129</v>
      </c>
      <c r="G100" s="122">
        <v>9.9023985858794621</v>
      </c>
      <c r="H100" s="122">
        <v>11.730508382990404</v>
      </c>
      <c r="I100" s="122">
        <v>14.564876120413885</v>
      </c>
      <c r="J100" s="122">
        <v>14.279023221590728</v>
      </c>
      <c r="K100" s="122">
        <v>15.211734085340728</v>
      </c>
      <c r="L100" s="122">
        <v>19.848008561396437</v>
      </c>
      <c r="M100" s="122">
        <v>14.99082893502948</v>
      </c>
      <c r="N100" s="122">
        <v>15.279796414388235</v>
      </c>
      <c r="O100" s="122">
        <v>15.013396721217326</v>
      </c>
      <c r="P100" s="122">
        <v>20.15701180446257</v>
      </c>
      <c r="Q100" s="122">
        <v>10.804375365544445</v>
      </c>
      <c r="R100" s="122">
        <v>6.4825777222884025</v>
      </c>
      <c r="S100" s="122">
        <v>6.6536273793808265</v>
      </c>
      <c r="T100" s="122">
        <v>8.2460346244992078</v>
      </c>
      <c r="U100" s="122">
        <v>7.4639689754902321</v>
      </c>
      <c r="V100" s="122">
        <v>6.2457030594572913</v>
      </c>
      <c r="W100" s="122">
        <v>7.4257099665041419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7.9949709348204943</v>
      </c>
      <c r="D102" s="98">
        <v>12.170009880164612</v>
      </c>
      <c r="E102" s="98">
        <v>12.925288223078859</v>
      </c>
      <c r="F102" s="98">
        <v>11.810732703638129</v>
      </c>
      <c r="G102" s="98">
        <v>9.9023985858794621</v>
      </c>
      <c r="H102" s="98">
        <v>11.730508382990404</v>
      </c>
      <c r="I102" s="98">
        <v>14.564876120413885</v>
      </c>
      <c r="J102" s="98">
        <v>14.279023221590728</v>
      </c>
      <c r="K102" s="98">
        <v>15.211734085340728</v>
      </c>
      <c r="L102" s="98">
        <v>19.848008561396437</v>
      </c>
      <c r="M102" s="98">
        <v>14.99082893502948</v>
      </c>
      <c r="N102" s="98">
        <v>15.279796414388235</v>
      </c>
      <c r="O102" s="98">
        <v>15.013396721217326</v>
      </c>
      <c r="P102" s="98">
        <v>20.15701180446257</v>
      </c>
      <c r="Q102" s="98">
        <v>10.804375365544445</v>
      </c>
      <c r="R102" s="98">
        <v>6.4825777222884025</v>
      </c>
      <c r="S102" s="98">
        <v>6.6536273793808265</v>
      </c>
      <c r="T102" s="98">
        <v>8.2460346244992078</v>
      </c>
      <c r="U102" s="98">
        <v>7.4639689754902321</v>
      </c>
      <c r="V102" s="98">
        <v>6.2457030594572913</v>
      </c>
      <c r="W102" s="98">
        <v>7.4257099665041419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5.7693004846357674</v>
      </c>
      <c r="D124" s="117">
        <f t="shared" si="42"/>
        <v>6.3298387175913513</v>
      </c>
      <c r="E124" s="117">
        <f t="shared" si="42"/>
        <v>6.4691342897403068</v>
      </c>
      <c r="F124" s="117">
        <f t="shared" si="42"/>
        <v>5.8743578973446136</v>
      </c>
      <c r="G124" s="117">
        <f t="shared" si="42"/>
        <v>2.287805985211699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3.0560113178966395</v>
      </c>
      <c r="M124" s="117">
        <f t="shared" si="42"/>
        <v>3.6223336554642196</v>
      </c>
      <c r="N124" s="117">
        <f t="shared" si="42"/>
        <v>3.8940527454274667</v>
      </c>
      <c r="O124" s="117">
        <f t="shared" si="42"/>
        <v>3.9367628651472648</v>
      </c>
      <c r="P124" s="117">
        <f t="shared" si="42"/>
        <v>3.0305359718068154</v>
      </c>
      <c r="Q124" s="117">
        <f t="shared" si="42"/>
        <v>3.2866899973971822</v>
      </c>
      <c r="R124" s="117">
        <f t="shared" ref="R124:V124" si="43">R125+R128+R130+R139</f>
        <v>2.2014539914397115</v>
      </c>
      <c r="S124" s="117">
        <f t="shared" si="43"/>
        <v>2.4294381009258692</v>
      </c>
      <c r="T124" s="117">
        <f t="shared" si="43"/>
        <v>2.5437104048658874</v>
      </c>
      <c r="U124" s="117">
        <f t="shared" si="43"/>
        <v>2.1082610717883816</v>
      </c>
      <c r="V124" s="117">
        <f t="shared" si="43"/>
        <v>1.8572474060327944</v>
      </c>
      <c r="W124" s="117">
        <f t="shared" ref="W124" si="44">W125+W128+W130+W139</f>
        <v>1.5148190631622034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5.7693004846357674</v>
      </c>
      <c r="D139" s="122">
        <v>6.3298387175913513</v>
      </c>
      <c r="E139" s="122">
        <v>6.4691342897403068</v>
      </c>
      <c r="F139" s="122">
        <v>5.8743578973446136</v>
      </c>
      <c r="G139" s="122">
        <v>2.287805985211699</v>
      </c>
      <c r="H139" s="122">
        <v>0</v>
      </c>
      <c r="I139" s="122">
        <v>0</v>
      </c>
      <c r="J139" s="122">
        <v>0</v>
      </c>
      <c r="K139" s="122">
        <v>0</v>
      </c>
      <c r="L139" s="122">
        <v>3.0560113178966395</v>
      </c>
      <c r="M139" s="122">
        <v>3.6223336554642196</v>
      </c>
      <c r="N139" s="122">
        <v>3.8940527454274667</v>
      </c>
      <c r="O139" s="122">
        <v>3.9367628651472648</v>
      </c>
      <c r="P139" s="122">
        <v>3.0305359718068154</v>
      </c>
      <c r="Q139" s="122">
        <v>3.2866899973971822</v>
      </c>
      <c r="R139" s="122">
        <v>2.2014539914397115</v>
      </c>
      <c r="S139" s="122">
        <v>2.4294381009258692</v>
      </c>
      <c r="T139" s="122">
        <v>2.5437104048658874</v>
      </c>
      <c r="U139" s="122">
        <v>2.1082610717883816</v>
      </c>
      <c r="V139" s="122">
        <v>1.8572474060327944</v>
      </c>
      <c r="W139" s="122">
        <v>1.5148190631622034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5.7693004846357674</v>
      </c>
      <c r="D140" s="98">
        <v>6.3298387175913513</v>
      </c>
      <c r="E140" s="98">
        <v>6.4691342897403068</v>
      </c>
      <c r="F140" s="98">
        <v>5.8743578973446136</v>
      </c>
      <c r="G140" s="98">
        <v>2.287805985211699</v>
      </c>
      <c r="H140" s="98">
        <v>0</v>
      </c>
      <c r="I140" s="98">
        <v>0</v>
      </c>
      <c r="J140" s="98">
        <v>0</v>
      </c>
      <c r="K140" s="98">
        <v>0</v>
      </c>
      <c r="L140" s="98">
        <v>3.0560113178966395</v>
      </c>
      <c r="M140" s="98">
        <v>3.6223336554642196</v>
      </c>
      <c r="N140" s="98">
        <v>3.8940527454274667</v>
      </c>
      <c r="O140" s="98">
        <v>3.9367628651472648</v>
      </c>
      <c r="P140" s="98">
        <v>3.0305359718068154</v>
      </c>
      <c r="Q140" s="98">
        <v>3.2866899973971822</v>
      </c>
      <c r="R140" s="98">
        <v>2.2014539914397115</v>
      </c>
      <c r="S140" s="98">
        <v>2.4294381009258692</v>
      </c>
      <c r="T140" s="98">
        <v>2.5437104048658874</v>
      </c>
      <c r="U140" s="98">
        <v>2.1082610717883816</v>
      </c>
      <c r="V140" s="98">
        <v>1.8572474060327944</v>
      </c>
      <c r="W140" s="98">
        <v>1.5148190631622034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0.80773323773776939</v>
      </c>
      <c r="D143" s="117">
        <f t="shared" si="49"/>
        <v>1.2481763082683315</v>
      </c>
      <c r="E143" s="117">
        <f t="shared" si="49"/>
        <v>2.0776608338528981</v>
      </c>
      <c r="F143" s="117">
        <f t="shared" si="49"/>
        <v>4.6289426448112998</v>
      </c>
      <c r="G143" s="117">
        <f t="shared" si="49"/>
        <v>7.5113279587505222</v>
      </c>
      <c r="H143" s="117">
        <f t="shared" si="49"/>
        <v>13.00335846304155</v>
      </c>
      <c r="I143" s="117">
        <f t="shared" si="49"/>
        <v>14.097358491753717</v>
      </c>
      <c r="J143" s="117">
        <f t="shared" si="49"/>
        <v>14.141184442224084</v>
      </c>
      <c r="K143" s="117">
        <f t="shared" si="49"/>
        <v>12.556655906570001</v>
      </c>
      <c r="L143" s="117">
        <f t="shared" si="49"/>
        <v>11.957152658502693</v>
      </c>
      <c r="M143" s="117">
        <f t="shared" si="49"/>
        <v>6.3431153116545476</v>
      </c>
      <c r="N143" s="117">
        <f t="shared" si="49"/>
        <v>6.3197447655478163</v>
      </c>
      <c r="O143" s="117">
        <f t="shared" si="49"/>
        <v>7.4626105506733857</v>
      </c>
      <c r="P143" s="117">
        <f t="shared" si="49"/>
        <v>19.737383379458457</v>
      </c>
      <c r="Q143" s="117">
        <f t="shared" si="49"/>
        <v>13.864580645903505</v>
      </c>
      <c r="R143" s="117">
        <f t="shared" ref="R143:V143" si="50">R144+R146+R148+R157</f>
        <v>9.3176131125935555</v>
      </c>
      <c r="S143" s="117">
        <f t="shared" si="50"/>
        <v>9.4893593813500594</v>
      </c>
      <c r="T143" s="117">
        <f t="shared" si="50"/>
        <v>12.302743896385097</v>
      </c>
      <c r="U143" s="117">
        <f t="shared" si="50"/>
        <v>13.942850123850253</v>
      </c>
      <c r="V143" s="117">
        <f t="shared" si="50"/>
        <v>15.743444475487959</v>
      </c>
      <c r="W143" s="117">
        <f t="shared" ref="W143" si="51">W144+W146+W148+W157</f>
        <v>15.252846431735883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0.22651367096044608</v>
      </c>
      <c r="D148" s="122">
        <v>0.2669658756810091</v>
      </c>
      <c r="E148" s="122">
        <v>0.45177285849999288</v>
      </c>
      <c r="F148" s="122">
        <v>1.0703348881869135</v>
      </c>
      <c r="G148" s="122">
        <v>2.0405946135352964</v>
      </c>
      <c r="H148" s="122">
        <v>3.3618993612355563</v>
      </c>
      <c r="I148" s="122">
        <v>3.0658688787716111</v>
      </c>
      <c r="J148" s="122">
        <v>2.3676229528075434</v>
      </c>
      <c r="K148" s="122">
        <v>2.6668935371812754</v>
      </c>
      <c r="L148" s="122">
        <v>1.8181010016615617</v>
      </c>
      <c r="M148" s="122">
        <v>0.97404964046816911</v>
      </c>
      <c r="N148" s="122">
        <v>0.97015738304136168</v>
      </c>
      <c r="O148" s="122">
        <v>1.2213695712032697</v>
      </c>
      <c r="P148" s="122">
        <v>3.1147677717173345</v>
      </c>
      <c r="Q148" s="122">
        <v>2.2601359428631622</v>
      </c>
      <c r="R148" s="122">
        <v>1.8969191780879948</v>
      </c>
      <c r="S148" s="122">
        <v>1.8035556507133372</v>
      </c>
      <c r="T148" s="122">
        <v>2.0351357420474314</v>
      </c>
      <c r="U148" s="122">
        <v>2.1753852416599377</v>
      </c>
      <c r="V148" s="122">
        <v>2.4662798386364235</v>
      </c>
      <c r="W148" s="122">
        <v>3.3161387172555012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0.22651367096044608</v>
      </c>
      <c r="D149" s="98">
        <v>0.2669658756810091</v>
      </c>
      <c r="E149" s="98">
        <v>0.45177285849999288</v>
      </c>
      <c r="F149" s="98">
        <v>1.0701820311616623</v>
      </c>
      <c r="G149" s="98">
        <v>2.0403200167884759</v>
      </c>
      <c r="H149" s="98">
        <v>3.3614481625132231</v>
      </c>
      <c r="I149" s="98">
        <v>3.0648115587829121</v>
      </c>
      <c r="J149" s="98">
        <v>2.3672666310995467</v>
      </c>
      <c r="K149" s="98">
        <v>2.6659647366353778</v>
      </c>
      <c r="L149" s="98">
        <v>1.8160002341695249</v>
      </c>
      <c r="M149" s="98">
        <v>0.97362253111176023</v>
      </c>
      <c r="N149" s="98">
        <v>0.97015738304136168</v>
      </c>
      <c r="O149" s="98">
        <v>1.2213695712032697</v>
      </c>
      <c r="P149" s="98">
        <v>3.1133236102530257</v>
      </c>
      <c r="Q149" s="98">
        <v>2.25957979531838</v>
      </c>
      <c r="R149" s="98">
        <v>1.8962101851893056</v>
      </c>
      <c r="S149" s="98">
        <v>1.8027987043944325</v>
      </c>
      <c r="T149" s="98">
        <v>2.0339853694651828</v>
      </c>
      <c r="U149" s="98">
        <v>2.174849521738504</v>
      </c>
      <c r="V149" s="98">
        <v>2.4659979103216645</v>
      </c>
      <c r="W149" s="98">
        <v>3.314430986830998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1.5285702525118719E-4</v>
      </c>
      <c r="G150" s="98">
        <v>2.7459674682056632E-4</v>
      </c>
      <c r="H150" s="98">
        <v>4.5119872233312196E-4</v>
      </c>
      <c r="I150" s="98">
        <v>1.0573199886991186E-3</v>
      </c>
      <c r="J150" s="98">
        <v>3.5632170799682891E-4</v>
      </c>
      <c r="K150" s="98">
        <v>9.2880054589752632E-4</v>
      </c>
      <c r="L150" s="98">
        <v>2.1007674920368829E-3</v>
      </c>
      <c r="M150" s="98">
        <v>4.2710935640892419E-4</v>
      </c>
      <c r="N150" s="98">
        <v>0</v>
      </c>
      <c r="O150" s="98">
        <v>0</v>
      </c>
      <c r="P150" s="98">
        <v>1.4441614643089544E-3</v>
      </c>
      <c r="Q150" s="98">
        <v>5.5614754478228807E-4</v>
      </c>
      <c r="R150" s="98">
        <v>7.089928986890909E-4</v>
      </c>
      <c r="S150" s="98">
        <v>7.5694631890479774E-4</v>
      </c>
      <c r="T150" s="98">
        <v>1.1503725822486119E-3</v>
      </c>
      <c r="U150" s="98">
        <v>5.3571992143364969E-4</v>
      </c>
      <c r="V150" s="98">
        <v>2.8192831475922278E-4</v>
      </c>
      <c r="W150" s="98">
        <v>1.7077304245032116E-3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1.5285702525118719E-4</v>
      </c>
      <c r="G151" s="101">
        <v>2.7459674682056632E-4</v>
      </c>
      <c r="H151" s="101">
        <v>4.5119872233312196E-4</v>
      </c>
      <c r="I151" s="101">
        <v>1.0573199886991186E-3</v>
      </c>
      <c r="J151" s="101">
        <v>3.5632170799682891E-4</v>
      </c>
      <c r="K151" s="101">
        <v>9.2880054589752632E-4</v>
      </c>
      <c r="L151" s="101">
        <v>2.1007674920368829E-3</v>
      </c>
      <c r="M151" s="101">
        <v>4.2710935640892419E-4</v>
      </c>
      <c r="N151" s="101">
        <v>0</v>
      </c>
      <c r="O151" s="101">
        <v>0</v>
      </c>
      <c r="P151" s="101">
        <v>1.4441614643089544E-3</v>
      </c>
      <c r="Q151" s="101">
        <v>5.5614754478228807E-4</v>
      </c>
      <c r="R151" s="101">
        <v>7.089928986890909E-4</v>
      </c>
      <c r="S151" s="101">
        <v>7.5694631890479774E-4</v>
      </c>
      <c r="T151" s="101">
        <v>1.1503725822486119E-3</v>
      </c>
      <c r="U151" s="101">
        <v>5.3571992143364969E-4</v>
      </c>
      <c r="V151" s="101">
        <v>2.8192831475922278E-4</v>
      </c>
      <c r="W151" s="101">
        <v>1.7077304245032116E-3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0.58121956677732334</v>
      </c>
      <c r="D157" s="122">
        <v>0.98121043258732232</v>
      </c>
      <c r="E157" s="122">
        <v>1.6258879753529052</v>
      </c>
      <c r="F157" s="122">
        <v>3.5586077566243866</v>
      </c>
      <c r="G157" s="122">
        <v>5.4707333452152254</v>
      </c>
      <c r="H157" s="122">
        <v>9.6414591018059941</v>
      </c>
      <c r="I157" s="122">
        <v>11.031489612982107</v>
      </c>
      <c r="J157" s="122">
        <v>11.77356148941654</v>
      </c>
      <c r="K157" s="122">
        <v>9.8897623693887251</v>
      </c>
      <c r="L157" s="122">
        <v>10.139051656841131</v>
      </c>
      <c r="M157" s="122">
        <v>5.3690656711863785</v>
      </c>
      <c r="N157" s="122">
        <v>5.3495873825064546</v>
      </c>
      <c r="O157" s="122">
        <v>6.241240979470116</v>
      </c>
      <c r="P157" s="122">
        <v>16.622615607741121</v>
      </c>
      <c r="Q157" s="122">
        <v>11.604444703040343</v>
      </c>
      <c r="R157" s="122">
        <v>7.4206939345055609</v>
      </c>
      <c r="S157" s="122">
        <v>7.6858037306367217</v>
      </c>
      <c r="T157" s="122">
        <v>10.267608154337665</v>
      </c>
      <c r="U157" s="122">
        <v>11.767464882190316</v>
      </c>
      <c r="V157" s="122">
        <v>13.277164636851536</v>
      </c>
      <c r="W157" s="122">
        <v>11.936707714480381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0.58121956677732334</v>
      </c>
      <c r="D158" s="98">
        <v>0.98121043258732232</v>
      </c>
      <c r="E158" s="98">
        <v>1.6258879753529052</v>
      </c>
      <c r="F158" s="98">
        <v>3.5586077566243866</v>
      </c>
      <c r="G158" s="98">
        <v>5.4707333452152254</v>
      </c>
      <c r="H158" s="98">
        <v>9.6414591018059941</v>
      </c>
      <c r="I158" s="98">
        <v>11.031489612982107</v>
      </c>
      <c r="J158" s="98">
        <v>11.77356148941654</v>
      </c>
      <c r="K158" s="98">
        <v>9.8897623693887251</v>
      </c>
      <c r="L158" s="98">
        <v>10.139051656841131</v>
      </c>
      <c r="M158" s="98">
        <v>5.3690656711863785</v>
      </c>
      <c r="N158" s="98">
        <v>5.3495873825064546</v>
      </c>
      <c r="O158" s="98">
        <v>6.241240979470116</v>
      </c>
      <c r="P158" s="98">
        <v>16.622615607741121</v>
      </c>
      <c r="Q158" s="98">
        <v>11.604444703040343</v>
      </c>
      <c r="R158" s="98">
        <v>7.4206939345055609</v>
      </c>
      <c r="S158" s="98">
        <v>7.6858037306367217</v>
      </c>
      <c r="T158" s="98">
        <v>10.267608154337665</v>
      </c>
      <c r="U158" s="98">
        <v>11.767464882190316</v>
      </c>
      <c r="V158" s="98">
        <v>13.277164636851536</v>
      </c>
      <c r="W158" s="98">
        <v>11.936707714480381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12.75217696318507</v>
      </c>
      <c r="D161" s="117">
        <f t="shared" si="54"/>
        <v>15.983587352581701</v>
      </c>
      <c r="E161" s="117">
        <f t="shared" si="54"/>
        <v>14.180359481769683</v>
      </c>
      <c r="F161" s="117">
        <f t="shared" si="54"/>
        <v>12.052169857884005</v>
      </c>
      <c r="G161" s="117">
        <f t="shared" si="54"/>
        <v>5.253888397732589</v>
      </c>
      <c r="H161" s="117">
        <f t="shared" si="54"/>
        <v>9.8260394593791744</v>
      </c>
      <c r="I161" s="117">
        <f t="shared" si="54"/>
        <v>8.8501868011928657</v>
      </c>
      <c r="J161" s="117">
        <f t="shared" si="54"/>
        <v>9.1915817253813632</v>
      </c>
      <c r="K161" s="117">
        <f t="shared" si="54"/>
        <v>5.3683692712463822</v>
      </c>
      <c r="L161" s="117">
        <f t="shared" si="54"/>
        <v>8.4366231831867449</v>
      </c>
      <c r="M161" s="117">
        <f t="shared" si="54"/>
        <v>5.1209586031370415</v>
      </c>
      <c r="N161" s="117">
        <f t="shared" si="54"/>
        <v>8.3228418481310094</v>
      </c>
      <c r="O161" s="117">
        <f t="shared" si="54"/>
        <v>7.9362872655464569</v>
      </c>
      <c r="P161" s="117">
        <f t="shared" si="54"/>
        <v>7.0652953730442114</v>
      </c>
      <c r="Q161" s="117">
        <f t="shared" si="54"/>
        <v>7.9579430408536469</v>
      </c>
      <c r="R161" s="117">
        <f t="shared" ref="R161:V161" si="55">R162+R164+R166+R175</f>
        <v>6.547692420748195</v>
      </c>
      <c r="S161" s="117">
        <f t="shared" si="55"/>
        <v>6.2034197910399316</v>
      </c>
      <c r="T161" s="117">
        <f t="shared" si="55"/>
        <v>4.7829535715309559</v>
      </c>
      <c r="U161" s="117">
        <f t="shared" si="55"/>
        <v>3.7904148745417823</v>
      </c>
      <c r="V161" s="117">
        <f t="shared" si="55"/>
        <v>3.6595255179591266</v>
      </c>
      <c r="W161" s="117">
        <f t="shared" ref="W161" si="56">W162+W164+W166+W175</f>
        <v>4.8200841509390262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3.576267076489978</v>
      </c>
      <c r="D166" s="122">
        <v>3.4191346291620888</v>
      </c>
      <c r="E166" s="122">
        <v>3.0827447744709793</v>
      </c>
      <c r="F166" s="122">
        <v>2.7872312665984462</v>
      </c>
      <c r="G166" s="122">
        <v>1.4271782292403992</v>
      </c>
      <c r="H166" s="122">
        <v>2.5404824653840188</v>
      </c>
      <c r="I166" s="122">
        <v>1.9248301715966931</v>
      </c>
      <c r="J166" s="122">
        <v>1.5390926398118492</v>
      </c>
      <c r="K166" s="122">
        <v>1.1402539327191432</v>
      </c>
      <c r="L166" s="122">
        <v>1.2828154807455783</v>
      </c>
      <c r="M166" s="122">
        <v>0.78629218451774552</v>
      </c>
      <c r="N166" s="122">
        <v>1.2775919263543269</v>
      </c>
      <c r="O166" s="122">
        <v>1.2988899791316368</v>
      </c>
      <c r="P166" s="122">
        <v>1.1150596648724125</v>
      </c>
      <c r="Q166" s="122">
        <v>1.2972905713082536</v>
      </c>
      <c r="R166" s="122">
        <v>1.3330218704991597</v>
      </c>
      <c r="S166" s="122">
        <v>1.1790670121555396</v>
      </c>
      <c r="T166" s="122">
        <v>0.79117489681938069</v>
      </c>
      <c r="U166" s="122">
        <v>0.59157102790311211</v>
      </c>
      <c r="V166" s="122">
        <v>0.5731839799730053</v>
      </c>
      <c r="W166" s="122">
        <v>1.047895810226013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3.5759710101556461</v>
      </c>
      <c r="D167" s="98">
        <v>3.4188541009867599</v>
      </c>
      <c r="E167" s="98">
        <v>3.0825914832632018</v>
      </c>
      <c r="F167" s="98">
        <v>2.7869255525479439</v>
      </c>
      <c r="G167" s="98">
        <v>1.4269722816802837</v>
      </c>
      <c r="H167" s="98">
        <v>2.5401601805823524</v>
      </c>
      <c r="I167" s="98">
        <v>1.9241795131421091</v>
      </c>
      <c r="J167" s="98">
        <v>1.5388788467870511</v>
      </c>
      <c r="K167" s="98">
        <v>1.13985587534233</v>
      </c>
      <c r="L167" s="98">
        <v>1.2813149325369806</v>
      </c>
      <c r="M167" s="98">
        <v>0.78593626005407147</v>
      </c>
      <c r="N167" s="98">
        <v>1.2775919263543269</v>
      </c>
      <c r="O167" s="98">
        <v>1.2988899791316368</v>
      </c>
      <c r="P167" s="98">
        <v>1.1145573478413484</v>
      </c>
      <c r="Q167" s="98">
        <v>1.2969429790927647</v>
      </c>
      <c r="R167" s="98">
        <v>1.332506239300113</v>
      </c>
      <c r="S167" s="98">
        <v>1.1785371497323063</v>
      </c>
      <c r="T167" s="98">
        <v>0.79071474778648121</v>
      </c>
      <c r="U167" s="98">
        <v>0.59143709792275367</v>
      </c>
      <c r="V167" s="98">
        <v>0.57311349789431554</v>
      </c>
      <c r="W167" s="98">
        <v>1.0473760661837728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2.9606633433208989E-4</v>
      </c>
      <c r="D168" s="98">
        <v>2.8052817532903064E-4</v>
      </c>
      <c r="E168" s="98">
        <v>1.5329120777770754E-4</v>
      </c>
      <c r="F168" s="98">
        <v>3.0571405050237437E-4</v>
      </c>
      <c r="G168" s="98">
        <v>2.0594756011542474E-4</v>
      </c>
      <c r="H168" s="98">
        <v>3.2228480166651561E-4</v>
      </c>
      <c r="I168" s="98">
        <v>6.5065845458407278E-4</v>
      </c>
      <c r="J168" s="98">
        <v>2.1379302479809735E-4</v>
      </c>
      <c r="K168" s="98">
        <v>3.980573768132257E-4</v>
      </c>
      <c r="L168" s="98">
        <v>1.500548208597774E-3</v>
      </c>
      <c r="M168" s="98">
        <v>3.5592446367410348E-4</v>
      </c>
      <c r="N168" s="98">
        <v>0</v>
      </c>
      <c r="O168" s="98">
        <v>0</v>
      </c>
      <c r="P168" s="98">
        <v>5.0231703106398413E-4</v>
      </c>
      <c r="Q168" s="98">
        <v>3.4759221548893001E-4</v>
      </c>
      <c r="R168" s="98">
        <v>5.1563119904661156E-4</v>
      </c>
      <c r="S168" s="98">
        <v>5.2986242323335838E-4</v>
      </c>
      <c r="T168" s="98">
        <v>4.601490328994447E-4</v>
      </c>
      <c r="U168" s="98">
        <v>1.3392998035841242E-4</v>
      </c>
      <c r="V168" s="98">
        <v>7.0482078689805696E-5</v>
      </c>
      <c r="W168" s="98">
        <v>5.1974404224010783E-4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2.9606633433208989E-4</v>
      </c>
      <c r="D169" s="101">
        <v>2.8052817532903064E-4</v>
      </c>
      <c r="E169" s="101">
        <v>1.5329120777770754E-4</v>
      </c>
      <c r="F169" s="101">
        <v>3.0571405050237437E-4</v>
      </c>
      <c r="G169" s="101">
        <v>2.0594756011542474E-4</v>
      </c>
      <c r="H169" s="101">
        <v>3.2228480166651561E-4</v>
      </c>
      <c r="I169" s="101">
        <v>6.5065845458407278E-4</v>
      </c>
      <c r="J169" s="101">
        <v>2.1379302479809735E-4</v>
      </c>
      <c r="K169" s="101">
        <v>3.980573768132257E-4</v>
      </c>
      <c r="L169" s="101">
        <v>1.500548208597774E-3</v>
      </c>
      <c r="M169" s="101">
        <v>3.5592446367410348E-4</v>
      </c>
      <c r="N169" s="101">
        <v>0</v>
      </c>
      <c r="O169" s="101">
        <v>0</v>
      </c>
      <c r="P169" s="101">
        <v>5.0231703106398413E-4</v>
      </c>
      <c r="Q169" s="101">
        <v>3.4759221548893001E-4</v>
      </c>
      <c r="R169" s="101">
        <v>5.1563119904661156E-4</v>
      </c>
      <c r="S169" s="101">
        <v>5.2986242323335838E-4</v>
      </c>
      <c r="T169" s="101">
        <v>4.601490328994447E-4</v>
      </c>
      <c r="U169" s="101">
        <v>1.3392998035841242E-4</v>
      </c>
      <c r="V169" s="101">
        <v>7.0482078689805696E-5</v>
      </c>
      <c r="W169" s="101">
        <v>5.1974404224010783E-4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9.1759098866950914</v>
      </c>
      <c r="D175" s="122">
        <v>12.564452723419612</v>
      </c>
      <c r="E175" s="122">
        <v>11.097614707298703</v>
      </c>
      <c r="F175" s="122">
        <v>9.2649385912855582</v>
      </c>
      <c r="G175" s="122">
        <v>3.8267101684921898</v>
      </c>
      <c r="H175" s="122">
        <v>7.2855569939951561</v>
      </c>
      <c r="I175" s="122">
        <v>6.9253566295961733</v>
      </c>
      <c r="J175" s="122">
        <v>7.6524890855695133</v>
      </c>
      <c r="K175" s="122">
        <v>4.228115338527239</v>
      </c>
      <c r="L175" s="122">
        <v>7.153807702441167</v>
      </c>
      <c r="M175" s="122">
        <v>4.334666418619296</v>
      </c>
      <c r="N175" s="122">
        <v>7.0452499217766826</v>
      </c>
      <c r="O175" s="122">
        <v>6.6373972864148199</v>
      </c>
      <c r="P175" s="122">
        <v>5.9502357081717987</v>
      </c>
      <c r="Q175" s="122">
        <v>6.6606524695453935</v>
      </c>
      <c r="R175" s="122">
        <v>5.2146705502490356</v>
      </c>
      <c r="S175" s="122">
        <v>5.024352778884392</v>
      </c>
      <c r="T175" s="122">
        <v>3.9917786747115755</v>
      </c>
      <c r="U175" s="122">
        <v>3.1988438466386699</v>
      </c>
      <c r="V175" s="122">
        <v>3.0863415379861214</v>
      </c>
      <c r="W175" s="122">
        <v>3.7721883407130132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9.1759098866950914</v>
      </c>
      <c r="D176" s="98">
        <v>12.564452723419612</v>
      </c>
      <c r="E176" s="98">
        <v>11.097614707298703</v>
      </c>
      <c r="F176" s="98">
        <v>9.2649385912855582</v>
      </c>
      <c r="G176" s="98">
        <v>3.8267101684921898</v>
      </c>
      <c r="H176" s="98">
        <v>7.2855569939951561</v>
      </c>
      <c r="I176" s="98">
        <v>6.9253566295961733</v>
      </c>
      <c r="J176" s="98">
        <v>7.6524890855695133</v>
      </c>
      <c r="K176" s="98">
        <v>4.228115338527239</v>
      </c>
      <c r="L176" s="98">
        <v>7.153807702441167</v>
      </c>
      <c r="M176" s="98">
        <v>4.334666418619296</v>
      </c>
      <c r="N176" s="98">
        <v>7.0452499217766826</v>
      </c>
      <c r="O176" s="98">
        <v>6.6373972864148199</v>
      </c>
      <c r="P176" s="98">
        <v>5.9502357081717987</v>
      </c>
      <c r="Q176" s="98">
        <v>6.6606524695453935</v>
      </c>
      <c r="R176" s="98">
        <v>5.2146705502490356</v>
      </c>
      <c r="S176" s="98">
        <v>5.024352778884392</v>
      </c>
      <c r="T176" s="98">
        <v>3.9917786747115755</v>
      </c>
      <c r="U176" s="98">
        <v>3.1988438466386699</v>
      </c>
      <c r="V176" s="98">
        <v>3.0863415379861214</v>
      </c>
      <c r="W176" s="98">
        <v>3.7721883407130132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14333.865248716087</v>
      </c>
      <c r="I3" s="117">
        <f t="shared" si="0"/>
        <v>14042.512974828063</v>
      </c>
      <c r="J3" s="117">
        <f t="shared" si="0"/>
        <v>15728.522429534038</v>
      </c>
      <c r="K3" s="117">
        <f t="shared" si="0"/>
        <v>14481.013366980713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14260.603948903825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9267.2557388191835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12335.110122260503</v>
      </c>
      <c r="I4" s="122">
        <f t="shared" si="3"/>
        <v>11913.960517066096</v>
      </c>
      <c r="J4" s="122">
        <f t="shared" si="3"/>
        <v>13404.942749264876</v>
      </c>
      <c r="K4" s="122">
        <f t="shared" si="3"/>
        <v>12392.426598146976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11930.580106507317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7012.0122451225907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12258.410399383109</v>
      </c>
      <c r="I5" s="98">
        <v>11839.257079473004</v>
      </c>
      <c r="J5" s="98">
        <v>13321.413491958014</v>
      </c>
      <c r="K5" s="98">
        <v>12316.745620210972</v>
      </c>
      <c r="L5" s="98">
        <v>0</v>
      </c>
      <c r="M5" s="98">
        <v>0</v>
      </c>
      <c r="N5" s="98">
        <v>0</v>
      </c>
      <c r="O5" s="98">
        <v>11857.72608431259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6963.75166086023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76.69972287739381</v>
      </c>
      <c r="I6" s="98">
        <v>74.703437593093028</v>
      </c>
      <c r="J6" s="98">
        <v>83.529257306862718</v>
      </c>
      <c r="K6" s="98">
        <v>75.680977936004012</v>
      </c>
      <c r="L6" s="98">
        <v>0</v>
      </c>
      <c r="M6" s="98">
        <v>0</v>
      </c>
      <c r="N6" s="98">
        <v>0</v>
      </c>
      <c r="O6" s="98">
        <v>72.854022194727477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48.2605842623611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4.8898504119645931</v>
      </c>
      <c r="I7" s="122">
        <f t="shared" si="6"/>
        <v>1.0650674080500822</v>
      </c>
      <c r="J7" s="122">
        <f t="shared" si="6"/>
        <v>5.4524017246655587</v>
      </c>
      <c r="K7" s="122">
        <f t="shared" si="6"/>
        <v>19.726625497691032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13.208819231020376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79.177262283567401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4.8898504119645931</v>
      </c>
      <c r="I8" s="98">
        <f>IF(RES_hhdet_in_fec!I8=0,0,RES_hhdet_in_fec!I8*1000*11630/RES_hhdet_in_new!I5)</f>
        <v>1.0650674080500822</v>
      </c>
      <c r="J8" s="98">
        <f>IF(RES_hhdet_in_fec!J8=0,0,RES_hhdet_in_fec!J8*1000*11630/RES_hhdet_in_new!J5)</f>
        <v>5.4524017246655587</v>
      </c>
      <c r="K8" s="98">
        <f>IF(RES_hhdet_in_fec!K8=0,0,RES_hhdet_in_fec!K8*1000*11630/RES_hhdet_in_new!K5)</f>
        <v>19.726625497691032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13.208819231020376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79.177262283567401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1257.1782457787635</v>
      </c>
      <c r="I9" s="122">
        <v>1353.4101496480494</v>
      </c>
      <c r="J9" s="122">
        <v>1543.1706288995269</v>
      </c>
      <c r="K9" s="122">
        <v>1420.6722088767733</v>
      </c>
      <c r="L9" s="122">
        <v>0</v>
      </c>
      <c r="M9" s="122">
        <v>0</v>
      </c>
      <c r="N9" s="122">
        <v>0</v>
      </c>
      <c r="O9" s="122">
        <v>1465.0797302451995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1452.0109842866609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1502.3087900433754</v>
      </c>
      <c r="I10" s="98">
        <v>1753.9052391452017</v>
      </c>
      <c r="J10" s="98">
        <v>2041.9030308073152</v>
      </c>
      <c r="K10" s="98">
        <v>1948.8291429189162</v>
      </c>
      <c r="L10" s="98">
        <v>0</v>
      </c>
      <c r="M10" s="98">
        <v>0</v>
      </c>
      <c r="N10" s="98">
        <v>0</v>
      </c>
      <c r="O10" s="98">
        <v>1465.0797302451995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1777.1095549160477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1387.8926636655281</v>
      </c>
      <c r="I11" s="98">
        <v>1447.4694584920956</v>
      </c>
      <c r="J11" s="98">
        <v>1369.4010595665443</v>
      </c>
      <c r="K11" s="98">
        <v>1386.913960044539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1455.8704196563465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1054.2129303232148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358.03973773115467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696.17319259206022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1259.3524765858392</v>
      </c>
      <c r="I15" s="101">
        <v>1270.3647021792065</v>
      </c>
      <c r="J15" s="101">
        <v>1291.3180510771076</v>
      </c>
      <c r="K15" s="101">
        <v>1192.6578455906965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1471.6089895638931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967.17013674589509</v>
      </c>
      <c r="I16" s="104">
        <v>993.05691172113586</v>
      </c>
      <c r="J16" s="104">
        <v>1004.2142903490891</v>
      </c>
      <c r="K16" s="104">
        <v>922.43106678021604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1237.0749844162428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257.38150011874308</v>
      </c>
      <c r="I17" s="98">
        <v>314.2527757801617</v>
      </c>
      <c r="J17" s="98">
        <v>296.14472557545281</v>
      </c>
      <c r="K17" s="98">
        <v>250.70135034813907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330.34905159797751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709.78863662715207</v>
      </c>
      <c r="I18" s="98">
        <v>678.80413594097411</v>
      </c>
      <c r="J18" s="98">
        <v>708.0695647736361</v>
      </c>
      <c r="K18" s="98">
        <v>671.729716432077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906.72593281826539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736.68703026485605</v>
      </c>
      <c r="I19" s="122">
        <v>774.07724070586778</v>
      </c>
      <c r="J19" s="122">
        <v>774.95664964496973</v>
      </c>
      <c r="K19" s="122">
        <v>648.18793445927327</v>
      </c>
      <c r="L19" s="122">
        <v>0</v>
      </c>
      <c r="M19" s="122">
        <v>0</v>
      </c>
      <c r="N19" s="122">
        <v>0</v>
      </c>
      <c r="O19" s="122">
        <v>851.73529292028809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724.05524712636577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836.1103955649462</v>
      </c>
      <c r="I21" s="98">
        <v>890.61641695379183</v>
      </c>
      <c r="J21" s="98">
        <v>843.87928497970472</v>
      </c>
      <c r="K21" s="98">
        <v>862.34893937711149</v>
      </c>
      <c r="L21" s="98">
        <v>0</v>
      </c>
      <c r="M21" s="98">
        <v>0</v>
      </c>
      <c r="N21" s="98">
        <v>0</v>
      </c>
      <c r="O21" s="98">
        <v>949.34825863976187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914.87329669332621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679.38597820864982</v>
      </c>
      <c r="I22" s="33">
        <v>705.87248604982085</v>
      </c>
      <c r="J22" s="33">
        <v>741.52876737087729</v>
      </c>
      <c r="K22" s="33">
        <v>534.75133287683423</v>
      </c>
      <c r="L22" s="33">
        <v>0</v>
      </c>
      <c r="M22" s="33">
        <v>0</v>
      </c>
      <c r="N22" s="33">
        <v>0</v>
      </c>
      <c r="O22" s="33">
        <v>803.34595948670278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667.49354513746221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17886.085376219566</v>
      </c>
      <c r="D24" s="117">
        <f t="shared" si="7"/>
        <v>17456.959532928151</v>
      </c>
      <c r="E24" s="117">
        <f t="shared" si="7"/>
        <v>17377.686009410761</v>
      </c>
      <c r="F24" s="117">
        <f t="shared" si="7"/>
        <v>18222.28321044382</v>
      </c>
      <c r="G24" s="117">
        <f t="shared" si="7"/>
        <v>17627.286541837922</v>
      </c>
      <c r="H24" s="117">
        <f t="shared" si="7"/>
        <v>16489.168706819713</v>
      </c>
      <c r="I24" s="117">
        <f t="shared" si="7"/>
        <v>15511.740344461003</v>
      </c>
      <c r="J24" s="117">
        <f t="shared" si="7"/>
        <v>15959.555355511142</v>
      </c>
      <c r="K24" s="117">
        <f t="shared" si="7"/>
        <v>15822.046332815264</v>
      </c>
      <c r="L24" s="117">
        <f t="shared" si="7"/>
        <v>16959.99512797621</v>
      </c>
      <c r="M24" s="117">
        <f t="shared" si="7"/>
        <v>13348.995053192595</v>
      </c>
      <c r="N24" s="117">
        <f t="shared" si="7"/>
        <v>14725.9344458573</v>
      </c>
      <c r="O24" s="117">
        <f t="shared" si="7"/>
        <v>15430.248550232505</v>
      </c>
      <c r="P24" s="117">
        <f t="shared" si="7"/>
        <v>0</v>
      </c>
      <c r="Q24" s="117">
        <f t="shared" si="7"/>
        <v>11053.300936847259</v>
      </c>
      <c r="R24" s="117">
        <f t="shared" ref="R24:V24" si="8">R25+R28+R30+R39</f>
        <v>12210.755283347215</v>
      </c>
      <c r="S24" s="117">
        <f t="shared" si="8"/>
        <v>11505.977144779465</v>
      </c>
      <c r="T24" s="117">
        <f t="shared" si="8"/>
        <v>11113.466736657429</v>
      </c>
      <c r="U24" s="117">
        <f t="shared" si="8"/>
        <v>9882.7693682841109</v>
      </c>
      <c r="V24" s="117">
        <f t="shared" si="8"/>
        <v>8535.212627221923</v>
      </c>
      <c r="W24" s="117">
        <f t="shared" ref="W24" si="9">W25+W28+W30+W39</f>
        <v>11888.544006593695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15823.94333472405</v>
      </c>
      <c r="D25" s="122">
        <f t="shared" si="10"/>
        <v>15378.024921265182</v>
      </c>
      <c r="E25" s="122">
        <f t="shared" si="10"/>
        <v>15277.518635301964</v>
      </c>
      <c r="F25" s="122">
        <f t="shared" si="10"/>
        <v>16178.742746296388</v>
      </c>
      <c r="G25" s="122">
        <f t="shared" si="10"/>
        <v>15672.320820753945</v>
      </c>
      <c r="H25" s="122">
        <f t="shared" si="10"/>
        <v>14497.144133691556</v>
      </c>
      <c r="I25" s="122">
        <f t="shared" si="10"/>
        <v>13481.807124205328</v>
      </c>
      <c r="J25" s="122">
        <f t="shared" si="10"/>
        <v>13907.249495613516</v>
      </c>
      <c r="K25" s="122">
        <f t="shared" si="10"/>
        <v>13976.072591257747</v>
      </c>
      <c r="L25" s="122">
        <f t="shared" si="10"/>
        <v>14871.620874506118</v>
      </c>
      <c r="M25" s="122">
        <f t="shared" si="10"/>
        <v>11185.105475856059</v>
      </c>
      <c r="N25" s="122">
        <f t="shared" si="10"/>
        <v>12438.045161785918</v>
      </c>
      <c r="O25" s="122">
        <f t="shared" si="10"/>
        <v>13045.181634893535</v>
      </c>
      <c r="P25" s="122">
        <f t="shared" si="10"/>
        <v>0</v>
      </c>
      <c r="Q25" s="122">
        <f t="shared" si="10"/>
        <v>8891.9933664730834</v>
      </c>
      <c r="R25" s="122">
        <f t="shared" ref="R25:V25" si="11">SUM(R26:R27)</f>
        <v>10081.27924426921</v>
      </c>
      <c r="S25" s="122">
        <f t="shared" si="11"/>
        <v>9251.6636501373869</v>
      </c>
      <c r="T25" s="122">
        <f t="shared" si="11"/>
        <v>8878.5187013300383</v>
      </c>
      <c r="U25" s="122">
        <f t="shared" si="11"/>
        <v>7655.9761393372164</v>
      </c>
      <c r="V25" s="122">
        <f t="shared" si="11"/>
        <v>6240.9321720454373</v>
      </c>
      <c r="W25" s="122">
        <f t="shared" ref="W25" si="12">SUM(W26:W27)</f>
        <v>9650.5720187168572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15607.344964006945</v>
      </c>
      <c r="D26" s="98">
        <v>15168.266523438991</v>
      </c>
      <c r="E26" s="98">
        <v>15076.632651013777</v>
      </c>
      <c r="F26" s="98">
        <v>15962.156990279769</v>
      </c>
      <c r="G26" s="98">
        <v>15465.101960694541</v>
      </c>
      <c r="H26" s="98">
        <v>14306.912446102322</v>
      </c>
      <c r="I26" s="98">
        <v>13303.079859226573</v>
      </c>
      <c r="J26" s="98">
        <v>13723.617076255678</v>
      </c>
      <c r="K26" s="98">
        <v>13794.688575280505</v>
      </c>
      <c r="L26" s="98">
        <v>14677.295528773197</v>
      </c>
      <c r="M26" s="98">
        <v>11037.752822606091</v>
      </c>
      <c r="N26" s="98">
        <v>12271.197912510606</v>
      </c>
      <c r="O26" s="98">
        <v>12865.286966341951</v>
      </c>
      <c r="P26" s="98">
        <v>0</v>
      </c>
      <c r="Q26" s="98">
        <v>8761.5382834332631</v>
      </c>
      <c r="R26" s="98">
        <v>9931.7959316288488</v>
      </c>
      <c r="S26" s="98">
        <v>9113.6497041728853</v>
      </c>
      <c r="T26" s="98">
        <v>8745.5548244775819</v>
      </c>
      <c r="U26" s="98">
        <v>7540.9907810631503</v>
      </c>
      <c r="V26" s="98">
        <v>6146.9769757084723</v>
      </c>
      <c r="W26" s="98">
        <v>9505.0828401159542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216.59837071710606</v>
      </c>
      <c r="D27" s="98">
        <v>209.75839782619053</v>
      </c>
      <c r="E27" s="98">
        <v>200.88598428818642</v>
      </c>
      <c r="F27" s="98">
        <v>216.58575601661897</v>
      </c>
      <c r="G27" s="98">
        <v>207.2188600594032</v>
      </c>
      <c r="H27" s="98">
        <v>190.23168758923339</v>
      </c>
      <c r="I27" s="98">
        <v>178.72726497875615</v>
      </c>
      <c r="J27" s="98">
        <v>183.63241935783873</v>
      </c>
      <c r="K27" s="98">
        <v>181.38401597724308</v>
      </c>
      <c r="L27" s="98">
        <v>194.32534573292088</v>
      </c>
      <c r="M27" s="98">
        <v>147.35265324996709</v>
      </c>
      <c r="N27" s="98">
        <v>166.84724927531153</v>
      </c>
      <c r="O27" s="98">
        <v>179.89466855158324</v>
      </c>
      <c r="P27" s="98">
        <v>0</v>
      </c>
      <c r="Q27" s="98">
        <v>130.45508303982064</v>
      </c>
      <c r="R27" s="98">
        <v>149.4833126403617</v>
      </c>
      <c r="S27" s="98">
        <v>138.01394596450174</v>
      </c>
      <c r="T27" s="98">
        <v>132.96387685245728</v>
      </c>
      <c r="U27" s="98">
        <v>114.98535827406653</v>
      </c>
      <c r="V27" s="98">
        <v>93.955196336964889</v>
      </c>
      <c r="W27" s="98">
        <v>145.48917860090251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3.8640301653998006</v>
      </c>
      <c r="D28" s="122">
        <f t="shared" si="13"/>
        <v>9.6187762731067394</v>
      </c>
      <c r="E28" s="122">
        <f t="shared" si="13"/>
        <v>6.2649211464079446</v>
      </c>
      <c r="F28" s="122">
        <f t="shared" si="13"/>
        <v>2.5158349713414303</v>
      </c>
      <c r="G28" s="122">
        <f t="shared" si="13"/>
        <v>2.9159522587052744</v>
      </c>
      <c r="H28" s="122">
        <f t="shared" si="13"/>
        <v>4.8585656037634166</v>
      </c>
      <c r="I28" s="122">
        <f t="shared" si="13"/>
        <v>1.0642871388866755</v>
      </c>
      <c r="J28" s="122">
        <f t="shared" si="13"/>
        <v>5.4400284726077848</v>
      </c>
      <c r="K28" s="122">
        <f t="shared" si="13"/>
        <v>19.726440052631379</v>
      </c>
      <c r="L28" s="122">
        <f t="shared" si="13"/>
        <v>11.34301524231687</v>
      </c>
      <c r="M28" s="122">
        <f t="shared" si="13"/>
        <v>7.9345082543615444</v>
      </c>
      <c r="N28" s="122">
        <f t="shared" si="13"/>
        <v>6.9091240948523804</v>
      </c>
      <c r="O28" s="122">
        <f t="shared" si="13"/>
        <v>13.300547142346904</v>
      </c>
      <c r="P28" s="122">
        <f t="shared" si="13"/>
        <v>0</v>
      </c>
      <c r="Q28" s="122">
        <f t="shared" si="13"/>
        <v>8.2683878412429763</v>
      </c>
      <c r="R28" s="122">
        <f t="shared" si="13"/>
        <v>24.620184033648282</v>
      </c>
      <c r="S28" s="122">
        <f t="shared" si="13"/>
        <v>29.735606049216429</v>
      </c>
      <c r="T28" s="122">
        <f t="shared" si="13"/>
        <v>23.193170808092653</v>
      </c>
      <c r="U28" s="122">
        <f t="shared" si="13"/>
        <v>53.44342772856146</v>
      </c>
      <c r="V28" s="122">
        <f t="shared" si="13"/>
        <v>26.254704527808133</v>
      </c>
      <c r="W28" s="122">
        <f t="shared" si="13"/>
        <v>78.729542505148288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3.8640301653998006</v>
      </c>
      <c r="D29" s="98">
        <f>IF(RES_hhdet_in_fec!D29=0,0,RES_hhdet_in_fec!D29*1000*11630/RES_hhdet_in_new!D26)</f>
        <v>9.6187762731067394</v>
      </c>
      <c r="E29" s="98">
        <f>IF(RES_hhdet_in_fec!E29=0,0,RES_hhdet_in_fec!E29*1000*11630/RES_hhdet_in_new!E26)</f>
        <v>6.2649211464079446</v>
      </c>
      <c r="F29" s="98">
        <f>IF(RES_hhdet_in_fec!F29=0,0,RES_hhdet_in_fec!F29*1000*11630/RES_hhdet_in_new!F26)</f>
        <v>2.5158349713414303</v>
      </c>
      <c r="G29" s="98">
        <f>IF(RES_hhdet_in_fec!G29=0,0,RES_hhdet_in_fec!G29*1000*11630/RES_hhdet_in_new!G26)</f>
        <v>2.9159522587052744</v>
      </c>
      <c r="H29" s="98">
        <f>IF(RES_hhdet_in_fec!H29=0,0,RES_hhdet_in_fec!H29*1000*11630/RES_hhdet_in_new!H26)</f>
        <v>4.8585656037634166</v>
      </c>
      <c r="I29" s="98">
        <f>IF(RES_hhdet_in_fec!I29=0,0,RES_hhdet_in_fec!I29*1000*11630/RES_hhdet_in_new!I26)</f>
        <v>1.0642871388866755</v>
      </c>
      <c r="J29" s="98">
        <f>IF(RES_hhdet_in_fec!J29=0,0,RES_hhdet_in_fec!J29*1000*11630/RES_hhdet_in_new!J26)</f>
        <v>5.4400284726077848</v>
      </c>
      <c r="K29" s="98">
        <f>IF(RES_hhdet_in_fec!K29=0,0,RES_hhdet_in_fec!K29*1000*11630/RES_hhdet_in_new!K26)</f>
        <v>19.726440052631379</v>
      </c>
      <c r="L29" s="98">
        <f>IF(RES_hhdet_in_fec!L29=0,0,RES_hhdet_in_fec!L29*1000*11630/RES_hhdet_in_new!L26)</f>
        <v>11.34301524231687</v>
      </c>
      <c r="M29" s="98">
        <f>IF(RES_hhdet_in_fec!M29=0,0,RES_hhdet_in_fec!M29*1000*11630/RES_hhdet_in_new!M26)</f>
        <v>7.9345082543615444</v>
      </c>
      <c r="N29" s="98">
        <f>IF(RES_hhdet_in_fec!N29=0,0,RES_hhdet_in_fec!N29*1000*11630/RES_hhdet_in_new!N26)</f>
        <v>6.9091240948523804</v>
      </c>
      <c r="O29" s="98">
        <f>IF(RES_hhdet_in_fec!O29=0,0,RES_hhdet_in_fec!O29*1000*11630/RES_hhdet_in_new!O26)</f>
        <v>13.300547142346904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8.2683878412429763</v>
      </c>
      <c r="R29" s="98">
        <f>IF(RES_hhdet_in_fec!R29=0,0,RES_hhdet_in_fec!R29*1000*11630/RES_hhdet_in_new!R26)</f>
        <v>24.620184033648282</v>
      </c>
      <c r="S29" s="98">
        <f>IF(RES_hhdet_in_fec!S29=0,0,RES_hhdet_in_fec!S29*1000*11630/RES_hhdet_in_new!S26)</f>
        <v>29.735606049216429</v>
      </c>
      <c r="T29" s="98">
        <f>IF(RES_hhdet_in_fec!T29=0,0,RES_hhdet_in_fec!T29*1000*11630/RES_hhdet_in_new!T26)</f>
        <v>23.193170808092653</v>
      </c>
      <c r="U29" s="98">
        <f>IF(RES_hhdet_in_fec!U29=0,0,RES_hhdet_in_fec!U29*1000*11630/RES_hhdet_in_new!U26)</f>
        <v>53.44342772856146</v>
      </c>
      <c r="V29" s="98">
        <f>IF(RES_hhdet_in_fec!V29=0,0,RES_hhdet_in_fec!V29*1000*11630/RES_hhdet_in_new!V26)</f>
        <v>26.254704527808133</v>
      </c>
      <c r="W29" s="98">
        <f>IF(RES_hhdet_in_fec!W29=0,0,RES_hhdet_in_fec!W29*1000*11630/RES_hhdet_in_new!W26)</f>
        <v>78.729542505148288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1248.0972690928897</v>
      </c>
      <c r="D30" s="122">
        <v>1244.3291721429603</v>
      </c>
      <c r="E30" s="122">
        <v>1301.1246328445282</v>
      </c>
      <c r="F30" s="122">
        <v>1310.069365301538</v>
      </c>
      <c r="G30" s="122">
        <v>1218.8736282078228</v>
      </c>
      <c r="H30" s="122">
        <v>1250.4802851463785</v>
      </c>
      <c r="I30" s="122">
        <v>1254.8079112647827</v>
      </c>
      <c r="J30" s="122">
        <v>1271.9095709527608</v>
      </c>
      <c r="K30" s="122">
        <v>1178.077371580885</v>
      </c>
      <c r="L30" s="122">
        <v>1272.6742730737435</v>
      </c>
      <c r="M30" s="122">
        <v>1353.8335391945529</v>
      </c>
      <c r="N30" s="122">
        <v>1446.7796888953394</v>
      </c>
      <c r="O30" s="122">
        <v>1520.047929798603</v>
      </c>
      <c r="P30" s="122">
        <v>0</v>
      </c>
      <c r="Q30" s="122">
        <v>1382.8335849593236</v>
      </c>
      <c r="R30" s="122">
        <v>1377.2065815116721</v>
      </c>
      <c r="S30" s="122">
        <v>1453.5017860102814</v>
      </c>
      <c r="T30" s="122">
        <v>1445.3793492642442</v>
      </c>
      <c r="U30" s="122">
        <v>1427.3861052654081</v>
      </c>
      <c r="V30" s="122">
        <v>1493.2540888829876</v>
      </c>
      <c r="W30" s="122">
        <v>1435.4125284299807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1379.1905131085582</v>
      </c>
      <c r="D31" s="98">
        <v>1431.4650042016947</v>
      </c>
      <c r="E31" s="98">
        <v>1405.5031913496714</v>
      </c>
      <c r="F31" s="98">
        <v>1441.1556015268777</v>
      </c>
      <c r="G31" s="98">
        <v>1412.9090888714741</v>
      </c>
      <c r="H31" s="98">
        <v>1387.8926636655285</v>
      </c>
      <c r="I31" s="98">
        <v>1447.4694584920956</v>
      </c>
      <c r="J31" s="98">
        <v>1369.4010595665443</v>
      </c>
      <c r="K31" s="98">
        <v>1386.913960044539</v>
      </c>
      <c r="L31" s="98">
        <v>1464.7061626967691</v>
      </c>
      <c r="M31" s="98">
        <v>1564.828413707271</v>
      </c>
      <c r="N31" s="98">
        <v>1515.5467734359584</v>
      </c>
      <c r="O31" s="98">
        <v>1490.2142330928696</v>
      </c>
      <c r="P31" s="98">
        <v>0</v>
      </c>
      <c r="Q31" s="98">
        <v>1396.2780535497193</v>
      </c>
      <c r="R31" s="98">
        <v>1393.3341942165061</v>
      </c>
      <c r="S31" s="98">
        <v>1453.2596007457644</v>
      </c>
      <c r="T31" s="98">
        <v>1476.8228266763451</v>
      </c>
      <c r="U31" s="98">
        <v>1398.2892715969269</v>
      </c>
      <c r="V31" s="98">
        <v>1417.3880754601403</v>
      </c>
      <c r="W31" s="98">
        <v>1455.8704196563463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1006.0278474931728</v>
      </c>
      <c r="H32" s="98">
        <v>986.08933106707366</v>
      </c>
      <c r="I32" s="98">
        <v>1054.2129303232148</v>
      </c>
      <c r="J32" s="98">
        <v>0</v>
      </c>
      <c r="K32" s="98">
        <v>999.28225054794575</v>
      </c>
      <c r="L32" s="98">
        <v>1183.7130102934477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1137.2329454094727</v>
      </c>
      <c r="S32" s="98">
        <v>1213.8442684355139</v>
      </c>
      <c r="T32" s="98">
        <v>1251.0173148396257</v>
      </c>
      <c r="U32" s="98">
        <v>0</v>
      </c>
      <c r="V32" s="98">
        <v>0</v>
      </c>
      <c r="W32" s="98">
        <v>1259.7149863447048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302.20631583527717</v>
      </c>
      <c r="H33" s="101">
        <v>283.75136614414129</v>
      </c>
      <c r="I33" s="101">
        <v>358.03973773115467</v>
      </c>
      <c r="J33" s="101">
        <v>0</v>
      </c>
      <c r="K33" s="101">
        <v>292.0536015827505</v>
      </c>
      <c r="L33" s="101">
        <v>660.56885393457196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283.73789347079781</v>
      </c>
      <c r="S33" s="101">
        <v>333.22165826060819</v>
      </c>
      <c r="T33" s="101">
        <v>337.61007872530718</v>
      </c>
      <c r="U33" s="101">
        <v>0</v>
      </c>
      <c r="V33" s="101">
        <v>0</v>
      </c>
      <c r="W33" s="101">
        <v>326.85837687728457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703.82153165789555</v>
      </c>
      <c r="H34" s="104">
        <v>702.33796492293254</v>
      </c>
      <c r="I34" s="104">
        <v>696.17319259206022</v>
      </c>
      <c r="J34" s="104">
        <v>0</v>
      </c>
      <c r="K34" s="104">
        <v>707.22864896519513</v>
      </c>
      <c r="L34" s="104">
        <v>523.14415635887553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853.49505193867481</v>
      </c>
      <c r="S34" s="104">
        <v>880.62261017490573</v>
      </c>
      <c r="T34" s="104">
        <v>913.40723611431861</v>
      </c>
      <c r="U34" s="104">
        <v>0</v>
      </c>
      <c r="V34" s="104">
        <v>0</v>
      </c>
      <c r="W34" s="104">
        <v>932.85660946742018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1240.084836005431</v>
      </c>
      <c r="D35" s="101">
        <v>1235.7350051734336</v>
      </c>
      <c r="E35" s="101">
        <v>1303.3974694631386</v>
      </c>
      <c r="F35" s="101">
        <v>1309.1803305358162</v>
      </c>
      <c r="G35" s="101">
        <v>1212.8961328757384</v>
      </c>
      <c r="H35" s="101">
        <v>1259.3524765858392</v>
      </c>
      <c r="I35" s="101">
        <v>1270.364702179206</v>
      </c>
      <c r="J35" s="101">
        <v>1291.3180510771078</v>
      </c>
      <c r="K35" s="101">
        <v>1192.6578455906968</v>
      </c>
      <c r="L35" s="101">
        <v>1304.3624280520667</v>
      </c>
      <c r="M35" s="101">
        <v>1394.1692438626928</v>
      </c>
      <c r="N35" s="101">
        <v>1474.8238501641922</v>
      </c>
      <c r="O35" s="101">
        <v>1543.8069476526848</v>
      </c>
      <c r="P35" s="101">
        <v>0</v>
      </c>
      <c r="Q35" s="101">
        <v>1416.8567885855941</v>
      </c>
      <c r="R35" s="101">
        <v>1413.982324458083</v>
      </c>
      <c r="S35" s="101">
        <v>1488.2095440638168</v>
      </c>
      <c r="T35" s="101">
        <v>1491.9429852548021</v>
      </c>
      <c r="U35" s="101">
        <v>1465.6823210347509</v>
      </c>
      <c r="V35" s="101">
        <v>1521.9214114576478</v>
      </c>
      <c r="W35" s="101">
        <v>1471.6089895638925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958.27339364234319</v>
      </c>
      <c r="D36" s="104">
        <v>948.24606200750816</v>
      </c>
      <c r="E36" s="104">
        <v>1010.7843088191398</v>
      </c>
      <c r="F36" s="104">
        <v>1013.8597557456601</v>
      </c>
      <c r="G36" s="104">
        <v>933.44298066353235</v>
      </c>
      <c r="H36" s="104">
        <v>967.17013674589532</v>
      </c>
      <c r="I36" s="104">
        <v>993.05691172113575</v>
      </c>
      <c r="J36" s="104">
        <v>1004.2142903490887</v>
      </c>
      <c r="K36" s="104">
        <v>922.43106678021616</v>
      </c>
      <c r="L36" s="104">
        <v>1100.4678293223371</v>
      </c>
      <c r="M36" s="104">
        <v>1080.2445417421809</v>
      </c>
      <c r="N36" s="104">
        <v>1170.6921933544393</v>
      </c>
      <c r="O36" s="104">
        <v>1239.0671979288511</v>
      </c>
      <c r="P36" s="104">
        <v>0</v>
      </c>
      <c r="Q36" s="104">
        <v>1144.2200106634186</v>
      </c>
      <c r="R36" s="104">
        <v>1145.2969929005756</v>
      </c>
      <c r="S36" s="104">
        <v>1223.4459897414831</v>
      </c>
      <c r="T36" s="104">
        <v>1235.633480624479</v>
      </c>
      <c r="U36" s="104">
        <v>1216.2442440783529</v>
      </c>
      <c r="V36" s="104">
        <v>1272.0612850264131</v>
      </c>
      <c r="W36" s="104">
        <v>1237.0749844162431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293.01283044499979</v>
      </c>
      <c r="D37" s="98">
        <v>266.37130467973316</v>
      </c>
      <c r="E37" s="98">
        <v>312.98603297313201</v>
      </c>
      <c r="F37" s="98">
        <v>305.69539339144177</v>
      </c>
      <c r="G37" s="98">
        <v>259.27190695597642</v>
      </c>
      <c r="H37" s="98">
        <v>257.38150011874313</v>
      </c>
      <c r="I37" s="98">
        <v>314.25277578016176</v>
      </c>
      <c r="J37" s="98">
        <v>296.14472557545281</v>
      </c>
      <c r="K37" s="98">
        <v>250.70135034813907</v>
      </c>
      <c r="L37" s="98">
        <v>588.25836997566705</v>
      </c>
      <c r="M37" s="98">
        <v>278.63932483972155</v>
      </c>
      <c r="N37" s="98">
        <v>373.75511854491435</v>
      </c>
      <c r="O37" s="98">
        <v>407.82414566861888</v>
      </c>
      <c r="P37" s="98">
        <v>0</v>
      </c>
      <c r="Q37" s="98">
        <v>310.71129646498696</v>
      </c>
      <c r="R37" s="98">
        <v>287.89664969904032</v>
      </c>
      <c r="S37" s="98">
        <v>341.11930375766855</v>
      </c>
      <c r="T37" s="98">
        <v>340.96772639283006</v>
      </c>
      <c r="U37" s="98">
        <v>309.32897368243033</v>
      </c>
      <c r="V37" s="98">
        <v>333.52789544060607</v>
      </c>
      <c r="W37" s="98">
        <v>330.34905159797751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665.26056319734334</v>
      </c>
      <c r="D38" s="98">
        <v>681.874757327775</v>
      </c>
      <c r="E38" s="98">
        <v>697.79827584600787</v>
      </c>
      <c r="F38" s="98">
        <v>708.16436235421816</v>
      </c>
      <c r="G38" s="98">
        <v>674.17107370755582</v>
      </c>
      <c r="H38" s="98">
        <v>709.78863662715219</v>
      </c>
      <c r="I38" s="98">
        <v>678.80413594097411</v>
      </c>
      <c r="J38" s="98">
        <v>708.06956477363588</v>
      </c>
      <c r="K38" s="98">
        <v>671.729716432077</v>
      </c>
      <c r="L38" s="98">
        <v>512.20945934667009</v>
      </c>
      <c r="M38" s="98">
        <v>801.60521690245946</v>
      </c>
      <c r="N38" s="98">
        <v>796.93707480952503</v>
      </c>
      <c r="O38" s="98">
        <v>831.24305226023216</v>
      </c>
      <c r="P38" s="98">
        <v>0</v>
      </c>
      <c r="Q38" s="98">
        <v>833.5087141984319</v>
      </c>
      <c r="R38" s="98">
        <v>857.40034320153529</v>
      </c>
      <c r="S38" s="98">
        <v>882.32668598381451</v>
      </c>
      <c r="T38" s="98">
        <v>894.66575423164898</v>
      </c>
      <c r="U38" s="98">
        <v>906.91527039592256</v>
      </c>
      <c r="V38" s="98">
        <v>938.53338958580707</v>
      </c>
      <c r="W38" s="98">
        <v>906.72593281826551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810.18074223722419</v>
      </c>
      <c r="D39" s="122">
        <v>824.98666324690055</v>
      </c>
      <c r="E39" s="122">
        <v>792.7778201178636</v>
      </c>
      <c r="F39" s="122">
        <v>730.95526387455288</v>
      </c>
      <c r="G39" s="122">
        <v>733.17614061744951</v>
      </c>
      <c r="H39" s="122">
        <v>736.68572237801561</v>
      </c>
      <c r="I39" s="122">
        <v>774.06102185200587</v>
      </c>
      <c r="J39" s="122">
        <v>774.95626047225778</v>
      </c>
      <c r="K39" s="122">
        <v>648.16992992400094</v>
      </c>
      <c r="L39" s="122">
        <v>804.35696515403083</v>
      </c>
      <c r="M39" s="122">
        <v>802.12152988762193</v>
      </c>
      <c r="N39" s="122">
        <v>834.20047108118831</v>
      </c>
      <c r="O39" s="122">
        <v>851.7184383980192</v>
      </c>
      <c r="P39" s="122">
        <v>0</v>
      </c>
      <c r="Q39" s="122">
        <v>770.20559757360923</v>
      </c>
      <c r="R39" s="122">
        <v>727.64927353268229</v>
      </c>
      <c r="S39" s="122">
        <v>771.07610258257921</v>
      </c>
      <c r="T39" s="122">
        <v>766.37551525505421</v>
      </c>
      <c r="U39" s="122">
        <v>745.96369595292515</v>
      </c>
      <c r="V39" s="122">
        <v>774.77166176569006</v>
      </c>
      <c r="W39" s="122">
        <v>723.82991694170812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894.94060051344832</v>
      </c>
      <c r="D40" s="98">
        <v>917.27932887887539</v>
      </c>
      <c r="E40" s="98">
        <v>865.78652356588577</v>
      </c>
      <c r="F40" s="98">
        <v>853.15566325642635</v>
      </c>
      <c r="G40" s="98">
        <v>833.78936339306267</v>
      </c>
      <c r="H40" s="98">
        <v>836.11039556494609</v>
      </c>
      <c r="I40" s="98">
        <v>890.61641695379194</v>
      </c>
      <c r="J40" s="98">
        <v>843.87928497970483</v>
      </c>
      <c r="K40" s="98">
        <v>862.34893937711161</v>
      </c>
      <c r="L40" s="98">
        <v>895.2037894283194</v>
      </c>
      <c r="M40" s="98">
        <v>947.09136948547996</v>
      </c>
      <c r="N40" s="98">
        <v>942.14535190332936</v>
      </c>
      <c r="O40" s="98">
        <v>949.34825863976164</v>
      </c>
      <c r="P40" s="98">
        <v>0</v>
      </c>
      <c r="Q40" s="98">
        <v>946.27942578862462</v>
      </c>
      <c r="R40" s="98">
        <v>874.57850371960922</v>
      </c>
      <c r="S40" s="98">
        <v>950.98988803887107</v>
      </c>
      <c r="T40" s="98">
        <v>954.147914950163</v>
      </c>
      <c r="U40" s="98">
        <v>938.41780263848864</v>
      </c>
      <c r="V40" s="98">
        <v>998.28374294215155</v>
      </c>
      <c r="W40" s="98">
        <v>914.87329669332632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745.84951469890166</v>
      </c>
      <c r="D41" s="33">
        <v>745.32849869338781</v>
      </c>
      <c r="E41" s="33">
        <v>731.0257545021858</v>
      </c>
      <c r="F41" s="33">
        <v>607.16784631888925</v>
      </c>
      <c r="G41" s="33">
        <v>658.35854492731016</v>
      </c>
      <c r="H41" s="33">
        <v>679.38597820864982</v>
      </c>
      <c r="I41" s="33">
        <v>705.87248604982085</v>
      </c>
      <c r="J41" s="33">
        <v>741.52876737087706</v>
      </c>
      <c r="K41" s="33">
        <v>534.75133287683423</v>
      </c>
      <c r="L41" s="33">
        <v>753.59985305949374</v>
      </c>
      <c r="M41" s="33">
        <v>718.28754264588906</v>
      </c>
      <c r="N41" s="33">
        <v>779.13983139348625</v>
      </c>
      <c r="O41" s="33">
        <v>803.34595948670267</v>
      </c>
      <c r="P41" s="33">
        <v>0</v>
      </c>
      <c r="Q41" s="33">
        <v>703.63369300122702</v>
      </c>
      <c r="R41" s="33">
        <v>687.0484340136444</v>
      </c>
      <c r="S41" s="33">
        <v>713.64087881897854</v>
      </c>
      <c r="T41" s="33">
        <v>702.07180145414054</v>
      </c>
      <c r="U41" s="33">
        <v>682.56341057785994</v>
      </c>
      <c r="V41" s="33">
        <v>705.01492838973047</v>
      </c>
      <c r="W41" s="33">
        <v>667.49354513746221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19898.074431087363</v>
      </c>
      <c r="D43" s="117">
        <f t="shared" si="14"/>
        <v>17686.937349409323</v>
      </c>
      <c r="E43" s="117">
        <f t="shared" si="14"/>
        <v>18758.036186913647</v>
      </c>
      <c r="F43" s="117">
        <f t="shared" si="14"/>
        <v>18792.587022276271</v>
      </c>
      <c r="G43" s="117">
        <f t="shared" si="14"/>
        <v>18848.483921269381</v>
      </c>
      <c r="H43" s="117">
        <f t="shared" si="14"/>
        <v>17626.435828054764</v>
      </c>
      <c r="I43" s="117">
        <f t="shared" si="14"/>
        <v>15156.196611747999</v>
      </c>
      <c r="J43" s="117">
        <f t="shared" si="14"/>
        <v>17543.022937624326</v>
      </c>
      <c r="K43" s="117">
        <f t="shared" si="14"/>
        <v>17157.798739789858</v>
      </c>
      <c r="L43" s="117">
        <f t="shared" si="14"/>
        <v>16768.910036234967</v>
      </c>
      <c r="M43" s="117">
        <f t="shared" si="14"/>
        <v>14078.310217211447</v>
      </c>
      <c r="N43" s="117">
        <f t="shared" si="14"/>
        <v>15136.494331634363</v>
      </c>
      <c r="O43" s="117">
        <f t="shared" si="14"/>
        <v>15517.140675860648</v>
      </c>
      <c r="P43" s="117">
        <f t="shared" si="14"/>
        <v>12137.1893846279</v>
      </c>
      <c r="Q43" s="117">
        <f t="shared" si="14"/>
        <v>12274.70654438217</v>
      </c>
      <c r="R43" s="117">
        <f t="shared" ref="R43:V43" si="15">R44+R47+R49+R58</f>
        <v>0</v>
      </c>
      <c r="S43" s="117">
        <f t="shared" si="15"/>
        <v>11854.441435167437</v>
      </c>
      <c r="T43" s="117">
        <f t="shared" si="15"/>
        <v>10823.453689733618</v>
      </c>
      <c r="U43" s="117">
        <f t="shared" si="15"/>
        <v>10411.049711206657</v>
      </c>
      <c r="V43" s="117">
        <f t="shared" si="15"/>
        <v>10106.889598241842</v>
      </c>
      <c r="W43" s="117">
        <f t="shared" ref="W43" si="16">W44+W47+W49+W58</f>
        <v>9859.0946953672155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17661.23613028193</v>
      </c>
      <c r="D44" s="122">
        <f t="shared" si="17"/>
        <v>15492.540268332006</v>
      </c>
      <c r="E44" s="122">
        <f t="shared" si="17"/>
        <v>16467.556051763604</v>
      </c>
      <c r="F44" s="122">
        <f t="shared" si="17"/>
        <v>16631.793031235244</v>
      </c>
      <c r="G44" s="122">
        <f t="shared" si="17"/>
        <v>16724.475653736787</v>
      </c>
      <c r="H44" s="122">
        <f t="shared" si="17"/>
        <v>15500.700542675952</v>
      </c>
      <c r="I44" s="122">
        <f t="shared" si="17"/>
        <v>12984.085157273326</v>
      </c>
      <c r="J44" s="122">
        <f t="shared" si="17"/>
        <v>15223.843721236741</v>
      </c>
      <c r="K44" s="122">
        <f t="shared" si="17"/>
        <v>15107.32605911803</v>
      </c>
      <c r="L44" s="122">
        <f t="shared" si="17"/>
        <v>14559.564361574618</v>
      </c>
      <c r="M44" s="122">
        <f t="shared" si="17"/>
        <v>11806.076529451206</v>
      </c>
      <c r="N44" s="122">
        <f t="shared" si="17"/>
        <v>12754.916196137834</v>
      </c>
      <c r="O44" s="122">
        <f t="shared" si="17"/>
        <v>13114.228219118471</v>
      </c>
      <c r="P44" s="122">
        <f t="shared" si="17"/>
        <v>9910.9582504404025</v>
      </c>
      <c r="Q44" s="122">
        <f t="shared" si="17"/>
        <v>10117.958734780108</v>
      </c>
      <c r="R44" s="122">
        <f t="shared" ref="R44:V44" si="18">SUM(R45:R46)</f>
        <v>0</v>
      </c>
      <c r="S44" s="122">
        <f t="shared" si="18"/>
        <v>9483.5739607883297</v>
      </c>
      <c r="T44" s="122">
        <f t="shared" si="18"/>
        <v>8550.8108061823077</v>
      </c>
      <c r="U44" s="122">
        <f t="shared" si="18"/>
        <v>8155.0394991319254</v>
      </c>
      <c r="V44" s="122">
        <f t="shared" si="18"/>
        <v>7746.2435681698207</v>
      </c>
      <c r="W44" s="122">
        <f t="shared" ref="W44" si="19">SUM(W45:W46)</f>
        <v>7653.2582743974772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17431.255337020539</v>
      </c>
      <c r="D45" s="98">
        <v>15291.341616335338</v>
      </c>
      <c r="E45" s="98">
        <v>16261.225853339782</v>
      </c>
      <c r="F45" s="98">
        <v>16419.458239150001</v>
      </c>
      <c r="G45" s="98">
        <v>16513.416968229125</v>
      </c>
      <c r="H45" s="98">
        <v>15306.402282665229</v>
      </c>
      <c r="I45" s="98">
        <v>12819.5176989745</v>
      </c>
      <c r="J45" s="98">
        <v>15031.486341141328</v>
      </c>
      <c r="K45" s="98">
        <v>14919.529757401728</v>
      </c>
      <c r="L45" s="98">
        <v>14377.155694554724</v>
      </c>
      <c r="M45" s="98">
        <v>11656.708050885691</v>
      </c>
      <c r="N45" s="98">
        <v>12590.215721051421</v>
      </c>
      <c r="O45" s="98">
        <v>12939.6204265365</v>
      </c>
      <c r="P45" s="98">
        <v>9773.8752369123977</v>
      </c>
      <c r="Q45" s="98">
        <v>9973.8288929186674</v>
      </c>
      <c r="R45" s="98">
        <v>0</v>
      </c>
      <c r="S45" s="98">
        <v>9345.9334771373906</v>
      </c>
      <c r="T45" s="98">
        <v>8426.1458067533476</v>
      </c>
      <c r="U45" s="98">
        <v>8035.7460875836159</v>
      </c>
      <c r="V45" s="98">
        <v>7632.6214223254156</v>
      </c>
      <c r="W45" s="98">
        <v>7540.8275937916806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229.98079326139234</v>
      </c>
      <c r="D46" s="98">
        <v>201.19865199666867</v>
      </c>
      <c r="E46" s="98">
        <v>206.33019842382225</v>
      </c>
      <c r="F46" s="98">
        <v>212.33479208524395</v>
      </c>
      <c r="G46" s="98">
        <v>211.05868550766061</v>
      </c>
      <c r="H46" s="98">
        <v>194.29826001072192</v>
      </c>
      <c r="I46" s="98">
        <v>164.56745829882732</v>
      </c>
      <c r="J46" s="98">
        <v>192.35738009541316</v>
      </c>
      <c r="K46" s="98">
        <v>187.79630171630271</v>
      </c>
      <c r="L46" s="98">
        <v>182.40866701989384</v>
      </c>
      <c r="M46" s="98">
        <v>149.36847856551492</v>
      </c>
      <c r="N46" s="98">
        <v>164.7004750864125</v>
      </c>
      <c r="O46" s="98">
        <v>174.60779258197132</v>
      </c>
      <c r="P46" s="98">
        <v>137.08301352800552</v>
      </c>
      <c r="Q46" s="98">
        <v>144.12984186144013</v>
      </c>
      <c r="R46" s="98">
        <v>0</v>
      </c>
      <c r="S46" s="98">
        <v>137.64048365093856</v>
      </c>
      <c r="T46" s="98">
        <v>124.66499942896091</v>
      </c>
      <c r="U46" s="98">
        <v>119.29341154830929</v>
      </c>
      <c r="V46" s="98">
        <v>113.62214584440557</v>
      </c>
      <c r="W46" s="98">
        <v>112.43068060579625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3.8692701688116871</v>
      </c>
      <c r="D47" s="122">
        <f t="shared" si="20"/>
        <v>9.6151647478158484</v>
      </c>
      <c r="E47" s="122">
        <f t="shared" si="20"/>
        <v>6.2796007299101779</v>
      </c>
      <c r="F47" s="122">
        <f t="shared" si="20"/>
        <v>2.5263849440066291</v>
      </c>
      <c r="G47" s="122">
        <f t="shared" si="20"/>
        <v>2.9068858220908029</v>
      </c>
      <c r="H47" s="122">
        <f t="shared" si="20"/>
        <v>4.8517035876859174</v>
      </c>
      <c r="I47" s="122">
        <f t="shared" si="20"/>
        <v>1.068130559323514</v>
      </c>
      <c r="J47" s="122">
        <f t="shared" si="20"/>
        <v>5.4544208438617341</v>
      </c>
      <c r="K47" s="122">
        <f t="shared" si="20"/>
        <v>19.722770013215658</v>
      </c>
      <c r="L47" s="122">
        <f t="shared" si="20"/>
        <v>11.335300001219062</v>
      </c>
      <c r="M47" s="122">
        <f t="shared" si="20"/>
        <v>7.9323345144214388</v>
      </c>
      <c r="N47" s="122">
        <f t="shared" si="20"/>
        <v>6.9048002110287712</v>
      </c>
      <c r="O47" s="122">
        <f t="shared" si="20"/>
        <v>13.303960091087188</v>
      </c>
      <c r="P47" s="122">
        <f t="shared" si="20"/>
        <v>5.5937859953987132</v>
      </c>
      <c r="Q47" s="122">
        <f t="shared" si="20"/>
        <v>8.2701417976265734</v>
      </c>
      <c r="R47" s="122">
        <f t="shared" si="20"/>
        <v>0</v>
      </c>
      <c r="S47" s="122">
        <f t="shared" si="20"/>
        <v>29.746406781340671</v>
      </c>
      <c r="T47" s="122">
        <f t="shared" si="20"/>
        <v>23.17722795462468</v>
      </c>
      <c r="U47" s="122">
        <f t="shared" si="20"/>
        <v>53.47841941514541</v>
      </c>
      <c r="V47" s="122">
        <f t="shared" si="20"/>
        <v>26.272178406957405</v>
      </c>
      <c r="W47" s="122">
        <f t="shared" si="20"/>
        <v>78.73472455942678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3.8692701688116871</v>
      </c>
      <c r="D48" s="98">
        <f>IF(RES_hhdet_in_fec!D48=0,0,RES_hhdet_in_fec!D48*1000*11630/RES_hhdet_in_new!D45)</f>
        <v>9.6151647478158484</v>
      </c>
      <c r="E48" s="98">
        <f>IF(RES_hhdet_in_fec!E48=0,0,RES_hhdet_in_fec!E48*1000*11630/RES_hhdet_in_new!E45)</f>
        <v>6.2796007299101779</v>
      </c>
      <c r="F48" s="98">
        <f>IF(RES_hhdet_in_fec!F48=0,0,RES_hhdet_in_fec!F48*1000*11630/RES_hhdet_in_new!F45)</f>
        <v>2.5263849440066291</v>
      </c>
      <c r="G48" s="98">
        <f>IF(RES_hhdet_in_fec!G48=0,0,RES_hhdet_in_fec!G48*1000*11630/RES_hhdet_in_new!G45)</f>
        <v>2.9068858220908029</v>
      </c>
      <c r="H48" s="98">
        <f>IF(RES_hhdet_in_fec!H48=0,0,RES_hhdet_in_fec!H48*1000*11630/RES_hhdet_in_new!H45)</f>
        <v>4.8517035876859174</v>
      </c>
      <c r="I48" s="98">
        <f>IF(RES_hhdet_in_fec!I48=0,0,RES_hhdet_in_fec!I48*1000*11630/RES_hhdet_in_new!I45)</f>
        <v>1.068130559323514</v>
      </c>
      <c r="J48" s="98">
        <f>IF(RES_hhdet_in_fec!J48=0,0,RES_hhdet_in_fec!J48*1000*11630/RES_hhdet_in_new!J45)</f>
        <v>5.4544208438617341</v>
      </c>
      <c r="K48" s="98">
        <f>IF(RES_hhdet_in_fec!K48=0,0,RES_hhdet_in_fec!K48*1000*11630/RES_hhdet_in_new!K45)</f>
        <v>19.722770013215658</v>
      </c>
      <c r="L48" s="98">
        <f>IF(RES_hhdet_in_fec!L48=0,0,RES_hhdet_in_fec!L48*1000*11630/RES_hhdet_in_new!L45)</f>
        <v>11.335300001219062</v>
      </c>
      <c r="M48" s="98">
        <f>IF(RES_hhdet_in_fec!M48=0,0,RES_hhdet_in_fec!M48*1000*11630/RES_hhdet_in_new!M45)</f>
        <v>7.9323345144214388</v>
      </c>
      <c r="N48" s="98">
        <f>IF(RES_hhdet_in_fec!N48=0,0,RES_hhdet_in_fec!N48*1000*11630/RES_hhdet_in_new!N45)</f>
        <v>6.9048002110287712</v>
      </c>
      <c r="O48" s="98">
        <f>IF(RES_hhdet_in_fec!O48=0,0,RES_hhdet_in_fec!O48*1000*11630/RES_hhdet_in_new!O45)</f>
        <v>13.303960091087188</v>
      </c>
      <c r="P48" s="98">
        <f>IF(RES_hhdet_in_fec!P48=0,0,RES_hhdet_in_fec!P48*1000*11630/RES_hhdet_in_new!P45)</f>
        <v>5.5937859953987132</v>
      </c>
      <c r="Q48" s="98">
        <f>IF(RES_hhdet_in_fec!Q48=0,0,RES_hhdet_in_fec!Q48*1000*11630/RES_hhdet_in_new!Q45)</f>
        <v>8.2701417976265734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29.746406781340671</v>
      </c>
      <c r="T48" s="98">
        <f>IF(RES_hhdet_in_fec!T48=0,0,RES_hhdet_in_fec!T48*1000*11630/RES_hhdet_in_new!T45)</f>
        <v>23.17722795462468</v>
      </c>
      <c r="U48" s="98">
        <f>IF(RES_hhdet_in_fec!U48=0,0,RES_hhdet_in_fec!U48*1000*11630/RES_hhdet_in_new!U45)</f>
        <v>53.47841941514541</v>
      </c>
      <c r="V48" s="98">
        <f>IF(RES_hhdet_in_fec!V48=0,0,RES_hhdet_in_fec!V48*1000*11630/RES_hhdet_in_new!V45)</f>
        <v>26.272178406957405</v>
      </c>
      <c r="W48" s="98">
        <f>IF(RES_hhdet_in_fec!W48=0,0,RES_hhdet_in_fec!W48*1000*11630/RES_hhdet_in_new!W45)</f>
        <v>78.73472455942678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1422.7898562750804</v>
      </c>
      <c r="D49" s="122">
        <v>1359.7980626943299</v>
      </c>
      <c r="E49" s="122">
        <v>1491.422578206917</v>
      </c>
      <c r="F49" s="122">
        <v>1427.3091275337035</v>
      </c>
      <c r="G49" s="122">
        <v>1387.9207805278327</v>
      </c>
      <c r="H49" s="122">
        <v>1384.2017540939764</v>
      </c>
      <c r="I49" s="122">
        <v>1396.9772935132178</v>
      </c>
      <c r="J49" s="122">
        <v>1538.7643440638174</v>
      </c>
      <c r="K49" s="122">
        <v>1382.5651460855836</v>
      </c>
      <c r="L49" s="122">
        <v>1393.6474326740174</v>
      </c>
      <c r="M49" s="122">
        <v>1462.1896748892862</v>
      </c>
      <c r="N49" s="122">
        <v>1540.4783113421734</v>
      </c>
      <c r="O49" s="122">
        <v>1537.8958270214562</v>
      </c>
      <c r="P49" s="122">
        <v>1470.2675839076742</v>
      </c>
      <c r="Q49" s="122">
        <v>1378.2605499377171</v>
      </c>
      <c r="R49" s="122">
        <v>0</v>
      </c>
      <c r="S49" s="122">
        <v>1570.0508514513742</v>
      </c>
      <c r="T49" s="122">
        <v>1483.0769075020878</v>
      </c>
      <c r="U49" s="122">
        <v>1456.5564263717042</v>
      </c>
      <c r="V49" s="122">
        <v>1559.5909218141992</v>
      </c>
      <c r="W49" s="122">
        <v>1403.2640483120608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1590.6550050031292</v>
      </c>
      <c r="D50" s="98">
        <v>1524.1438690348523</v>
      </c>
      <c r="E50" s="98">
        <v>1623.3944160231235</v>
      </c>
      <c r="F50" s="98">
        <v>1574.5680862300142</v>
      </c>
      <c r="G50" s="98">
        <v>1558.0485044282339</v>
      </c>
      <c r="H50" s="98">
        <v>1584.7036619713822</v>
      </c>
      <c r="I50" s="98">
        <v>1472.6465452358634</v>
      </c>
      <c r="J50" s="98">
        <v>1625.5071387965138</v>
      </c>
      <c r="K50" s="98">
        <v>1540.1369273983919</v>
      </c>
      <c r="L50" s="98">
        <v>1551.2166338552117</v>
      </c>
      <c r="M50" s="98">
        <v>1682.5546672656099</v>
      </c>
      <c r="N50" s="98">
        <v>1661.220388074242</v>
      </c>
      <c r="O50" s="98">
        <v>1560.6932414452385</v>
      </c>
      <c r="P50" s="98">
        <v>1568.6710207547978</v>
      </c>
      <c r="Q50" s="98">
        <v>1378.259537577359</v>
      </c>
      <c r="R50" s="98">
        <v>0</v>
      </c>
      <c r="S50" s="98">
        <v>1570.4215698739565</v>
      </c>
      <c r="T50" s="98">
        <v>1483.5221774515221</v>
      </c>
      <c r="U50" s="98">
        <v>1457.1441291285314</v>
      </c>
      <c r="V50" s="98">
        <v>1560.0840728295379</v>
      </c>
      <c r="W50" s="98">
        <v>1389.969381782749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1061.8730695586735</v>
      </c>
      <c r="D51" s="98">
        <v>0</v>
      </c>
      <c r="E51" s="98">
        <v>1091.3671987180467</v>
      </c>
      <c r="F51" s="98">
        <v>1056.691157294136</v>
      </c>
      <c r="G51" s="98">
        <v>1035.7948082425441</v>
      </c>
      <c r="H51" s="98">
        <v>1050.9502907197862</v>
      </c>
      <c r="I51" s="98">
        <v>1006.793369409859</v>
      </c>
      <c r="J51" s="98">
        <v>1104.3511950437633</v>
      </c>
      <c r="K51" s="98">
        <v>1039.8245579856814</v>
      </c>
      <c r="L51" s="98">
        <v>1205.2115243567337</v>
      </c>
      <c r="M51" s="98">
        <v>1150.5651280561567</v>
      </c>
      <c r="N51" s="98">
        <v>0</v>
      </c>
      <c r="O51" s="98">
        <v>0</v>
      </c>
      <c r="P51" s="98">
        <v>1165.5100479914431</v>
      </c>
      <c r="Q51" s="98">
        <v>0</v>
      </c>
      <c r="R51" s="98">
        <v>0</v>
      </c>
      <c r="S51" s="98">
        <v>1269.1587411075409</v>
      </c>
      <c r="T51" s="98">
        <v>1218.8206096911485</v>
      </c>
      <c r="U51" s="98">
        <v>1208.7940041545887</v>
      </c>
      <c r="V51" s="98">
        <v>1310.3277411111749</v>
      </c>
      <c r="W51" s="98">
        <v>1173.6198040502488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375.88874707447332</v>
      </c>
      <c r="D52" s="101">
        <v>0</v>
      </c>
      <c r="E52" s="101">
        <v>389.78854710030703</v>
      </c>
      <c r="F52" s="101">
        <v>367.58560598894172</v>
      </c>
      <c r="G52" s="101">
        <v>333.29696949683699</v>
      </c>
      <c r="H52" s="101">
        <v>324.25037098568436</v>
      </c>
      <c r="I52" s="101">
        <v>363.9248192169411</v>
      </c>
      <c r="J52" s="101">
        <v>373.2940082405546</v>
      </c>
      <c r="K52" s="101">
        <v>324.88621803580583</v>
      </c>
      <c r="L52" s="101">
        <v>699.71723142728047</v>
      </c>
      <c r="M52" s="101">
        <v>337.15080906287329</v>
      </c>
      <c r="N52" s="101">
        <v>0</v>
      </c>
      <c r="O52" s="101">
        <v>0</v>
      </c>
      <c r="P52" s="101">
        <v>299.67002341515899</v>
      </c>
      <c r="Q52" s="101">
        <v>0</v>
      </c>
      <c r="R52" s="101">
        <v>0</v>
      </c>
      <c r="S52" s="101">
        <v>359.99003912956391</v>
      </c>
      <c r="T52" s="101">
        <v>338.56988954274152</v>
      </c>
      <c r="U52" s="101">
        <v>307.39236587662452</v>
      </c>
      <c r="V52" s="101">
        <v>342.43163612207729</v>
      </c>
      <c r="W52" s="101">
        <v>311.6647420433693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685.98432248420022</v>
      </c>
      <c r="D53" s="104">
        <v>0</v>
      </c>
      <c r="E53" s="104">
        <v>701.57865161773975</v>
      </c>
      <c r="F53" s="104">
        <v>689.10555130519424</v>
      </c>
      <c r="G53" s="104">
        <v>702.49783874570687</v>
      </c>
      <c r="H53" s="104">
        <v>726.69991973410185</v>
      </c>
      <c r="I53" s="104">
        <v>642.86855019291795</v>
      </c>
      <c r="J53" s="104">
        <v>731.05718680320877</v>
      </c>
      <c r="K53" s="104">
        <v>714.93833994987574</v>
      </c>
      <c r="L53" s="104">
        <v>505.49429292945302</v>
      </c>
      <c r="M53" s="104">
        <v>813.41431899328359</v>
      </c>
      <c r="N53" s="104">
        <v>0</v>
      </c>
      <c r="O53" s="104">
        <v>0</v>
      </c>
      <c r="P53" s="104">
        <v>865.84002457628424</v>
      </c>
      <c r="Q53" s="104">
        <v>0</v>
      </c>
      <c r="R53" s="104">
        <v>0</v>
      </c>
      <c r="S53" s="104">
        <v>909.16870197797687</v>
      </c>
      <c r="T53" s="104">
        <v>880.25072014840703</v>
      </c>
      <c r="U53" s="104">
        <v>901.40163827796403</v>
      </c>
      <c r="V53" s="104">
        <v>967.89610498909792</v>
      </c>
      <c r="W53" s="104">
        <v>861.95506200687976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1240.0848360054313</v>
      </c>
      <c r="D54" s="101">
        <v>1235.7350051734334</v>
      </c>
      <c r="E54" s="101">
        <v>1303.3974694631386</v>
      </c>
      <c r="F54" s="101">
        <v>1309.180330535816</v>
      </c>
      <c r="G54" s="101">
        <v>1212.8961328757387</v>
      </c>
      <c r="H54" s="101">
        <v>1259.352476585839</v>
      </c>
      <c r="I54" s="101">
        <v>1270.364702179206</v>
      </c>
      <c r="J54" s="101">
        <v>1291.3180510771081</v>
      </c>
      <c r="K54" s="101">
        <v>1192.6578455906968</v>
      </c>
      <c r="L54" s="101">
        <v>1304.3624280520664</v>
      </c>
      <c r="M54" s="101">
        <v>1394.1692438626924</v>
      </c>
      <c r="N54" s="101">
        <v>1474.8238501641927</v>
      </c>
      <c r="O54" s="101">
        <v>1543.806947652685</v>
      </c>
      <c r="P54" s="101">
        <v>1367.0252716528355</v>
      </c>
      <c r="Q54" s="101">
        <v>1416.8567885855944</v>
      </c>
      <c r="R54" s="101">
        <v>0</v>
      </c>
      <c r="S54" s="101">
        <v>1488.2095440638168</v>
      </c>
      <c r="T54" s="101">
        <v>0</v>
      </c>
      <c r="U54" s="101">
        <v>0</v>
      </c>
      <c r="V54" s="101">
        <v>0</v>
      </c>
      <c r="W54" s="101">
        <v>1471.6089895638929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958.27339364234308</v>
      </c>
      <c r="D55" s="104">
        <v>948.24606200750827</v>
      </c>
      <c r="E55" s="104">
        <v>1010.7843088191401</v>
      </c>
      <c r="F55" s="104">
        <v>1013.8597557456601</v>
      </c>
      <c r="G55" s="104">
        <v>933.44298066353213</v>
      </c>
      <c r="H55" s="104">
        <v>967.17013674589532</v>
      </c>
      <c r="I55" s="104">
        <v>993.05691172113598</v>
      </c>
      <c r="J55" s="104">
        <v>1004.2142903490887</v>
      </c>
      <c r="K55" s="104">
        <v>922.43106678021604</v>
      </c>
      <c r="L55" s="104">
        <v>1100.4678293223374</v>
      </c>
      <c r="M55" s="104">
        <v>1080.2445417421809</v>
      </c>
      <c r="N55" s="104">
        <v>1170.6921933544395</v>
      </c>
      <c r="O55" s="104">
        <v>1239.0671979288511</v>
      </c>
      <c r="P55" s="104">
        <v>1082.3336570436404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1237.0749844162426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293.01283044499979</v>
      </c>
      <c r="D56" s="98">
        <v>266.3713046797331</v>
      </c>
      <c r="E56" s="98">
        <v>312.98603297313207</v>
      </c>
      <c r="F56" s="98">
        <v>305.69539339144183</v>
      </c>
      <c r="G56" s="98">
        <v>259.27190695597642</v>
      </c>
      <c r="H56" s="98">
        <v>257.38150011874313</v>
      </c>
      <c r="I56" s="98">
        <v>314.25277578016176</v>
      </c>
      <c r="J56" s="98">
        <v>296.14472557545281</v>
      </c>
      <c r="K56" s="98">
        <v>250.70135034813902</v>
      </c>
      <c r="L56" s="98">
        <v>588.25836997566705</v>
      </c>
      <c r="M56" s="98">
        <v>278.63932483972161</v>
      </c>
      <c r="N56" s="98">
        <v>373.7551185449143</v>
      </c>
      <c r="O56" s="98">
        <v>407.82414566861883</v>
      </c>
      <c r="P56" s="98">
        <v>260.36619135869944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330.34905159797739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665.26056319734334</v>
      </c>
      <c r="D57" s="98">
        <v>681.87475732777523</v>
      </c>
      <c r="E57" s="98">
        <v>697.79827584600798</v>
      </c>
      <c r="F57" s="98">
        <v>708.16436235421827</v>
      </c>
      <c r="G57" s="98">
        <v>674.17107370755571</v>
      </c>
      <c r="H57" s="98">
        <v>709.78863662715207</v>
      </c>
      <c r="I57" s="98">
        <v>678.80413594097422</v>
      </c>
      <c r="J57" s="98">
        <v>708.0695647736361</v>
      </c>
      <c r="K57" s="98">
        <v>671.72971643207688</v>
      </c>
      <c r="L57" s="98">
        <v>512.20945934667031</v>
      </c>
      <c r="M57" s="98">
        <v>801.60521690245923</v>
      </c>
      <c r="N57" s="98">
        <v>796.93707480952503</v>
      </c>
      <c r="O57" s="98">
        <v>831.24305226023216</v>
      </c>
      <c r="P57" s="98">
        <v>821.96746568494086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906.72593281826539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810.17917436153948</v>
      </c>
      <c r="D58" s="122">
        <v>824.98385363517025</v>
      </c>
      <c r="E58" s="122">
        <v>792.77795621321241</v>
      </c>
      <c r="F58" s="122">
        <v>730.95847856331898</v>
      </c>
      <c r="G58" s="122">
        <v>733.18060118266851</v>
      </c>
      <c r="H58" s="122">
        <v>736.68182769714917</v>
      </c>
      <c r="I58" s="122">
        <v>774.06603040213099</v>
      </c>
      <c r="J58" s="122">
        <v>774.96045147990526</v>
      </c>
      <c r="K58" s="122">
        <v>648.18476457302995</v>
      </c>
      <c r="L58" s="122">
        <v>804.36294198511325</v>
      </c>
      <c r="M58" s="122">
        <v>802.11167835653225</v>
      </c>
      <c r="N58" s="122">
        <v>834.19502394332733</v>
      </c>
      <c r="O58" s="122">
        <v>851.71266962963466</v>
      </c>
      <c r="P58" s="122">
        <v>750.36976428442279</v>
      </c>
      <c r="Q58" s="122">
        <v>770.21711786671915</v>
      </c>
      <c r="R58" s="122">
        <v>0</v>
      </c>
      <c r="S58" s="122">
        <v>771.07021614639177</v>
      </c>
      <c r="T58" s="122">
        <v>766.38874809459958</v>
      </c>
      <c r="U58" s="122">
        <v>745.97536628788032</v>
      </c>
      <c r="V58" s="122">
        <v>774.78292985086364</v>
      </c>
      <c r="W58" s="122">
        <v>723.83764809825175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894.94060051344832</v>
      </c>
      <c r="D59" s="98">
        <v>917.2793288788755</v>
      </c>
      <c r="E59" s="98">
        <v>865.78652356588611</v>
      </c>
      <c r="F59" s="98">
        <v>853.15566325642624</v>
      </c>
      <c r="G59" s="98">
        <v>833.78936339306267</v>
      </c>
      <c r="H59" s="98">
        <v>836.11039556494632</v>
      </c>
      <c r="I59" s="98">
        <v>890.61641695379205</v>
      </c>
      <c r="J59" s="98">
        <v>843.87928497970483</v>
      </c>
      <c r="K59" s="98">
        <v>862.34893937711161</v>
      </c>
      <c r="L59" s="98">
        <v>895.20378942831962</v>
      </c>
      <c r="M59" s="98">
        <v>947.09136948547973</v>
      </c>
      <c r="N59" s="98">
        <v>942.14535190332936</v>
      </c>
      <c r="O59" s="98">
        <v>949.34825863976175</v>
      </c>
      <c r="P59" s="98">
        <v>954.83648724221757</v>
      </c>
      <c r="Q59" s="98">
        <v>946.27942578862462</v>
      </c>
      <c r="R59" s="98">
        <v>0</v>
      </c>
      <c r="S59" s="98">
        <v>950.98988803887084</v>
      </c>
      <c r="T59" s="98">
        <v>954.14791495016289</v>
      </c>
      <c r="U59" s="98">
        <v>938.41780263848841</v>
      </c>
      <c r="V59" s="98">
        <v>998.28374294215178</v>
      </c>
      <c r="W59" s="98">
        <v>914.8732966933261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745.84951469890154</v>
      </c>
      <c r="D60" s="33">
        <v>745.3284986933877</v>
      </c>
      <c r="E60" s="33">
        <v>731.0257545021858</v>
      </c>
      <c r="F60" s="33">
        <v>607.16784631888913</v>
      </c>
      <c r="G60" s="33">
        <v>658.35854492731005</v>
      </c>
      <c r="H60" s="33">
        <v>679.38597820864982</v>
      </c>
      <c r="I60" s="33">
        <v>705.87248604982074</v>
      </c>
      <c r="J60" s="33">
        <v>741.52876737087706</v>
      </c>
      <c r="K60" s="33">
        <v>534.75133287683423</v>
      </c>
      <c r="L60" s="33">
        <v>753.59985305949385</v>
      </c>
      <c r="M60" s="33">
        <v>718.28754264588906</v>
      </c>
      <c r="N60" s="33">
        <v>779.13983139348625</v>
      </c>
      <c r="O60" s="33">
        <v>803.34595948670278</v>
      </c>
      <c r="P60" s="33">
        <v>658.90441818318243</v>
      </c>
      <c r="Q60" s="33">
        <v>703.63369300122702</v>
      </c>
      <c r="R60" s="33">
        <v>0</v>
      </c>
      <c r="S60" s="33">
        <v>713.64087881897842</v>
      </c>
      <c r="T60" s="33">
        <v>702.07180145414054</v>
      </c>
      <c r="U60" s="33">
        <v>682.56341057786017</v>
      </c>
      <c r="V60" s="33">
        <v>705.01492838973058</v>
      </c>
      <c r="W60" s="33">
        <v>667.49354513746232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16290.704268467936</v>
      </c>
      <c r="D62" s="117">
        <f t="shared" si="21"/>
        <v>16155.77674087601</v>
      </c>
      <c r="E62" s="117">
        <f t="shared" si="21"/>
        <v>15666.82382710266</v>
      </c>
      <c r="F62" s="117">
        <f t="shared" si="21"/>
        <v>16829.688042527348</v>
      </c>
      <c r="G62" s="117">
        <f t="shared" si="21"/>
        <v>16043.559714404179</v>
      </c>
      <c r="H62" s="117">
        <f t="shared" si="21"/>
        <v>15650.118120556968</v>
      </c>
      <c r="I62" s="117">
        <f t="shared" si="21"/>
        <v>13697.350779089928</v>
      </c>
      <c r="J62" s="117">
        <f t="shared" si="21"/>
        <v>14526.648688732867</v>
      </c>
      <c r="K62" s="117">
        <f t="shared" si="21"/>
        <v>14683.075671175373</v>
      </c>
      <c r="L62" s="117">
        <f t="shared" si="21"/>
        <v>14272.146801261382</v>
      </c>
      <c r="M62" s="117">
        <f t="shared" si="21"/>
        <v>12806.258985983324</v>
      </c>
      <c r="N62" s="117">
        <f t="shared" si="21"/>
        <v>13939.856110552721</v>
      </c>
      <c r="O62" s="117">
        <f t="shared" si="21"/>
        <v>14322.130454320109</v>
      </c>
      <c r="P62" s="117">
        <f t="shared" si="21"/>
        <v>10444.673900203228</v>
      </c>
      <c r="Q62" s="117">
        <f t="shared" si="21"/>
        <v>10880.269696711688</v>
      </c>
      <c r="R62" s="117">
        <f t="shared" ref="R62:V62" si="22">R63+R66+R68+R77</f>
        <v>11417.600368366306</v>
      </c>
      <c r="S62" s="117">
        <f t="shared" si="22"/>
        <v>10933.637132219705</v>
      </c>
      <c r="T62" s="117">
        <f t="shared" si="22"/>
        <v>10173.619061376472</v>
      </c>
      <c r="U62" s="117">
        <f t="shared" si="22"/>
        <v>9841.2832545400215</v>
      </c>
      <c r="V62" s="117">
        <f t="shared" si="22"/>
        <v>9393.6041302255981</v>
      </c>
      <c r="W62" s="117">
        <f t="shared" ref="W62" si="23">W63+W66+W68+W77</f>
        <v>9496.2489125589491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14150.680999999093</v>
      </c>
      <c r="D63" s="122">
        <f t="shared" si="24"/>
        <v>13798.704108636273</v>
      </c>
      <c r="E63" s="122">
        <f t="shared" si="24"/>
        <v>13410.835516172287</v>
      </c>
      <c r="F63" s="122">
        <f t="shared" si="24"/>
        <v>14576.084426468156</v>
      </c>
      <c r="G63" s="122">
        <f t="shared" si="24"/>
        <v>13926.985828530918</v>
      </c>
      <c r="H63" s="122">
        <f t="shared" si="24"/>
        <v>13396.326900741549</v>
      </c>
      <c r="I63" s="122">
        <f t="shared" si="24"/>
        <v>11463.715258433256</v>
      </c>
      <c r="J63" s="122">
        <f t="shared" si="24"/>
        <v>12318.731690913382</v>
      </c>
      <c r="K63" s="122">
        <f t="shared" si="24"/>
        <v>12614.022775857384</v>
      </c>
      <c r="L63" s="122">
        <f t="shared" si="24"/>
        <v>12103.788336399801</v>
      </c>
      <c r="M63" s="122">
        <f t="shared" si="24"/>
        <v>10305.695134139924</v>
      </c>
      <c r="N63" s="122">
        <f t="shared" si="24"/>
        <v>11568.573295866747</v>
      </c>
      <c r="O63" s="122">
        <f t="shared" si="24"/>
        <v>11973.618822650351</v>
      </c>
      <c r="P63" s="122">
        <f t="shared" si="24"/>
        <v>8235.6152886152468</v>
      </c>
      <c r="Q63" s="122">
        <f t="shared" si="24"/>
        <v>8674.5780642867867</v>
      </c>
      <c r="R63" s="122">
        <f t="shared" ref="R63:V63" si="25">SUM(R64:R65)</f>
        <v>9181.1821089118002</v>
      </c>
      <c r="S63" s="122">
        <f t="shared" si="25"/>
        <v>8638.5545029254954</v>
      </c>
      <c r="T63" s="122">
        <f t="shared" si="25"/>
        <v>7908.5789119577585</v>
      </c>
      <c r="U63" s="122">
        <f t="shared" si="25"/>
        <v>7538.5618928846425</v>
      </c>
      <c r="V63" s="122">
        <f t="shared" si="25"/>
        <v>7072.2426537566862</v>
      </c>
      <c r="W63" s="122">
        <f t="shared" ref="W63" si="26">SUM(W64:W65)</f>
        <v>7209.9586213005632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13936.084745446138</v>
      </c>
      <c r="D64" s="98">
        <v>13589.531174897969</v>
      </c>
      <c r="E64" s="98">
        <v>13214.320875617761</v>
      </c>
      <c r="F64" s="98">
        <v>14358.085707025964</v>
      </c>
      <c r="G64" s="98">
        <v>13720.809285110417</v>
      </c>
      <c r="H64" s="98">
        <v>13199.130887392505</v>
      </c>
      <c r="I64" s="98">
        <v>11292.967968744291</v>
      </c>
      <c r="J64" s="98">
        <v>12135.778684799787</v>
      </c>
      <c r="K64" s="98">
        <v>12429.787723538451</v>
      </c>
      <c r="L64" s="98">
        <v>11925.807207205518</v>
      </c>
      <c r="M64" s="98">
        <v>10153.50320783325</v>
      </c>
      <c r="N64" s="98">
        <v>11396.047875176195</v>
      </c>
      <c r="O64" s="98">
        <v>11792.348286015829</v>
      </c>
      <c r="P64" s="98">
        <v>8108.3412832679642</v>
      </c>
      <c r="Q64" s="98">
        <v>8538.3027707686324</v>
      </c>
      <c r="R64" s="98">
        <v>9035.8772283970229</v>
      </c>
      <c r="S64" s="98">
        <v>8501.21240443645</v>
      </c>
      <c r="T64" s="98">
        <v>7782.4020633695336</v>
      </c>
      <c r="U64" s="98">
        <v>7417.9247905665507</v>
      </c>
      <c r="V64" s="98">
        <v>6958.7839753626076</v>
      </c>
      <c r="W64" s="98">
        <v>7094.0869613241894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214.59625455295409</v>
      </c>
      <c r="D65" s="98">
        <v>209.17293373830333</v>
      </c>
      <c r="E65" s="98">
        <v>196.51464055452504</v>
      </c>
      <c r="F65" s="98">
        <v>217.99871944219237</v>
      </c>
      <c r="G65" s="98">
        <v>206.17654342050156</v>
      </c>
      <c r="H65" s="98">
        <v>197.19601334904422</v>
      </c>
      <c r="I65" s="98">
        <v>170.74728968896517</v>
      </c>
      <c r="J65" s="98">
        <v>182.95300611359485</v>
      </c>
      <c r="K65" s="98">
        <v>184.23505231893185</v>
      </c>
      <c r="L65" s="98">
        <v>177.98112919428155</v>
      </c>
      <c r="M65" s="98">
        <v>152.1919263066732</v>
      </c>
      <c r="N65" s="98">
        <v>172.52542069055136</v>
      </c>
      <c r="O65" s="98">
        <v>181.27053663452253</v>
      </c>
      <c r="P65" s="98">
        <v>127.27400534728291</v>
      </c>
      <c r="Q65" s="98">
        <v>136.27529351815463</v>
      </c>
      <c r="R65" s="98">
        <v>145.30488051477658</v>
      </c>
      <c r="S65" s="98">
        <v>137.34209848904479</v>
      </c>
      <c r="T65" s="98">
        <v>126.17684858822459</v>
      </c>
      <c r="U65" s="98">
        <v>120.63710231809176</v>
      </c>
      <c r="V65" s="98">
        <v>113.4586783940786</v>
      </c>
      <c r="W65" s="98">
        <v>115.87165997637412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3.8686239131252069</v>
      </c>
      <c r="D66" s="122">
        <f t="shared" si="27"/>
        <v>9.6159998999182967</v>
      </c>
      <c r="E66" s="122">
        <f t="shared" si="27"/>
        <v>6.2801934021584591</v>
      </c>
      <c r="F66" s="122">
        <f t="shared" si="27"/>
        <v>2.5275775103694942</v>
      </c>
      <c r="G66" s="122">
        <f t="shared" si="27"/>
        <v>2.9061149855283519</v>
      </c>
      <c r="H66" s="122">
        <f t="shared" si="27"/>
        <v>4.8488050014785324</v>
      </c>
      <c r="I66" s="122">
        <f t="shared" si="27"/>
        <v>1.066579185780373</v>
      </c>
      <c r="J66" s="122">
        <f t="shared" si="27"/>
        <v>5.4542808212665319</v>
      </c>
      <c r="K66" s="122">
        <f t="shared" si="27"/>
        <v>19.72232543048468</v>
      </c>
      <c r="L66" s="122">
        <f t="shared" si="27"/>
        <v>11.335717568691049</v>
      </c>
      <c r="M66" s="122">
        <f t="shared" si="27"/>
        <v>7.9333533424383216</v>
      </c>
      <c r="N66" s="122">
        <f t="shared" si="27"/>
        <v>6.9040541783615268</v>
      </c>
      <c r="O66" s="122">
        <f t="shared" si="27"/>
        <v>13.306244633920175</v>
      </c>
      <c r="P66" s="122">
        <f t="shared" si="27"/>
        <v>5.5929474281432725</v>
      </c>
      <c r="Q66" s="122">
        <f t="shared" si="27"/>
        <v>8.2699786994829338</v>
      </c>
      <c r="R66" s="122">
        <f t="shared" si="27"/>
        <v>24.620563376345508</v>
      </c>
      <c r="S66" s="122">
        <f t="shared" si="27"/>
        <v>29.749625431568585</v>
      </c>
      <c r="T66" s="122">
        <f t="shared" si="27"/>
        <v>23.17890074533905</v>
      </c>
      <c r="U66" s="122">
        <f t="shared" si="27"/>
        <v>53.476738622706655</v>
      </c>
      <c r="V66" s="122">
        <f t="shared" si="27"/>
        <v>26.277136905334789</v>
      </c>
      <c r="W66" s="122">
        <f t="shared" si="27"/>
        <v>78.738559289649473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3.8686239131252069</v>
      </c>
      <c r="D67" s="98">
        <f>IF(RES_hhdet_in_fec!D67=0,0,RES_hhdet_in_fec!D67*1000*11630/RES_hhdet_in_new!D64)</f>
        <v>9.6159998999182967</v>
      </c>
      <c r="E67" s="98">
        <f>IF(RES_hhdet_in_fec!E67=0,0,RES_hhdet_in_fec!E67*1000*11630/RES_hhdet_in_new!E64)</f>
        <v>6.2801934021584591</v>
      </c>
      <c r="F67" s="98">
        <f>IF(RES_hhdet_in_fec!F67=0,0,RES_hhdet_in_fec!F67*1000*11630/RES_hhdet_in_new!F64)</f>
        <v>2.5275775103694942</v>
      </c>
      <c r="G67" s="98">
        <f>IF(RES_hhdet_in_fec!G67=0,0,RES_hhdet_in_fec!G67*1000*11630/RES_hhdet_in_new!G64)</f>
        <v>2.9061149855283519</v>
      </c>
      <c r="H67" s="98">
        <f>IF(RES_hhdet_in_fec!H67=0,0,RES_hhdet_in_fec!H67*1000*11630/RES_hhdet_in_new!H64)</f>
        <v>4.8488050014785324</v>
      </c>
      <c r="I67" s="98">
        <f>IF(RES_hhdet_in_fec!I67=0,0,RES_hhdet_in_fec!I67*1000*11630/RES_hhdet_in_new!I64)</f>
        <v>1.066579185780373</v>
      </c>
      <c r="J67" s="98">
        <f>IF(RES_hhdet_in_fec!J67=0,0,RES_hhdet_in_fec!J67*1000*11630/RES_hhdet_in_new!J64)</f>
        <v>5.4542808212665319</v>
      </c>
      <c r="K67" s="98">
        <f>IF(RES_hhdet_in_fec!K67=0,0,RES_hhdet_in_fec!K67*1000*11630/RES_hhdet_in_new!K64)</f>
        <v>19.72232543048468</v>
      </c>
      <c r="L67" s="98">
        <f>IF(RES_hhdet_in_fec!L67=0,0,RES_hhdet_in_fec!L67*1000*11630/RES_hhdet_in_new!L64)</f>
        <v>11.335717568691049</v>
      </c>
      <c r="M67" s="98">
        <f>IF(RES_hhdet_in_fec!M67=0,0,RES_hhdet_in_fec!M67*1000*11630/RES_hhdet_in_new!M64)</f>
        <v>7.9333533424383216</v>
      </c>
      <c r="N67" s="98">
        <f>IF(RES_hhdet_in_fec!N67=0,0,RES_hhdet_in_fec!N67*1000*11630/RES_hhdet_in_new!N64)</f>
        <v>6.9040541783615268</v>
      </c>
      <c r="O67" s="98">
        <f>IF(RES_hhdet_in_fec!O67=0,0,RES_hhdet_in_fec!O67*1000*11630/RES_hhdet_in_new!O64)</f>
        <v>13.306244633920175</v>
      </c>
      <c r="P67" s="98">
        <f>IF(RES_hhdet_in_fec!P67=0,0,RES_hhdet_in_fec!P67*1000*11630/RES_hhdet_in_new!P64)</f>
        <v>5.5929474281432725</v>
      </c>
      <c r="Q67" s="98">
        <f>IF(RES_hhdet_in_fec!Q67=0,0,RES_hhdet_in_fec!Q67*1000*11630/RES_hhdet_in_new!Q64)</f>
        <v>8.2699786994829338</v>
      </c>
      <c r="R67" s="98">
        <f>IF(RES_hhdet_in_fec!R67=0,0,RES_hhdet_in_fec!R67*1000*11630/RES_hhdet_in_new!R64)</f>
        <v>24.620563376345508</v>
      </c>
      <c r="S67" s="98">
        <f>IF(RES_hhdet_in_fec!S67=0,0,RES_hhdet_in_fec!S67*1000*11630/RES_hhdet_in_new!S64)</f>
        <v>29.749625431568585</v>
      </c>
      <c r="T67" s="98">
        <f>IF(RES_hhdet_in_fec!T67=0,0,RES_hhdet_in_fec!T67*1000*11630/RES_hhdet_in_new!T64)</f>
        <v>23.17890074533905</v>
      </c>
      <c r="U67" s="98">
        <f>IF(RES_hhdet_in_fec!U67=0,0,RES_hhdet_in_fec!U67*1000*11630/RES_hhdet_in_new!U64)</f>
        <v>53.476738622706655</v>
      </c>
      <c r="V67" s="98">
        <f>IF(RES_hhdet_in_fec!V67=0,0,RES_hhdet_in_fec!V67*1000*11630/RES_hhdet_in_new!V64)</f>
        <v>26.277136905334789</v>
      </c>
      <c r="W67" s="98">
        <f>IF(RES_hhdet_in_fec!W67=0,0,RES_hhdet_in_fec!W67*1000*11630/RES_hhdet_in_new!W64)</f>
        <v>78.738559289649473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1306.0190758264071</v>
      </c>
      <c r="D68" s="122">
        <v>1415.5522924210431</v>
      </c>
      <c r="E68" s="122">
        <v>1387.4844701379211</v>
      </c>
      <c r="F68" s="122">
        <v>1441.2246397214033</v>
      </c>
      <c r="G68" s="122">
        <v>1340.7296006311028</v>
      </c>
      <c r="H68" s="122">
        <v>1403.7767629929315</v>
      </c>
      <c r="I68" s="122">
        <v>1334.296397024342</v>
      </c>
      <c r="J68" s="122">
        <v>1336.2646873235642</v>
      </c>
      <c r="K68" s="122">
        <v>1291.8269991002467</v>
      </c>
      <c r="L68" s="122">
        <v>1292.8361444854079</v>
      </c>
      <c r="M68" s="122">
        <v>1500.7082656917573</v>
      </c>
      <c r="N68" s="122">
        <v>1458.8180496518619</v>
      </c>
      <c r="O68" s="122">
        <v>1445.8775720363578</v>
      </c>
      <c r="P68" s="122">
        <v>1333.6802828496473</v>
      </c>
      <c r="Q68" s="122">
        <v>1339.1116389961451</v>
      </c>
      <c r="R68" s="122">
        <v>1343.4413623239932</v>
      </c>
      <c r="S68" s="122">
        <v>1377.3704075763162</v>
      </c>
      <c r="T68" s="122">
        <v>1364.6929982764482</v>
      </c>
      <c r="U68" s="122">
        <v>1359.012144081468</v>
      </c>
      <c r="V68" s="122">
        <v>1402.3074590877743</v>
      </c>
      <c r="W68" s="122">
        <v>1365.9053523778598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1347.3520007279069</v>
      </c>
      <c r="D69" s="98">
        <v>1428.7345594492624</v>
      </c>
      <c r="E69" s="98">
        <v>1390.2877876424047</v>
      </c>
      <c r="F69" s="98">
        <v>1449.5613335148284</v>
      </c>
      <c r="G69" s="98">
        <v>1340.9805717010834</v>
      </c>
      <c r="H69" s="98">
        <v>1422.8708768283518</v>
      </c>
      <c r="I69" s="98">
        <v>1337.9951721358575</v>
      </c>
      <c r="J69" s="98">
        <v>1362.8609695416919</v>
      </c>
      <c r="K69" s="98">
        <v>1305.8534591456212</v>
      </c>
      <c r="L69" s="98">
        <v>1302.4286397004612</v>
      </c>
      <c r="M69" s="98">
        <v>1535.6598700842342</v>
      </c>
      <c r="N69" s="98">
        <v>1469.0165873804706</v>
      </c>
      <c r="O69" s="98">
        <v>1410.7142479515824</v>
      </c>
      <c r="P69" s="98">
        <v>1335.3171067916639</v>
      </c>
      <c r="Q69" s="98">
        <v>1312.31053298794</v>
      </c>
      <c r="R69" s="98">
        <v>1326.010507703375</v>
      </c>
      <c r="S69" s="98">
        <v>1357.8065805134368</v>
      </c>
      <c r="T69" s="98">
        <v>1346.2125100132391</v>
      </c>
      <c r="U69" s="98">
        <v>1355.5046654665973</v>
      </c>
      <c r="V69" s="98">
        <v>1383.7402251659196</v>
      </c>
      <c r="W69" s="98">
        <v>1336.3723159955225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960.52626000823284</v>
      </c>
      <c r="D70" s="98">
        <v>1014.2934682571852</v>
      </c>
      <c r="E70" s="98">
        <v>1006.1025385460517</v>
      </c>
      <c r="F70" s="98">
        <v>1052.7197881812217</v>
      </c>
      <c r="G70" s="98">
        <v>971.50983828174822</v>
      </c>
      <c r="H70" s="98">
        <v>1034.5481801903727</v>
      </c>
      <c r="I70" s="98">
        <v>999.67133453030635</v>
      </c>
      <c r="J70" s="98">
        <v>1018.1357379217827</v>
      </c>
      <c r="K70" s="98">
        <v>976.11329358622936</v>
      </c>
      <c r="L70" s="98">
        <v>1080.1887187059663</v>
      </c>
      <c r="M70" s="98">
        <v>1170.7483665038174</v>
      </c>
      <c r="N70" s="98">
        <v>0</v>
      </c>
      <c r="O70" s="98">
        <v>0</v>
      </c>
      <c r="P70" s="98">
        <v>0</v>
      </c>
      <c r="Q70" s="98">
        <v>1107.3274433481188</v>
      </c>
      <c r="R70" s="98">
        <v>1132.9056515628902</v>
      </c>
      <c r="S70" s="98">
        <v>1181.9773389148008</v>
      </c>
      <c r="T70" s="98">
        <v>1186.1432280347569</v>
      </c>
      <c r="U70" s="98">
        <v>1203.2298646097397</v>
      </c>
      <c r="V70" s="98">
        <v>1238.6622613631287</v>
      </c>
      <c r="W70" s="98">
        <v>1202.5814590869441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318.286916124573</v>
      </c>
      <c r="D71" s="101">
        <v>308.15320548113584</v>
      </c>
      <c r="E71" s="101">
        <v>333.75571298607593</v>
      </c>
      <c r="F71" s="101">
        <v>338.48575690015929</v>
      </c>
      <c r="G71" s="101">
        <v>286.80935647239761</v>
      </c>
      <c r="H71" s="101">
        <v>291.41947365396942</v>
      </c>
      <c r="I71" s="101">
        <v>330.93781344325879</v>
      </c>
      <c r="J71" s="101">
        <v>312.69385411239398</v>
      </c>
      <c r="K71" s="101">
        <v>275.35629436099163</v>
      </c>
      <c r="L71" s="101">
        <v>587.49634201746392</v>
      </c>
      <c r="M71" s="101">
        <v>309.08823756858487</v>
      </c>
      <c r="N71" s="101">
        <v>0</v>
      </c>
      <c r="O71" s="101">
        <v>0</v>
      </c>
      <c r="P71" s="101">
        <v>0</v>
      </c>
      <c r="Q71" s="101">
        <v>287.58468475388821</v>
      </c>
      <c r="R71" s="101">
        <v>269.93357212531419</v>
      </c>
      <c r="S71" s="101">
        <v>310.78759367453051</v>
      </c>
      <c r="T71" s="101">
        <v>306.97755366657799</v>
      </c>
      <c r="U71" s="101">
        <v>285.60810436968274</v>
      </c>
      <c r="V71" s="101">
        <v>302.79722958520625</v>
      </c>
      <c r="W71" s="101">
        <v>299.74306492097975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642.23934388366001</v>
      </c>
      <c r="D72" s="104">
        <v>706.14026277604933</v>
      </c>
      <c r="E72" s="104">
        <v>672.34682555997585</v>
      </c>
      <c r="F72" s="104">
        <v>714.23403128106258</v>
      </c>
      <c r="G72" s="104">
        <v>684.70048180935055</v>
      </c>
      <c r="H72" s="104">
        <v>743.12870653640357</v>
      </c>
      <c r="I72" s="104">
        <v>668.73352108704751</v>
      </c>
      <c r="J72" s="104">
        <v>705.44188380938897</v>
      </c>
      <c r="K72" s="104">
        <v>700.75699922523779</v>
      </c>
      <c r="L72" s="104">
        <v>492.69237668850229</v>
      </c>
      <c r="M72" s="104">
        <v>861.66012893523259</v>
      </c>
      <c r="N72" s="104">
        <v>0</v>
      </c>
      <c r="O72" s="104">
        <v>0</v>
      </c>
      <c r="P72" s="104">
        <v>0</v>
      </c>
      <c r="Q72" s="104">
        <v>819.74275859423051</v>
      </c>
      <c r="R72" s="104">
        <v>862.9720794375761</v>
      </c>
      <c r="S72" s="104">
        <v>871.18974524027033</v>
      </c>
      <c r="T72" s="104">
        <v>879.16567436817922</v>
      </c>
      <c r="U72" s="104">
        <v>917.62176024005714</v>
      </c>
      <c r="V72" s="104">
        <v>935.86503177792235</v>
      </c>
      <c r="W72" s="104">
        <v>902.83839416596436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1240.0848360054313</v>
      </c>
      <c r="D73" s="101">
        <v>1235.7350051734338</v>
      </c>
      <c r="E73" s="101">
        <v>1303.3974694631386</v>
      </c>
      <c r="F73" s="101">
        <v>1309.1803305358158</v>
      </c>
      <c r="G73" s="101">
        <v>0</v>
      </c>
      <c r="H73" s="101">
        <v>1259.3524765858394</v>
      </c>
      <c r="I73" s="101">
        <v>1270.3647021792062</v>
      </c>
      <c r="J73" s="101">
        <v>1291.3180510771078</v>
      </c>
      <c r="K73" s="101">
        <v>1192.6578455906965</v>
      </c>
      <c r="L73" s="101">
        <v>1304.3624280520667</v>
      </c>
      <c r="M73" s="101">
        <v>1394.1692438626928</v>
      </c>
      <c r="N73" s="101">
        <v>1474.8238501641924</v>
      </c>
      <c r="O73" s="101">
        <v>1543.8069476526853</v>
      </c>
      <c r="P73" s="101">
        <v>1367.0252716528355</v>
      </c>
      <c r="Q73" s="101">
        <v>1416.8567885855944</v>
      </c>
      <c r="R73" s="101">
        <v>1413.9823244580828</v>
      </c>
      <c r="S73" s="101">
        <v>1488.2095440638168</v>
      </c>
      <c r="T73" s="101">
        <v>1491.9429852548019</v>
      </c>
      <c r="U73" s="101">
        <v>1465.6823210347509</v>
      </c>
      <c r="V73" s="101">
        <v>1521.9214114576478</v>
      </c>
      <c r="W73" s="101">
        <v>1471.6089895638929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958.27339364234308</v>
      </c>
      <c r="D74" s="104">
        <v>948.24606200750827</v>
      </c>
      <c r="E74" s="104">
        <v>1010.7843088191397</v>
      </c>
      <c r="F74" s="104">
        <v>1013.8597557456601</v>
      </c>
      <c r="G74" s="104">
        <v>0</v>
      </c>
      <c r="H74" s="104">
        <v>967.17013674589509</v>
      </c>
      <c r="I74" s="104">
        <v>993.05691172113563</v>
      </c>
      <c r="J74" s="104">
        <v>1004.2142903490889</v>
      </c>
      <c r="K74" s="104">
        <v>922.43106678021604</v>
      </c>
      <c r="L74" s="104">
        <v>1100.4678293223374</v>
      </c>
      <c r="M74" s="104">
        <v>1080.2445417421809</v>
      </c>
      <c r="N74" s="104">
        <v>1170.6921933544393</v>
      </c>
      <c r="O74" s="104">
        <v>1239.0671979288511</v>
      </c>
      <c r="P74" s="104">
        <v>1082.33365704364</v>
      </c>
      <c r="Q74" s="104">
        <v>1144.2200106634189</v>
      </c>
      <c r="R74" s="104">
        <v>1145.2969929005758</v>
      </c>
      <c r="S74" s="104">
        <v>1223.4459897414829</v>
      </c>
      <c r="T74" s="104">
        <v>1235.633480624479</v>
      </c>
      <c r="U74" s="104">
        <v>1216.2442440783532</v>
      </c>
      <c r="V74" s="104">
        <v>1272.0612850264129</v>
      </c>
      <c r="W74" s="104">
        <v>1237.0749844162431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293.01283044499985</v>
      </c>
      <c r="D75" s="98">
        <v>266.37130467973316</v>
      </c>
      <c r="E75" s="98">
        <v>312.98603297313207</v>
      </c>
      <c r="F75" s="98">
        <v>305.69539339144177</v>
      </c>
      <c r="G75" s="98">
        <v>0</v>
      </c>
      <c r="H75" s="98">
        <v>257.38150011874308</v>
      </c>
      <c r="I75" s="98">
        <v>314.2527757801617</v>
      </c>
      <c r="J75" s="98">
        <v>296.14472557545275</v>
      </c>
      <c r="K75" s="98">
        <v>250.70135034813907</v>
      </c>
      <c r="L75" s="98">
        <v>588.25836997566705</v>
      </c>
      <c r="M75" s="98">
        <v>278.63932483972161</v>
      </c>
      <c r="N75" s="98">
        <v>373.75511854491435</v>
      </c>
      <c r="O75" s="98">
        <v>407.82414566861883</v>
      </c>
      <c r="P75" s="98">
        <v>260.3661913586995</v>
      </c>
      <c r="Q75" s="98">
        <v>310.71129646498696</v>
      </c>
      <c r="R75" s="98">
        <v>287.89664969904027</v>
      </c>
      <c r="S75" s="98">
        <v>341.11930375766855</v>
      </c>
      <c r="T75" s="98">
        <v>340.96772639283012</v>
      </c>
      <c r="U75" s="98">
        <v>309.32897368243033</v>
      </c>
      <c r="V75" s="98">
        <v>333.52789544060607</v>
      </c>
      <c r="W75" s="98">
        <v>330.34905159797745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665.26056319734323</v>
      </c>
      <c r="D76" s="98">
        <v>681.87475732777523</v>
      </c>
      <c r="E76" s="98">
        <v>697.79827584600775</v>
      </c>
      <c r="F76" s="98">
        <v>708.16436235421827</v>
      </c>
      <c r="G76" s="98">
        <v>0</v>
      </c>
      <c r="H76" s="98">
        <v>709.78863662715207</v>
      </c>
      <c r="I76" s="98">
        <v>678.80413594097399</v>
      </c>
      <c r="J76" s="98">
        <v>708.06956477363599</v>
      </c>
      <c r="K76" s="98">
        <v>671.72971643207688</v>
      </c>
      <c r="L76" s="98">
        <v>512.2094593466702</v>
      </c>
      <c r="M76" s="98">
        <v>801.60521690245935</v>
      </c>
      <c r="N76" s="98">
        <v>796.93707480952492</v>
      </c>
      <c r="O76" s="98">
        <v>831.24305226023228</v>
      </c>
      <c r="P76" s="98">
        <v>821.96746568494075</v>
      </c>
      <c r="Q76" s="98">
        <v>833.5087141984319</v>
      </c>
      <c r="R76" s="98">
        <v>857.40034320153529</v>
      </c>
      <c r="S76" s="98">
        <v>882.3266859838144</v>
      </c>
      <c r="T76" s="98">
        <v>894.66575423164909</v>
      </c>
      <c r="U76" s="98">
        <v>906.91527039592279</v>
      </c>
      <c r="V76" s="98">
        <v>938.53338958580696</v>
      </c>
      <c r="W76" s="98">
        <v>906.72593281826551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830.13556872931065</v>
      </c>
      <c r="D77" s="122">
        <v>931.90433991877399</v>
      </c>
      <c r="E77" s="122">
        <v>862.22364739029399</v>
      </c>
      <c r="F77" s="122">
        <v>809.85139882741794</v>
      </c>
      <c r="G77" s="122">
        <v>772.93817025662986</v>
      </c>
      <c r="H77" s="122">
        <v>845.16565182100999</v>
      </c>
      <c r="I77" s="122">
        <v>898.27254444654841</v>
      </c>
      <c r="J77" s="122">
        <v>866.19802967465262</v>
      </c>
      <c r="K77" s="122">
        <v>757.5035707872579</v>
      </c>
      <c r="L77" s="122">
        <v>864.18660280748304</v>
      </c>
      <c r="M77" s="122">
        <v>991.92223280920598</v>
      </c>
      <c r="N77" s="122">
        <v>905.56071085575104</v>
      </c>
      <c r="O77" s="122">
        <v>889.32781499947964</v>
      </c>
      <c r="P77" s="122">
        <v>869.78538131018956</v>
      </c>
      <c r="Q77" s="122">
        <v>858.31001472927358</v>
      </c>
      <c r="R77" s="122">
        <v>868.35633375416649</v>
      </c>
      <c r="S77" s="122">
        <v>887.96259628632436</v>
      </c>
      <c r="T77" s="122">
        <v>877.16825039692549</v>
      </c>
      <c r="U77" s="122">
        <v>890.23247895120335</v>
      </c>
      <c r="V77" s="122">
        <v>892.77688047580341</v>
      </c>
      <c r="W77" s="122">
        <v>841.64637959087599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882.04201854974553</v>
      </c>
      <c r="D78" s="98">
        <v>946.08231200708963</v>
      </c>
      <c r="E78" s="98">
        <v>865.32614097546389</v>
      </c>
      <c r="F78" s="98">
        <v>821.90974783985268</v>
      </c>
      <c r="G78" s="98">
        <v>825.45325512436921</v>
      </c>
      <c r="H78" s="98">
        <v>866.04097353660438</v>
      </c>
      <c r="I78" s="98">
        <v>900.12678137215039</v>
      </c>
      <c r="J78" s="98">
        <v>894.22683944716039</v>
      </c>
      <c r="K78" s="98">
        <v>762.47760629846744</v>
      </c>
      <c r="L78" s="98">
        <v>881.24421989109362</v>
      </c>
      <c r="M78" s="98">
        <v>1021.1520342060973</v>
      </c>
      <c r="N78" s="98">
        <v>978.97015560401178</v>
      </c>
      <c r="O78" s="98">
        <v>936.15737011169801</v>
      </c>
      <c r="P78" s="98">
        <v>907.17174925577808</v>
      </c>
      <c r="Q78" s="98">
        <v>912.14190870174934</v>
      </c>
      <c r="R78" s="98">
        <v>921.61455780807387</v>
      </c>
      <c r="S78" s="98">
        <v>946.6138228868017</v>
      </c>
      <c r="T78" s="98">
        <v>940.83417074936858</v>
      </c>
      <c r="U78" s="98">
        <v>948.77374359075191</v>
      </c>
      <c r="V78" s="98">
        <v>977.7818449116196</v>
      </c>
      <c r="W78" s="98">
        <v>927.54892751001489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745.84951469890154</v>
      </c>
      <c r="D79" s="33">
        <v>745.3284986933877</v>
      </c>
      <c r="E79" s="33">
        <v>731.02575450218592</v>
      </c>
      <c r="F79" s="33">
        <v>607.16784631888913</v>
      </c>
      <c r="G79" s="33">
        <v>658.35854492731005</v>
      </c>
      <c r="H79" s="33">
        <v>679.38597820864982</v>
      </c>
      <c r="I79" s="33">
        <v>705.87248604982085</v>
      </c>
      <c r="J79" s="33">
        <v>741.52876737087706</v>
      </c>
      <c r="K79" s="33">
        <v>534.75133287683411</v>
      </c>
      <c r="L79" s="33">
        <v>753.59985305949374</v>
      </c>
      <c r="M79" s="33">
        <v>718.28754264588883</v>
      </c>
      <c r="N79" s="33">
        <v>779.13983139348602</v>
      </c>
      <c r="O79" s="33">
        <v>803.34595948670278</v>
      </c>
      <c r="P79" s="33">
        <v>658.90441818318254</v>
      </c>
      <c r="Q79" s="33">
        <v>703.6336930012269</v>
      </c>
      <c r="R79" s="33">
        <v>687.04843401364462</v>
      </c>
      <c r="S79" s="33">
        <v>713.64087881897854</v>
      </c>
      <c r="T79" s="33">
        <v>702.07180145414054</v>
      </c>
      <c r="U79" s="33">
        <v>682.56341057786005</v>
      </c>
      <c r="V79" s="33">
        <v>705.01492838973047</v>
      </c>
      <c r="W79" s="33">
        <v>667.49354513746221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17259.078690692353</v>
      </c>
      <c r="D81" s="117">
        <f t="shared" si="28"/>
        <v>16017.587095929166</v>
      </c>
      <c r="E81" s="117">
        <f t="shared" si="28"/>
        <v>16910.609613887525</v>
      </c>
      <c r="F81" s="117">
        <f t="shared" si="28"/>
        <v>16951.750521946262</v>
      </c>
      <c r="G81" s="117">
        <f t="shared" si="28"/>
        <v>16224.014784068622</v>
      </c>
      <c r="H81" s="117">
        <f t="shared" si="28"/>
        <v>15008.942294330942</v>
      </c>
      <c r="I81" s="117">
        <f t="shared" si="28"/>
        <v>13953.981930215215</v>
      </c>
      <c r="J81" s="117">
        <f t="shared" si="28"/>
        <v>14412.99060236816</v>
      </c>
      <c r="K81" s="117">
        <f t="shared" si="28"/>
        <v>13976.705232921018</v>
      </c>
      <c r="L81" s="117">
        <f t="shared" si="28"/>
        <v>15075.22768034002</v>
      </c>
      <c r="M81" s="117">
        <f t="shared" si="28"/>
        <v>12351.367069604779</v>
      </c>
      <c r="N81" s="117">
        <f t="shared" si="28"/>
        <v>13568.535558524671</v>
      </c>
      <c r="O81" s="117">
        <f t="shared" si="28"/>
        <v>14256.703793970595</v>
      </c>
      <c r="P81" s="117">
        <f t="shared" si="28"/>
        <v>11173.576810079971</v>
      </c>
      <c r="Q81" s="117">
        <f t="shared" si="28"/>
        <v>11403.661305634383</v>
      </c>
      <c r="R81" s="117">
        <f t="shared" ref="R81:V81" si="29">R82+R85+R87+R100</f>
        <v>11605.69379231291</v>
      </c>
      <c r="S81" s="117">
        <f t="shared" si="29"/>
        <v>10996.602815876231</v>
      </c>
      <c r="T81" s="117">
        <f t="shared" si="29"/>
        <v>10360.391804778321</v>
      </c>
      <c r="U81" s="117">
        <f t="shared" si="29"/>
        <v>10072.529785170585</v>
      </c>
      <c r="V81" s="117">
        <f t="shared" si="29"/>
        <v>9024.6728642144299</v>
      </c>
      <c r="W81" s="117">
        <f t="shared" ref="W81" si="30">W82+W85+W87+W100</f>
        <v>9602.0090694342762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15196.62233664654</v>
      </c>
      <c r="D82" s="122">
        <f t="shared" si="31"/>
        <v>13938.188251938167</v>
      </c>
      <c r="E82" s="122">
        <f t="shared" si="31"/>
        <v>14809.698850408151</v>
      </c>
      <c r="F82" s="122">
        <f t="shared" si="31"/>
        <v>14908.020107338656</v>
      </c>
      <c r="G82" s="122">
        <f t="shared" si="31"/>
        <v>14268.812531416454</v>
      </c>
      <c r="H82" s="122">
        <f t="shared" si="31"/>
        <v>13017.049799719833</v>
      </c>
      <c r="I82" s="122">
        <f t="shared" si="31"/>
        <v>11924.146307948962</v>
      </c>
      <c r="J82" s="122">
        <f t="shared" si="31"/>
        <v>12363.47595268538</v>
      </c>
      <c r="K82" s="122">
        <f t="shared" si="31"/>
        <v>12130.678118804995</v>
      </c>
      <c r="L82" s="122">
        <f t="shared" si="31"/>
        <v>12984.490488468917</v>
      </c>
      <c r="M82" s="122">
        <f t="shared" si="31"/>
        <v>10187.306287613788</v>
      </c>
      <c r="N82" s="122">
        <f t="shared" si="31"/>
        <v>11283.141398631589</v>
      </c>
      <c r="O82" s="122">
        <f t="shared" si="31"/>
        <v>11875.677730324735</v>
      </c>
      <c r="P82" s="122">
        <f t="shared" si="31"/>
        <v>9082.4908339645026</v>
      </c>
      <c r="Q82" s="122">
        <f t="shared" si="31"/>
        <v>9242.9366560525668</v>
      </c>
      <c r="R82" s="122">
        <f t="shared" ref="R82:V82" si="32">SUM(R83:R84)</f>
        <v>9476.8203577377571</v>
      </c>
      <c r="S82" s="122">
        <f t="shared" si="32"/>
        <v>8743.4266096290994</v>
      </c>
      <c r="T82" s="122">
        <f t="shared" si="32"/>
        <v>8126.4146568994956</v>
      </c>
      <c r="U82" s="122">
        <f t="shared" si="32"/>
        <v>7847.1158872099331</v>
      </c>
      <c r="V82" s="122">
        <f t="shared" si="32"/>
        <v>6733.6723061871862</v>
      </c>
      <c r="W82" s="122">
        <f t="shared" ref="W82" si="33">SUM(W83:W84)</f>
        <v>7362.5972165413159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15108.176183751724</v>
      </c>
      <c r="D83" s="98">
        <v>13856.562678305234</v>
      </c>
      <c r="E83" s="98">
        <v>14725.335559815801</v>
      </c>
      <c r="F83" s="98">
        <v>14820.746923300474</v>
      </c>
      <c r="G83" s="98">
        <v>14185.588617180607</v>
      </c>
      <c r="H83" s="98">
        <v>12941.065538994297</v>
      </c>
      <c r="I83" s="98">
        <v>11853.255701813619</v>
      </c>
      <c r="J83" s="98">
        <v>12289.739291697069</v>
      </c>
      <c r="K83" s="98">
        <v>12059.140246187011</v>
      </c>
      <c r="L83" s="98">
        <v>12907.007009492125</v>
      </c>
      <c r="M83" s="98">
        <v>10126.242929545106</v>
      </c>
      <c r="N83" s="98">
        <v>11215.256352844253</v>
      </c>
      <c r="O83" s="98">
        <v>11804.075334367053</v>
      </c>
      <c r="P83" s="98">
        <v>9027.4957899446108</v>
      </c>
      <c r="Q83" s="98">
        <v>9186.6223539687762</v>
      </c>
      <c r="R83" s="98">
        <v>9418.4023325654016</v>
      </c>
      <c r="S83" s="98">
        <v>8688.8080615443487</v>
      </c>
      <c r="T83" s="98">
        <v>8074.9411333460466</v>
      </c>
      <c r="U83" s="98">
        <v>7796.7644232313014</v>
      </c>
      <c r="V83" s="98">
        <v>6690.0136266556292</v>
      </c>
      <c r="W83" s="98">
        <v>7314.4538935839792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88.446152894816038</v>
      </c>
      <c r="D84" s="98">
        <v>81.625573632933765</v>
      </c>
      <c r="E84" s="98">
        <v>84.363290592349102</v>
      </c>
      <c r="F84" s="98">
        <v>87.273184038182791</v>
      </c>
      <c r="G84" s="98">
        <v>83.223914235846109</v>
      </c>
      <c r="H84" s="98">
        <v>75.984260725535094</v>
      </c>
      <c r="I84" s="98">
        <v>70.89060613534302</v>
      </c>
      <c r="J84" s="98">
        <v>73.736660988310618</v>
      </c>
      <c r="K84" s="98">
        <v>71.537872617984064</v>
      </c>
      <c r="L84" s="98">
        <v>77.483478976791204</v>
      </c>
      <c r="M84" s="98">
        <v>61.063358068682227</v>
      </c>
      <c r="N84" s="98">
        <v>67.885045787336196</v>
      </c>
      <c r="O84" s="98">
        <v>71.602395957681821</v>
      </c>
      <c r="P84" s="98">
        <v>54.995044019891338</v>
      </c>
      <c r="Q84" s="98">
        <v>56.314302083791389</v>
      </c>
      <c r="R84" s="98">
        <v>58.41802517235471</v>
      </c>
      <c r="S84" s="98">
        <v>54.618548084750913</v>
      </c>
      <c r="T84" s="98">
        <v>51.473523553449034</v>
      </c>
      <c r="U84" s="98">
        <v>50.35146397863199</v>
      </c>
      <c r="V84" s="98">
        <v>43.658679531557212</v>
      </c>
      <c r="W84" s="98">
        <v>48.143322957337169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3.8681054651813089</v>
      </c>
      <c r="D85" s="122">
        <f t="shared" si="34"/>
        <v>9.615783640544274</v>
      </c>
      <c r="E85" s="122">
        <f t="shared" si="34"/>
        <v>6.2827750485197109</v>
      </c>
      <c r="F85" s="122">
        <f t="shared" si="34"/>
        <v>2.5272204952755701</v>
      </c>
      <c r="G85" s="122">
        <f t="shared" si="34"/>
        <v>2.9078152307806659</v>
      </c>
      <c r="H85" s="122">
        <f t="shared" si="34"/>
        <v>4.8494180838162055</v>
      </c>
      <c r="I85" s="122">
        <f t="shared" si="34"/>
        <v>1.0664927186052247</v>
      </c>
      <c r="J85" s="122">
        <f t="shared" si="34"/>
        <v>5.4542548234488404</v>
      </c>
      <c r="K85" s="122">
        <f t="shared" si="34"/>
        <v>19.72429562893095</v>
      </c>
      <c r="L85" s="122">
        <f t="shared" si="34"/>
        <v>11.33549698548973</v>
      </c>
      <c r="M85" s="122">
        <f t="shared" si="34"/>
        <v>7.9337984771233554</v>
      </c>
      <c r="N85" s="122">
        <f t="shared" si="34"/>
        <v>6.9055260629846194</v>
      </c>
      <c r="O85" s="122">
        <f t="shared" si="34"/>
        <v>13.305134585473985</v>
      </c>
      <c r="P85" s="122">
        <f t="shared" si="34"/>
        <v>5.5925034237116256</v>
      </c>
      <c r="Q85" s="122">
        <f t="shared" si="34"/>
        <v>8.2689548952536036</v>
      </c>
      <c r="R85" s="122">
        <f t="shared" si="34"/>
        <v>24.61865623637372</v>
      </c>
      <c r="S85" s="122">
        <f t="shared" si="34"/>
        <v>29.749191996550405</v>
      </c>
      <c r="T85" s="122">
        <f t="shared" si="34"/>
        <v>23.178287504139497</v>
      </c>
      <c r="U85" s="122">
        <f t="shared" si="34"/>
        <v>53.476956689662586</v>
      </c>
      <c r="V85" s="122">
        <f t="shared" si="34"/>
        <v>26.274567275128554</v>
      </c>
      <c r="W85" s="122">
        <f t="shared" si="34"/>
        <v>78.737086072624933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3.8681054651813089</v>
      </c>
      <c r="D86" s="98">
        <f>IF(RES_hhdet_in_fec!D86=0,0,RES_hhdet_in_fec!D86*1000*11630/RES_hhdet_in_new!D83)</f>
        <v>9.615783640544274</v>
      </c>
      <c r="E86" s="98">
        <f>IF(RES_hhdet_in_fec!E86=0,0,RES_hhdet_in_fec!E86*1000*11630/RES_hhdet_in_new!E83)</f>
        <v>6.2827750485197109</v>
      </c>
      <c r="F86" s="98">
        <f>IF(RES_hhdet_in_fec!F86=0,0,RES_hhdet_in_fec!F86*1000*11630/RES_hhdet_in_new!F83)</f>
        <v>2.5272204952755701</v>
      </c>
      <c r="G86" s="98">
        <f>IF(RES_hhdet_in_fec!G86=0,0,RES_hhdet_in_fec!G86*1000*11630/RES_hhdet_in_new!G83)</f>
        <v>2.9078152307806659</v>
      </c>
      <c r="H86" s="98">
        <f>IF(RES_hhdet_in_fec!H86=0,0,RES_hhdet_in_fec!H86*1000*11630/RES_hhdet_in_new!H83)</f>
        <v>4.8494180838162055</v>
      </c>
      <c r="I86" s="98">
        <f>IF(RES_hhdet_in_fec!I86=0,0,RES_hhdet_in_fec!I86*1000*11630/RES_hhdet_in_new!I83)</f>
        <v>1.0664927186052247</v>
      </c>
      <c r="J86" s="98">
        <f>IF(RES_hhdet_in_fec!J86=0,0,RES_hhdet_in_fec!J86*1000*11630/RES_hhdet_in_new!J83)</f>
        <v>5.4542548234488404</v>
      </c>
      <c r="K86" s="98">
        <f>IF(RES_hhdet_in_fec!K86=0,0,RES_hhdet_in_fec!K86*1000*11630/RES_hhdet_in_new!K83)</f>
        <v>19.72429562893095</v>
      </c>
      <c r="L86" s="98">
        <f>IF(RES_hhdet_in_fec!L86=0,0,RES_hhdet_in_fec!L86*1000*11630/RES_hhdet_in_new!L83)</f>
        <v>11.33549698548973</v>
      </c>
      <c r="M86" s="98">
        <f>IF(RES_hhdet_in_fec!M86=0,0,RES_hhdet_in_fec!M86*1000*11630/RES_hhdet_in_new!M83)</f>
        <v>7.9337984771233554</v>
      </c>
      <c r="N86" s="98">
        <f>IF(RES_hhdet_in_fec!N86=0,0,RES_hhdet_in_fec!N86*1000*11630/RES_hhdet_in_new!N83)</f>
        <v>6.9055260629846194</v>
      </c>
      <c r="O86" s="98">
        <f>IF(RES_hhdet_in_fec!O86=0,0,RES_hhdet_in_fec!O86*1000*11630/RES_hhdet_in_new!O83)</f>
        <v>13.305134585473985</v>
      </c>
      <c r="P86" s="98">
        <f>IF(RES_hhdet_in_fec!P86=0,0,RES_hhdet_in_fec!P86*1000*11630/RES_hhdet_in_new!P83)</f>
        <v>5.5925034237116256</v>
      </c>
      <c r="Q86" s="98">
        <f>IF(RES_hhdet_in_fec!Q86=0,0,RES_hhdet_in_fec!Q86*1000*11630/RES_hhdet_in_new!Q83)</f>
        <v>8.2689548952536036</v>
      </c>
      <c r="R86" s="98">
        <f>IF(RES_hhdet_in_fec!R86=0,0,RES_hhdet_in_fec!R86*1000*11630/RES_hhdet_in_new!R83)</f>
        <v>24.61865623637372</v>
      </c>
      <c r="S86" s="98">
        <f>IF(RES_hhdet_in_fec!S86=0,0,RES_hhdet_in_fec!S86*1000*11630/RES_hhdet_in_new!S83)</f>
        <v>29.749191996550405</v>
      </c>
      <c r="T86" s="98">
        <f>IF(RES_hhdet_in_fec!T86=0,0,RES_hhdet_in_fec!T86*1000*11630/RES_hhdet_in_new!T83)</f>
        <v>23.178287504139497</v>
      </c>
      <c r="U86" s="98">
        <f>IF(RES_hhdet_in_fec!U86=0,0,RES_hhdet_in_fec!U86*1000*11630/RES_hhdet_in_new!U83)</f>
        <v>53.476956689662586</v>
      </c>
      <c r="V86" s="98">
        <f>IF(RES_hhdet_in_fec!V86=0,0,RES_hhdet_in_fec!V86*1000*11630/RES_hhdet_in_new!V83)</f>
        <v>26.274567275128554</v>
      </c>
      <c r="W86" s="98">
        <f>IF(RES_hhdet_in_fec!W86=0,0,RES_hhdet_in_fec!W86*1000*11630/RES_hhdet_in_new!W83)</f>
        <v>78.737086072624933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1248.4100180650332</v>
      </c>
      <c r="D87" s="122">
        <v>1244.7991033146375</v>
      </c>
      <c r="E87" s="122">
        <v>1301.8506233356145</v>
      </c>
      <c r="F87" s="122">
        <v>1310.2451781831401</v>
      </c>
      <c r="G87" s="122">
        <v>1219.112926039028</v>
      </c>
      <c r="H87" s="122">
        <v>1250.3619546029536</v>
      </c>
      <c r="I87" s="122">
        <v>1254.7026195447595</v>
      </c>
      <c r="J87" s="122">
        <v>1269.1002787445761</v>
      </c>
      <c r="K87" s="122">
        <v>1178.1190541658598</v>
      </c>
      <c r="L87" s="122">
        <v>1275.038166524087</v>
      </c>
      <c r="M87" s="122">
        <v>1354.015881624279</v>
      </c>
      <c r="N87" s="122">
        <v>1444.2933857909932</v>
      </c>
      <c r="O87" s="122">
        <v>1516.0081300364079</v>
      </c>
      <c r="P87" s="122">
        <v>1335.1226854783474</v>
      </c>
      <c r="Q87" s="122">
        <v>1382.2388500560221</v>
      </c>
      <c r="R87" s="122">
        <v>1376.6074485209285</v>
      </c>
      <c r="S87" s="122">
        <v>1452.3581763129139</v>
      </c>
      <c r="T87" s="122">
        <v>1444.413130583169</v>
      </c>
      <c r="U87" s="122">
        <v>1425.9627441984355</v>
      </c>
      <c r="V87" s="122">
        <v>1489.942813645918</v>
      </c>
      <c r="W87" s="122">
        <v>1436.8376326566654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1334.0994353568703</v>
      </c>
      <c r="D88" s="98">
        <v>1313.5463259230726</v>
      </c>
      <c r="E88" s="98">
        <v>1387.8999251718594</v>
      </c>
      <c r="F88" s="98">
        <v>1332.9886075504392</v>
      </c>
      <c r="G88" s="98">
        <v>1245.4946316937428</v>
      </c>
      <c r="H88" s="98">
        <v>1236.783691475182</v>
      </c>
      <c r="I88" s="98">
        <v>1248.3964909424117</v>
      </c>
      <c r="J88" s="98">
        <v>1210.3033698054037</v>
      </c>
      <c r="K88" s="98">
        <v>1179.6392369188616</v>
      </c>
      <c r="L88" s="98">
        <v>1406.8788837800055</v>
      </c>
      <c r="M88" s="98">
        <v>1369.0222338064884</v>
      </c>
      <c r="N88" s="98">
        <v>1301.1828718132936</v>
      </c>
      <c r="O88" s="98">
        <v>1327.5056387957932</v>
      </c>
      <c r="P88" s="98">
        <v>1318.5839418161518</v>
      </c>
      <c r="Q88" s="98">
        <v>1290.671232078138</v>
      </c>
      <c r="R88" s="98">
        <v>1275.8653890895787</v>
      </c>
      <c r="S88" s="98">
        <v>1313.5551139182742</v>
      </c>
      <c r="T88" s="98">
        <v>1317.6772403738157</v>
      </c>
      <c r="U88" s="98">
        <v>1275.112996649282</v>
      </c>
      <c r="V88" s="98">
        <v>1223.5389531456083</v>
      </c>
      <c r="W88" s="98">
        <v>1519.3839800797914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1039.9573693127652</v>
      </c>
      <c r="F89" s="98">
        <v>0</v>
      </c>
      <c r="G89" s="98">
        <v>949.161129291267</v>
      </c>
      <c r="H89" s="98">
        <v>952.59673988658983</v>
      </c>
      <c r="I89" s="98">
        <v>990.04877752455332</v>
      </c>
      <c r="J89" s="98">
        <v>966.88658601651821</v>
      </c>
      <c r="K89" s="98">
        <v>949.90652511662506</v>
      </c>
      <c r="L89" s="98">
        <v>1227.6258760596359</v>
      </c>
      <c r="M89" s="98">
        <v>1128.3383211517673</v>
      </c>
      <c r="N89" s="98">
        <v>0</v>
      </c>
      <c r="O89" s="98">
        <v>0</v>
      </c>
      <c r="P89" s="98">
        <v>1112.1374585647718</v>
      </c>
      <c r="Q89" s="98">
        <v>0</v>
      </c>
      <c r="R89" s="98">
        <v>0</v>
      </c>
      <c r="S89" s="98">
        <v>0</v>
      </c>
      <c r="T89" s="98">
        <v>1175.8643439417492</v>
      </c>
      <c r="U89" s="98">
        <v>1150.4738580969179</v>
      </c>
      <c r="V89" s="98">
        <v>1117.1559074476772</v>
      </c>
      <c r="W89" s="98">
        <v>1404.2850427896196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333.24552842102042</v>
      </c>
      <c r="F90" s="101">
        <v>0</v>
      </c>
      <c r="G90" s="101">
        <v>266.34716999840794</v>
      </c>
      <c r="H90" s="101">
        <v>252.85614024671088</v>
      </c>
      <c r="I90" s="101">
        <v>308.65889470913208</v>
      </c>
      <c r="J90" s="101">
        <v>277.39405676440839</v>
      </c>
      <c r="K90" s="101">
        <v>248.5017169551391</v>
      </c>
      <c r="L90" s="101">
        <v>635.55179285057022</v>
      </c>
      <c r="M90" s="101">
        <v>274.86577484832287</v>
      </c>
      <c r="N90" s="101">
        <v>0</v>
      </c>
      <c r="O90" s="101">
        <v>0</v>
      </c>
      <c r="P90" s="101">
        <v>251.43158874214095</v>
      </c>
      <c r="Q90" s="101">
        <v>0</v>
      </c>
      <c r="R90" s="101">
        <v>0</v>
      </c>
      <c r="S90" s="101">
        <v>0</v>
      </c>
      <c r="T90" s="101">
        <v>300.48777029542481</v>
      </c>
      <c r="U90" s="101">
        <v>268.59304844942164</v>
      </c>
      <c r="V90" s="101">
        <v>267.40029307205987</v>
      </c>
      <c r="W90" s="101">
        <v>345.46350663635485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706.71184089174483</v>
      </c>
      <c r="F91" s="104">
        <v>0</v>
      </c>
      <c r="G91" s="104">
        <v>682.81395929285918</v>
      </c>
      <c r="H91" s="104">
        <v>699.74059963987895</v>
      </c>
      <c r="I91" s="104">
        <v>681.38988281542129</v>
      </c>
      <c r="J91" s="104">
        <v>689.49252925210976</v>
      </c>
      <c r="K91" s="104">
        <v>701.40480816148579</v>
      </c>
      <c r="L91" s="104">
        <v>592.07408320906575</v>
      </c>
      <c r="M91" s="104">
        <v>853.47254630344469</v>
      </c>
      <c r="N91" s="104">
        <v>0</v>
      </c>
      <c r="O91" s="104">
        <v>0</v>
      </c>
      <c r="P91" s="104">
        <v>860.70586982263103</v>
      </c>
      <c r="Q91" s="104">
        <v>0</v>
      </c>
      <c r="R91" s="104">
        <v>0</v>
      </c>
      <c r="S91" s="104">
        <v>0</v>
      </c>
      <c r="T91" s="104">
        <v>875.37657364632423</v>
      </c>
      <c r="U91" s="104">
        <v>881.88080964749622</v>
      </c>
      <c r="V91" s="104">
        <v>849.75561437561748</v>
      </c>
      <c r="W91" s="104">
        <v>1058.8215361532648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1379.1905131085582</v>
      </c>
      <c r="D92" s="101">
        <v>1431.4650042016947</v>
      </c>
      <c r="E92" s="101">
        <v>1405.5031913496712</v>
      </c>
      <c r="F92" s="101">
        <v>1441.1556015268775</v>
      </c>
      <c r="G92" s="101">
        <v>1412.9090888714741</v>
      </c>
      <c r="H92" s="101">
        <v>1387.8926636655281</v>
      </c>
      <c r="I92" s="101">
        <v>1447.4694584920951</v>
      </c>
      <c r="J92" s="101">
        <v>1369.4010595665445</v>
      </c>
      <c r="K92" s="101">
        <v>1386.9139600445385</v>
      </c>
      <c r="L92" s="101">
        <v>1464.7061626967688</v>
      </c>
      <c r="M92" s="101">
        <v>1564.8284137072712</v>
      </c>
      <c r="N92" s="101">
        <v>1515.546773435959</v>
      </c>
      <c r="O92" s="101">
        <v>1490.2142330928693</v>
      </c>
      <c r="P92" s="101">
        <v>1448.6229546890781</v>
      </c>
      <c r="Q92" s="101">
        <v>1396.2780535497193</v>
      </c>
      <c r="R92" s="101">
        <v>1393.3341942165064</v>
      </c>
      <c r="S92" s="101">
        <v>1453.2596007457646</v>
      </c>
      <c r="T92" s="101">
        <v>1476.8228266763449</v>
      </c>
      <c r="U92" s="101">
        <v>1398.2892715969269</v>
      </c>
      <c r="V92" s="101">
        <v>1417.3880754601405</v>
      </c>
      <c r="W92" s="101">
        <v>1455.8704196563465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985.35115575101315</v>
      </c>
      <c r="D93" s="104">
        <v>1013.4768800633316</v>
      </c>
      <c r="E93" s="104">
        <v>1009.795903507396</v>
      </c>
      <c r="F93" s="104">
        <v>1034.0267267565052</v>
      </c>
      <c r="G93" s="104">
        <v>1006.0278474931729</v>
      </c>
      <c r="H93" s="104">
        <v>986.08933106707366</v>
      </c>
      <c r="I93" s="104">
        <v>1054.2129303232148</v>
      </c>
      <c r="J93" s="104">
        <v>991.53691814418892</v>
      </c>
      <c r="K93" s="104">
        <v>999.28225054794586</v>
      </c>
      <c r="L93" s="104">
        <v>1183.7130102934477</v>
      </c>
      <c r="M93" s="104">
        <v>1139.0961213599733</v>
      </c>
      <c r="N93" s="104">
        <v>0</v>
      </c>
      <c r="O93" s="104">
        <v>0</v>
      </c>
      <c r="P93" s="104">
        <v>1127.752828773157</v>
      </c>
      <c r="Q93" s="104">
        <v>1125.5106728017495</v>
      </c>
      <c r="R93" s="104">
        <v>1137.2329454094727</v>
      </c>
      <c r="S93" s="104">
        <v>1213.8442684355139</v>
      </c>
      <c r="T93" s="104">
        <v>1251.0173148396259</v>
      </c>
      <c r="U93" s="104">
        <v>1192.6065683542506</v>
      </c>
      <c r="V93" s="104">
        <v>1219.7746368156577</v>
      </c>
      <c r="W93" s="104">
        <v>1259.7149863447048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325.83458171783087</v>
      </c>
      <c r="D94" s="98">
        <v>308.73412498792771</v>
      </c>
      <c r="E94" s="98">
        <v>337.40801148465283</v>
      </c>
      <c r="F94" s="98">
        <v>336.45233591122371</v>
      </c>
      <c r="G94" s="98">
        <v>302.20631583527722</v>
      </c>
      <c r="H94" s="98">
        <v>283.75136614414129</v>
      </c>
      <c r="I94" s="98">
        <v>358.03973773115462</v>
      </c>
      <c r="J94" s="98">
        <v>313.71870751613739</v>
      </c>
      <c r="K94" s="98">
        <v>292.05360158275045</v>
      </c>
      <c r="L94" s="98">
        <v>660.56885393457208</v>
      </c>
      <c r="M94" s="98">
        <v>313.36895903689333</v>
      </c>
      <c r="N94" s="98">
        <v>0</v>
      </c>
      <c r="O94" s="98">
        <v>0</v>
      </c>
      <c r="P94" s="98">
        <v>276.41146717290894</v>
      </c>
      <c r="Q94" s="98">
        <v>306.0329419694753</v>
      </c>
      <c r="R94" s="98">
        <v>283.73789347079781</v>
      </c>
      <c r="S94" s="98">
        <v>333.22165826060825</v>
      </c>
      <c r="T94" s="98">
        <v>337.61007872530712</v>
      </c>
      <c r="U94" s="98">
        <v>294.79217370666578</v>
      </c>
      <c r="V94" s="98">
        <v>310.27504265630245</v>
      </c>
      <c r="W94" s="98">
        <v>326.85837687728457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659.51657403318234</v>
      </c>
      <c r="D95" s="98">
        <v>704.74275507540381</v>
      </c>
      <c r="E95" s="98">
        <v>672.38789202274313</v>
      </c>
      <c r="F95" s="98">
        <v>697.57439084528164</v>
      </c>
      <c r="G95" s="98">
        <v>703.82153165789543</v>
      </c>
      <c r="H95" s="98">
        <v>702.33796492293254</v>
      </c>
      <c r="I95" s="98">
        <v>696.1731925920601</v>
      </c>
      <c r="J95" s="98">
        <v>677.81821062805159</v>
      </c>
      <c r="K95" s="98">
        <v>707.22864896519525</v>
      </c>
      <c r="L95" s="98">
        <v>523.14415635887565</v>
      </c>
      <c r="M95" s="98">
        <v>825.72716232307994</v>
      </c>
      <c r="N95" s="98">
        <v>0</v>
      </c>
      <c r="O95" s="98">
        <v>0</v>
      </c>
      <c r="P95" s="98">
        <v>851.34136160024821</v>
      </c>
      <c r="Q95" s="98">
        <v>819.47773083227423</v>
      </c>
      <c r="R95" s="98">
        <v>853.49505193867481</v>
      </c>
      <c r="S95" s="98">
        <v>880.62261017490562</v>
      </c>
      <c r="T95" s="98">
        <v>913.40723611431883</v>
      </c>
      <c r="U95" s="98">
        <v>897.814394647585</v>
      </c>
      <c r="V95" s="98">
        <v>909.49959415935507</v>
      </c>
      <c r="W95" s="98">
        <v>932.8566094674203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1240.084836005431</v>
      </c>
      <c r="D96" s="101">
        <v>1235.7350051734336</v>
      </c>
      <c r="E96" s="101">
        <v>1303.3974694631388</v>
      </c>
      <c r="F96" s="101">
        <v>1309.180330535816</v>
      </c>
      <c r="G96" s="101">
        <v>1212.8961328757384</v>
      </c>
      <c r="H96" s="101">
        <v>1259.352476585839</v>
      </c>
      <c r="I96" s="101">
        <v>1270.364702179206</v>
      </c>
      <c r="J96" s="101">
        <v>1291.3180510771081</v>
      </c>
      <c r="K96" s="101">
        <v>1192.6578455906968</v>
      </c>
      <c r="L96" s="101">
        <v>1304.3624280520669</v>
      </c>
      <c r="M96" s="101">
        <v>1394.1692438626926</v>
      </c>
      <c r="N96" s="101">
        <v>1474.8238501641927</v>
      </c>
      <c r="O96" s="101">
        <v>1543.8069476526846</v>
      </c>
      <c r="P96" s="101">
        <v>1367.0252716528353</v>
      </c>
      <c r="Q96" s="101">
        <v>1416.8567885855941</v>
      </c>
      <c r="R96" s="101">
        <v>1413.9823244580828</v>
      </c>
      <c r="S96" s="101">
        <v>1488.2095440638166</v>
      </c>
      <c r="T96" s="101">
        <v>1491.9429852548021</v>
      </c>
      <c r="U96" s="101">
        <v>1465.6823210347509</v>
      </c>
      <c r="V96" s="101">
        <v>1521.9214114576478</v>
      </c>
      <c r="W96" s="101">
        <v>1471.6089895638929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958.27339364234319</v>
      </c>
      <c r="D97" s="104">
        <v>948.24606200750839</v>
      </c>
      <c r="E97" s="104">
        <v>1010.7843088191396</v>
      </c>
      <c r="F97" s="104">
        <v>1013.85975574566</v>
      </c>
      <c r="G97" s="104">
        <v>933.44298066353224</v>
      </c>
      <c r="H97" s="104">
        <v>967.17013674589498</v>
      </c>
      <c r="I97" s="104">
        <v>993.05691172113552</v>
      </c>
      <c r="J97" s="104">
        <v>1004.214290349089</v>
      </c>
      <c r="K97" s="104">
        <v>922.43106678021616</v>
      </c>
      <c r="L97" s="104">
        <v>1100.4678293223371</v>
      </c>
      <c r="M97" s="104">
        <v>1080.2445417421811</v>
      </c>
      <c r="N97" s="104">
        <v>1170.6921933544395</v>
      </c>
      <c r="O97" s="104">
        <v>1239.0671979288511</v>
      </c>
      <c r="P97" s="104">
        <v>1082.3336570436402</v>
      </c>
      <c r="Q97" s="104">
        <v>1144.2200106634193</v>
      </c>
      <c r="R97" s="104">
        <v>1145.2969929005758</v>
      </c>
      <c r="S97" s="104">
        <v>1223.4459897414829</v>
      </c>
      <c r="T97" s="104">
        <v>1235.6334806244788</v>
      </c>
      <c r="U97" s="104">
        <v>1216.2442440783532</v>
      </c>
      <c r="V97" s="104">
        <v>1272.0612850264129</v>
      </c>
      <c r="W97" s="104">
        <v>1237.0749844162431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293.01283044499979</v>
      </c>
      <c r="D98" s="98">
        <v>266.37130467973316</v>
      </c>
      <c r="E98" s="98">
        <v>312.98603297313196</v>
      </c>
      <c r="F98" s="98">
        <v>305.69539339144183</v>
      </c>
      <c r="G98" s="98">
        <v>259.27190695597648</v>
      </c>
      <c r="H98" s="98">
        <v>257.38150011874308</v>
      </c>
      <c r="I98" s="98">
        <v>314.25277578016176</v>
      </c>
      <c r="J98" s="98">
        <v>296.14472557545281</v>
      </c>
      <c r="K98" s="98">
        <v>250.7013503481391</v>
      </c>
      <c r="L98" s="98">
        <v>588.25836997566705</v>
      </c>
      <c r="M98" s="98">
        <v>278.63932483972155</v>
      </c>
      <c r="N98" s="98">
        <v>373.75511854491435</v>
      </c>
      <c r="O98" s="98">
        <v>407.82414566861905</v>
      </c>
      <c r="P98" s="98">
        <v>260.3661913586995</v>
      </c>
      <c r="Q98" s="98">
        <v>310.71129646498702</v>
      </c>
      <c r="R98" s="98">
        <v>287.89664969904032</v>
      </c>
      <c r="S98" s="98">
        <v>341.1193037576686</v>
      </c>
      <c r="T98" s="98">
        <v>340.96772639283</v>
      </c>
      <c r="U98" s="98">
        <v>309.32897368243022</v>
      </c>
      <c r="V98" s="98">
        <v>333.52789544060602</v>
      </c>
      <c r="W98" s="98">
        <v>330.34905159797751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665.26056319734323</v>
      </c>
      <c r="D99" s="98">
        <v>681.87475732777523</v>
      </c>
      <c r="E99" s="98">
        <v>697.79827584600775</v>
      </c>
      <c r="F99" s="98">
        <v>708.16436235421816</v>
      </c>
      <c r="G99" s="98">
        <v>674.17107370755571</v>
      </c>
      <c r="H99" s="98">
        <v>709.78863662715185</v>
      </c>
      <c r="I99" s="98">
        <v>678.80413594097399</v>
      </c>
      <c r="J99" s="98">
        <v>708.06956477363599</v>
      </c>
      <c r="K99" s="98">
        <v>671.72971643207688</v>
      </c>
      <c r="L99" s="98">
        <v>512.2094593466702</v>
      </c>
      <c r="M99" s="98">
        <v>801.60521690245935</v>
      </c>
      <c r="N99" s="98">
        <v>796.93707480952514</v>
      </c>
      <c r="O99" s="98">
        <v>831.24305226023228</v>
      </c>
      <c r="P99" s="98">
        <v>821.96746568494063</v>
      </c>
      <c r="Q99" s="98">
        <v>833.50871419843213</v>
      </c>
      <c r="R99" s="98">
        <v>857.40034320153552</v>
      </c>
      <c r="S99" s="98">
        <v>882.32668598381429</v>
      </c>
      <c r="T99" s="98">
        <v>894.66575423164909</v>
      </c>
      <c r="U99" s="98">
        <v>906.91527039592279</v>
      </c>
      <c r="V99" s="98">
        <v>938.53338958580673</v>
      </c>
      <c r="W99" s="98">
        <v>906.72593281826573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810.1782305155989</v>
      </c>
      <c r="D100" s="122">
        <v>824.98395703581809</v>
      </c>
      <c r="E100" s="122">
        <v>792.77736509523959</v>
      </c>
      <c r="F100" s="122">
        <v>730.95801592918963</v>
      </c>
      <c r="G100" s="122">
        <v>733.18151138235999</v>
      </c>
      <c r="H100" s="122">
        <v>736.68112192433841</v>
      </c>
      <c r="I100" s="122">
        <v>774.06651000288878</v>
      </c>
      <c r="J100" s="122">
        <v>774.9601161147549</v>
      </c>
      <c r="K100" s="122">
        <v>648.18376432123341</v>
      </c>
      <c r="L100" s="122">
        <v>804.3635283615256</v>
      </c>
      <c r="M100" s="122">
        <v>802.11110188959071</v>
      </c>
      <c r="N100" s="122">
        <v>834.19524803910235</v>
      </c>
      <c r="O100" s="122">
        <v>851.71279902397896</v>
      </c>
      <c r="P100" s="122">
        <v>750.37078721340868</v>
      </c>
      <c r="Q100" s="122">
        <v>770.21684463054055</v>
      </c>
      <c r="R100" s="122">
        <v>727.64732981784982</v>
      </c>
      <c r="S100" s="122">
        <v>771.06883793766781</v>
      </c>
      <c r="T100" s="122">
        <v>766.3857297915165</v>
      </c>
      <c r="U100" s="122">
        <v>745.97419707255392</v>
      </c>
      <c r="V100" s="122">
        <v>774.78317710619717</v>
      </c>
      <c r="W100" s="122">
        <v>723.83713416367084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894.94060051344832</v>
      </c>
      <c r="D102" s="98">
        <v>917.27932887887562</v>
      </c>
      <c r="E102" s="98">
        <v>865.78652356588589</v>
      </c>
      <c r="F102" s="98">
        <v>853.15566325642624</v>
      </c>
      <c r="G102" s="98">
        <v>833.78936339306267</v>
      </c>
      <c r="H102" s="98">
        <v>836.1103955649462</v>
      </c>
      <c r="I102" s="98">
        <v>890.61641695379205</v>
      </c>
      <c r="J102" s="98">
        <v>843.87928497970495</v>
      </c>
      <c r="K102" s="98">
        <v>862.34893937711161</v>
      </c>
      <c r="L102" s="98">
        <v>895.20378942831951</v>
      </c>
      <c r="M102" s="98">
        <v>947.09136948547985</v>
      </c>
      <c r="N102" s="98">
        <v>942.14535190332936</v>
      </c>
      <c r="O102" s="98">
        <v>949.34825863976187</v>
      </c>
      <c r="P102" s="98">
        <v>954.83648724221757</v>
      </c>
      <c r="Q102" s="98">
        <v>946.27942578862474</v>
      </c>
      <c r="R102" s="98">
        <v>874.5785037196091</v>
      </c>
      <c r="S102" s="98">
        <v>950.98988803887084</v>
      </c>
      <c r="T102" s="98">
        <v>954.147914950163</v>
      </c>
      <c r="U102" s="98">
        <v>938.41780263848875</v>
      </c>
      <c r="V102" s="98">
        <v>998.28374294215166</v>
      </c>
      <c r="W102" s="98">
        <v>914.87329669332621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745.84951469890166</v>
      </c>
      <c r="D103" s="33">
        <v>745.32849869338781</v>
      </c>
      <c r="E103" s="33">
        <v>731.02575450218569</v>
      </c>
      <c r="F103" s="33">
        <v>607.16784631888925</v>
      </c>
      <c r="G103" s="33">
        <v>658.35854492731005</v>
      </c>
      <c r="H103" s="33">
        <v>679.38597820864993</v>
      </c>
      <c r="I103" s="33">
        <v>705.87248604982074</v>
      </c>
      <c r="J103" s="33">
        <v>741.52876737087695</v>
      </c>
      <c r="K103" s="33">
        <v>534.75133287683423</v>
      </c>
      <c r="L103" s="33">
        <v>753.59985305949363</v>
      </c>
      <c r="M103" s="33">
        <v>718.28754264588895</v>
      </c>
      <c r="N103" s="33">
        <v>779.13983139348625</v>
      </c>
      <c r="O103" s="33">
        <v>803.34595948670278</v>
      </c>
      <c r="P103" s="33">
        <v>658.90441818318243</v>
      </c>
      <c r="Q103" s="33">
        <v>703.63369300122702</v>
      </c>
      <c r="R103" s="33">
        <v>687.04843401364451</v>
      </c>
      <c r="S103" s="33">
        <v>713.64087881897842</v>
      </c>
      <c r="T103" s="33">
        <v>702.07180145414043</v>
      </c>
      <c r="U103" s="33">
        <v>682.56341057786028</v>
      </c>
      <c r="V103" s="33">
        <v>705.01492838973047</v>
      </c>
      <c r="W103" s="33">
        <v>667.49354513746209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12561.919803030492</v>
      </c>
      <c r="D124" s="117">
        <f t="shared" si="42"/>
        <v>13064.823509586897</v>
      </c>
      <c r="E124" s="117">
        <f t="shared" si="42"/>
        <v>12634.443066290651</v>
      </c>
      <c r="F124" s="117">
        <f t="shared" si="42"/>
        <v>12880.015008285307</v>
      </c>
      <c r="G124" s="117">
        <f t="shared" si="42"/>
        <v>13745.83725900044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12711.578566463748</v>
      </c>
      <c r="M124" s="117">
        <f t="shared" si="42"/>
        <v>10699.180955432841</v>
      </c>
      <c r="N124" s="117">
        <f t="shared" si="42"/>
        <v>11657.571889304241</v>
      </c>
      <c r="O124" s="117">
        <f t="shared" si="42"/>
        <v>12188.157759353335</v>
      </c>
      <c r="P124" s="117">
        <f t="shared" si="42"/>
        <v>9489.1796289993727</v>
      </c>
      <c r="Q124" s="117">
        <f t="shared" si="42"/>
        <v>10117.939522709497</v>
      </c>
      <c r="R124" s="117">
        <f t="shared" ref="R124:V124" si="43">R125+R128+R130+R139</f>
        <v>10294.788119031873</v>
      </c>
      <c r="S124" s="117">
        <f t="shared" si="43"/>
        <v>9827.0939141751496</v>
      </c>
      <c r="T124" s="117">
        <f t="shared" si="43"/>
        <v>9457.8364833392261</v>
      </c>
      <c r="U124" s="117">
        <f t="shared" si="43"/>
        <v>9102.6915603993057</v>
      </c>
      <c r="V124" s="117">
        <f t="shared" si="43"/>
        <v>8420.5319259208445</v>
      </c>
      <c r="W124" s="117">
        <f t="shared" ref="W124" si="44">W125+W128+W130+W139</f>
        <v>9028.0104002709195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10723.670840425184</v>
      </c>
      <c r="D125" s="122">
        <f t="shared" si="45"/>
        <v>11125.485511117293</v>
      </c>
      <c r="E125" s="122">
        <f t="shared" si="45"/>
        <v>10744.933466168986</v>
      </c>
      <c r="F125" s="122">
        <f t="shared" si="45"/>
        <v>11059.489376454196</v>
      </c>
      <c r="G125" s="122">
        <f t="shared" si="45"/>
        <v>11888.726406961581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10784.494528633491</v>
      </c>
      <c r="M125" s="122">
        <f t="shared" si="45"/>
        <v>8685.0662095350199</v>
      </c>
      <c r="N125" s="122">
        <f t="shared" si="45"/>
        <v>9595.2975218251831</v>
      </c>
      <c r="O125" s="122">
        <f t="shared" si="45"/>
        <v>10071.823023873581</v>
      </c>
      <c r="P125" s="122">
        <f t="shared" si="45"/>
        <v>7560.3097681359059</v>
      </c>
      <c r="Q125" s="122">
        <f t="shared" si="45"/>
        <v>8133.5825977479262</v>
      </c>
      <c r="R125" s="122">
        <f t="shared" ref="R125:V125" si="46">SUM(R126:R127)</f>
        <v>8325.6098770066001</v>
      </c>
      <c r="S125" s="122">
        <f t="shared" si="46"/>
        <v>7763.203594686307</v>
      </c>
      <c r="T125" s="122">
        <f t="shared" si="46"/>
        <v>7362.8023812643623</v>
      </c>
      <c r="U125" s="122">
        <f t="shared" si="46"/>
        <v>7021.734212378522</v>
      </c>
      <c r="V125" s="122">
        <f t="shared" si="46"/>
        <v>6298.8014916158145</v>
      </c>
      <c r="W125" s="122">
        <f t="shared" ref="W125" si="47">SUM(W126:W127)</f>
        <v>6936.7222046923116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10680.284475780032</v>
      </c>
      <c r="D126" s="98">
        <v>11080.985559043122</v>
      </c>
      <c r="E126" s="98">
        <v>10703.851284384231</v>
      </c>
      <c r="F126" s="98">
        <v>11016.772573006698</v>
      </c>
      <c r="G126" s="98">
        <v>11843.743306364042</v>
      </c>
      <c r="H126" s="98">
        <v>0</v>
      </c>
      <c r="I126" s="98">
        <v>0</v>
      </c>
      <c r="J126" s="98">
        <v>0</v>
      </c>
      <c r="K126" s="98">
        <v>0</v>
      </c>
      <c r="L126" s="98">
        <v>10745.923521925484</v>
      </c>
      <c r="M126" s="98">
        <v>8654.2455640367007</v>
      </c>
      <c r="N126" s="98">
        <v>9561.4203141983235</v>
      </c>
      <c r="O126" s="98">
        <v>10036.363586848402</v>
      </c>
      <c r="P126" s="98">
        <v>7533.6459926475482</v>
      </c>
      <c r="Q126" s="98">
        <v>8104.8528992700849</v>
      </c>
      <c r="R126" s="98">
        <v>8296.1918095503024</v>
      </c>
      <c r="S126" s="98">
        <v>7735.7692071744896</v>
      </c>
      <c r="T126" s="98">
        <v>7336.7632326371349</v>
      </c>
      <c r="U126" s="98">
        <v>6996.8695111602001</v>
      </c>
      <c r="V126" s="98">
        <v>6276.4677469387416</v>
      </c>
      <c r="W126" s="98">
        <v>6912.0828869371835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43.386364645152682</v>
      </c>
      <c r="D127" s="98">
        <v>44.499952074170459</v>
      </c>
      <c r="E127" s="98">
        <v>41.082181784755562</v>
      </c>
      <c r="F127" s="98">
        <v>42.716803447497746</v>
      </c>
      <c r="G127" s="98">
        <v>44.983100597540194</v>
      </c>
      <c r="H127" s="98">
        <v>0</v>
      </c>
      <c r="I127" s="98">
        <v>0</v>
      </c>
      <c r="J127" s="98">
        <v>0</v>
      </c>
      <c r="K127" s="98">
        <v>0</v>
      </c>
      <c r="L127" s="98">
        <v>38.571006708007459</v>
      </c>
      <c r="M127" s="98">
        <v>30.820645498319436</v>
      </c>
      <c r="N127" s="98">
        <v>33.877207626860113</v>
      </c>
      <c r="O127" s="98">
        <v>35.459437025180129</v>
      </c>
      <c r="P127" s="98">
        <v>26.663775488357498</v>
      </c>
      <c r="Q127" s="98">
        <v>28.729698477841175</v>
      </c>
      <c r="R127" s="98">
        <v>29.418067456296864</v>
      </c>
      <c r="S127" s="98">
        <v>27.434387511817288</v>
      </c>
      <c r="T127" s="98">
        <v>26.039148627227583</v>
      </c>
      <c r="U127" s="98">
        <v>24.864701218321446</v>
      </c>
      <c r="V127" s="98">
        <v>22.333744677072538</v>
      </c>
      <c r="W127" s="98">
        <v>24.639317755128026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3.871438129167367</v>
      </c>
      <c r="D128" s="122">
        <f t="shared" si="48"/>
        <v>9.6151570525898258</v>
      </c>
      <c r="E128" s="122">
        <f t="shared" si="48"/>
        <v>6.2701577693605586</v>
      </c>
      <c r="F128" s="122">
        <f t="shared" si="48"/>
        <v>2.5266295533559409</v>
      </c>
      <c r="G128" s="122">
        <f t="shared" si="48"/>
        <v>2.9033656376025854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11.337425683960685</v>
      </c>
      <c r="M128" s="122">
        <f t="shared" si="48"/>
        <v>7.9319948076800646</v>
      </c>
      <c r="N128" s="122">
        <f t="shared" si="48"/>
        <v>6.9045826841047164</v>
      </c>
      <c r="O128" s="122">
        <f t="shared" si="48"/>
        <v>13.307996237768123</v>
      </c>
      <c r="P128" s="122">
        <f t="shared" si="48"/>
        <v>5.5923449596697425</v>
      </c>
      <c r="Q128" s="122">
        <f t="shared" si="48"/>
        <v>8.2702790575260909</v>
      </c>
      <c r="R128" s="122">
        <f t="shared" si="48"/>
        <v>24.622192892994462</v>
      </c>
      <c r="S128" s="122">
        <f t="shared" si="48"/>
        <v>29.751169795148169</v>
      </c>
      <c r="T128" s="122">
        <f t="shared" si="48"/>
        <v>23.179860055781614</v>
      </c>
      <c r="U128" s="122">
        <f t="shared" si="48"/>
        <v>53.480791045324978</v>
      </c>
      <c r="V128" s="122">
        <f t="shared" si="48"/>
        <v>26.274637825983355</v>
      </c>
      <c r="W128" s="122">
        <f t="shared" si="48"/>
        <v>78.742497076439093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3.871438129167367</v>
      </c>
      <c r="D129" s="98">
        <f>IF(RES_hhdet_in_fec!D129=0,0,RES_hhdet_in_fec!D129*1000*11630/RES_hhdet_in_new!D126)</f>
        <v>9.6151570525898258</v>
      </c>
      <c r="E129" s="98">
        <f>IF(RES_hhdet_in_fec!E129=0,0,RES_hhdet_in_fec!E129*1000*11630/RES_hhdet_in_new!E126)</f>
        <v>6.2701577693605586</v>
      </c>
      <c r="F129" s="98">
        <f>IF(RES_hhdet_in_fec!F129=0,0,RES_hhdet_in_fec!F129*1000*11630/RES_hhdet_in_new!F126)</f>
        <v>2.5266295533559409</v>
      </c>
      <c r="G129" s="98">
        <f>IF(RES_hhdet_in_fec!G129=0,0,RES_hhdet_in_fec!G129*1000*11630/RES_hhdet_in_new!G126)</f>
        <v>2.9033656376025854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11.337425683960685</v>
      </c>
      <c r="M129" s="98">
        <f>IF(RES_hhdet_in_fec!M129=0,0,RES_hhdet_in_fec!M129*1000*11630/RES_hhdet_in_new!M126)</f>
        <v>7.9319948076800646</v>
      </c>
      <c r="N129" s="98">
        <f>IF(RES_hhdet_in_fec!N129=0,0,RES_hhdet_in_fec!N129*1000*11630/RES_hhdet_in_new!N126)</f>
        <v>6.9045826841047164</v>
      </c>
      <c r="O129" s="98">
        <f>IF(RES_hhdet_in_fec!O129=0,0,RES_hhdet_in_fec!O129*1000*11630/RES_hhdet_in_new!O126)</f>
        <v>13.307996237768123</v>
      </c>
      <c r="P129" s="98">
        <f>IF(RES_hhdet_in_fec!P129=0,0,RES_hhdet_in_fec!P129*1000*11630/RES_hhdet_in_new!P126)</f>
        <v>5.5923449596697425</v>
      </c>
      <c r="Q129" s="98">
        <f>IF(RES_hhdet_in_fec!Q129=0,0,RES_hhdet_in_fec!Q129*1000*11630/RES_hhdet_in_new!Q126)</f>
        <v>8.2702790575260909</v>
      </c>
      <c r="R129" s="98">
        <f>IF(RES_hhdet_in_fec!R129=0,0,RES_hhdet_in_fec!R129*1000*11630/RES_hhdet_in_new!R126)</f>
        <v>24.622192892994462</v>
      </c>
      <c r="S129" s="98">
        <f>IF(RES_hhdet_in_fec!S129=0,0,RES_hhdet_in_fec!S129*1000*11630/RES_hhdet_in_new!S126)</f>
        <v>29.751169795148169</v>
      </c>
      <c r="T129" s="98">
        <f>IF(RES_hhdet_in_fec!T129=0,0,RES_hhdet_in_fec!T129*1000*11630/RES_hhdet_in_new!T126)</f>
        <v>23.179860055781614</v>
      </c>
      <c r="U129" s="98">
        <f>IF(RES_hhdet_in_fec!U129=0,0,RES_hhdet_in_fec!U129*1000*11630/RES_hhdet_in_new!U126)</f>
        <v>53.480791045324978</v>
      </c>
      <c r="V129" s="98">
        <f>IF(RES_hhdet_in_fec!V129=0,0,RES_hhdet_in_fec!V129*1000*11630/RES_hhdet_in_new!V126)</f>
        <v>26.274637825983355</v>
      </c>
      <c r="W129" s="98">
        <f>IF(RES_hhdet_in_fec!W129=0,0,RES_hhdet_in_fec!W129*1000*11630/RES_hhdet_in_new!W126)</f>
        <v>78.742497076439093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1024.1978958314114</v>
      </c>
      <c r="D130" s="122">
        <v>1104.7383356574021</v>
      </c>
      <c r="E130" s="122">
        <v>1090.4616333404599</v>
      </c>
      <c r="F130" s="122">
        <v>1087.0408664251677</v>
      </c>
      <c r="G130" s="122">
        <v>1121.0271182244912</v>
      </c>
      <c r="H130" s="122">
        <v>0</v>
      </c>
      <c r="I130" s="122">
        <v>0</v>
      </c>
      <c r="J130" s="122">
        <v>0</v>
      </c>
      <c r="K130" s="122">
        <v>0</v>
      </c>
      <c r="L130" s="122">
        <v>1111.3828288446571</v>
      </c>
      <c r="M130" s="122">
        <v>1204.0733230137969</v>
      </c>
      <c r="N130" s="122">
        <v>1221.1756497617916</v>
      </c>
      <c r="O130" s="122">
        <v>1251.313626665017</v>
      </c>
      <c r="P130" s="122">
        <v>1172.9061611230513</v>
      </c>
      <c r="Q130" s="122">
        <v>1205.8678875872299</v>
      </c>
      <c r="R130" s="122">
        <v>1216.9101724114144</v>
      </c>
      <c r="S130" s="122">
        <v>1263.0696050753893</v>
      </c>
      <c r="T130" s="122">
        <v>1305.4659575771534</v>
      </c>
      <c r="U130" s="122">
        <v>1281.5041367880272</v>
      </c>
      <c r="V130" s="122">
        <v>1320.6737785612033</v>
      </c>
      <c r="W130" s="122">
        <v>1288.70720588984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996.75539017013807</v>
      </c>
      <c r="D131" s="98">
        <v>1102.2598592199199</v>
      </c>
      <c r="E131" s="98">
        <v>1058.9196622025981</v>
      </c>
      <c r="F131" s="98">
        <v>1039.7411950244048</v>
      </c>
      <c r="G131" s="98">
        <v>1091.7226874787309</v>
      </c>
      <c r="H131" s="98">
        <v>0</v>
      </c>
      <c r="I131" s="98">
        <v>0</v>
      </c>
      <c r="J131" s="98">
        <v>0</v>
      </c>
      <c r="K131" s="98">
        <v>0</v>
      </c>
      <c r="L131" s="98">
        <v>1074.9603065244057</v>
      </c>
      <c r="M131" s="98">
        <v>1170.8226407010695</v>
      </c>
      <c r="N131" s="98">
        <v>1186.0962568660279</v>
      </c>
      <c r="O131" s="98">
        <v>1211.4693975797697</v>
      </c>
      <c r="P131" s="98">
        <v>1124.3487559174494</v>
      </c>
      <c r="Q131" s="98">
        <v>1190.1550999175895</v>
      </c>
      <c r="R131" s="98">
        <v>1203.5549990034906</v>
      </c>
      <c r="S131" s="98">
        <v>1237.374150464814</v>
      </c>
      <c r="T131" s="98">
        <v>1269.2124207982533</v>
      </c>
      <c r="U131" s="98">
        <v>1239.4991218838186</v>
      </c>
      <c r="V131" s="98">
        <v>1278.5331307699032</v>
      </c>
      <c r="W131" s="98">
        <v>1280.9346930493368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881.87823055141996</v>
      </c>
      <c r="D132" s="98">
        <v>973.70018909676207</v>
      </c>
      <c r="E132" s="98">
        <v>0</v>
      </c>
      <c r="F132" s="98">
        <v>924.57103535596627</v>
      </c>
      <c r="G132" s="98">
        <v>969.94787468388154</v>
      </c>
      <c r="H132" s="98">
        <v>0</v>
      </c>
      <c r="I132" s="98">
        <v>0</v>
      </c>
      <c r="J132" s="98">
        <v>0</v>
      </c>
      <c r="K132" s="98">
        <v>0</v>
      </c>
      <c r="L132" s="98">
        <v>999.42887846967415</v>
      </c>
      <c r="M132" s="98">
        <v>1054.5972317302765</v>
      </c>
      <c r="N132" s="98">
        <v>1079.8126405291634</v>
      </c>
      <c r="O132" s="98">
        <v>1109.4514177526669</v>
      </c>
      <c r="P132" s="98">
        <v>1029.0509273748746</v>
      </c>
      <c r="Q132" s="98">
        <v>1100.0906789553087</v>
      </c>
      <c r="R132" s="98">
        <v>1116.2934279915989</v>
      </c>
      <c r="S132" s="98">
        <v>1155.2656355321633</v>
      </c>
      <c r="T132" s="98">
        <v>1190.3620019779892</v>
      </c>
      <c r="U132" s="98">
        <v>1165.7509995893934</v>
      </c>
      <c r="V132" s="98">
        <v>1207.8332575617667</v>
      </c>
      <c r="W132" s="98">
        <v>1216.1487141359596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235.48041546068328</v>
      </c>
      <c r="D133" s="101">
        <v>237.83471196020099</v>
      </c>
      <c r="E133" s="101">
        <v>0</v>
      </c>
      <c r="F133" s="101">
        <v>242.71745174710659</v>
      </c>
      <c r="G133" s="101">
        <v>233.68359079054636</v>
      </c>
      <c r="H133" s="101">
        <v>0</v>
      </c>
      <c r="I133" s="101">
        <v>0</v>
      </c>
      <c r="J133" s="101">
        <v>0</v>
      </c>
      <c r="K133" s="101">
        <v>0</v>
      </c>
      <c r="L133" s="101">
        <v>485.00613506477583</v>
      </c>
      <c r="M133" s="101">
        <v>234.77739644193565</v>
      </c>
      <c r="N133" s="101">
        <v>300.65325009326676</v>
      </c>
      <c r="O133" s="101">
        <v>320.03156566573057</v>
      </c>
      <c r="P133" s="101">
        <v>214.45928760429797</v>
      </c>
      <c r="Q133" s="101">
        <v>261.41269047798738</v>
      </c>
      <c r="R133" s="101">
        <v>245.6791282653696</v>
      </c>
      <c r="S133" s="101">
        <v>283.74329280551564</v>
      </c>
      <c r="T133" s="101">
        <v>290.13444118195844</v>
      </c>
      <c r="U133" s="101">
        <v>261.63243653194007</v>
      </c>
      <c r="V133" s="101">
        <v>280.27002430446424</v>
      </c>
      <c r="W133" s="101">
        <v>288.31497861944177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646.39781509073669</v>
      </c>
      <c r="D134" s="104">
        <v>735.8654771365608</v>
      </c>
      <c r="E134" s="104">
        <v>0</v>
      </c>
      <c r="F134" s="104">
        <v>681.85358360885971</v>
      </c>
      <c r="G134" s="104">
        <v>736.26428389333512</v>
      </c>
      <c r="H134" s="104">
        <v>0</v>
      </c>
      <c r="I134" s="104">
        <v>0</v>
      </c>
      <c r="J134" s="104">
        <v>0</v>
      </c>
      <c r="K134" s="104">
        <v>0</v>
      </c>
      <c r="L134" s="104">
        <v>514.42274340489848</v>
      </c>
      <c r="M134" s="104">
        <v>819.81983528834064</v>
      </c>
      <c r="N134" s="104">
        <v>779.15939043589663</v>
      </c>
      <c r="O134" s="104">
        <v>789.41985208693643</v>
      </c>
      <c r="P134" s="104">
        <v>814.59163977057676</v>
      </c>
      <c r="Q134" s="104">
        <v>838.67798847732115</v>
      </c>
      <c r="R134" s="104">
        <v>870.61429972622932</v>
      </c>
      <c r="S134" s="104">
        <v>871.52234272664759</v>
      </c>
      <c r="T134" s="104">
        <v>900.22756079603084</v>
      </c>
      <c r="U134" s="104">
        <v>904.11856305745323</v>
      </c>
      <c r="V134" s="104">
        <v>927.56323325730261</v>
      </c>
      <c r="W134" s="104">
        <v>927.83373551651789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1240.084836005431</v>
      </c>
      <c r="D135" s="101">
        <v>1235.7350051734334</v>
      </c>
      <c r="E135" s="101">
        <v>1303.3974694631383</v>
      </c>
      <c r="F135" s="101">
        <v>1309.180330535816</v>
      </c>
      <c r="G135" s="101">
        <v>1212.8961328757384</v>
      </c>
      <c r="H135" s="101">
        <v>0</v>
      </c>
      <c r="I135" s="101">
        <v>0</v>
      </c>
      <c r="J135" s="101">
        <v>0</v>
      </c>
      <c r="K135" s="101">
        <v>0</v>
      </c>
      <c r="L135" s="101">
        <v>1304.3624280520667</v>
      </c>
      <c r="M135" s="101">
        <v>1394.1692438626928</v>
      </c>
      <c r="N135" s="101">
        <v>1474.8238501641922</v>
      </c>
      <c r="O135" s="101">
        <v>1543.8069476526846</v>
      </c>
      <c r="P135" s="101">
        <v>1367.0252716528353</v>
      </c>
      <c r="Q135" s="101">
        <v>1416.8567885855944</v>
      </c>
      <c r="R135" s="101">
        <v>1413.9823244580828</v>
      </c>
      <c r="S135" s="101">
        <v>1488.2095440638166</v>
      </c>
      <c r="T135" s="101">
        <v>1491.9429852548021</v>
      </c>
      <c r="U135" s="101">
        <v>1465.6823210347511</v>
      </c>
      <c r="V135" s="101">
        <v>1521.9214114576478</v>
      </c>
      <c r="W135" s="101">
        <v>1471.6089895638929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958.27339364234308</v>
      </c>
      <c r="D136" s="104">
        <v>948.24606200750827</v>
      </c>
      <c r="E136" s="104">
        <v>1010.7843088191397</v>
      </c>
      <c r="F136" s="104">
        <v>1013.8597557456601</v>
      </c>
      <c r="G136" s="104">
        <v>933.44298066353213</v>
      </c>
      <c r="H136" s="104">
        <v>0</v>
      </c>
      <c r="I136" s="104">
        <v>0</v>
      </c>
      <c r="J136" s="104">
        <v>0</v>
      </c>
      <c r="K136" s="104">
        <v>0</v>
      </c>
      <c r="L136" s="104">
        <v>1100.4678293223374</v>
      </c>
      <c r="M136" s="104">
        <v>1080.2445417421809</v>
      </c>
      <c r="N136" s="104">
        <v>1170.6921933544395</v>
      </c>
      <c r="O136" s="104">
        <v>1239.0671979288513</v>
      </c>
      <c r="P136" s="104">
        <v>1082.3336570436402</v>
      </c>
      <c r="Q136" s="104">
        <v>1144.2200106634186</v>
      </c>
      <c r="R136" s="104">
        <v>1145.2969929005758</v>
      </c>
      <c r="S136" s="104">
        <v>1223.4459897414829</v>
      </c>
      <c r="T136" s="104">
        <v>1235.6334806244793</v>
      </c>
      <c r="U136" s="104">
        <v>1216.2442440783532</v>
      </c>
      <c r="V136" s="104">
        <v>1272.0612850264135</v>
      </c>
      <c r="W136" s="104">
        <v>1237.0749844162431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293.01283044499979</v>
      </c>
      <c r="D137" s="98">
        <v>266.37130467973304</v>
      </c>
      <c r="E137" s="98">
        <v>312.98603297313201</v>
      </c>
      <c r="F137" s="98">
        <v>305.69539339144183</v>
      </c>
      <c r="G137" s="98">
        <v>259.27190695597648</v>
      </c>
      <c r="H137" s="98">
        <v>0</v>
      </c>
      <c r="I137" s="98">
        <v>0</v>
      </c>
      <c r="J137" s="98">
        <v>0</v>
      </c>
      <c r="K137" s="98">
        <v>0</v>
      </c>
      <c r="L137" s="98">
        <v>588.25836997566716</v>
      </c>
      <c r="M137" s="98">
        <v>278.63932483972155</v>
      </c>
      <c r="N137" s="98">
        <v>373.75511854491424</v>
      </c>
      <c r="O137" s="98">
        <v>407.82414566861894</v>
      </c>
      <c r="P137" s="98">
        <v>260.3661913586995</v>
      </c>
      <c r="Q137" s="98">
        <v>310.7112964649869</v>
      </c>
      <c r="R137" s="98">
        <v>287.89664969904032</v>
      </c>
      <c r="S137" s="98">
        <v>341.11930375766855</v>
      </c>
      <c r="T137" s="98">
        <v>340.96772639283012</v>
      </c>
      <c r="U137" s="98">
        <v>309.32897368243022</v>
      </c>
      <c r="V137" s="98">
        <v>333.52789544060619</v>
      </c>
      <c r="W137" s="98">
        <v>330.34905159797745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665.26056319734334</v>
      </c>
      <c r="D138" s="98">
        <v>681.87475732777511</v>
      </c>
      <c r="E138" s="98">
        <v>697.79827584600775</v>
      </c>
      <c r="F138" s="98">
        <v>708.16436235421827</v>
      </c>
      <c r="G138" s="98">
        <v>674.17107370755571</v>
      </c>
      <c r="H138" s="98">
        <v>0</v>
      </c>
      <c r="I138" s="98">
        <v>0</v>
      </c>
      <c r="J138" s="98">
        <v>0</v>
      </c>
      <c r="K138" s="98">
        <v>0</v>
      </c>
      <c r="L138" s="98">
        <v>512.2094593466702</v>
      </c>
      <c r="M138" s="98">
        <v>801.60521690245935</v>
      </c>
      <c r="N138" s="98">
        <v>796.93707480952503</v>
      </c>
      <c r="O138" s="98">
        <v>831.24305226023216</v>
      </c>
      <c r="P138" s="98">
        <v>821.96746568494086</v>
      </c>
      <c r="Q138" s="98">
        <v>833.50871419843202</v>
      </c>
      <c r="R138" s="98">
        <v>857.40034320153541</v>
      </c>
      <c r="S138" s="98">
        <v>882.32668598381429</v>
      </c>
      <c r="T138" s="98">
        <v>894.66575423164909</v>
      </c>
      <c r="U138" s="98">
        <v>906.91527039592279</v>
      </c>
      <c r="V138" s="98">
        <v>938.53338958580719</v>
      </c>
      <c r="W138" s="98">
        <v>906.72593281826551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810.17962864472906</v>
      </c>
      <c r="D139" s="122">
        <v>824.98450575961226</v>
      </c>
      <c r="E139" s="122">
        <v>792.77780901184406</v>
      </c>
      <c r="F139" s="122">
        <v>730.95813585258702</v>
      </c>
      <c r="G139" s="122">
        <v>733.18036817676546</v>
      </c>
      <c r="H139" s="122">
        <v>0</v>
      </c>
      <c r="I139" s="122">
        <v>0</v>
      </c>
      <c r="J139" s="122">
        <v>0</v>
      </c>
      <c r="K139" s="122">
        <v>0</v>
      </c>
      <c r="L139" s="122">
        <v>804.36378330163882</v>
      </c>
      <c r="M139" s="122">
        <v>802.10942807634206</v>
      </c>
      <c r="N139" s="122">
        <v>834.19413503316161</v>
      </c>
      <c r="O139" s="122">
        <v>851.71311257696857</v>
      </c>
      <c r="P139" s="122">
        <v>750.37135478074538</v>
      </c>
      <c r="Q139" s="122">
        <v>770.21875831681609</v>
      </c>
      <c r="R139" s="122">
        <v>727.64587672086509</v>
      </c>
      <c r="S139" s="122">
        <v>771.06954461830514</v>
      </c>
      <c r="T139" s="122">
        <v>766.38828444192927</v>
      </c>
      <c r="U139" s="122">
        <v>745.97242018743293</v>
      </c>
      <c r="V139" s="122">
        <v>774.78201791784329</v>
      </c>
      <c r="W139" s="122">
        <v>723.83849261232911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894.94060051344843</v>
      </c>
      <c r="D140" s="98">
        <v>917.27932887887539</v>
      </c>
      <c r="E140" s="98">
        <v>865.786523565886</v>
      </c>
      <c r="F140" s="98">
        <v>853.15566325642646</v>
      </c>
      <c r="G140" s="98">
        <v>833.78936339306279</v>
      </c>
      <c r="H140" s="98">
        <v>0</v>
      </c>
      <c r="I140" s="98">
        <v>0</v>
      </c>
      <c r="J140" s="98">
        <v>0</v>
      </c>
      <c r="K140" s="98">
        <v>0</v>
      </c>
      <c r="L140" s="98">
        <v>895.2037894283194</v>
      </c>
      <c r="M140" s="98">
        <v>947.09136948547996</v>
      </c>
      <c r="N140" s="98">
        <v>942.14535190332947</v>
      </c>
      <c r="O140" s="98">
        <v>949.34825863976164</v>
      </c>
      <c r="P140" s="98">
        <v>954.83648724221746</v>
      </c>
      <c r="Q140" s="98">
        <v>946.27942578862462</v>
      </c>
      <c r="R140" s="98">
        <v>874.57850371960922</v>
      </c>
      <c r="S140" s="98">
        <v>950.98988803887096</v>
      </c>
      <c r="T140" s="98">
        <v>954.14791495016289</v>
      </c>
      <c r="U140" s="98">
        <v>938.41780263848864</v>
      </c>
      <c r="V140" s="98">
        <v>998.28374294215166</v>
      </c>
      <c r="W140" s="98">
        <v>914.87329669332621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745.84951469890154</v>
      </c>
      <c r="D141" s="33">
        <v>745.3284986933877</v>
      </c>
      <c r="E141" s="33">
        <v>731.0257545021858</v>
      </c>
      <c r="F141" s="33">
        <v>607.16784631888913</v>
      </c>
      <c r="G141" s="33">
        <v>658.35854492731005</v>
      </c>
      <c r="H141" s="33">
        <v>0</v>
      </c>
      <c r="I141" s="33">
        <v>0</v>
      </c>
      <c r="J141" s="33">
        <v>0</v>
      </c>
      <c r="K141" s="33">
        <v>0</v>
      </c>
      <c r="L141" s="33">
        <v>753.59985305949374</v>
      </c>
      <c r="M141" s="33">
        <v>718.28754264588906</v>
      </c>
      <c r="N141" s="33">
        <v>779.13983139348613</v>
      </c>
      <c r="O141" s="33">
        <v>803.34595948670267</v>
      </c>
      <c r="P141" s="33">
        <v>658.90441818318254</v>
      </c>
      <c r="Q141" s="33">
        <v>703.63369300122702</v>
      </c>
      <c r="R141" s="33">
        <v>687.04843401364451</v>
      </c>
      <c r="S141" s="33">
        <v>713.64087881897842</v>
      </c>
      <c r="T141" s="33">
        <v>702.07180145414043</v>
      </c>
      <c r="U141" s="33">
        <v>682.56341057786005</v>
      </c>
      <c r="V141" s="33">
        <v>705.01492838973058</v>
      </c>
      <c r="W141" s="33">
        <v>667.49354513746221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8001.1594183446487</v>
      </c>
      <c r="D143" s="117">
        <f t="shared" si="49"/>
        <v>7254.0456752127257</v>
      </c>
      <c r="E143" s="117">
        <f t="shared" si="49"/>
        <v>6739.0169379453655</v>
      </c>
      <c r="F143" s="117">
        <f t="shared" si="49"/>
        <v>5397.9429236307551</v>
      </c>
      <c r="G143" s="117">
        <f t="shared" si="49"/>
        <v>5694.8656459146468</v>
      </c>
      <c r="H143" s="117">
        <f t="shared" si="49"/>
        <v>5788.8926300368767</v>
      </c>
      <c r="I143" s="117">
        <f t="shared" si="49"/>
        <v>5526.6224404424192</v>
      </c>
      <c r="J143" s="117">
        <f t="shared" si="49"/>
        <v>5704.2990131542301</v>
      </c>
      <c r="K143" s="117">
        <f t="shared" si="49"/>
        <v>5473.9717908398052</v>
      </c>
      <c r="L143" s="117">
        <f t="shared" si="49"/>
        <v>5780.4245069593298</v>
      </c>
      <c r="M143" s="117">
        <f t="shared" si="49"/>
        <v>4839.9882548258429</v>
      </c>
      <c r="N143" s="117">
        <f t="shared" si="49"/>
        <v>5116.4865720921152</v>
      </c>
      <c r="O143" s="117">
        <f t="shared" si="49"/>
        <v>5239.6579497279681</v>
      </c>
      <c r="P143" s="117">
        <f t="shared" si="49"/>
        <v>4152.5912595146447</v>
      </c>
      <c r="Q143" s="117">
        <f t="shared" si="49"/>
        <v>4235.9920515081858</v>
      </c>
      <c r="R143" s="117">
        <f t="shared" ref="R143:V143" si="50">R144+R146+R148+R157</f>
        <v>4396.471400163643</v>
      </c>
      <c r="S143" s="117">
        <f t="shared" si="50"/>
        <v>4362.0380304882856</v>
      </c>
      <c r="T143" s="117">
        <f t="shared" si="50"/>
        <v>4207.5404602537837</v>
      </c>
      <c r="U143" s="117">
        <f t="shared" si="50"/>
        <v>4166.1588088562303</v>
      </c>
      <c r="V143" s="117">
        <f t="shared" si="50"/>
        <v>4064.5110903393661</v>
      </c>
      <c r="W143" s="117">
        <f t="shared" ref="W143" si="51">W144+W146+W148+W157</f>
        <v>4205.2813053393638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5904.1947486277841</v>
      </c>
      <c r="D144" s="122">
        <f t="shared" si="52"/>
        <v>5088.6046310660104</v>
      </c>
      <c r="E144" s="122">
        <f t="shared" si="52"/>
        <v>4583.075665287889</v>
      </c>
      <c r="F144" s="122">
        <f t="shared" si="52"/>
        <v>3332.0402407633064</v>
      </c>
      <c r="G144" s="122">
        <f t="shared" si="52"/>
        <v>3714.1836581804428</v>
      </c>
      <c r="H144" s="122">
        <f t="shared" si="52"/>
        <v>3754.18952360817</v>
      </c>
      <c r="I144" s="122">
        <f t="shared" si="52"/>
        <v>3487.194999476575</v>
      </c>
      <c r="J144" s="122">
        <f t="shared" si="52"/>
        <v>3603.296434672799</v>
      </c>
      <c r="K144" s="122">
        <f t="shared" si="52"/>
        <v>3459.8163922809899</v>
      </c>
      <c r="L144" s="122">
        <f t="shared" si="52"/>
        <v>3590.6746389465084</v>
      </c>
      <c r="M144" s="122">
        <f t="shared" si="52"/>
        <v>2606.4098667811641</v>
      </c>
      <c r="N144" s="122">
        <f t="shared" si="52"/>
        <v>2767.5411982331102</v>
      </c>
      <c r="O144" s="122">
        <f t="shared" si="52"/>
        <v>2737.9633796655871</v>
      </c>
      <c r="P144" s="122">
        <f t="shared" si="52"/>
        <v>2011.6783084409101</v>
      </c>
      <c r="Q144" s="122">
        <f t="shared" si="52"/>
        <v>2001.5587467161449</v>
      </c>
      <c r="R144" s="122">
        <f t="shared" si="52"/>
        <v>2063.6158353796395</v>
      </c>
      <c r="S144" s="122">
        <f t="shared" si="52"/>
        <v>1908.7255225905703</v>
      </c>
      <c r="T144" s="122">
        <f t="shared" si="52"/>
        <v>1768.4119509645734</v>
      </c>
      <c r="U144" s="122">
        <f t="shared" si="52"/>
        <v>1729.2589562049748</v>
      </c>
      <c r="V144" s="122">
        <f t="shared" si="52"/>
        <v>1538.0573289471929</v>
      </c>
      <c r="W144" s="122">
        <f t="shared" si="52"/>
        <v>1749.5194263020251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5904.1947486277841</v>
      </c>
      <c r="D145" s="98">
        <v>5088.6046310660104</v>
      </c>
      <c r="E145" s="98">
        <v>4583.075665287889</v>
      </c>
      <c r="F145" s="98">
        <v>3332.0402407633064</v>
      </c>
      <c r="G145" s="98">
        <v>3714.1836581804428</v>
      </c>
      <c r="H145" s="98">
        <v>3754.18952360817</v>
      </c>
      <c r="I145" s="98">
        <v>3487.194999476575</v>
      </c>
      <c r="J145" s="98">
        <v>3603.296434672799</v>
      </c>
      <c r="K145" s="98">
        <v>3459.8163922809899</v>
      </c>
      <c r="L145" s="98">
        <v>3590.6746389465084</v>
      </c>
      <c r="M145" s="98">
        <v>2606.4098667811641</v>
      </c>
      <c r="N145" s="98">
        <v>2767.5411982331102</v>
      </c>
      <c r="O145" s="98">
        <v>2737.9633796655871</v>
      </c>
      <c r="P145" s="98">
        <v>2011.6783084409101</v>
      </c>
      <c r="Q145" s="98">
        <v>2001.5587467161449</v>
      </c>
      <c r="R145" s="98">
        <v>2063.6158353796395</v>
      </c>
      <c r="S145" s="98">
        <v>1908.7255225905703</v>
      </c>
      <c r="T145" s="98">
        <v>1768.4119509645734</v>
      </c>
      <c r="U145" s="98">
        <v>1729.2589562049748</v>
      </c>
      <c r="V145" s="98">
        <v>1538.0573289471929</v>
      </c>
      <c r="W145" s="98">
        <v>1749.5194263020251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38.698442011779228</v>
      </c>
      <c r="D146" s="122">
        <f t="shared" si="53"/>
        <v>96.160579912474731</v>
      </c>
      <c r="E146" s="122">
        <f t="shared" si="53"/>
        <v>62.04073975857041</v>
      </c>
      <c r="F146" s="122">
        <f t="shared" si="53"/>
        <v>24.887445094395417</v>
      </c>
      <c r="G146" s="122">
        <f t="shared" si="53"/>
        <v>28.618549400181941</v>
      </c>
      <c r="H146" s="122">
        <f t="shared" si="53"/>
        <v>47.53224586373242</v>
      </c>
      <c r="I146" s="122">
        <f t="shared" si="53"/>
        <v>10.572069138093248</v>
      </c>
      <c r="J146" s="122">
        <f t="shared" si="53"/>
        <v>54.154737546228702</v>
      </c>
      <c r="K146" s="122">
        <f t="shared" si="53"/>
        <v>187.87615144884754</v>
      </c>
      <c r="L146" s="122">
        <f t="shared" si="53"/>
        <v>112.70174619846219</v>
      </c>
      <c r="M146" s="122">
        <f t="shared" si="53"/>
        <v>77.686002846326971</v>
      </c>
      <c r="N146" s="122">
        <f t="shared" si="53"/>
        <v>67.968516323636848</v>
      </c>
      <c r="O146" s="122">
        <f t="shared" si="53"/>
        <v>129.91698726267165</v>
      </c>
      <c r="P146" s="122">
        <f t="shared" si="53"/>
        <v>55.347429869163278</v>
      </c>
      <c r="Q146" s="122">
        <f t="shared" si="53"/>
        <v>81.401048355442697</v>
      </c>
      <c r="R146" s="122">
        <f t="shared" si="53"/>
        <v>227.99340922634528</v>
      </c>
      <c r="S146" s="122">
        <f t="shared" si="53"/>
        <v>228.74217939742994</v>
      </c>
      <c r="T146" s="122">
        <f t="shared" si="53"/>
        <v>227.36545491158773</v>
      </c>
      <c r="U146" s="122">
        <f t="shared" si="53"/>
        <v>263.5457014869487</v>
      </c>
      <c r="V146" s="122">
        <f t="shared" si="53"/>
        <v>258.4159793844218</v>
      </c>
      <c r="W146" s="122">
        <f t="shared" si="53"/>
        <v>296.51596935332589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38.698442011779228</v>
      </c>
      <c r="D147" s="98">
        <f>IF(RES_hhdet_in_fec!D147=0,0,RES_hhdet_in_fec!D147*1000*11630/RES_hhdet_in_new!D145)</f>
        <v>96.160579912474731</v>
      </c>
      <c r="E147" s="98">
        <f>IF(RES_hhdet_in_fec!E147=0,0,RES_hhdet_in_fec!E147*1000*11630/RES_hhdet_in_new!E145)</f>
        <v>62.04073975857041</v>
      </c>
      <c r="F147" s="98">
        <f>IF(RES_hhdet_in_fec!F147=0,0,RES_hhdet_in_fec!F147*1000*11630/RES_hhdet_in_new!F145)</f>
        <v>24.887445094395417</v>
      </c>
      <c r="G147" s="98">
        <f>IF(RES_hhdet_in_fec!G147=0,0,RES_hhdet_in_fec!G147*1000*11630/RES_hhdet_in_new!G145)</f>
        <v>28.618549400181941</v>
      </c>
      <c r="H147" s="98">
        <f>IF(RES_hhdet_in_fec!H147=0,0,RES_hhdet_in_fec!H147*1000*11630/RES_hhdet_in_new!H145)</f>
        <v>47.53224586373242</v>
      </c>
      <c r="I147" s="98">
        <f>IF(RES_hhdet_in_fec!I147=0,0,RES_hhdet_in_fec!I147*1000*11630/RES_hhdet_in_new!I145)</f>
        <v>10.572069138093248</v>
      </c>
      <c r="J147" s="98">
        <f>IF(RES_hhdet_in_fec!J147=0,0,RES_hhdet_in_fec!J147*1000*11630/RES_hhdet_in_new!J145)</f>
        <v>54.154737546228702</v>
      </c>
      <c r="K147" s="98">
        <f>IF(RES_hhdet_in_fec!K147=0,0,RES_hhdet_in_fec!K147*1000*11630/RES_hhdet_in_new!K145)</f>
        <v>187.87615144884754</v>
      </c>
      <c r="L147" s="98">
        <f>IF(RES_hhdet_in_fec!L147=0,0,RES_hhdet_in_fec!L147*1000*11630/RES_hhdet_in_new!L145)</f>
        <v>112.70174619846219</v>
      </c>
      <c r="M147" s="98">
        <f>IF(RES_hhdet_in_fec!M147=0,0,RES_hhdet_in_fec!M147*1000*11630/RES_hhdet_in_new!M145)</f>
        <v>77.686002846326971</v>
      </c>
      <c r="N147" s="98">
        <f>IF(RES_hhdet_in_fec!N147=0,0,RES_hhdet_in_fec!N147*1000*11630/RES_hhdet_in_new!N145)</f>
        <v>67.968516323636848</v>
      </c>
      <c r="O147" s="98">
        <f>IF(RES_hhdet_in_fec!O147=0,0,RES_hhdet_in_fec!O147*1000*11630/RES_hhdet_in_new!O145)</f>
        <v>129.91698726267165</v>
      </c>
      <c r="P147" s="98">
        <f>IF(RES_hhdet_in_fec!P147=0,0,RES_hhdet_in_fec!P147*1000*11630/RES_hhdet_in_new!P145)</f>
        <v>55.347429869163278</v>
      </c>
      <c r="Q147" s="98">
        <f>IF(RES_hhdet_in_fec!Q147=0,0,RES_hhdet_in_fec!Q147*1000*11630/RES_hhdet_in_new!Q145)</f>
        <v>81.401048355442697</v>
      </c>
      <c r="R147" s="98">
        <f>IF(RES_hhdet_in_fec!R147=0,0,RES_hhdet_in_fec!R147*1000*11630/RES_hhdet_in_new!R145)</f>
        <v>227.99340922634528</v>
      </c>
      <c r="S147" s="98">
        <f>IF(RES_hhdet_in_fec!S147=0,0,RES_hhdet_in_fec!S147*1000*11630/RES_hhdet_in_new!S145)</f>
        <v>228.74217939742994</v>
      </c>
      <c r="T147" s="98">
        <f>IF(RES_hhdet_in_fec!T147=0,0,RES_hhdet_in_fec!T147*1000*11630/RES_hhdet_in_new!T145)</f>
        <v>227.36545491158773</v>
      </c>
      <c r="U147" s="98">
        <f>IF(RES_hhdet_in_fec!U147=0,0,RES_hhdet_in_fec!U147*1000*11630/RES_hhdet_in_new!U145)</f>
        <v>263.5457014869487</v>
      </c>
      <c r="V147" s="98">
        <f>IF(RES_hhdet_in_fec!V147=0,0,RES_hhdet_in_fec!V147*1000*11630/RES_hhdet_in_new!V145)</f>
        <v>258.4159793844218</v>
      </c>
      <c r="W147" s="98">
        <f>IF(RES_hhdet_in_fec!W147=0,0,RES_hhdet_in_fec!W147*1000*11630/RES_hhdet_in_new!W145)</f>
        <v>296.51596935332589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1248.0768768788196</v>
      </c>
      <c r="D148" s="122">
        <v>1244.3025007224915</v>
      </c>
      <c r="E148" s="122">
        <v>1301.1228091128892</v>
      </c>
      <c r="F148" s="122">
        <v>1310.054580463755</v>
      </c>
      <c r="G148" s="122">
        <v>1218.8832853774641</v>
      </c>
      <c r="H148" s="122">
        <v>1250.4895433125839</v>
      </c>
      <c r="I148" s="122">
        <v>1254.7885403332257</v>
      </c>
      <c r="J148" s="122">
        <v>1271.8873653768078</v>
      </c>
      <c r="K148" s="122">
        <v>1178.0941760519252</v>
      </c>
      <c r="L148" s="122">
        <v>1272.6844589805396</v>
      </c>
      <c r="M148" s="122">
        <v>1353.7817611870948</v>
      </c>
      <c r="N148" s="122">
        <v>1446.7823565025994</v>
      </c>
      <c r="O148" s="122">
        <v>1520.0639015631557</v>
      </c>
      <c r="P148" s="122">
        <v>1335.1951618529572</v>
      </c>
      <c r="Q148" s="122">
        <v>1382.8154445977084</v>
      </c>
      <c r="R148" s="122">
        <v>1377.214506541161</v>
      </c>
      <c r="S148" s="122">
        <v>1453.500548558319</v>
      </c>
      <c r="T148" s="122">
        <v>1445.3763412601363</v>
      </c>
      <c r="U148" s="122">
        <v>1427.3799565960601</v>
      </c>
      <c r="V148" s="122">
        <v>1493.2551641477021</v>
      </c>
      <c r="W148" s="122">
        <v>1435.4077846098635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1379.190513108558</v>
      </c>
      <c r="D149" s="98">
        <v>1431.4650042016942</v>
      </c>
      <c r="E149" s="98">
        <v>1405.5031913496714</v>
      </c>
      <c r="F149" s="98">
        <v>1441.1556015268777</v>
      </c>
      <c r="G149" s="98">
        <v>1412.9090888714736</v>
      </c>
      <c r="H149" s="98">
        <v>1387.8926636655281</v>
      </c>
      <c r="I149" s="98">
        <v>1447.4694584920956</v>
      </c>
      <c r="J149" s="98">
        <v>1369.4010595665445</v>
      </c>
      <c r="K149" s="98">
        <v>1386.913960044539</v>
      </c>
      <c r="L149" s="98">
        <v>1464.7061626967688</v>
      </c>
      <c r="M149" s="98">
        <v>1564.8284137072712</v>
      </c>
      <c r="N149" s="98">
        <v>1515.5467734359588</v>
      </c>
      <c r="O149" s="98">
        <v>1490.2142330928698</v>
      </c>
      <c r="P149" s="98">
        <v>1448.6229546890784</v>
      </c>
      <c r="Q149" s="98">
        <v>1396.2780535497195</v>
      </c>
      <c r="R149" s="98">
        <v>1393.3341942165064</v>
      </c>
      <c r="S149" s="98">
        <v>1453.2596007457644</v>
      </c>
      <c r="T149" s="98">
        <v>1476.8228266763454</v>
      </c>
      <c r="U149" s="98">
        <v>1398.2892715969267</v>
      </c>
      <c r="V149" s="98">
        <v>1417.3880754601405</v>
      </c>
      <c r="W149" s="98">
        <v>1455.8704196563465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1034.0267267565052</v>
      </c>
      <c r="G150" s="98">
        <v>1006.0278474931728</v>
      </c>
      <c r="H150" s="98">
        <v>986.08933106707366</v>
      </c>
      <c r="I150" s="98">
        <v>1054.212930323215</v>
      </c>
      <c r="J150" s="98">
        <v>991.53691814418892</v>
      </c>
      <c r="K150" s="98">
        <v>999.28225054794541</v>
      </c>
      <c r="L150" s="98">
        <v>1183.7130102934473</v>
      </c>
      <c r="M150" s="98">
        <v>1139.0961213599733</v>
      </c>
      <c r="N150" s="98">
        <v>0</v>
      </c>
      <c r="O150" s="98">
        <v>0</v>
      </c>
      <c r="P150" s="98">
        <v>1127.7528287731575</v>
      </c>
      <c r="Q150" s="98">
        <v>1125.5106728017495</v>
      </c>
      <c r="R150" s="98">
        <v>1137.2329454094727</v>
      </c>
      <c r="S150" s="98">
        <v>1213.8442684355136</v>
      </c>
      <c r="T150" s="98">
        <v>1251.0173148396257</v>
      </c>
      <c r="U150" s="98">
        <v>1192.6065683542508</v>
      </c>
      <c r="V150" s="98">
        <v>1219.7746368156577</v>
      </c>
      <c r="W150" s="98">
        <v>1259.7149863447053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336.45233591122377</v>
      </c>
      <c r="G151" s="101">
        <v>302.20631583527717</v>
      </c>
      <c r="H151" s="101">
        <v>283.75136614414129</v>
      </c>
      <c r="I151" s="101">
        <v>358.03973773115467</v>
      </c>
      <c r="J151" s="101">
        <v>313.71870751613739</v>
      </c>
      <c r="K151" s="101">
        <v>292.05360158275039</v>
      </c>
      <c r="L151" s="101">
        <v>660.56885393457185</v>
      </c>
      <c r="M151" s="101">
        <v>313.36895903689333</v>
      </c>
      <c r="N151" s="101">
        <v>0</v>
      </c>
      <c r="O151" s="101">
        <v>0</v>
      </c>
      <c r="P151" s="101">
        <v>276.41146717290894</v>
      </c>
      <c r="Q151" s="101">
        <v>306.0329419694753</v>
      </c>
      <c r="R151" s="101">
        <v>283.73789347079787</v>
      </c>
      <c r="S151" s="101">
        <v>333.22165826060819</v>
      </c>
      <c r="T151" s="101">
        <v>337.61007872530718</v>
      </c>
      <c r="U151" s="101">
        <v>294.79217370666578</v>
      </c>
      <c r="V151" s="101">
        <v>310.27504265630245</v>
      </c>
      <c r="W151" s="101">
        <v>326.85837687728463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697.57439084528164</v>
      </c>
      <c r="G152" s="104">
        <v>703.82153165789555</v>
      </c>
      <c r="H152" s="104">
        <v>702.33796492293243</v>
      </c>
      <c r="I152" s="104">
        <v>696.17319259206045</v>
      </c>
      <c r="J152" s="104">
        <v>677.81821062805159</v>
      </c>
      <c r="K152" s="104">
        <v>707.22864896519513</v>
      </c>
      <c r="L152" s="104">
        <v>523.14415635887553</v>
      </c>
      <c r="M152" s="104">
        <v>825.72716232307982</v>
      </c>
      <c r="N152" s="104">
        <v>0</v>
      </c>
      <c r="O152" s="104">
        <v>0</v>
      </c>
      <c r="P152" s="104">
        <v>851.34136160024832</v>
      </c>
      <c r="Q152" s="104">
        <v>819.47773083227423</v>
      </c>
      <c r="R152" s="104">
        <v>853.49505193867492</v>
      </c>
      <c r="S152" s="104">
        <v>880.6226101749055</v>
      </c>
      <c r="T152" s="104">
        <v>913.40723611431861</v>
      </c>
      <c r="U152" s="104">
        <v>897.814394647585</v>
      </c>
      <c r="V152" s="104">
        <v>909.49959415935507</v>
      </c>
      <c r="W152" s="104">
        <v>932.85660946742064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1240.0848360054308</v>
      </c>
      <c r="D153" s="101">
        <v>1235.7350051734334</v>
      </c>
      <c r="E153" s="101">
        <v>1303.3974694631386</v>
      </c>
      <c r="F153" s="101">
        <v>1309.180330535816</v>
      </c>
      <c r="G153" s="101">
        <v>1212.8961328757387</v>
      </c>
      <c r="H153" s="101">
        <v>1259.3524765858392</v>
      </c>
      <c r="I153" s="101">
        <v>1270.3647021792062</v>
      </c>
      <c r="J153" s="101">
        <v>1291.3180510771081</v>
      </c>
      <c r="K153" s="101">
        <v>1192.6578455906965</v>
      </c>
      <c r="L153" s="101">
        <v>1304.3624280520669</v>
      </c>
      <c r="M153" s="101">
        <v>1394.1692438626926</v>
      </c>
      <c r="N153" s="101">
        <v>1474.8238501641924</v>
      </c>
      <c r="O153" s="101">
        <v>1543.8069476526848</v>
      </c>
      <c r="P153" s="101">
        <v>1367.0252716528355</v>
      </c>
      <c r="Q153" s="101">
        <v>1416.8567885855939</v>
      </c>
      <c r="R153" s="101">
        <v>1413.9823244580825</v>
      </c>
      <c r="S153" s="101">
        <v>1488.2095440638168</v>
      </c>
      <c r="T153" s="101">
        <v>1491.9429852548021</v>
      </c>
      <c r="U153" s="101">
        <v>1465.6823210347513</v>
      </c>
      <c r="V153" s="101">
        <v>1521.9214114576475</v>
      </c>
      <c r="W153" s="101">
        <v>1471.6089895638929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958.27339364234308</v>
      </c>
      <c r="D154" s="104">
        <v>948.24606200750816</v>
      </c>
      <c r="E154" s="104">
        <v>1010.7843088191401</v>
      </c>
      <c r="F154" s="104">
        <v>1013.8597557456601</v>
      </c>
      <c r="G154" s="104">
        <v>933.44298066353224</v>
      </c>
      <c r="H154" s="104">
        <v>967.17013674589521</v>
      </c>
      <c r="I154" s="104">
        <v>993.05691172113586</v>
      </c>
      <c r="J154" s="104">
        <v>1004.2142903490889</v>
      </c>
      <c r="K154" s="104">
        <v>922.43106678021604</v>
      </c>
      <c r="L154" s="104">
        <v>1100.4678293223371</v>
      </c>
      <c r="M154" s="104">
        <v>1080.2445417421807</v>
      </c>
      <c r="N154" s="104">
        <v>1170.692193354439</v>
      </c>
      <c r="O154" s="104">
        <v>1239.0671979288513</v>
      </c>
      <c r="P154" s="104">
        <v>1082.3336570436402</v>
      </c>
      <c r="Q154" s="104">
        <v>1144.2200106634189</v>
      </c>
      <c r="R154" s="104">
        <v>1145.2969929005756</v>
      </c>
      <c r="S154" s="104">
        <v>1223.4459897414829</v>
      </c>
      <c r="T154" s="104">
        <v>1235.6334806244793</v>
      </c>
      <c r="U154" s="104">
        <v>1216.2442440783527</v>
      </c>
      <c r="V154" s="104">
        <v>1272.0612850264135</v>
      </c>
      <c r="W154" s="104">
        <v>1237.0749844162431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293.01283044499985</v>
      </c>
      <c r="D155" s="98">
        <v>266.37130467973316</v>
      </c>
      <c r="E155" s="98">
        <v>312.98603297313201</v>
      </c>
      <c r="F155" s="98">
        <v>305.69539339144177</v>
      </c>
      <c r="G155" s="98">
        <v>259.27190695597642</v>
      </c>
      <c r="H155" s="98">
        <v>257.38150011874308</v>
      </c>
      <c r="I155" s="98">
        <v>314.25277578016164</v>
      </c>
      <c r="J155" s="98">
        <v>296.14472557545281</v>
      </c>
      <c r="K155" s="98">
        <v>250.7013503481391</v>
      </c>
      <c r="L155" s="98">
        <v>588.25836997566716</v>
      </c>
      <c r="M155" s="98">
        <v>278.63932483972155</v>
      </c>
      <c r="N155" s="98">
        <v>373.75511854491435</v>
      </c>
      <c r="O155" s="98">
        <v>407.82414566861888</v>
      </c>
      <c r="P155" s="98">
        <v>260.36619135869944</v>
      </c>
      <c r="Q155" s="98">
        <v>310.7112964649869</v>
      </c>
      <c r="R155" s="98">
        <v>287.89664969904032</v>
      </c>
      <c r="S155" s="98">
        <v>341.11930375766855</v>
      </c>
      <c r="T155" s="98">
        <v>340.96772639283</v>
      </c>
      <c r="U155" s="98">
        <v>309.32897368243027</v>
      </c>
      <c r="V155" s="98">
        <v>333.52789544060613</v>
      </c>
      <c r="W155" s="98">
        <v>330.34905159797751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665.26056319734323</v>
      </c>
      <c r="D156" s="98">
        <v>681.874757327775</v>
      </c>
      <c r="E156" s="98">
        <v>697.79827584600798</v>
      </c>
      <c r="F156" s="98">
        <v>708.16436235421838</v>
      </c>
      <c r="G156" s="98">
        <v>674.17107370755559</v>
      </c>
      <c r="H156" s="98">
        <v>709.78863662715207</v>
      </c>
      <c r="I156" s="98">
        <v>678.80413594097433</v>
      </c>
      <c r="J156" s="98">
        <v>708.06956477363599</v>
      </c>
      <c r="K156" s="98">
        <v>671.72971643207688</v>
      </c>
      <c r="L156" s="98">
        <v>512.20945934667009</v>
      </c>
      <c r="M156" s="98">
        <v>801.60521690245923</v>
      </c>
      <c r="N156" s="98">
        <v>796.9370748095248</v>
      </c>
      <c r="O156" s="98">
        <v>831.24305226023228</v>
      </c>
      <c r="P156" s="98">
        <v>821.96746568494063</v>
      </c>
      <c r="Q156" s="98">
        <v>833.5087141984319</v>
      </c>
      <c r="R156" s="98">
        <v>857.40034320153541</v>
      </c>
      <c r="S156" s="98">
        <v>882.3266859838144</v>
      </c>
      <c r="T156" s="98">
        <v>894.6657542316492</v>
      </c>
      <c r="U156" s="98">
        <v>906.91527039592256</v>
      </c>
      <c r="V156" s="98">
        <v>938.53338958580719</v>
      </c>
      <c r="W156" s="98">
        <v>906.72593281826539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810.18935082626581</v>
      </c>
      <c r="D157" s="122">
        <v>824.97796351174918</v>
      </c>
      <c r="E157" s="122">
        <v>792.77772378601753</v>
      </c>
      <c r="F157" s="122">
        <v>730.96065730929831</v>
      </c>
      <c r="G157" s="122">
        <v>733.18015295655857</v>
      </c>
      <c r="H157" s="122">
        <v>736.68131725239039</v>
      </c>
      <c r="I157" s="122">
        <v>774.0668314945251</v>
      </c>
      <c r="J157" s="122">
        <v>774.96047555839505</v>
      </c>
      <c r="K157" s="122">
        <v>648.18507105804326</v>
      </c>
      <c r="L157" s="122">
        <v>804.36366283381983</v>
      </c>
      <c r="M157" s="122">
        <v>802.11062401125639</v>
      </c>
      <c r="N157" s="122">
        <v>834.19450103276904</v>
      </c>
      <c r="O157" s="122">
        <v>851.71368123655304</v>
      </c>
      <c r="P157" s="122">
        <v>750.37035935161396</v>
      </c>
      <c r="Q157" s="122">
        <v>770.21681183889018</v>
      </c>
      <c r="R157" s="122">
        <v>727.64764901649721</v>
      </c>
      <c r="S157" s="122">
        <v>771.06977994196689</v>
      </c>
      <c r="T157" s="122">
        <v>766.38671311748703</v>
      </c>
      <c r="U157" s="122">
        <v>745.97419456824696</v>
      </c>
      <c r="V157" s="122">
        <v>774.78261786004964</v>
      </c>
      <c r="W157" s="122">
        <v>723.83812507414996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894.94060051344832</v>
      </c>
      <c r="D158" s="98">
        <v>917.27932887887539</v>
      </c>
      <c r="E158" s="98">
        <v>865.78652356588589</v>
      </c>
      <c r="F158" s="98">
        <v>853.15566325642635</v>
      </c>
      <c r="G158" s="98">
        <v>833.78936339306256</v>
      </c>
      <c r="H158" s="98">
        <v>836.1103955649462</v>
      </c>
      <c r="I158" s="98">
        <v>890.61641695379194</v>
      </c>
      <c r="J158" s="98">
        <v>843.87928497970483</v>
      </c>
      <c r="K158" s="98">
        <v>862.34893937711195</v>
      </c>
      <c r="L158" s="98">
        <v>895.2037894283194</v>
      </c>
      <c r="M158" s="98">
        <v>947.09136948547973</v>
      </c>
      <c r="N158" s="98">
        <v>942.14535190332947</v>
      </c>
      <c r="O158" s="98">
        <v>949.34825863976153</v>
      </c>
      <c r="P158" s="98">
        <v>954.83648724221734</v>
      </c>
      <c r="Q158" s="98">
        <v>946.27942578862462</v>
      </c>
      <c r="R158" s="98">
        <v>874.57850371960933</v>
      </c>
      <c r="S158" s="98">
        <v>950.98988803887096</v>
      </c>
      <c r="T158" s="98">
        <v>954.147914950163</v>
      </c>
      <c r="U158" s="98">
        <v>938.41780263848852</v>
      </c>
      <c r="V158" s="98">
        <v>998.28374294215166</v>
      </c>
      <c r="W158" s="98">
        <v>914.87329669332632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745.84951469890166</v>
      </c>
      <c r="D159" s="33">
        <v>745.3284986933877</v>
      </c>
      <c r="E159" s="33">
        <v>731.02575450218569</v>
      </c>
      <c r="F159" s="33">
        <v>607.16784631888913</v>
      </c>
      <c r="G159" s="33">
        <v>658.35854492730994</v>
      </c>
      <c r="H159" s="33">
        <v>679.38597820864982</v>
      </c>
      <c r="I159" s="33">
        <v>705.87248604982085</v>
      </c>
      <c r="J159" s="33">
        <v>741.52876737087718</v>
      </c>
      <c r="K159" s="33">
        <v>534.75133287683423</v>
      </c>
      <c r="L159" s="33">
        <v>753.59985305949374</v>
      </c>
      <c r="M159" s="33">
        <v>718.28754264588906</v>
      </c>
      <c r="N159" s="33">
        <v>779.13983139348625</v>
      </c>
      <c r="O159" s="33">
        <v>803.34595948670278</v>
      </c>
      <c r="P159" s="33">
        <v>658.90441818318266</v>
      </c>
      <c r="Q159" s="33">
        <v>703.63369300122713</v>
      </c>
      <c r="R159" s="33">
        <v>687.04843401364462</v>
      </c>
      <c r="S159" s="33">
        <v>713.64087881897842</v>
      </c>
      <c r="T159" s="33">
        <v>702.07180145414031</v>
      </c>
      <c r="U159" s="33">
        <v>682.56341057786017</v>
      </c>
      <c r="V159" s="33">
        <v>705.01492838973047</v>
      </c>
      <c r="W159" s="33">
        <v>667.49354513746209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14172.730375581245</v>
      </c>
      <c r="D161" s="117">
        <f t="shared" si="54"/>
        <v>13324.422502733869</v>
      </c>
      <c r="E161" s="117">
        <f t="shared" si="54"/>
        <v>14168.151116914394</v>
      </c>
      <c r="F161" s="117">
        <f t="shared" si="54"/>
        <v>14957.285287258908</v>
      </c>
      <c r="G161" s="117">
        <f t="shared" si="54"/>
        <v>13346.629337807512</v>
      </c>
      <c r="H161" s="117">
        <f t="shared" si="54"/>
        <v>13315.866318453151</v>
      </c>
      <c r="I161" s="117">
        <f t="shared" si="54"/>
        <v>12089.300742085166</v>
      </c>
      <c r="J161" s="117">
        <f t="shared" si="54"/>
        <v>13384.587578824674</v>
      </c>
      <c r="K161" s="117">
        <f t="shared" si="54"/>
        <v>12454.75716845098</v>
      </c>
      <c r="L161" s="117">
        <f t="shared" si="54"/>
        <v>13847.126512246861</v>
      </c>
      <c r="M161" s="117">
        <f t="shared" si="54"/>
        <v>10834.678431019296</v>
      </c>
      <c r="N161" s="117">
        <f t="shared" si="54"/>
        <v>12505.412916107294</v>
      </c>
      <c r="O161" s="117">
        <f t="shared" si="54"/>
        <v>13331.731964369905</v>
      </c>
      <c r="P161" s="117">
        <f t="shared" si="54"/>
        <v>9724.2960176119541</v>
      </c>
      <c r="Q161" s="117">
        <f t="shared" si="54"/>
        <v>10114.202657835383</v>
      </c>
      <c r="R161" s="117">
        <f t="shared" ref="R161:V161" si="55">R162+R164+R166+R175</f>
        <v>10725.933837751105</v>
      </c>
      <c r="S161" s="117">
        <f t="shared" si="55"/>
        <v>10268.705130002207</v>
      </c>
      <c r="T161" s="117">
        <f t="shared" si="55"/>
        <v>9422.1581832256816</v>
      </c>
      <c r="U161" s="117">
        <f t="shared" si="55"/>
        <v>9212.4571126487826</v>
      </c>
      <c r="V161" s="117">
        <f t="shared" si="55"/>
        <v>8024.4540321895911</v>
      </c>
      <c r="W161" s="117">
        <f t="shared" ref="W161" si="56">W162+W164+W166+W175</f>
        <v>9107.1064774531933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12095.13509003579</v>
      </c>
      <c r="D162" s="122">
        <f t="shared" si="57"/>
        <v>11207.065196831363</v>
      </c>
      <c r="E162" s="122">
        <f t="shared" si="57"/>
        <v>12043.019721295304</v>
      </c>
      <c r="F162" s="122">
        <f t="shared" si="57"/>
        <v>12903.711246206267</v>
      </c>
      <c r="G162" s="122">
        <f t="shared" si="57"/>
        <v>11380.132290823125</v>
      </c>
      <c r="H162" s="122">
        <f t="shared" si="57"/>
        <v>11304.661369450436</v>
      </c>
      <c r="I162" s="122">
        <f t="shared" si="57"/>
        <v>10055.1278028952</v>
      </c>
      <c r="J162" s="122">
        <f t="shared" si="57"/>
        <v>11310.552705105703</v>
      </c>
      <c r="K162" s="122">
        <f t="shared" si="57"/>
        <v>10530.393621161604</v>
      </c>
      <c r="L162" s="122">
        <f t="shared" si="57"/>
        <v>11713.544910818664</v>
      </c>
      <c r="M162" s="122">
        <f t="shared" si="57"/>
        <v>8639.4923680742595</v>
      </c>
      <c r="N162" s="122">
        <f t="shared" si="57"/>
        <v>10190.153647723384</v>
      </c>
      <c r="O162" s="122">
        <f t="shared" si="57"/>
        <v>10894.125521949183</v>
      </c>
      <c r="P162" s="122">
        <f t="shared" si="57"/>
        <v>7610.8930433362857</v>
      </c>
      <c r="Q162" s="122">
        <f t="shared" si="57"/>
        <v>7920.1091064066004</v>
      </c>
      <c r="R162" s="122">
        <f t="shared" si="57"/>
        <v>8498.7146374793829</v>
      </c>
      <c r="S162" s="122">
        <f t="shared" si="57"/>
        <v>7896.3366300714761</v>
      </c>
      <c r="T162" s="122">
        <f t="shared" si="57"/>
        <v>7095.4831753642902</v>
      </c>
      <c r="U162" s="122">
        <f t="shared" si="57"/>
        <v>6777.1239132476621</v>
      </c>
      <c r="V162" s="122">
        <f t="shared" si="57"/>
        <v>5626.0044061188119</v>
      </c>
      <c r="W162" s="122">
        <f t="shared" si="57"/>
        <v>6654.4713727778581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12095.13509003579</v>
      </c>
      <c r="D163" s="33">
        <v>11207.065196831363</v>
      </c>
      <c r="E163" s="33">
        <v>12043.019721295304</v>
      </c>
      <c r="F163" s="33">
        <v>12903.711246206267</v>
      </c>
      <c r="G163" s="33">
        <v>11380.132290823125</v>
      </c>
      <c r="H163" s="33">
        <v>11304.661369450436</v>
      </c>
      <c r="I163" s="33">
        <v>10055.1278028952</v>
      </c>
      <c r="J163" s="33">
        <v>11310.552705105703</v>
      </c>
      <c r="K163" s="33">
        <v>10530.393621161604</v>
      </c>
      <c r="L163" s="33">
        <v>11713.544910818664</v>
      </c>
      <c r="M163" s="33">
        <v>8639.4923680742595</v>
      </c>
      <c r="N163" s="33">
        <v>10190.153647723384</v>
      </c>
      <c r="O163" s="33">
        <v>10894.125521949183</v>
      </c>
      <c r="P163" s="33">
        <v>7610.8930433362857</v>
      </c>
      <c r="Q163" s="33">
        <v>7920.1091064066004</v>
      </c>
      <c r="R163" s="33">
        <v>8498.7146374793829</v>
      </c>
      <c r="S163" s="33">
        <v>7896.3366300714761</v>
      </c>
      <c r="T163" s="33">
        <v>7095.4831753642902</v>
      </c>
      <c r="U163" s="33">
        <v>6777.1239132476621</v>
      </c>
      <c r="V163" s="33">
        <v>5626.0044061188119</v>
      </c>
      <c r="W163" s="33">
        <v>6654.4713727778581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19.342555566477564</v>
      </c>
      <c r="D164" s="122">
        <f t="shared" si="58"/>
        <v>48.080080024319436</v>
      </c>
      <c r="E164" s="122">
        <f t="shared" si="58"/>
        <v>31.234849218373604</v>
      </c>
      <c r="F164" s="122">
        <f t="shared" si="58"/>
        <v>12.550860744295692</v>
      </c>
      <c r="G164" s="122">
        <f t="shared" si="58"/>
        <v>14.434609761353236</v>
      </c>
      <c r="H164" s="122">
        <f t="shared" si="58"/>
        <v>24.032128955194789</v>
      </c>
      <c r="I164" s="122">
        <f t="shared" si="58"/>
        <v>5.3142423488084756</v>
      </c>
      <c r="J164" s="122">
        <f t="shared" si="58"/>
        <v>27.185948258284849</v>
      </c>
      <c r="K164" s="122">
        <f t="shared" si="58"/>
        <v>98.084481717802959</v>
      </c>
      <c r="L164" s="122">
        <f t="shared" si="58"/>
        <v>56.534313883693436</v>
      </c>
      <c r="M164" s="122">
        <f t="shared" si="58"/>
        <v>39.298206073838024</v>
      </c>
      <c r="N164" s="122">
        <f t="shared" si="58"/>
        <v>34.284220263791319</v>
      </c>
      <c r="O164" s="122">
        <f t="shared" si="58"/>
        <v>65.829859989056857</v>
      </c>
      <c r="P164" s="122">
        <f t="shared" si="58"/>
        <v>27.835572738769248</v>
      </c>
      <c r="Q164" s="122">
        <f t="shared" si="58"/>
        <v>41.060100861077636</v>
      </c>
      <c r="R164" s="122">
        <f t="shared" si="58"/>
        <v>122.35868820865542</v>
      </c>
      <c r="S164" s="122">
        <f t="shared" si="58"/>
        <v>147.79929595236374</v>
      </c>
      <c r="T164" s="122">
        <f t="shared" si="58"/>
        <v>114.9129677526772</v>
      </c>
      <c r="U164" s="122">
        <f t="shared" si="58"/>
        <v>261.97913349005921</v>
      </c>
      <c r="V164" s="122">
        <f t="shared" si="58"/>
        <v>130.41328857209334</v>
      </c>
      <c r="W164" s="122">
        <f t="shared" si="58"/>
        <v>293.38948340991681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19.342555566477564</v>
      </c>
      <c r="D165" s="98">
        <f>IF(RES_hhdet_in_fec!D165=0,0,RES_hhdet_in_fec!D165*1000*11630/RES_hhdet_in_new!D163)</f>
        <v>48.080080024319436</v>
      </c>
      <c r="E165" s="98">
        <f>IF(RES_hhdet_in_fec!E165=0,0,RES_hhdet_in_fec!E165*1000*11630/RES_hhdet_in_new!E163)</f>
        <v>31.234849218373604</v>
      </c>
      <c r="F165" s="98">
        <f>IF(RES_hhdet_in_fec!F165=0,0,RES_hhdet_in_fec!F165*1000*11630/RES_hhdet_in_new!F163)</f>
        <v>12.550860744295692</v>
      </c>
      <c r="G165" s="98">
        <f>IF(RES_hhdet_in_fec!G165=0,0,RES_hhdet_in_fec!G165*1000*11630/RES_hhdet_in_new!G163)</f>
        <v>14.434609761353236</v>
      </c>
      <c r="H165" s="98">
        <f>IF(RES_hhdet_in_fec!H165=0,0,RES_hhdet_in_fec!H165*1000*11630/RES_hhdet_in_new!H163)</f>
        <v>24.032128955194789</v>
      </c>
      <c r="I165" s="98">
        <f>IF(RES_hhdet_in_fec!I165=0,0,RES_hhdet_in_fec!I165*1000*11630/RES_hhdet_in_new!I163)</f>
        <v>5.3142423488084756</v>
      </c>
      <c r="J165" s="98">
        <f>IF(RES_hhdet_in_fec!J165=0,0,RES_hhdet_in_fec!J165*1000*11630/RES_hhdet_in_new!J163)</f>
        <v>27.185948258284849</v>
      </c>
      <c r="K165" s="98">
        <f>IF(RES_hhdet_in_fec!K165=0,0,RES_hhdet_in_fec!K165*1000*11630/RES_hhdet_in_new!K163)</f>
        <v>98.084481717802959</v>
      </c>
      <c r="L165" s="98">
        <f>IF(RES_hhdet_in_fec!L165=0,0,RES_hhdet_in_fec!L165*1000*11630/RES_hhdet_in_new!L163)</f>
        <v>56.534313883693436</v>
      </c>
      <c r="M165" s="98">
        <f>IF(RES_hhdet_in_fec!M165=0,0,RES_hhdet_in_fec!M165*1000*11630/RES_hhdet_in_new!M163)</f>
        <v>39.298206073838024</v>
      </c>
      <c r="N165" s="98">
        <f>IF(RES_hhdet_in_fec!N165=0,0,RES_hhdet_in_fec!N165*1000*11630/RES_hhdet_in_new!N163)</f>
        <v>34.284220263791319</v>
      </c>
      <c r="O165" s="98">
        <f>IF(RES_hhdet_in_fec!O165=0,0,RES_hhdet_in_fec!O165*1000*11630/RES_hhdet_in_new!O163)</f>
        <v>65.829859989056857</v>
      </c>
      <c r="P165" s="98">
        <f>IF(RES_hhdet_in_fec!P165=0,0,RES_hhdet_in_fec!P165*1000*11630/RES_hhdet_in_new!P163)</f>
        <v>27.835572738769248</v>
      </c>
      <c r="Q165" s="98">
        <f>IF(RES_hhdet_in_fec!Q165=0,0,RES_hhdet_in_fec!Q165*1000*11630/RES_hhdet_in_new!Q163)</f>
        <v>41.060100861077636</v>
      </c>
      <c r="R165" s="98">
        <f>IF(RES_hhdet_in_fec!R165=0,0,RES_hhdet_in_fec!R165*1000*11630/RES_hhdet_in_new!R163)</f>
        <v>122.35868820865542</v>
      </c>
      <c r="S165" s="98">
        <f>IF(RES_hhdet_in_fec!S165=0,0,RES_hhdet_in_fec!S165*1000*11630/RES_hhdet_in_new!S163)</f>
        <v>147.79929595236374</v>
      </c>
      <c r="T165" s="98">
        <f>IF(RES_hhdet_in_fec!T165=0,0,RES_hhdet_in_fec!T165*1000*11630/RES_hhdet_in_new!T163)</f>
        <v>114.9129677526772</v>
      </c>
      <c r="U165" s="98">
        <f>IF(RES_hhdet_in_fec!U165=0,0,RES_hhdet_in_fec!U165*1000*11630/RES_hhdet_in_new!U163)</f>
        <v>261.97913349005921</v>
      </c>
      <c r="V165" s="98">
        <f>IF(RES_hhdet_in_fec!V165=0,0,RES_hhdet_in_fec!V165*1000*11630/RES_hhdet_in_new!V163)</f>
        <v>130.41328857209334</v>
      </c>
      <c r="W165" s="98">
        <f>IF(RES_hhdet_in_fec!W165=0,0,RES_hhdet_in_fec!W165*1000*11630/RES_hhdet_in_new!W163)</f>
        <v>293.38948340991681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1248.0737639061313</v>
      </c>
      <c r="D166" s="122">
        <v>1244.293644795599</v>
      </c>
      <c r="E166" s="122">
        <v>1301.11875425067</v>
      </c>
      <c r="F166" s="122">
        <v>1310.0651766527419</v>
      </c>
      <c r="G166" s="122">
        <v>1218.8832333351124</v>
      </c>
      <c r="H166" s="122">
        <v>1250.4913009303232</v>
      </c>
      <c r="I166" s="122">
        <v>1254.7914871864687</v>
      </c>
      <c r="J166" s="122">
        <v>1271.8889161661307</v>
      </c>
      <c r="K166" s="122">
        <v>1178.0944008795154</v>
      </c>
      <c r="L166" s="122">
        <v>1272.6832963262511</v>
      </c>
      <c r="M166" s="122">
        <v>1353.7786602593824</v>
      </c>
      <c r="N166" s="122">
        <v>1446.7809036805397</v>
      </c>
      <c r="O166" s="122">
        <v>1520.0633442325632</v>
      </c>
      <c r="P166" s="122">
        <v>1335.1973751775924</v>
      </c>
      <c r="Q166" s="122">
        <v>1382.8155629123437</v>
      </c>
      <c r="R166" s="122">
        <v>1377.212864337542</v>
      </c>
      <c r="S166" s="122">
        <v>1453.5003589025735</v>
      </c>
      <c r="T166" s="122">
        <v>1445.3756290145384</v>
      </c>
      <c r="U166" s="122">
        <v>1427.3806168965591</v>
      </c>
      <c r="V166" s="122">
        <v>1493.2540858078114</v>
      </c>
      <c r="W166" s="122">
        <v>1435.40707016128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1379.1905131085584</v>
      </c>
      <c r="D167" s="98">
        <v>1431.4650042016945</v>
      </c>
      <c r="E167" s="98">
        <v>1405.5031913496709</v>
      </c>
      <c r="F167" s="98">
        <v>1441.1556015268775</v>
      </c>
      <c r="G167" s="98">
        <v>1412.9090888714738</v>
      </c>
      <c r="H167" s="98">
        <v>1387.8926636655283</v>
      </c>
      <c r="I167" s="98">
        <v>1447.4694584920953</v>
      </c>
      <c r="J167" s="98">
        <v>1369.4010595665443</v>
      </c>
      <c r="K167" s="98">
        <v>1386.913960044539</v>
      </c>
      <c r="L167" s="98">
        <v>1464.7061626967686</v>
      </c>
      <c r="M167" s="98">
        <v>1564.8284137072712</v>
      </c>
      <c r="N167" s="98">
        <v>1515.5467734359588</v>
      </c>
      <c r="O167" s="98">
        <v>1490.2142330928696</v>
      </c>
      <c r="P167" s="98">
        <v>1448.6229546890781</v>
      </c>
      <c r="Q167" s="98">
        <v>1396.2780535497195</v>
      </c>
      <c r="R167" s="98">
        <v>1393.3341942165061</v>
      </c>
      <c r="S167" s="98">
        <v>1453.2596007457648</v>
      </c>
      <c r="T167" s="98">
        <v>1476.8228266763449</v>
      </c>
      <c r="U167" s="98">
        <v>1398.2892715969267</v>
      </c>
      <c r="V167" s="98">
        <v>1417.3880754601405</v>
      </c>
      <c r="W167" s="98">
        <v>1455.8704196563463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985.35115575101304</v>
      </c>
      <c r="D168" s="98">
        <v>1013.4768800633316</v>
      </c>
      <c r="E168" s="98">
        <v>1009.795903507396</v>
      </c>
      <c r="F168" s="98">
        <v>1034.0267267565052</v>
      </c>
      <c r="G168" s="98">
        <v>1006.0278474931724</v>
      </c>
      <c r="H168" s="98">
        <v>986.08933106707377</v>
      </c>
      <c r="I168" s="98">
        <v>1054.2129303232148</v>
      </c>
      <c r="J168" s="98">
        <v>991.53691814418892</v>
      </c>
      <c r="K168" s="98">
        <v>999.28225054794575</v>
      </c>
      <c r="L168" s="98">
        <v>1183.7130102934477</v>
      </c>
      <c r="M168" s="98">
        <v>1139.0961213599735</v>
      </c>
      <c r="N168" s="98">
        <v>0</v>
      </c>
      <c r="O168" s="98">
        <v>0</v>
      </c>
      <c r="P168" s="98">
        <v>1127.7528287731573</v>
      </c>
      <c r="Q168" s="98">
        <v>1125.5106728017495</v>
      </c>
      <c r="R168" s="98">
        <v>1137.2329454094727</v>
      </c>
      <c r="S168" s="98">
        <v>1213.8442684355141</v>
      </c>
      <c r="T168" s="98">
        <v>1251.0173148396259</v>
      </c>
      <c r="U168" s="98">
        <v>1192.6065683542508</v>
      </c>
      <c r="V168" s="98">
        <v>1219.7746368156577</v>
      </c>
      <c r="W168" s="98">
        <v>1259.7149863447048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325.83458171783093</v>
      </c>
      <c r="D169" s="101">
        <v>308.73412498792771</v>
      </c>
      <c r="E169" s="101">
        <v>337.40801148465283</v>
      </c>
      <c r="F169" s="101">
        <v>336.45233591122377</v>
      </c>
      <c r="G169" s="101">
        <v>302.20631583527717</v>
      </c>
      <c r="H169" s="101">
        <v>283.75136614414117</v>
      </c>
      <c r="I169" s="101">
        <v>358.03973773115467</v>
      </c>
      <c r="J169" s="101">
        <v>313.71870751613739</v>
      </c>
      <c r="K169" s="101">
        <v>292.0536015827505</v>
      </c>
      <c r="L169" s="101">
        <v>660.56885393457196</v>
      </c>
      <c r="M169" s="101">
        <v>313.36895903689333</v>
      </c>
      <c r="N169" s="101">
        <v>0</v>
      </c>
      <c r="O169" s="101">
        <v>0</v>
      </c>
      <c r="P169" s="101">
        <v>276.411467172909</v>
      </c>
      <c r="Q169" s="101">
        <v>306.03294196947525</v>
      </c>
      <c r="R169" s="101">
        <v>283.73789347079781</v>
      </c>
      <c r="S169" s="101">
        <v>333.22165826060819</v>
      </c>
      <c r="T169" s="101">
        <v>337.61007872530712</v>
      </c>
      <c r="U169" s="101">
        <v>294.79217370666578</v>
      </c>
      <c r="V169" s="101">
        <v>310.27504265630245</v>
      </c>
      <c r="W169" s="101">
        <v>326.85837687728457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659.51657403318222</v>
      </c>
      <c r="D170" s="104">
        <v>704.74275507540381</v>
      </c>
      <c r="E170" s="104">
        <v>672.38789202274313</v>
      </c>
      <c r="F170" s="104">
        <v>697.57439084528164</v>
      </c>
      <c r="G170" s="104">
        <v>703.82153165789521</v>
      </c>
      <c r="H170" s="104">
        <v>702.33796492293254</v>
      </c>
      <c r="I170" s="104">
        <v>696.17319259206022</v>
      </c>
      <c r="J170" s="104">
        <v>677.81821062805159</v>
      </c>
      <c r="K170" s="104">
        <v>707.22864896519525</v>
      </c>
      <c r="L170" s="104">
        <v>523.14415635887565</v>
      </c>
      <c r="M170" s="104">
        <v>825.72716232308017</v>
      </c>
      <c r="N170" s="104">
        <v>0</v>
      </c>
      <c r="O170" s="104">
        <v>0</v>
      </c>
      <c r="P170" s="104">
        <v>851.34136160024832</v>
      </c>
      <c r="Q170" s="104">
        <v>819.47773083227435</v>
      </c>
      <c r="R170" s="104">
        <v>853.49505193867481</v>
      </c>
      <c r="S170" s="104">
        <v>880.62261017490562</v>
      </c>
      <c r="T170" s="104">
        <v>913.40723611431883</v>
      </c>
      <c r="U170" s="104">
        <v>897.814394647585</v>
      </c>
      <c r="V170" s="104">
        <v>909.49959415935507</v>
      </c>
      <c r="W170" s="104">
        <v>932.8566094674203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1240.084836005431</v>
      </c>
      <c r="D171" s="101">
        <v>1235.7350051734331</v>
      </c>
      <c r="E171" s="101">
        <v>1303.3974694631386</v>
      </c>
      <c r="F171" s="101">
        <v>1309.1803305358164</v>
      </c>
      <c r="G171" s="101">
        <v>1212.8961328757387</v>
      </c>
      <c r="H171" s="101">
        <v>1259.352476585839</v>
      </c>
      <c r="I171" s="101">
        <v>1270.364702179206</v>
      </c>
      <c r="J171" s="101">
        <v>1291.3180510771078</v>
      </c>
      <c r="K171" s="101">
        <v>1192.6578455906965</v>
      </c>
      <c r="L171" s="101">
        <v>1304.3624280520669</v>
      </c>
      <c r="M171" s="101">
        <v>1394.1692438626928</v>
      </c>
      <c r="N171" s="101">
        <v>1474.8238501641922</v>
      </c>
      <c r="O171" s="101">
        <v>1543.8069476526848</v>
      </c>
      <c r="P171" s="101">
        <v>1367.0252716528353</v>
      </c>
      <c r="Q171" s="101">
        <v>1416.8567885855941</v>
      </c>
      <c r="R171" s="101">
        <v>1413.982324458083</v>
      </c>
      <c r="S171" s="101">
        <v>1488.209544063817</v>
      </c>
      <c r="T171" s="101">
        <v>1491.9429852548021</v>
      </c>
      <c r="U171" s="101">
        <v>1465.6823210347509</v>
      </c>
      <c r="V171" s="101">
        <v>1521.9214114576475</v>
      </c>
      <c r="W171" s="101">
        <v>1471.6089895638931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958.27339364234308</v>
      </c>
      <c r="D172" s="104">
        <v>948.24606200750839</v>
      </c>
      <c r="E172" s="104">
        <v>1010.7843088191397</v>
      </c>
      <c r="F172" s="104">
        <v>1013.85975574566</v>
      </c>
      <c r="G172" s="104">
        <v>933.44298066353224</v>
      </c>
      <c r="H172" s="104">
        <v>967.17013674589509</v>
      </c>
      <c r="I172" s="104">
        <v>993.05691172113586</v>
      </c>
      <c r="J172" s="104">
        <v>1004.2142903490886</v>
      </c>
      <c r="K172" s="104">
        <v>922.43106678021616</v>
      </c>
      <c r="L172" s="104">
        <v>1100.4678293223371</v>
      </c>
      <c r="M172" s="104">
        <v>1080.2445417421809</v>
      </c>
      <c r="N172" s="104">
        <v>1170.6921933544393</v>
      </c>
      <c r="O172" s="104">
        <v>1239.0671979288511</v>
      </c>
      <c r="P172" s="104">
        <v>1082.3336570436402</v>
      </c>
      <c r="Q172" s="104">
        <v>1144.2200106634191</v>
      </c>
      <c r="R172" s="104">
        <v>1145.2969929005756</v>
      </c>
      <c r="S172" s="104">
        <v>1223.4459897414827</v>
      </c>
      <c r="T172" s="104">
        <v>1235.633480624479</v>
      </c>
      <c r="U172" s="104">
        <v>1216.2442440783529</v>
      </c>
      <c r="V172" s="104">
        <v>1272.0612850264133</v>
      </c>
      <c r="W172" s="104">
        <v>1237.0749844162428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293.01283044499979</v>
      </c>
      <c r="D173" s="98">
        <v>266.3713046797331</v>
      </c>
      <c r="E173" s="98">
        <v>312.98603297313207</v>
      </c>
      <c r="F173" s="98">
        <v>305.69539339144183</v>
      </c>
      <c r="G173" s="98">
        <v>259.27190695597648</v>
      </c>
      <c r="H173" s="98">
        <v>257.38150011874313</v>
      </c>
      <c r="I173" s="98">
        <v>314.2527757801617</v>
      </c>
      <c r="J173" s="98">
        <v>296.14472557545275</v>
      </c>
      <c r="K173" s="98">
        <v>250.7013503481391</v>
      </c>
      <c r="L173" s="98">
        <v>588.25836997566705</v>
      </c>
      <c r="M173" s="98">
        <v>278.63932483972161</v>
      </c>
      <c r="N173" s="98">
        <v>373.75511854491435</v>
      </c>
      <c r="O173" s="98">
        <v>407.82414566861894</v>
      </c>
      <c r="P173" s="98">
        <v>260.36619135869944</v>
      </c>
      <c r="Q173" s="98">
        <v>310.7112964649869</v>
      </c>
      <c r="R173" s="98">
        <v>287.89664969904027</v>
      </c>
      <c r="S173" s="98">
        <v>341.11930375766855</v>
      </c>
      <c r="T173" s="98">
        <v>340.96772639283</v>
      </c>
      <c r="U173" s="98">
        <v>309.32897368243022</v>
      </c>
      <c r="V173" s="98">
        <v>333.52789544060607</v>
      </c>
      <c r="W173" s="98">
        <v>330.34905159797751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665.26056319734312</v>
      </c>
      <c r="D174" s="33">
        <v>681.87475732777523</v>
      </c>
      <c r="E174" s="33">
        <v>697.79827584600764</v>
      </c>
      <c r="F174" s="33">
        <v>708.16436235421827</v>
      </c>
      <c r="G174" s="33">
        <v>674.17107370755582</v>
      </c>
      <c r="H174" s="33">
        <v>709.78863662715207</v>
      </c>
      <c r="I174" s="33">
        <v>678.80413594097422</v>
      </c>
      <c r="J174" s="33">
        <v>708.06956477363588</v>
      </c>
      <c r="K174" s="33">
        <v>671.729716432077</v>
      </c>
      <c r="L174" s="33">
        <v>512.20945934667009</v>
      </c>
      <c r="M174" s="33">
        <v>801.60521690245935</v>
      </c>
      <c r="N174" s="33">
        <v>796.93707480952492</v>
      </c>
      <c r="O174" s="33">
        <v>831.24305226023228</v>
      </c>
      <c r="P174" s="33">
        <v>821.96746568494075</v>
      </c>
      <c r="Q174" s="33">
        <v>833.50871419843202</v>
      </c>
      <c r="R174" s="33">
        <v>857.40034320153541</v>
      </c>
      <c r="S174" s="33">
        <v>882.32668598381429</v>
      </c>
      <c r="T174" s="33">
        <v>894.66575423164898</v>
      </c>
      <c r="U174" s="33">
        <v>906.91527039592268</v>
      </c>
      <c r="V174" s="33">
        <v>938.53338958580707</v>
      </c>
      <c r="W174" s="33">
        <v>906.72593281826551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810.1789660728441</v>
      </c>
      <c r="D175" s="122">
        <v>824.9835810825856</v>
      </c>
      <c r="E175" s="122">
        <v>792.77779215004523</v>
      </c>
      <c r="F175" s="122">
        <v>730.95800365560399</v>
      </c>
      <c r="G175" s="122">
        <v>733.17920388792118</v>
      </c>
      <c r="H175" s="122">
        <v>736.68151911719656</v>
      </c>
      <c r="I175" s="122">
        <v>774.0672096546889</v>
      </c>
      <c r="J175" s="122">
        <v>774.96000929455647</v>
      </c>
      <c r="K175" s="122">
        <v>648.18466469205816</v>
      </c>
      <c r="L175" s="122">
        <v>804.36399121825161</v>
      </c>
      <c r="M175" s="122">
        <v>802.10919661181572</v>
      </c>
      <c r="N175" s="122">
        <v>834.19414443957896</v>
      </c>
      <c r="O175" s="122">
        <v>851.71323819910185</v>
      </c>
      <c r="P175" s="122">
        <v>750.37002635930753</v>
      </c>
      <c r="Q175" s="122">
        <v>770.21788765536235</v>
      </c>
      <c r="R175" s="122">
        <v>727.64764772552564</v>
      </c>
      <c r="S175" s="122">
        <v>771.06884507579275</v>
      </c>
      <c r="T175" s="122">
        <v>766.38641109417495</v>
      </c>
      <c r="U175" s="122">
        <v>745.97344901450197</v>
      </c>
      <c r="V175" s="122">
        <v>774.78225169087466</v>
      </c>
      <c r="W175" s="122">
        <v>723.83855110413958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894.94060051344843</v>
      </c>
      <c r="D176" s="98">
        <v>917.2793288788755</v>
      </c>
      <c r="E176" s="98">
        <v>865.78652356588589</v>
      </c>
      <c r="F176" s="98">
        <v>853.15566325642646</v>
      </c>
      <c r="G176" s="98">
        <v>833.78936339306256</v>
      </c>
      <c r="H176" s="98">
        <v>836.11039556494609</v>
      </c>
      <c r="I176" s="98">
        <v>890.61641695379194</v>
      </c>
      <c r="J176" s="98">
        <v>843.87928497970495</v>
      </c>
      <c r="K176" s="98">
        <v>862.34893937711161</v>
      </c>
      <c r="L176" s="98">
        <v>895.2037894283194</v>
      </c>
      <c r="M176" s="98">
        <v>947.09136948547996</v>
      </c>
      <c r="N176" s="98">
        <v>942.14535190332924</v>
      </c>
      <c r="O176" s="98">
        <v>949.34825863976198</v>
      </c>
      <c r="P176" s="98">
        <v>954.83648724221734</v>
      </c>
      <c r="Q176" s="98">
        <v>946.27942578862462</v>
      </c>
      <c r="R176" s="98">
        <v>874.57850371960933</v>
      </c>
      <c r="S176" s="98">
        <v>950.98988803887096</v>
      </c>
      <c r="T176" s="98">
        <v>954.14791495016277</v>
      </c>
      <c r="U176" s="98">
        <v>938.41780263848841</v>
      </c>
      <c r="V176" s="98">
        <v>998.28374294215178</v>
      </c>
      <c r="W176" s="98">
        <v>914.87329669332621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745.84951469890166</v>
      </c>
      <c r="D177" s="33">
        <v>745.3284986933877</v>
      </c>
      <c r="E177" s="33">
        <v>731.0257545021858</v>
      </c>
      <c r="F177" s="33">
        <v>607.16784631888902</v>
      </c>
      <c r="G177" s="33">
        <v>658.35854492731005</v>
      </c>
      <c r="H177" s="33">
        <v>679.38597820864993</v>
      </c>
      <c r="I177" s="33">
        <v>705.87248604982074</v>
      </c>
      <c r="J177" s="33">
        <v>741.52876737087706</v>
      </c>
      <c r="K177" s="33">
        <v>534.75133287683411</v>
      </c>
      <c r="L177" s="33">
        <v>753.59985305949363</v>
      </c>
      <c r="M177" s="33">
        <v>718.28754264588895</v>
      </c>
      <c r="N177" s="33">
        <v>779.13983139348625</v>
      </c>
      <c r="O177" s="33">
        <v>803.34595948670278</v>
      </c>
      <c r="P177" s="33">
        <v>658.90441818318232</v>
      </c>
      <c r="Q177" s="33">
        <v>703.63369300122702</v>
      </c>
      <c r="R177" s="33">
        <v>687.04843401364451</v>
      </c>
      <c r="S177" s="33">
        <v>713.64087881897854</v>
      </c>
      <c r="T177" s="33">
        <v>702.07180145414043</v>
      </c>
      <c r="U177" s="33">
        <v>682.56341057786017</v>
      </c>
      <c r="V177" s="33">
        <v>705.01492838973058</v>
      </c>
      <c r="W177" s="33">
        <v>667.49354513746198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10120.477100985197</v>
      </c>
      <c r="I3" s="117">
        <f t="shared" si="0"/>
        <v>9964.6769458049148</v>
      </c>
      <c r="J3" s="117">
        <f t="shared" si="0"/>
        <v>11241.211573421886</v>
      </c>
      <c r="K3" s="117">
        <f t="shared" si="0"/>
        <v>10460.560281537937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10593.589688183412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8200.1199852841291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8688.4195210504276</v>
      </c>
      <c r="I4" s="122">
        <f t="shared" si="3"/>
        <v>8463.5184698867197</v>
      </c>
      <c r="J4" s="122">
        <f t="shared" si="3"/>
        <v>9605.6972841451407</v>
      </c>
      <c r="K4" s="122">
        <f t="shared" si="3"/>
        <v>8958.8961790873727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8934.7170841223888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6109.8606064490732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8611.7197981730333</v>
      </c>
      <c r="I5" s="98">
        <v>8388.8150322936272</v>
      </c>
      <c r="J5" s="98">
        <v>9522.1680268382788</v>
      </c>
      <c r="K5" s="98">
        <v>8883.2152011513681</v>
      </c>
      <c r="L5" s="98">
        <v>0</v>
      </c>
      <c r="M5" s="98">
        <v>0</v>
      </c>
      <c r="N5" s="98">
        <v>0</v>
      </c>
      <c r="O5" s="98">
        <v>8861.863061927661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6061.6000221867125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76.69972287739381</v>
      </c>
      <c r="I6" s="98">
        <v>74.703437593093028</v>
      </c>
      <c r="J6" s="98">
        <v>83.529257306862718</v>
      </c>
      <c r="K6" s="98">
        <v>75.680977936004012</v>
      </c>
      <c r="L6" s="98">
        <v>0</v>
      </c>
      <c r="M6" s="98">
        <v>0</v>
      </c>
      <c r="N6" s="98">
        <v>0</v>
      </c>
      <c r="O6" s="98">
        <v>72.854022194727477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48.2605842623611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13.20981209425066</v>
      </c>
      <c r="I7" s="122">
        <f t="shared" si="6"/>
        <v>2.9624484610970976</v>
      </c>
      <c r="J7" s="122">
        <f t="shared" si="6"/>
        <v>15.60979575826574</v>
      </c>
      <c r="K7" s="122">
        <f t="shared" si="6"/>
        <v>58.122359305581419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44.983956265133656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322.53587220998475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13.20981209425066</v>
      </c>
      <c r="I8" s="98">
        <f>IF(RES_hhdet_in_tes!I8=0,0,RES_hhdet_in_tes!I8*1000*11630/RES_hhdet_in_new!I5)</f>
        <v>2.9624484610970976</v>
      </c>
      <c r="J8" s="98">
        <f>IF(RES_hhdet_in_tes!J8=0,0,RES_hhdet_in_tes!J8*1000*11630/RES_hhdet_in_new!J5)</f>
        <v>15.60979575826574</v>
      </c>
      <c r="K8" s="98">
        <f>IF(RES_hhdet_in_tes!K8=0,0,RES_hhdet_in_tes!K8*1000*11630/RES_hhdet_in_new!K5)</f>
        <v>58.122359305581419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44.983956265133656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322.53587220998475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892.6723073976184</v>
      </c>
      <c r="I9" s="122">
        <v>945.77799470143475</v>
      </c>
      <c r="J9" s="122">
        <v>1057.4109255916628</v>
      </c>
      <c r="K9" s="122">
        <v>983.41283013236603</v>
      </c>
      <c r="L9" s="122">
        <v>0</v>
      </c>
      <c r="M9" s="122">
        <v>0</v>
      </c>
      <c r="N9" s="122">
        <v>0</v>
      </c>
      <c r="O9" s="122">
        <v>989.73447465533536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1181.7215296084028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951.12184990305195</v>
      </c>
      <c r="I10" s="98">
        <v>1120.4446034260579</v>
      </c>
      <c r="J10" s="98">
        <v>1316.4923943339031</v>
      </c>
      <c r="K10" s="98">
        <v>1268.3451545104547</v>
      </c>
      <c r="L10" s="98">
        <v>0</v>
      </c>
      <c r="M10" s="98">
        <v>0</v>
      </c>
      <c r="N10" s="98">
        <v>0</v>
      </c>
      <c r="O10" s="98">
        <v>989.73447465533536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1407.623970850042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882.63306645792181</v>
      </c>
      <c r="I11" s="98">
        <v>924.31832232769261</v>
      </c>
      <c r="J11" s="98">
        <v>878.7123987139679</v>
      </c>
      <c r="K11" s="98">
        <v>895.15993361630103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1202.5081105057054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924.80854497529333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228.63535238323311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696.17319259206022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891.76607771351644</v>
      </c>
      <c r="I15" s="101">
        <v>901.24952408693878</v>
      </c>
      <c r="J15" s="101">
        <v>918.01754293131103</v>
      </c>
      <c r="K15" s="101">
        <v>849.8795213381469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1169.0576464888175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892.04427601665986</v>
      </c>
      <c r="I16" s="104">
        <v>901.74811740474536</v>
      </c>
      <c r="J16" s="104">
        <v>918.6033314921275</v>
      </c>
      <c r="K16" s="104">
        <v>850.37772048488796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1169.1577931287904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182.25563938950796</v>
      </c>
      <c r="I17" s="98">
        <v>222.94398146377122</v>
      </c>
      <c r="J17" s="98">
        <v>210.53376671849128</v>
      </c>
      <c r="K17" s="98">
        <v>178.6480040528109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262.431860310525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709.78863662715207</v>
      </c>
      <c r="I18" s="98">
        <v>678.80413594097411</v>
      </c>
      <c r="J18" s="98">
        <v>708.0695647736361</v>
      </c>
      <c r="K18" s="98">
        <v>671.729716432077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906.72593281826539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526.175460442901</v>
      </c>
      <c r="I19" s="122">
        <v>552.41803275566224</v>
      </c>
      <c r="J19" s="122">
        <v>562.49356792681635</v>
      </c>
      <c r="K19" s="122">
        <v>460.12891301261635</v>
      </c>
      <c r="L19" s="122">
        <v>0</v>
      </c>
      <c r="M19" s="122">
        <v>0</v>
      </c>
      <c r="N19" s="122">
        <v>0</v>
      </c>
      <c r="O19" s="122">
        <v>624.15417314055389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586.00197701666968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519.47571721766167</v>
      </c>
      <c r="I21" s="98">
        <v>553.47582758059787</v>
      </c>
      <c r="J21" s="98">
        <v>524.5558374270795</v>
      </c>
      <c r="K21" s="98">
        <v>536.1593750675728</v>
      </c>
      <c r="L21" s="98">
        <v>0</v>
      </c>
      <c r="M21" s="98">
        <v>0</v>
      </c>
      <c r="N21" s="98">
        <v>0</v>
      </c>
      <c r="O21" s="98">
        <v>590.449678664153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573.2748423790058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530.03674932760055</v>
      </c>
      <c r="I22" s="33">
        <v>551.79895650307492</v>
      </c>
      <c r="J22" s="33">
        <v>580.89358967195597</v>
      </c>
      <c r="K22" s="33">
        <v>419.8571686977927</v>
      </c>
      <c r="L22" s="33">
        <v>0</v>
      </c>
      <c r="M22" s="33">
        <v>0</v>
      </c>
      <c r="N22" s="33">
        <v>0</v>
      </c>
      <c r="O22" s="33">
        <v>640.86238407757298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589.77451529688915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10523.385419478762</v>
      </c>
      <c r="D24" s="117">
        <f t="shared" si="7"/>
        <v>10374.725384564304</v>
      </c>
      <c r="E24" s="117">
        <f t="shared" si="7"/>
        <v>10418.145635692608</v>
      </c>
      <c r="F24" s="117">
        <f t="shared" si="7"/>
        <v>10985.114296007496</v>
      </c>
      <c r="G24" s="117">
        <f t="shared" si="7"/>
        <v>10731.037475306206</v>
      </c>
      <c r="H24" s="117">
        <f t="shared" si="7"/>
        <v>10164.176066348296</v>
      </c>
      <c r="I24" s="117">
        <f t="shared" si="7"/>
        <v>9664.9251812388338</v>
      </c>
      <c r="J24" s="117">
        <f t="shared" si="7"/>
        <v>10051.663673870729</v>
      </c>
      <c r="K24" s="117">
        <f t="shared" si="7"/>
        <v>10068.319843308998</v>
      </c>
      <c r="L24" s="117">
        <f t="shared" si="7"/>
        <v>10916.302748152029</v>
      </c>
      <c r="M24" s="117">
        <f t="shared" si="7"/>
        <v>8785.8799762314411</v>
      </c>
      <c r="N24" s="117">
        <f t="shared" si="7"/>
        <v>9907.5889218033735</v>
      </c>
      <c r="O24" s="117">
        <f t="shared" si="7"/>
        <v>10728.446903769462</v>
      </c>
      <c r="P24" s="117">
        <f t="shared" si="7"/>
        <v>0</v>
      </c>
      <c r="Q24" s="117">
        <f t="shared" si="7"/>
        <v>8217.9748781744565</v>
      </c>
      <c r="R24" s="117">
        <f t="shared" ref="R24:V24" si="8">R25+R28+R30+R39</f>
        <v>9263.7864449205936</v>
      </c>
      <c r="S24" s="117">
        <f t="shared" si="8"/>
        <v>8842.6545389039984</v>
      </c>
      <c r="T24" s="117">
        <f t="shared" si="8"/>
        <v>8605.0200768385639</v>
      </c>
      <c r="U24" s="117">
        <f t="shared" si="8"/>
        <v>7811.7604923897079</v>
      </c>
      <c r="V24" s="117">
        <f t="shared" si="8"/>
        <v>6729.2879539621181</v>
      </c>
      <c r="W24" s="117">
        <f t="shared" ref="W24" si="9">W25+W28+W30+W39</f>
        <v>9532.0849701419866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9076.7681068277234</v>
      </c>
      <c r="D25" s="122">
        <f t="shared" si="10"/>
        <v>8906.5322202754924</v>
      </c>
      <c r="E25" s="122">
        <f t="shared" si="10"/>
        <v>8933.421516309445</v>
      </c>
      <c r="F25" s="122">
        <f t="shared" si="10"/>
        <v>9555.0451533713749</v>
      </c>
      <c r="G25" s="122">
        <f t="shared" si="10"/>
        <v>9347.585733205522</v>
      </c>
      <c r="H25" s="122">
        <f t="shared" si="10"/>
        <v>8733.7931441061064</v>
      </c>
      <c r="I25" s="122">
        <f t="shared" si="10"/>
        <v>8206.7913832658069</v>
      </c>
      <c r="J25" s="122">
        <f t="shared" si="10"/>
        <v>8557.1236183823403</v>
      </c>
      <c r="K25" s="122">
        <f t="shared" si="10"/>
        <v>8697.5173531411674</v>
      </c>
      <c r="L25" s="122">
        <f t="shared" si="10"/>
        <v>9368.9934599986718</v>
      </c>
      <c r="M25" s="122">
        <f t="shared" si="10"/>
        <v>7183.5347344930351</v>
      </c>
      <c r="N25" s="122">
        <f t="shared" si="10"/>
        <v>8212.5638344905437</v>
      </c>
      <c r="O25" s="122">
        <f t="shared" si="10"/>
        <v>8932.7506962610278</v>
      </c>
      <c r="P25" s="122">
        <f t="shared" si="10"/>
        <v>0</v>
      </c>
      <c r="Q25" s="122">
        <f t="shared" si="10"/>
        <v>6544.3178699608779</v>
      </c>
      <c r="R25" s="122">
        <f t="shared" ref="R25:V25" si="11">SUM(R26:R27)</f>
        <v>7533.5812234148043</v>
      </c>
      <c r="S25" s="122">
        <f t="shared" si="11"/>
        <v>6988.1082589590505</v>
      </c>
      <c r="T25" s="122">
        <f t="shared" si="11"/>
        <v>6758.4633015796935</v>
      </c>
      <c r="U25" s="122">
        <f t="shared" si="11"/>
        <v>5862.974027999704</v>
      </c>
      <c r="V25" s="122">
        <f t="shared" si="11"/>
        <v>4804.4223735754422</v>
      </c>
      <c r="W25" s="122">
        <f t="shared" ref="W25" si="12">SUM(W26:W27)</f>
        <v>7454.9506922938235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8860.169736110618</v>
      </c>
      <c r="D26" s="98">
        <v>8696.7738224493023</v>
      </c>
      <c r="E26" s="98">
        <v>8732.5355320212584</v>
      </c>
      <c r="F26" s="98">
        <v>9338.4593973547562</v>
      </c>
      <c r="G26" s="98">
        <v>9140.3668731461185</v>
      </c>
      <c r="H26" s="98">
        <v>8543.5614565168726</v>
      </c>
      <c r="I26" s="98">
        <v>8028.0641182870513</v>
      </c>
      <c r="J26" s="98">
        <v>8373.4911990245018</v>
      </c>
      <c r="K26" s="98">
        <v>8516.1333371639248</v>
      </c>
      <c r="L26" s="98">
        <v>9174.6681142657508</v>
      </c>
      <c r="M26" s="98">
        <v>7036.1820812430678</v>
      </c>
      <c r="N26" s="98">
        <v>8045.716585215233</v>
      </c>
      <c r="O26" s="98">
        <v>8752.8560277094439</v>
      </c>
      <c r="P26" s="98">
        <v>0</v>
      </c>
      <c r="Q26" s="98">
        <v>6413.8627869210577</v>
      </c>
      <c r="R26" s="98">
        <v>7384.0979107744424</v>
      </c>
      <c r="S26" s="98">
        <v>6850.094312994549</v>
      </c>
      <c r="T26" s="98">
        <v>6625.4994247272361</v>
      </c>
      <c r="U26" s="98">
        <v>5747.9886697256379</v>
      </c>
      <c r="V26" s="98">
        <v>4710.4671772384772</v>
      </c>
      <c r="W26" s="98">
        <v>7309.4615136929215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216.59837071710606</v>
      </c>
      <c r="D27" s="98">
        <v>209.75839782619053</v>
      </c>
      <c r="E27" s="98">
        <v>200.88598428818642</v>
      </c>
      <c r="F27" s="98">
        <v>216.58575601661897</v>
      </c>
      <c r="G27" s="98">
        <v>207.2188600594032</v>
      </c>
      <c r="H27" s="98">
        <v>190.23168758923339</v>
      </c>
      <c r="I27" s="98">
        <v>178.72726497875615</v>
      </c>
      <c r="J27" s="98">
        <v>183.63241935783873</v>
      </c>
      <c r="K27" s="98">
        <v>181.38401597724308</v>
      </c>
      <c r="L27" s="98">
        <v>194.32534573292088</v>
      </c>
      <c r="M27" s="98">
        <v>147.35265324996709</v>
      </c>
      <c r="N27" s="98">
        <v>166.84724927531153</v>
      </c>
      <c r="O27" s="98">
        <v>179.89466855158324</v>
      </c>
      <c r="P27" s="98">
        <v>0</v>
      </c>
      <c r="Q27" s="98">
        <v>130.45508303982064</v>
      </c>
      <c r="R27" s="98">
        <v>149.4833126403617</v>
      </c>
      <c r="S27" s="98">
        <v>138.01394596450174</v>
      </c>
      <c r="T27" s="98">
        <v>132.96387685245728</v>
      </c>
      <c r="U27" s="98">
        <v>114.98535827406653</v>
      </c>
      <c r="V27" s="98">
        <v>93.955196336964889</v>
      </c>
      <c r="W27" s="98">
        <v>145.48917860090251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8.9313166471720198</v>
      </c>
      <c r="D28" s="122">
        <f t="shared" si="13"/>
        <v>22.972412354233523</v>
      </c>
      <c r="E28" s="122">
        <f t="shared" si="13"/>
        <v>15.449229468505264</v>
      </c>
      <c r="F28" s="122">
        <f t="shared" si="13"/>
        <v>6.3997153261200657</v>
      </c>
      <c r="G28" s="122">
        <f t="shared" si="13"/>
        <v>7.64649427028316</v>
      </c>
      <c r="H28" s="122">
        <f t="shared" si="13"/>
        <v>13.125296944926049</v>
      </c>
      <c r="I28" s="122">
        <f t="shared" si="13"/>
        <v>2.9602781691842055</v>
      </c>
      <c r="J28" s="122">
        <f t="shared" si="13"/>
        <v>15.574372114293643</v>
      </c>
      <c r="K28" s="122">
        <f t="shared" si="13"/>
        <v>58.121812911856374</v>
      </c>
      <c r="L28" s="122">
        <f t="shared" si="13"/>
        <v>34.39216416195368</v>
      </c>
      <c r="M28" s="122">
        <f t="shared" si="13"/>
        <v>24.868961738291055</v>
      </c>
      <c r="N28" s="122">
        <f t="shared" si="13"/>
        <v>22.509470002097299</v>
      </c>
      <c r="O28" s="122">
        <f t="shared" si="13"/>
        <v>45.296344850308181</v>
      </c>
      <c r="P28" s="122">
        <f t="shared" si="13"/>
        <v>0</v>
      </c>
      <c r="Q28" s="122">
        <f t="shared" si="13"/>
        <v>30.620843464690594</v>
      </c>
      <c r="R28" s="122">
        <f t="shared" si="13"/>
        <v>93.303154148379278</v>
      </c>
      <c r="S28" s="122">
        <f t="shared" si="13"/>
        <v>114.73254479660966</v>
      </c>
      <c r="T28" s="122">
        <f t="shared" si="13"/>
        <v>90.820795614574294</v>
      </c>
      <c r="U28" s="122">
        <f t="shared" si="13"/>
        <v>212.06966438480862</v>
      </c>
      <c r="V28" s="122">
        <f t="shared" si="13"/>
        <v>105.58100462968717</v>
      </c>
      <c r="W28" s="122">
        <f t="shared" si="13"/>
        <v>320.71204444588636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8.9313166471720198</v>
      </c>
      <c r="D29" s="98">
        <f>IF(RES_hhdet_in_tes!D29=0,0,RES_hhdet_in_tes!D29*1000*11630/RES_hhdet_in_new!D26)</f>
        <v>22.972412354233523</v>
      </c>
      <c r="E29" s="98">
        <f>IF(RES_hhdet_in_tes!E29=0,0,RES_hhdet_in_tes!E29*1000*11630/RES_hhdet_in_new!E26)</f>
        <v>15.449229468505264</v>
      </c>
      <c r="F29" s="98">
        <f>IF(RES_hhdet_in_tes!F29=0,0,RES_hhdet_in_tes!F29*1000*11630/RES_hhdet_in_new!F26)</f>
        <v>6.3997153261200657</v>
      </c>
      <c r="G29" s="98">
        <f>IF(RES_hhdet_in_tes!G29=0,0,RES_hhdet_in_tes!G29*1000*11630/RES_hhdet_in_new!G26)</f>
        <v>7.64649427028316</v>
      </c>
      <c r="H29" s="98">
        <f>IF(RES_hhdet_in_tes!H29=0,0,RES_hhdet_in_tes!H29*1000*11630/RES_hhdet_in_new!H26)</f>
        <v>13.125296944926049</v>
      </c>
      <c r="I29" s="98">
        <f>IF(RES_hhdet_in_tes!I29=0,0,RES_hhdet_in_tes!I29*1000*11630/RES_hhdet_in_new!I26)</f>
        <v>2.9602781691842055</v>
      </c>
      <c r="J29" s="98">
        <f>IF(RES_hhdet_in_tes!J29=0,0,RES_hhdet_in_tes!J29*1000*11630/RES_hhdet_in_new!J26)</f>
        <v>15.574372114293643</v>
      </c>
      <c r="K29" s="98">
        <f>IF(RES_hhdet_in_tes!K29=0,0,RES_hhdet_in_tes!K29*1000*11630/RES_hhdet_in_new!K26)</f>
        <v>58.121812911856374</v>
      </c>
      <c r="L29" s="98">
        <f>IF(RES_hhdet_in_tes!L29=0,0,RES_hhdet_in_tes!L29*1000*11630/RES_hhdet_in_new!L26)</f>
        <v>34.39216416195368</v>
      </c>
      <c r="M29" s="98">
        <f>IF(RES_hhdet_in_tes!M29=0,0,RES_hhdet_in_tes!M29*1000*11630/RES_hhdet_in_new!M26)</f>
        <v>24.868961738291055</v>
      </c>
      <c r="N29" s="98">
        <f>IF(RES_hhdet_in_tes!N29=0,0,RES_hhdet_in_tes!N29*1000*11630/RES_hhdet_in_new!N26)</f>
        <v>22.509470002097299</v>
      </c>
      <c r="O29" s="98">
        <f>IF(RES_hhdet_in_tes!O29=0,0,RES_hhdet_in_tes!O29*1000*11630/RES_hhdet_in_new!O26)</f>
        <v>45.296344850308181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30.620843464690594</v>
      </c>
      <c r="R29" s="98">
        <f>IF(RES_hhdet_in_tes!R29=0,0,RES_hhdet_in_tes!R29*1000*11630/RES_hhdet_in_new!R26)</f>
        <v>93.303154148379278</v>
      </c>
      <c r="S29" s="98">
        <f>IF(RES_hhdet_in_tes!S29=0,0,RES_hhdet_in_tes!S29*1000*11630/RES_hhdet_in_new!S26)</f>
        <v>114.73254479660966</v>
      </c>
      <c r="T29" s="98">
        <f>IF(RES_hhdet_in_tes!T29=0,0,RES_hhdet_in_tes!T29*1000*11630/RES_hhdet_in_new!T26)</f>
        <v>90.820795614574294</v>
      </c>
      <c r="U29" s="98">
        <f>IF(RES_hhdet_in_tes!U29=0,0,RES_hhdet_in_tes!U29*1000*11630/RES_hhdet_in_new!U26)</f>
        <v>212.06966438480862</v>
      </c>
      <c r="V29" s="98">
        <f>IF(RES_hhdet_in_tes!V29=0,0,RES_hhdet_in_tes!V29*1000*11630/RES_hhdet_in_new!V26)</f>
        <v>105.58100462968717</v>
      </c>
      <c r="W29" s="98">
        <f>IF(RES_hhdet_in_tes!W29=0,0,RES_hhdet_in_tes!W29*1000*11630/RES_hhdet_in_new!W26)</f>
        <v>320.71204444588636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870.2941124047976</v>
      </c>
      <c r="D30" s="122">
        <v>871.68580831132704</v>
      </c>
      <c r="E30" s="122">
        <v>915.72485887582104</v>
      </c>
      <c r="F30" s="122">
        <v>922.63604351109711</v>
      </c>
      <c r="G30" s="122">
        <v>860.91921006701943</v>
      </c>
      <c r="H30" s="122">
        <v>891.08207672109711</v>
      </c>
      <c r="I30" s="122">
        <v>902.75563426236238</v>
      </c>
      <c r="J30" s="122">
        <v>916.47190123130611</v>
      </c>
      <c r="K30" s="122">
        <v>852.55815613125742</v>
      </c>
      <c r="L30" s="122">
        <v>932.84788801168895</v>
      </c>
      <c r="M30" s="122">
        <v>1002.2777331268946</v>
      </c>
      <c r="N30" s="122">
        <v>1065.3879200109504</v>
      </c>
      <c r="O30" s="122">
        <v>1126.2398698690404</v>
      </c>
      <c r="P30" s="122">
        <v>0</v>
      </c>
      <c r="Q30" s="122">
        <v>1067.1353956780924</v>
      </c>
      <c r="R30" s="122">
        <v>1076.3782287728081</v>
      </c>
      <c r="S30" s="122">
        <v>1144.3503167381677</v>
      </c>
      <c r="T30" s="122">
        <v>1159.3157966221158</v>
      </c>
      <c r="U30" s="122">
        <v>1147.9576078202542</v>
      </c>
      <c r="V30" s="122">
        <v>1200.4978980337487</v>
      </c>
      <c r="W30" s="122">
        <v>1170.4052273691996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863.53083110388638</v>
      </c>
      <c r="D31" s="98">
        <v>898.54251790149601</v>
      </c>
      <c r="E31" s="98">
        <v>884.85746996930914</v>
      </c>
      <c r="F31" s="98">
        <v>910.0325268916971</v>
      </c>
      <c r="G31" s="98">
        <v>895.21535596718627</v>
      </c>
      <c r="H31" s="98">
        <v>882.63306645792215</v>
      </c>
      <c r="I31" s="98">
        <v>924.31832232769239</v>
      </c>
      <c r="J31" s="98">
        <v>878.71239871396801</v>
      </c>
      <c r="K31" s="98">
        <v>895.15993361630103</v>
      </c>
      <c r="L31" s="98">
        <v>951.90132453435297</v>
      </c>
      <c r="M31" s="98">
        <v>1031.6468604699294</v>
      </c>
      <c r="N31" s="98">
        <v>1022.856117746337</v>
      </c>
      <c r="O31" s="98">
        <v>1040.0531287701253</v>
      </c>
      <c r="P31" s="98">
        <v>0</v>
      </c>
      <c r="Q31" s="98">
        <v>1049.1929710590966</v>
      </c>
      <c r="R31" s="98">
        <v>1070.9208973671107</v>
      </c>
      <c r="S31" s="98">
        <v>1141.0413921011345</v>
      </c>
      <c r="T31" s="98">
        <v>1181.687305917091</v>
      </c>
      <c r="U31" s="98">
        <v>1136.3211123444969</v>
      </c>
      <c r="V31" s="98">
        <v>1164.6826012660788</v>
      </c>
      <c r="W31" s="98">
        <v>1202.5081105057054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895.29863144928856</v>
      </c>
      <c r="H32" s="98">
        <v>882.79020375095195</v>
      </c>
      <c r="I32" s="98">
        <v>924.80854497529333</v>
      </c>
      <c r="J32" s="98">
        <v>0</v>
      </c>
      <c r="K32" s="98">
        <v>895.72965922023718</v>
      </c>
      <c r="L32" s="98">
        <v>952.44279865361375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1071.576859414638</v>
      </c>
      <c r="S32" s="98">
        <v>1142.2549466307025</v>
      </c>
      <c r="T32" s="98">
        <v>1183.5476599844039</v>
      </c>
      <c r="U32" s="98">
        <v>0</v>
      </c>
      <c r="V32" s="98">
        <v>0</v>
      </c>
      <c r="W32" s="98">
        <v>1202.8324561327047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191.47709979139316</v>
      </c>
      <c r="H33" s="101">
        <v>180.45223882801943</v>
      </c>
      <c r="I33" s="101">
        <v>228.63535238323311</v>
      </c>
      <c r="J33" s="101">
        <v>0</v>
      </c>
      <c r="K33" s="101">
        <v>188.50101025504205</v>
      </c>
      <c r="L33" s="101">
        <v>429.29864229473816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218.08180747596325</v>
      </c>
      <c r="S33" s="101">
        <v>261.63233645579686</v>
      </c>
      <c r="T33" s="101">
        <v>270.14042387008527</v>
      </c>
      <c r="U33" s="101">
        <v>0</v>
      </c>
      <c r="V33" s="101">
        <v>0</v>
      </c>
      <c r="W33" s="101">
        <v>269.97584666528451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703.82153165789555</v>
      </c>
      <c r="H34" s="104">
        <v>702.33796492293254</v>
      </c>
      <c r="I34" s="104">
        <v>696.17319259206022</v>
      </c>
      <c r="J34" s="104">
        <v>0</v>
      </c>
      <c r="K34" s="104">
        <v>707.22864896519513</v>
      </c>
      <c r="L34" s="104">
        <v>523.14415635887553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853.49505193867481</v>
      </c>
      <c r="S34" s="104">
        <v>880.62261017490573</v>
      </c>
      <c r="T34" s="104">
        <v>913.40723611431861</v>
      </c>
      <c r="U34" s="104">
        <v>0</v>
      </c>
      <c r="V34" s="104">
        <v>0</v>
      </c>
      <c r="W34" s="104">
        <v>932.85660946742018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871.12340556147592</v>
      </c>
      <c r="D35" s="101">
        <v>869.32529175498883</v>
      </c>
      <c r="E35" s="101">
        <v>918.35344033922115</v>
      </c>
      <c r="F35" s="101">
        <v>923.87646001217354</v>
      </c>
      <c r="G35" s="101">
        <v>857.35975570716732</v>
      </c>
      <c r="H35" s="101">
        <v>891.76607771351678</v>
      </c>
      <c r="I35" s="101">
        <v>901.24952408693855</v>
      </c>
      <c r="J35" s="101">
        <v>918.01754293131114</v>
      </c>
      <c r="K35" s="101">
        <v>849.87952133814701</v>
      </c>
      <c r="L35" s="101">
        <v>931.96042964069886</v>
      </c>
      <c r="M35" s="101">
        <v>1000.9290080506421</v>
      </c>
      <c r="N35" s="101">
        <v>1067.0426770032013</v>
      </c>
      <c r="O35" s="101">
        <v>1129.9663043186358</v>
      </c>
      <c r="P35" s="101">
        <v>0</v>
      </c>
      <c r="Q35" s="101">
        <v>1067.8303583876384</v>
      </c>
      <c r="R35" s="101">
        <v>1076.5709380578946</v>
      </c>
      <c r="S35" s="101">
        <v>1144.4520391120236</v>
      </c>
      <c r="T35" s="101">
        <v>1158.3655778851755</v>
      </c>
      <c r="U35" s="101">
        <v>1148.1668344804868</v>
      </c>
      <c r="V35" s="101">
        <v>1201.6248738651777</v>
      </c>
      <c r="W35" s="101">
        <v>1169.0576464888168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871.09352503942955</v>
      </c>
      <c r="D36" s="104">
        <v>869.26389107119155</v>
      </c>
      <c r="E36" s="104">
        <v>918.32333201125573</v>
      </c>
      <c r="F36" s="104">
        <v>923.89077627988775</v>
      </c>
      <c r="G36" s="104">
        <v>857.442577989185</v>
      </c>
      <c r="H36" s="104">
        <v>892.04427601666009</v>
      </c>
      <c r="I36" s="104">
        <v>901.74811740474513</v>
      </c>
      <c r="J36" s="104">
        <v>918.60333149212727</v>
      </c>
      <c r="K36" s="104">
        <v>850.37772048488796</v>
      </c>
      <c r="L36" s="104">
        <v>932.51712187340445</v>
      </c>
      <c r="M36" s="104">
        <v>1001.651362120099</v>
      </c>
      <c r="N36" s="104">
        <v>1067.3508345215166</v>
      </c>
      <c r="O36" s="104">
        <v>1129.7438093618564</v>
      </c>
      <c r="P36" s="104">
        <v>0</v>
      </c>
      <c r="Q36" s="104">
        <v>1067.679844077061</v>
      </c>
      <c r="R36" s="104">
        <v>1076.5976845466669</v>
      </c>
      <c r="S36" s="104">
        <v>1144.6517626661591</v>
      </c>
      <c r="T36" s="104">
        <v>1159.3979064162518</v>
      </c>
      <c r="U36" s="104">
        <v>1149.233311235301</v>
      </c>
      <c r="V36" s="104">
        <v>1201.86854754609</v>
      </c>
      <c r="W36" s="104">
        <v>1169.1577931287907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205.83296184208615</v>
      </c>
      <c r="D37" s="98">
        <v>187.38913374341652</v>
      </c>
      <c r="E37" s="98">
        <v>220.52505616524792</v>
      </c>
      <c r="F37" s="98">
        <v>215.72641392566936</v>
      </c>
      <c r="G37" s="98">
        <v>183.27150428162921</v>
      </c>
      <c r="H37" s="98">
        <v>182.25563938950799</v>
      </c>
      <c r="I37" s="98">
        <v>222.94398146377125</v>
      </c>
      <c r="J37" s="98">
        <v>210.53376671849128</v>
      </c>
      <c r="K37" s="98">
        <v>178.64800405281093</v>
      </c>
      <c r="L37" s="98">
        <v>420.3076625267343</v>
      </c>
      <c r="M37" s="98">
        <v>200.04614521763961</v>
      </c>
      <c r="N37" s="98">
        <v>270.41375971199164</v>
      </c>
      <c r="O37" s="98">
        <v>298.5007571016244</v>
      </c>
      <c r="P37" s="98">
        <v>0</v>
      </c>
      <c r="Q37" s="98">
        <v>234.17112987862927</v>
      </c>
      <c r="R37" s="98">
        <v>219.19734134513143</v>
      </c>
      <c r="S37" s="98">
        <v>262.3250766823445</v>
      </c>
      <c r="T37" s="98">
        <v>264.73215218460285</v>
      </c>
      <c r="U37" s="98">
        <v>242.31804083937848</v>
      </c>
      <c r="V37" s="98">
        <v>263.33515796028291</v>
      </c>
      <c r="W37" s="98">
        <v>262.431860310525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665.26056319734334</v>
      </c>
      <c r="D38" s="98">
        <v>681.874757327775</v>
      </c>
      <c r="E38" s="98">
        <v>697.79827584600787</v>
      </c>
      <c r="F38" s="98">
        <v>708.16436235421816</v>
      </c>
      <c r="G38" s="98">
        <v>674.17107370755582</v>
      </c>
      <c r="H38" s="98">
        <v>709.78863662715219</v>
      </c>
      <c r="I38" s="98">
        <v>678.80413594097411</v>
      </c>
      <c r="J38" s="98">
        <v>708.06956477363588</v>
      </c>
      <c r="K38" s="98">
        <v>671.729716432077</v>
      </c>
      <c r="L38" s="98">
        <v>512.20945934667009</v>
      </c>
      <c r="M38" s="98">
        <v>801.60521690245946</v>
      </c>
      <c r="N38" s="98">
        <v>796.93707480952503</v>
      </c>
      <c r="O38" s="98">
        <v>831.24305226023216</v>
      </c>
      <c r="P38" s="98">
        <v>0</v>
      </c>
      <c r="Q38" s="98">
        <v>833.5087141984319</v>
      </c>
      <c r="R38" s="98">
        <v>857.40034320153529</v>
      </c>
      <c r="S38" s="98">
        <v>882.32668598381451</v>
      </c>
      <c r="T38" s="98">
        <v>894.66575423164898</v>
      </c>
      <c r="U38" s="98">
        <v>906.91527039592256</v>
      </c>
      <c r="V38" s="98">
        <v>938.53338958580707</v>
      </c>
      <c r="W38" s="98">
        <v>906.72593281826551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567.39188359906962</v>
      </c>
      <c r="D39" s="122">
        <v>573.53494362325102</v>
      </c>
      <c r="E39" s="122">
        <v>553.55003103883644</v>
      </c>
      <c r="F39" s="122">
        <v>501.03338379890431</v>
      </c>
      <c r="G39" s="122">
        <v>514.88603776338368</v>
      </c>
      <c r="H39" s="122">
        <v>526.17554857616801</v>
      </c>
      <c r="I39" s="122">
        <v>552.41788554147877</v>
      </c>
      <c r="J39" s="122">
        <v>562.49378214279056</v>
      </c>
      <c r="K39" s="122">
        <v>460.12252112471703</v>
      </c>
      <c r="L39" s="122">
        <v>580.06923597971456</v>
      </c>
      <c r="M39" s="122">
        <v>575.19854687322095</v>
      </c>
      <c r="N39" s="122">
        <v>607.12769729978083</v>
      </c>
      <c r="O39" s="122">
        <v>624.15999278908635</v>
      </c>
      <c r="P39" s="122">
        <v>0</v>
      </c>
      <c r="Q39" s="122">
        <v>575.90076907079538</v>
      </c>
      <c r="R39" s="122">
        <v>560.52383858460053</v>
      </c>
      <c r="S39" s="122">
        <v>595.46341841017033</v>
      </c>
      <c r="T39" s="122">
        <v>596.42018302217957</v>
      </c>
      <c r="U39" s="122">
        <v>588.75919218494107</v>
      </c>
      <c r="V39" s="122">
        <v>618.78667772324013</v>
      </c>
      <c r="W39" s="122">
        <v>586.01700603307859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555.32091762989432</v>
      </c>
      <c r="D40" s="98">
        <v>569.33003292293722</v>
      </c>
      <c r="E40" s="98">
        <v>537.50728787781895</v>
      </c>
      <c r="F40" s="98">
        <v>529.80080867084735</v>
      </c>
      <c r="G40" s="98">
        <v>517.90487911972627</v>
      </c>
      <c r="H40" s="98">
        <v>519.47571721766167</v>
      </c>
      <c r="I40" s="98">
        <v>553.47582758059798</v>
      </c>
      <c r="J40" s="98">
        <v>524.5558374270795</v>
      </c>
      <c r="K40" s="98">
        <v>536.1593750675728</v>
      </c>
      <c r="L40" s="98">
        <v>556.7087005574939</v>
      </c>
      <c r="M40" s="98">
        <v>589.04600044196343</v>
      </c>
      <c r="N40" s="98">
        <v>585.96981162982786</v>
      </c>
      <c r="O40" s="98">
        <v>590.449678664153</v>
      </c>
      <c r="P40" s="98">
        <v>0</v>
      </c>
      <c r="Q40" s="98">
        <v>588.54100989656706</v>
      </c>
      <c r="R40" s="98">
        <v>544.35182416401778</v>
      </c>
      <c r="S40" s="98">
        <v>592.6323359778803</v>
      </c>
      <c r="T40" s="98">
        <v>595.44409633681153</v>
      </c>
      <c r="U40" s="98">
        <v>586.4870731590396</v>
      </c>
      <c r="V40" s="98">
        <v>624.75301235205495</v>
      </c>
      <c r="W40" s="98">
        <v>573.27484237900592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576.55353245222955</v>
      </c>
      <c r="D41" s="33">
        <v>577.16421867132544</v>
      </c>
      <c r="E41" s="33">
        <v>567.11926979459565</v>
      </c>
      <c r="F41" s="33">
        <v>471.89235600654655</v>
      </c>
      <c r="G41" s="33">
        <v>512.64117922669573</v>
      </c>
      <c r="H41" s="33">
        <v>530.03674932760055</v>
      </c>
      <c r="I41" s="33">
        <v>551.79895650307492</v>
      </c>
      <c r="J41" s="33">
        <v>580.89358967195597</v>
      </c>
      <c r="K41" s="33">
        <v>419.85716869779276</v>
      </c>
      <c r="L41" s="33">
        <v>593.12102204362907</v>
      </c>
      <c r="M41" s="33">
        <v>567.19076229518248</v>
      </c>
      <c r="N41" s="33">
        <v>617.91993413912098</v>
      </c>
      <c r="O41" s="33">
        <v>640.86238407757287</v>
      </c>
      <c r="P41" s="33">
        <v>0</v>
      </c>
      <c r="Q41" s="33">
        <v>571.12160958664083</v>
      </c>
      <c r="R41" s="33">
        <v>564.99263870935647</v>
      </c>
      <c r="S41" s="33">
        <v>596.36720603588992</v>
      </c>
      <c r="T41" s="33">
        <v>596.75444939446174</v>
      </c>
      <c r="U41" s="33">
        <v>589.5076978787356</v>
      </c>
      <c r="V41" s="33">
        <v>616.92462171381396</v>
      </c>
      <c r="W41" s="33">
        <v>589.77451529688915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11099.459909976595</v>
      </c>
      <c r="D43" s="117">
        <f t="shared" si="14"/>
        <v>10006.311953049608</v>
      </c>
      <c r="E43" s="117">
        <f t="shared" si="14"/>
        <v>10665.880938826425</v>
      </c>
      <c r="F43" s="117">
        <f t="shared" si="14"/>
        <v>10787.174161156125</v>
      </c>
      <c r="G43" s="117">
        <f t="shared" si="14"/>
        <v>10919.719742545687</v>
      </c>
      <c r="H43" s="117">
        <f t="shared" si="14"/>
        <v>10360.556422433656</v>
      </c>
      <c r="I43" s="117">
        <f t="shared" si="14"/>
        <v>8980.8230926064243</v>
      </c>
      <c r="J43" s="117">
        <f t="shared" si="14"/>
        <v>10482.287950819622</v>
      </c>
      <c r="K43" s="117">
        <f t="shared" si="14"/>
        <v>10404.943856467282</v>
      </c>
      <c r="L43" s="117">
        <f t="shared" si="14"/>
        <v>10335.165926432222</v>
      </c>
      <c r="M43" s="117">
        <f t="shared" si="14"/>
        <v>8887.9851348471966</v>
      </c>
      <c r="N43" s="117">
        <f t="shared" si="14"/>
        <v>9788.5536390563084</v>
      </c>
      <c r="O43" s="117">
        <f t="shared" si="14"/>
        <v>10420.394642977681</v>
      </c>
      <c r="P43" s="117">
        <f t="shared" si="14"/>
        <v>8459.4191996803347</v>
      </c>
      <c r="Q43" s="117">
        <f t="shared" si="14"/>
        <v>8817.8284314435132</v>
      </c>
      <c r="R43" s="117">
        <f t="shared" ref="R43:V43" si="15">R44+R47+R49+R58</f>
        <v>0</v>
      </c>
      <c r="S43" s="117">
        <f t="shared" si="15"/>
        <v>8859.3741946177815</v>
      </c>
      <c r="T43" s="117">
        <f t="shared" si="15"/>
        <v>8164.571104128413</v>
      </c>
      <c r="U43" s="117">
        <f t="shared" si="15"/>
        <v>8025.4483992900468</v>
      </c>
      <c r="V43" s="117">
        <f t="shared" si="15"/>
        <v>7773.633174009633</v>
      </c>
      <c r="W43" s="117">
        <f t="shared" ref="W43" si="16">W44+W47+W49+W58</f>
        <v>7796.1623651652026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9637.5717072422376</v>
      </c>
      <c r="D44" s="122">
        <f t="shared" si="17"/>
        <v>8543.0776324349772</v>
      </c>
      <c r="E44" s="122">
        <f t="shared" si="17"/>
        <v>9175.526309588171</v>
      </c>
      <c r="F44" s="122">
        <f t="shared" si="17"/>
        <v>9367.5067249138519</v>
      </c>
      <c r="G44" s="122">
        <f t="shared" si="17"/>
        <v>9520.7992021332102</v>
      </c>
      <c r="H44" s="122">
        <f t="shared" si="17"/>
        <v>8920.4949643175678</v>
      </c>
      <c r="I44" s="122">
        <f t="shared" si="17"/>
        <v>7556.6019481879412</v>
      </c>
      <c r="J44" s="122">
        <f t="shared" si="17"/>
        <v>8963.6997984383688</v>
      </c>
      <c r="K44" s="122">
        <f t="shared" si="17"/>
        <v>9004.9918910065571</v>
      </c>
      <c r="L44" s="122">
        <f t="shared" si="17"/>
        <v>8794.4555143376747</v>
      </c>
      <c r="M44" s="122">
        <f t="shared" si="17"/>
        <v>7281.8074893673111</v>
      </c>
      <c r="N44" s="122">
        <f t="shared" si="17"/>
        <v>8106.895205603063</v>
      </c>
      <c r="O44" s="122">
        <f t="shared" si="17"/>
        <v>8670.2284915796008</v>
      </c>
      <c r="P44" s="122">
        <f t="shared" si="17"/>
        <v>6842.5621336243994</v>
      </c>
      <c r="Q44" s="122">
        <f t="shared" si="17"/>
        <v>7230.3161955026517</v>
      </c>
      <c r="R44" s="122">
        <f t="shared" ref="R44:V44" si="18">SUM(R45:R46)</f>
        <v>0</v>
      </c>
      <c r="S44" s="122">
        <f t="shared" si="18"/>
        <v>6969.1986113898683</v>
      </c>
      <c r="T44" s="122">
        <f t="shared" si="18"/>
        <v>6336.6370143299191</v>
      </c>
      <c r="U44" s="122">
        <f t="shared" si="18"/>
        <v>6082.6368166994816</v>
      </c>
      <c r="V44" s="122">
        <f t="shared" si="18"/>
        <v>5810.0967366479172</v>
      </c>
      <c r="W44" s="122">
        <f t="shared" ref="W44" si="19">SUM(W45:W46)</f>
        <v>5761.0138999853252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9407.5909139808446</v>
      </c>
      <c r="D45" s="98">
        <v>8341.8789804383086</v>
      </c>
      <c r="E45" s="98">
        <v>8969.1961111643486</v>
      </c>
      <c r="F45" s="98">
        <v>9155.1719328286072</v>
      </c>
      <c r="G45" s="98">
        <v>9309.7405166255503</v>
      </c>
      <c r="H45" s="98">
        <v>8726.1967043068453</v>
      </c>
      <c r="I45" s="98">
        <v>7392.0344898891135</v>
      </c>
      <c r="J45" s="98">
        <v>8771.3424183429561</v>
      </c>
      <c r="K45" s="98">
        <v>8817.1955892902552</v>
      </c>
      <c r="L45" s="98">
        <v>8612.0468473177807</v>
      </c>
      <c r="M45" s="98">
        <v>7132.439010801796</v>
      </c>
      <c r="N45" s="98">
        <v>7942.1947305166505</v>
      </c>
      <c r="O45" s="98">
        <v>8495.620698997629</v>
      </c>
      <c r="P45" s="98">
        <v>6705.4791200963937</v>
      </c>
      <c r="Q45" s="98">
        <v>7086.1863536412111</v>
      </c>
      <c r="R45" s="98">
        <v>0</v>
      </c>
      <c r="S45" s="98">
        <v>6831.5581277389301</v>
      </c>
      <c r="T45" s="98">
        <v>6211.9720149009581</v>
      </c>
      <c r="U45" s="98">
        <v>5963.3434051511722</v>
      </c>
      <c r="V45" s="98">
        <v>5696.474590803512</v>
      </c>
      <c r="W45" s="98">
        <v>5648.5832193795286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229.98079326139234</v>
      </c>
      <c r="D46" s="98">
        <v>201.19865199666867</v>
      </c>
      <c r="E46" s="98">
        <v>206.33019842382225</v>
      </c>
      <c r="F46" s="98">
        <v>212.33479208524395</v>
      </c>
      <c r="G46" s="98">
        <v>211.05868550766061</v>
      </c>
      <c r="H46" s="98">
        <v>194.29826001072192</v>
      </c>
      <c r="I46" s="98">
        <v>164.56745829882732</v>
      </c>
      <c r="J46" s="98">
        <v>192.35738009541316</v>
      </c>
      <c r="K46" s="98">
        <v>187.79630171630271</v>
      </c>
      <c r="L46" s="98">
        <v>182.40866701989384</v>
      </c>
      <c r="M46" s="98">
        <v>149.36847856551492</v>
      </c>
      <c r="N46" s="98">
        <v>164.7004750864125</v>
      </c>
      <c r="O46" s="98">
        <v>174.60779258197132</v>
      </c>
      <c r="P46" s="98">
        <v>137.08301352800552</v>
      </c>
      <c r="Q46" s="98">
        <v>144.12984186144013</v>
      </c>
      <c r="R46" s="98">
        <v>0</v>
      </c>
      <c r="S46" s="98">
        <v>137.64048365093856</v>
      </c>
      <c r="T46" s="98">
        <v>124.66499942896091</v>
      </c>
      <c r="U46" s="98">
        <v>119.29341154830929</v>
      </c>
      <c r="V46" s="98">
        <v>113.62214584440557</v>
      </c>
      <c r="W46" s="98">
        <v>112.43068060579625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8.9434283874278009</v>
      </c>
      <c r="D47" s="122">
        <f t="shared" si="20"/>
        <v>22.96378699006511</v>
      </c>
      <c r="E47" s="122">
        <f t="shared" si="20"/>
        <v>15.485429166590551</v>
      </c>
      <c r="F47" s="122">
        <f t="shared" si="20"/>
        <v>6.4265520711867046</v>
      </c>
      <c r="G47" s="122">
        <f t="shared" si="20"/>
        <v>7.6227193763638645</v>
      </c>
      <c r="H47" s="122">
        <f t="shared" si="20"/>
        <v>13.106759375198006</v>
      </c>
      <c r="I47" s="122">
        <f t="shared" si="20"/>
        <v>2.970968511290633</v>
      </c>
      <c r="J47" s="122">
        <f t="shared" si="20"/>
        <v>15.615576337147392</v>
      </c>
      <c r="K47" s="122">
        <f t="shared" si="20"/>
        <v>58.110999539360854</v>
      </c>
      <c r="L47" s="122">
        <f t="shared" si="20"/>
        <v>34.368771454396089</v>
      </c>
      <c r="M47" s="122">
        <f t="shared" si="20"/>
        <v>24.862148631080565</v>
      </c>
      <c r="N47" s="122">
        <f t="shared" si="20"/>
        <v>22.495383074162017</v>
      </c>
      <c r="O47" s="122">
        <f t="shared" si="20"/>
        <v>45.307967988923593</v>
      </c>
      <c r="P47" s="122">
        <f t="shared" si="20"/>
        <v>19.945991393957112</v>
      </c>
      <c r="Q47" s="122">
        <f t="shared" si="20"/>
        <v>30.627339002260587</v>
      </c>
      <c r="R47" s="122">
        <f t="shared" si="20"/>
        <v>0</v>
      </c>
      <c r="S47" s="122">
        <f t="shared" si="20"/>
        <v>114.7742185893089</v>
      </c>
      <c r="T47" s="122">
        <f t="shared" si="20"/>
        <v>90.758365917129808</v>
      </c>
      <c r="U47" s="122">
        <f t="shared" si="20"/>
        <v>212.20851541936068</v>
      </c>
      <c r="V47" s="122">
        <f t="shared" si="20"/>
        <v>105.6512743108182</v>
      </c>
      <c r="W47" s="122">
        <f t="shared" si="20"/>
        <v>320.73315402139264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8.9434283874278009</v>
      </c>
      <c r="D48" s="98">
        <f>IF(RES_hhdet_in_tes!D48=0,0,RES_hhdet_in_tes!D48*1000*11630/RES_hhdet_in_new!D45)</f>
        <v>22.96378699006511</v>
      </c>
      <c r="E48" s="98">
        <f>IF(RES_hhdet_in_tes!E48=0,0,RES_hhdet_in_tes!E48*1000*11630/RES_hhdet_in_new!E45)</f>
        <v>15.485429166590551</v>
      </c>
      <c r="F48" s="98">
        <f>IF(RES_hhdet_in_tes!F48=0,0,RES_hhdet_in_tes!F48*1000*11630/RES_hhdet_in_new!F45)</f>
        <v>6.4265520711867046</v>
      </c>
      <c r="G48" s="98">
        <f>IF(RES_hhdet_in_tes!G48=0,0,RES_hhdet_in_tes!G48*1000*11630/RES_hhdet_in_new!G45)</f>
        <v>7.6227193763638645</v>
      </c>
      <c r="H48" s="98">
        <f>IF(RES_hhdet_in_tes!H48=0,0,RES_hhdet_in_tes!H48*1000*11630/RES_hhdet_in_new!H45)</f>
        <v>13.106759375198006</v>
      </c>
      <c r="I48" s="98">
        <f>IF(RES_hhdet_in_tes!I48=0,0,RES_hhdet_in_tes!I48*1000*11630/RES_hhdet_in_new!I45)</f>
        <v>2.970968511290633</v>
      </c>
      <c r="J48" s="98">
        <f>IF(RES_hhdet_in_tes!J48=0,0,RES_hhdet_in_tes!J48*1000*11630/RES_hhdet_in_new!J45)</f>
        <v>15.615576337147392</v>
      </c>
      <c r="K48" s="98">
        <f>IF(RES_hhdet_in_tes!K48=0,0,RES_hhdet_in_tes!K48*1000*11630/RES_hhdet_in_new!K45)</f>
        <v>58.110999539360854</v>
      </c>
      <c r="L48" s="98">
        <f>IF(RES_hhdet_in_tes!L48=0,0,RES_hhdet_in_tes!L48*1000*11630/RES_hhdet_in_new!L45)</f>
        <v>34.368771454396089</v>
      </c>
      <c r="M48" s="98">
        <f>IF(RES_hhdet_in_tes!M48=0,0,RES_hhdet_in_tes!M48*1000*11630/RES_hhdet_in_new!M45)</f>
        <v>24.862148631080565</v>
      </c>
      <c r="N48" s="98">
        <f>IF(RES_hhdet_in_tes!N48=0,0,RES_hhdet_in_tes!N48*1000*11630/RES_hhdet_in_new!N45)</f>
        <v>22.495383074162017</v>
      </c>
      <c r="O48" s="98">
        <f>IF(RES_hhdet_in_tes!O48=0,0,RES_hhdet_in_tes!O48*1000*11630/RES_hhdet_in_new!O45)</f>
        <v>45.307967988923593</v>
      </c>
      <c r="P48" s="98">
        <f>IF(RES_hhdet_in_tes!P48=0,0,RES_hhdet_in_tes!P48*1000*11630/RES_hhdet_in_new!P45)</f>
        <v>19.945991393957112</v>
      </c>
      <c r="Q48" s="98">
        <f>IF(RES_hhdet_in_tes!Q48=0,0,RES_hhdet_in_tes!Q48*1000*11630/RES_hhdet_in_new!Q45)</f>
        <v>30.627339002260587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114.7742185893089</v>
      </c>
      <c r="T48" s="98">
        <f>IF(RES_hhdet_in_tes!T48=0,0,RES_hhdet_in_tes!T48*1000*11630/RES_hhdet_in_new!T45)</f>
        <v>90.758365917129808</v>
      </c>
      <c r="U48" s="98">
        <f>IF(RES_hhdet_in_tes!U48=0,0,RES_hhdet_in_tes!U48*1000*11630/RES_hhdet_in_new!U45)</f>
        <v>212.20851541936068</v>
      </c>
      <c r="V48" s="98">
        <f>IF(RES_hhdet_in_tes!V48=0,0,RES_hhdet_in_tes!V48*1000*11630/RES_hhdet_in_new!V45)</f>
        <v>105.6512743108182</v>
      </c>
      <c r="W48" s="98">
        <f>IF(RES_hhdet_in_tes!W48=0,0,RES_hhdet_in_tes!W48*1000*11630/RES_hhdet_in_new!W45)</f>
        <v>320.73315402139264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885.55266746086602</v>
      </c>
      <c r="D49" s="122">
        <v>866.73546199367138</v>
      </c>
      <c r="E49" s="122">
        <v>921.31919893806673</v>
      </c>
      <c r="F49" s="122">
        <v>912.20674359627765</v>
      </c>
      <c r="G49" s="122">
        <v>876.41164943605838</v>
      </c>
      <c r="H49" s="122">
        <v>900.77888771774462</v>
      </c>
      <c r="I49" s="122">
        <v>868.83224490444991</v>
      </c>
      <c r="J49" s="122">
        <v>940.48110079683499</v>
      </c>
      <c r="K49" s="122">
        <v>881.71317826728614</v>
      </c>
      <c r="L49" s="122">
        <v>926.27394155482489</v>
      </c>
      <c r="M49" s="122">
        <v>1006.1178909893831</v>
      </c>
      <c r="N49" s="122">
        <v>1052.0342854055123</v>
      </c>
      <c r="O49" s="122">
        <v>1080.6961987389641</v>
      </c>
      <c r="P49" s="122">
        <v>1047.416892891998</v>
      </c>
      <c r="Q49" s="122">
        <v>980.98330083245901</v>
      </c>
      <c r="R49" s="122">
        <v>0</v>
      </c>
      <c r="S49" s="122">
        <v>1179.9378536008144</v>
      </c>
      <c r="T49" s="122">
        <v>1140.7556096467085</v>
      </c>
      <c r="U49" s="122">
        <v>1141.8440127665917</v>
      </c>
      <c r="V49" s="122">
        <v>1239.0981845422755</v>
      </c>
      <c r="W49" s="122">
        <v>1128.3988207761547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898.21788442043612</v>
      </c>
      <c r="D50" s="98">
        <v>863.51166794941378</v>
      </c>
      <c r="E50" s="98">
        <v>923.28265324747156</v>
      </c>
      <c r="F50" s="98">
        <v>899.01346525551685</v>
      </c>
      <c r="G50" s="98">
        <v>893.48925293495915</v>
      </c>
      <c r="H50" s="98">
        <v>913.15463106616403</v>
      </c>
      <c r="I50" s="98">
        <v>853.11817312799963</v>
      </c>
      <c r="J50" s="98">
        <v>947.58805898163109</v>
      </c>
      <c r="K50" s="98">
        <v>904.61183729246272</v>
      </c>
      <c r="L50" s="98">
        <v>919.23849640815888</v>
      </c>
      <c r="M50" s="98">
        <v>1015.5900991984633</v>
      </c>
      <c r="N50" s="98">
        <v>1033.201418965125</v>
      </c>
      <c r="O50" s="98">
        <v>1012.8319223875245</v>
      </c>
      <c r="P50" s="98">
        <v>1069.6341178093489</v>
      </c>
      <c r="Q50" s="98">
        <v>980.98102287685106</v>
      </c>
      <c r="R50" s="98">
        <v>0</v>
      </c>
      <c r="S50" s="98">
        <v>1179.9390297813329</v>
      </c>
      <c r="T50" s="98">
        <v>1140.7558813179685</v>
      </c>
      <c r="U50" s="98">
        <v>1141.8429796866058</v>
      </c>
      <c r="V50" s="98">
        <v>1239.0966527970033</v>
      </c>
      <c r="W50" s="98">
        <v>1110.9351129734457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898.24279092187237</v>
      </c>
      <c r="D51" s="98">
        <v>0</v>
      </c>
      <c r="E51" s="98">
        <v>923.26538431814492</v>
      </c>
      <c r="F51" s="98">
        <v>898.98177851198182</v>
      </c>
      <c r="G51" s="98">
        <v>893.63262013076985</v>
      </c>
      <c r="H51" s="98">
        <v>913.5428828671337</v>
      </c>
      <c r="I51" s="98">
        <v>853.6936649705907</v>
      </c>
      <c r="J51" s="98">
        <v>948.66862403136656</v>
      </c>
      <c r="K51" s="98">
        <v>905.7628785867231</v>
      </c>
      <c r="L51" s="98">
        <v>920.14109447227918</v>
      </c>
      <c r="M51" s="98">
        <v>1016.9185677898267</v>
      </c>
      <c r="N51" s="98">
        <v>0</v>
      </c>
      <c r="O51" s="98">
        <v>0</v>
      </c>
      <c r="P51" s="98">
        <v>1070.176865691222</v>
      </c>
      <c r="Q51" s="98">
        <v>0</v>
      </c>
      <c r="R51" s="98">
        <v>0</v>
      </c>
      <c r="S51" s="98">
        <v>1179.6478558879514</v>
      </c>
      <c r="T51" s="98">
        <v>1140.5943797198047</v>
      </c>
      <c r="U51" s="98">
        <v>1142.2795363314654</v>
      </c>
      <c r="V51" s="98">
        <v>1239.8724051900863</v>
      </c>
      <c r="W51" s="98">
        <v>1111.0535744990832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212.25846843767209</v>
      </c>
      <c r="D52" s="101">
        <v>0</v>
      </c>
      <c r="E52" s="101">
        <v>221.68673270040509</v>
      </c>
      <c r="F52" s="101">
        <v>209.8762272067878</v>
      </c>
      <c r="G52" s="101">
        <v>191.13478138506295</v>
      </c>
      <c r="H52" s="101">
        <v>186.84296313303176</v>
      </c>
      <c r="I52" s="101">
        <v>210.82511477767281</v>
      </c>
      <c r="J52" s="101">
        <v>217.61143722815788</v>
      </c>
      <c r="K52" s="101">
        <v>190.82453863684748</v>
      </c>
      <c r="L52" s="101">
        <v>414.64680154282627</v>
      </c>
      <c r="M52" s="101">
        <v>203.50424879654329</v>
      </c>
      <c r="N52" s="101">
        <v>0</v>
      </c>
      <c r="O52" s="101">
        <v>0</v>
      </c>
      <c r="P52" s="101">
        <v>204.33684111493781</v>
      </c>
      <c r="Q52" s="101">
        <v>0</v>
      </c>
      <c r="R52" s="101">
        <v>0</v>
      </c>
      <c r="S52" s="101">
        <v>270.47915390997451</v>
      </c>
      <c r="T52" s="101">
        <v>260.34365957139755</v>
      </c>
      <c r="U52" s="101">
        <v>240.87789805350121</v>
      </c>
      <c r="V52" s="101">
        <v>271.97630020098853</v>
      </c>
      <c r="W52" s="101">
        <v>249.0985124922033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685.98432248420022</v>
      </c>
      <c r="D53" s="104">
        <v>0</v>
      </c>
      <c r="E53" s="104">
        <v>701.57865161773975</v>
      </c>
      <c r="F53" s="104">
        <v>689.10555130519424</v>
      </c>
      <c r="G53" s="104">
        <v>702.49783874570687</v>
      </c>
      <c r="H53" s="104">
        <v>726.69991973410185</v>
      </c>
      <c r="I53" s="104">
        <v>642.86855019291795</v>
      </c>
      <c r="J53" s="104">
        <v>731.05718680320877</v>
      </c>
      <c r="K53" s="104">
        <v>714.93833994987574</v>
      </c>
      <c r="L53" s="104">
        <v>505.49429292945302</v>
      </c>
      <c r="M53" s="104">
        <v>813.41431899328359</v>
      </c>
      <c r="N53" s="104">
        <v>0</v>
      </c>
      <c r="O53" s="104">
        <v>0</v>
      </c>
      <c r="P53" s="104">
        <v>865.84002457628424</v>
      </c>
      <c r="Q53" s="104">
        <v>0</v>
      </c>
      <c r="R53" s="104">
        <v>0</v>
      </c>
      <c r="S53" s="104">
        <v>909.16870197797687</v>
      </c>
      <c r="T53" s="104">
        <v>880.25072014840703</v>
      </c>
      <c r="U53" s="104">
        <v>901.40163827796403</v>
      </c>
      <c r="V53" s="104">
        <v>967.89610498909792</v>
      </c>
      <c r="W53" s="104">
        <v>861.95506200687976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871.12340556147615</v>
      </c>
      <c r="D54" s="101">
        <v>869.32529175498871</v>
      </c>
      <c r="E54" s="101">
        <v>918.35344033922104</v>
      </c>
      <c r="F54" s="101">
        <v>923.87646001217365</v>
      </c>
      <c r="G54" s="101">
        <v>857.35975570716744</v>
      </c>
      <c r="H54" s="101">
        <v>891.76607771351655</v>
      </c>
      <c r="I54" s="101">
        <v>901.24952408693866</v>
      </c>
      <c r="J54" s="101">
        <v>918.01754293131148</v>
      </c>
      <c r="K54" s="101">
        <v>849.87952133814713</v>
      </c>
      <c r="L54" s="101">
        <v>931.96042964069886</v>
      </c>
      <c r="M54" s="101">
        <v>1000.9290080506419</v>
      </c>
      <c r="N54" s="101">
        <v>1067.0426770032016</v>
      </c>
      <c r="O54" s="101">
        <v>1129.966304318636</v>
      </c>
      <c r="P54" s="101">
        <v>1015.5645495688224</v>
      </c>
      <c r="Q54" s="101">
        <v>1067.8303583876386</v>
      </c>
      <c r="R54" s="101">
        <v>0</v>
      </c>
      <c r="S54" s="101">
        <v>1144.4520391120238</v>
      </c>
      <c r="T54" s="101">
        <v>0</v>
      </c>
      <c r="U54" s="101">
        <v>0</v>
      </c>
      <c r="V54" s="101">
        <v>0</v>
      </c>
      <c r="W54" s="101">
        <v>1169.0576464888175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871.09352503942944</v>
      </c>
      <c r="D55" s="104">
        <v>869.26389107119155</v>
      </c>
      <c r="E55" s="104">
        <v>918.32333201125607</v>
      </c>
      <c r="F55" s="104">
        <v>923.89077627988763</v>
      </c>
      <c r="G55" s="104">
        <v>857.442577989185</v>
      </c>
      <c r="H55" s="104">
        <v>892.04427601665998</v>
      </c>
      <c r="I55" s="104">
        <v>901.74811740474547</v>
      </c>
      <c r="J55" s="104">
        <v>918.60333149212727</v>
      </c>
      <c r="K55" s="104">
        <v>850.37772048488773</v>
      </c>
      <c r="L55" s="104">
        <v>932.51712187340479</v>
      </c>
      <c r="M55" s="104">
        <v>1001.6513621200992</v>
      </c>
      <c r="N55" s="104">
        <v>1067.3508345215166</v>
      </c>
      <c r="O55" s="104">
        <v>1129.7438093618564</v>
      </c>
      <c r="P55" s="104">
        <v>1015.3937902257048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1169.1577931287904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205.83296184208621</v>
      </c>
      <c r="D56" s="98">
        <v>187.38913374341647</v>
      </c>
      <c r="E56" s="98">
        <v>220.52505616524797</v>
      </c>
      <c r="F56" s="98">
        <v>215.72641392566933</v>
      </c>
      <c r="G56" s="98">
        <v>183.27150428162921</v>
      </c>
      <c r="H56" s="98">
        <v>182.25563938950799</v>
      </c>
      <c r="I56" s="98">
        <v>222.94398146377125</v>
      </c>
      <c r="J56" s="98">
        <v>210.53376671849128</v>
      </c>
      <c r="K56" s="98">
        <v>178.64800405281088</v>
      </c>
      <c r="L56" s="98">
        <v>420.30766252673442</v>
      </c>
      <c r="M56" s="98">
        <v>200.04614521763972</v>
      </c>
      <c r="N56" s="98">
        <v>270.41375971199159</v>
      </c>
      <c r="O56" s="98">
        <v>298.50075710162434</v>
      </c>
      <c r="P56" s="98">
        <v>193.42632454076403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262.43186031052494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665.26056319734334</v>
      </c>
      <c r="D57" s="98">
        <v>681.87475732777523</v>
      </c>
      <c r="E57" s="98">
        <v>697.79827584600798</v>
      </c>
      <c r="F57" s="98">
        <v>708.16436235421827</v>
      </c>
      <c r="G57" s="98">
        <v>674.17107370755571</v>
      </c>
      <c r="H57" s="98">
        <v>709.78863662715207</v>
      </c>
      <c r="I57" s="98">
        <v>678.80413594097422</v>
      </c>
      <c r="J57" s="98">
        <v>708.0695647736361</v>
      </c>
      <c r="K57" s="98">
        <v>671.72971643207688</v>
      </c>
      <c r="L57" s="98">
        <v>512.20945934667031</v>
      </c>
      <c r="M57" s="98">
        <v>801.60521690245923</v>
      </c>
      <c r="N57" s="98">
        <v>796.93707480952503</v>
      </c>
      <c r="O57" s="98">
        <v>831.24305226023216</v>
      </c>
      <c r="P57" s="98">
        <v>821.96746568494086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906.72593281826539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567.3921068860642</v>
      </c>
      <c r="D58" s="122">
        <v>573.53507163089216</v>
      </c>
      <c r="E58" s="122">
        <v>553.55000113359768</v>
      </c>
      <c r="F58" s="122">
        <v>501.03414057480711</v>
      </c>
      <c r="G58" s="122">
        <v>514.88617160005424</v>
      </c>
      <c r="H58" s="122">
        <v>526.17581102314591</v>
      </c>
      <c r="I58" s="122">
        <v>552.4179310027439</v>
      </c>
      <c r="J58" s="122">
        <v>562.49147524727084</v>
      </c>
      <c r="K58" s="122">
        <v>460.1277876540766</v>
      </c>
      <c r="L58" s="122">
        <v>580.06769908532885</v>
      </c>
      <c r="M58" s="122">
        <v>575.19760585942288</v>
      </c>
      <c r="N58" s="122">
        <v>607.12876497357138</v>
      </c>
      <c r="O58" s="122">
        <v>624.16198467019274</v>
      </c>
      <c r="P58" s="122">
        <v>549.4941817699796</v>
      </c>
      <c r="Q58" s="122">
        <v>575.90159610614069</v>
      </c>
      <c r="R58" s="122">
        <v>0</v>
      </c>
      <c r="S58" s="122">
        <v>595.46351103779193</v>
      </c>
      <c r="T58" s="122">
        <v>596.42011423465544</v>
      </c>
      <c r="U58" s="122">
        <v>588.75905440461247</v>
      </c>
      <c r="V58" s="122">
        <v>618.7869785086225</v>
      </c>
      <c r="W58" s="122">
        <v>586.01649038232927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555.3209176298941</v>
      </c>
      <c r="D59" s="98">
        <v>569.33003292293733</v>
      </c>
      <c r="E59" s="98">
        <v>537.50728787781907</v>
      </c>
      <c r="F59" s="98">
        <v>529.80080867084735</v>
      </c>
      <c r="G59" s="98">
        <v>517.90487911972627</v>
      </c>
      <c r="H59" s="98">
        <v>519.47571721766167</v>
      </c>
      <c r="I59" s="98">
        <v>553.47582758059798</v>
      </c>
      <c r="J59" s="98">
        <v>524.5558374270795</v>
      </c>
      <c r="K59" s="98">
        <v>536.15937506757291</v>
      </c>
      <c r="L59" s="98">
        <v>556.70870055749413</v>
      </c>
      <c r="M59" s="98">
        <v>589.04600044196332</v>
      </c>
      <c r="N59" s="98">
        <v>585.96981162982775</v>
      </c>
      <c r="O59" s="98">
        <v>590.449678664153</v>
      </c>
      <c r="P59" s="98">
        <v>593.86309706489737</v>
      </c>
      <c r="Q59" s="98">
        <v>588.54100989656706</v>
      </c>
      <c r="R59" s="98">
        <v>0</v>
      </c>
      <c r="S59" s="98">
        <v>592.6323359778803</v>
      </c>
      <c r="T59" s="98">
        <v>595.44409633681153</v>
      </c>
      <c r="U59" s="98">
        <v>586.4870731590396</v>
      </c>
      <c r="V59" s="98">
        <v>624.75301235205495</v>
      </c>
      <c r="W59" s="98">
        <v>573.27484237900592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576.55353245222943</v>
      </c>
      <c r="D60" s="33">
        <v>577.16421867132544</v>
      </c>
      <c r="E60" s="33">
        <v>567.11926979459554</v>
      </c>
      <c r="F60" s="33">
        <v>471.89235600654638</v>
      </c>
      <c r="G60" s="33">
        <v>512.64117922669573</v>
      </c>
      <c r="H60" s="33">
        <v>530.03674932760055</v>
      </c>
      <c r="I60" s="33">
        <v>551.79895650307492</v>
      </c>
      <c r="J60" s="33">
        <v>580.89358967195597</v>
      </c>
      <c r="K60" s="33">
        <v>419.8571686977927</v>
      </c>
      <c r="L60" s="33">
        <v>593.1210220436293</v>
      </c>
      <c r="M60" s="33">
        <v>567.19076229518237</v>
      </c>
      <c r="N60" s="33">
        <v>617.91993413912087</v>
      </c>
      <c r="O60" s="33">
        <v>640.86238407757287</v>
      </c>
      <c r="P60" s="33">
        <v>529.64636431156634</v>
      </c>
      <c r="Q60" s="33">
        <v>571.12160958664072</v>
      </c>
      <c r="R60" s="33">
        <v>0</v>
      </c>
      <c r="S60" s="33">
        <v>596.36720603588981</v>
      </c>
      <c r="T60" s="33">
        <v>596.75444939446186</v>
      </c>
      <c r="U60" s="33">
        <v>589.50769787873571</v>
      </c>
      <c r="V60" s="33">
        <v>616.92462171381396</v>
      </c>
      <c r="W60" s="33">
        <v>589.77451529688915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10410.969379901315</v>
      </c>
      <c r="D62" s="117">
        <f t="shared" si="21"/>
        <v>10387.925836568453</v>
      </c>
      <c r="E62" s="117">
        <f t="shared" si="21"/>
        <v>10176.86281434985</v>
      </c>
      <c r="F62" s="117">
        <f t="shared" si="21"/>
        <v>11062.25811736367</v>
      </c>
      <c r="G62" s="117">
        <f t="shared" si="21"/>
        <v>10690.931270145335</v>
      </c>
      <c r="H62" s="117">
        <f t="shared" si="21"/>
        <v>10532.295263158121</v>
      </c>
      <c r="I62" s="117">
        <f t="shared" si="21"/>
        <v>9289.5692492243852</v>
      </c>
      <c r="J62" s="117">
        <f t="shared" si="21"/>
        <v>10016.045876372789</v>
      </c>
      <c r="K62" s="117">
        <f t="shared" si="21"/>
        <v>10247.575103958456</v>
      </c>
      <c r="L62" s="117">
        <f t="shared" si="21"/>
        <v>10073.154313567906</v>
      </c>
      <c r="M62" s="117">
        <f t="shared" si="21"/>
        <v>9135.1402210932356</v>
      </c>
      <c r="N62" s="117">
        <f t="shared" si="21"/>
        <v>10187.476272688429</v>
      </c>
      <c r="O62" s="117">
        <f t="shared" si="21"/>
        <v>10724.870956637033</v>
      </c>
      <c r="P62" s="117">
        <f t="shared" si="21"/>
        <v>7958.8623574003077</v>
      </c>
      <c r="Q62" s="117">
        <f t="shared" si="21"/>
        <v>8491.973201038667</v>
      </c>
      <c r="R62" s="117">
        <f t="shared" ref="R62:V62" si="22">R63+R66+R68+R77</f>
        <v>9069.4971546530069</v>
      </c>
      <c r="S62" s="117">
        <f t="shared" si="22"/>
        <v>8795.0961294951449</v>
      </c>
      <c r="T62" s="117">
        <f t="shared" si="22"/>
        <v>8238.8953879250639</v>
      </c>
      <c r="U62" s="117">
        <f t="shared" si="22"/>
        <v>8120.2995740038796</v>
      </c>
      <c r="V62" s="117">
        <f t="shared" si="22"/>
        <v>7723.192320943177</v>
      </c>
      <c r="W62" s="117">
        <f t="shared" ref="W62" si="23">W63+W66+W68+W77</f>
        <v>8010.5481879136341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8992.8674565838046</v>
      </c>
      <c r="D63" s="122">
        <f t="shared" si="24"/>
        <v>8881.6728829778185</v>
      </c>
      <c r="E63" s="122">
        <f t="shared" si="24"/>
        <v>8739.0273862070007</v>
      </c>
      <c r="F63" s="122">
        <f t="shared" si="24"/>
        <v>9617.3804129919572</v>
      </c>
      <c r="G63" s="122">
        <f t="shared" si="24"/>
        <v>9300.5671165579515</v>
      </c>
      <c r="H63" s="122">
        <f t="shared" si="24"/>
        <v>9053.5347252547581</v>
      </c>
      <c r="I63" s="122">
        <f t="shared" si="24"/>
        <v>7840.3671980430627</v>
      </c>
      <c r="J63" s="122">
        <f t="shared" si="24"/>
        <v>8525.4635055368417</v>
      </c>
      <c r="K63" s="122">
        <f t="shared" si="24"/>
        <v>8834.2269629856528</v>
      </c>
      <c r="L63" s="122">
        <f t="shared" si="24"/>
        <v>8580.9909620138078</v>
      </c>
      <c r="M63" s="122">
        <f t="shared" si="24"/>
        <v>7419.452346601267</v>
      </c>
      <c r="N63" s="122">
        <f t="shared" si="24"/>
        <v>8492.0550782082628</v>
      </c>
      <c r="O63" s="122">
        <f t="shared" si="24"/>
        <v>9001.0700448820517</v>
      </c>
      <c r="P63" s="122">
        <f t="shared" si="24"/>
        <v>6352.9409455687946</v>
      </c>
      <c r="Q63" s="122">
        <f t="shared" si="24"/>
        <v>6836.2904520385582</v>
      </c>
      <c r="R63" s="122">
        <f t="shared" ref="R63:V63" si="25">SUM(R64:R65)</f>
        <v>7322.9988028849966</v>
      </c>
      <c r="S63" s="122">
        <f t="shared" si="25"/>
        <v>6954.0903714246306</v>
      </c>
      <c r="T63" s="122">
        <f t="shared" si="25"/>
        <v>6413.4832774074148</v>
      </c>
      <c r="U63" s="122">
        <f t="shared" si="25"/>
        <v>6151.150097026185</v>
      </c>
      <c r="V63" s="122">
        <f t="shared" si="25"/>
        <v>5801.7377878476236</v>
      </c>
      <c r="W63" s="122">
        <f t="shared" ref="W63" si="26">SUM(W64:W65)</f>
        <v>5937.3316975531152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8778.27120203085</v>
      </c>
      <c r="D64" s="98">
        <v>8672.4999492395145</v>
      </c>
      <c r="E64" s="98">
        <v>8542.5127456524751</v>
      </c>
      <c r="F64" s="98">
        <v>9399.3816935497653</v>
      </c>
      <c r="G64" s="98">
        <v>9094.3905731374507</v>
      </c>
      <c r="H64" s="98">
        <v>8856.3387119057134</v>
      </c>
      <c r="I64" s="98">
        <v>7669.6199083540978</v>
      </c>
      <c r="J64" s="98">
        <v>8342.5104994232461</v>
      </c>
      <c r="K64" s="98">
        <v>8649.9919106667203</v>
      </c>
      <c r="L64" s="98">
        <v>8403.0098328195254</v>
      </c>
      <c r="M64" s="98">
        <v>7267.260420294594</v>
      </c>
      <c r="N64" s="98">
        <v>8319.5296575177108</v>
      </c>
      <c r="O64" s="98">
        <v>8819.79950824753</v>
      </c>
      <c r="P64" s="98">
        <v>6225.666940221512</v>
      </c>
      <c r="Q64" s="98">
        <v>6700.0151585204039</v>
      </c>
      <c r="R64" s="98">
        <v>7177.6939223702202</v>
      </c>
      <c r="S64" s="98">
        <v>6816.7482729355861</v>
      </c>
      <c r="T64" s="98">
        <v>6287.3064288191899</v>
      </c>
      <c r="U64" s="98">
        <v>6030.5129947080932</v>
      </c>
      <c r="V64" s="98">
        <v>5688.2791094535451</v>
      </c>
      <c r="W64" s="98">
        <v>5821.4600375767413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214.59625455295409</v>
      </c>
      <c r="D65" s="98">
        <v>209.17293373830333</v>
      </c>
      <c r="E65" s="98">
        <v>196.51464055452504</v>
      </c>
      <c r="F65" s="98">
        <v>217.99871944219237</v>
      </c>
      <c r="G65" s="98">
        <v>206.17654342050156</v>
      </c>
      <c r="H65" s="98">
        <v>197.19601334904422</v>
      </c>
      <c r="I65" s="98">
        <v>170.74728968896517</v>
      </c>
      <c r="J65" s="98">
        <v>182.95300611359485</v>
      </c>
      <c r="K65" s="98">
        <v>184.23505231893185</v>
      </c>
      <c r="L65" s="98">
        <v>177.98112919428155</v>
      </c>
      <c r="M65" s="98">
        <v>152.1919263066732</v>
      </c>
      <c r="N65" s="98">
        <v>172.52542069055136</v>
      </c>
      <c r="O65" s="98">
        <v>181.27053663452253</v>
      </c>
      <c r="P65" s="98">
        <v>127.27400534728291</v>
      </c>
      <c r="Q65" s="98">
        <v>136.27529351815463</v>
      </c>
      <c r="R65" s="98">
        <v>145.30488051477658</v>
      </c>
      <c r="S65" s="98">
        <v>137.34209848904479</v>
      </c>
      <c r="T65" s="98">
        <v>126.17684858822459</v>
      </c>
      <c r="U65" s="98">
        <v>120.63710231809176</v>
      </c>
      <c r="V65" s="98">
        <v>113.4586783940786</v>
      </c>
      <c r="W65" s="98">
        <v>115.87165997637412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8.9419346324818161</v>
      </c>
      <c r="D66" s="122">
        <f t="shared" si="27"/>
        <v>22.965781574192153</v>
      </c>
      <c r="E66" s="122">
        <f t="shared" si="27"/>
        <v>15.486890690103669</v>
      </c>
      <c r="F66" s="122">
        <f t="shared" si="27"/>
        <v>6.4295856903695121</v>
      </c>
      <c r="G66" s="122">
        <f t="shared" si="27"/>
        <v>7.6206980135858879</v>
      </c>
      <c r="H66" s="122">
        <f t="shared" si="27"/>
        <v>13.098928914976797</v>
      </c>
      <c r="I66" s="122">
        <f t="shared" si="27"/>
        <v>2.9666534189962603</v>
      </c>
      <c r="J66" s="122">
        <f t="shared" si="27"/>
        <v>15.615175463509859</v>
      </c>
      <c r="K66" s="122">
        <f t="shared" si="27"/>
        <v>58.109689624634981</v>
      </c>
      <c r="L66" s="122">
        <f t="shared" si="27"/>
        <v>34.370037524196619</v>
      </c>
      <c r="M66" s="122">
        <f t="shared" si="27"/>
        <v>24.865341922228239</v>
      </c>
      <c r="N66" s="122">
        <f t="shared" si="27"/>
        <v>22.492952549002332</v>
      </c>
      <c r="O66" s="122">
        <f t="shared" si="27"/>
        <v>45.315748228253668</v>
      </c>
      <c r="P66" s="122">
        <f t="shared" si="27"/>
        <v>19.943001280414332</v>
      </c>
      <c r="Q66" s="122">
        <f t="shared" si="27"/>
        <v>30.626734990593302</v>
      </c>
      <c r="R66" s="122">
        <f t="shared" si="27"/>
        <v>93.304591744057106</v>
      </c>
      <c r="S66" s="122">
        <f t="shared" si="27"/>
        <v>114.78663750321456</v>
      </c>
      <c r="T66" s="122">
        <f t="shared" si="27"/>
        <v>90.764916301500818</v>
      </c>
      <c r="U66" s="122">
        <f t="shared" si="27"/>
        <v>212.20184584176175</v>
      </c>
      <c r="V66" s="122">
        <f t="shared" si="27"/>
        <v>105.67121447962047</v>
      </c>
      <c r="W66" s="122">
        <f t="shared" si="27"/>
        <v>320.74877514823379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8.9419346324818161</v>
      </c>
      <c r="D67" s="98">
        <f>IF(RES_hhdet_in_tes!D67=0,0,RES_hhdet_in_tes!D67*1000*11630/RES_hhdet_in_new!D64)</f>
        <v>22.965781574192153</v>
      </c>
      <c r="E67" s="98">
        <f>IF(RES_hhdet_in_tes!E67=0,0,RES_hhdet_in_tes!E67*1000*11630/RES_hhdet_in_new!E64)</f>
        <v>15.486890690103669</v>
      </c>
      <c r="F67" s="98">
        <f>IF(RES_hhdet_in_tes!F67=0,0,RES_hhdet_in_tes!F67*1000*11630/RES_hhdet_in_new!F64)</f>
        <v>6.4295856903695121</v>
      </c>
      <c r="G67" s="98">
        <f>IF(RES_hhdet_in_tes!G67=0,0,RES_hhdet_in_tes!G67*1000*11630/RES_hhdet_in_new!G64)</f>
        <v>7.6206980135858879</v>
      </c>
      <c r="H67" s="98">
        <f>IF(RES_hhdet_in_tes!H67=0,0,RES_hhdet_in_tes!H67*1000*11630/RES_hhdet_in_new!H64)</f>
        <v>13.098928914976797</v>
      </c>
      <c r="I67" s="98">
        <f>IF(RES_hhdet_in_tes!I67=0,0,RES_hhdet_in_tes!I67*1000*11630/RES_hhdet_in_new!I64)</f>
        <v>2.9666534189962603</v>
      </c>
      <c r="J67" s="98">
        <f>IF(RES_hhdet_in_tes!J67=0,0,RES_hhdet_in_tes!J67*1000*11630/RES_hhdet_in_new!J64)</f>
        <v>15.615175463509859</v>
      </c>
      <c r="K67" s="98">
        <f>IF(RES_hhdet_in_tes!K67=0,0,RES_hhdet_in_tes!K67*1000*11630/RES_hhdet_in_new!K64)</f>
        <v>58.109689624634981</v>
      </c>
      <c r="L67" s="98">
        <f>IF(RES_hhdet_in_tes!L67=0,0,RES_hhdet_in_tes!L67*1000*11630/RES_hhdet_in_new!L64)</f>
        <v>34.370037524196619</v>
      </c>
      <c r="M67" s="98">
        <f>IF(RES_hhdet_in_tes!M67=0,0,RES_hhdet_in_tes!M67*1000*11630/RES_hhdet_in_new!M64)</f>
        <v>24.865341922228239</v>
      </c>
      <c r="N67" s="98">
        <f>IF(RES_hhdet_in_tes!N67=0,0,RES_hhdet_in_tes!N67*1000*11630/RES_hhdet_in_new!N64)</f>
        <v>22.492952549002332</v>
      </c>
      <c r="O67" s="98">
        <f>IF(RES_hhdet_in_tes!O67=0,0,RES_hhdet_in_tes!O67*1000*11630/RES_hhdet_in_new!O64)</f>
        <v>45.315748228253668</v>
      </c>
      <c r="P67" s="98">
        <f>IF(RES_hhdet_in_tes!P67=0,0,RES_hhdet_in_tes!P67*1000*11630/RES_hhdet_in_new!P64)</f>
        <v>19.943001280414332</v>
      </c>
      <c r="Q67" s="98">
        <f>IF(RES_hhdet_in_tes!Q67=0,0,RES_hhdet_in_tes!Q67*1000*11630/RES_hhdet_in_new!Q64)</f>
        <v>30.626734990593302</v>
      </c>
      <c r="R67" s="98">
        <f>IF(RES_hhdet_in_tes!R67=0,0,RES_hhdet_in_tes!R67*1000*11630/RES_hhdet_in_new!R64)</f>
        <v>93.304591744057106</v>
      </c>
      <c r="S67" s="98">
        <f>IF(RES_hhdet_in_tes!S67=0,0,RES_hhdet_in_tes!S67*1000*11630/RES_hhdet_in_new!S64)</f>
        <v>114.78663750321456</v>
      </c>
      <c r="T67" s="98">
        <f>IF(RES_hhdet_in_tes!T67=0,0,RES_hhdet_in_tes!T67*1000*11630/RES_hhdet_in_new!T64)</f>
        <v>90.764916301500818</v>
      </c>
      <c r="U67" s="98">
        <f>IF(RES_hhdet_in_tes!U67=0,0,RES_hhdet_in_tes!U67*1000*11630/RES_hhdet_in_new!U64)</f>
        <v>212.20184584176175</v>
      </c>
      <c r="V67" s="98">
        <f>IF(RES_hhdet_in_tes!V67=0,0,RES_hhdet_in_tes!V67*1000*11630/RES_hhdet_in_new!V64)</f>
        <v>105.67121447962047</v>
      </c>
      <c r="W67" s="98">
        <f>IF(RES_hhdet_in_tes!W67=0,0,RES_hhdet_in_tes!W67*1000*11630/RES_hhdet_in_new!W64)</f>
        <v>320.74877514823379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851.71950558409287</v>
      </c>
      <c r="D68" s="122">
        <v>898.30294499768365</v>
      </c>
      <c r="E68" s="122">
        <v>885.77011834891994</v>
      </c>
      <c r="F68" s="122">
        <v>931.32542525860561</v>
      </c>
      <c r="G68" s="122">
        <v>870.77504507787933</v>
      </c>
      <c r="H68" s="122">
        <v>929.37509586769397</v>
      </c>
      <c r="I68" s="122">
        <v>887.82629772607015</v>
      </c>
      <c r="J68" s="122">
        <v>915.16149778739805</v>
      </c>
      <c r="K68" s="122">
        <v>882.91778078720222</v>
      </c>
      <c r="L68" s="122">
        <v>904.21906951647145</v>
      </c>
      <c r="M68" s="122">
        <v>1062.7869474613151</v>
      </c>
      <c r="N68" s="122">
        <v>1061.0793397067062</v>
      </c>
      <c r="O68" s="122">
        <v>1075.9113753779968</v>
      </c>
      <c r="P68" s="122">
        <v>1027.3991326098549</v>
      </c>
      <c r="Q68" s="122">
        <v>1057.1424205040839</v>
      </c>
      <c r="R68" s="122">
        <v>1081.6271166126812</v>
      </c>
      <c r="S68" s="122">
        <v>1134.30042588366</v>
      </c>
      <c r="T68" s="122">
        <v>1144.0171686539381</v>
      </c>
      <c r="U68" s="122">
        <v>1163.1357770351769</v>
      </c>
      <c r="V68" s="122">
        <v>1200.3162825241036</v>
      </c>
      <c r="W68" s="122">
        <v>1166.14642422732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840.90192388822925</v>
      </c>
      <c r="D69" s="98">
        <v>900.30941071236975</v>
      </c>
      <c r="E69" s="98">
        <v>884.82847613976139</v>
      </c>
      <c r="F69" s="98">
        <v>931.74494519992879</v>
      </c>
      <c r="G69" s="98">
        <v>870.77493152194427</v>
      </c>
      <c r="H69" s="98">
        <v>933.61556384425774</v>
      </c>
      <c r="I69" s="98">
        <v>887.3554647974687</v>
      </c>
      <c r="J69" s="98">
        <v>914.05340435108963</v>
      </c>
      <c r="K69" s="98">
        <v>886.37568015737872</v>
      </c>
      <c r="L69" s="98">
        <v>895.40092076876749</v>
      </c>
      <c r="M69" s="98">
        <v>1075.9816312239825</v>
      </c>
      <c r="N69" s="98">
        <v>1056.9376019636964</v>
      </c>
      <c r="O69" s="98">
        <v>1050.7342463326586</v>
      </c>
      <c r="P69" s="98">
        <v>1033.9478775148179</v>
      </c>
      <c r="Q69" s="98">
        <v>1050.5171932264541</v>
      </c>
      <c r="R69" s="98">
        <v>1084.3282003767692</v>
      </c>
      <c r="S69" s="98">
        <v>1131.6725607760909</v>
      </c>
      <c r="T69" s="98">
        <v>1140.5905420528243</v>
      </c>
      <c r="U69" s="98">
        <v>1163.9585474674311</v>
      </c>
      <c r="V69" s="98">
        <v>1200.0504889815788</v>
      </c>
      <c r="W69" s="98">
        <v>1164.8753864763387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840.88682425479396</v>
      </c>
      <c r="D70" s="98">
        <v>900.32135050923341</v>
      </c>
      <c r="E70" s="98">
        <v>884.76080311867634</v>
      </c>
      <c r="F70" s="98">
        <v>931.8049513394576</v>
      </c>
      <c r="G70" s="98">
        <v>870.9421045535878</v>
      </c>
      <c r="H70" s="98">
        <v>934.34335618691352</v>
      </c>
      <c r="I70" s="98">
        <v>888.21075342879715</v>
      </c>
      <c r="J70" s="98">
        <v>915.16164852406337</v>
      </c>
      <c r="K70" s="98">
        <v>887.66091328273558</v>
      </c>
      <c r="L70" s="98">
        <v>896.58764553924118</v>
      </c>
      <c r="M70" s="98">
        <v>1078.2271386813095</v>
      </c>
      <c r="N70" s="98">
        <v>0</v>
      </c>
      <c r="O70" s="98">
        <v>0</v>
      </c>
      <c r="P70" s="98">
        <v>0</v>
      </c>
      <c r="Q70" s="98">
        <v>1049.9570624866963</v>
      </c>
      <c r="R70" s="98">
        <v>1083.7068193084237</v>
      </c>
      <c r="S70" s="98">
        <v>1130.217648800806</v>
      </c>
      <c r="T70" s="98">
        <v>1139.255141469602</v>
      </c>
      <c r="U70" s="98">
        <v>1162.8706352726119</v>
      </c>
      <c r="V70" s="98">
        <v>1198.4663183614816</v>
      </c>
      <c r="W70" s="98">
        <v>1164.1153709591581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198.64748037113395</v>
      </c>
      <c r="D71" s="101">
        <v>194.18108773318394</v>
      </c>
      <c r="E71" s="101">
        <v>212.41397755870051</v>
      </c>
      <c r="F71" s="101">
        <v>217.5709200583951</v>
      </c>
      <c r="G71" s="101">
        <v>186.24162274423739</v>
      </c>
      <c r="H71" s="101">
        <v>191.2146496505101</v>
      </c>
      <c r="I71" s="101">
        <v>219.47723234174964</v>
      </c>
      <c r="J71" s="101">
        <v>209.71976471467445</v>
      </c>
      <c r="K71" s="101">
        <v>186.90391405749773</v>
      </c>
      <c r="L71" s="101">
        <v>403.89526885073894</v>
      </c>
      <c r="M71" s="101">
        <v>216.56700974607699</v>
      </c>
      <c r="N71" s="101">
        <v>0</v>
      </c>
      <c r="O71" s="101">
        <v>0</v>
      </c>
      <c r="P71" s="101">
        <v>0</v>
      </c>
      <c r="Q71" s="101">
        <v>230.21430389246572</v>
      </c>
      <c r="R71" s="101">
        <v>220.73473987084748</v>
      </c>
      <c r="S71" s="101">
        <v>259.02790356053561</v>
      </c>
      <c r="T71" s="101">
        <v>260.08946710142271</v>
      </c>
      <c r="U71" s="101">
        <v>245.24887503255465</v>
      </c>
      <c r="V71" s="101">
        <v>262.6012865835591</v>
      </c>
      <c r="W71" s="101">
        <v>261.27697679319363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642.23934388366001</v>
      </c>
      <c r="D72" s="104">
        <v>706.14026277604933</v>
      </c>
      <c r="E72" s="104">
        <v>672.34682555997585</v>
      </c>
      <c r="F72" s="104">
        <v>714.23403128106258</v>
      </c>
      <c r="G72" s="104">
        <v>684.70048180935055</v>
      </c>
      <c r="H72" s="104">
        <v>743.12870653640357</v>
      </c>
      <c r="I72" s="104">
        <v>668.73352108704751</v>
      </c>
      <c r="J72" s="104">
        <v>705.44188380938897</v>
      </c>
      <c r="K72" s="104">
        <v>700.75699922523779</v>
      </c>
      <c r="L72" s="104">
        <v>492.69237668850229</v>
      </c>
      <c r="M72" s="104">
        <v>861.66012893523259</v>
      </c>
      <c r="N72" s="104">
        <v>0</v>
      </c>
      <c r="O72" s="104">
        <v>0</v>
      </c>
      <c r="P72" s="104">
        <v>0</v>
      </c>
      <c r="Q72" s="104">
        <v>819.74275859423051</v>
      </c>
      <c r="R72" s="104">
        <v>862.9720794375761</v>
      </c>
      <c r="S72" s="104">
        <v>871.18974524027033</v>
      </c>
      <c r="T72" s="104">
        <v>879.16567436817922</v>
      </c>
      <c r="U72" s="104">
        <v>917.62176024005714</v>
      </c>
      <c r="V72" s="104">
        <v>935.86503177792235</v>
      </c>
      <c r="W72" s="104">
        <v>902.83839416596436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871.12340556147603</v>
      </c>
      <c r="D73" s="101">
        <v>869.32529175498894</v>
      </c>
      <c r="E73" s="101">
        <v>918.35344033922092</v>
      </c>
      <c r="F73" s="101">
        <v>923.87646001217331</v>
      </c>
      <c r="G73" s="101">
        <v>0</v>
      </c>
      <c r="H73" s="101">
        <v>891.76607771351655</v>
      </c>
      <c r="I73" s="101">
        <v>901.24952408693866</v>
      </c>
      <c r="J73" s="101">
        <v>918.01754293131114</v>
      </c>
      <c r="K73" s="101">
        <v>849.87952133814667</v>
      </c>
      <c r="L73" s="101">
        <v>931.96042964069886</v>
      </c>
      <c r="M73" s="101">
        <v>1000.9290080506421</v>
      </c>
      <c r="N73" s="101">
        <v>1067.0426770032013</v>
      </c>
      <c r="O73" s="101">
        <v>1129.966304318636</v>
      </c>
      <c r="P73" s="101">
        <v>1015.5645495688224</v>
      </c>
      <c r="Q73" s="101">
        <v>1067.8303583876386</v>
      </c>
      <c r="R73" s="101">
        <v>1076.5709380578944</v>
      </c>
      <c r="S73" s="101">
        <v>1144.4520391120238</v>
      </c>
      <c r="T73" s="101">
        <v>1158.3655778851755</v>
      </c>
      <c r="U73" s="101">
        <v>1148.1668344804868</v>
      </c>
      <c r="V73" s="101">
        <v>1201.624873865178</v>
      </c>
      <c r="W73" s="101">
        <v>1169.0576464888175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871.09352503942944</v>
      </c>
      <c r="D74" s="104">
        <v>869.26389107119167</v>
      </c>
      <c r="E74" s="104">
        <v>918.32333201125562</v>
      </c>
      <c r="F74" s="104">
        <v>923.89077627988775</v>
      </c>
      <c r="G74" s="104">
        <v>0</v>
      </c>
      <c r="H74" s="104">
        <v>892.04427601666009</v>
      </c>
      <c r="I74" s="104">
        <v>901.74811740474524</v>
      </c>
      <c r="J74" s="104">
        <v>918.60333149212738</v>
      </c>
      <c r="K74" s="104">
        <v>850.37772048488785</v>
      </c>
      <c r="L74" s="104">
        <v>932.51712187340456</v>
      </c>
      <c r="M74" s="104">
        <v>1001.6513621200991</v>
      </c>
      <c r="N74" s="104">
        <v>1067.3508345215164</v>
      </c>
      <c r="O74" s="104">
        <v>1129.7438093618564</v>
      </c>
      <c r="P74" s="104">
        <v>1015.3937902257045</v>
      </c>
      <c r="Q74" s="104">
        <v>1067.6798440770615</v>
      </c>
      <c r="R74" s="104">
        <v>1076.5976845466669</v>
      </c>
      <c r="S74" s="104">
        <v>1144.6517626661587</v>
      </c>
      <c r="T74" s="104">
        <v>1159.397906416252</v>
      </c>
      <c r="U74" s="104">
        <v>1149.2333112353015</v>
      </c>
      <c r="V74" s="104">
        <v>1201.8685475460898</v>
      </c>
      <c r="W74" s="104">
        <v>1169.1577931287904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205.83296184208618</v>
      </c>
      <c r="D75" s="98">
        <v>187.38913374341649</v>
      </c>
      <c r="E75" s="98">
        <v>220.52505616524797</v>
      </c>
      <c r="F75" s="98">
        <v>215.72641392566931</v>
      </c>
      <c r="G75" s="98">
        <v>0</v>
      </c>
      <c r="H75" s="98">
        <v>182.25563938950799</v>
      </c>
      <c r="I75" s="98">
        <v>222.94398146377125</v>
      </c>
      <c r="J75" s="98">
        <v>210.53376671849128</v>
      </c>
      <c r="K75" s="98">
        <v>178.6480040528109</v>
      </c>
      <c r="L75" s="98">
        <v>420.30766252673436</v>
      </c>
      <c r="M75" s="98">
        <v>200.04614521763969</v>
      </c>
      <c r="N75" s="98">
        <v>270.41375971199164</v>
      </c>
      <c r="O75" s="98">
        <v>298.50075710162434</v>
      </c>
      <c r="P75" s="98">
        <v>193.42632454076403</v>
      </c>
      <c r="Q75" s="98">
        <v>234.17112987862936</v>
      </c>
      <c r="R75" s="98">
        <v>219.19734134513146</v>
      </c>
      <c r="S75" s="98">
        <v>262.32507668234445</v>
      </c>
      <c r="T75" s="98">
        <v>264.73215218460285</v>
      </c>
      <c r="U75" s="98">
        <v>242.31804083937848</v>
      </c>
      <c r="V75" s="98">
        <v>263.33515796028297</v>
      </c>
      <c r="W75" s="98">
        <v>262.431860310525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665.26056319734323</v>
      </c>
      <c r="D76" s="98">
        <v>681.87475732777523</v>
      </c>
      <c r="E76" s="98">
        <v>697.79827584600775</v>
      </c>
      <c r="F76" s="98">
        <v>708.16436235421827</v>
      </c>
      <c r="G76" s="98">
        <v>0</v>
      </c>
      <c r="H76" s="98">
        <v>709.78863662715207</v>
      </c>
      <c r="I76" s="98">
        <v>678.80413594097399</v>
      </c>
      <c r="J76" s="98">
        <v>708.06956477363599</v>
      </c>
      <c r="K76" s="98">
        <v>671.72971643207688</v>
      </c>
      <c r="L76" s="98">
        <v>512.2094593466702</v>
      </c>
      <c r="M76" s="98">
        <v>801.60521690245935</v>
      </c>
      <c r="N76" s="98">
        <v>796.93707480952492</v>
      </c>
      <c r="O76" s="98">
        <v>831.24305226023228</v>
      </c>
      <c r="P76" s="98">
        <v>821.96746568494075</v>
      </c>
      <c r="Q76" s="98">
        <v>833.5087141984319</v>
      </c>
      <c r="R76" s="98">
        <v>857.40034320153529</v>
      </c>
      <c r="S76" s="98">
        <v>882.3266859838144</v>
      </c>
      <c r="T76" s="98">
        <v>894.66575423164909</v>
      </c>
      <c r="U76" s="98">
        <v>906.91527039592279</v>
      </c>
      <c r="V76" s="98">
        <v>938.53338958580696</v>
      </c>
      <c r="W76" s="98">
        <v>906.72593281826551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557.44048310093672</v>
      </c>
      <c r="D77" s="122">
        <v>584.98422701875802</v>
      </c>
      <c r="E77" s="122">
        <v>536.57841910382524</v>
      </c>
      <c r="F77" s="122">
        <v>507.12269342273822</v>
      </c>
      <c r="G77" s="122">
        <v>511.9684104959174</v>
      </c>
      <c r="H77" s="122">
        <v>536.2865131206936</v>
      </c>
      <c r="I77" s="122">
        <v>558.4091000362555</v>
      </c>
      <c r="J77" s="122">
        <v>559.80569758503907</v>
      </c>
      <c r="K77" s="122">
        <v>472.32067056096554</v>
      </c>
      <c r="L77" s="122">
        <v>553.57424451342843</v>
      </c>
      <c r="M77" s="122">
        <v>628.0355851084264</v>
      </c>
      <c r="N77" s="122">
        <v>611.84890222445756</v>
      </c>
      <c r="O77" s="122">
        <v>602.57378814873141</v>
      </c>
      <c r="P77" s="122">
        <v>558.57927794124373</v>
      </c>
      <c r="Q77" s="122">
        <v>567.91359350543121</v>
      </c>
      <c r="R77" s="122">
        <v>571.56664341127146</v>
      </c>
      <c r="S77" s="122">
        <v>591.91869468363939</v>
      </c>
      <c r="T77" s="122">
        <v>590.63002556221079</v>
      </c>
      <c r="U77" s="122">
        <v>593.8118541007558</v>
      </c>
      <c r="V77" s="122">
        <v>615.46703609182975</v>
      </c>
      <c r="W77" s="122">
        <v>586.321290984965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545.66996485232517</v>
      </c>
      <c r="D78" s="98">
        <v>585.57847255104184</v>
      </c>
      <c r="E78" s="98">
        <v>535.85620633601377</v>
      </c>
      <c r="F78" s="98">
        <v>509.2186686468375</v>
      </c>
      <c r="G78" s="98">
        <v>511.66006154738801</v>
      </c>
      <c r="H78" s="98">
        <v>537.07349639182951</v>
      </c>
      <c r="I78" s="98">
        <v>558.47280465425251</v>
      </c>
      <c r="J78" s="98">
        <v>555.06460499425157</v>
      </c>
      <c r="K78" s="98">
        <v>473.49217538514949</v>
      </c>
      <c r="L78" s="98">
        <v>547.4742932124077</v>
      </c>
      <c r="M78" s="98">
        <v>634.53506105498377</v>
      </c>
      <c r="N78" s="98">
        <v>608.32360574020538</v>
      </c>
      <c r="O78" s="98">
        <v>581.72011032884893</v>
      </c>
      <c r="P78" s="98">
        <v>563.7086956879067</v>
      </c>
      <c r="Q78" s="98">
        <v>566.79710987292492</v>
      </c>
      <c r="R78" s="98">
        <v>573.49772206723242</v>
      </c>
      <c r="S78" s="98">
        <v>590.42197556483825</v>
      </c>
      <c r="T78" s="98">
        <v>588.4031552729333</v>
      </c>
      <c r="U78" s="98">
        <v>595.02518235621937</v>
      </c>
      <c r="V78" s="98">
        <v>614.80714726673864</v>
      </c>
      <c r="W78" s="98">
        <v>584.61795513136497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576.55353245222943</v>
      </c>
      <c r="D79" s="33">
        <v>577.16421867132533</v>
      </c>
      <c r="E79" s="33">
        <v>567.11926979459565</v>
      </c>
      <c r="F79" s="33">
        <v>471.89235600654644</v>
      </c>
      <c r="G79" s="33">
        <v>512.64117922669584</v>
      </c>
      <c r="H79" s="33">
        <v>530.03674932760066</v>
      </c>
      <c r="I79" s="33">
        <v>551.79895650307481</v>
      </c>
      <c r="J79" s="33">
        <v>580.89358967195608</v>
      </c>
      <c r="K79" s="33">
        <v>419.85716869779276</v>
      </c>
      <c r="L79" s="33">
        <v>593.12102204362918</v>
      </c>
      <c r="M79" s="33">
        <v>567.19076229518225</v>
      </c>
      <c r="N79" s="33">
        <v>617.91993413912064</v>
      </c>
      <c r="O79" s="33">
        <v>640.86238407757287</v>
      </c>
      <c r="P79" s="33">
        <v>529.64636431156646</v>
      </c>
      <c r="Q79" s="33">
        <v>571.12160958664072</v>
      </c>
      <c r="R79" s="33">
        <v>564.99263870935658</v>
      </c>
      <c r="S79" s="33">
        <v>596.36720603588992</v>
      </c>
      <c r="T79" s="33">
        <v>596.75444939446163</v>
      </c>
      <c r="U79" s="33">
        <v>589.50769787873571</v>
      </c>
      <c r="V79" s="33">
        <v>616.92462171381396</v>
      </c>
      <c r="W79" s="33">
        <v>589.77451529688926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10579.968781702135</v>
      </c>
      <c r="D81" s="117">
        <f t="shared" si="28"/>
        <v>10010.419753980856</v>
      </c>
      <c r="E81" s="117">
        <f t="shared" si="28"/>
        <v>10737.456511098384</v>
      </c>
      <c r="F81" s="117">
        <f t="shared" si="28"/>
        <v>10924.608057254445</v>
      </c>
      <c r="G81" s="117">
        <f t="shared" si="28"/>
        <v>10644.179864269061</v>
      </c>
      <c r="H81" s="117">
        <f t="shared" si="28"/>
        <v>10037.623530276513</v>
      </c>
      <c r="I81" s="117">
        <f t="shared" si="28"/>
        <v>9489.7113797504899</v>
      </c>
      <c r="J81" s="117">
        <f t="shared" si="28"/>
        <v>9973.1348193330305</v>
      </c>
      <c r="K81" s="117">
        <f t="shared" si="28"/>
        <v>9840.0414505640365</v>
      </c>
      <c r="L81" s="117">
        <f t="shared" si="28"/>
        <v>10772.882112857524</v>
      </c>
      <c r="M81" s="117">
        <f t="shared" si="28"/>
        <v>8953.9392378499597</v>
      </c>
      <c r="N81" s="117">
        <f t="shared" si="28"/>
        <v>9946.1480854861402</v>
      </c>
      <c r="O81" s="117">
        <f t="shared" si="28"/>
        <v>10575.547560679426</v>
      </c>
      <c r="P81" s="117">
        <f t="shared" si="28"/>
        <v>8366.8247315067038</v>
      </c>
      <c r="Q81" s="117">
        <f t="shared" si="28"/>
        <v>8651.6645844984851</v>
      </c>
      <c r="R81" s="117">
        <f t="shared" ref="R81:V81" si="29">R82+R85+R87+R100</f>
        <v>9002.773443973083</v>
      </c>
      <c r="S81" s="117">
        <f t="shared" si="29"/>
        <v>8686.2019347048463</v>
      </c>
      <c r="T81" s="117">
        <f t="shared" si="29"/>
        <v>8310.0186359421496</v>
      </c>
      <c r="U81" s="117">
        <f t="shared" si="29"/>
        <v>8291.5193381668269</v>
      </c>
      <c r="V81" s="117">
        <f t="shared" si="29"/>
        <v>7439.3109562819564</v>
      </c>
      <c r="W81" s="117">
        <f t="shared" ref="W81" si="30">W82+W85+W87+W100</f>
        <v>8175.5191192734437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9133.3886951631212</v>
      </c>
      <c r="D82" s="122">
        <f t="shared" si="31"/>
        <v>8542.3017535864601</v>
      </c>
      <c r="E82" s="122">
        <f t="shared" si="31"/>
        <v>9252.5667780873082</v>
      </c>
      <c r="F82" s="122">
        <f t="shared" si="31"/>
        <v>9494.598723441417</v>
      </c>
      <c r="G82" s="122">
        <f t="shared" si="31"/>
        <v>9260.6837810261259</v>
      </c>
      <c r="H82" s="122">
        <f t="shared" si="31"/>
        <v>8607.3731353063886</v>
      </c>
      <c r="I82" s="122">
        <f t="shared" si="31"/>
        <v>8031.5441122807733</v>
      </c>
      <c r="J82" s="122">
        <f t="shared" si="31"/>
        <v>8479.568321735258</v>
      </c>
      <c r="K82" s="122">
        <f t="shared" si="31"/>
        <v>8468.4473052032117</v>
      </c>
      <c r="L82" s="122">
        <f t="shared" si="31"/>
        <v>9223.0378232847888</v>
      </c>
      <c r="M82" s="122">
        <f t="shared" si="31"/>
        <v>7350.5979607224563</v>
      </c>
      <c r="N82" s="122">
        <f t="shared" si="31"/>
        <v>8251.7754178428368</v>
      </c>
      <c r="O82" s="122">
        <f t="shared" si="31"/>
        <v>8781.2193638019198</v>
      </c>
      <c r="P82" s="122">
        <f t="shared" si="31"/>
        <v>6780.2651904342329</v>
      </c>
      <c r="Q82" s="122">
        <f t="shared" si="31"/>
        <v>6978.0876452583343</v>
      </c>
      <c r="R82" s="122">
        <f t="shared" ref="R82:V82" si="32">SUM(R83:R84)</f>
        <v>7272.6750885102974</v>
      </c>
      <c r="S82" s="122">
        <f t="shared" si="32"/>
        <v>6831.872161926135</v>
      </c>
      <c r="T82" s="122">
        <f t="shared" si="32"/>
        <v>6463.7000764556997</v>
      </c>
      <c r="U82" s="122">
        <f t="shared" si="32"/>
        <v>6342.8840263298835</v>
      </c>
      <c r="V82" s="122">
        <f t="shared" si="32"/>
        <v>5515.7556191572239</v>
      </c>
      <c r="W82" s="122">
        <f t="shared" ref="W82" si="33">SUM(W83:W84)</f>
        <v>6095.0151535981176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9044.9425422683053</v>
      </c>
      <c r="D83" s="98">
        <v>8460.676179953527</v>
      </c>
      <c r="E83" s="98">
        <v>9168.2034874949586</v>
      </c>
      <c r="F83" s="98">
        <v>9407.3255394032349</v>
      </c>
      <c r="G83" s="98">
        <v>9177.4598667902792</v>
      </c>
      <c r="H83" s="98">
        <v>8531.3888745808526</v>
      </c>
      <c r="I83" s="98">
        <v>7960.6535061454306</v>
      </c>
      <c r="J83" s="98">
        <v>8405.8316607469478</v>
      </c>
      <c r="K83" s="98">
        <v>8396.9094325852275</v>
      </c>
      <c r="L83" s="98">
        <v>9145.5543443079969</v>
      </c>
      <c r="M83" s="98">
        <v>7289.5346026537736</v>
      </c>
      <c r="N83" s="98">
        <v>8183.8903720554999</v>
      </c>
      <c r="O83" s="98">
        <v>8709.6169678442384</v>
      </c>
      <c r="P83" s="98">
        <v>6725.2701464143411</v>
      </c>
      <c r="Q83" s="98">
        <v>6921.7733431745428</v>
      </c>
      <c r="R83" s="98">
        <v>7214.2570633379428</v>
      </c>
      <c r="S83" s="98">
        <v>6777.2536138413843</v>
      </c>
      <c r="T83" s="98">
        <v>6412.2265529022507</v>
      </c>
      <c r="U83" s="98">
        <v>6292.5325623512517</v>
      </c>
      <c r="V83" s="98">
        <v>5472.0969396256669</v>
      </c>
      <c r="W83" s="98">
        <v>6046.8718306407809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88.446152894816038</v>
      </c>
      <c r="D84" s="98">
        <v>81.625573632933765</v>
      </c>
      <c r="E84" s="98">
        <v>84.363290592349102</v>
      </c>
      <c r="F84" s="98">
        <v>87.273184038182791</v>
      </c>
      <c r="G84" s="98">
        <v>83.223914235846109</v>
      </c>
      <c r="H84" s="98">
        <v>75.984260725535094</v>
      </c>
      <c r="I84" s="98">
        <v>70.89060613534302</v>
      </c>
      <c r="J84" s="98">
        <v>73.736660988310618</v>
      </c>
      <c r="K84" s="98">
        <v>71.537872617984064</v>
      </c>
      <c r="L84" s="98">
        <v>77.483478976791204</v>
      </c>
      <c r="M84" s="98">
        <v>61.063358068682227</v>
      </c>
      <c r="N84" s="98">
        <v>67.885045787336196</v>
      </c>
      <c r="O84" s="98">
        <v>71.602395957681821</v>
      </c>
      <c r="P84" s="98">
        <v>54.995044019891338</v>
      </c>
      <c r="Q84" s="98">
        <v>56.314302083791389</v>
      </c>
      <c r="R84" s="98">
        <v>58.41802517235471</v>
      </c>
      <c r="S84" s="98">
        <v>54.618548084750913</v>
      </c>
      <c r="T84" s="98">
        <v>51.473523553449034</v>
      </c>
      <c r="U84" s="98">
        <v>50.35146397863199</v>
      </c>
      <c r="V84" s="98">
        <v>43.658679531557212</v>
      </c>
      <c r="W84" s="98">
        <v>48.143322957337169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8.940736292263491</v>
      </c>
      <c r="D85" s="122">
        <f t="shared" si="34"/>
        <v>22.965265084425216</v>
      </c>
      <c r="E85" s="122">
        <f t="shared" si="34"/>
        <v>15.493257002800895</v>
      </c>
      <c r="F85" s="122">
        <f t="shared" si="34"/>
        <v>6.4286775246931978</v>
      </c>
      <c r="G85" s="122">
        <f t="shared" si="34"/>
        <v>7.6251565624325259</v>
      </c>
      <c r="H85" s="122">
        <f t="shared" si="34"/>
        <v>13.100585142017845</v>
      </c>
      <c r="I85" s="122">
        <f t="shared" si="34"/>
        <v>2.9664129135146178</v>
      </c>
      <c r="J85" s="122">
        <f t="shared" si="34"/>
        <v>15.615101033809916</v>
      </c>
      <c r="K85" s="122">
        <f t="shared" si="34"/>
        <v>58.115494600352228</v>
      </c>
      <c r="L85" s="122">
        <f t="shared" si="34"/>
        <v>34.369368713169827</v>
      </c>
      <c r="M85" s="122">
        <f t="shared" si="34"/>
        <v>24.866737098475532</v>
      </c>
      <c r="N85" s="122">
        <f t="shared" si="34"/>
        <v>22.497747851896769</v>
      </c>
      <c r="O85" s="122">
        <f t="shared" si="34"/>
        <v>45.31196784713994</v>
      </c>
      <c r="P85" s="122">
        <f t="shared" si="34"/>
        <v>19.941418075661812</v>
      </c>
      <c r="Q85" s="122">
        <f t="shared" si="34"/>
        <v>30.622943471660378</v>
      </c>
      <c r="R85" s="122">
        <f t="shared" si="34"/>
        <v>93.297364252397088</v>
      </c>
      <c r="S85" s="122">
        <f t="shared" si="34"/>
        <v>114.78496512759334</v>
      </c>
      <c r="T85" s="122">
        <f t="shared" si="34"/>
        <v>90.762514945769539</v>
      </c>
      <c r="U85" s="122">
        <f t="shared" si="34"/>
        <v>212.20271115650903</v>
      </c>
      <c r="V85" s="122">
        <f t="shared" si="34"/>
        <v>105.66088093583926</v>
      </c>
      <c r="W85" s="122">
        <f t="shared" si="34"/>
        <v>320.74277386296257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8.940736292263491</v>
      </c>
      <c r="D86" s="98">
        <f>IF(RES_hhdet_in_tes!D86=0,0,RES_hhdet_in_tes!D86*1000*11630/RES_hhdet_in_new!D83)</f>
        <v>22.965265084425216</v>
      </c>
      <c r="E86" s="98">
        <f>IF(RES_hhdet_in_tes!E86=0,0,RES_hhdet_in_tes!E86*1000*11630/RES_hhdet_in_new!E83)</f>
        <v>15.493257002800895</v>
      </c>
      <c r="F86" s="98">
        <f>IF(RES_hhdet_in_tes!F86=0,0,RES_hhdet_in_tes!F86*1000*11630/RES_hhdet_in_new!F83)</f>
        <v>6.4286775246931978</v>
      </c>
      <c r="G86" s="98">
        <f>IF(RES_hhdet_in_tes!G86=0,0,RES_hhdet_in_tes!G86*1000*11630/RES_hhdet_in_new!G83)</f>
        <v>7.6251565624325259</v>
      </c>
      <c r="H86" s="98">
        <f>IF(RES_hhdet_in_tes!H86=0,0,RES_hhdet_in_tes!H86*1000*11630/RES_hhdet_in_new!H83)</f>
        <v>13.100585142017845</v>
      </c>
      <c r="I86" s="98">
        <f>IF(RES_hhdet_in_tes!I86=0,0,RES_hhdet_in_tes!I86*1000*11630/RES_hhdet_in_new!I83)</f>
        <v>2.9664129135146178</v>
      </c>
      <c r="J86" s="98">
        <f>IF(RES_hhdet_in_tes!J86=0,0,RES_hhdet_in_tes!J86*1000*11630/RES_hhdet_in_new!J83)</f>
        <v>15.615101033809916</v>
      </c>
      <c r="K86" s="98">
        <f>IF(RES_hhdet_in_tes!K86=0,0,RES_hhdet_in_tes!K86*1000*11630/RES_hhdet_in_new!K83)</f>
        <v>58.115494600352228</v>
      </c>
      <c r="L86" s="98">
        <f>IF(RES_hhdet_in_tes!L86=0,0,RES_hhdet_in_tes!L86*1000*11630/RES_hhdet_in_new!L83)</f>
        <v>34.369368713169827</v>
      </c>
      <c r="M86" s="98">
        <f>IF(RES_hhdet_in_tes!M86=0,0,RES_hhdet_in_tes!M86*1000*11630/RES_hhdet_in_new!M83)</f>
        <v>24.866737098475532</v>
      </c>
      <c r="N86" s="98">
        <f>IF(RES_hhdet_in_tes!N86=0,0,RES_hhdet_in_tes!N86*1000*11630/RES_hhdet_in_new!N83)</f>
        <v>22.497747851896769</v>
      </c>
      <c r="O86" s="98">
        <f>IF(RES_hhdet_in_tes!O86=0,0,RES_hhdet_in_tes!O86*1000*11630/RES_hhdet_in_new!O83)</f>
        <v>45.31196784713994</v>
      </c>
      <c r="P86" s="98">
        <f>IF(RES_hhdet_in_tes!P86=0,0,RES_hhdet_in_tes!P86*1000*11630/RES_hhdet_in_new!P83)</f>
        <v>19.941418075661812</v>
      </c>
      <c r="Q86" s="98">
        <f>IF(RES_hhdet_in_tes!Q86=0,0,RES_hhdet_in_tes!Q86*1000*11630/RES_hhdet_in_new!Q83)</f>
        <v>30.622943471660378</v>
      </c>
      <c r="R86" s="98">
        <f>IF(RES_hhdet_in_tes!R86=0,0,RES_hhdet_in_tes!R86*1000*11630/RES_hhdet_in_new!R83)</f>
        <v>93.297364252397088</v>
      </c>
      <c r="S86" s="98">
        <f>IF(RES_hhdet_in_tes!S86=0,0,RES_hhdet_in_tes!S86*1000*11630/RES_hhdet_in_new!S83)</f>
        <v>114.78496512759334</v>
      </c>
      <c r="T86" s="98">
        <f>IF(RES_hhdet_in_tes!T86=0,0,RES_hhdet_in_tes!T86*1000*11630/RES_hhdet_in_new!T83)</f>
        <v>90.762514945769539</v>
      </c>
      <c r="U86" s="98">
        <f>IF(RES_hhdet_in_tes!U86=0,0,RES_hhdet_in_tes!U86*1000*11630/RES_hhdet_in_new!U83)</f>
        <v>212.20271115650903</v>
      </c>
      <c r="V86" s="98">
        <f>IF(RES_hhdet_in_tes!V86=0,0,RES_hhdet_in_tes!V86*1000*11630/RES_hhdet_in_new!V83)</f>
        <v>105.66088093583926</v>
      </c>
      <c r="W86" s="98">
        <f>IF(RES_hhdet_in_tes!W86=0,0,RES_hhdet_in_tes!W86*1000*11630/RES_hhdet_in_new!W83)</f>
        <v>320.74277386296257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870.24710894408474</v>
      </c>
      <c r="D87" s="122">
        <v>871.61766839007635</v>
      </c>
      <c r="E87" s="122">
        <v>915.84634498394803</v>
      </c>
      <c r="F87" s="122">
        <v>922.54662462309602</v>
      </c>
      <c r="G87" s="122">
        <v>860.98472777043457</v>
      </c>
      <c r="H87" s="122">
        <v>890.97395124575075</v>
      </c>
      <c r="I87" s="122">
        <v>902.78291920024947</v>
      </c>
      <c r="J87" s="122">
        <v>915.45973671851687</v>
      </c>
      <c r="K87" s="122">
        <v>853.35121821122311</v>
      </c>
      <c r="L87" s="122">
        <v>935.40737255624913</v>
      </c>
      <c r="M87" s="122">
        <v>1003.2769892334671</v>
      </c>
      <c r="N87" s="122">
        <v>1064.7461987420363</v>
      </c>
      <c r="O87" s="122">
        <v>1124.8542890383669</v>
      </c>
      <c r="P87" s="122">
        <v>1017.1237192530582</v>
      </c>
      <c r="Q87" s="122">
        <v>1067.0524192778207</v>
      </c>
      <c r="R87" s="122">
        <v>1076.276938687525</v>
      </c>
      <c r="S87" s="122">
        <v>1144.0812749261472</v>
      </c>
      <c r="T87" s="122">
        <v>1159.1359146161501</v>
      </c>
      <c r="U87" s="122">
        <v>1147.6735324720296</v>
      </c>
      <c r="V87" s="122">
        <v>1199.1074710801443</v>
      </c>
      <c r="W87" s="122">
        <v>1173.7446671517544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858.24376935317116</v>
      </c>
      <c r="D88" s="98">
        <v>862.51642733962763</v>
      </c>
      <c r="E88" s="98">
        <v>930.000139100095</v>
      </c>
      <c r="F88" s="98">
        <v>911.2793272619549</v>
      </c>
      <c r="G88" s="98">
        <v>868.47855058725258</v>
      </c>
      <c r="H88" s="98">
        <v>879.40451839830394</v>
      </c>
      <c r="I88" s="98">
        <v>904.90304672055117</v>
      </c>
      <c r="J88" s="98">
        <v>894.03304336392409</v>
      </c>
      <c r="K88" s="98">
        <v>887.65785140079697</v>
      </c>
      <c r="L88" s="98">
        <v>1077.9414632381322</v>
      </c>
      <c r="M88" s="98">
        <v>1066.2230207929774</v>
      </c>
      <c r="N88" s="98">
        <v>1027.7119937287353</v>
      </c>
      <c r="O88" s="98">
        <v>1060.5820364132551</v>
      </c>
      <c r="P88" s="98">
        <v>1063.9637152858631</v>
      </c>
      <c r="Q88" s="98">
        <v>1053.6878899251442</v>
      </c>
      <c r="R88" s="98">
        <v>1059.4511115684888</v>
      </c>
      <c r="S88" s="98">
        <v>1111.345200947284</v>
      </c>
      <c r="T88" s="98">
        <v>1135.5949775309107</v>
      </c>
      <c r="U88" s="98">
        <v>1117.4194546725266</v>
      </c>
      <c r="V88" s="98">
        <v>1087.1092036098551</v>
      </c>
      <c r="W88" s="98">
        <v>1364.8347887274481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930.0120818998688</v>
      </c>
      <c r="F89" s="98">
        <v>0</v>
      </c>
      <c r="G89" s="98">
        <v>868.53680246454519</v>
      </c>
      <c r="H89" s="98">
        <v>879.53180627560675</v>
      </c>
      <c r="I89" s="98">
        <v>905.12198735605773</v>
      </c>
      <c r="J89" s="98">
        <v>894.3993806806269</v>
      </c>
      <c r="K89" s="98">
        <v>888.39799492421139</v>
      </c>
      <c r="L89" s="98">
        <v>1079.0297390564738</v>
      </c>
      <c r="M89" s="98">
        <v>1067.5437348746641</v>
      </c>
      <c r="N89" s="98">
        <v>0</v>
      </c>
      <c r="O89" s="98">
        <v>0</v>
      </c>
      <c r="P89" s="98">
        <v>1063.5857008403325</v>
      </c>
      <c r="Q89" s="98">
        <v>0</v>
      </c>
      <c r="R89" s="98">
        <v>0</v>
      </c>
      <c r="S89" s="98">
        <v>0</v>
      </c>
      <c r="T89" s="98">
        <v>1134.3416618344918</v>
      </c>
      <c r="U89" s="98">
        <v>1117.256888878014</v>
      </c>
      <c r="V89" s="98">
        <v>1087.3396478869843</v>
      </c>
      <c r="W89" s="98">
        <v>1369.145074030972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223.30024100812409</v>
      </c>
      <c r="F90" s="101">
        <v>0</v>
      </c>
      <c r="G90" s="101">
        <v>185.72284317168604</v>
      </c>
      <c r="H90" s="101">
        <v>179.79120663572789</v>
      </c>
      <c r="I90" s="101">
        <v>223.73210454063647</v>
      </c>
      <c r="J90" s="101">
        <v>204.90685142851689</v>
      </c>
      <c r="K90" s="101">
        <v>186.99318676272554</v>
      </c>
      <c r="L90" s="101">
        <v>486.95565584740814</v>
      </c>
      <c r="M90" s="101">
        <v>214.07118857121978</v>
      </c>
      <c r="N90" s="101">
        <v>0</v>
      </c>
      <c r="O90" s="101">
        <v>0</v>
      </c>
      <c r="P90" s="101">
        <v>202.87983101770141</v>
      </c>
      <c r="Q90" s="101">
        <v>0</v>
      </c>
      <c r="R90" s="101">
        <v>0</v>
      </c>
      <c r="S90" s="101">
        <v>0</v>
      </c>
      <c r="T90" s="101">
        <v>258.9650881881675</v>
      </c>
      <c r="U90" s="101">
        <v>235.37607923051777</v>
      </c>
      <c r="V90" s="101">
        <v>237.58403351136675</v>
      </c>
      <c r="W90" s="101">
        <v>310.32353787770734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706.71184089174483</v>
      </c>
      <c r="F91" s="104">
        <v>0</v>
      </c>
      <c r="G91" s="104">
        <v>682.81395929285918</v>
      </c>
      <c r="H91" s="104">
        <v>699.74059963987895</v>
      </c>
      <c r="I91" s="104">
        <v>681.38988281542129</v>
      </c>
      <c r="J91" s="104">
        <v>689.49252925210976</v>
      </c>
      <c r="K91" s="104">
        <v>701.40480816148579</v>
      </c>
      <c r="L91" s="104">
        <v>592.07408320906575</v>
      </c>
      <c r="M91" s="104">
        <v>853.47254630344469</v>
      </c>
      <c r="N91" s="104">
        <v>0</v>
      </c>
      <c r="O91" s="104">
        <v>0</v>
      </c>
      <c r="P91" s="104">
        <v>860.70586982263103</v>
      </c>
      <c r="Q91" s="104">
        <v>0</v>
      </c>
      <c r="R91" s="104">
        <v>0</v>
      </c>
      <c r="S91" s="104">
        <v>0</v>
      </c>
      <c r="T91" s="104">
        <v>875.37657364632423</v>
      </c>
      <c r="U91" s="104">
        <v>881.88080964749622</v>
      </c>
      <c r="V91" s="104">
        <v>849.75561437561748</v>
      </c>
      <c r="W91" s="104">
        <v>1058.8215361532648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863.5308311038865</v>
      </c>
      <c r="D92" s="101">
        <v>898.54251790149578</v>
      </c>
      <c r="E92" s="101">
        <v>884.85746996930891</v>
      </c>
      <c r="F92" s="101">
        <v>910.0325268916971</v>
      </c>
      <c r="G92" s="101">
        <v>895.21535596718661</v>
      </c>
      <c r="H92" s="101">
        <v>882.63306645792204</v>
      </c>
      <c r="I92" s="101">
        <v>924.31832232769227</v>
      </c>
      <c r="J92" s="101">
        <v>878.71239871396813</v>
      </c>
      <c r="K92" s="101">
        <v>895.1599336163008</v>
      </c>
      <c r="L92" s="101">
        <v>951.90132453435297</v>
      </c>
      <c r="M92" s="101">
        <v>1031.6468604699294</v>
      </c>
      <c r="N92" s="101">
        <v>1022.8561177463372</v>
      </c>
      <c r="O92" s="101">
        <v>1040.0531287701256</v>
      </c>
      <c r="P92" s="101">
        <v>1051.6453336036848</v>
      </c>
      <c r="Q92" s="101">
        <v>1049.1929710590964</v>
      </c>
      <c r="R92" s="101">
        <v>1070.9208973671109</v>
      </c>
      <c r="S92" s="101">
        <v>1141.0413921011345</v>
      </c>
      <c r="T92" s="101">
        <v>1181.6873059170912</v>
      </c>
      <c r="U92" s="101">
        <v>1136.3211123444969</v>
      </c>
      <c r="V92" s="101">
        <v>1164.6826012660786</v>
      </c>
      <c r="W92" s="101">
        <v>1202.5081105057054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863.52624817095591</v>
      </c>
      <c r="D93" s="104">
        <v>898.53773938483539</v>
      </c>
      <c r="E93" s="104">
        <v>884.80861168186209</v>
      </c>
      <c r="F93" s="104">
        <v>910.03067877387878</v>
      </c>
      <c r="G93" s="104">
        <v>895.29863144928856</v>
      </c>
      <c r="H93" s="104">
        <v>882.79020375095195</v>
      </c>
      <c r="I93" s="104">
        <v>924.80854497529322</v>
      </c>
      <c r="J93" s="104">
        <v>879.12411445888984</v>
      </c>
      <c r="K93" s="104">
        <v>895.72965922023718</v>
      </c>
      <c r="L93" s="104">
        <v>952.44279865361375</v>
      </c>
      <c r="M93" s="104">
        <v>1032.3224030071601</v>
      </c>
      <c r="N93" s="104">
        <v>0</v>
      </c>
      <c r="O93" s="104">
        <v>0</v>
      </c>
      <c r="P93" s="104">
        <v>1052.0056052987259</v>
      </c>
      <c r="Q93" s="104">
        <v>1049.4373802091425</v>
      </c>
      <c r="R93" s="104">
        <v>1071.576859414638</v>
      </c>
      <c r="S93" s="104">
        <v>1142.2549466307025</v>
      </c>
      <c r="T93" s="104">
        <v>1183.5476599844037</v>
      </c>
      <c r="U93" s="104">
        <v>1137.3775362243246</v>
      </c>
      <c r="V93" s="104">
        <v>1164.4558408256539</v>
      </c>
      <c r="W93" s="104">
        <v>1202.8324561327047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204.00967413777357</v>
      </c>
      <c r="D94" s="98">
        <v>193.7949843094315</v>
      </c>
      <c r="E94" s="98">
        <v>212.42071965911893</v>
      </c>
      <c r="F94" s="98">
        <v>212.45628792859719</v>
      </c>
      <c r="G94" s="98">
        <v>191.47709979139321</v>
      </c>
      <c r="H94" s="98">
        <v>180.45223882801943</v>
      </c>
      <c r="I94" s="98">
        <v>228.63535238323308</v>
      </c>
      <c r="J94" s="98">
        <v>201.30590383083828</v>
      </c>
      <c r="K94" s="98">
        <v>188.50101025504199</v>
      </c>
      <c r="L94" s="98">
        <v>429.29864229473816</v>
      </c>
      <c r="M94" s="98">
        <v>206.59524068408007</v>
      </c>
      <c r="N94" s="98">
        <v>0</v>
      </c>
      <c r="O94" s="98">
        <v>0</v>
      </c>
      <c r="P94" s="98">
        <v>200.66424369847758</v>
      </c>
      <c r="Q94" s="98">
        <v>229.95964937686847</v>
      </c>
      <c r="R94" s="98">
        <v>218.08180747596325</v>
      </c>
      <c r="S94" s="98">
        <v>261.63233645579692</v>
      </c>
      <c r="T94" s="98">
        <v>270.14042387008521</v>
      </c>
      <c r="U94" s="98">
        <v>239.56314157673961</v>
      </c>
      <c r="V94" s="98">
        <v>254.95624666629868</v>
      </c>
      <c r="W94" s="98">
        <v>269.97584666528456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659.51657403318234</v>
      </c>
      <c r="D95" s="98">
        <v>704.74275507540381</v>
      </c>
      <c r="E95" s="98">
        <v>672.38789202274313</v>
      </c>
      <c r="F95" s="98">
        <v>697.57439084528164</v>
      </c>
      <c r="G95" s="98">
        <v>703.82153165789543</v>
      </c>
      <c r="H95" s="98">
        <v>702.33796492293254</v>
      </c>
      <c r="I95" s="98">
        <v>696.1731925920601</v>
      </c>
      <c r="J95" s="98">
        <v>677.81821062805159</v>
      </c>
      <c r="K95" s="98">
        <v>707.22864896519525</v>
      </c>
      <c r="L95" s="98">
        <v>523.14415635887565</v>
      </c>
      <c r="M95" s="98">
        <v>825.72716232307994</v>
      </c>
      <c r="N95" s="98">
        <v>0</v>
      </c>
      <c r="O95" s="98">
        <v>0</v>
      </c>
      <c r="P95" s="98">
        <v>851.34136160024821</v>
      </c>
      <c r="Q95" s="98">
        <v>819.47773083227423</v>
      </c>
      <c r="R95" s="98">
        <v>853.49505193867481</v>
      </c>
      <c r="S95" s="98">
        <v>880.62261017490562</v>
      </c>
      <c r="T95" s="98">
        <v>913.40723611431883</v>
      </c>
      <c r="U95" s="98">
        <v>897.814394647585</v>
      </c>
      <c r="V95" s="98">
        <v>909.49959415935507</v>
      </c>
      <c r="W95" s="98">
        <v>932.8566094674203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871.12340556147603</v>
      </c>
      <c r="D96" s="101">
        <v>869.32529175498883</v>
      </c>
      <c r="E96" s="101">
        <v>918.35344033922104</v>
      </c>
      <c r="F96" s="101">
        <v>923.87646001217354</v>
      </c>
      <c r="G96" s="101">
        <v>857.35975570716755</v>
      </c>
      <c r="H96" s="101">
        <v>891.76607771351644</v>
      </c>
      <c r="I96" s="101">
        <v>901.24952408693866</v>
      </c>
      <c r="J96" s="101">
        <v>918.01754293131125</v>
      </c>
      <c r="K96" s="101">
        <v>849.8795213381469</v>
      </c>
      <c r="L96" s="101">
        <v>931.96042964069898</v>
      </c>
      <c r="M96" s="101">
        <v>1000.9290080506418</v>
      </c>
      <c r="N96" s="101">
        <v>1067.0426770032016</v>
      </c>
      <c r="O96" s="101">
        <v>1129.9663043186358</v>
      </c>
      <c r="P96" s="101">
        <v>1015.5645495688226</v>
      </c>
      <c r="Q96" s="101">
        <v>1067.8303583876386</v>
      </c>
      <c r="R96" s="101">
        <v>1076.5709380578942</v>
      </c>
      <c r="S96" s="101">
        <v>1144.4520391120238</v>
      </c>
      <c r="T96" s="101">
        <v>1158.3655778851755</v>
      </c>
      <c r="U96" s="101">
        <v>1148.1668344804871</v>
      </c>
      <c r="V96" s="101">
        <v>1201.624873865178</v>
      </c>
      <c r="W96" s="101">
        <v>1169.0576464888175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871.09352503942944</v>
      </c>
      <c r="D97" s="104">
        <v>869.26389107119167</v>
      </c>
      <c r="E97" s="104">
        <v>918.32333201125562</v>
      </c>
      <c r="F97" s="104">
        <v>923.89077627988763</v>
      </c>
      <c r="G97" s="104">
        <v>857.442577989185</v>
      </c>
      <c r="H97" s="104">
        <v>892.04427601665986</v>
      </c>
      <c r="I97" s="104">
        <v>901.74811740474513</v>
      </c>
      <c r="J97" s="104">
        <v>918.60333149212738</v>
      </c>
      <c r="K97" s="104">
        <v>850.37772048488773</v>
      </c>
      <c r="L97" s="104">
        <v>932.51712187340456</v>
      </c>
      <c r="M97" s="104">
        <v>1001.6513621200991</v>
      </c>
      <c r="N97" s="104">
        <v>1067.3508345215166</v>
      </c>
      <c r="O97" s="104">
        <v>1129.7438093618568</v>
      </c>
      <c r="P97" s="104">
        <v>1015.3937902257045</v>
      </c>
      <c r="Q97" s="104">
        <v>1067.6798440770613</v>
      </c>
      <c r="R97" s="104">
        <v>1076.5976845466669</v>
      </c>
      <c r="S97" s="104">
        <v>1144.6517626661589</v>
      </c>
      <c r="T97" s="104">
        <v>1159.397906416252</v>
      </c>
      <c r="U97" s="104">
        <v>1149.233311235301</v>
      </c>
      <c r="V97" s="104">
        <v>1201.8685475460898</v>
      </c>
      <c r="W97" s="104">
        <v>1169.1577931287907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205.83296184208615</v>
      </c>
      <c r="D98" s="98">
        <v>187.38913374341652</v>
      </c>
      <c r="E98" s="98">
        <v>220.52505616524795</v>
      </c>
      <c r="F98" s="98">
        <v>215.72641392566933</v>
      </c>
      <c r="G98" s="98">
        <v>183.27150428162918</v>
      </c>
      <c r="H98" s="98">
        <v>182.25563938950796</v>
      </c>
      <c r="I98" s="98">
        <v>222.94398146377125</v>
      </c>
      <c r="J98" s="98">
        <v>210.53376671849128</v>
      </c>
      <c r="K98" s="98">
        <v>178.64800405281093</v>
      </c>
      <c r="L98" s="98">
        <v>420.3076625267343</v>
      </c>
      <c r="M98" s="98">
        <v>200.04614521763966</v>
      </c>
      <c r="N98" s="98">
        <v>270.41375971199164</v>
      </c>
      <c r="O98" s="98">
        <v>298.50075710162452</v>
      </c>
      <c r="P98" s="98">
        <v>193.426324540764</v>
      </c>
      <c r="Q98" s="98">
        <v>234.1711298786293</v>
      </c>
      <c r="R98" s="98">
        <v>219.19734134513149</v>
      </c>
      <c r="S98" s="98">
        <v>262.3250766823445</v>
      </c>
      <c r="T98" s="98">
        <v>264.73215218460285</v>
      </c>
      <c r="U98" s="98">
        <v>242.31804083937845</v>
      </c>
      <c r="V98" s="98">
        <v>263.33515796028297</v>
      </c>
      <c r="W98" s="98">
        <v>262.43186031052505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665.26056319734323</v>
      </c>
      <c r="D99" s="98">
        <v>681.87475732777523</v>
      </c>
      <c r="E99" s="98">
        <v>697.79827584600775</v>
      </c>
      <c r="F99" s="98">
        <v>708.16436235421816</v>
      </c>
      <c r="G99" s="98">
        <v>674.17107370755571</v>
      </c>
      <c r="H99" s="98">
        <v>709.78863662715185</v>
      </c>
      <c r="I99" s="98">
        <v>678.80413594097399</v>
      </c>
      <c r="J99" s="98">
        <v>708.06956477363599</v>
      </c>
      <c r="K99" s="98">
        <v>671.72971643207688</v>
      </c>
      <c r="L99" s="98">
        <v>512.2094593466702</v>
      </c>
      <c r="M99" s="98">
        <v>801.60521690245935</v>
      </c>
      <c r="N99" s="98">
        <v>796.93707480952514</v>
      </c>
      <c r="O99" s="98">
        <v>831.24305226023228</v>
      </c>
      <c r="P99" s="98">
        <v>821.96746568494063</v>
      </c>
      <c r="Q99" s="98">
        <v>833.50871419843213</v>
      </c>
      <c r="R99" s="98">
        <v>857.40034320153552</v>
      </c>
      <c r="S99" s="98">
        <v>882.32668598381429</v>
      </c>
      <c r="T99" s="98">
        <v>894.66575423164909</v>
      </c>
      <c r="U99" s="98">
        <v>906.91527039592279</v>
      </c>
      <c r="V99" s="98">
        <v>938.53338958580673</v>
      </c>
      <c r="W99" s="98">
        <v>906.72593281826573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567.39224130266746</v>
      </c>
      <c r="D100" s="122">
        <v>573.53506691989503</v>
      </c>
      <c r="E100" s="122">
        <v>553.55013102432792</v>
      </c>
      <c r="F100" s="122">
        <v>501.03403166524026</v>
      </c>
      <c r="G100" s="122">
        <v>514.88619891006783</v>
      </c>
      <c r="H100" s="122">
        <v>526.17585858235486</v>
      </c>
      <c r="I100" s="122">
        <v>552.41793535595116</v>
      </c>
      <c r="J100" s="122">
        <v>562.49165984544572</v>
      </c>
      <c r="K100" s="122">
        <v>460.1274325492513</v>
      </c>
      <c r="L100" s="122">
        <v>580.06754830331658</v>
      </c>
      <c r="M100" s="122">
        <v>575.19755079556126</v>
      </c>
      <c r="N100" s="122">
        <v>607.12872104936923</v>
      </c>
      <c r="O100" s="122">
        <v>624.16193999199936</v>
      </c>
      <c r="P100" s="122">
        <v>549.49440374375047</v>
      </c>
      <c r="Q100" s="122">
        <v>575.90157649066953</v>
      </c>
      <c r="R100" s="122">
        <v>560.5240525228636</v>
      </c>
      <c r="S100" s="122">
        <v>595.46353272497129</v>
      </c>
      <c r="T100" s="122">
        <v>596.42012992453022</v>
      </c>
      <c r="U100" s="122">
        <v>588.75906820840419</v>
      </c>
      <c r="V100" s="122">
        <v>618.78698510874904</v>
      </c>
      <c r="W100" s="122">
        <v>586.01652466060966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555.32091762989421</v>
      </c>
      <c r="D102" s="98">
        <v>569.33003292293733</v>
      </c>
      <c r="E102" s="98">
        <v>537.50728787781907</v>
      </c>
      <c r="F102" s="98">
        <v>529.80080867084735</v>
      </c>
      <c r="G102" s="98">
        <v>517.90487911972616</v>
      </c>
      <c r="H102" s="98">
        <v>519.47571721766167</v>
      </c>
      <c r="I102" s="98">
        <v>553.47582758059798</v>
      </c>
      <c r="J102" s="98">
        <v>524.5558374270795</v>
      </c>
      <c r="K102" s="98">
        <v>536.15937506757291</v>
      </c>
      <c r="L102" s="98">
        <v>556.7087005574939</v>
      </c>
      <c r="M102" s="98">
        <v>589.04600044196343</v>
      </c>
      <c r="N102" s="98">
        <v>585.96981162982775</v>
      </c>
      <c r="O102" s="98">
        <v>590.449678664153</v>
      </c>
      <c r="P102" s="98">
        <v>593.86309706489737</v>
      </c>
      <c r="Q102" s="98">
        <v>588.54100989656706</v>
      </c>
      <c r="R102" s="98">
        <v>544.35182416401767</v>
      </c>
      <c r="S102" s="98">
        <v>592.6323359778803</v>
      </c>
      <c r="T102" s="98">
        <v>595.44409633681141</v>
      </c>
      <c r="U102" s="98">
        <v>586.4870731590396</v>
      </c>
      <c r="V102" s="98">
        <v>624.75301235205484</v>
      </c>
      <c r="W102" s="98">
        <v>573.27484237900592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576.55353245222966</v>
      </c>
      <c r="D103" s="33">
        <v>577.16421867132544</v>
      </c>
      <c r="E103" s="33">
        <v>567.11926979459554</v>
      </c>
      <c r="F103" s="33">
        <v>471.89235600654644</v>
      </c>
      <c r="G103" s="33">
        <v>512.64117922669584</v>
      </c>
      <c r="H103" s="33">
        <v>530.03674932760066</v>
      </c>
      <c r="I103" s="33">
        <v>551.79895650307492</v>
      </c>
      <c r="J103" s="33">
        <v>580.89358967195597</v>
      </c>
      <c r="K103" s="33">
        <v>419.8571686977927</v>
      </c>
      <c r="L103" s="33">
        <v>593.1210220436293</v>
      </c>
      <c r="M103" s="33">
        <v>567.19076229518248</v>
      </c>
      <c r="N103" s="33">
        <v>617.91993413912087</v>
      </c>
      <c r="O103" s="33">
        <v>640.86238407757287</v>
      </c>
      <c r="P103" s="33">
        <v>529.64636431156634</v>
      </c>
      <c r="Q103" s="33">
        <v>571.12160958664083</v>
      </c>
      <c r="R103" s="33">
        <v>564.99263870935658</v>
      </c>
      <c r="S103" s="33">
        <v>596.36720603588981</v>
      </c>
      <c r="T103" s="33">
        <v>596.75444939446174</v>
      </c>
      <c r="U103" s="33">
        <v>589.50769787873571</v>
      </c>
      <c r="V103" s="33">
        <v>616.92462171381385</v>
      </c>
      <c r="W103" s="33">
        <v>589.77451529688915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10342.727764455713</v>
      </c>
      <c r="D124" s="117">
        <f t="shared" si="42"/>
        <v>10802.853651798303</v>
      </c>
      <c r="E124" s="117">
        <f t="shared" si="42"/>
        <v>10444.95975826677</v>
      </c>
      <c r="F124" s="117">
        <f t="shared" si="42"/>
        <v>10655.081999285252</v>
      </c>
      <c r="G124" s="117">
        <f t="shared" si="42"/>
        <v>11403.129582842437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10693.128452618754</v>
      </c>
      <c r="M124" s="117">
        <f t="shared" si="42"/>
        <v>9008.5383374406156</v>
      </c>
      <c r="N124" s="117">
        <f t="shared" si="42"/>
        <v>9877.8394082704326</v>
      </c>
      <c r="O124" s="117">
        <f t="shared" si="42"/>
        <v>10412.102732492072</v>
      </c>
      <c r="P124" s="117">
        <f t="shared" si="42"/>
        <v>8125.0175149685938</v>
      </c>
      <c r="Q124" s="117">
        <f t="shared" si="42"/>
        <v>8770.1424398510608</v>
      </c>
      <c r="R124" s="117">
        <f t="shared" ref="R124:V124" si="43">R125+R128+R130+R139</f>
        <v>9039.6763207639506</v>
      </c>
      <c r="S124" s="117">
        <f t="shared" si="43"/>
        <v>8677.0573135631603</v>
      </c>
      <c r="T124" s="117">
        <f t="shared" si="43"/>
        <v>8364.5366283558888</v>
      </c>
      <c r="U124" s="117">
        <f t="shared" si="43"/>
        <v>8185.7391921937633</v>
      </c>
      <c r="V124" s="117">
        <f t="shared" si="43"/>
        <v>7534.7048806282901</v>
      </c>
      <c r="W124" s="117">
        <f t="shared" ref="W124" si="44">W125+W128+W130+W139</f>
        <v>8313.9670309815538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8917.1963041232048</v>
      </c>
      <c r="D125" s="122">
        <f t="shared" si="45"/>
        <v>9269.5422461990092</v>
      </c>
      <c r="E125" s="122">
        <f t="shared" si="45"/>
        <v>8970.3166786443671</v>
      </c>
      <c r="F125" s="122">
        <f t="shared" si="45"/>
        <v>9251.7511812353059</v>
      </c>
      <c r="G125" s="122">
        <f t="shared" si="45"/>
        <v>9965.9440217050233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9143.8213806209114</v>
      </c>
      <c r="M125" s="122">
        <f t="shared" si="45"/>
        <v>7389.3469022241525</v>
      </c>
      <c r="N125" s="122">
        <f t="shared" si="45"/>
        <v>8202.0193990049047</v>
      </c>
      <c r="O125" s="122">
        <f t="shared" si="45"/>
        <v>8661.9337401264729</v>
      </c>
      <c r="P125" s="122">
        <f t="shared" si="45"/>
        <v>6548.0184349258843</v>
      </c>
      <c r="Q125" s="122">
        <f t="shared" si="45"/>
        <v>7091.2503627834767</v>
      </c>
      <c r="R125" s="122">
        <f t="shared" ref="R125:V125" si="46">SUM(R126:R127)</f>
        <v>7295.3090423800959</v>
      </c>
      <c r="S125" s="122">
        <f t="shared" si="46"/>
        <v>6835.7370036664515</v>
      </c>
      <c r="T125" s="122">
        <f t="shared" si="46"/>
        <v>6513.6043555864835</v>
      </c>
      <c r="U125" s="122">
        <f t="shared" si="46"/>
        <v>6239.6568723385662</v>
      </c>
      <c r="V125" s="122">
        <f t="shared" si="46"/>
        <v>5620.8730138023566</v>
      </c>
      <c r="W125" s="122">
        <f t="shared" ref="W125" si="47">SUM(W126:W127)</f>
        <v>6214.1080667951974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8873.8099394780529</v>
      </c>
      <c r="D126" s="98">
        <v>9225.042294124838</v>
      </c>
      <c r="E126" s="98">
        <v>8929.2344968596117</v>
      </c>
      <c r="F126" s="98">
        <v>9209.0343777878079</v>
      </c>
      <c r="G126" s="98">
        <v>9920.960921107484</v>
      </c>
      <c r="H126" s="98">
        <v>0</v>
      </c>
      <c r="I126" s="98">
        <v>0</v>
      </c>
      <c r="J126" s="98">
        <v>0</v>
      </c>
      <c r="K126" s="98">
        <v>0</v>
      </c>
      <c r="L126" s="98">
        <v>9105.2503739129043</v>
      </c>
      <c r="M126" s="98">
        <v>7358.5262567258333</v>
      </c>
      <c r="N126" s="98">
        <v>8168.142191378045</v>
      </c>
      <c r="O126" s="98">
        <v>8626.4743031012931</v>
      </c>
      <c r="P126" s="98">
        <v>6521.3546594375266</v>
      </c>
      <c r="Q126" s="98">
        <v>7062.5206643056354</v>
      </c>
      <c r="R126" s="98">
        <v>7265.8909749237991</v>
      </c>
      <c r="S126" s="98">
        <v>6808.3026161546341</v>
      </c>
      <c r="T126" s="98">
        <v>6487.5652069592561</v>
      </c>
      <c r="U126" s="98">
        <v>6214.7921711202443</v>
      </c>
      <c r="V126" s="98">
        <v>5598.5392691252837</v>
      </c>
      <c r="W126" s="98">
        <v>6189.4687490400693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43.386364645152682</v>
      </c>
      <c r="D127" s="98">
        <v>44.499952074170459</v>
      </c>
      <c r="E127" s="98">
        <v>41.082181784755562</v>
      </c>
      <c r="F127" s="98">
        <v>42.716803447497746</v>
      </c>
      <c r="G127" s="98">
        <v>44.983100597540194</v>
      </c>
      <c r="H127" s="98">
        <v>0</v>
      </c>
      <c r="I127" s="98">
        <v>0</v>
      </c>
      <c r="J127" s="98">
        <v>0</v>
      </c>
      <c r="K127" s="98">
        <v>0</v>
      </c>
      <c r="L127" s="98">
        <v>38.571006708007459</v>
      </c>
      <c r="M127" s="98">
        <v>30.820645498319436</v>
      </c>
      <c r="N127" s="98">
        <v>33.877207626860113</v>
      </c>
      <c r="O127" s="98">
        <v>35.459437025180129</v>
      </c>
      <c r="P127" s="98">
        <v>26.663775488357498</v>
      </c>
      <c r="Q127" s="98">
        <v>28.729698477841175</v>
      </c>
      <c r="R127" s="98">
        <v>29.418067456296864</v>
      </c>
      <c r="S127" s="98">
        <v>27.434387511817288</v>
      </c>
      <c r="T127" s="98">
        <v>26.039148627227583</v>
      </c>
      <c r="U127" s="98">
        <v>24.864701218321446</v>
      </c>
      <c r="V127" s="98">
        <v>22.333744677072538</v>
      </c>
      <c r="W127" s="98">
        <v>24.639317755128026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8.9484394094918791</v>
      </c>
      <c r="D128" s="122">
        <f t="shared" si="48"/>
        <v>22.963768611645612</v>
      </c>
      <c r="E128" s="122">
        <f t="shared" si="48"/>
        <v>15.46214292547373</v>
      </c>
      <c r="F128" s="122">
        <f t="shared" si="48"/>
        <v>6.4271743020641399</v>
      </c>
      <c r="G128" s="122">
        <f t="shared" si="48"/>
        <v>7.6134884054386269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34.375216551069627</v>
      </c>
      <c r="M128" s="122">
        <f t="shared" si="48"/>
        <v>24.861083895411682</v>
      </c>
      <c r="N128" s="122">
        <f t="shared" si="48"/>
        <v>22.494674385809571</v>
      </c>
      <c r="O128" s="122">
        <f t="shared" si="48"/>
        <v>45.321713490516075</v>
      </c>
      <c r="P128" s="122">
        <f t="shared" si="48"/>
        <v>19.940853033949764</v>
      </c>
      <c r="Q128" s="122">
        <f t="shared" si="48"/>
        <v>30.627847325524783</v>
      </c>
      <c r="R128" s="122">
        <f t="shared" si="48"/>
        <v>93.310767126128852</v>
      </c>
      <c r="S128" s="122">
        <f t="shared" si="48"/>
        <v>114.79259631109234</v>
      </c>
      <c r="T128" s="122">
        <f t="shared" si="48"/>
        <v>90.768672809757334</v>
      </c>
      <c r="U128" s="122">
        <f t="shared" si="48"/>
        <v>212.21792632052481</v>
      </c>
      <c r="V128" s="122">
        <f t="shared" si="48"/>
        <v>105.66116464994923</v>
      </c>
      <c r="W128" s="122">
        <f t="shared" si="48"/>
        <v>320.76481608549454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8.9484394094918791</v>
      </c>
      <c r="D129" s="98">
        <f>IF(RES_hhdet_in_tes!D129=0,0,RES_hhdet_in_tes!D129*1000*11630/RES_hhdet_in_new!D126)</f>
        <v>22.963768611645612</v>
      </c>
      <c r="E129" s="98">
        <f>IF(RES_hhdet_in_tes!E129=0,0,RES_hhdet_in_tes!E129*1000*11630/RES_hhdet_in_new!E126)</f>
        <v>15.46214292547373</v>
      </c>
      <c r="F129" s="98">
        <f>IF(RES_hhdet_in_tes!F129=0,0,RES_hhdet_in_tes!F129*1000*11630/RES_hhdet_in_new!F126)</f>
        <v>6.4271743020641399</v>
      </c>
      <c r="G129" s="98">
        <f>IF(RES_hhdet_in_tes!G129=0,0,RES_hhdet_in_tes!G129*1000*11630/RES_hhdet_in_new!G126)</f>
        <v>7.6134884054386269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34.375216551069627</v>
      </c>
      <c r="M129" s="98">
        <f>IF(RES_hhdet_in_tes!M129=0,0,RES_hhdet_in_tes!M129*1000*11630/RES_hhdet_in_new!M126)</f>
        <v>24.861083895411682</v>
      </c>
      <c r="N129" s="98">
        <f>IF(RES_hhdet_in_tes!N129=0,0,RES_hhdet_in_tes!N129*1000*11630/RES_hhdet_in_new!N126)</f>
        <v>22.494674385809571</v>
      </c>
      <c r="O129" s="98">
        <f>IF(RES_hhdet_in_tes!O129=0,0,RES_hhdet_in_tes!O129*1000*11630/RES_hhdet_in_new!O126)</f>
        <v>45.321713490516075</v>
      </c>
      <c r="P129" s="98">
        <f>IF(RES_hhdet_in_tes!P129=0,0,RES_hhdet_in_tes!P129*1000*11630/RES_hhdet_in_new!P126)</f>
        <v>19.940853033949764</v>
      </c>
      <c r="Q129" s="98">
        <f>IF(RES_hhdet_in_tes!Q129=0,0,RES_hhdet_in_tes!Q129*1000*11630/RES_hhdet_in_new!Q126)</f>
        <v>30.627847325524783</v>
      </c>
      <c r="R129" s="98">
        <f>IF(RES_hhdet_in_tes!R129=0,0,RES_hhdet_in_tes!R129*1000*11630/RES_hhdet_in_new!R126)</f>
        <v>93.310767126128852</v>
      </c>
      <c r="S129" s="98">
        <f>IF(RES_hhdet_in_tes!S129=0,0,RES_hhdet_in_tes!S129*1000*11630/RES_hhdet_in_new!S126)</f>
        <v>114.79259631109234</v>
      </c>
      <c r="T129" s="98">
        <f>IF(RES_hhdet_in_tes!T129=0,0,RES_hhdet_in_tes!T129*1000*11630/RES_hhdet_in_new!T126)</f>
        <v>90.768672809757334</v>
      </c>
      <c r="U129" s="98">
        <f>IF(RES_hhdet_in_tes!U129=0,0,RES_hhdet_in_tes!U129*1000*11630/RES_hhdet_in_new!U126)</f>
        <v>212.21792632052481</v>
      </c>
      <c r="V129" s="98">
        <f>IF(RES_hhdet_in_tes!V129=0,0,RES_hhdet_in_tes!V129*1000*11630/RES_hhdet_in_new!V126)</f>
        <v>105.66116464994923</v>
      </c>
      <c r="W129" s="98">
        <f>IF(RES_hhdet_in_tes!W129=0,0,RES_hhdet_in_tes!W129*1000*11630/RES_hhdet_in_new!W126)</f>
        <v>320.76481608549454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849.19097873310523</v>
      </c>
      <c r="D130" s="122">
        <v>936.81259506794868</v>
      </c>
      <c r="E130" s="122">
        <v>905.63090321768505</v>
      </c>
      <c r="F130" s="122">
        <v>895.86958385125013</v>
      </c>
      <c r="G130" s="122">
        <v>914.68590812312596</v>
      </c>
      <c r="H130" s="122">
        <v>0</v>
      </c>
      <c r="I130" s="122">
        <v>0</v>
      </c>
      <c r="J130" s="122">
        <v>0</v>
      </c>
      <c r="K130" s="122">
        <v>0</v>
      </c>
      <c r="L130" s="122">
        <v>934.86437269926944</v>
      </c>
      <c r="M130" s="122">
        <v>1019.1329604073748</v>
      </c>
      <c r="N130" s="122">
        <v>1046.1963956740794</v>
      </c>
      <c r="O130" s="122">
        <v>1080.6854471488775</v>
      </c>
      <c r="P130" s="122">
        <v>1007.5637001039067</v>
      </c>
      <c r="Q130" s="122">
        <v>1072.3625158689322</v>
      </c>
      <c r="R130" s="122">
        <v>1090.5322987972822</v>
      </c>
      <c r="S130" s="122">
        <v>1131.0641919808124</v>
      </c>
      <c r="T130" s="122">
        <v>1163.7434833148125</v>
      </c>
      <c r="U130" s="122">
        <v>1145.1053043483093</v>
      </c>
      <c r="V130" s="122">
        <v>1189.3837480101065</v>
      </c>
      <c r="W130" s="122">
        <v>1193.0777140457221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846.2846050564948</v>
      </c>
      <c r="D131" s="98">
        <v>938.21289525829161</v>
      </c>
      <c r="E131" s="98">
        <v>903.64230242278131</v>
      </c>
      <c r="F131" s="98">
        <v>889.56165072731164</v>
      </c>
      <c r="G131" s="98">
        <v>936.49265715681236</v>
      </c>
      <c r="H131" s="98">
        <v>0</v>
      </c>
      <c r="I131" s="98">
        <v>0</v>
      </c>
      <c r="J131" s="98">
        <v>0</v>
      </c>
      <c r="K131" s="98">
        <v>0</v>
      </c>
      <c r="L131" s="98">
        <v>935.52926723489156</v>
      </c>
      <c r="M131" s="98">
        <v>1023.4285017908117</v>
      </c>
      <c r="N131" s="98">
        <v>1042.9071364585591</v>
      </c>
      <c r="O131" s="98">
        <v>1073.4133833879216</v>
      </c>
      <c r="P131" s="98">
        <v>1005.0876246904365</v>
      </c>
      <c r="Q131" s="98">
        <v>1072.7690864309502</v>
      </c>
      <c r="R131" s="98">
        <v>1091.7092467906723</v>
      </c>
      <c r="S131" s="98">
        <v>1129.2486650300618</v>
      </c>
      <c r="T131" s="98">
        <v>1165.1008405382786</v>
      </c>
      <c r="U131" s="98">
        <v>1144.1779518901114</v>
      </c>
      <c r="V131" s="98">
        <v>1186.4230960341308</v>
      </c>
      <c r="W131" s="98">
        <v>1194.3857316872977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846.32996731382877</v>
      </c>
      <c r="D132" s="98">
        <v>938.30376048203254</v>
      </c>
      <c r="E132" s="98">
        <v>0</v>
      </c>
      <c r="F132" s="98">
        <v>889.51308394385899</v>
      </c>
      <c r="G132" s="98">
        <v>936.72083699363645</v>
      </c>
      <c r="H132" s="98">
        <v>0</v>
      </c>
      <c r="I132" s="98">
        <v>0</v>
      </c>
      <c r="J132" s="98">
        <v>0</v>
      </c>
      <c r="K132" s="98">
        <v>0</v>
      </c>
      <c r="L132" s="98">
        <v>936.51966306569443</v>
      </c>
      <c r="M132" s="98">
        <v>1025.0412503363475</v>
      </c>
      <c r="N132" s="98">
        <v>1043.5168726441425</v>
      </c>
      <c r="O132" s="98">
        <v>1072.9814231662142</v>
      </c>
      <c r="P132" s="98">
        <v>1006.3029525074522</v>
      </c>
      <c r="Q132" s="98">
        <v>1074.3073221372329</v>
      </c>
      <c r="R132" s="98">
        <v>1093.4625919046889</v>
      </c>
      <c r="S132" s="98">
        <v>1130.4712907804753</v>
      </c>
      <c r="T132" s="98">
        <v>1166.5627114381909</v>
      </c>
      <c r="U132" s="98">
        <v>1145.6306868612764</v>
      </c>
      <c r="V132" s="98">
        <v>1187.6416168034748</v>
      </c>
      <c r="W132" s="98">
        <v>1196.6681254064686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199.93215222309217</v>
      </c>
      <c r="D133" s="101">
        <v>202.43828334547186</v>
      </c>
      <c r="E133" s="101">
        <v>0</v>
      </c>
      <c r="F133" s="101">
        <v>207.65950033499914</v>
      </c>
      <c r="G133" s="101">
        <v>200.45655310030133</v>
      </c>
      <c r="H133" s="101">
        <v>0</v>
      </c>
      <c r="I133" s="101">
        <v>0</v>
      </c>
      <c r="J133" s="101">
        <v>0</v>
      </c>
      <c r="K133" s="101">
        <v>0</v>
      </c>
      <c r="L133" s="101">
        <v>422.09691966079589</v>
      </c>
      <c r="M133" s="101">
        <v>205.22141504800686</v>
      </c>
      <c r="N133" s="101">
        <v>264.35748220824581</v>
      </c>
      <c r="O133" s="101">
        <v>283.56157107927771</v>
      </c>
      <c r="P133" s="101">
        <v>191.71131273687547</v>
      </c>
      <c r="Q133" s="101">
        <v>235.62933365991177</v>
      </c>
      <c r="R133" s="101">
        <v>222.84829217845967</v>
      </c>
      <c r="S133" s="101">
        <v>258.94894805382791</v>
      </c>
      <c r="T133" s="101">
        <v>266.33515064216016</v>
      </c>
      <c r="U133" s="101">
        <v>241.51212380382302</v>
      </c>
      <c r="V133" s="101">
        <v>260.07838354617246</v>
      </c>
      <c r="W133" s="101">
        <v>268.8343898899505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646.39781509073669</v>
      </c>
      <c r="D134" s="104">
        <v>735.8654771365608</v>
      </c>
      <c r="E134" s="104">
        <v>0</v>
      </c>
      <c r="F134" s="104">
        <v>681.85358360885971</v>
      </c>
      <c r="G134" s="104">
        <v>736.26428389333512</v>
      </c>
      <c r="H134" s="104">
        <v>0</v>
      </c>
      <c r="I134" s="104">
        <v>0</v>
      </c>
      <c r="J134" s="104">
        <v>0</v>
      </c>
      <c r="K134" s="104">
        <v>0</v>
      </c>
      <c r="L134" s="104">
        <v>514.42274340489848</v>
      </c>
      <c r="M134" s="104">
        <v>819.81983528834064</v>
      </c>
      <c r="N134" s="104">
        <v>779.15939043589663</v>
      </c>
      <c r="O134" s="104">
        <v>789.41985208693643</v>
      </c>
      <c r="P134" s="104">
        <v>814.59163977057676</v>
      </c>
      <c r="Q134" s="104">
        <v>838.67798847732115</v>
      </c>
      <c r="R134" s="104">
        <v>870.61429972622932</v>
      </c>
      <c r="S134" s="104">
        <v>871.52234272664759</v>
      </c>
      <c r="T134" s="104">
        <v>900.22756079603084</v>
      </c>
      <c r="U134" s="104">
        <v>904.11856305745323</v>
      </c>
      <c r="V134" s="104">
        <v>927.56323325730261</v>
      </c>
      <c r="W134" s="104">
        <v>927.83373551651789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871.12340556147603</v>
      </c>
      <c r="D135" s="101">
        <v>869.32529175498871</v>
      </c>
      <c r="E135" s="101">
        <v>918.35344033922081</v>
      </c>
      <c r="F135" s="101">
        <v>923.87646001217354</v>
      </c>
      <c r="G135" s="101">
        <v>857.35975570716744</v>
      </c>
      <c r="H135" s="101">
        <v>0</v>
      </c>
      <c r="I135" s="101">
        <v>0</v>
      </c>
      <c r="J135" s="101">
        <v>0</v>
      </c>
      <c r="K135" s="101">
        <v>0</v>
      </c>
      <c r="L135" s="101">
        <v>931.96042964069886</v>
      </c>
      <c r="M135" s="101">
        <v>1000.9290080506419</v>
      </c>
      <c r="N135" s="101">
        <v>1067.0426770032013</v>
      </c>
      <c r="O135" s="101">
        <v>1129.9663043186356</v>
      </c>
      <c r="P135" s="101">
        <v>1015.5645495688223</v>
      </c>
      <c r="Q135" s="101">
        <v>1067.8303583876386</v>
      </c>
      <c r="R135" s="101">
        <v>1076.5709380578944</v>
      </c>
      <c r="S135" s="101">
        <v>1144.4520391120238</v>
      </c>
      <c r="T135" s="101">
        <v>1158.3655778851753</v>
      </c>
      <c r="U135" s="101">
        <v>1148.1668344804871</v>
      </c>
      <c r="V135" s="101">
        <v>1201.6248738651777</v>
      </c>
      <c r="W135" s="101">
        <v>1169.0576464888172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871.09352503942955</v>
      </c>
      <c r="D136" s="104">
        <v>869.26389107119167</v>
      </c>
      <c r="E136" s="104">
        <v>918.32333201125573</v>
      </c>
      <c r="F136" s="104">
        <v>923.89077627988763</v>
      </c>
      <c r="G136" s="104">
        <v>857.44257798918488</v>
      </c>
      <c r="H136" s="104">
        <v>0</v>
      </c>
      <c r="I136" s="104">
        <v>0</v>
      </c>
      <c r="J136" s="104">
        <v>0</v>
      </c>
      <c r="K136" s="104">
        <v>0</v>
      </c>
      <c r="L136" s="104">
        <v>932.51712187340445</v>
      </c>
      <c r="M136" s="104">
        <v>1001.651362120099</v>
      </c>
      <c r="N136" s="104">
        <v>1067.3508345215166</v>
      </c>
      <c r="O136" s="104">
        <v>1129.7438093618564</v>
      </c>
      <c r="P136" s="104">
        <v>1015.3937902257049</v>
      </c>
      <c r="Q136" s="104">
        <v>1067.6798440770613</v>
      </c>
      <c r="R136" s="104">
        <v>1076.5976845466669</v>
      </c>
      <c r="S136" s="104">
        <v>1144.6517626661587</v>
      </c>
      <c r="T136" s="104">
        <v>1159.3979064162518</v>
      </c>
      <c r="U136" s="104">
        <v>1149.2333112353012</v>
      </c>
      <c r="V136" s="104">
        <v>1201.8685475460902</v>
      </c>
      <c r="W136" s="104">
        <v>1169.1577931287907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205.83296184208612</v>
      </c>
      <c r="D137" s="98">
        <v>187.38913374341647</v>
      </c>
      <c r="E137" s="98">
        <v>220.52505616524795</v>
      </c>
      <c r="F137" s="98">
        <v>215.72641392566936</v>
      </c>
      <c r="G137" s="98">
        <v>183.27150428162921</v>
      </c>
      <c r="H137" s="98">
        <v>0</v>
      </c>
      <c r="I137" s="98">
        <v>0</v>
      </c>
      <c r="J137" s="98">
        <v>0</v>
      </c>
      <c r="K137" s="98">
        <v>0</v>
      </c>
      <c r="L137" s="98">
        <v>420.30766252673442</v>
      </c>
      <c r="M137" s="98">
        <v>200.04614521763963</v>
      </c>
      <c r="N137" s="98">
        <v>270.41375971199159</v>
      </c>
      <c r="O137" s="98">
        <v>298.50075710162446</v>
      </c>
      <c r="P137" s="98">
        <v>193.42632454076409</v>
      </c>
      <c r="Q137" s="98">
        <v>234.17112987862933</v>
      </c>
      <c r="R137" s="98">
        <v>219.19734134513149</v>
      </c>
      <c r="S137" s="98">
        <v>262.32507668234445</v>
      </c>
      <c r="T137" s="98">
        <v>264.73215218460285</v>
      </c>
      <c r="U137" s="98">
        <v>242.31804083937843</v>
      </c>
      <c r="V137" s="98">
        <v>263.33515796028303</v>
      </c>
      <c r="W137" s="98">
        <v>262.431860310525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665.26056319734334</v>
      </c>
      <c r="D138" s="98">
        <v>681.87475732777511</v>
      </c>
      <c r="E138" s="98">
        <v>697.79827584600775</v>
      </c>
      <c r="F138" s="98">
        <v>708.16436235421827</v>
      </c>
      <c r="G138" s="98">
        <v>674.17107370755571</v>
      </c>
      <c r="H138" s="98">
        <v>0</v>
      </c>
      <c r="I138" s="98">
        <v>0</v>
      </c>
      <c r="J138" s="98">
        <v>0</v>
      </c>
      <c r="K138" s="98">
        <v>0</v>
      </c>
      <c r="L138" s="98">
        <v>512.2094593466702</v>
      </c>
      <c r="M138" s="98">
        <v>801.60521690245935</v>
      </c>
      <c r="N138" s="98">
        <v>796.93707480952503</v>
      </c>
      <c r="O138" s="98">
        <v>831.24305226023216</v>
      </c>
      <c r="P138" s="98">
        <v>821.96746568494086</v>
      </c>
      <c r="Q138" s="98">
        <v>833.50871419843202</v>
      </c>
      <c r="R138" s="98">
        <v>857.40034320153541</v>
      </c>
      <c r="S138" s="98">
        <v>882.32668598381429</v>
      </c>
      <c r="T138" s="98">
        <v>894.66575423164909</v>
      </c>
      <c r="U138" s="98">
        <v>906.91527039592279</v>
      </c>
      <c r="V138" s="98">
        <v>938.53338958580719</v>
      </c>
      <c r="W138" s="98">
        <v>906.72593281826551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567.39204218990938</v>
      </c>
      <c r="D139" s="122">
        <v>573.5350419197008</v>
      </c>
      <c r="E139" s="122">
        <v>553.55003347924458</v>
      </c>
      <c r="F139" s="122">
        <v>501.03405989663185</v>
      </c>
      <c r="G139" s="122">
        <v>514.88616460884737</v>
      </c>
      <c r="H139" s="122">
        <v>0</v>
      </c>
      <c r="I139" s="122">
        <v>0</v>
      </c>
      <c r="J139" s="122">
        <v>0</v>
      </c>
      <c r="K139" s="122">
        <v>0</v>
      </c>
      <c r="L139" s="122">
        <v>580.06748274750248</v>
      </c>
      <c r="M139" s="122">
        <v>575.19739091367603</v>
      </c>
      <c r="N139" s="122">
        <v>607.12893920563795</v>
      </c>
      <c r="O139" s="122">
        <v>624.16183172620765</v>
      </c>
      <c r="P139" s="122">
        <v>549.49452690485339</v>
      </c>
      <c r="Q139" s="122">
        <v>575.90171387312785</v>
      </c>
      <c r="R139" s="122">
        <v>560.52421246044275</v>
      </c>
      <c r="S139" s="122">
        <v>595.46352160480535</v>
      </c>
      <c r="T139" s="122">
        <v>596.42011664483493</v>
      </c>
      <c r="U139" s="122">
        <v>588.75908918636367</v>
      </c>
      <c r="V139" s="122">
        <v>618.78695416587766</v>
      </c>
      <c r="W139" s="122">
        <v>586.01643405514005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555.3209176298941</v>
      </c>
      <c r="D140" s="98">
        <v>569.33003292293733</v>
      </c>
      <c r="E140" s="98">
        <v>537.50728787781918</v>
      </c>
      <c r="F140" s="98">
        <v>529.80080867084735</v>
      </c>
      <c r="G140" s="98">
        <v>517.90487911972627</v>
      </c>
      <c r="H140" s="98">
        <v>0</v>
      </c>
      <c r="I140" s="98">
        <v>0</v>
      </c>
      <c r="J140" s="98">
        <v>0</v>
      </c>
      <c r="K140" s="98">
        <v>0</v>
      </c>
      <c r="L140" s="98">
        <v>556.70870055749401</v>
      </c>
      <c r="M140" s="98">
        <v>589.04600044196332</v>
      </c>
      <c r="N140" s="98">
        <v>585.96981162982786</v>
      </c>
      <c r="O140" s="98">
        <v>590.44967866415311</v>
      </c>
      <c r="P140" s="98">
        <v>593.86309706489726</v>
      </c>
      <c r="Q140" s="98">
        <v>588.54100989656718</v>
      </c>
      <c r="R140" s="98">
        <v>544.35182416401778</v>
      </c>
      <c r="S140" s="98">
        <v>592.6323359778803</v>
      </c>
      <c r="T140" s="98">
        <v>595.44409633681153</v>
      </c>
      <c r="U140" s="98">
        <v>586.4870731590396</v>
      </c>
      <c r="V140" s="98">
        <v>624.75301235205484</v>
      </c>
      <c r="W140" s="98">
        <v>573.27484237900592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576.55353245222955</v>
      </c>
      <c r="D141" s="33">
        <v>577.16421867132556</v>
      </c>
      <c r="E141" s="33">
        <v>567.11926979459565</v>
      </c>
      <c r="F141" s="33">
        <v>471.89235600654638</v>
      </c>
      <c r="G141" s="33">
        <v>512.64117922669573</v>
      </c>
      <c r="H141" s="33">
        <v>0</v>
      </c>
      <c r="I141" s="33">
        <v>0</v>
      </c>
      <c r="J141" s="33">
        <v>0</v>
      </c>
      <c r="K141" s="33">
        <v>0</v>
      </c>
      <c r="L141" s="33">
        <v>593.1210220436293</v>
      </c>
      <c r="M141" s="33">
        <v>567.19076229518248</v>
      </c>
      <c r="N141" s="33">
        <v>617.91993413912087</v>
      </c>
      <c r="O141" s="33">
        <v>640.86238407757276</v>
      </c>
      <c r="P141" s="33">
        <v>529.64636431156646</v>
      </c>
      <c r="Q141" s="33">
        <v>571.12160958664072</v>
      </c>
      <c r="R141" s="33">
        <v>564.9926387093567</v>
      </c>
      <c r="S141" s="33">
        <v>596.36720603588992</v>
      </c>
      <c r="T141" s="33">
        <v>596.75444939446174</v>
      </c>
      <c r="U141" s="33">
        <v>589.5076978787356</v>
      </c>
      <c r="V141" s="33">
        <v>616.92462171381396</v>
      </c>
      <c r="W141" s="33">
        <v>589.77451529688915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10651.901967256619</v>
      </c>
      <c r="D143" s="117">
        <f t="shared" si="49"/>
        <v>10099.307325437354</v>
      </c>
      <c r="E143" s="117">
        <f t="shared" si="49"/>
        <v>9728.7028726115677</v>
      </c>
      <c r="F143" s="117">
        <f t="shared" si="49"/>
        <v>7766.829995387754</v>
      </c>
      <c r="G143" s="117">
        <f t="shared" si="49"/>
        <v>8892.8489312548118</v>
      </c>
      <c r="H143" s="117">
        <f t="shared" si="49"/>
        <v>9525.765691501274</v>
      </c>
      <c r="I143" s="117">
        <f t="shared" si="49"/>
        <v>9333.2186780738193</v>
      </c>
      <c r="J143" s="117">
        <f t="shared" si="49"/>
        <v>10206.845670609162</v>
      </c>
      <c r="K143" s="117">
        <f t="shared" si="49"/>
        <v>10554.871901393846</v>
      </c>
      <c r="L143" s="117">
        <f t="shared" si="49"/>
        <v>11359.487499102479</v>
      </c>
      <c r="M143" s="117">
        <f t="shared" si="49"/>
        <v>9109.5687654198864</v>
      </c>
      <c r="N143" s="117">
        <f t="shared" si="49"/>
        <v>10090.756434629249</v>
      </c>
      <c r="O143" s="117">
        <f t="shared" si="49"/>
        <v>10794.060413737858</v>
      </c>
      <c r="P143" s="117">
        <f t="shared" si="49"/>
        <v>8446.2485714301547</v>
      </c>
      <c r="Q143" s="117">
        <f t="shared" si="49"/>
        <v>8889.308633407898</v>
      </c>
      <c r="R143" s="117">
        <f t="shared" ref="R143:V143" si="50">R144+R146+R148+R157</f>
        <v>9785.2525688546266</v>
      </c>
      <c r="S143" s="117">
        <f t="shared" si="50"/>
        <v>9432.6845538798498</v>
      </c>
      <c r="T143" s="117">
        <f t="shared" si="50"/>
        <v>8998.9174229131277</v>
      </c>
      <c r="U143" s="117">
        <f t="shared" si="50"/>
        <v>9028.3211835106158</v>
      </c>
      <c r="V143" s="117">
        <f t="shared" si="50"/>
        <v>8449.8172246393078</v>
      </c>
      <c r="W143" s="117">
        <f t="shared" ref="W143" si="51">W144+W146+W148+W157</f>
        <v>9371.3168576977332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9124.7697076667064</v>
      </c>
      <c r="D144" s="122">
        <f t="shared" si="52"/>
        <v>8424.4294712744631</v>
      </c>
      <c r="E144" s="122">
        <f t="shared" si="52"/>
        <v>8106.4357995969494</v>
      </c>
      <c r="F144" s="122">
        <f t="shared" si="52"/>
        <v>6279.8514047592189</v>
      </c>
      <c r="G144" s="122">
        <f t="shared" si="52"/>
        <v>7441.9972233477729</v>
      </c>
      <c r="H144" s="122">
        <f t="shared" si="52"/>
        <v>7980.1004647044065</v>
      </c>
      <c r="I144" s="122">
        <f t="shared" si="52"/>
        <v>7848.6395901211026</v>
      </c>
      <c r="J144" s="122">
        <f t="shared" si="52"/>
        <v>8572.8416524270597</v>
      </c>
      <c r="K144" s="122">
        <f t="shared" si="52"/>
        <v>8688.6278761703543</v>
      </c>
      <c r="L144" s="122">
        <f t="shared" si="52"/>
        <v>9504.8581993041898</v>
      </c>
      <c r="M144" s="122">
        <f t="shared" si="52"/>
        <v>7288.6060995448697</v>
      </c>
      <c r="N144" s="122">
        <f t="shared" si="52"/>
        <v>8196.8004590559995</v>
      </c>
      <c r="O144" s="122">
        <f t="shared" si="52"/>
        <v>8601.2162912555686</v>
      </c>
      <c r="P144" s="122">
        <f t="shared" si="52"/>
        <v>6682.4759753051703</v>
      </c>
      <c r="Q144" s="122">
        <f t="shared" si="52"/>
        <v>6944.8130562344568</v>
      </c>
      <c r="R144" s="122">
        <f t="shared" si="52"/>
        <v>7284.3235194594854</v>
      </c>
      <c r="S144" s="122">
        <f t="shared" si="52"/>
        <v>6810.286551443688</v>
      </c>
      <c r="T144" s="122">
        <f t="shared" si="52"/>
        <v>6352.8554042065225</v>
      </c>
      <c r="U144" s="122">
        <f t="shared" si="52"/>
        <v>6245.8253157142208</v>
      </c>
      <c r="V144" s="122">
        <f t="shared" si="52"/>
        <v>5591.333527855385</v>
      </c>
      <c r="W144" s="122">
        <f t="shared" si="52"/>
        <v>6407.009980273112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9124.7697076667064</v>
      </c>
      <c r="D145" s="98">
        <v>8424.4294712744631</v>
      </c>
      <c r="E145" s="98">
        <v>8106.4357995969494</v>
      </c>
      <c r="F145" s="98">
        <v>6279.8514047592189</v>
      </c>
      <c r="G145" s="98">
        <v>7441.9972233477729</v>
      </c>
      <c r="H145" s="98">
        <v>7980.1004647044065</v>
      </c>
      <c r="I145" s="98">
        <v>7848.6395901211026</v>
      </c>
      <c r="J145" s="98">
        <v>8572.8416524270597</v>
      </c>
      <c r="K145" s="98">
        <v>8688.6278761703543</v>
      </c>
      <c r="L145" s="98">
        <v>9504.8581993041898</v>
      </c>
      <c r="M145" s="98">
        <v>7288.6060995448697</v>
      </c>
      <c r="N145" s="98">
        <v>8196.8004590559995</v>
      </c>
      <c r="O145" s="98">
        <v>8601.2162912555686</v>
      </c>
      <c r="P145" s="98">
        <v>6682.4759753051703</v>
      </c>
      <c r="Q145" s="98">
        <v>6944.8130562344568</v>
      </c>
      <c r="R145" s="98">
        <v>7284.3235194594854</v>
      </c>
      <c r="S145" s="98">
        <v>6810.286551443688</v>
      </c>
      <c r="T145" s="98">
        <v>6352.8554042065225</v>
      </c>
      <c r="U145" s="98">
        <v>6245.8253157142208</v>
      </c>
      <c r="V145" s="98">
        <v>5591.333527855385</v>
      </c>
      <c r="W145" s="98">
        <v>6407.009980273112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89.447552054414075</v>
      </c>
      <c r="D146" s="122">
        <f t="shared" si="53"/>
        <v>229.65920313043134</v>
      </c>
      <c r="E146" s="122">
        <f t="shared" si="53"/>
        <v>152.99180987705284</v>
      </c>
      <c r="F146" s="122">
        <f t="shared" si="53"/>
        <v>63.30803316310157</v>
      </c>
      <c r="G146" s="122">
        <f t="shared" si="53"/>
        <v>75.046350076208455</v>
      </c>
      <c r="H146" s="122">
        <f t="shared" si="53"/>
        <v>128.40720745593535</v>
      </c>
      <c r="I146" s="122">
        <f t="shared" si="53"/>
        <v>29.405847660004401</v>
      </c>
      <c r="J146" s="122">
        <f t="shared" si="53"/>
        <v>155.04073894903021</v>
      </c>
      <c r="K146" s="122">
        <f t="shared" si="53"/>
        <v>553.55667297165905</v>
      </c>
      <c r="L146" s="122">
        <f t="shared" si="53"/>
        <v>341.71310483090264</v>
      </c>
      <c r="M146" s="122">
        <f t="shared" si="53"/>
        <v>243.48959890792031</v>
      </c>
      <c r="N146" s="122">
        <f t="shared" si="53"/>
        <v>221.43693734113666</v>
      </c>
      <c r="O146" s="122">
        <f t="shared" si="53"/>
        <v>442.44530649621777</v>
      </c>
      <c r="P146" s="122">
        <f t="shared" si="53"/>
        <v>197.35459324973473</v>
      </c>
      <c r="Q146" s="122">
        <f t="shared" si="53"/>
        <v>301.45764898940882</v>
      </c>
      <c r="R146" s="122">
        <f t="shared" si="53"/>
        <v>864.02701851404447</v>
      </c>
      <c r="S146" s="122">
        <f t="shared" si="53"/>
        <v>882.58407449816616</v>
      </c>
      <c r="T146" s="122">
        <f t="shared" si="53"/>
        <v>890.32722956254474</v>
      </c>
      <c r="U146" s="122">
        <f t="shared" si="53"/>
        <v>1045.7796372691714</v>
      </c>
      <c r="V146" s="122">
        <f t="shared" si="53"/>
        <v>1039.1973250688709</v>
      </c>
      <c r="W146" s="122">
        <f t="shared" si="53"/>
        <v>1207.8851180411773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89.447552054414075</v>
      </c>
      <c r="D147" s="98">
        <f>IF(RES_hhdet_in_tes!D147=0,0,RES_hhdet_in_tes!D147*1000*11630/RES_hhdet_in_new!D145)</f>
        <v>229.65920313043134</v>
      </c>
      <c r="E147" s="98">
        <f>IF(RES_hhdet_in_tes!E147=0,0,RES_hhdet_in_tes!E147*1000*11630/RES_hhdet_in_new!E145)</f>
        <v>152.99180987705284</v>
      </c>
      <c r="F147" s="98">
        <f>IF(RES_hhdet_in_tes!F147=0,0,RES_hhdet_in_tes!F147*1000*11630/RES_hhdet_in_new!F145)</f>
        <v>63.30803316310157</v>
      </c>
      <c r="G147" s="98">
        <f>IF(RES_hhdet_in_tes!G147=0,0,RES_hhdet_in_tes!G147*1000*11630/RES_hhdet_in_new!G145)</f>
        <v>75.046350076208455</v>
      </c>
      <c r="H147" s="98">
        <f>IF(RES_hhdet_in_tes!H147=0,0,RES_hhdet_in_tes!H147*1000*11630/RES_hhdet_in_new!H145)</f>
        <v>128.40720745593535</v>
      </c>
      <c r="I147" s="98">
        <f>IF(RES_hhdet_in_tes!I147=0,0,RES_hhdet_in_tes!I147*1000*11630/RES_hhdet_in_new!I145)</f>
        <v>29.405847660004401</v>
      </c>
      <c r="J147" s="98">
        <f>IF(RES_hhdet_in_tes!J147=0,0,RES_hhdet_in_tes!J147*1000*11630/RES_hhdet_in_new!J145)</f>
        <v>155.04073894903021</v>
      </c>
      <c r="K147" s="98">
        <f>IF(RES_hhdet_in_tes!K147=0,0,RES_hhdet_in_tes!K147*1000*11630/RES_hhdet_in_new!K145)</f>
        <v>553.55667297165905</v>
      </c>
      <c r="L147" s="98">
        <f>IF(RES_hhdet_in_tes!L147=0,0,RES_hhdet_in_tes!L147*1000*11630/RES_hhdet_in_new!L145)</f>
        <v>341.71310483090264</v>
      </c>
      <c r="M147" s="98">
        <f>IF(RES_hhdet_in_tes!M147=0,0,RES_hhdet_in_tes!M147*1000*11630/RES_hhdet_in_new!M145)</f>
        <v>243.48959890792031</v>
      </c>
      <c r="N147" s="98">
        <f>IF(RES_hhdet_in_tes!N147=0,0,RES_hhdet_in_tes!N147*1000*11630/RES_hhdet_in_new!N145)</f>
        <v>221.43693734113666</v>
      </c>
      <c r="O147" s="98">
        <f>IF(RES_hhdet_in_tes!O147=0,0,RES_hhdet_in_tes!O147*1000*11630/RES_hhdet_in_new!O145)</f>
        <v>442.44530649621777</v>
      </c>
      <c r="P147" s="98">
        <f>IF(RES_hhdet_in_tes!P147=0,0,RES_hhdet_in_tes!P147*1000*11630/RES_hhdet_in_new!P145)</f>
        <v>197.35459324973473</v>
      </c>
      <c r="Q147" s="98">
        <f>IF(RES_hhdet_in_tes!Q147=0,0,RES_hhdet_in_tes!Q147*1000*11630/RES_hhdet_in_new!Q145)</f>
        <v>301.45764898940882</v>
      </c>
      <c r="R147" s="98">
        <f>IF(RES_hhdet_in_tes!R147=0,0,RES_hhdet_in_tes!R147*1000*11630/RES_hhdet_in_new!R145)</f>
        <v>864.02701851404447</v>
      </c>
      <c r="S147" s="98">
        <f>IF(RES_hhdet_in_tes!S147=0,0,RES_hhdet_in_tes!S147*1000*11630/RES_hhdet_in_new!S145)</f>
        <v>882.58407449816616</v>
      </c>
      <c r="T147" s="98">
        <f>IF(RES_hhdet_in_tes!T147=0,0,RES_hhdet_in_tes!T147*1000*11630/RES_hhdet_in_new!T145)</f>
        <v>890.32722956254474</v>
      </c>
      <c r="U147" s="98">
        <f>IF(RES_hhdet_in_tes!U147=0,0,RES_hhdet_in_tes!U147*1000*11630/RES_hhdet_in_new!U145)</f>
        <v>1045.7796372691714</v>
      </c>
      <c r="V147" s="98">
        <f>IF(RES_hhdet_in_tes!V147=0,0,RES_hhdet_in_tes!V147*1000*11630/RES_hhdet_in_new!V145)</f>
        <v>1039.1973250688709</v>
      </c>
      <c r="W147" s="98">
        <f>IF(RES_hhdet_in_tes!W147=0,0,RES_hhdet_in_tes!W147*1000*11630/RES_hhdet_in_new!W145)</f>
        <v>1207.8851180411773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870.29404991754188</v>
      </c>
      <c r="D148" s="122">
        <v>871.68331104391552</v>
      </c>
      <c r="E148" s="122">
        <v>915.72521093101989</v>
      </c>
      <c r="F148" s="122">
        <v>922.63590398795566</v>
      </c>
      <c r="G148" s="122">
        <v>860.91919967954072</v>
      </c>
      <c r="H148" s="122">
        <v>891.08217392095355</v>
      </c>
      <c r="I148" s="122">
        <v>902.7553020186682</v>
      </c>
      <c r="J148" s="122">
        <v>916.47181723955009</v>
      </c>
      <c r="K148" s="122">
        <v>852.55945579084596</v>
      </c>
      <c r="L148" s="122">
        <v>932.8486812425466</v>
      </c>
      <c r="M148" s="122">
        <v>1002.2755618182574</v>
      </c>
      <c r="N148" s="122">
        <v>1065.3901707647346</v>
      </c>
      <c r="O148" s="122">
        <v>1126.2371806106621</v>
      </c>
      <c r="P148" s="122">
        <v>1016.9236919767476</v>
      </c>
      <c r="Q148" s="122">
        <v>1067.1363540474579</v>
      </c>
      <c r="R148" s="122">
        <v>1076.3780134913738</v>
      </c>
      <c r="S148" s="122">
        <v>1144.3504100361888</v>
      </c>
      <c r="T148" s="122">
        <v>1159.314664331097</v>
      </c>
      <c r="U148" s="122">
        <v>1147.9571622892529</v>
      </c>
      <c r="V148" s="122">
        <v>1200.4994015345771</v>
      </c>
      <c r="W148" s="122">
        <v>1170.4053008143353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863.53083110388638</v>
      </c>
      <c r="D149" s="98">
        <v>898.54251790149578</v>
      </c>
      <c r="E149" s="98">
        <v>884.85746996930914</v>
      </c>
      <c r="F149" s="98">
        <v>910.0325268916971</v>
      </c>
      <c r="G149" s="98">
        <v>895.21535596718616</v>
      </c>
      <c r="H149" s="98">
        <v>882.63306645792193</v>
      </c>
      <c r="I149" s="98">
        <v>924.31832232769216</v>
      </c>
      <c r="J149" s="98">
        <v>878.71239871396801</v>
      </c>
      <c r="K149" s="98">
        <v>895.15993361630126</v>
      </c>
      <c r="L149" s="98">
        <v>951.90132453435297</v>
      </c>
      <c r="M149" s="98">
        <v>1031.6468604699294</v>
      </c>
      <c r="N149" s="98">
        <v>1022.8561177463373</v>
      </c>
      <c r="O149" s="98">
        <v>1040.0531287701256</v>
      </c>
      <c r="P149" s="98">
        <v>1051.6453336036848</v>
      </c>
      <c r="Q149" s="98">
        <v>1049.1929710590964</v>
      </c>
      <c r="R149" s="98">
        <v>1070.9208973671109</v>
      </c>
      <c r="S149" s="98">
        <v>1141.0413921011343</v>
      </c>
      <c r="T149" s="98">
        <v>1181.6873059170912</v>
      </c>
      <c r="U149" s="98">
        <v>1136.3211123444967</v>
      </c>
      <c r="V149" s="98">
        <v>1164.6826012660788</v>
      </c>
      <c r="W149" s="98">
        <v>1202.5081105057054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910.03067877387878</v>
      </c>
      <c r="G150" s="98">
        <v>895.29863144928856</v>
      </c>
      <c r="H150" s="98">
        <v>882.79020375095195</v>
      </c>
      <c r="I150" s="98">
        <v>924.80854497529356</v>
      </c>
      <c r="J150" s="98">
        <v>879.12411445888995</v>
      </c>
      <c r="K150" s="98">
        <v>895.72965922023718</v>
      </c>
      <c r="L150" s="98">
        <v>952.44279865361364</v>
      </c>
      <c r="M150" s="98">
        <v>1032.3224030071599</v>
      </c>
      <c r="N150" s="98">
        <v>0</v>
      </c>
      <c r="O150" s="98">
        <v>0</v>
      </c>
      <c r="P150" s="98">
        <v>1052.0056052987259</v>
      </c>
      <c r="Q150" s="98">
        <v>1049.4373802091425</v>
      </c>
      <c r="R150" s="98">
        <v>1071.5768594146382</v>
      </c>
      <c r="S150" s="98">
        <v>1142.2549466307023</v>
      </c>
      <c r="T150" s="98">
        <v>1183.5476599844039</v>
      </c>
      <c r="U150" s="98">
        <v>1137.3775362243246</v>
      </c>
      <c r="V150" s="98">
        <v>1164.4558408256539</v>
      </c>
      <c r="W150" s="98">
        <v>1202.8324561327051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212.45628792859722</v>
      </c>
      <c r="G151" s="101">
        <v>191.47709979139316</v>
      </c>
      <c r="H151" s="101">
        <v>180.45223882801946</v>
      </c>
      <c r="I151" s="101">
        <v>228.63535238323314</v>
      </c>
      <c r="J151" s="101">
        <v>201.3059038308383</v>
      </c>
      <c r="K151" s="101">
        <v>188.50101025504199</v>
      </c>
      <c r="L151" s="101">
        <v>429.29864229473799</v>
      </c>
      <c r="M151" s="101">
        <v>206.59524068408004</v>
      </c>
      <c r="N151" s="101">
        <v>0</v>
      </c>
      <c r="O151" s="101">
        <v>0</v>
      </c>
      <c r="P151" s="101">
        <v>200.66424369847758</v>
      </c>
      <c r="Q151" s="101">
        <v>229.95964937686847</v>
      </c>
      <c r="R151" s="101">
        <v>218.08180747596325</v>
      </c>
      <c r="S151" s="101">
        <v>261.63233645579686</v>
      </c>
      <c r="T151" s="101">
        <v>270.14042387008527</v>
      </c>
      <c r="U151" s="101">
        <v>239.56314157673955</v>
      </c>
      <c r="V151" s="101">
        <v>254.95624666629868</v>
      </c>
      <c r="W151" s="101">
        <v>269.97584666528462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697.57439084528164</v>
      </c>
      <c r="G152" s="104">
        <v>703.82153165789555</v>
      </c>
      <c r="H152" s="104">
        <v>702.33796492293243</v>
      </c>
      <c r="I152" s="104">
        <v>696.17319259206045</v>
      </c>
      <c r="J152" s="104">
        <v>677.81821062805159</v>
      </c>
      <c r="K152" s="104">
        <v>707.22864896519513</v>
      </c>
      <c r="L152" s="104">
        <v>523.14415635887553</v>
      </c>
      <c r="M152" s="104">
        <v>825.72716232307982</v>
      </c>
      <c r="N152" s="104">
        <v>0</v>
      </c>
      <c r="O152" s="104">
        <v>0</v>
      </c>
      <c r="P152" s="104">
        <v>851.34136160024832</v>
      </c>
      <c r="Q152" s="104">
        <v>819.47773083227423</v>
      </c>
      <c r="R152" s="104">
        <v>853.49505193867492</v>
      </c>
      <c r="S152" s="104">
        <v>880.6226101749055</v>
      </c>
      <c r="T152" s="104">
        <v>913.40723611431861</v>
      </c>
      <c r="U152" s="104">
        <v>897.814394647585</v>
      </c>
      <c r="V152" s="104">
        <v>909.49959415935507</v>
      </c>
      <c r="W152" s="104">
        <v>932.85660946742064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871.12340556147592</v>
      </c>
      <c r="D153" s="101">
        <v>869.32529175498883</v>
      </c>
      <c r="E153" s="101">
        <v>918.35344033922104</v>
      </c>
      <c r="F153" s="101">
        <v>923.87646001217342</v>
      </c>
      <c r="G153" s="101">
        <v>857.35975570716755</v>
      </c>
      <c r="H153" s="101">
        <v>891.76607771351655</v>
      </c>
      <c r="I153" s="101">
        <v>901.24952408693889</v>
      </c>
      <c r="J153" s="101">
        <v>918.01754293131125</v>
      </c>
      <c r="K153" s="101">
        <v>849.8795213381469</v>
      </c>
      <c r="L153" s="101">
        <v>931.96042964069886</v>
      </c>
      <c r="M153" s="101">
        <v>1000.929008050642</v>
      </c>
      <c r="N153" s="101">
        <v>1067.0426770032013</v>
      </c>
      <c r="O153" s="101">
        <v>1129.9663043186356</v>
      </c>
      <c r="P153" s="101">
        <v>1015.5645495688224</v>
      </c>
      <c r="Q153" s="101">
        <v>1067.8303583876386</v>
      </c>
      <c r="R153" s="101">
        <v>1076.5709380578944</v>
      </c>
      <c r="S153" s="101">
        <v>1144.4520391120238</v>
      </c>
      <c r="T153" s="101">
        <v>1158.3655778851755</v>
      </c>
      <c r="U153" s="101">
        <v>1148.1668344804873</v>
      </c>
      <c r="V153" s="101">
        <v>1201.6248738651777</v>
      </c>
      <c r="W153" s="101">
        <v>1169.0576464888172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871.09352503942944</v>
      </c>
      <c r="D154" s="104">
        <v>869.26389107119155</v>
      </c>
      <c r="E154" s="104">
        <v>918.32333201125584</v>
      </c>
      <c r="F154" s="104">
        <v>923.89077627988775</v>
      </c>
      <c r="G154" s="104">
        <v>857.44257798918477</v>
      </c>
      <c r="H154" s="104">
        <v>892.04427601666009</v>
      </c>
      <c r="I154" s="104">
        <v>901.74811740474547</v>
      </c>
      <c r="J154" s="104">
        <v>918.60333149212727</v>
      </c>
      <c r="K154" s="104">
        <v>850.37772048488773</v>
      </c>
      <c r="L154" s="104">
        <v>932.51712187340434</v>
      </c>
      <c r="M154" s="104">
        <v>1001.651362120099</v>
      </c>
      <c r="N154" s="104">
        <v>1067.3508345215164</v>
      </c>
      <c r="O154" s="104">
        <v>1129.7438093618566</v>
      </c>
      <c r="P154" s="104">
        <v>1015.3937902257046</v>
      </c>
      <c r="Q154" s="104">
        <v>1067.6798440770613</v>
      </c>
      <c r="R154" s="104">
        <v>1076.5976845466666</v>
      </c>
      <c r="S154" s="104">
        <v>1144.6517626661587</v>
      </c>
      <c r="T154" s="104">
        <v>1159.397906416252</v>
      </c>
      <c r="U154" s="104">
        <v>1149.233311235301</v>
      </c>
      <c r="V154" s="104">
        <v>1201.8685475460902</v>
      </c>
      <c r="W154" s="104">
        <v>1169.1577931287904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205.83296184208621</v>
      </c>
      <c r="D155" s="98">
        <v>187.38913374341652</v>
      </c>
      <c r="E155" s="98">
        <v>220.52505616524797</v>
      </c>
      <c r="F155" s="98">
        <v>215.72641392566933</v>
      </c>
      <c r="G155" s="98">
        <v>183.27150428162915</v>
      </c>
      <c r="H155" s="98">
        <v>182.25563938950802</v>
      </c>
      <c r="I155" s="98">
        <v>222.94398146377119</v>
      </c>
      <c r="J155" s="98">
        <v>210.53376671849131</v>
      </c>
      <c r="K155" s="98">
        <v>178.64800405281093</v>
      </c>
      <c r="L155" s="98">
        <v>420.30766252673442</v>
      </c>
      <c r="M155" s="98">
        <v>200.04614521763963</v>
      </c>
      <c r="N155" s="98">
        <v>270.41375971199159</v>
      </c>
      <c r="O155" s="98">
        <v>298.5007571016244</v>
      </c>
      <c r="P155" s="98">
        <v>193.42632454076406</v>
      </c>
      <c r="Q155" s="98">
        <v>234.1711298786293</v>
      </c>
      <c r="R155" s="98">
        <v>219.19734134513146</v>
      </c>
      <c r="S155" s="98">
        <v>262.3250766823445</v>
      </c>
      <c r="T155" s="98">
        <v>264.7321521846028</v>
      </c>
      <c r="U155" s="98">
        <v>242.31804083937845</v>
      </c>
      <c r="V155" s="98">
        <v>263.33515796028303</v>
      </c>
      <c r="W155" s="98">
        <v>262.431860310525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665.26056319734323</v>
      </c>
      <c r="D156" s="98">
        <v>681.874757327775</v>
      </c>
      <c r="E156" s="98">
        <v>697.79827584600798</v>
      </c>
      <c r="F156" s="98">
        <v>708.16436235421838</v>
      </c>
      <c r="G156" s="98">
        <v>674.17107370755559</v>
      </c>
      <c r="H156" s="98">
        <v>709.78863662715207</v>
      </c>
      <c r="I156" s="98">
        <v>678.80413594097433</v>
      </c>
      <c r="J156" s="98">
        <v>708.06956477363599</v>
      </c>
      <c r="K156" s="98">
        <v>671.72971643207688</v>
      </c>
      <c r="L156" s="98">
        <v>512.20945934667009</v>
      </c>
      <c r="M156" s="98">
        <v>801.60521690245923</v>
      </c>
      <c r="N156" s="98">
        <v>796.9370748095248</v>
      </c>
      <c r="O156" s="98">
        <v>831.24305226023228</v>
      </c>
      <c r="P156" s="98">
        <v>821.96746568494063</v>
      </c>
      <c r="Q156" s="98">
        <v>833.5087141984319</v>
      </c>
      <c r="R156" s="98">
        <v>857.40034320153541</v>
      </c>
      <c r="S156" s="98">
        <v>882.3266859838144</v>
      </c>
      <c r="T156" s="98">
        <v>894.6657542316492</v>
      </c>
      <c r="U156" s="98">
        <v>906.91527039592256</v>
      </c>
      <c r="V156" s="98">
        <v>938.53338958580719</v>
      </c>
      <c r="W156" s="98">
        <v>906.72593281826539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567.39065761795678</v>
      </c>
      <c r="D157" s="122">
        <v>573.53533998854368</v>
      </c>
      <c r="E157" s="122">
        <v>553.55005220654664</v>
      </c>
      <c r="F157" s="122">
        <v>501.03465347747834</v>
      </c>
      <c r="G157" s="122">
        <v>514.88615815129003</v>
      </c>
      <c r="H157" s="122">
        <v>526.17584541997803</v>
      </c>
      <c r="I157" s="122">
        <v>552.41793827404456</v>
      </c>
      <c r="J157" s="122">
        <v>562.49146199352253</v>
      </c>
      <c r="K157" s="122">
        <v>460.12789646098662</v>
      </c>
      <c r="L157" s="122">
        <v>580.06751372484007</v>
      </c>
      <c r="M157" s="122">
        <v>575.19750514883856</v>
      </c>
      <c r="N157" s="122">
        <v>607.12886746737877</v>
      </c>
      <c r="O157" s="122">
        <v>624.16163537540842</v>
      </c>
      <c r="P157" s="122">
        <v>549.49431089850191</v>
      </c>
      <c r="Q157" s="122">
        <v>575.90157413657528</v>
      </c>
      <c r="R157" s="122">
        <v>560.52401738972412</v>
      </c>
      <c r="S157" s="122">
        <v>595.46351790180574</v>
      </c>
      <c r="T157" s="122">
        <v>596.42012481296217</v>
      </c>
      <c r="U157" s="122">
        <v>588.75906823797004</v>
      </c>
      <c r="V157" s="122">
        <v>618.7869701804749</v>
      </c>
      <c r="W157" s="122">
        <v>586.01645856910989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555.32091762989421</v>
      </c>
      <c r="D158" s="98">
        <v>569.33003292293733</v>
      </c>
      <c r="E158" s="98">
        <v>537.50728787781907</v>
      </c>
      <c r="F158" s="98">
        <v>529.80080867084735</v>
      </c>
      <c r="G158" s="98">
        <v>517.90487911972627</v>
      </c>
      <c r="H158" s="98">
        <v>519.47571721766155</v>
      </c>
      <c r="I158" s="98">
        <v>553.47582758059787</v>
      </c>
      <c r="J158" s="98">
        <v>524.5558374270795</v>
      </c>
      <c r="K158" s="98">
        <v>536.15937506757291</v>
      </c>
      <c r="L158" s="98">
        <v>556.70870055749413</v>
      </c>
      <c r="M158" s="98">
        <v>589.0460004419632</v>
      </c>
      <c r="N158" s="98">
        <v>585.96981162982775</v>
      </c>
      <c r="O158" s="98">
        <v>590.449678664153</v>
      </c>
      <c r="P158" s="98">
        <v>593.86309706489715</v>
      </c>
      <c r="Q158" s="98">
        <v>588.54100989656695</v>
      </c>
      <c r="R158" s="98">
        <v>544.35182416401778</v>
      </c>
      <c r="S158" s="98">
        <v>592.6323359778803</v>
      </c>
      <c r="T158" s="98">
        <v>595.44409633681153</v>
      </c>
      <c r="U158" s="98">
        <v>586.48707315903948</v>
      </c>
      <c r="V158" s="98">
        <v>624.75301235205495</v>
      </c>
      <c r="W158" s="98">
        <v>573.27484237900592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576.55353245222943</v>
      </c>
      <c r="D159" s="33">
        <v>577.16421867132544</v>
      </c>
      <c r="E159" s="33">
        <v>567.11926979459554</v>
      </c>
      <c r="F159" s="33">
        <v>471.89235600654649</v>
      </c>
      <c r="G159" s="33">
        <v>512.64117922669573</v>
      </c>
      <c r="H159" s="33">
        <v>530.03674932760043</v>
      </c>
      <c r="I159" s="33">
        <v>551.79895650307492</v>
      </c>
      <c r="J159" s="33">
        <v>580.89358967195597</v>
      </c>
      <c r="K159" s="33">
        <v>419.8571686977927</v>
      </c>
      <c r="L159" s="33">
        <v>593.1210220436293</v>
      </c>
      <c r="M159" s="33">
        <v>567.19076229518248</v>
      </c>
      <c r="N159" s="33">
        <v>617.91993413912087</v>
      </c>
      <c r="O159" s="33">
        <v>640.86238407757287</v>
      </c>
      <c r="P159" s="33">
        <v>529.64636431156646</v>
      </c>
      <c r="Q159" s="33">
        <v>571.12160958664072</v>
      </c>
      <c r="R159" s="33">
        <v>564.99263870935658</v>
      </c>
      <c r="S159" s="33">
        <v>596.36720603588992</v>
      </c>
      <c r="T159" s="33">
        <v>596.75444939446174</v>
      </c>
      <c r="U159" s="33">
        <v>589.50769787873571</v>
      </c>
      <c r="V159" s="33">
        <v>616.92462171381396</v>
      </c>
      <c r="W159" s="33">
        <v>589.77451529688926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10678.397282624408</v>
      </c>
      <c r="D161" s="117">
        <f t="shared" si="54"/>
        <v>10125.954489880498</v>
      </c>
      <c r="E161" s="117">
        <f t="shared" si="54"/>
        <v>10800.867780821582</v>
      </c>
      <c r="F161" s="117">
        <f t="shared" si="54"/>
        <v>11425.018916897976</v>
      </c>
      <c r="G161" s="117">
        <f t="shared" si="54"/>
        <v>10254.179970160762</v>
      </c>
      <c r="H161" s="117">
        <f t="shared" si="54"/>
        <v>10312.935978245578</v>
      </c>
      <c r="I161" s="117">
        <f t="shared" si="54"/>
        <v>9369.139894625665</v>
      </c>
      <c r="J161" s="117">
        <f t="shared" si="54"/>
        <v>10494.410534317172</v>
      </c>
      <c r="K161" s="117">
        <f t="shared" si="54"/>
        <v>9974.0939999104849</v>
      </c>
      <c r="L161" s="117">
        <f t="shared" si="54"/>
        <v>11057.676460507144</v>
      </c>
      <c r="M161" s="117">
        <f t="shared" si="54"/>
        <v>8673.1726532450139</v>
      </c>
      <c r="N161" s="117">
        <f t="shared" si="54"/>
        <v>10099.468802598589</v>
      </c>
      <c r="O161" s="117">
        <f t="shared" si="54"/>
        <v>10990.950650148294</v>
      </c>
      <c r="P161" s="117">
        <f t="shared" si="54"/>
        <v>8070.5921501278999</v>
      </c>
      <c r="Q161" s="117">
        <f t="shared" si="54"/>
        <v>8577.3454180068002</v>
      </c>
      <c r="R161" s="117">
        <f t="shared" ref="R161:V161" si="55">R162+R164+R166+R175</f>
        <v>9513.3841538860961</v>
      </c>
      <c r="S161" s="117">
        <f t="shared" si="55"/>
        <v>9343.5818358124561</v>
      </c>
      <c r="T161" s="117">
        <f t="shared" si="55"/>
        <v>8658.7262556974256</v>
      </c>
      <c r="U161" s="117">
        <f t="shared" si="55"/>
        <v>9051.9504345599835</v>
      </c>
      <c r="V161" s="117">
        <f t="shared" si="55"/>
        <v>7620.9118709815739</v>
      </c>
      <c r="W161" s="117">
        <f t="shared" ref="W161" si="56">W162+W164+W166+W175</f>
        <v>9233.5308672800493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9196.0028645648727</v>
      </c>
      <c r="D162" s="122">
        <f t="shared" si="57"/>
        <v>8565.9056956965323</v>
      </c>
      <c r="E162" s="122">
        <f t="shared" si="57"/>
        <v>9254.5674053413259</v>
      </c>
      <c r="F162" s="122">
        <f t="shared" si="57"/>
        <v>9969.4225306187709</v>
      </c>
      <c r="G162" s="122">
        <f t="shared" si="57"/>
        <v>8840.523197956114</v>
      </c>
      <c r="H162" s="122">
        <f t="shared" si="57"/>
        <v>8830.7557619972213</v>
      </c>
      <c r="I162" s="122">
        <f t="shared" si="57"/>
        <v>7899.185190517439</v>
      </c>
      <c r="J162" s="122">
        <f t="shared" si="57"/>
        <v>8937.6159023700966</v>
      </c>
      <c r="K162" s="122">
        <f t="shared" si="57"/>
        <v>8372.4113089277216</v>
      </c>
      <c r="L162" s="122">
        <f t="shared" si="57"/>
        <v>9373.3475692782285</v>
      </c>
      <c r="M162" s="122">
        <f t="shared" si="57"/>
        <v>6972.5282852334431</v>
      </c>
      <c r="N162" s="122">
        <f t="shared" si="57"/>
        <v>8315.2538555061437</v>
      </c>
      <c r="O162" s="122">
        <f t="shared" si="57"/>
        <v>9016.3614553764983</v>
      </c>
      <c r="P162" s="122">
        <f t="shared" si="57"/>
        <v>6404.9197424342692</v>
      </c>
      <c r="Q162" s="122">
        <f t="shared" si="57"/>
        <v>6782.2470230093822</v>
      </c>
      <c r="R162" s="122">
        <f t="shared" si="57"/>
        <v>7412.7792010723033</v>
      </c>
      <c r="S162" s="122">
        <f t="shared" si="57"/>
        <v>7033.4957086267159</v>
      </c>
      <c r="T162" s="122">
        <f t="shared" si="57"/>
        <v>6453.0104116226457</v>
      </c>
      <c r="U162" s="122">
        <f t="shared" si="57"/>
        <v>6275.6709891429882</v>
      </c>
      <c r="V162" s="122">
        <f t="shared" si="57"/>
        <v>5277.1796402634736</v>
      </c>
      <c r="W162" s="122">
        <f t="shared" si="57"/>
        <v>6281.9601961936532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9196.0028645648727</v>
      </c>
      <c r="D163" s="33">
        <v>8565.9056956965323</v>
      </c>
      <c r="E163" s="33">
        <v>9254.5674053413259</v>
      </c>
      <c r="F163" s="33">
        <v>9969.4225306187709</v>
      </c>
      <c r="G163" s="33">
        <v>8840.523197956114</v>
      </c>
      <c r="H163" s="33">
        <v>8830.7557619972213</v>
      </c>
      <c r="I163" s="33">
        <v>7899.185190517439</v>
      </c>
      <c r="J163" s="33">
        <v>8937.6159023700966</v>
      </c>
      <c r="K163" s="33">
        <v>8372.4113089277216</v>
      </c>
      <c r="L163" s="33">
        <v>9373.3475692782285</v>
      </c>
      <c r="M163" s="33">
        <v>6972.5282852334431</v>
      </c>
      <c r="N163" s="33">
        <v>8315.2538555061437</v>
      </c>
      <c r="O163" s="33">
        <v>9016.3614553764983</v>
      </c>
      <c r="P163" s="33">
        <v>6404.9197424342692</v>
      </c>
      <c r="Q163" s="33">
        <v>6782.2470230093822</v>
      </c>
      <c r="R163" s="33">
        <v>7412.7792010723033</v>
      </c>
      <c r="S163" s="33">
        <v>7033.4957086267159</v>
      </c>
      <c r="T163" s="33">
        <v>6453.0104116226457</v>
      </c>
      <c r="U163" s="33">
        <v>6275.6709891429882</v>
      </c>
      <c r="V163" s="33">
        <v>5277.1796402634736</v>
      </c>
      <c r="W163" s="33">
        <v>6281.9601961936532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44.708369535168067</v>
      </c>
      <c r="D164" s="122">
        <f t="shared" si="58"/>
        <v>114.82910018723912</v>
      </c>
      <c r="E164" s="122">
        <f t="shared" si="58"/>
        <v>77.024808726522195</v>
      </c>
      <c r="F164" s="122">
        <f t="shared" si="58"/>
        <v>31.926551930566646</v>
      </c>
      <c r="G164" s="122">
        <f t="shared" si="58"/>
        <v>37.85184085385837</v>
      </c>
      <c r="H164" s="122">
        <f t="shared" si="58"/>
        <v>64.92221253765878</v>
      </c>
      <c r="I164" s="122">
        <f t="shared" si="58"/>
        <v>14.78138280181456</v>
      </c>
      <c r="J164" s="122">
        <f t="shared" si="58"/>
        <v>77.831223969953669</v>
      </c>
      <c r="K164" s="122">
        <f t="shared" si="58"/>
        <v>288.99527135906527</v>
      </c>
      <c r="L164" s="122">
        <f t="shared" si="58"/>
        <v>171.41274716953131</v>
      </c>
      <c r="M164" s="122">
        <f t="shared" si="58"/>
        <v>123.17153778200898</v>
      </c>
      <c r="N164" s="122">
        <f t="shared" si="58"/>
        <v>111.69572538841415</v>
      </c>
      <c r="O164" s="122">
        <f t="shared" si="58"/>
        <v>224.19017861438678</v>
      </c>
      <c r="P164" s="122">
        <f t="shared" si="58"/>
        <v>99.254439613896011</v>
      </c>
      <c r="Q164" s="122">
        <f t="shared" si="58"/>
        <v>152.06046756056114</v>
      </c>
      <c r="R164" s="122">
        <f t="shared" si="58"/>
        <v>463.7029329968795</v>
      </c>
      <c r="S164" s="122">
        <f t="shared" si="58"/>
        <v>570.27219541768147</v>
      </c>
      <c r="T164" s="122">
        <f t="shared" si="58"/>
        <v>449.98104157834786</v>
      </c>
      <c r="U164" s="122">
        <f t="shared" si="58"/>
        <v>1039.5633153853341</v>
      </c>
      <c r="V164" s="122">
        <f t="shared" si="58"/>
        <v>524.44566686778217</v>
      </c>
      <c r="W164" s="122">
        <f t="shared" si="58"/>
        <v>1195.149089519527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44.708369535168067</v>
      </c>
      <c r="D165" s="98">
        <f>IF(RES_hhdet_in_tes!D165=0,0,RES_hhdet_in_tes!D165*1000*11630/RES_hhdet_in_new!D163)</f>
        <v>114.82910018723912</v>
      </c>
      <c r="E165" s="98">
        <f>IF(RES_hhdet_in_tes!E165=0,0,RES_hhdet_in_tes!E165*1000*11630/RES_hhdet_in_new!E163)</f>
        <v>77.024808726522195</v>
      </c>
      <c r="F165" s="98">
        <f>IF(RES_hhdet_in_tes!F165=0,0,RES_hhdet_in_tes!F165*1000*11630/RES_hhdet_in_new!F163)</f>
        <v>31.926551930566646</v>
      </c>
      <c r="G165" s="98">
        <f>IF(RES_hhdet_in_tes!G165=0,0,RES_hhdet_in_tes!G165*1000*11630/RES_hhdet_in_new!G163)</f>
        <v>37.85184085385837</v>
      </c>
      <c r="H165" s="98">
        <f>IF(RES_hhdet_in_tes!H165=0,0,RES_hhdet_in_tes!H165*1000*11630/RES_hhdet_in_new!H163)</f>
        <v>64.92221253765878</v>
      </c>
      <c r="I165" s="98">
        <f>IF(RES_hhdet_in_tes!I165=0,0,RES_hhdet_in_tes!I165*1000*11630/RES_hhdet_in_new!I163)</f>
        <v>14.78138280181456</v>
      </c>
      <c r="J165" s="98">
        <f>IF(RES_hhdet_in_tes!J165=0,0,RES_hhdet_in_tes!J165*1000*11630/RES_hhdet_in_new!J163)</f>
        <v>77.831223969953669</v>
      </c>
      <c r="K165" s="98">
        <f>IF(RES_hhdet_in_tes!K165=0,0,RES_hhdet_in_tes!K165*1000*11630/RES_hhdet_in_new!K163)</f>
        <v>288.99527135906527</v>
      </c>
      <c r="L165" s="98">
        <f>IF(RES_hhdet_in_tes!L165=0,0,RES_hhdet_in_tes!L165*1000*11630/RES_hhdet_in_new!L163)</f>
        <v>171.41274716953131</v>
      </c>
      <c r="M165" s="98">
        <f>IF(RES_hhdet_in_tes!M165=0,0,RES_hhdet_in_tes!M165*1000*11630/RES_hhdet_in_new!M163)</f>
        <v>123.17153778200898</v>
      </c>
      <c r="N165" s="98">
        <f>IF(RES_hhdet_in_tes!N165=0,0,RES_hhdet_in_tes!N165*1000*11630/RES_hhdet_in_new!N163)</f>
        <v>111.69572538841415</v>
      </c>
      <c r="O165" s="98">
        <f>IF(RES_hhdet_in_tes!O165=0,0,RES_hhdet_in_tes!O165*1000*11630/RES_hhdet_in_new!O163)</f>
        <v>224.19017861438678</v>
      </c>
      <c r="P165" s="98">
        <f>IF(RES_hhdet_in_tes!P165=0,0,RES_hhdet_in_tes!P165*1000*11630/RES_hhdet_in_new!P163)</f>
        <v>99.254439613896011</v>
      </c>
      <c r="Q165" s="98">
        <f>IF(RES_hhdet_in_tes!Q165=0,0,RES_hhdet_in_tes!Q165*1000*11630/RES_hhdet_in_new!Q163)</f>
        <v>152.06046756056114</v>
      </c>
      <c r="R165" s="98">
        <f>IF(RES_hhdet_in_tes!R165=0,0,RES_hhdet_in_tes!R165*1000*11630/RES_hhdet_in_new!R163)</f>
        <v>463.7029329968795</v>
      </c>
      <c r="S165" s="98">
        <f>IF(RES_hhdet_in_tes!S165=0,0,RES_hhdet_in_tes!S165*1000*11630/RES_hhdet_in_new!S163)</f>
        <v>570.27219541768147</v>
      </c>
      <c r="T165" s="98">
        <f>IF(RES_hhdet_in_tes!T165=0,0,RES_hhdet_in_tes!T165*1000*11630/RES_hhdet_in_new!T163)</f>
        <v>449.98104157834786</v>
      </c>
      <c r="U165" s="98">
        <f>IF(RES_hhdet_in_tes!U165=0,0,RES_hhdet_in_tes!U165*1000*11630/RES_hhdet_in_new!U163)</f>
        <v>1039.5633153853341</v>
      </c>
      <c r="V165" s="98">
        <f>IF(RES_hhdet_in_tes!V165=0,0,RES_hhdet_in_tes!V165*1000*11630/RES_hhdet_in_new!V163)</f>
        <v>524.44566686778217</v>
      </c>
      <c r="W165" s="98">
        <f>IF(RES_hhdet_in_tes!W165=0,0,RES_hhdet_in_tes!W165*1000*11630/RES_hhdet_in_new!W163)</f>
        <v>1195.149089519527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870.29391197513723</v>
      </c>
      <c r="D166" s="122">
        <v>871.68460994817156</v>
      </c>
      <c r="E166" s="122">
        <v>915.72552956932032</v>
      </c>
      <c r="F166" s="122">
        <v>922.63580557274622</v>
      </c>
      <c r="G166" s="122">
        <v>860.91880167575312</v>
      </c>
      <c r="H166" s="122">
        <v>891.0821718935822</v>
      </c>
      <c r="I166" s="122">
        <v>902.75537959990993</v>
      </c>
      <c r="J166" s="122">
        <v>916.47168933363594</v>
      </c>
      <c r="K166" s="122">
        <v>852.55966742890882</v>
      </c>
      <c r="L166" s="122">
        <v>932.84871477597756</v>
      </c>
      <c r="M166" s="122">
        <v>1002.2754614252717</v>
      </c>
      <c r="N166" s="122">
        <v>1065.3902843421108</v>
      </c>
      <c r="O166" s="122">
        <v>1126.237227806899</v>
      </c>
      <c r="P166" s="122">
        <v>1016.9237294399709</v>
      </c>
      <c r="Q166" s="122">
        <v>1067.1362760680236</v>
      </c>
      <c r="R166" s="122">
        <v>1076.3780022850956</v>
      </c>
      <c r="S166" s="122">
        <v>1144.3503991554105</v>
      </c>
      <c r="T166" s="122">
        <v>1159.3146761134794</v>
      </c>
      <c r="U166" s="122">
        <v>1147.9570529916614</v>
      </c>
      <c r="V166" s="122">
        <v>1200.4996034442045</v>
      </c>
      <c r="W166" s="122">
        <v>1170.4051514130012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863.5308311038865</v>
      </c>
      <c r="D167" s="98">
        <v>898.5425179014959</v>
      </c>
      <c r="E167" s="98">
        <v>884.85746996930902</v>
      </c>
      <c r="F167" s="98">
        <v>910.03252689169699</v>
      </c>
      <c r="G167" s="98">
        <v>895.21535596718627</v>
      </c>
      <c r="H167" s="98">
        <v>882.63306645792204</v>
      </c>
      <c r="I167" s="98">
        <v>924.31832232769239</v>
      </c>
      <c r="J167" s="98">
        <v>878.71239871396801</v>
      </c>
      <c r="K167" s="98">
        <v>895.15993361630103</v>
      </c>
      <c r="L167" s="98">
        <v>951.90132453435308</v>
      </c>
      <c r="M167" s="98">
        <v>1031.6468604699294</v>
      </c>
      <c r="N167" s="98">
        <v>1022.8561177463372</v>
      </c>
      <c r="O167" s="98">
        <v>1040.0531287701253</v>
      </c>
      <c r="P167" s="98">
        <v>1051.6453336036848</v>
      </c>
      <c r="Q167" s="98">
        <v>1049.1929710590964</v>
      </c>
      <c r="R167" s="98">
        <v>1070.9208973671111</v>
      </c>
      <c r="S167" s="98">
        <v>1141.0413921011348</v>
      </c>
      <c r="T167" s="98">
        <v>1181.687305917091</v>
      </c>
      <c r="U167" s="98">
        <v>1136.3211123444969</v>
      </c>
      <c r="V167" s="98">
        <v>1164.6826012660788</v>
      </c>
      <c r="W167" s="98">
        <v>1202.5081105057052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863.5262481709558</v>
      </c>
      <c r="D168" s="98">
        <v>898.53773938483539</v>
      </c>
      <c r="E168" s="98">
        <v>884.80861168186209</v>
      </c>
      <c r="F168" s="98">
        <v>910.03067877387878</v>
      </c>
      <c r="G168" s="98">
        <v>895.29863144928834</v>
      </c>
      <c r="H168" s="98">
        <v>882.79020375095183</v>
      </c>
      <c r="I168" s="98">
        <v>924.80854497529333</v>
      </c>
      <c r="J168" s="98">
        <v>879.12411445888984</v>
      </c>
      <c r="K168" s="98">
        <v>895.72965922023729</v>
      </c>
      <c r="L168" s="98">
        <v>952.44279865361364</v>
      </c>
      <c r="M168" s="98">
        <v>1032.3224030071601</v>
      </c>
      <c r="N168" s="98">
        <v>0</v>
      </c>
      <c r="O168" s="98">
        <v>0</v>
      </c>
      <c r="P168" s="98">
        <v>1052.0056052987259</v>
      </c>
      <c r="Q168" s="98">
        <v>1049.4373802091427</v>
      </c>
      <c r="R168" s="98">
        <v>1071.576859414638</v>
      </c>
      <c r="S168" s="98">
        <v>1142.2549466307025</v>
      </c>
      <c r="T168" s="98">
        <v>1183.5476599844037</v>
      </c>
      <c r="U168" s="98">
        <v>1137.3775362243246</v>
      </c>
      <c r="V168" s="98">
        <v>1164.4558408256539</v>
      </c>
      <c r="W168" s="98">
        <v>1202.8324561327047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204.00967413777357</v>
      </c>
      <c r="D169" s="101">
        <v>193.7949843094315</v>
      </c>
      <c r="E169" s="101">
        <v>212.42071965911893</v>
      </c>
      <c r="F169" s="101">
        <v>212.45628792859722</v>
      </c>
      <c r="G169" s="101">
        <v>191.47709979139321</v>
      </c>
      <c r="H169" s="101">
        <v>180.45223882801943</v>
      </c>
      <c r="I169" s="101">
        <v>228.63535238323311</v>
      </c>
      <c r="J169" s="101">
        <v>201.30590383083828</v>
      </c>
      <c r="K169" s="101">
        <v>188.50101025504205</v>
      </c>
      <c r="L169" s="101">
        <v>429.29864229473816</v>
      </c>
      <c r="M169" s="101">
        <v>206.59524068408004</v>
      </c>
      <c r="N169" s="101">
        <v>0</v>
      </c>
      <c r="O169" s="101">
        <v>0</v>
      </c>
      <c r="P169" s="101">
        <v>200.66424369847758</v>
      </c>
      <c r="Q169" s="101">
        <v>229.95964937686844</v>
      </c>
      <c r="R169" s="101">
        <v>218.08180747596325</v>
      </c>
      <c r="S169" s="101">
        <v>261.63233645579686</v>
      </c>
      <c r="T169" s="101">
        <v>270.14042387008521</v>
      </c>
      <c r="U169" s="101">
        <v>239.56314157673955</v>
      </c>
      <c r="V169" s="101">
        <v>254.95624666629868</v>
      </c>
      <c r="W169" s="101">
        <v>269.97584666528456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659.51657403318222</v>
      </c>
      <c r="D170" s="104">
        <v>704.74275507540381</v>
      </c>
      <c r="E170" s="104">
        <v>672.38789202274313</v>
      </c>
      <c r="F170" s="104">
        <v>697.57439084528164</v>
      </c>
      <c r="G170" s="104">
        <v>703.82153165789521</v>
      </c>
      <c r="H170" s="104">
        <v>702.33796492293254</v>
      </c>
      <c r="I170" s="104">
        <v>696.17319259206022</v>
      </c>
      <c r="J170" s="104">
        <v>677.81821062805159</v>
      </c>
      <c r="K170" s="104">
        <v>707.22864896519525</v>
      </c>
      <c r="L170" s="104">
        <v>523.14415635887565</v>
      </c>
      <c r="M170" s="104">
        <v>825.72716232308017</v>
      </c>
      <c r="N170" s="104">
        <v>0</v>
      </c>
      <c r="O170" s="104">
        <v>0</v>
      </c>
      <c r="P170" s="104">
        <v>851.34136160024832</v>
      </c>
      <c r="Q170" s="104">
        <v>819.47773083227435</v>
      </c>
      <c r="R170" s="104">
        <v>853.49505193867481</v>
      </c>
      <c r="S170" s="104">
        <v>880.62261017490562</v>
      </c>
      <c r="T170" s="104">
        <v>913.40723611431883</v>
      </c>
      <c r="U170" s="104">
        <v>897.814394647585</v>
      </c>
      <c r="V170" s="104">
        <v>909.49959415935507</v>
      </c>
      <c r="W170" s="104">
        <v>932.8566094674203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871.12340556147592</v>
      </c>
      <c r="D171" s="101">
        <v>869.32529175498848</v>
      </c>
      <c r="E171" s="101">
        <v>918.35344033922104</v>
      </c>
      <c r="F171" s="101">
        <v>923.87646001217388</v>
      </c>
      <c r="G171" s="101">
        <v>857.35975570716732</v>
      </c>
      <c r="H171" s="101">
        <v>891.76607771351644</v>
      </c>
      <c r="I171" s="101">
        <v>901.24952408693866</v>
      </c>
      <c r="J171" s="101">
        <v>918.01754293131114</v>
      </c>
      <c r="K171" s="101">
        <v>849.8795213381469</v>
      </c>
      <c r="L171" s="101">
        <v>931.96042964069898</v>
      </c>
      <c r="M171" s="101">
        <v>1000.9290080506419</v>
      </c>
      <c r="N171" s="101">
        <v>1067.0426770032011</v>
      </c>
      <c r="O171" s="101">
        <v>1129.9663043186356</v>
      </c>
      <c r="P171" s="101">
        <v>1015.5645495688225</v>
      </c>
      <c r="Q171" s="101">
        <v>1067.8303583876384</v>
      </c>
      <c r="R171" s="101">
        <v>1076.5709380578946</v>
      </c>
      <c r="S171" s="101">
        <v>1144.4520391120241</v>
      </c>
      <c r="T171" s="101">
        <v>1158.3655778851755</v>
      </c>
      <c r="U171" s="101">
        <v>1148.1668344804868</v>
      </c>
      <c r="V171" s="101">
        <v>1201.6248738651777</v>
      </c>
      <c r="W171" s="101">
        <v>1169.0576464888175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871.0935250394291</v>
      </c>
      <c r="D172" s="104">
        <v>869.26389107119167</v>
      </c>
      <c r="E172" s="104">
        <v>918.32333201125562</v>
      </c>
      <c r="F172" s="104">
        <v>923.8907762798874</v>
      </c>
      <c r="G172" s="104">
        <v>857.44257798918511</v>
      </c>
      <c r="H172" s="104">
        <v>892.04427601665998</v>
      </c>
      <c r="I172" s="104">
        <v>901.74811740474524</v>
      </c>
      <c r="J172" s="104">
        <v>918.60333149212715</v>
      </c>
      <c r="K172" s="104">
        <v>850.37772048488785</v>
      </c>
      <c r="L172" s="104">
        <v>932.51712187340445</v>
      </c>
      <c r="M172" s="104">
        <v>1001.6513621200991</v>
      </c>
      <c r="N172" s="104">
        <v>1067.3508345215166</v>
      </c>
      <c r="O172" s="104">
        <v>1129.7438093618566</v>
      </c>
      <c r="P172" s="104">
        <v>1015.3937902257048</v>
      </c>
      <c r="Q172" s="104">
        <v>1067.6798440770613</v>
      </c>
      <c r="R172" s="104">
        <v>1076.5976845466669</v>
      </c>
      <c r="S172" s="104">
        <v>1144.6517626661587</v>
      </c>
      <c r="T172" s="104">
        <v>1159.397906416252</v>
      </c>
      <c r="U172" s="104">
        <v>1149.2333112353012</v>
      </c>
      <c r="V172" s="104">
        <v>1201.8685475460902</v>
      </c>
      <c r="W172" s="104">
        <v>1169.1577931287904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205.83296184208615</v>
      </c>
      <c r="D173" s="98">
        <v>187.38913374341649</v>
      </c>
      <c r="E173" s="98">
        <v>220.52505616524797</v>
      </c>
      <c r="F173" s="98">
        <v>215.72641392566936</v>
      </c>
      <c r="G173" s="98">
        <v>183.27150428162923</v>
      </c>
      <c r="H173" s="98">
        <v>182.25563938950799</v>
      </c>
      <c r="I173" s="98">
        <v>222.94398146377122</v>
      </c>
      <c r="J173" s="98">
        <v>210.53376671849125</v>
      </c>
      <c r="K173" s="98">
        <v>178.6480040528109</v>
      </c>
      <c r="L173" s="98">
        <v>420.30766252673436</v>
      </c>
      <c r="M173" s="98">
        <v>200.04614521763963</v>
      </c>
      <c r="N173" s="98">
        <v>270.41375971199159</v>
      </c>
      <c r="O173" s="98">
        <v>298.5007571016244</v>
      </c>
      <c r="P173" s="98">
        <v>193.42632454076403</v>
      </c>
      <c r="Q173" s="98">
        <v>234.1711298786293</v>
      </c>
      <c r="R173" s="98">
        <v>219.19734134513143</v>
      </c>
      <c r="S173" s="98">
        <v>262.32507668234445</v>
      </c>
      <c r="T173" s="98">
        <v>264.73215218460285</v>
      </c>
      <c r="U173" s="98">
        <v>242.31804083937851</v>
      </c>
      <c r="V173" s="98">
        <v>263.33515796028303</v>
      </c>
      <c r="W173" s="98">
        <v>262.431860310525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665.26056319734312</v>
      </c>
      <c r="D174" s="33">
        <v>681.87475732777523</v>
      </c>
      <c r="E174" s="33">
        <v>697.79827584600764</v>
      </c>
      <c r="F174" s="33">
        <v>708.16436235421827</v>
      </c>
      <c r="G174" s="33">
        <v>674.17107370755582</v>
      </c>
      <c r="H174" s="33">
        <v>709.78863662715207</v>
      </c>
      <c r="I174" s="33">
        <v>678.80413594097422</v>
      </c>
      <c r="J174" s="33">
        <v>708.06956477363588</v>
      </c>
      <c r="K174" s="33">
        <v>671.729716432077</v>
      </c>
      <c r="L174" s="33">
        <v>512.20945934667009</v>
      </c>
      <c r="M174" s="33">
        <v>801.60521690245935</v>
      </c>
      <c r="N174" s="33">
        <v>796.93707480952492</v>
      </c>
      <c r="O174" s="33">
        <v>831.24305226023228</v>
      </c>
      <c r="P174" s="33">
        <v>821.96746568494075</v>
      </c>
      <c r="Q174" s="33">
        <v>833.50871419843202</v>
      </c>
      <c r="R174" s="33">
        <v>857.40034320153541</v>
      </c>
      <c r="S174" s="33">
        <v>882.32668598381429</v>
      </c>
      <c r="T174" s="33">
        <v>894.66575423164898</v>
      </c>
      <c r="U174" s="33">
        <v>906.91527039592268</v>
      </c>
      <c r="V174" s="33">
        <v>938.53338958580707</v>
      </c>
      <c r="W174" s="33">
        <v>906.72593281826551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567.39213654923049</v>
      </c>
      <c r="D175" s="122">
        <v>573.53508404855575</v>
      </c>
      <c r="E175" s="122">
        <v>553.55003718441253</v>
      </c>
      <c r="F175" s="122">
        <v>501.03402877589247</v>
      </c>
      <c r="G175" s="122">
        <v>514.88612967503627</v>
      </c>
      <c r="H175" s="122">
        <v>526.17583181711552</v>
      </c>
      <c r="I175" s="122">
        <v>552.41794170650303</v>
      </c>
      <c r="J175" s="122">
        <v>562.49171864348614</v>
      </c>
      <c r="K175" s="122">
        <v>460.12775219479005</v>
      </c>
      <c r="L175" s="122">
        <v>580.06742928340554</v>
      </c>
      <c r="M175" s="122">
        <v>575.19736880428923</v>
      </c>
      <c r="N175" s="122">
        <v>607.12893736192007</v>
      </c>
      <c r="O175" s="122">
        <v>624.16178835050994</v>
      </c>
      <c r="P175" s="122">
        <v>549.49423863976347</v>
      </c>
      <c r="Q175" s="122">
        <v>575.90165136883309</v>
      </c>
      <c r="R175" s="122">
        <v>560.52401753181721</v>
      </c>
      <c r="S175" s="122">
        <v>595.46353261264733</v>
      </c>
      <c r="T175" s="122">
        <v>596.42012638295296</v>
      </c>
      <c r="U175" s="122">
        <v>588.75907704000008</v>
      </c>
      <c r="V175" s="122">
        <v>618.78696040611362</v>
      </c>
      <c r="W175" s="122">
        <v>586.01643015386787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555.32091762989421</v>
      </c>
      <c r="D176" s="98">
        <v>569.33003292293733</v>
      </c>
      <c r="E176" s="98">
        <v>537.50728787781907</v>
      </c>
      <c r="F176" s="98">
        <v>529.80080867084735</v>
      </c>
      <c r="G176" s="98">
        <v>517.90487911972627</v>
      </c>
      <c r="H176" s="98">
        <v>519.47571721766155</v>
      </c>
      <c r="I176" s="98">
        <v>553.47582758059798</v>
      </c>
      <c r="J176" s="98">
        <v>524.55583742707961</v>
      </c>
      <c r="K176" s="98">
        <v>536.15937506757291</v>
      </c>
      <c r="L176" s="98">
        <v>556.70870055749401</v>
      </c>
      <c r="M176" s="98">
        <v>589.0460004419632</v>
      </c>
      <c r="N176" s="98">
        <v>585.96981162982763</v>
      </c>
      <c r="O176" s="98">
        <v>590.44967866415323</v>
      </c>
      <c r="P176" s="98">
        <v>593.86309706489715</v>
      </c>
      <c r="Q176" s="98">
        <v>588.54100989656706</v>
      </c>
      <c r="R176" s="98">
        <v>544.3518241640179</v>
      </c>
      <c r="S176" s="98">
        <v>592.6323359778803</v>
      </c>
      <c r="T176" s="98">
        <v>595.44409633681141</v>
      </c>
      <c r="U176" s="98">
        <v>586.48707315903948</v>
      </c>
      <c r="V176" s="98">
        <v>624.75301235205495</v>
      </c>
      <c r="W176" s="98">
        <v>573.2748423790058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576.55353245222943</v>
      </c>
      <c r="D177" s="33">
        <v>577.16421867132533</v>
      </c>
      <c r="E177" s="33">
        <v>567.11926979459554</v>
      </c>
      <c r="F177" s="33">
        <v>471.89235600654644</v>
      </c>
      <c r="G177" s="33">
        <v>512.64117922669584</v>
      </c>
      <c r="H177" s="33">
        <v>530.03674932760055</v>
      </c>
      <c r="I177" s="33">
        <v>551.79895650307492</v>
      </c>
      <c r="J177" s="33">
        <v>580.89358967195597</v>
      </c>
      <c r="K177" s="33">
        <v>419.85716869779259</v>
      </c>
      <c r="L177" s="33">
        <v>593.12102204362918</v>
      </c>
      <c r="M177" s="33">
        <v>567.19076229518248</v>
      </c>
      <c r="N177" s="33">
        <v>617.91993413912087</v>
      </c>
      <c r="O177" s="33">
        <v>640.86238407757287</v>
      </c>
      <c r="P177" s="33">
        <v>529.64636431156634</v>
      </c>
      <c r="Q177" s="33">
        <v>571.12160958664083</v>
      </c>
      <c r="R177" s="33">
        <v>564.99263870935647</v>
      </c>
      <c r="S177" s="33">
        <v>596.36720603588981</v>
      </c>
      <c r="T177" s="33">
        <v>596.75444939446163</v>
      </c>
      <c r="U177" s="33">
        <v>589.50769787873571</v>
      </c>
      <c r="V177" s="33">
        <v>616.92462171381396</v>
      </c>
      <c r="W177" s="33">
        <v>589.77451529688915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4370.1836822049436</v>
      </c>
      <c r="I3" s="117">
        <f t="shared" si="0"/>
        <v>4318.0286461358028</v>
      </c>
      <c r="J3" s="117">
        <f t="shared" si="0"/>
        <v>4993.1488019478084</v>
      </c>
      <c r="K3" s="117">
        <f t="shared" si="0"/>
        <v>4602.0966040532157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4838.706062302711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2532.4157845775121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4263.3481976237763</v>
      </c>
      <c r="I4" s="122">
        <f t="shared" si="3"/>
        <v>4106.4802714454372</v>
      </c>
      <c r="J4" s="122">
        <f t="shared" si="3"/>
        <v>4670.1892780123653</v>
      </c>
      <c r="K4" s="122">
        <f t="shared" si="3"/>
        <v>4307.2139649376541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4242.9901160775571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2442.6761525930556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4263.3481976237763</v>
      </c>
      <c r="I5" s="98">
        <v>4106.4802714454372</v>
      </c>
      <c r="J5" s="98">
        <v>4670.1892780123653</v>
      </c>
      <c r="K5" s="98">
        <v>4307.2139649376541</v>
      </c>
      <c r="L5" s="98">
        <v>0</v>
      </c>
      <c r="M5" s="98">
        <v>0</v>
      </c>
      <c r="N5" s="98">
        <v>0</v>
      </c>
      <c r="O5" s="98">
        <v>4242.9901160775571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2442.6761525930556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37.393613379733125</v>
      </c>
      <c r="I9" s="122">
        <v>136.85758911355074</v>
      </c>
      <c r="J9" s="122">
        <v>260.35135435077586</v>
      </c>
      <c r="K9" s="122">
        <v>227.05177016764026</v>
      </c>
      <c r="L9" s="122">
        <v>0</v>
      </c>
      <c r="M9" s="122">
        <v>0</v>
      </c>
      <c r="N9" s="122">
        <v>0</v>
      </c>
      <c r="O9" s="122">
        <v>524.24206551034729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42.222400213115279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522.4874403477387</v>
      </c>
      <c r="I10" s="98">
        <v>608.34706216677205</v>
      </c>
      <c r="J10" s="98">
        <v>715.84548043449695</v>
      </c>
      <c r="K10" s="98">
        <v>681.51314953552287</v>
      </c>
      <c r="L10" s="98">
        <v>0</v>
      </c>
      <c r="M10" s="98">
        <v>0</v>
      </c>
      <c r="N10" s="98">
        <v>0</v>
      </c>
      <c r="O10" s="98">
        <v>524.24206551034729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623.35696930962342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315.2736974782614</v>
      </c>
      <c r="I11" s="98">
        <v>328.80716219106455</v>
      </c>
      <c r="J11" s="98">
        <v>311.07314469113629</v>
      </c>
      <c r="K11" s="98">
        <v>315.05137516371752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330.71552452913573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81.332306823009091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81.332306823009091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69.441871201433557</v>
      </c>
      <c r="I19" s="122">
        <v>74.690785576815045</v>
      </c>
      <c r="J19" s="122">
        <v>62.608169584667237</v>
      </c>
      <c r="K19" s="122">
        <v>67.830868947921886</v>
      </c>
      <c r="L19" s="122">
        <v>0</v>
      </c>
      <c r="M19" s="122">
        <v>0</v>
      </c>
      <c r="N19" s="122">
        <v>0</v>
      </c>
      <c r="O19" s="122">
        <v>71.473880714807336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47.517231771341457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189.93083745653323</v>
      </c>
      <c r="I21" s="98">
        <v>202.31242527522338</v>
      </c>
      <c r="J21" s="98">
        <v>191.69561837598977</v>
      </c>
      <c r="K21" s="98">
        <v>195.89118506890472</v>
      </c>
      <c r="L21" s="98">
        <v>0</v>
      </c>
      <c r="M21" s="98">
        <v>0</v>
      </c>
      <c r="N21" s="98">
        <v>0</v>
      </c>
      <c r="O21" s="98">
        <v>215.65395043260833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207.82261807685603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3667.2722574385984</v>
      </c>
      <c r="D24" s="117">
        <f t="shared" si="7"/>
        <v>3568.441226573977</v>
      </c>
      <c r="E24" s="117">
        <f t="shared" si="7"/>
        <v>3539.9746555270926</v>
      </c>
      <c r="F24" s="117">
        <f t="shared" si="7"/>
        <v>3752.8353295095676</v>
      </c>
      <c r="G24" s="117">
        <f t="shared" si="7"/>
        <v>3623.9510837532002</v>
      </c>
      <c r="H24" s="117">
        <f t="shared" si="7"/>
        <v>3343.6082181687852</v>
      </c>
      <c r="I24" s="117">
        <f t="shared" si="7"/>
        <v>3117.3659147239559</v>
      </c>
      <c r="J24" s="117">
        <f t="shared" si="7"/>
        <v>3192.6614508407042</v>
      </c>
      <c r="K24" s="117">
        <f t="shared" si="7"/>
        <v>3219.7032392522665</v>
      </c>
      <c r="L24" s="117">
        <f t="shared" si="7"/>
        <v>3420.0443258385371</v>
      </c>
      <c r="M24" s="117">
        <f t="shared" si="7"/>
        <v>2600.513873580835</v>
      </c>
      <c r="N24" s="117">
        <f t="shared" si="7"/>
        <v>2872.9434546251</v>
      </c>
      <c r="O24" s="117">
        <f t="shared" si="7"/>
        <v>3007.89811841961</v>
      </c>
      <c r="P24" s="117">
        <f t="shared" si="7"/>
        <v>0</v>
      </c>
      <c r="Q24" s="117">
        <f t="shared" si="7"/>
        <v>2060.7607715213117</v>
      </c>
      <c r="R24" s="117">
        <f t="shared" ref="R24:V24" si="8">R25+R28+R30+R39</f>
        <v>2310.0999780441553</v>
      </c>
      <c r="S24" s="117">
        <f t="shared" si="8"/>
        <v>2134.8015196896736</v>
      </c>
      <c r="T24" s="117">
        <f t="shared" si="8"/>
        <v>2052.8929359980662</v>
      </c>
      <c r="U24" s="117">
        <f t="shared" si="8"/>
        <v>1775.5981464401134</v>
      </c>
      <c r="V24" s="117">
        <f t="shared" si="8"/>
        <v>1460.3249194324317</v>
      </c>
      <c r="W24" s="117">
        <f t="shared" ref="W24" si="9">W25+W28+W30+W39</f>
        <v>2219.6527896880875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3545.3644820238178</v>
      </c>
      <c r="D25" s="122">
        <f t="shared" si="10"/>
        <v>3445.6234234644016</v>
      </c>
      <c r="E25" s="122">
        <f t="shared" si="10"/>
        <v>3424.8078730042907</v>
      </c>
      <c r="F25" s="122">
        <f t="shared" si="10"/>
        <v>3625.9635819119521</v>
      </c>
      <c r="G25" s="122">
        <f t="shared" si="10"/>
        <v>3513.0525613913719</v>
      </c>
      <c r="H25" s="122">
        <f t="shared" si="10"/>
        <v>3249.958231256604</v>
      </c>
      <c r="I25" s="122">
        <f t="shared" si="10"/>
        <v>3021.9276208219085</v>
      </c>
      <c r="J25" s="122">
        <f t="shared" si="10"/>
        <v>3117.4568550422405</v>
      </c>
      <c r="K25" s="122">
        <f t="shared" si="10"/>
        <v>3133.6014567607203</v>
      </c>
      <c r="L25" s="122">
        <f t="shared" si="10"/>
        <v>3334.0944523161197</v>
      </c>
      <c r="M25" s="122">
        <f t="shared" si="10"/>
        <v>2507.3359311832</v>
      </c>
      <c r="N25" s="122">
        <f t="shared" si="10"/>
        <v>2787.5253178059097</v>
      </c>
      <c r="O25" s="122">
        <f t="shared" si="10"/>
        <v>2922.4785872742377</v>
      </c>
      <c r="P25" s="122">
        <f t="shared" si="10"/>
        <v>0</v>
      </c>
      <c r="Q25" s="122">
        <f t="shared" si="10"/>
        <v>1990.2710364647003</v>
      </c>
      <c r="R25" s="122">
        <f t="shared" ref="R25:V25" si="11">SUM(R26:R27)</f>
        <v>2256.1067638288091</v>
      </c>
      <c r="S25" s="122">
        <f t="shared" si="11"/>
        <v>2070.2566667999131</v>
      </c>
      <c r="T25" s="122">
        <f t="shared" si="11"/>
        <v>1986.6402339283279</v>
      </c>
      <c r="U25" s="122">
        <f t="shared" si="11"/>
        <v>1713.0114658263055</v>
      </c>
      <c r="V25" s="122">
        <f t="shared" si="11"/>
        <v>1396.347289801937</v>
      </c>
      <c r="W25" s="122">
        <f t="shared" ref="W25" si="12">SUM(W26:W27)</f>
        <v>2159.1746179607403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3545.3644820238178</v>
      </c>
      <c r="D26" s="98">
        <v>3445.6234234644016</v>
      </c>
      <c r="E26" s="98">
        <v>3424.8078730042907</v>
      </c>
      <c r="F26" s="98">
        <v>3625.9635819119521</v>
      </c>
      <c r="G26" s="98">
        <v>3513.0525613913719</v>
      </c>
      <c r="H26" s="98">
        <v>3249.958231256604</v>
      </c>
      <c r="I26" s="98">
        <v>3021.9276208219085</v>
      </c>
      <c r="J26" s="98">
        <v>3117.4568550422405</v>
      </c>
      <c r="K26" s="98">
        <v>3133.6014567607203</v>
      </c>
      <c r="L26" s="98">
        <v>3334.0944523161197</v>
      </c>
      <c r="M26" s="98">
        <v>2507.3359311832</v>
      </c>
      <c r="N26" s="98">
        <v>2787.5253178059097</v>
      </c>
      <c r="O26" s="98">
        <v>2922.4785872742377</v>
      </c>
      <c r="P26" s="98">
        <v>0</v>
      </c>
      <c r="Q26" s="98">
        <v>1990.2710364647003</v>
      </c>
      <c r="R26" s="98">
        <v>2256.1067638288091</v>
      </c>
      <c r="S26" s="98">
        <v>2070.2566667999131</v>
      </c>
      <c r="T26" s="98">
        <v>1986.6402339283279</v>
      </c>
      <c r="U26" s="98">
        <v>1713.0114658263055</v>
      </c>
      <c r="V26" s="98">
        <v>1396.347289801937</v>
      </c>
      <c r="W26" s="98">
        <v>2159.1746179607403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34.18825838364149</v>
      </c>
      <c r="D30" s="122">
        <v>26.288430143587238</v>
      </c>
      <c r="E30" s="122">
        <v>25.044809699462295</v>
      </c>
      <c r="F30" s="122">
        <v>29.345156911836693</v>
      </c>
      <c r="G30" s="122">
        <v>30.121829437439509</v>
      </c>
      <c r="H30" s="122">
        <v>24.209700709735472</v>
      </c>
      <c r="I30" s="122">
        <v>20.765269534728741</v>
      </c>
      <c r="J30" s="122">
        <v>12.597155108045845</v>
      </c>
      <c r="K30" s="122">
        <v>18.281679586114226</v>
      </c>
      <c r="L30" s="122">
        <v>13.058631576819819</v>
      </c>
      <c r="M30" s="122">
        <v>14.349929798710511</v>
      </c>
      <c r="N30" s="122">
        <v>13.126391548503555</v>
      </c>
      <c r="O30" s="122">
        <v>13.97054554749807</v>
      </c>
      <c r="P30" s="122">
        <v>0</v>
      </c>
      <c r="Q30" s="122">
        <v>11.514513444631264</v>
      </c>
      <c r="R30" s="122">
        <v>10.980707116041621</v>
      </c>
      <c r="S30" s="122">
        <v>12.269297772704219</v>
      </c>
      <c r="T30" s="122">
        <v>10.96202257292445</v>
      </c>
      <c r="U30" s="122">
        <v>9.7632705209118491</v>
      </c>
      <c r="V30" s="122">
        <v>10.0382297927457</v>
      </c>
      <c r="W30" s="122">
        <v>13.150238831975802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313.29691695774011</v>
      </c>
      <c r="D31" s="98">
        <v>325.17159035445695</v>
      </c>
      <c r="E31" s="98">
        <v>319.27410494699143</v>
      </c>
      <c r="F31" s="98">
        <v>327.37290644284553</v>
      </c>
      <c r="G31" s="98">
        <v>320.95642862804408</v>
      </c>
      <c r="H31" s="98">
        <v>315.27369747826151</v>
      </c>
      <c r="I31" s="98">
        <v>328.80716219106444</v>
      </c>
      <c r="J31" s="98">
        <v>311.07314469113629</v>
      </c>
      <c r="K31" s="98">
        <v>315.05137516371747</v>
      </c>
      <c r="L31" s="98">
        <v>332.72265191819804</v>
      </c>
      <c r="M31" s="98">
        <v>355.46642245774376</v>
      </c>
      <c r="N31" s="98">
        <v>344.27160505371239</v>
      </c>
      <c r="O31" s="98">
        <v>338.5170651893763</v>
      </c>
      <c r="P31" s="98">
        <v>0</v>
      </c>
      <c r="Q31" s="98">
        <v>317.1785226443543</v>
      </c>
      <c r="R31" s="98">
        <v>316.50979555822153</v>
      </c>
      <c r="S31" s="98">
        <v>330.1224509054079</v>
      </c>
      <c r="T31" s="98">
        <v>335.4750733077986</v>
      </c>
      <c r="U31" s="98">
        <v>317.63539093595796</v>
      </c>
      <c r="V31" s="98">
        <v>321.97387522152559</v>
      </c>
      <c r="W31" s="98">
        <v>330.71552452913568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68.649186705141588</v>
      </c>
      <c r="H32" s="98">
        <v>64.45696033330313</v>
      </c>
      <c r="I32" s="98">
        <v>81.332306823009091</v>
      </c>
      <c r="J32" s="98">
        <v>0</v>
      </c>
      <c r="K32" s="98">
        <v>66.342896135537615</v>
      </c>
      <c r="L32" s="98">
        <v>150.05482085977738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64.453899880826441</v>
      </c>
      <c r="S32" s="98">
        <v>75.694631890479755</v>
      </c>
      <c r="T32" s="98">
        <v>76.691505483240803</v>
      </c>
      <c r="U32" s="98">
        <v>0</v>
      </c>
      <c r="V32" s="98">
        <v>0</v>
      </c>
      <c r="W32" s="98">
        <v>74.24914889144398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68.649186705141588</v>
      </c>
      <c r="H33" s="101">
        <v>64.45696033330313</v>
      </c>
      <c r="I33" s="101">
        <v>81.332306823009091</v>
      </c>
      <c r="J33" s="101">
        <v>0</v>
      </c>
      <c r="K33" s="101">
        <v>66.342896135537615</v>
      </c>
      <c r="L33" s="101">
        <v>150.05482085977738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64.453899880826441</v>
      </c>
      <c r="S33" s="101">
        <v>75.694631890479755</v>
      </c>
      <c r="T33" s="101">
        <v>76.691505483240803</v>
      </c>
      <c r="U33" s="101">
        <v>0</v>
      </c>
      <c r="V33" s="101">
        <v>0</v>
      </c>
      <c r="W33" s="101">
        <v>74.24914889144398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87.719517031139361</v>
      </c>
      <c r="D39" s="122">
        <v>96.529372965988117</v>
      </c>
      <c r="E39" s="122">
        <v>90.121972823339689</v>
      </c>
      <c r="F39" s="122">
        <v>97.526590685778871</v>
      </c>
      <c r="G39" s="122">
        <v>80.776692924388996</v>
      </c>
      <c r="H39" s="122">
        <v>69.440286202445677</v>
      </c>
      <c r="I39" s="122">
        <v>74.673024367318561</v>
      </c>
      <c r="J39" s="122">
        <v>62.607440690417924</v>
      </c>
      <c r="K39" s="122">
        <v>67.820102905432137</v>
      </c>
      <c r="L39" s="122">
        <v>72.891241945598026</v>
      </c>
      <c r="M39" s="122">
        <v>78.828012598924531</v>
      </c>
      <c r="N39" s="122">
        <v>72.291745270686334</v>
      </c>
      <c r="O39" s="122">
        <v>71.44898559787427</v>
      </c>
      <c r="P39" s="122">
        <v>0</v>
      </c>
      <c r="Q39" s="122">
        <v>58.97522161197984</v>
      </c>
      <c r="R39" s="122">
        <v>43.012507099304294</v>
      </c>
      <c r="S39" s="122">
        <v>52.275555117056257</v>
      </c>
      <c r="T39" s="122">
        <v>55.290679496813553</v>
      </c>
      <c r="U39" s="122">
        <v>52.823410092895926</v>
      </c>
      <c r="V39" s="122">
        <v>53.939399837749065</v>
      </c>
      <c r="W39" s="122">
        <v>47.327932895371248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203.29470681263501</v>
      </c>
      <c r="D40" s="98">
        <v>208.36917234812532</v>
      </c>
      <c r="E40" s="98">
        <v>196.6720666932267</v>
      </c>
      <c r="F40" s="98">
        <v>193.80284046532981</v>
      </c>
      <c r="G40" s="98">
        <v>189.40359178836815</v>
      </c>
      <c r="H40" s="98">
        <v>189.9308374565332</v>
      </c>
      <c r="I40" s="98">
        <v>202.3124252752234</v>
      </c>
      <c r="J40" s="98">
        <v>191.6956183759898</v>
      </c>
      <c r="K40" s="98">
        <v>195.89118506890472</v>
      </c>
      <c r="L40" s="98">
        <v>203.35449280653705</v>
      </c>
      <c r="M40" s="98">
        <v>215.14127549232168</v>
      </c>
      <c r="N40" s="98">
        <v>214.01773813836033</v>
      </c>
      <c r="O40" s="98">
        <v>215.6539504326083</v>
      </c>
      <c r="P40" s="98">
        <v>0</v>
      </c>
      <c r="Q40" s="98">
        <v>214.95683436214401</v>
      </c>
      <c r="R40" s="98">
        <v>198.66925290494643</v>
      </c>
      <c r="S40" s="98">
        <v>216.02686296690996</v>
      </c>
      <c r="T40" s="98">
        <v>216.74424036007906</v>
      </c>
      <c r="U40" s="98">
        <v>213.17098804735912</v>
      </c>
      <c r="V40" s="98">
        <v>226.77013504673923</v>
      </c>
      <c r="W40" s="98">
        <v>207.82261807685606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4974.3893970899144</v>
      </c>
      <c r="D43" s="117">
        <f t="shared" si="14"/>
        <v>4362.5809067322934</v>
      </c>
      <c r="E43" s="117">
        <f t="shared" si="14"/>
        <v>4696.0890764835622</v>
      </c>
      <c r="F43" s="117">
        <f t="shared" si="14"/>
        <v>4679.0213327760093</v>
      </c>
      <c r="G43" s="117">
        <f t="shared" si="14"/>
        <v>4707.8902138274598</v>
      </c>
      <c r="H43" s="117">
        <f t="shared" si="14"/>
        <v>4335.5033213921779</v>
      </c>
      <c r="I43" s="117">
        <f t="shared" si="14"/>
        <v>3760.548070507054</v>
      </c>
      <c r="J43" s="117">
        <f t="shared" si="14"/>
        <v>4407.0797679714324</v>
      </c>
      <c r="K43" s="117">
        <f t="shared" si="14"/>
        <v>4286.2272033179679</v>
      </c>
      <c r="L43" s="117">
        <f t="shared" si="14"/>
        <v>4091.5096507479125</v>
      </c>
      <c r="M43" s="117">
        <f t="shared" si="14"/>
        <v>3340.6268806282251</v>
      </c>
      <c r="N43" s="117">
        <f t="shared" si="14"/>
        <v>3623.630855016524</v>
      </c>
      <c r="O43" s="117">
        <f t="shared" si="14"/>
        <v>3694.7297506658529</v>
      </c>
      <c r="P43" s="117">
        <f t="shared" si="14"/>
        <v>2917.7314969922177</v>
      </c>
      <c r="Q43" s="117">
        <f t="shared" si="14"/>
        <v>3084.2061050338016</v>
      </c>
      <c r="R43" s="117">
        <f t="shared" ref="R43:V43" si="15">R44+R47+R49+R58</f>
        <v>0</v>
      </c>
      <c r="S43" s="117">
        <f t="shared" si="15"/>
        <v>2960.2253042200718</v>
      </c>
      <c r="T43" s="117">
        <f t="shared" si="15"/>
        <v>2694.777228771869</v>
      </c>
      <c r="U43" s="117">
        <f t="shared" si="15"/>
        <v>2580.7048407050479</v>
      </c>
      <c r="V43" s="117">
        <f t="shared" si="15"/>
        <v>2502.0897456346775</v>
      </c>
      <c r="W43" s="117">
        <f t="shared" ref="W43" si="16">W44+W47+W49+W58</f>
        <v>2314.5203201154309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4660.3285725376372</v>
      </c>
      <c r="D44" s="122">
        <f t="shared" si="17"/>
        <v>4084.748410180885</v>
      </c>
      <c r="E44" s="122">
        <f t="shared" si="17"/>
        <v>4344.9985522493853</v>
      </c>
      <c r="F44" s="122">
        <f t="shared" si="17"/>
        <v>4384.1950224365301</v>
      </c>
      <c r="G44" s="122">
        <f t="shared" si="17"/>
        <v>4408.0064343222784</v>
      </c>
      <c r="H44" s="122">
        <f t="shared" si="17"/>
        <v>4088.1492109575897</v>
      </c>
      <c r="I44" s="122">
        <f t="shared" si="17"/>
        <v>3421.2735031196562</v>
      </c>
      <c r="J44" s="122">
        <f t="shared" si="17"/>
        <v>4015.1981055778047</v>
      </c>
      <c r="K44" s="122">
        <f t="shared" si="17"/>
        <v>3979.9761413560632</v>
      </c>
      <c r="L44" s="122">
        <f t="shared" si="17"/>
        <v>3832.1960577842215</v>
      </c>
      <c r="M44" s="122">
        <f t="shared" si="17"/>
        <v>3105.7943787533413</v>
      </c>
      <c r="N44" s="122">
        <f t="shared" si="17"/>
        <v>3354.8064732694656</v>
      </c>
      <c r="O44" s="122">
        <f t="shared" si="17"/>
        <v>3448.3747817336834</v>
      </c>
      <c r="P44" s="122">
        <f t="shared" si="17"/>
        <v>2604.899263052117</v>
      </c>
      <c r="Q44" s="122">
        <f t="shared" si="17"/>
        <v>2657.9364380868324</v>
      </c>
      <c r="R44" s="122">
        <f t="shared" ref="R44:V44" si="18">SUM(R45:R46)</f>
        <v>0</v>
      </c>
      <c r="S44" s="122">
        <f t="shared" si="18"/>
        <v>2489.9643679684027</v>
      </c>
      <c r="T44" s="122">
        <f t="shared" si="18"/>
        <v>2244.7700657878204</v>
      </c>
      <c r="U44" s="122">
        <f t="shared" si="18"/>
        <v>2140.4607547014652</v>
      </c>
      <c r="V44" s="122">
        <f t="shared" si="18"/>
        <v>2033.2019433256598</v>
      </c>
      <c r="W44" s="122">
        <f t="shared" ref="W44" si="19">SUM(W45:W46)</f>
        <v>2008.3335445635071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4660.3285725376372</v>
      </c>
      <c r="D45" s="98">
        <v>4084.748410180885</v>
      </c>
      <c r="E45" s="98">
        <v>4344.9985522493853</v>
      </c>
      <c r="F45" s="98">
        <v>4384.1950224365301</v>
      </c>
      <c r="G45" s="98">
        <v>4408.0064343222784</v>
      </c>
      <c r="H45" s="98">
        <v>4088.1492109575897</v>
      </c>
      <c r="I45" s="98">
        <v>3421.2735031196562</v>
      </c>
      <c r="J45" s="98">
        <v>4015.1981055778047</v>
      </c>
      <c r="K45" s="98">
        <v>3979.9761413560632</v>
      </c>
      <c r="L45" s="98">
        <v>3832.1960577842215</v>
      </c>
      <c r="M45" s="98">
        <v>3105.7943787533413</v>
      </c>
      <c r="N45" s="98">
        <v>3354.8064732694656</v>
      </c>
      <c r="O45" s="98">
        <v>3448.3747817336834</v>
      </c>
      <c r="P45" s="98">
        <v>2604.899263052117</v>
      </c>
      <c r="Q45" s="98">
        <v>2657.9364380868324</v>
      </c>
      <c r="R45" s="98">
        <v>0</v>
      </c>
      <c r="S45" s="98">
        <v>2489.9643679684027</v>
      </c>
      <c r="T45" s="98">
        <v>2244.7700657878204</v>
      </c>
      <c r="U45" s="98">
        <v>2140.4607547014652</v>
      </c>
      <c r="V45" s="98">
        <v>2033.2019433256598</v>
      </c>
      <c r="W45" s="98">
        <v>2008.3335445635071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226.34344541439921</v>
      </c>
      <c r="D49" s="122">
        <v>181.30652825913009</v>
      </c>
      <c r="E49" s="122">
        <v>260.96835279106341</v>
      </c>
      <c r="F49" s="122">
        <v>197.2971869436584</v>
      </c>
      <c r="G49" s="122">
        <v>219.10227073896218</v>
      </c>
      <c r="H49" s="122">
        <v>177.91854410930728</v>
      </c>
      <c r="I49" s="122">
        <v>264.59605817455321</v>
      </c>
      <c r="J49" s="122">
        <v>329.26637222846932</v>
      </c>
      <c r="K49" s="122">
        <v>238.4220884880653</v>
      </c>
      <c r="L49" s="122">
        <v>186.41376781423239</v>
      </c>
      <c r="M49" s="122">
        <v>156.01375254307072</v>
      </c>
      <c r="N49" s="122">
        <v>196.53978828399582</v>
      </c>
      <c r="O49" s="122">
        <v>174.91450414320371</v>
      </c>
      <c r="P49" s="122">
        <v>245.79355957767172</v>
      </c>
      <c r="Q49" s="122">
        <v>367.28423965072119</v>
      </c>
      <c r="R49" s="122">
        <v>0</v>
      </c>
      <c r="S49" s="122">
        <v>417.9907387653347</v>
      </c>
      <c r="T49" s="122">
        <v>394.70510540894236</v>
      </c>
      <c r="U49" s="122">
        <v>387.41095250194144</v>
      </c>
      <c r="V49" s="122">
        <v>414.93968942347834</v>
      </c>
      <c r="W49" s="122">
        <v>258.85234774666782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425.26914014749065</v>
      </c>
      <c r="D50" s="98">
        <v>407.14179318813052</v>
      </c>
      <c r="E50" s="98">
        <v>433.77088855213873</v>
      </c>
      <c r="F50" s="98">
        <v>420.42882691934688</v>
      </c>
      <c r="G50" s="98">
        <v>415.89743938031006</v>
      </c>
      <c r="H50" s="98">
        <v>423.25459018066783</v>
      </c>
      <c r="I50" s="98">
        <v>393.01998117130438</v>
      </c>
      <c r="J50" s="98">
        <v>434.20411236613552</v>
      </c>
      <c r="K50" s="98">
        <v>410.85130196050756</v>
      </c>
      <c r="L50" s="98">
        <v>413.47303982252407</v>
      </c>
      <c r="M50" s="98">
        <v>448.29713541137158</v>
      </c>
      <c r="N50" s="98">
        <v>442.65110582023198</v>
      </c>
      <c r="O50" s="98">
        <v>415.92064051468469</v>
      </c>
      <c r="P50" s="98">
        <v>418.07674917960583</v>
      </c>
      <c r="Q50" s="98">
        <v>367.29387333569565</v>
      </c>
      <c r="R50" s="98">
        <v>0</v>
      </c>
      <c r="S50" s="98">
        <v>418.39520484933468</v>
      </c>
      <c r="T50" s="98">
        <v>395.2181996668628</v>
      </c>
      <c r="U50" s="98">
        <v>388.13568626347069</v>
      </c>
      <c r="V50" s="98">
        <v>415.58015170913984</v>
      </c>
      <c r="W50" s="98">
        <v>370.18776793793023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100.49563466413912</v>
      </c>
      <c r="D51" s="98">
        <v>0</v>
      </c>
      <c r="E51" s="98">
        <v>104.15147591633639</v>
      </c>
      <c r="F51" s="98">
        <v>98.149826908019875</v>
      </c>
      <c r="G51" s="98">
        <v>88.968575607869838</v>
      </c>
      <c r="H51" s="98">
        <v>86.603231368032084</v>
      </c>
      <c r="I51" s="98">
        <v>97.124273342524617</v>
      </c>
      <c r="J51" s="98">
        <v>99.713984412084031</v>
      </c>
      <c r="K51" s="98">
        <v>86.667570457200313</v>
      </c>
      <c r="L51" s="98">
        <v>186.5079347269573</v>
      </c>
      <c r="M51" s="98">
        <v>89.829914501466078</v>
      </c>
      <c r="N51" s="98">
        <v>0</v>
      </c>
      <c r="O51" s="98">
        <v>0</v>
      </c>
      <c r="P51" s="98">
        <v>79.867013260500343</v>
      </c>
      <c r="Q51" s="98">
        <v>0</v>
      </c>
      <c r="R51" s="98">
        <v>0</v>
      </c>
      <c r="S51" s="98">
        <v>95.909346289367775</v>
      </c>
      <c r="T51" s="98">
        <v>90.196819596155649</v>
      </c>
      <c r="U51" s="98">
        <v>81.879303835942935</v>
      </c>
      <c r="V51" s="98">
        <v>91.218027135881826</v>
      </c>
      <c r="W51" s="98">
        <v>83.005047963005126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100.49563466413912</v>
      </c>
      <c r="D52" s="101">
        <v>0</v>
      </c>
      <c r="E52" s="101">
        <v>104.15147591633639</v>
      </c>
      <c r="F52" s="101">
        <v>98.149826908019875</v>
      </c>
      <c r="G52" s="101">
        <v>88.968575607869838</v>
      </c>
      <c r="H52" s="101">
        <v>86.603231368032084</v>
      </c>
      <c r="I52" s="101">
        <v>97.124273342524617</v>
      </c>
      <c r="J52" s="101">
        <v>99.713984412084031</v>
      </c>
      <c r="K52" s="101">
        <v>86.667570457200313</v>
      </c>
      <c r="L52" s="101">
        <v>186.5079347269573</v>
      </c>
      <c r="M52" s="101">
        <v>89.829914501466078</v>
      </c>
      <c r="N52" s="101">
        <v>0</v>
      </c>
      <c r="O52" s="101">
        <v>0</v>
      </c>
      <c r="P52" s="101">
        <v>79.867013260500343</v>
      </c>
      <c r="Q52" s="101">
        <v>0</v>
      </c>
      <c r="R52" s="101">
        <v>0</v>
      </c>
      <c r="S52" s="101">
        <v>95.909346289367775</v>
      </c>
      <c r="T52" s="101">
        <v>90.196819596155649</v>
      </c>
      <c r="U52" s="101">
        <v>81.879303835942935</v>
      </c>
      <c r="V52" s="101">
        <v>91.218027135881826</v>
      </c>
      <c r="W52" s="101">
        <v>83.005047963005126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87.717379137878481</v>
      </c>
      <c r="D58" s="122">
        <v>96.525968292278662</v>
      </c>
      <c r="E58" s="122">
        <v>90.12217144311353</v>
      </c>
      <c r="F58" s="122">
        <v>97.529123395820406</v>
      </c>
      <c r="G58" s="122">
        <v>80.781508766219503</v>
      </c>
      <c r="H58" s="122">
        <v>69.435566325281073</v>
      </c>
      <c r="I58" s="122">
        <v>74.678509212844702</v>
      </c>
      <c r="J58" s="122">
        <v>62.615290165158456</v>
      </c>
      <c r="K58" s="122">
        <v>67.828973473839014</v>
      </c>
      <c r="L58" s="122">
        <v>72.899825149458721</v>
      </c>
      <c r="M58" s="122">
        <v>78.818749331812924</v>
      </c>
      <c r="N58" s="122">
        <v>72.284593463062663</v>
      </c>
      <c r="O58" s="122">
        <v>71.44046478896567</v>
      </c>
      <c r="P58" s="122">
        <v>67.038674362428907</v>
      </c>
      <c r="Q58" s="122">
        <v>58.985427296247991</v>
      </c>
      <c r="R58" s="122">
        <v>0</v>
      </c>
      <c r="S58" s="122">
        <v>52.270197486334233</v>
      </c>
      <c r="T58" s="122">
        <v>55.302057575106105</v>
      </c>
      <c r="U58" s="122">
        <v>52.833133501640908</v>
      </c>
      <c r="V58" s="122">
        <v>53.948112885539153</v>
      </c>
      <c r="W58" s="122">
        <v>47.334427805256027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203.29470681263493</v>
      </c>
      <c r="D59" s="98">
        <v>208.36917234812535</v>
      </c>
      <c r="E59" s="98">
        <v>196.67206669322672</v>
      </c>
      <c r="F59" s="98">
        <v>193.80284046532984</v>
      </c>
      <c r="G59" s="98">
        <v>189.40359178836812</v>
      </c>
      <c r="H59" s="98">
        <v>189.93083745653317</v>
      </c>
      <c r="I59" s="98">
        <v>202.31242527522343</v>
      </c>
      <c r="J59" s="98">
        <v>191.6956183759898</v>
      </c>
      <c r="K59" s="98">
        <v>195.89118506890472</v>
      </c>
      <c r="L59" s="98">
        <v>203.35449280653711</v>
      </c>
      <c r="M59" s="98">
        <v>215.1412754923216</v>
      </c>
      <c r="N59" s="98">
        <v>214.01773813836033</v>
      </c>
      <c r="O59" s="98">
        <v>215.6539504326083</v>
      </c>
      <c r="P59" s="98">
        <v>216.9006564419422</v>
      </c>
      <c r="Q59" s="98">
        <v>214.95683436214404</v>
      </c>
      <c r="R59" s="98">
        <v>0</v>
      </c>
      <c r="S59" s="98">
        <v>216.02686296690993</v>
      </c>
      <c r="T59" s="98">
        <v>216.74424036007903</v>
      </c>
      <c r="U59" s="98">
        <v>213.17098804735909</v>
      </c>
      <c r="V59" s="98">
        <v>226.77013504673926</v>
      </c>
      <c r="W59" s="98">
        <v>207.822618076856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3099.4562621917439</v>
      </c>
      <c r="D62" s="117">
        <f t="shared" si="21"/>
        <v>3191.8858554230651</v>
      </c>
      <c r="E62" s="117">
        <f t="shared" si="21"/>
        <v>3112.356381149089</v>
      </c>
      <c r="F62" s="117">
        <f t="shared" si="21"/>
        <v>3333.454078358192</v>
      </c>
      <c r="G62" s="117">
        <f t="shared" si="21"/>
        <v>3156.0492838060682</v>
      </c>
      <c r="H62" s="117">
        <f t="shared" si="21"/>
        <v>3078.99717415941</v>
      </c>
      <c r="I62" s="117">
        <f t="shared" si="21"/>
        <v>2721.6263234098096</v>
      </c>
      <c r="J62" s="117">
        <f t="shared" si="21"/>
        <v>2797.4714868885994</v>
      </c>
      <c r="K62" s="117">
        <f t="shared" si="21"/>
        <v>2899.2087205421349</v>
      </c>
      <c r="L62" s="117">
        <f t="shared" si="21"/>
        <v>2762.1676283324159</v>
      </c>
      <c r="M62" s="117">
        <f t="shared" si="21"/>
        <v>2491.5115670628588</v>
      </c>
      <c r="N62" s="117">
        <f t="shared" si="21"/>
        <v>2602.0832221429209</v>
      </c>
      <c r="O62" s="117">
        <f t="shared" si="21"/>
        <v>2698.3393843365443</v>
      </c>
      <c r="P62" s="117">
        <f t="shared" si="21"/>
        <v>1966.9084294681236</v>
      </c>
      <c r="Q62" s="117">
        <f t="shared" si="21"/>
        <v>2024.5330679675185</v>
      </c>
      <c r="R62" s="117">
        <f t="shared" ref="R62:V62" si="22">R63+R66+R68+R77</f>
        <v>2143.0578630178366</v>
      </c>
      <c r="S62" s="117">
        <f t="shared" si="22"/>
        <v>2077.7859357264474</v>
      </c>
      <c r="T62" s="117">
        <f t="shared" si="22"/>
        <v>1930.7564412792506</v>
      </c>
      <c r="U62" s="117">
        <f t="shared" si="22"/>
        <v>1906.5439354889731</v>
      </c>
      <c r="V62" s="117">
        <f t="shared" si="22"/>
        <v>1773.9112945945053</v>
      </c>
      <c r="W62" s="117">
        <f t="shared" ref="W62" si="23">W63+W66+W68+W77</f>
        <v>1745.9045331304997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2814.5316751903024</v>
      </c>
      <c r="D63" s="122">
        <f t="shared" si="24"/>
        <v>2744.5417160823945</v>
      </c>
      <c r="E63" s="122">
        <f t="shared" si="24"/>
        <v>2668.7642440397631</v>
      </c>
      <c r="F63" s="122">
        <f t="shared" si="24"/>
        <v>2899.7589893909644</v>
      </c>
      <c r="G63" s="122">
        <f t="shared" si="24"/>
        <v>2771.0546432209003</v>
      </c>
      <c r="H63" s="122">
        <f t="shared" si="24"/>
        <v>2665.6964740177905</v>
      </c>
      <c r="I63" s="122">
        <f t="shared" si="24"/>
        <v>2280.7278109675972</v>
      </c>
      <c r="J63" s="122">
        <f t="shared" si="24"/>
        <v>2450.9418631821654</v>
      </c>
      <c r="K63" s="122">
        <f t="shared" si="24"/>
        <v>2510.3199286458262</v>
      </c>
      <c r="L63" s="122">
        <f t="shared" si="24"/>
        <v>2408.5360235672265</v>
      </c>
      <c r="M63" s="122">
        <f t="shared" si="24"/>
        <v>2050.6015078540036</v>
      </c>
      <c r="N63" s="122">
        <f t="shared" si="24"/>
        <v>2301.545828870585</v>
      </c>
      <c r="O63" s="122">
        <f t="shared" si="24"/>
        <v>2381.5826598437575</v>
      </c>
      <c r="P63" s="122">
        <f t="shared" si="24"/>
        <v>1637.5606055687983</v>
      </c>
      <c r="Q63" s="122">
        <f t="shared" si="24"/>
        <v>1724.3956275844332</v>
      </c>
      <c r="R63" s="122">
        <f t="shared" ref="R63:V63" si="25">SUM(R64:R65)</f>
        <v>1824.8857650470629</v>
      </c>
      <c r="S63" s="122">
        <f t="shared" si="25"/>
        <v>1716.9048571999858</v>
      </c>
      <c r="T63" s="122">
        <f t="shared" si="25"/>
        <v>1571.7339207181112</v>
      </c>
      <c r="U63" s="122">
        <f t="shared" si="25"/>
        <v>1498.1240907028209</v>
      </c>
      <c r="V63" s="122">
        <f t="shared" si="25"/>
        <v>1405.3960116642324</v>
      </c>
      <c r="W63" s="122">
        <f t="shared" ref="W63" si="26">SUM(W64:W65)</f>
        <v>1432.7218027090337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2814.5316751903024</v>
      </c>
      <c r="D64" s="98">
        <v>2744.5417160823945</v>
      </c>
      <c r="E64" s="98">
        <v>2668.7642440397631</v>
      </c>
      <c r="F64" s="98">
        <v>2899.7589893909644</v>
      </c>
      <c r="G64" s="98">
        <v>2771.0546432209003</v>
      </c>
      <c r="H64" s="98">
        <v>2665.6964740177905</v>
      </c>
      <c r="I64" s="98">
        <v>2280.7278109675972</v>
      </c>
      <c r="J64" s="98">
        <v>2450.9418631821654</v>
      </c>
      <c r="K64" s="98">
        <v>2510.3199286458262</v>
      </c>
      <c r="L64" s="98">
        <v>2408.5360235672265</v>
      </c>
      <c r="M64" s="98">
        <v>2050.6015078540036</v>
      </c>
      <c r="N64" s="98">
        <v>2301.545828870585</v>
      </c>
      <c r="O64" s="98">
        <v>2381.5826598437575</v>
      </c>
      <c r="P64" s="98">
        <v>1637.5606055687983</v>
      </c>
      <c r="Q64" s="98">
        <v>1724.3956275844332</v>
      </c>
      <c r="R64" s="98">
        <v>1824.8857650470629</v>
      </c>
      <c r="S64" s="98">
        <v>1716.9048571999858</v>
      </c>
      <c r="T64" s="98">
        <v>1571.7339207181112</v>
      </c>
      <c r="U64" s="98">
        <v>1498.1240907028209</v>
      </c>
      <c r="V64" s="98">
        <v>1405.3960116642324</v>
      </c>
      <c r="W64" s="98">
        <v>1432.7218027090337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174.68003057728973</v>
      </c>
      <c r="D68" s="122">
        <v>269.76747656085507</v>
      </c>
      <c r="E68" s="122">
        <v>272.86805620716444</v>
      </c>
      <c r="F68" s="122">
        <v>277.02315424006167</v>
      </c>
      <c r="G68" s="122">
        <v>270.67981899873445</v>
      </c>
      <c r="H68" s="122">
        <v>257.95634927183193</v>
      </c>
      <c r="I68" s="122">
        <v>260.84416401792646</v>
      </c>
      <c r="J68" s="122">
        <v>199.08161947249036</v>
      </c>
      <c r="K68" s="122">
        <v>238.26228947690186</v>
      </c>
      <c r="L68" s="122">
        <v>199.43916367594687</v>
      </c>
      <c r="M68" s="122">
        <v>254.58186951790105</v>
      </c>
      <c r="N68" s="122">
        <v>175.45613870369954</v>
      </c>
      <c r="O68" s="122">
        <v>194.35553272852613</v>
      </c>
      <c r="P68" s="122">
        <v>173.72521915171268</v>
      </c>
      <c r="Q68" s="122">
        <v>163.48152487818572</v>
      </c>
      <c r="R68" s="122">
        <v>174.30346262354581</v>
      </c>
      <c r="S68" s="122">
        <v>217.83228077438474</v>
      </c>
      <c r="T68" s="122">
        <v>219.67799762628258</v>
      </c>
      <c r="U68" s="122">
        <v>258.94265464166182</v>
      </c>
      <c r="V68" s="122">
        <v>232.58280657834928</v>
      </c>
      <c r="W68" s="122">
        <v>187.73382101981508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272.11121006700813</v>
      </c>
      <c r="D69" s="98">
        <v>288.5472316263731</v>
      </c>
      <c r="E69" s="98">
        <v>280.78252159226008</v>
      </c>
      <c r="F69" s="98">
        <v>292.75340691665485</v>
      </c>
      <c r="G69" s="98">
        <v>270.82443626075082</v>
      </c>
      <c r="H69" s="98">
        <v>287.36300228425392</v>
      </c>
      <c r="I69" s="98">
        <v>270.22150496455782</v>
      </c>
      <c r="J69" s="98">
        <v>275.24340140864012</v>
      </c>
      <c r="K69" s="98">
        <v>263.73016460904967</v>
      </c>
      <c r="L69" s="98">
        <v>263.03848807390523</v>
      </c>
      <c r="M69" s="98">
        <v>310.14186736221194</v>
      </c>
      <c r="N69" s="98">
        <v>296.68258998735985</v>
      </c>
      <c r="O69" s="98">
        <v>284.90784951630161</v>
      </c>
      <c r="P69" s="98">
        <v>269.68064288764452</v>
      </c>
      <c r="Q69" s="98">
        <v>265.03423524224439</v>
      </c>
      <c r="R69" s="98">
        <v>267.80108213577358</v>
      </c>
      <c r="S69" s="98">
        <v>274.22261700049376</v>
      </c>
      <c r="T69" s="98">
        <v>271.88107852227381</v>
      </c>
      <c r="U69" s="98">
        <v>273.75772223763403</v>
      </c>
      <c r="V69" s="98">
        <v>279.4601758745091</v>
      </c>
      <c r="W69" s="98">
        <v>269.89375293845575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64.281225580518779</v>
      </c>
      <c r="D70" s="98">
        <v>62.234621378970211</v>
      </c>
      <c r="E70" s="98">
        <v>67.405303794667887</v>
      </c>
      <c r="F70" s="98">
        <v>68.360583463556168</v>
      </c>
      <c r="G70" s="98">
        <v>57.924017633165434</v>
      </c>
      <c r="H70" s="98">
        <v>58.855076899155662</v>
      </c>
      <c r="I70" s="98">
        <v>66.836200803000551</v>
      </c>
      <c r="J70" s="98">
        <v>63.1516507765391</v>
      </c>
      <c r="K70" s="98">
        <v>55.61095720914588</v>
      </c>
      <c r="L70" s="98">
        <v>118.65076123384702</v>
      </c>
      <c r="M70" s="98">
        <v>62.423460459351411</v>
      </c>
      <c r="N70" s="98">
        <v>0</v>
      </c>
      <c r="O70" s="98">
        <v>0</v>
      </c>
      <c r="P70" s="98">
        <v>0</v>
      </c>
      <c r="Q70" s="98">
        <v>58.080602932895275</v>
      </c>
      <c r="R70" s="98">
        <v>54.515784226428465</v>
      </c>
      <c r="S70" s="98">
        <v>62.766662418508183</v>
      </c>
      <c r="T70" s="98">
        <v>61.997186738502094</v>
      </c>
      <c r="U70" s="98">
        <v>57.681412758501111</v>
      </c>
      <c r="V70" s="98">
        <v>61.152928487028262</v>
      </c>
      <c r="W70" s="98">
        <v>60.536109391441073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64.281225580518779</v>
      </c>
      <c r="D71" s="101">
        <v>62.234621378970211</v>
      </c>
      <c r="E71" s="101">
        <v>67.405303794667887</v>
      </c>
      <c r="F71" s="101">
        <v>68.360583463556168</v>
      </c>
      <c r="G71" s="101">
        <v>57.924017633165434</v>
      </c>
      <c r="H71" s="101">
        <v>58.855076899155662</v>
      </c>
      <c r="I71" s="101">
        <v>66.836200803000551</v>
      </c>
      <c r="J71" s="101">
        <v>63.1516507765391</v>
      </c>
      <c r="K71" s="101">
        <v>55.61095720914588</v>
      </c>
      <c r="L71" s="101">
        <v>118.65076123384702</v>
      </c>
      <c r="M71" s="101">
        <v>62.423460459351411</v>
      </c>
      <c r="N71" s="101">
        <v>0</v>
      </c>
      <c r="O71" s="101">
        <v>0</v>
      </c>
      <c r="P71" s="101">
        <v>0</v>
      </c>
      <c r="Q71" s="101">
        <v>58.080602932895275</v>
      </c>
      <c r="R71" s="101">
        <v>54.515784226428465</v>
      </c>
      <c r="S71" s="101">
        <v>62.766662418508183</v>
      </c>
      <c r="T71" s="101">
        <v>61.997186738502094</v>
      </c>
      <c r="U71" s="101">
        <v>57.681412758501111</v>
      </c>
      <c r="V71" s="101">
        <v>61.152928487028262</v>
      </c>
      <c r="W71" s="101">
        <v>60.536109391441073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110.24455642415147</v>
      </c>
      <c r="D77" s="122">
        <v>177.57666277981579</v>
      </c>
      <c r="E77" s="122">
        <v>170.72408090216132</v>
      </c>
      <c r="F77" s="122">
        <v>156.67193472716593</v>
      </c>
      <c r="G77" s="122">
        <v>114.31482158643337</v>
      </c>
      <c r="H77" s="122">
        <v>155.34435086978746</v>
      </c>
      <c r="I77" s="122">
        <v>180.05434842428633</v>
      </c>
      <c r="J77" s="122">
        <v>147.44800423394352</v>
      </c>
      <c r="K77" s="122">
        <v>150.62650241940651</v>
      </c>
      <c r="L77" s="122">
        <v>154.19244108924261</v>
      </c>
      <c r="M77" s="122">
        <v>186.32818969095442</v>
      </c>
      <c r="N77" s="122">
        <v>125.08125456863642</v>
      </c>
      <c r="O77" s="122">
        <v>122.40119176426067</v>
      </c>
      <c r="P77" s="122">
        <v>155.62260474761248</v>
      </c>
      <c r="Q77" s="122">
        <v>136.6559155048995</v>
      </c>
      <c r="R77" s="122">
        <v>143.86863534722784</v>
      </c>
      <c r="S77" s="122">
        <v>143.04879775207689</v>
      </c>
      <c r="T77" s="122">
        <v>139.34452293485677</v>
      </c>
      <c r="U77" s="122">
        <v>149.47719014449046</v>
      </c>
      <c r="V77" s="122">
        <v>135.93247635192347</v>
      </c>
      <c r="W77" s="122">
        <v>125.44890940165075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178.13720606630665</v>
      </c>
      <c r="D78" s="98">
        <v>191.07078373295184</v>
      </c>
      <c r="E78" s="98">
        <v>174.76126743140472</v>
      </c>
      <c r="F78" s="98">
        <v>165.99289267373666</v>
      </c>
      <c r="G78" s="98">
        <v>166.70853940491762</v>
      </c>
      <c r="H78" s="98">
        <v>174.90563501545265</v>
      </c>
      <c r="I78" s="98">
        <v>181.78960476591953</v>
      </c>
      <c r="J78" s="98">
        <v>180.59805249474854</v>
      </c>
      <c r="K78" s="98">
        <v>153.98997736803852</v>
      </c>
      <c r="L78" s="98">
        <v>177.97608264920527</v>
      </c>
      <c r="M78" s="98">
        <v>206.23186482826341</v>
      </c>
      <c r="N78" s="98">
        <v>197.7128126257862</v>
      </c>
      <c r="O78" s="98">
        <v>189.06634246775855</v>
      </c>
      <c r="P78" s="98">
        <v>183.21240647969697</v>
      </c>
      <c r="Q78" s="98">
        <v>184.21617988140531</v>
      </c>
      <c r="R78" s="98">
        <v>186.12927609491862</v>
      </c>
      <c r="S78" s="98">
        <v>191.17812767021849</v>
      </c>
      <c r="T78" s="98">
        <v>190.01086912454247</v>
      </c>
      <c r="U78" s="98">
        <v>191.61434525558829</v>
      </c>
      <c r="V78" s="98">
        <v>197.4728213983507</v>
      </c>
      <c r="W78" s="98">
        <v>187.32778139992263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121.7719432654376</v>
      </c>
      <c r="D81" s="117">
        <f t="shared" si="28"/>
        <v>122.60033324264869</v>
      </c>
      <c r="E81" s="117">
        <f t="shared" si="28"/>
        <v>114.9437515039331</v>
      </c>
      <c r="F81" s="117">
        <f t="shared" si="28"/>
        <v>126.63863691058113</v>
      </c>
      <c r="G81" s="117">
        <f t="shared" si="28"/>
        <v>110.65360138640162</v>
      </c>
      <c r="H81" s="117">
        <f t="shared" si="28"/>
        <v>93.421577683974405</v>
      </c>
      <c r="I81" s="117">
        <f t="shared" si="28"/>
        <v>95.168186835505367</v>
      </c>
      <c r="J81" s="117">
        <f t="shared" si="28"/>
        <v>74.638180155772559</v>
      </c>
      <c r="K81" s="117">
        <f t="shared" si="28"/>
        <v>85.707840317689346</v>
      </c>
      <c r="L81" s="117">
        <f t="shared" si="28"/>
        <v>85.743642015363847</v>
      </c>
      <c r="M81" s="117">
        <f t="shared" si="28"/>
        <v>92.895578685021121</v>
      </c>
      <c r="N81" s="117">
        <f t="shared" si="28"/>
        <v>85.170866879423642</v>
      </c>
      <c r="O81" s="117">
        <f t="shared" si="28"/>
        <v>85.12618346276156</v>
      </c>
      <c r="P81" s="117">
        <f t="shared" si="28"/>
        <v>79.547041898747324</v>
      </c>
      <c r="Q81" s="117">
        <f t="shared" si="28"/>
        <v>70.401183352376563</v>
      </c>
      <c r="R81" s="117">
        <f t="shared" ref="R81:V81" si="29">R82+R85+R87+R100</f>
        <v>53.938775736500425</v>
      </c>
      <c r="S81" s="117">
        <f t="shared" si="29"/>
        <v>64.434489719734316</v>
      </c>
      <c r="T81" s="117">
        <f t="shared" si="29"/>
        <v>66.176469840850672</v>
      </c>
      <c r="U81" s="117">
        <f t="shared" si="29"/>
        <v>62.509034645685816</v>
      </c>
      <c r="V81" s="117">
        <f t="shared" si="29"/>
        <v>63.847467829251286</v>
      </c>
      <c r="W81" s="117">
        <f t="shared" ref="W81" si="30">W82+W85+W87+W100</f>
        <v>60.259016113712903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34.055851118546954</v>
      </c>
      <c r="D87" s="122">
        <v>26.074239649972512</v>
      </c>
      <c r="E87" s="122">
        <v>24.822442748040608</v>
      </c>
      <c r="F87" s="122">
        <v>29.109878003577592</v>
      </c>
      <c r="G87" s="122">
        <v>29.871109924597082</v>
      </c>
      <c r="H87" s="122">
        <v>23.986866669073489</v>
      </c>
      <c r="I87" s="122">
        <v>20.489152413567105</v>
      </c>
      <c r="J87" s="122">
        <v>12.023518106928341</v>
      </c>
      <c r="K87" s="122">
        <v>17.879464957224492</v>
      </c>
      <c r="L87" s="122">
        <v>12.842974782831689</v>
      </c>
      <c r="M87" s="122">
        <v>14.077371397608299</v>
      </c>
      <c r="N87" s="122">
        <v>12.88597919030846</v>
      </c>
      <c r="O87" s="122">
        <v>13.685527550767734</v>
      </c>
      <c r="P87" s="122">
        <v>12.507617790036315</v>
      </c>
      <c r="Q87" s="122">
        <v>11.415998112658237</v>
      </c>
      <c r="R87" s="122">
        <v>10.928327807622543</v>
      </c>
      <c r="S87" s="122">
        <v>12.165546631335408</v>
      </c>
      <c r="T87" s="122">
        <v>10.877007512869723</v>
      </c>
      <c r="U87" s="122">
        <v>9.6768753027621148</v>
      </c>
      <c r="V87" s="122">
        <v>9.8991637535050714</v>
      </c>
      <c r="W87" s="122">
        <v>12.925020062589795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313.29691695774011</v>
      </c>
      <c r="D92" s="101">
        <v>325.17159035445695</v>
      </c>
      <c r="E92" s="101">
        <v>319.27410494699137</v>
      </c>
      <c r="F92" s="101">
        <v>327.37290644284553</v>
      </c>
      <c r="G92" s="101">
        <v>320.95642862804408</v>
      </c>
      <c r="H92" s="101">
        <v>315.27369747826145</v>
      </c>
      <c r="I92" s="101">
        <v>328.80716219106444</v>
      </c>
      <c r="J92" s="101">
        <v>311.07314469113629</v>
      </c>
      <c r="K92" s="101">
        <v>315.05137516371741</v>
      </c>
      <c r="L92" s="101">
        <v>332.72265191819804</v>
      </c>
      <c r="M92" s="101">
        <v>355.46642245774382</v>
      </c>
      <c r="N92" s="101">
        <v>344.27160505371245</v>
      </c>
      <c r="O92" s="101">
        <v>338.5170651893763</v>
      </c>
      <c r="P92" s="101">
        <v>329.06919038717109</v>
      </c>
      <c r="Q92" s="101">
        <v>317.17852264435436</v>
      </c>
      <c r="R92" s="101">
        <v>316.50979555822164</v>
      </c>
      <c r="S92" s="101">
        <v>330.12245090540796</v>
      </c>
      <c r="T92" s="101">
        <v>335.4750733077986</v>
      </c>
      <c r="U92" s="101">
        <v>317.63539093595796</v>
      </c>
      <c r="V92" s="101">
        <v>321.97387522152565</v>
      </c>
      <c r="W92" s="101">
        <v>330.71552452913573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74.016583583022481</v>
      </c>
      <c r="D93" s="104">
        <v>70.132043832257665</v>
      </c>
      <c r="E93" s="104">
        <v>76.645603888853771</v>
      </c>
      <c r="F93" s="104">
        <v>76.428512625593598</v>
      </c>
      <c r="G93" s="104">
        <v>68.649186705141602</v>
      </c>
      <c r="H93" s="104">
        <v>64.45696033330313</v>
      </c>
      <c r="I93" s="104">
        <v>81.332306823009105</v>
      </c>
      <c r="J93" s="104">
        <v>71.264341599365778</v>
      </c>
      <c r="K93" s="104">
        <v>66.342896135537615</v>
      </c>
      <c r="L93" s="104">
        <v>150.05482085977741</v>
      </c>
      <c r="M93" s="104">
        <v>71.184892734820693</v>
      </c>
      <c r="N93" s="104">
        <v>0</v>
      </c>
      <c r="O93" s="104">
        <v>0</v>
      </c>
      <c r="P93" s="104">
        <v>62.789628882998009</v>
      </c>
      <c r="Q93" s="104">
        <v>69.518443097786005</v>
      </c>
      <c r="R93" s="104">
        <v>64.453899880826441</v>
      </c>
      <c r="S93" s="104">
        <v>75.694631890479783</v>
      </c>
      <c r="T93" s="104">
        <v>76.691505483240789</v>
      </c>
      <c r="U93" s="104">
        <v>66.964990179206211</v>
      </c>
      <c r="V93" s="104">
        <v>70.482078689805689</v>
      </c>
      <c r="W93" s="104">
        <v>74.24914889144398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74.016583583022481</v>
      </c>
      <c r="D94" s="98">
        <v>70.132043832257665</v>
      </c>
      <c r="E94" s="98">
        <v>76.645603888853771</v>
      </c>
      <c r="F94" s="98">
        <v>76.428512625593598</v>
      </c>
      <c r="G94" s="98">
        <v>68.649186705141602</v>
      </c>
      <c r="H94" s="98">
        <v>64.45696033330313</v>
      </c>
      <c r="I94" s="98">
        <v>81.332306823009105</v>
      </c>
      <c r="J94" s="98">
        <v>71.264341599365778</v>
      </c>
      <c r="K94" s="98">
        <v>66.342896135537615</v>
      </c>
      <c r="L94" s="98">
        <v>150.05482085977741</v>
      </c>
      <c r="M94" s="98">
        <v>71.184892734820693</v>
      </c>
      <c r="N94" s="98">
        <v>0</v>
      </c>
      <c r="O94" s="98">
        <v>0</v>
      </c>
      <c r="P94" s="98">
        <v>62.789628882998009</v>
      </c>
      <c r="Q94" s="98">
        <v>69.518443097786005</v>
      </c>
      <c r="R94" s="98">
        <v>64.453899880826441</v>
      </c>
      <c r="S94" s="98">
        <v>75.694631890479783</v>
      </c>
      <c r="T94" s="98">
        <v>76.691505483240789</v>
      </c>
      <c r="U94" s="98">
        <v>66.964990179206211</v>
      </c>
      <c r="V94" s="98">
        <v>70.482078689805689</v>
      </c>
      <c r="W94" s="98">
        <v>74.24914889144398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87.716092146890645</v>
      </c>
      <c r="D100" s="122">
        <v>96.526093592676176</v>
      </c>
      <c r="E100" s="122">
        <v>90.1213087558925</v>
      </c>
      <c r="F100" s="122">
        <v>97.528758907003535</v>
      </c>
      <c r="G100" s="122">
        <v>80.78249146180454</v>
      </c>
      <c r="H100" s="122">
        <v>69.434711014900913</v>
      </c>
      <c r="I100" s="122">
        <v>74.679034421938255</v>
      </c>
      <c r="J100" s="122">
        <v>62.614662048844217</v>
      </c>
      <c r="K100" s="122">
        <v>67.828375360464847</v>
      </c>
      <c r="L100" s="122">
        <v>72.900667232532157</v>
      </c>
      <c r="M100" s="122">
        <v>78.818207287412818</v>
      </c>
      <c r="N100" s="122">
        <v>72.28488768911518</v>
      </c>
      <c r="O100" s="122">
        <v>71.440655911993829</v>
      </c>
      <c r="P100" s="122">
        <v>67.039424108711003</v>
      </c>
      <c r="Q100" s="122">
        <v>58.985185239718319</v>
      </c>
      <c r="R100" s="122">
        <v>43.01044792887788</v>
      </c>
      <c r="S100" s="122">
        <v>52.268943088398906</v>
      </c>
      <c r="T100" s="122">
        <v>55.299462327980947</v>
      </c>
      <c r="U100" s="122">
        <v>52.832159342923703</v>
      </c>
      <c r="V100" s="122">
        <v>53.948304075746215</v>
      </c>
      <c r="W100" s="122">
        <v>47.333996051123108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203.29470681263496</v>
      </c>
      <c r="D102" s="98">
        <v>208.3691723481254</v>
      </c>
      <c r="E102" s="98">
        <v>196.6720666932267</v>
      </c>
      <c r="F102" s="98">
        <v>193.80284046532981</v>
      </c>
      <c r="G102" s="98">
        <v>189.40359178836812</v>
      </c>
      <c r="H102" s="98">
        <v>189.93083745653323</v>
      </c>
      <c r="I102" s="98">
        <v>202.31242527522343</v>
      </c>
      <c r="J102" s="98">
        <v>191.6956183759898</v>
      </c>
      <c r="K102" s="98">
        <v>195.89118506890475</v>
      </c>
      <c r="L102" s="98">
        <v>203.35449280653708</v>
      </c>
      <c r="M102" s="98">
        <v>215.14127549232165</v>
      </c>
      <c r="N102" s="98">
        <v>214.01773813836033</v>
      </c>
      <c r="O102" s="98">
        <v>215.65395043260833</v>
      </c>
      <c r="P102" s="98">
        <v>216.90065644194217</v>
      </c>
      <c r="Q102" s="98">
        <v>214.95683436214401</v>
      </c>
      <c r="R102" s="98">
        <v>198.66925290494646</v>
      </c>
      <c r="S102" s="98">
        <v>216.02686296690996</v>
      </c>
      <c r="T102" s="98">
        <v>216.74424036007906</v>
      </c>
      <c r="U102" s="98">
        <v>213.17098804735912</v>
      </c>
      <c r="V102" s="98">
        <v>226.7701350467392</v>
      </c>
      <c r="W102" s="98">
        <v>207.822618076856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87.717998580465064</v>
      </c>
      <c r="D124" s="117">
        <f t="shared" si="42"/>
        <v>96.52675853347796</v>
      </c>
      <c r="E124" s="117">
        <f t="shared" si="42"/>
        <v>90.121956615033113</v>
      </c>
      <c r="F124" s="117">
        <f t="shared" si="42"/>
        <v>97.528853389304913</v>
      </c>
      <c r="G124" s="117">
        <f t="shared" si="42"/>
        <v>80.781257201783092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72.901033346770973</v>
      </c>
      <c r="M124" s="117">
        <f t="shared" si="42"/>
        <v>78.816633422490028</v>
      </c>
      <c r="N124" s="117">
        <f t="shared" si="42"/>
        <v>72.283426370423726</v>
      </c>
      <c r="O124" s="117">
        <f t="shared" si="42"/>
        <v>71.441119048131114</v>
      </c>
      <c r="P124" s="117">
        <f t="shared" si="42"/>
        <v>67.039840101909419</v>
      </c>
      <c r="Q124" s="117">
        <f t="shared" si="42"/>
        <v>58.986880550569502</v>
      </c>
      <c r="R124" s="117">
        <f t="shared" ref="R124:V124" si="43">R125+R128+R130+R139</f>
        <v>43.00890851872996</v>
      </c>
      <c r="S124" s="117">
        <f t="shared" si="43"/>
        <v>52.269586284684898</v>
      </c>
      <c r="T124" s="117">
        <f t="shared" si="43"/>
        <v>55.301658909622091</v>
      </c>
      <c r="U124" s="117">
        <f t="shared" si="43"/>
        <v>52.830678890101282</v>
      </c>
      <c r="V124" s="117">
        <f t="shared" si="43"/>
        <v>53.947407733255709</v>
      </c>
      <c r="W124" s="117">
        <f t="shared" ref="W124" si="44">W125+W128+W130+W139</f>
        <v>47.335137277739001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87.717998580465064</v>
      </c>
      <c r="D139" s="122">
        <v>96.52675853347796</v>
      </c>
      <c r="E139" s="122">
        <v>90.121956615033113</v>
      </c>
      <c r="F139" s="122">
        <v>97.528853389304913</v>
      </c>
      <c r="G139" s="122">
        <v>80.781257201783092</v>
      </c>
      <c r="H139" s="122">
        <v>0</v>
      </c>
      <c r="I139" s="122">
        <v>0</v>
      </c>
      <c r="J139" s="122">
        <v>0</v>
      </c>
      <c r="K139" s="122">
        <v>0</v>
      </c>
      <c r="L139" s="122">
        <v>72.901033346770973</v>
      </c>
      <c r="M139" s="122">
        <v>78.816633422490028</v>
      </c>
      <c r="N139" s="122">
        <v>72.283426370423726</v>
      </c>
      <c r="O139" s="122">
        <v>71.441119048131114</v>
      </c>
      <c r="P139" s="122">
        <v>67.039840101909419</v>
      </c>
      <c r="Q139" s="122">
        <v>58.986880550569502</v>
      </c>
      <c r="R139" s="122">
        <v>43.00890851872996</v>
      </c>
      <c r="S139" s="122">
        <v>52.269586284684898</v>
      </c>
      <c r="T139" s="122">
        <v>55.301658909622091</v>
      </c>
      <c r="U139" s="122">
        <v>52.830678890101282</v>
      </c>
      <c r="V139" s="122">
        <v>53.947407733255709</v>
      </c>
      <c r="W139" s="122">
        <v>47.335137277739001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203.29470681263496</v>
      </c>
      <c r="D140" s="98">
        <v>208.36917234812532</v>
      </c>
      <c r="E140" s="98">
        <v>196.67206669322675</v>
      </c>
      <c r="F140" s="98">
        <v>193.80284046532987</v>
      </c>
      <c r="G140" s="98">
        <v>189.40359178836815</v>
      </c>
      <c r="H140" s="98">
        <v>0</v>
      </c>
      <c r="I140" s="98">
        <v>0</v>
      </c>
      <c r="J140" s="98">
        <v>0</v>
      </c>
      <c r="K140" s="98">
        <v>0</v>
      </c>
      <c r="L140" s="98">
        <v>203.35449280653708</v>
      </c>
      <c r="M140" s="98">
        <v>215.14127549232163</v>
      </c>
      <c r="N140" s="98">
        <v>214.01773813836036</v>
      </c>
      <c r="O140" s="98">
        <v>215.6539504326083</v>
      </c>
      <c r="P140" s="98">
        <v>216.90065644194212</v>
      </c>
      <c r="Q140" s="98">
        <v>214.95683436214401</v>
      </c>
      <c r="R140" s="98">
        <v>198.66925290494646</v>
      </c>
      <c r="S140" s="98">
        <v>216.02686296690996</v>
      </c>
      <c r="T140" s="98">
        <v>216.74424036007903</v>
      </c>
      <c r="U140" s="98">
        <v>213.17098804735912</v>
      </c>
      <c r="V140" s="98">
        <v>226.77013504673923</v>
      </c>
      <c r="W140" s="98">
        <v>207.822618076856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121.92199814909728</v>
      </c>
      <c r="D143" s="117">
        <f t="shared" si="49"/>
        <v>122.77949127172255</v>
      </c>
      <c r="E143" s="117">
        <f t="shared" si="49"/>
        <v>115.16328550817018</v>
      </c>
      <c r="F143" s="117">
        <f t="shared" si="49"/>
        <v>126.86553141697865</v>
      </c>
      <c r="G143" s="117">
        <f t="shared" si="49"/>
        <v>110.91251065000844</v>
      </c>
      <c r="H143" s="117">
        <f t="shared" si="49"/>
        <v>93.646356391092581</v>
      </c>
      <c r="I143" s="117">
        <f t="shared" si="49"/>
        <v>95.434263202546191</v>
      </c>
      <c r="J143" s="117">
        <f t="shared" si="49"/>
        <v>75.207065054640665</v>
      </c>
      <c r="K143" s="117">
        <f t="shared" si="49"/>
        <v>86.120105803475909</v>
      </c>
      <c r="L143" s="117">
        <f t="shared" si="49"/>
        <v>85.973200017994628</v>
      </c>
      <c r="M143" s="117">
        <f t="shared" si="49"/>
        <v>93.116783788234684</v>
      </c>
      <c r="N143" s="117">
        <f t="shared" si="49"/>
        <v>85.392724645279102</v>
      </c>
      <c r="O143" s="117">
        <f t="shared" si="49"/>
        <v>85.422677747202826</v>
      </c>
      <c r="P143" s="117">
        <f t="shared" si="49"/>
        <v>79.600988003655743</v>
      </c>
      <c r="Q143" s="117">
        <f t="shared" si="49"/>
        <v>70.473381177235908</v>
      </c>
      <c r="R143" s="117">
        <f t="shared" ref="R143:V143" si="50">R144+R146+R148+R157</f>
        <v>54.005443152787365</v>
      </c>
      <c r="S143" s="117">
        <f t="shared" si="50"/>
        <v>64.535465491597975</v>
      </c>
      <c r="T143" s="117">
        <f t="shared" si="50"/>
        <v>66.261344839689215</v>
      </c>
      <c r="U143" s="117">
        <f t="shared" si="50"/>
        <v>62.598941889393366</v>
      </c>
      <c r="V143" s="117">
        <f t="shared" si="50"/>
        <v>63.968877764455712</v>
      </c>
      <c r="W143" s="117">
        <f t="shared" ref="W143" si="51">W144+W146+W148+W157</f>
        <v>60.484924940263483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34.190742786482431</v>
      </c>
      <c r="D148" s="122">
        <v>26.260660602105951</v>
      </c>
      <c r="E148" s="122">
        <v>25.041453273099766</v>
      </c>
      <c r="F148" s="122">
        <v>29.334691484279702</v>
      </c>
      <c r="G148" s="122">
        <v>30.131485810364225</v>
      </c>
      <c r="H148" s="122">
        <v>24.211408662467278</v>
      </c>
      <c r="I148" s="122">
        <v>20.754876716254017</v>
      </c>
      <c r="J148" s="122">
        <v>12.591729792094577</v>
      </c>
      <c r="K148" s="122">
        <v>18.290949062997417</v>
      </c>
      <c r="L148" s="122">
        <v>13.072339672573783</v>
      </c>
      <c r="M148" s="122">
        <v>14.299025843631373</v>
      </c>
      <c r="N148" s="122">
        <v>13.108817736479322</v>
      </c>
      <c r="O148" s="122">
        <v>13.98071875554618</v>
      </c>
      <c r="P148" s="122">
        <v>12.561877492266044</v>
      </c>
      <c r="Q148" s="122">
        <v>11.48822498723238</v>
      </c>
      <c r="R148" s="122">
        <v>10.994657065037558</v>
      </c>
      <c r="S148" s="122">
        <v>12.265665023451534</v>
      </c>
      <c r="T148" s="122">
        <v>10.961037012158299</v>
      </c>
      <c r="U148" s="122">
        <v>9.7667846329907917</v>
      </c>
      <c r="V148" s="122">
        <v>10.02100612583925</v>
      </c>
      <c r="W148" s="122">
        <v>13.150096429697914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313.29691695774011</v>
      </c>
      <c r="D149" s="98">
        <v>325.17159035445684</v>
      </c>
      <c r="E149" s="98">
        <v>319.27410494699143</v>
      </c>
      <c r="F149" s="98">
        <v>327.37290644284565</v>
      </c>
      <c r="G149" s="98">
        <v>320.95642862804402</v>
      </c>
      <c r="H149" s="98">
        <v>315.2736974782614</v>
      </c>
      <c r="I149" s="98">
        <v>328.80716219106449</v>
      </c>
      <c r="J149" s="98">
        <v>311.07314469113624</v>
      </c>
      <c r="K149" s="98">
        <v>315.05137516371752</v>
      </c>
      <c r="L149" s="98">
        <v>332.72265191819804</v>
      </c>
      <c r="M149" s="98">
        <v>355.46642245774376</v>
      </c>
      <c r="N149" s="98">
        <v>344.27160505371245</v>
      </c>
      <c r="O149" s="98">
        <v>338.5170651893763</v>
      </c>
      <c r="P149" s="98">
        <v>329.06919038717109</v>
      </c>
      <c r="Q149" s="98">
        <v>317.1785226443543</v>
      </c>
      <c r="R149" s="98">
        <v>316.50979555822158</v>
      </c>
      <c r="S149" s="98">
        <v>330.1224509054079</v>
      </c>
      <c r="T149" s="98">
        <v>335.4750733077986</v>
      </c>
      <c r="U149" s="98">
        <v>317.63539093595796</v>
      </c>
      <c r="V149" s="98">
        <v>321.97387522152559</v>
      </c>
      <c r="W149" s="98">
        <v>330.71552452913573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76.428512625593598</v>
      </c>
      <c r="G150" s="98">
        <v>68.649186705141588</v>
      </c>
      <c r="H150" s="98">
        <v>64.456960333303144</v>
      </c>
      <c r="I150" s="98">
        <v>81.33230682300912</v>
      </c>
      <c r="J150" s="98">
        <v>71.264341599365792</v>
      </c>
      <c r="K150" s="98">
        <v>66.342896135537586</v>
      </c>
      <c r="L150" s="98">
        <v>150.05482085977738</v>
      </c>
      <c r="M150" s="98">
        <v>71.184892734820707</v>
      </c>
      <c r="N150" s="98">
        <v>0</v>
      </c>
      <c r="O150" s="98">
        <v>0</v>
      </c>
      <c r="P150" s="98">
        <v>62.789628882998024</v>
      </c>
      <c r="Q150" s="98">
        <v>69.518443097786005</v>
      </c>
      <c r="R150" s="98">
        <v>64.453899880826441</v>
      </c>
      <c r="S150" s="98">
        <v>75.694631890479769</v>
      </c>
      <c r="T150" s="98">
        <v>76.691505483240789</v>
      </c>
      <c r="U150" s="98">
        <v>66.964990179206211</v>
      </c>
      <c r="V150" s="98">
        <v>70.482078689805689</v>
      </c>
      <c r="W150" s="98">
        <v>74.24914889144398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76.428512625593598</v>
      </c>
      <c r="G151" s="101">
        <v>68.649186705141588</v>
      </c>
      <c r="H151" s="101">
        <v>64.456960333303144</v>
      </c>
      <c r="I151" s="101">
        <v>81.33230682300912</v>
      </c>
      <c r="J151" s="101">
        <v>71.264341599365792</v>
      </c>
      <c r="K151" s="101">
        <v>66.342896135537586</v>
      </c>
      <c r="L151" s="101">
        <v>150.05482085977738</v>
      </c>
      <c r="M151" s="101">
        <v>71.184892734820707</v>
      </c>
      <c r="N151" s="101">
        <v>0</v>
      </c>
      <c r="O151" s="101">
        <v>0</v>
      </c>
      <c r="P151" s="101">
        <v>62.789628882998024</v>
      </c>
      <c r="Q151" s="101">
        <v>69.518443097786005</v>
      </c>
      <c r="R151" s="101">
        <v>64.453899880826441</v>
      </c>
      <c r="S151" s="101">
        <v>75.694631890479769</v>
      </c>
      <c r="T151" s="101">
        <v>76.691505483240789</v>
      </c>
      <c r="U151" s="101">
        <v>66.964990179206211</v>
      </c>
      <c r="V151" s="101">
        <v>70.482078689805689</v>
      </c>
      <c r="W151" s="101">
        <v>74.24914889144398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87.731255362614846</v>
      </c>
      <c r="D157" s="122">
        <v>96.518830669616591</v>
      </c>
      <c r="E157" s="122">
        <v>90.121832235070414</v>
      </c>
      <c r="F157" s="122">
        <v>97.530839932698953</v>
      </c>
      <c r="G157" s="122">
        <v>80.781024839644218</v>
      </c>
      <c r="H157" s="122">
        <v>69.434947728625303</v>
      </c>
      <c r="I157" s="122">
        <v>74.679386486292174</v>
      </c>
      <c r="J157" s="122">
        <v>62.615335262546083</v>
      </c>
      <c r="K157" s="122">
        <v>67.829156740478496</v>
      </c>
      <c r="L157" s="122">
        <v>72.900860345420838</v>
      </c>
      <c r="M157" s="122">
        <v>78.817757944603315</v>
      </c>
      <c r="N157" s="122">
        <v>72.283906908799779</v>
      </c>
      <c r="O157" s="122">
        <v>71.441958991656648</v>
      </c>
      <c r="P157" s="122">
        <v>67.039110511389694</v>
      </c>
      <c r="Q157" s="122">
        <v>58.985156190003522</v>
      </c>
      <c r="R157" s="122">
        <v>43.010786087749807</v>
      </c>
      <c r="S157" s="122">
        <v>52.269800468146443</v>
      </c>
      <c r="T157" s="122">
        <v>55.300307827530915</v>
      </c>
      <c r="U157" s="122">
        <v>52.832157256402574</v>
      </c>
      <c r="V157" s="122">
        <v>53.947871638616462</v>
      </c>
      <c r="W157" s="122">
        <v>47.334828510565565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203.29470681263496</v>
      </c>
      <c r="D158" s="98">
        <v>208.36917234812535</v>
      </c>
      <c r="E158" s="98">
        <v>196.67206669322672</v>
      </c>
      <c r="F158" s="98">
        <v>193.80284046532984</v>
      </c>
      <c r="G158" s="98">
        <v>189.40359178836815</v>
      </c>
      <c r="H158" s="98">
        <v>189.9308374565332</v>
      </c>
      <c r="I158" s="98">
        <v>202.3124252752234</v>
      </c>
      <c r="J158" s="98">
        <v>191.69561837598977</v>
      </c>
      <c r="K158" s="98">
        <v>195.89118506890475</v>
      </c>
      <c r="L158" s="98">
        <v>203.35449280653705</v>
      </c>
      <c r="M158" s="98">
        <v>215.14127549232163</v>
      </c>
      <c r="N158" s="98">
        <v>214.0177381383603</v>
      </c>
      <c r="O158" s="98">
        <v>215.65395043260827</v>
      </c>
      <c r="P158" s="98">
        <v>216.90065644194215</v>
      </c>
      <c r="Q158" s="98">
        <v>214.95683436214398</v>
      </c>
      <c r="R158" s="98">
        <v>198.66925290494649</v>
      </c>
      <c r="S158" s="98">
        <v>216.02686296690993</v>
      </c>
      <c r="T158" s="98">
        <v>216.74424036007906</v>
      </c>
      <c r="U158" s="98">
        <v>213.17098804735906</v>
      </c>
      <c r="V158" s="98">
        <v>226.77013504673926</v>
      </c>
      <c r="W158" s="98">
        <v>207.82261807685606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121.90441422439076</v>
      </c>
      <c r="D161" s="117">
        <f t="shared" si="54"/>
        <v>122.7929302556078</v>
      </c>
      <c r="E161" s="117">
        <f t="shared" si="54"/>
        <v>115.15640313277314</v>
      </c>
      <c r="F161" s="117">
        <f t="shared" si="54"/>
        <v>126.86895226042932</v>
      </c>
      <c r="G161" s="117">
        <f t="shared" si="54"/>
        <v>110.90704208673031</v>
      </c>
      <c r="H161" s="117">
        <f t="shared" si="54"/>
        <v>93.647327253294463</v>
      </c>
      <c r="I161" s="117">
        <f t="shared" si="54"/>
        <v>95.43626718563705</v>
      </c>
      <c r="J161" s="117">
        <f t="shared" si="54"/>
        <v>75.207679234972204</v>
      </c>
      <c r="K161" s="117">
        <f t="shared" si="54"/>
        <v>86.12126848875242</v>
      </c>
      <c r="L161" s="117">
        <f t="shared" si="54"/>
        <v>85.973944595809087</v>
      </c>
      <c r="M161" s="117">
        <f t="shared" si="54"/>
        <v>93.113417152518153</v>
      </c>
      <c r="N161" s="117">
        <f t="shared" si="54"/>
        <v>85.391382192239533</v>
      </c>
      <c r="O161" s="117">
        <f t="shared" si="54"/>
        <v>85.421844054231187</v>
      </c>
      <c r="P161" s="117">
        <f t="shared" si="54"/>
        <v>79.601786577482713</v>
      </c>
      <c r="Q161" s="117">
        <f t="shared" si="54"/>
        <v>70.474792026617735</v>
      </c>
      <c r="R161" s="117">
        <f t="shared" ref="R161:V161" si="55">R162+R164+R166+R175</f>
        <v>54.005595638011854</v>
      </c>
      <c r="S161" s="117">
        <f t="shared" si="55"/>
        <v>64.534926304706701</v>
      </c>
      <c r="T161" s="117">
        <f t="shared" si="55"/>
        <v>66.260578127160542</v>
      </c>
      <c r="U161" s="117">
        <f t="shared" si="55"/>
        <v>62.601817971556152</v>
      </c>
      <c r="V161" s="117">
        <f t="shared" si="55"/>
        <v>63.966535884620285</v>
      </c>
      <c r="W161" s="117">
        <f t="shared" ref="W161" si="56">W162+W164+W166+W175</f>
        <v>60.484673939830429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34.187319100737781</v>
      </c>
      <c r="D166" s="122">
        <v>26.267292241213894</v>
      </c>
      <c r="E166" s="122">
        <v>25.034471126124568</v>
      </c>
      <c r="F166" s="122">
        <v>29.340203023237009</v>
      </c>
      <c r="G166" s="122">
        <v>30.127041907464307</v>
      </c>
      <c r="H166" s="122">
        <v>24.212134889198278</v>
      </c>
      <c r="I166" s="122">
        <v>20.756466577487146</v>
      </c>
      <c r="J166" s="122">
        <v>12.593217253157109</v>
      </c>
      <c r="K166" s="122">
        <v>18.292354740019942</v>
      </c>
      <c r="L166" s="122">
        <v>13.072612664277777</v>
      </c>
      <c r="M166" s="122">
        <v>14.297001373124816</v>
      </c>
      <c r="N166" s="122">
        <v>13.107943471680949</v>
      </c>
      <c r="O166" s="122">
        <v>13.980539454848794</v>
      </c>
      <c r="P166" s="122">
        <v>12.562920129705633</v>
      </c>
      <c r="Q166" s="122">
        <v>11.488682784192683</v>
      </c>
      <c r="R166" s="122">
        <v>10.994810917916874</v>
      </c>
      <c r="S166" s="122">
        <v>12.265976719433441</v>
      </c>
      <c r="T166" s="122">
        <v>10.960529990293981</v>
      </c>
      <c r="U166" s="122">
        <v>9.770281890452404</v>
      </c>
      <c r="V166" s="122">
        <v>10.018947386348632</v>
      </c>
      <c r="W166" s="122">
        <v>13.149487523384234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313.29691695774017</v>
      </c>
      <c r="D167" s="98">
        <v>325.17159035445695</v>
      </c>
      <c r="E167" s="98">
        <v>319.27410494699137</v>
      </c>
      <c r="F167" s="98">
        <v>327.37290644284548</v>
      </c>
      <c r="G167" s="98">
        <v>320.95642862804402</v>
      </c>
      <c r="H167" s="98">
        <v>315.27369747826145</v>
      </c>
      <c r="I167" s="98">
        <v>328.80716219106444</v>
      </c>
      <c r="J167" s="98">
        <v>311.07314469113624</v>
      </c>
      <c r="K167" s="98">
        <v>315.05137516371752</v>
      </c>
      <c r="L167" s="98">
        <v>332.72265191819804</v>
      </c>
      <c r="M167" s="98">
        <v>355.46642245774376</v>
      </c>
      <c r="N167" s="98">
        <v>344.27160505371251</v>
      </c>
      <c r="O167" s="98">
        <v>338.5170651893763</v>
      </c>
      <c r="P167" s="98">
        <v>329.06919038717109</v>
      </c>
      <c r="Q167" s="98">
        <v>317.1785226443543</v>
      </c>
      <c r="R167" s="98">
        <v>316.50979555822158</v>
      </c>
      <c r="S167" s="98">
        <v>330.12245090540796</v>
      </c>
      <c r="T167" s="98">
        <v>335.47507330779854</v>
      </c>
      <c r="U167" s="98">
        <v>317.6353909359579</v>
      </c>
      <c r="V167" s="98">
        <v>321.97387522152559</v>
      </c>
      <c r="W167" s="98">
        <v>330.71552452913568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74.016583583022467</v>
      </c>
      <c r="D168" s="98">
        <v>70.132043832257665</v>
      </c>
      <c r="E168" s="98">
        <v>76.645603888853771</v>
      </c>
      <c r="F168" s="98">
        <v>76.428512625593598</v>
      </c>
      <c r="G168" s="98">
        <v>68.649186705141588</v>
      </c>
      <c r="H168" s="98">
        <v>64.456960333303115</v>
      </c>
      <c r="I168" s="98">
        <v>81.332306823009091</v>
      </c>
      <c r="J168" s="98">
        <v>71.264341599365778</v>
      </c>
      <c r="K168" s="98">
        <v>66.342896135537615</v>
      </c>
      <c r="L168" s="98">
        <v>150.05482085977741</v>
      </c>
      <c r="M168" s="98">
        <v>71.184892734820693</v>
      </c>
      <c r="N168" s="98">
        <v>0</v>
      </c>
      <c r="O168" s="98">
        <v>0</v>
      </c>
      <c r="P168" s="98">
        <v>62.789628882998016</v>
      </c>
      <c r="Q168" s="98">
        <v>69.51844309778599</v>
      </c>
      <c r="R168" s="98">
        <v>64.453899880826441</v>
      </c>
      <c r="S168" s="98">
        <v>75.694631890479769</v>
      </c>
      <c r="T168" s="98">
        <v>76.691505483240789</v>
      </c>
      <c r="U168" s="98">
        <v>66.964990179206211</v>
      </c>
      <c r="V168" s="98">
        <v>70.482078689805689</v>
      </c>
      <c r="W168" s="98">
        <v>74.24914889144398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74.016583583022467</v>
      </c>
      <c r="D169" s="101">
        <v>70.132043832257665</v>
      </c>
      <c r="E169" s="101">
        <v>76.645603888853771</v>
      </c>
      <c r="F169" s="101">
        <v>76.428512625593598</v>
      </c>
      <c r="G169" s="101">
        <v>68.649186705141588</v>
      </c>
      <c r="H169" s="101">
        <v>64.456960333303115</v>
      </c>
      <c r="I169" s="101">
        <v>81.332306823009091</v>
      </c>
      <c r="J169" s="101">
        <v>71.264341599365778</v>
      </c>
      <c r="K169" s="101">
        <v>66.342896135537615</v>
      </c>
      <c r="L169" s="101">
        <v>150.05482085977741</v>
      </c>
      <c r="M169" s="101">
        <v>71.184892734820693</v>
      </c>
      <c r="N169" s="101">
        <v>0</v>
      </c>
      <c r="O169" s="101">
        <v>0</v>
      </c>
      <c r="P169" s="101">
        <v>62.789628882998016</v>
      </c>
      <c r="Q169" s="101">
        <v>69.51844309778599</v>
      </c>
      <c r="R169" s="101">
        <v>64.453899880826441</v>
      </c>
      <c r="S169" s="101">
        <v>75.694631890479769</v>
      </c>
      <c r="T169" s="101">
        <v>76.691505483240789</v>
      </c>
      <c r="U169" s="101">
        <v>66.964990179206211</v>
      </c>
      <c r="V169" s="101">
        <v>70.482078689805689</v>
      </c>
      <c r="W169" s="101">
        <v>74.24914889144398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87.717095123652982</v>
      </c>
      <c r="D175" s="122">
        <v>96.525638014393905</v>
      </c>
      <c r="E175" s="122">
        <v>90.121932006648564</v>
      </c>
      <c r="F175" s="122">
        <v>97.528749237192315</v>
      </c>
      <c r="G175" s="122">
        <v>80.780000179266011</v>
      </c>
      <c r="H175" s="122">
        <v>69.435192364096181</v>
      </c>
      <c r="I175" s="122">
        <v>74.679800608149904</v>
      </c>
      <c r="J175" s="122">
        <v>62.61446198181509</v>
      </c>
      <c r="K175" s="122">
        <v>67.828913748732475</v>
      </c>
      <c r="L175" s="122">
        <v>72.901331931531303</v>
      </c>
      <c r="M175" s="122">
        <v>78.816415779393338</v>
      </c>
      <c r="N175" s="122">
        <v>72.283438720558578</v>
      </c>
      <c r="O175" s="122">
        <v>71.441304599382391</v>
      </c>
      <c r="P175" s="122">
        <v>67.038866447777082</v>
      </c>
      <c r="Q175" s="122">
        <v>58.986109242425044</v>
      </c>
      <c r="R175" s="122">
        <v>43.010784720094982</v>
      </c>
      <c r="S175" s="122">
        <v>52.268949585273262</v>
      </c>
      <c r="T175" s="122">
        <v>55.300048136866558</v>
      </c>
      <c r="U175" s="122">
        <v>52.831536081103749</v>
      </c>
      <c r="V175" s="122">
        <v>53.947588498271656</v>
      </c>
      <c r="W175" s="122">
        <v>47.335186416446192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203.29470681263493</v>
      </c>
      <c r="D176" s="98">
        <v>208.36917234812537</v>
      </c>
      <c r="E176" s="98">
        <v>196.6720666932267</v>
      </c>
      <c r="F176" s="98">
        <v>193.80284046532984</v>
      </c>
      <c r="G176" s="98">
        <v>189.40359178836812</v>
      </c>
      <c r="H176" s="98">
        <v>189.93083745653317</v>
      </c>
      <c r="I176" s="98">
        <v>202.3124252752234</v>
      </c>
      <c r="J176" s="98">
        <v>191.6956183759898</v>
      </c>
      <c r="K176" s="98">
        <v>195.89118506890469</v>
      </c>
      <c r="L176" s="98">
        <v>203.35449280653705</v>
      </c>
      <c r="M176" s="98">
        <v>215.1412754923216</v>
      </c>
      <c r="N176" s="98">
        <v>214.0177381383603</v>
      </c>
      <c r="O176" s="98">
        <v>215.65395043260835</v>
      </c>
      <c r="P176" s="98">
        <v>216.90065644194215</v>
      </c>
      <c r="Q176" s="98">
        <v>214.95683436214398</v>
      </c>
      <c r="R176" s="98">
        <v>198.66925290494649</v>
      </c>
      <c r="S176" s="98">
        <v>216.02686296690999</v>
      </c>
      <c r="T176" s="98">
        <v>216.74424036007903</v>
      </c>
      <c r="U176" s="98">
        <v>213.17098804735903</v>
      </c>
      <c r="V176" s="98">
        <v>226.77013504673928</v>
      </c>
      <c r="W176" s="98">
        <v>207.822618076856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135.06774694004909</v>
      </c>
      <c r="I3" s="118">
        <f t="shared" si="0"/>
        <v>130.2703895899426</v>
      </c>
      <c r="J3" s="118">
        <f t="shared" si="0"/>
        <v>143.68036382926829</v>
      </c>
      <c r="K3" s="118">
        <f t="shared" si="0"/>
        <v>130.64966853257761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124.69510131159599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78.460854646962702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116.23351437745332</v>
      </c>
      <c r="I4" s="123">
        <f t="shared" si="3"/>
        <v>110.52411209443068</v>
      </c>
      <c r="J4" s="123">
        <f t="shared" si="3"/>
        <v>122.45441744154657</v>
      </c>
      <c r="K4" s="123">
        <f t="shared" si="3"/>
        <v>111.80615515858581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104.32131068343681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59.366924691924758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115.51077430837783</v>
      </c>
      <c r="I5" s="99">
        <v>109.8310989609264</v>
      </c>
      <c r="J5" s="99">
        <v>121.6913760221121</v>
      </c>
      <c r="K5" s="99">
        <v>111.12335110123261</v>
      </c>
      <c r="L5" s="99">
        <v>0</v>
      </c>
      <c r="M5" s="99">
        <v>0</v>
      </c>
      <c r="N5" s="99">
        <v>0</v>
      </c>
      <c r="O5" s="99">
        <v>103.6842731700833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58.958328361608196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0.72274006907548249</v>
      </c>
      <c r="I6" s="99">
        <v>0.69301313350428617</v>
      </c>
      <c r="J6" s="99">
        <v>0.76304141943447323</v>
      </c>
      <c r="K6" s="99">
        <v>0.68280405735319238</v>
      </c>
      <c r="L6" s="99">
        <v>0</v>
      </c>
      <c r="M6" s="99">
        <v>0</v>
      </c>
      <c r="N6" s="99">
        <v>0</v>
      </c>
      <c r="O6" s="99">
        <v>0.63703751335350078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0.40859633031656101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4.6076969928058126E-2</v>
      </c>
      <c r="I7" s="123">
        <f t="shared" si="6"/>
        <v>9.8804784040395985E-3</v>
      </c>
      <c r="J7" s="123">
        <f t="shared" si="6"/>
        <v>4.9807797716093914E-2</v>
      </c>
      <c r="K7" s="123">
        <f t="shared" si="6"/>
        <v>0.17797629331772302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0.11549826768348403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0.67035116354380264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4.6076969928058126E-2</v>
      </c>
      <c r="I8" s="99">
        <f>RES_hhdet_in_fech!I8/RES_summary!I$21</f>
        <v>9.8804784040395985E-3</v>
      </c>
      <c r="J8" s="99">
        <f>RES_hhdet_in_fech!J8/RES_summary!J$21</f>
        <v>4.9807797716093914E-2</v>
      </c>
      <c r="K8" s="99">
        <f>RES_hhdet_in_fech!K8/RES_summary!K$21</f>
        <v>0.17797629331772302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0.11549826768348403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0.67035116354380264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11.846367341467131</v>
      </c>
      <c r="I9" s="123">
        <v>12.555392883430297</v>
      </c>
      <c r="J9" s="123">
        <v>14.096894250828454</v>
      </c>
      <c r="K9" s="123">
        <v>12.817497538288302</v>
      </c>
      <c r="L9" s="123">
        <v>0</v>
      </c>
      <c r="M9" s="123">
        <v>0</v>
      </c>
      <c r="N9" s="123">
        <v>0</v>
      </c>
      <c r="O9" s="123">
        <v>12.810696240290275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12.293393642595769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14.156227923069485</v>
      </c>
      <c r="I10" s="99">
        <v>16.270728694846326</v>
      </c>
      <c r="J10" s="99">
        <v>18.652824617497917</v>
      </c>
      <c r="K10" s="99">
        <v>17.582601099557625</v>
      </c>
      <c r="L10" s="99">
        <v>0</v>
      </c>
      <c r="M10" s="99">
        <v>0</v>
      </c>
      <c r="N10" s="99">
        <v>0</v>
      </c>
      <c r="O10" s="99">
        <v>12.810696240290275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15.045827849115009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13.07808688188396</v>
      </c>
      <c r="I11" s="99">
        <v>13.4279676732588</v>
      </c>
      <c r="J11" s="99">
        <v>12.509505794215631</v>
      </c>
      <c r="K11" s="99">
        <v>12.512926034319635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12.326069399701705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9.7797829626460917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3.3214835696806233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6.4582993929654693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11.866855078120416</v>
      </c>
      <c r="I15" s="102">
        <v>11.784992114363552</v>
      </c>
      <c r="J15" s="102">
        <v>11.796215965567788</v>
      </c>
      <c r="K15" s="102">
        <v>10.760320997596809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12.4593193801349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9.1136262976707112</v>
      </c>
      <c r="I16" s="105">
        <v>9.2124473024730484</v>
      </c>
      <c r="J16" s="105">
        <v>9.1735174264670007</v>
      </c>
      <c r="K16" s="105">
        <v>8.3222983133061348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10.473646489877044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2.4253011118687953</v>
      </c>
      <c r="I17" s="99">
        <v>2.915278170223929</v>
      </c>
      <c r="J17" s="99">
        <v>2.7052879319993717</v>
      </c>
      <c r="K17" s="99">
        <v>2.2618616179402915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2.7968871962406312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6.6883251858019159</v>
      </c>
      <c r="I18" s="99">
        <v>6.2971691322491194</v>
      </c>
      <c r="J18" s="99">
        <v>6.4682294944676268</v>
      </c>
      <c r="K18" s="99">
        <v>6.0604366953658442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7.6767592936364144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6.9417882512005979</v>
      </c>
      <c r="I19" s="123">
        <v>7.1810041336775647</v>
      </c>
      <c r="J19" s="123">
        <v>7.0792443391771736</v>
      </c>
      <c r="K19" s="123">
        <v>5.8480395423857763</v>
      </c>
      <c r="L19" s="123">
        <v>0</v>
      </c>
      <c r="M19" s="123">
        <v>0</v>
      </c>
      <c r="N19" s="123">
        <v>0</v>
      </c>
      <c r="O19" s="123">
        <v>7.4475961201854348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6.1301851488983559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7.8786527822442043</v>
      </c>
      <c r="I21" s="99">
        <v>8.2621214464777637</v>
      </c>
      <c r="J21" s="99">
        <v>7.7088539776751794</v>
      </c>
      <c r="K21" s="99">
        <v>7.7802292031534961</v>
      </c>
      <c r="L21" s="99">
        <v>0</v>
      </c>
      <c r="M21" s="99">
        <v>0</v>
      </c>
      <c r="N21" s="99">
        <v>0</v>
      </c>
      <c r="O21" s="99">
        <v>8.3011264961307507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7.745738628055701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6.4018414982325185</v>
      </c>
      <c r="I22" s="110">
        <v>6.5482783546908108</v>
      </c>
      <c r="J22" s="110">
        <v>6.773879972708464</v>
      </c>
      <c r="K22" s="110">
        <v>4.8245991228084417</v>
      </c>
      <c r="L22" s="110">
        <v>0</v>
      </c>
      <c r="M22" s="110">
        <v>0</v>
      </c>
      <c r="N22" s="110">
        <v>0</v>
      </c>
      <c r="O22" s="110">
        <v>7.0244784979219448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5.6513077332523682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178.95706193165481</v>
      </c>
      <c r="D24" s="118">
        <f t="shared" si="7"/>
        <v>172.59898279344549</v>
      </c>
      <c r="E24" s="118">
        <f t="shared" si="7"/>
        <v>169.93196295091269</v>
      </c>
      <c r="F24" s="118">
        <f t="shared" si="7"/>
        <v>175.61401427559926</v>
      </c>
      <c r="G24" s="118">
        <f t="shared" si="7"/>
        <v>168.69955889279979</v>
      </c>
      <c r="H24" s="118">
        <f t="shared" si="7"/>
        <v>155.3771315342868</v>
      </c>
      <c r="I24" s="118">
        <f t="shared" si="7"/>
        <v>143.90020230091378</v>
      </c>
      <c r="J24" s="118">
        <f t="shared" si="7"/>
        <v>145.79085418267869</v>
      </c>
      <c r="K24" s="118">
        <f t="shared" si="7"/>
        <v>142.7486500083522</v>
      </c>
      <c r="L24" s="118">
        <f t="shared" si="7"/>
        <v>150.67591090988338</v>
      </c>
      <c r="M24" s="118">
        <f t="shared" si="7"/>
        <v>117.77621465343181</v>
      </c>
      <c r="N24" s="118">
        <f t="shared" si="7"/>
        <v>129.62131208264609</v>
      </c>
      <c r="O24" s="118">
        <f t="shared" si="7"/>
        <v>134.92250490430652</v>
      </c>
      <c r="P24" s="118">
        <f t="shared" si="7"/>
        <v>0</v>
      </c>
      <c r="Q24" s="118">
        <f t="shared" si="7"/>
        <v>95.561960762648468</v>
      </c>
      <c r="R24" s="118">
        <f t="shared" ref="R24:V24" si="8">R25+R28+R30+R39</f>
        <v>105.22371880128685</v>
      </c>
      <c r="S24" s="118">
        <f t="shared" si="8"/>
        <v>98.838067525503646</v>
      </c>
      <c r="T24" s="118">
        <f t="shared" si="8"/>
        <v>95.220047350204752</v>
      </c>
      <c r="U24" s="118">
        <f t="shared" si="8"/>
        <v>84.384636323377862</v>
      </c>
      <c r="V24" s="118">
        <f t="shared" si="8"/>
        <v>72.725216600498527</v>
      </c>
      <c r="W24" s="118">
        <f t="shared" ref="W24" si="9">W25+W28+W30+W39</f>
        <v>100.65388822260135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158.32454937961074</v>
      </c>
      <c r="D25" s="123">
        <f t="shared" si="10"/>
        <v>152.04431526441289</v>
      </c>
      <c r="E25" s="123">
        <f t="shared" si="10"/>
        <v>149.39496140683465</v>
      </c>
      <c r="F25" s="123">
        <f t="shared" si="10"/>
        <v>155.91975642113522</v>
      </c>
      <c r="G25" s="123">
        <f t="shared" si="10"/>
        <v>149.98982418606346</v>
      </c>
      <c r="H25" s="123">
        <f t="shared" si="10"/>
        <v>136.60632085112277</v>
      </c>
      <c r="I25" s="123">
        <f t="shared" si="10"/>
        <v>125.0688014029195</v>
      </c>
      <c r="J25" s="123">
        <f t="shared" si="10"/>
        <v>127.04299951545765</v>
      </c>
      <c r="K25" s="123">
        <f t="shared" si="10"/>
        <v>126.09402430347883</v>
      </c>
      <c r="L25" s="123">
        <f t="shared" si="10"/>
        <v>132.12238594788053</v>
      </c>
      <c r="M25" s="123">
        <f t="shared" si="10"/>
        <v>98.684536041583058</v>
      </c>
      <c r="N25" s="123">
        <f t="shared" si="10"/>
        <v>109.48274552909292</v>
      </c>
      <c r="O25" s="123">
        <f t="shared" si="10"/>
        <v>114.0674161781387</v>
      </c>
      <c r="P25" s="123">
        <f t="shared" si="10"/>
        <v>0</v>
      </c>
      <c r="Q25" s="123">
        <f t="shared" si="10"/>
        <v>76.876249551475809</v>
      </c>
      <c r="R25" s="123">
        <f t="shared" ref="R25:V25" si="11">SUM(R26:R27)</f>
        <v>86.873388888803376</v>
      </c>
      <c r="S25" s="123">
        <f t="shared" si="11"/>
        <v>79.473176860117363</v>
      </c>
      <c r="T25" s="123">
        <f t="shared" si="11"/>
        <v>76.071039862993956</v>
      </c>
      <c r="U25" s="123">
        <f t="shared" si="11"/>
        <v>65.371024876056467</v>
      </c>
      <c r="V25" s="123">
        <f t="shared" si="11"/>
        <v>53.176548004610481</v>
      </c>
      <c r="W25" s="123">
        <f t="shared" ref="W25" si="12">SUM(W26:W27)</f>
        <v>81.706186789344869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156.15740060292805</v>
      </c>
      <c r="D26" s="99">
        <v>149.97040966653981</v>
      </c>
      <c r="E26" s="99">
        <v>147.43054856032958</v>
      </c>
      <c r="F26" s="99">
        <v>153.83244970936187</v>
      </c>
      <c r="G26" s="99">
        <v>148.00666414589966</v>
      </c>
      <c r="H26" s="99">
        <v>134.81377117987603</v>
      </c>
      <c r="I26" s="99">
        <v>123.41077406259494</v>
      </c>
      <c r="J26" s="99">
        <v>125.36551372857662</v>
      </c>
      <c r="K26" s="99">
        <v>124.45755308672202</v>
      </c>
      <c r="L26" s="99">
        <v>130.39596160281175</v>
      </c>
      <c r="M26" s="99">
        <v>97.384465313429615</v>
      </c>
      <c r="N26" s="99">
        <v>108.01411483214382</v>
      </c>
      <c r="O26" s="99">
        <v>112.49441239787595</v>
      </c>
      <c r="P26" s="99">
        <v>0</v>
      </c>
      <c r="Q26" s="99">
        <v>75.7483924888692</v>
      </c>
      <c r="R26" s="99">
        <v>85.585246616702861</v>
      </c>
      <c r="S26" s="99">
        <v>78.28761638671682</v>
      </c>
      <c r="T26" s="99">
        <v>74.931806989061243</v>
      </c>
      <c r="U26" s="99">
        <v>64.389215296283268</v>
      </c>
      <c r="V26" s="99">
        <v>52.375992435255888</v>
      </c>
      <c r="W26" s="99">
        <v>80.474408405686503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2.1671487766827067</v>
      </c>
      <c r="D27" s="99">
        <v>2.0739055978730705</v>
      </c>
      <c r="E27" s="99">
        <v>1.9644128465050583</v>
      </c>
      <c r="F27" s="99">
        <v>2.0873067117733375</v>
      </c>
      <c r="G27" s="99">
        <v>1.9831600401638014</v>
      </c>
      <c r="H27" s="99">
        <v>1.7925496712467375</v>
      </c>
      <c r="I27" s="99">
        <v>1.6580273403245718</v>
      </c>
      <c r="J27" s="99">
        <v>1.6774857868810427</v>
      </c>
      <c r="K27" s="99">
        <v>1.636471216756811</v>
      </c>
      <c r="L27" s="99">
        <v>1.7264243450687713</v>
      </c>
      <c r="M27" s="99">
        <v>1.3000707281534449</v>
      </c>
      <c r="N27" s="99">
        <v>1.4686306969491025</v>
      </c>
      <c r="O27" s="99">
        <v>1.5730037802627526</v>
      </c>
      <c r="P27" s="99">
        <v>0</v>
      </c>
      <c r="Q27" s="99">
        <v>1.1278570626066051</v>
      </c>
      <c r="R27" s="99">
        <v>1.2881422721005167</v>
      </c>
      <c r="S27" s="99">
        <v>1.1855604734005487</v>
      </c>
      <c r="T27" s="99">
        <v>1.1392328739327058</v>
      </c>
      <c r="U27" s="99">
        <v>0.98180957977319316</v>
      </c>
      <c r="V27" s="99">
        <v>0.80055556935459049</v>
      </c>
      <c r="W27" s="99">
        <v>1.2317783836583653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3.8661086038122794E-2</v>
      </c>
      <c r="D28" s="123">
        <f t="shared" si="13"/>
        <v>9.5101956175382113E-2</v>
      </c>
      <c r="E28" s="123">
        <f t="shared" si="13"/>
        <v>6.1263067336194937E-2</v>
      </c>
      <c r="F28" s="123">
        <f t="shared" si="13"/>
        <v>2.4245912187282101E-2</v>
      </c>
      <c r="G28" s="123">
        <f t="shared" si="13"/>
        <v>2.7906726235401212E-2</v>
      </c>
      <c r="H28" s="123">
        <f t="shared" si="13"/>
        <v>4.5782173759413874E-2</v>
      </c>
      <c r="I28" s="123">
        <f t="shared" si="13"/>
        <v>9.8732399583223544E-3</v>
      </c>
      <c r="J28" s="123">
        <f t="shared" si="13"/>
        <v>4.9694767813547314E-2</v>
      </c>
      <c r="K28" s="123">
        <f t="shared" si="13"/>
        <v>0.17797462020721888</v>
      </c>
      <c r="L28" s="123">
        <f t="shared" si="13"/>
        <v>0.10077356397830114</v>
      </c>
      <c r="M28" s="123">
        <f t="shared" si="13"/>
        <v>7.0004996152246993E-2</v>
      </c>
      <c r="N28" s="123">
        <f t="shared" si="13"/>
        <v>6.0815816735387669E-2</v>
      </c>
      <c r="O28" s="123">
        <f t="shared" si="13"/>
        <v>0.11630033898684153</v>
      </c>
      <c r="P28" s="123">
        <f t="shared" si="13"/>
        <v>0</v>
      </c>
      <c r="Q28" s="123">
        <f t="shared" si="13"/>
        <v>7.1484831451679803E-2</v>
      </c>
      <c r="R28" s="123">
        <f t="shared" si="13"/>
        <v>0.21215946609998687</v>
      </c>
      <c r="S28" s="123">
        <f t="shared" si="13"/>
        <v>0.25543331101937106</v>
      </c>
      <c r="T28" s="123">
        <f t="shared" si="13"/>
        <v>0.19871880439102302</v>
      </c>
      <c r="U28" s="123">
        <f t="shared" si="13"/>
        <v>0.45633000677141144</v>
      </c>
      <c r="V28" s="123">
        <f t="shared" si="13"/>
        <v>0.22370609344601747</v>
      </c>
      <c r="W28" s="123">
        <f t="shared" si="13"/>
        <v>0.6665605617251904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3.8661086038122794E-2</v>
      </c>
      <c r="D29" s="99">
        <f>RES_hhdet_in_fech!D29/RES_summary!D$21</f>
        <v>9.5101956175382113E-2</v>
      </c>
      <c r="E29" s="99">
        <f>RES_hhdet_in_fech!E29/RES_summary!E$21</f>
        <v>6.1263067336194937E-2</v>
      </c>
      <c r="F29" s="99">
        <f>RES_hhdet_in_fech!F29/RES_summary!F$21</f>
        <v>2.4245912187282101E-2</v>
      </c>
      <c r="G29" s="99">
        <f>RES_hhdet_in_fech!G29/RES_summary!G$21</f>
        <v>2.7906726235401212E-2</v>
      </c>
      <c r="H29" s="99">
        <f>RES_hhdet_in_fech!H29/RES_summary!H$21</f>
        <v>4.5782173759413874E-2</v>
      </c>
      <c r="I29" s="99">
        <f>RES_hhdet_in_fech!I29/RES_summary!I$21</f>
        <v>9.8732399583223544E-3</v>
      </c>
      <c r="J29" s="99">
        <f>RES_hhdet_in_fech!J29/RES_summary!J$21</f>
        <v>4.9694767813547314E-2</v>
      </c>
      <c r="K29" s="99">
        <f>RES_hhdet_in_fech!K29/RES_summary!K$21</f>
        <v>0.17797462020721888</v>
      </c>
      <c r="L29" s="99">
        <f>RES_hhdet_in_fech!L29/RES_summary!L$21</f>
        <v>0.10077356397830114</v>
      </c>
      <c r="M29" s="99">
        <f>RES_hhdet_in_fech!M29/RES_summary!M$21</f>
        <v>7.0004996152246993E-2</v>
      </c>
      <c r="N29" s="99">
        <f>RES_hhdet_in_fech!N29/RES_summary!N$21</f>
        <v>6.0815816735387669E-2</v>
      </c>
      <c r="O29" s="99">
        <f>RES_hhdet_in_fech!O29/RES_summary!O$21</f>
        <v>0.11630033898684153</v>
      </c>
      <c r="P29" s="99">
        <f>RES_hhdet_in_fech!P29/RES_summary!P$21</f>
        <v>0</v>
      </c>
      <c r="Q29" s="99">
        <f>RES_hhdet_in_fech!Q29/RES_summary!Q$21</f>
        <v>7.1484831451679803E-2</v>
      </c>
      <c r="R29" s="99">
        <f>RES_hhdet_in_fech!R29/RES_summary!R$21</f>
        <v>0.21215946609998687</v>
      </c>
      <c r="S29" s="99">
        <f>RES_hhdet_in_fech!S29/RES_summary!S$21</f>
        <v>0.25543331101937106</v>
      </c>
      <c r="T29" s="99">
        <f>RES_hhdet_in_fech!T29/RES_summary!T$21</f>
        <v>0.19871880439102302</v>
      </c>
      <c r="U29" s="99">
        <f>RES_hhdet_in_fech!U29/RES_summary!U$21</f>
        <v>0.45633000677141144</v>
      </c>
      <c r="V29" s="99">
        <f>RES_hhdet_in_fech!V29/RES_summary!V$21</f>
        <v>0.22370609344601747</v>
      </c>
      <c r="W29" s="99">
        <f>RES_hhdet_in_fech!W29/RES_summary!W$21</f>
        <v>0.6665605617251904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12.487686130512836</v>
      </c>
      <c r="D30" s="123">
        <v>12.302826787618757</v>
      </c>
      <c r="E30" s="123">
        <v>12.723366205564979</v>
      </c>
      <c r="F30" s="123">
        <v>12.625560560283164</v>
      </c>
      <c r="G30" s="123">
        <v>11.665065007974091</v>
      </c>
      <c r="H30" s="123">
        <v>11.783252582397491</v>
      </c>
      <c r="I30" s="123">
        <v>11.64067398435192</v>
      </c>
      <c r="J30" s="123">
        <v>11.618919115330732</v>
      </c>
      <c r="K30" s="123">
        <v>10.628773981641881</v>
      </c>
      <c r="L30" s="123">
        <v>11.306686938290552</v>
      </c>
      <c r="M30" s="123">
        <v>11.944673653846207</v>
      </c>
      <c r="N30" s="123">
        <v>12.734912155058067</v>
      </c>
      <c r="O30" s="123">
        <v>13.291339643387838</v>
      </c>
      <c r="P30" s="123">
        <v>0</v>
      </c>
      <c r="Q30" s="123">
        <v>11.955368766504204</v>
      </c>
      <c r="R30" s="123">
        <v>11.867799714395852</v>
      </c>
      <c r="S30" s="123">
        <v>12.485798108794862</v>
      </c>
      <c r="T30" s="123">
        <v>12.383992622390645</v>
      </c>
      <c r="U30" s="123">
        <v>12.187824373642865</v>
      </c>
      <c r="V30" s="123">
        <v>12.723435466298632</v>
      </c>
      <c r="W30" s="123">
        <v>12.152863471740577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13.799323713285689</v>
      </c>
      <c r="D31" s="99">
        <v>14.153060454977489</v>
      </c>
      <c r="E31" s="99">
        <v>13.744057529321214</v>
      </c>
      <c r="F31" s="99">
        <v>13.888880853023291</v>
      </c>
      <c r="G31" s="99">
        <v>13.522055109418607</v>
      </c>
      <c r="H31" s="99">
        <v>13.078086881883966</v>
      </c>
      <c r="I31" s="99">
        <v>13.4279676732588</v>
      </c>
      <c r="J31" s="99">
        <v>12.509505794215631</v>
      </c>
      <c r="K31" s="99">
        <v>12.512926034319635</v>
      </c>
      <c r="L31" s="99">
        <v>13.012735771109305</v>
      </c>
      <c r="M31" s="99">
        <v>13.806250314288564</v>
      </c>
      <c r="N31" s="99">
        <v>13.340217017647678</v>
      </c>
      <c r="O31" s="99">
        <v>13.030473003619274</v>
      </c>
      <c r="P31" s="99">
        <v>0</v>
      </c>
      <c r="Q31" s="99">
        <v>12.071603707292535</v>
      </c>
      <c r="R31" s="99">
        <v>12.006776161373205</v>
      </c>
      <c r="S31" s="99">
        <v>12.48371770108791</v>
      </c>
      <c r="T31" s="99">
        <v>12.653399953062682</v>
      </c>
      <c r="U31" s="99">
        <v>11.939379263190702</v>
      </c>
      <c r="V31" s="99">
        <v>12.077010766672991</v>
      </c>
      <c r="W31" s="99">
        <v>12.326069399701703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9.6280532856349375</v>
      </c>
      <c r="H32" s="99">
        <v>9.2919015155929277</v>
      </c>
      <c r="I32" s="99">
        <v>9.7797829626460917</v>
      </c>
      <c r="J32" s="99">
        <v>0</v>
      </c>
      <c r="K32" s="99">
        <v>9.0156601265397605</v>
      </c>
      <c r="L32" s="99">
        <v>10.516337695618683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9.7998753461647681</v>
      </c>
      <c r="S32" s="99">
        <v>10.427104126789436</v>
      </c>
      <c r="T32" s="99">
        <v>10.718701083797292</v>
      </c>
      <c r="U32" s="99">
        <v>0</v>
      </c>
      <c r="V32" s="99">
        <v>0</v>
      </c>
      <c r="W32" s="99">
        <v>10.665327171901943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2.892224623172984</v>
      </c>
      <c r="H33" s="102">
        <v>2.673783871358983</v>
      </c>
      <c r="I33" s="102">
        <v>3.3214835696806233</v>
      </c>
      <c r="J33" s="102">
        <v>0</v>
      </c>
      <c r="K33" s="102">
        <v>2.6349472425414588</v>
      </c>
      <c r="L33" s="102">
        <v>5.8686227816839125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2.4450540218882018</v>
      </c>
      <c r="S33" s="102">
        <v>2.8624239684906447</v>
      </c>
      <c r="T33" s="102">
        <v>2.8926390336953443</v>
      </c>
      <c r="U33" s="102">
        <v>0</v>
      </c>
      <c r="V33" s="102">
        <v>0</v>
      </c>
      <c r="W33" s="102">
        <v>2.7673335366029819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6.7358286624619526</v>
      </c>
      <c r="H34" s="105">
        <v>6.618117644233946</v>
      </c>
      <c r="I34" s="105">
        <v>6.4582993929654693</v>
      </c>
      <c r="J34" s="105">
        <v>0</v>
      </c>
      <c r="K34" s="105">
        <v>6.3807128839982994</v>
      </c>
      <c r="L34" s="105">
        <v>4.6477149139347684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7.3548213242765659</v>
      </c>
      <c r="S34" s="105">
        <v>7.5646801582987919</v>
      </c>
      <c r="T34" s="105">
        <v>7.8260620501019487</v>
      </c>
      <c r="U34" s="105">
        <v>0</v>
      </c>
      <c r="V34" s="105">
        <v>0</v>
      </c>
      <c r="W34" s="105">
        <v>7.8979936352989606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12.407518701246172</v>
      </c>
      <c r="D35" s="102">
        <v>12.217855262417054</v>
      </c>
      <c r="E35" s="102">
        <v>12.745591695647953</v>
      </c>
      <c r="F35" s="102">
        <v>12.616992645810763</v>
      </c>
      <c r="G35" s="102">
        <v>11.607858198326277</v>
      </c>
      <c r="H35" s="102">
        <v>11.866855078120416</v>
      </c>
      <c r="I35" s="102">
        <v>11.784992114363549</v>
      </c>
      <c r="J35" s="102">
        <v>11.796215965567789</v>
      </c>
      <c r="K35" s="102">
        <v>10.760320997596811</v>
      </c>
      <c r="L35" s="102">
        <v>11.588210699375626</v>
      </c>
      <c r="M35" s="102">
        <v>12.300549627450387</v>
      </c>
      <c r="N35" s="102">
        <v>12.981763789043757</v>
      </c>
      <c r="O35" s="102">
        <v>13.499089129243695</v>
      </c>
      <c r="P35" s="102">
        <v>0</v>
      </c>
      <c r="Q35" s="102">
        <v>12.249518366567536</v>
      </c>
      <c r="R35" s="102">
        <v>12.184707255715507</v>
      </c>
      <c r="S35" s="102">
        <v>12.783942950470534</v>
      </c>
      <c r="T35" s="102">
        <v>12.782949287208284</v>
      </c>
      <c r="U35" s="102">
        <v>12.514818976049405</v>
      </c>
      <c r="V35" s="102">
        <v>12.967698536787259</v>
      </c>
      <c r="W35" s="102">
        <v>12.459319380134895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9.5878884309427477</v>
      </c>
      <c r="D36" s="105">
        <v>9.3754187509956228</v>
      </c>
      <c r="E36" s="105">
        <v>9.8842021673426537</v>
      </c>
      <c r="F36" s="105">
        <v>9.7708931182086172</v>
      </c>
      <c r="G36" s="105">
        <v>8.9333896465439366</v>
      </c>
      <c r="H36" s="105">
        <v>9.113626297670713</v>
      </c>
      <c r="I36" s="105">
        <v>9.2124473024730484</v>
      </c>
      <c r="J36" s="105">
        <v>9.1735174264669972</v>
      </c>
      <c r="K36" s="105">
        <v>8.3222983133061366</v>
      </c>
      <c r="L36" s="105">
        <v>9.7767712407327441</v>
      </c>
      <c r="M36" s="105">
        <v>9.5308382780467849</v>
      </c>
      <c r="N36" s="105">
        <v>10.30472182973778</v>
      </c>
      <c r="O36" s="105">
        <v>10.834436629136587</v>
      </c>
      <c r="P36" s="105">
        <v>0</v>
      </c>
      <c r="Q36" s="105">
        <v>9.8924211317133501</v>
      </c>
      <c r="R36" s="105">
        <v>9.8693656476173928</v>
      </c>
      <c r="S36" s="105">
        <v>10.509584351359589</v>
      </c>
      <c r="T36" s="105">
        <v>10.58689258001492</v>
      </c>
      <c r="U36" s="105">
        <v>10.384976557919298</v>
      </c>
      <c r="V36" s="105">
        <v>10.838737887747879</v>
      </c>
      <c r="W36" s="105">
        <v>10.473646489877046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2.931704402710305</v>
      </c>
      <c r="D37" s="99">
        <v>2.6336439714123108</v>
      </c>
      <c r="E37" s="99">
        <v>3.0606106549825292</v>
      </c>
      <c r="F37" s="99">
        <v>2.9460849970908809</v>
      </c>
      <c r="G37" s="99">
        <v>2.4813266768515221</v>
      </c>
      <c r="H37" s="99">
        <v>2.4253011118687957</v>
      </c>
      <c r="I37" s="99">
        <v>2.9152781702239294</v>
      </c>
      <c r="J37" s="99">
        <v>2.7052879319993717</v>
      </c>
      <c r="K37" s="99">
        <v>2.2618616179402915</v>
      </c>
      <c r="L37" s="99">
        <v>5.2262023118295309</v>
      </c>
      <c r="M37" s="99">
        <v>2.4583936695190927</v>
      </c>
      <c r="N37" s="99">
        <v>3.2898848654745803</v>
      </c>
      <c r="O37" s="99">
        <v>3.5660252078855681</v>
      </c>
      <c r="P37" s="99">
        <v>0</v>
      </c>
      <c r="Q37" s="99">
        <v>2.6862727153584434</v>
      </c>
      <c r="R37" s="99">
        <v>2.4808912642019902</v>
      </c>
      <c r="S37" s="99">
        <v>2.9302659265537296</v>
      </c>
      <c r="T37" s="99">
        <v>2.9214073179276858</v>
      </c>
      <c r="U37" s="99">
        <v>2.6412245369445109</v>
      </c>
      <c r="V37" s="99">
        <v>2.8418610639957085</v>
      </c>
      <c r="W37" s="99">
        <v>2.7968871962406312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6.6561840282324427</v>
      </c>
      <c r="D38" s="99">
        <v>6.7417747795833112</v>
      </c>
      <c r="E38" s="99">
        <v>6.8235915123601245</v>
      </c>
      <c r="F38" s="99">
        <v>6.8248081211177345</v>
      </c>
      <c r="G38" s="99">
        <v>6.4520629696924132</v>
      </c>
      <c r="H38" s="99">
        <v>6.6883251858019168</v>
      </c>
      <c r="I38" s="99">
        <v>6.2971691322491194</v>
      </c>
      <c r="J38" s="99">
        <v>6.4682294944676242</v>
      </c>
      <c r="K38" s="99">
        <v>6.0604366953658442</v>
      </c>
      <c r="L38" s="99">
        <v>4.5505689289032132</v>
      </c>
      <c r="M38" s="99">
        <v>7.072444608527694</v>
      </c>
      <c r="N38" s="99">
        <v>7.0148369642632007</v>
      </c>
      <c r="O38" s="99">
        <v>7.2684114212510185</v>
      </c>
      <c r="P38" s="99">
        <v>0</v>
      </c>
      <c r="Q38" s="99">
        <v>7.2061484163549094</v>
      </c>
      <c r="R38" s="99">
        <v>7.388474383415403</v>
      </c>
      <c r="S38" s="99">
        <v>7.5793184248058596</v>
      </c>
      <c r="T38" s="99">
        <v>7.6654852620872349</v>
      </c>
      <c r="U38" s="99">
        <v>7.743752020974787</v>
      </c>
      <c r="V38" s="99">
        <v>7.9968768237521717</v>
      </c>
      <c r="W38" s="99">
        <v>7.6767592936364153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8.1061653354930936</v>
      </c>
      <c r="D39" s="123">
        <v>8.1567387852384883</v>
      </c>
      <c r="E39" s="123">
        <v>7.7523722711768634</v>
      </c>
      <c r="F39" s="123">
        <v>7.044451381993623</v>
      </c>
      <c r="G39" s="123">
        <v>7.0167629725268439</v>
      </c>
      <c r="H39" s="123">
        <v>6.9417759270071082</v>
      </c>
      <c r="I39" s="123">
        <v>7.1808536736840374</v>
      </c>
      <c r="J39" s="123">
        <v>7.0792407840767435</v>
      </c>
      <c r="K39" s="123">
        <v>5.8478771030242616</v>
      </c>
      <c r="L39" s="123">
        <v>7.1460644597340215</v>
      </c>
      <c r="M39" s="123">
        <v>7.0769999618502881</v>
      </c>
      <c r="N39" s="123">
        <v>7.3428385817596977</v>
      </c>
      <c r="O39" s="123">
        <v>7.447448743793144</v>
      </c>
      <c r="P39" s="123">
        <v>0</v>
      </c>
      <c r="Q39" s="123">
        <v>6.6588576132167718</v>
      </c>
      <c r="R39" s="123">
        <v>6.2703707319876241</v>
      </c>
      <c r="S39" s="123">
        <v>6.6236592455720453</v>
      </c>
      <c r="T39" s="123">
        <v>6.5662960604291261</v>
      </c>
      <c r="U39" s="123">
        <v>6.3694570669071142</v>
      </c>
      <c r="V39" s="123">
        <v>6.6015270361433904</v>
      </c>
      <c r="W39" s="123">
        <v>6.1282773997907167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8.9542198363971117</v>
      </c>
      <c r="D40" s="99">
        <v>9.0692470703913077</v>
      </c>
      <c r="E40" s="99">
        <v>8.4663057766335061</v>
      </c>
      <c r="F40" s="99">
        <v>8.2221360021751781</v>
      </c>
      <c r="G40" s="99">
        <v>7.9796681968075625</v>
      </c>
      <c r="H40" s="99">
        <v>7.8786527822442034</v>
      </c>
      <c r="I40" s="99">
        <v>8.2621214464777655</v>
      </c>
      <c r="J40" s="99">
        <v>7.7088539776751803</v>
      </c>
      <c r="K40" s="99">
        <v>7.7802292031534979</v>
      </c>
      <c r="L40" s="99">
        <v>7.9531653991805724</v>
      </c>
      <c r="M40" s="99">
        <v>8.3560474765669426</v>
      </c>
      <c r="N40" s="99">
        <v>8.2929960835613574</v>
      </c>
      <c r="O40" s="99">
        <v>8.3011264961307489</v>
      </c>
      <c r="P40" s="99">
        <v>0</v>
      </c>
      <c r="Q40" s="99">
        <v>8.1811142096260507</v>
      </c>
      <c r="R40" s="99">
        <v>7.536503714110637</v>
      </c>
      <c r="S40" s="99">
        <v>8.1691456177369872</v>
      </c>
      <c r="T40" s="99">
        <v>8.175127689092232</v>
      </c>
      <c r="U40" s="99">
        <v>8.0127383372077201</v>
      </c>
      <c r="V40" s="99">
        <v>8.5059862718211665</v>
      </c>
      <c r="W40" s="99">
        <v>7.7457386280557019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7.4625070263349906</v>
      </c>
      <c r="D41" s="110">
        <v>7.3691492770428981</v>
      </c>
      <c r="E41" s="110">
        <v>7.1485145584374958</v>
      </c>
      <c r="F41" s="110">
        <v>5.8514721563551682</v>
      </c>
      <c r="G41" s="110">
        <v>6.3007313042159518</v>
      </c>
      <c r="H41" s="110">
        <v>6.4018414982325185</v>
      </c>
      <c r="I41" s="110">
        <v>6.5482783546908108</v>
      </c>
      <c r="J41" s="110">
        <v>6.7738799727084613</v>
      </c>
      <c r="K41" s="110">
        <v>4.8245991228084417</v>
      </c>
      <c r="L41" s="110">
        <v>6.6951283573182865</v>
      </c>
      <c r="M41" s="110">
        <v>6.3373450561969982</v>
      </c>
      <c r="N41" s="110">
        <v>6.8581812320566673</v>
      </c>
      <c r="O41" s="110">
        <v>7.0244784979219439</v>
      </c>
      <c r="P41" s="110">
        <v>0</v>
      </c>
      <c r="Q41" s="110">
        <v>6.0833063123892268</v>
      </c>
      <c r="R41" s="110">
        <v>5.9205011930841849</v>
      </c>
      <c r="S41" s="110">
        <v>6.1302820683659469</v>
      </c>
      <c r="T41" s="110">
        <v>6.0153426254653555</v>
      </c>
      <c r="U41" s="110">
        <v>5.8281098164752105</v>
      </c>
      <c r="V41" s="110">
        <v>6.0071571281307898</v>
      </c>
      <c r="W41" s="110">
        <v>5.6513077332523682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199.08777484754555</v>
      </c>
      <c r="D43" s="118">
        <f t="shared" si="14"/>
        <v>174.87280012772041</v>
      </c>
      <c r="E43" s="118">
        <f t="shared" si="14"/>
        <v>183.4300555678283</v>
      </c>
      <c r="F43" s="118">
        <f t="shared" si="14"/>
        <v>181.11021585450857</v>
      </c>
      <c r="G43" s="118">
        <f t="shared" si="14"/>
        <v>180.38686304719459</v>
      </c>
      <c r="H43" s="118">
        <f t="shared" si="14"/>
        <v>166.09357856855567</v>
      </c>
      <c r="I43" s="118">
        <f t="shared" si="14"/>
        <v>140.60187381371134</v>
      </c>
      <c r="J43" s="118">
        <f t="shared" si="14"/>
        <v>160.25586189902103</v>
      </c>
      <c r="K43" s="118">
        <f t="shared" si="14"/>
        <v>154.79998956520603</v>
      </c>
      <c r="L43" s="118">
        <f t="shared" si="14"/>
        <v>148.97827361446244</v>
      </c>
      <c r="M43" s="118">
        <f t="shared" si="14"/>
        <v>124.21085478665618</v>
      </c>
      <c r="N43" s="118">
        <f t="shared" si="14"/>
        <v>133.23516159953672</v>
      </c>
      <c r="O43" s="118">
        <f t="shared" si="14"/>
        <v>135.68229196852931</v>
      </c>
      <c r="P43" s="118">
        <f t="shared" si="14"/>
        <v>105.50947732766552</v>
      </c>
      <c r="Q43" s="118">
        <f t="shared" si="14"/>
        <v>106.12169449372173</v>
      </c>
      <c r="R43" s="118">
        <f t="shared" ref="R43:V43" si="15">R44+R47+R49+R58</f>
        <v>0</v>
      </c>
      <c r="S43" s="118">
        <f t="shared" si="15"/>
        <v>101.83142798765441</v>
      </c>
      <c r="T43" s="118">
        <f t="shared" si="15"/>
        <v>92.735219104021681</v>
      </c>
      <c r="U43" s="118">
        <f t="shared" si="15"/>
        <v>88.895390642644955</v>
      </c>
      <c r="V43" s="118">
        <f t="shared" si="15"/>
        <v>86.116862847118369</v>
      </c>
      <c r="W43" s="118">
        <f t="shared" ref="W43" si="16">W44+W47+W49+W58</f>
        <v>83.47163579435356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176.70736002180894</v>
      </c>
      <c r="D44" s="123">
        <f t="shared" si="17"/>
        <v>153.17654177732251</v>
      </c>
      <c r="E44" s="123">
        <f t="shared" si="17"/>
        <v>161.03203403289348</v>
      </c>
      <c r="F44" s="123">
        <f t="shared" si="17"/>
        <v>160.28594798384879</v>
      </c>
      <c r="G44" s="123">
        <f t="shared" si="17"/>
        <v>160.05932954015444</v>
      </c>
      <c r="H44" s="123">
        <f t="shared" si="17"/>
        <v>146.06281431864087</v>
      </c>
      <c r="I44" s="123">
        <f t="shared" si="17"/>
        <v>120.45150571973726</v>
      </c>
      <c r="J44" s="123">
        <f t="shared" si="17"/>
        <v>139.07011383598973</v>
      </c>
      <c r="K44" s="123">
        <f t="shared" si="17"/>
        <v>136.30034666896194</v>
      </c>
      <c r="L44" s="123">
        <f t="shared" si="17"/>
        <v>129.35001490729246</v>
      </c>
      <c r="M44" s="123">
        <f t="shared" si="17"/>
        <v>104.16327206705625</v>
      </c>
      <c r="N44" s="123">
        <f t="shared" si="17"/>
        <v>112.27192263596476</v>
      </c>
      <c r="O44" s="123">
        <f t="shared" si="17"/>
        <v>114.67116135232607</v>
      </c>
      <c r="P44" s="123">
        <f t="shared" si="17"/>
        <v>86.156686831029475</v>
      </c>
      <c r="Q44" s="123">
        <f t="shared" si="17"/>
        <v>87.475404961419613</v>
      </c>
      <c r="R44" s="123">
        <f t="shared" ref="R44:V44" si="18">SUM(R45:R46)</f>
        <v>0</v>
      </c>
      <c r="S44" s="123">
        <f t="shared" si="18"/>
        <v>81.465321173942854</v>
      </c>
      <c r="T44" s="123">
        <f t="shared" si="18"/>
        <v>73.263242617326554</v>
      </c>
      <c r="U44" s="123">
        <f t="shared" si="18"/>
        <v>69.63230818129577</v>
      </c>
      <c r="V44" s="123">
        <f t="shared" si="18"/>
        <v>66.002719081496309</v>
      </c>
      <c r="W44" s="123">
        <f t="shared" ref="W44" si="19">SUM(W45:W46)</f>
        <v>64.796008868929405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174.4063150364434</v>
      </c>
      <c r="D45" s="99">
        <v>151.18726737884927</v>
      </c>
      <c r="E45" s="99">
        <v>159.01438360376133</v>
      </c>
      <c r="F45" s="99">
        <v>158.23960918108597</v>
      </c>
      <c r="G45" s="99">
        <v>158.03942097049864</v>
      </c>
      <c r="H45" s="99">
        <v>144.23194541073269</v>
      </c>
      <c r="I45" s="99">
        <v>118.92483688597196</v>
      </c>
      <c r="J45" s="99">
        <v>137.31292536001078</v>
      </c>
      <c r="K45" s="99">
        <v>134.60602293973838</v>
      </c>
      <c r="L45" s="99">
        <v>127.72946066457673</v>
      </c>
      <c r="M45" s="99">
        <v>102.84541600943631</v>
      </c>
      <c r="N45" s="99">
        <v>110.82218837564814</v>
      </c>
      <c r="O45" s="99">
        <v>113.14438615656189</v>
      </c>
      <c r="P45" s="99">
        <v>84.965014142279998</v>
      </c>
      <c r="Q45" s="99">
        <v>86.22932197034001</v>
      </c>
      <c r="R45" s="99">
        <v>0</v>
      </c>
      <c r="S45" s="99">
        <v>80.282968797768788</v>
      </c>
      <c r="T45" s="99">
        <v>72.195114423863387</v>
      </c>
      <c r="U45" s="99">
        <v>68.613714022700435</v>
      </c>
      <c r="V45" s="99">
        <v>65.034589108870506</v>
      </c>
      <c r="W45" s="99">
        <v>63.844118952703305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2.3010449853655479</v>
      </c>
      <c r="D46" s="99">
        <v>1.9892743984732462</v>
      </c>
      <c r="E46" s="99">
        <v>2.0176504291321522</v>
      </c>
      <c r="F46" s="99">
        <v>2.0463388027628087</v>
      </c>
      <c r="G46" s="99">
        <v>2.0199085696557848</v>
      </c>
      <c r="H46" s="99">
        <v>1.830868907908195</v>
      </c>
      <c r="I46" s="99">
        <v>1.5266688337653007</v>
      </c>
      <c r="J46" s="99">
        <v>1.7571884759789604</v>
      </c>
      <c r="K46" s="99">
        <v>1.6943237292235533</v>
      </c>
      <c r="L46" s="99">
        <v>1.6205542427157391</v>
      </c>
      <c r="M46" s="99">
        <v>1.3178560576199503</v>
      </c>
      <c r="N46" s="99">
        <v>1.449734260316619</v>
      </c>
      <c r="O46" s="99">
        <v>1.5267751957641786</v>
      </c>
      <c r="P46" s="99">
        <v>1.1916726887494791</v>
      </c>
      <c r="Q46" s="99">
        <v>1.2460829910796081</v>
      </c>
      <c r="R46" s="99">
        <v>0</v>
      </c>
      <c r="S46" s="99">
        <v>1.1823523761740617</v>
      </c>
      <c r="T46" s="99">
        <v>1.0681281934631675</v>
      </c>
      <c r="U46" s="99">
        <v>1.0185941585953369</v>
      </c>
      <c r="V46" s="99">
        <v>0.96812997262580991</v>
      </c>
      <c r="W46" s="99">
        <v>0.95188991622610297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3.8713514257902502E-2</v>
      </c>
      <c r="D47" s="123">
        <f t="shared" si="20"/>
        <v>9.5066248606125003E-2</v>
      </c>
      <c r="E47" s="123">
        <f t="shared" si="20"/>
        <v>6.140661524231348E-2</v>
      </c>
      <c r="F47" s="123">
        <f t="shared" si="20"/>
        <v>2.4347585672917071E-2</v>
      </c>
      <c r="G47" s="123">
        <f t="shared" si="20"/>
        <v>2.7819957131491733E-2</v>
      </c>
      <c r="H47" s="123">
        <f t="shared" si="20"/>
        <v>4.5717513108921345E-2</v>
      </c>
      <c r="I47" s="123">
        <f t="shared" si="20"/>
        <v>9.9088948214200341E-3</v>
      </c>
      <c r="J47" s="123">
        <f t="shared" si="20"/>
        <v>4.9826242409930908E-2</v>
      </c>
      <c r="K47" s="123">
        <f t="shared" si="20"/>
        <v>0.17794150861336741</v>
      </c>
      <c r="L47" s="123">
        <f t="shared" si="20"/>
        <v>0.10070502026873462</v>
      </c>
      <c r="M47" s="123">
        <f t="shared" si="20"/>
        <v>6.9985817565337158E-2</v>
      </c>
      <c r="N47" s="123">
        <f t="shared" si="20"/>
        <v>6.0777756842036262E-2</v>
      </c>
      <c r="O47" s="123">
        <f t="shared" si="20"/>
        <v>0.11633018190166237</v>
      </c>
      <c r="P47" s="123">
        <f t="shared" si="20"/>
        <v>4.8627191844335518E-2</v>
      </c>
      <c r="Q47" s="123">
        <f t="shared" si="20"/>
        <v>7.1499995384342666E-2</v>
      </c>
      <c r="R47" s="123">
        <f t="shared" si="20"/>
        <v>0</v>
      </c>
      <c r="S47" s="123">
        <f t="shared" si="20"/>
        <v>0.25552609092650874</v>
      </c>
      <c r="T47" s="123">
        <f t="shared" si="20"/>
        <v>0.19858220621710573</v>
      </c>
      <c r="U47" s="123">
        <f t="shared" si="20"/>
        <v>0.45662878544737695</v>
      </c>
      <c r="V47" s="123">
        <f t="shared" si="20"/>
        <v>0.2238549815524401</v>
      </c>
      <c r="W47" s="123">
        <f t="shared" si="20"/>
        <v>0.66660443538304304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3.8713514257902502E-2</v>
      </c>
      <c r="D48" s="99">
        <f>RES_hhdet_in_fech!D48/RES_summary!D$21</f>
        <v>9.5066248606125003E-2</v>
      </c>
      <c r="E48" s="99">
        <f>RES_hhdet_in_fech!E48/RES_summary!E$21</f>
        <v>6.140661524231348E-2</v>
      </c>
      <c r="F48" s="99">
        <f>RES_hhdet_in_fech!F48/RES_summary!F$21</f>
        <v>2.4347585672917071E-2</v>
      </c>
      <c r="G48" s="99">
        <f>RES_hhdet_in_fech!G48/RES_summary!G$21</f>
        <v>2.7819957131491733E-2</v>
      </c>
      <c r="H48" s="99">
        <f>RES_hhdet_in_fech!H48/RES_summary!H$21</f>
        <v>4.5717513108921345E-2</v>
      </c>
      <c r="I48" s="99">
        <f>RES_hhdet_in_fech!I48/RES_summary!I$21</f>
        <v>9.9088948214200341E-3</v>
      </c>
      <c r="J48" s="99">
        <f>RES_hhdet_in_fech!J48/RES_summary!J$21</f>
        <v>4.9826242409930908E-2</v>
      </c>
      <c r="K48" s="99">
        <f>RES_hhdet_in_fech!K48/RES_summary!K$21</f>
        <v>0.17794150861336741</v>
      </c>
      <c r="L48" s="99">
        <f>RES_hhdet_in_fech!L48/RES_summary!L$21</f>
        <v>0.10070502026873462</v>
      </c>
      <c r="M48" s="99">
        <f>RES_hhdet_in_fech!M48/RES_summary!M$21</f>
        <v>6.9985817565337158E-2</v>
      </c>
      <c r="N48" s="99">
        <f>RES_hhdet_in_fech!N48/RES_summary!N$21</f>
        <v>6.0777756842036262E-2</v>
      </c>
      <c r="O48" s="99">
        <f>RES_hhdet_in_fech!O48/RES_summary!O$21</f>
        <v>0.11633018190166237</v>
      </c>
      <c r="P48" s="99">
        <f>RES_hhdet_in_fech!P48/RES_summary!P$21</f>
        <v>4.8627191844335518E-2</v>
      </c>
      <c r="Q48" s="99">
        <f>RES_hhdet_in_fech!Q48/RES_summary!Q$21</f>
        <v>7.1499995384342666E-2</v>
      </c>
      <c r="R48" s="99">
        <f>RES_hhdet_in_fech!R48/RES_summary!R$21</f>
        <v>0</v>
      </c>
      <c r="S48" s="99">
        <f>RES_hhdet_in_fech!S48/RES_summary!S$21</f>
        <v>0.25552609092650874</v>
      </c>
      <c r="T48" s="99">
        <f>RES_hhdet_in_fech!T48/RES_summary!T$21</f>
        <v>0.19858220621710573</v>
      </c>
      <c r="U48" s="99">
        <f>RES_hhdet_in_fech!U48/RES_summary!U$21</f>
        <v>0.45662878544737695</v>
      </c>
      <c r="V48" s="99">
        <f>RES_hhdet_in_fech!V48/RES_summary!V$21</f>
        <v>0.2238549815524401</v>
      </c>
      <c r="W48" s="99">
        <f>RES_hhdet_in_fech!W48/RES_summary!W$21</f>
        <v>0.66660443538304304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14.23555166317597</v>
      </c>
      <c r="D49" s="123">
        <v>13.444481095510206</v>
      </c>
      <c r="E49" s="123">
        <v>14.584241317673921</v>
      </c>
      <c r="F49" s="123">
        <v>13.755437922001873</v>
      </c>
      <c r="G49" s="123">
        <v>13.282907888146397</v>
      </c>
      <c r="H49" s="123">
        <v>13.043307509304496</v>
      </c>
      <c r="I49" s="123">
        <v>12.959559061863617</v>
      </c>
      <c r="J49" s="123">
        <v>14.056642751606802</v>
      </c>
      <c r="K49" s="123">
        <v>12.473690444388968</v>
      </c>
      <c r="L49" s="123">
        <v>12.38143612783192</v>
      </c>
      <c r="M49" s="123">
        <v>12.900683858790222</v>
      </c>
      <c r="N49" s="123">
        <v>13.55967057202303</v>
      </c>
      <c r="O49" s="123">
        <v>13.447402132773059</v>
      </c>
      <c r="P49" s="123">
        <v>12.781143920056264</v>
      </c>
      <c r="Q49" s="123">
        <v>11.915832324332058</v>
      </c>
      <c r="R49" s="123">
        <v>0</v>
      </c>
      <c r="S49" s="123">
        <v>13.486972042581767</v>
      </c>
      <c r="T49" s="123">
        <v>12.706984841241177</v>
      </c>
      <c r="U49" s="123">
        <v>12.436896961119256</v>
      </c>
      <c r="V49" s="123">
        <v>13.288665736968959</v>
      </c>
      <c r="W49" s="123">
        <v>11.880679634718909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15.915106086919938</v>
      </c>
      <c r="D50" s="99">
        <v>15.069387136406823</v>
      </c>
      <c r="E50" s="99">
        <v>15.874760287932833</v>
      </c>
      <c r="F50" s="99">
        <v>15.174619951830172</v>
      </c>
      <c r="G50" s="99">
        <v>14.911092232305883</v>
      </c>
      <c r="H50" s="99">
        <v>14.932633276240125</v>
      </c>
      <c r="I50" s="99">
        <v>13.6615319152666</v>
      </c>
      <c r="J50" s="99">
        <v>14.8490398990565</v>
      </c>
      <c r="K50" s="99">
        <v>13.895324447265283</v>
      </c>
      <c r="L50" s="99">
        <v>13.781311702097618</v>
      </c>
      <c r="M50" s="99">
        <v>14.844931687244436</v>
      </c>
      <c r="N50" s="99">
        <v>14.622472152943903</v>
      </c>
      <c r="O50" s="99">
        <v>13.646743332584901</v>
      </c>
      <c r="P50" s="99">
        <v>13.636572212386916</v>
      </c>
      <c r="Q50" s="99">
        <v>11.915823571911277</v>
      </c>
      <c r="R50" s="99">
        <v>0</v>
      </c>
      <c r="S50" s="99">
        <v>13.490156569373632</v>
      </c>
      <c r="T50" s="99">
        <v>12.710799908733025</v>
      </c>
      <c r="U50" s="99">
        <v>12.441915097387847</v>
      </c>
      <c r="V50" s="99">
        <v>13.292867684357228</v>
      </c>
      <c r="W50" s="99">
        <v>11.768120865700942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10.624442446485343</v>
      </c>
      <c r="D51" s="99">
        <v>0</v>
      </c>
      <c r="E51" s="99">
        <v>10.672201711894376</v>
      </c>
      <c r="F51" s="99">
        <v>10.183673134637457</v>
      </c>
      <c r="G51" s="99">
        <v>9.912933952666668</v>
      </c>
      <c r="H51" s="99">
        <v>9.9030851379202005</v>
      </c>
      <c r="I51" s="99">
        <v>9.3398784608350471</v>
      </c>
      <c r="J51" s="99">
        <v>10.088270033631879</v>
      </c>
      <c r="K51" s="99">
        <v>9.3814383282479188</v>
      </c>
      <c r="L51" s="99">
        <v>10.707334695632627</v>
      </c>
      <c r="M51" s="99">
        <v>10.15126644026183</v>
      </c>
      <c r="N51" s="99">
        <v>0</v>
      </c>
      <c r="O51" s="99">
        <v>0</v>
      </c>
      <c r="P51" s="99">
        <v>10.131864312792841</v>
      </c>
      <c r="Q51" s="99">
        <v>0</v>
      </c>
      <c r="R51" s="99">
        <v>0</v>
      </c>
      <c r="S51" s="99">
        <v>10.902263734383132</v>
      </c>
      <c r="T51" s="99">
        <v>10.44284010707378</v>
      </c>
      <c r="U51" s="99">
        <v>10.321362224420195</v>
      </c>
      <c r="V51" s="99">
        <v>11.164791429568497</v>
      </c>
      <c r="W51" s="99">
        <v>9.9364057118506217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3.7609093535388527</v>
      </c>
      <c r="D52" s="102">
        <v>0</v>
      </c>
      <c r="E52" s="102">
        <v>3.8116428682546681</v>
      </c>
      <c r="F52" s="102">
        <v>3.5425409160938273</v>
      </c>
      <c r="G52" s="102">
        <v>3.1897735139761787</v>
      </c>
      <c r="H52" s="102">
        <v>3.0554052444042843</v>
      </c>
      <c r="I52" s="102">
        <v>3.3760786310700071</v>
      </c>
      <c r="J52" s="102">
        <v>3.4100481567535081</v>
      </c>
      <c r="K52" s="102">
        <v>2.9311675655217497</v>
      </c>
      <c r="L52" s="102">
        <v>6.2164246174065925</v>
      </c>
      <c r="M52" s="102">
        <v>2.9746318655852955</v>
      </c>
      <c r="N52" s="102">
        <v>0</v>
      </c>
      <c r="O52" s="102">
        <v>0</v>
      </c>
      <c r="P52" s="102">
        <v>2.6050534880297622</v>
      </c>
      <c r="Q52" s="102">
        <v>0</v>
      </c>
      <c r="R52" s="102">
        <v>0</v>
      </c>
      <c r="S52" s="102">
        <v>3.0923683706551039</v>
      </c>
      <c r="T52" s="102">
        <v>2.9008626810638001</v>
      </c>
      <c r="U52" s="102">
        <v>2.6246886916460883</v>
      </c>
      <c r="V52" s="102">
        <v>2.9177263643573497</v>
      </c>
      <c r="W52" s="102">
        <v>2.6386972274452125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6.8635330929464917</v>
      </c>
      <c r="D53" s="105">
        <v>0</v>
      </c>
      <c r="E53" s="105">
        <v>6.8605588436397076</v>
      </c>
      <c r="F53" s="105">
        <v>6.6411322185436292</v>
      </c>
      <c r="G53" s="105">
        <v>6.7231604386904866</v>
      </c>
      <c r="H53" s="105">
        <v>6.8476798935159167</v>
      </c>
      <c r="I53" s="105">
        <v>5.9637998297650405</v>
      </c>
      <c r="J53" s="105">
        <v>6.6782218768783723</v>
      </c>
      <c r="K53" s="105">
        <v>6.4502707627261708</v>
      </c>
      <c r="L53" s="105">
        <v>4.4909100782260323</v>
      </c>
      <c r="M53" s="105">
        <v>7.1766345746765356</v>
      </c>
      <c r="N53" s="105">
        <v>0</v>
      </c>
      <c r="O53" s="105">
        <v>0</v>
      </c>
      <c r="P53" s="105">
        <v>7.5268108247630803</v>
      </c>
      <c r="Q53" s="105">
        <v>0</v>
      </c>
      <c r="R53" s="105">
        <v>0</v>
      </c>
      <c r="S53" s="105">
        <v>7.8098953637280264</v>
      </c>
      <c r="T53" s="105">
        <v>7.5419774260099803</v>
      </c>
      <c r="U53" s="105">
        <v>7.6966735327741045</v>
      </c>
      <c r="V53" s="105">
        <v>8.2470650652111495</v>
      </c>
      <c r="W53" s="105">
        <v>7.297708484405411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12.407518701246174</v>
      </c>
      <c r="D54" s="102">
        <v>12.217855262417052</v>
      </c>
      <c r="E54" s="102">
        <v>12.745591695647953</v>
      </c>
      <c r="F54" s="102">
        <v>12.616992645810759</v>
      </c>
      <c r="G54" s="102">
        <v>11.607858198326278</v>
      </c>
      <c r="H54" s="102">
        <v>11.866855078120413</v>
      </c>
      <c r="I54" s="102">
        <v>11.784992114363549</v>
      </c>
      <c r="J54" s="102">
        <v>11.796215965567791</v>
      </c>
      <c r="K54" s="102">
        <v>10.760320997596811</v>
      </c>
      <c r="L54" s="102">
        <v>11.588210699375624</v>
      </c>
      <c r="M54" s="102">
        <v>12.300549627450382</v>
      </c>
      <c r="N54" s="102">
        <v>12.981763789043761</v>
      </c>
      <c r="O54" s="102">
        <v>13.499089129243696</v>
      </c>
      <c r="P54" s="102">
        <v>11.883650928976797</v>
      </c>
      <c r="Q54" s="102">
        <v>12.249518366567537</v>
      </c>
      <c r="R54" s="102">
        <v>0</v>
      </c>
      <c r="S54" s="102">
        <v>12.783942950470534</v>
      </c>
      <c r="T54" s="102">
        <v>0</v>
      </c>
      <c r="U54" s="102">
        <v>0</v>
      </c>
      <c r="V54" s="102">
        <v>0</v>
      </c>
      <c r="W54" s="102">
        <v>12.459319380134898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9.5878884309427477</v>
      </c>
      <c r="D55" s="105">
        <v>9.3754187509956228</v>
      </c>
      <c r="E55" s="105">
        <v>9.8842021673426554</v>
      </c>
      <c r="F55" s="105">
        <v>9.7708931182086172</v>
      </c>
      <c r="G55" s="105">
        <v>8.9333896465439331</v>
      </c>
      <c r="H55" s="105">
        <v>9.113626297670713</v>
      </c>
      <c r="I55" s="105">
        <v>9.2124473024730502</v>
      </c>
      <c r="J55" s="105">
        <v>9.1735174264669972</v>
      </c>
      <c r="K55" s="105">
        <v>8.3222983133061348</v>
      </c>
      <c r="L55" s="105">
        <v>9.7767712407327458</v>
      </c>
      <c r="M55" s="105">
        <v>9.5308382780467849</v>
      </c>
      <c r="N55" s="105">
        <v>10.304721829737781</v>
      </c>
      <c r="O55" s="105">
        <v>10.834436629136587</v>
      </c>
      <c r="P55" s="105">
        <v>9.4088058470479492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10.473646489877042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2.931704402710305</v>
      </c>
      <c r="D56" s="99">
        <v>2.6336439714123103</v>
      </c>
      <c r="E56" s="99">
        <v>3.0606106549825296</v>
      </c>
      <c r="F56" s="99">
        <v>2.9460849970908813</v>
      </c>
      <c r="G56" s="99">
        <v>2.4813266768515221</v>
      </c>
      <c r="H56" s="99">
        <v>2.4253011118687957</v>
      </c>
      <c r="I56" s="99">
        <v>2.9152781702239294</v>
      </c>
      <c r="J56" s="99">
        <v>2.7052879319993717</v>
      </c>
      <c r="K56" s="99">
        <v>2.2618616179402906</v>
      </c>
      <c r="L56" s="99">
        <v>5.2262023118295309</v>
      </c>
      <c r="M56" s="99">
        <v>2.4583936695190931</v>
      </c>
      <c r="N56" s="99">
        <v>3.2898848654745798</v>
      </c>
      <c r="O56" s="99">
        <v>3.5660252078855676</v>
      </c>
      <c r="P56" s="99">
        <v>2.2633823938550601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2.7968871962406303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6.6561840282324427</v>
      </c>
      <c r="D57" s="99">
        <v>6.7417747795833138</v>
      </c>
      <c r="E57" s="99">
        <v>6.8235915123601254</v>
      </c>
      <c r="F57" s="99">
        <v>6.8248081211177354</v>
      </c>
      <c r="G57" s="99">
        <v>6.4520629696924114</v>
      </c>
      <c r="H57" s="99">
        <v>6.6883251858019159</v>
      </c>
      <c r="I57" s="99">
        <v>6.2971691322491212</v>
      </c>
      <c r="J57" s="99">
        <v>6.4682294944676268</v>
      </c>
      <c r="K57" s="99">
        <v>6.0604366953658433</v>
      </c>
      <c r="L57" s="99">
        <v>4.550568928903215</v>
      </c>
      <c r="M57" s="99">
        <v>7.0724446085276922</v>
      </c>
      <c r="N57" s="99">
        <v>7.0148369642632007</v>
      </c>
      <c r="O57" s="99">
        <v>7.2684114212510185</v>
      </c>
      <c r="P57" s="99">
        <v>7.1454234531928886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7.6767592936364144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8.106149648302738</v>
      </c>
      <c r="D58" s="123">
        <v>8.1567110062815757</v>
      </c>
      <c r="E58" s="123">
        <v>7.7523736020185972</v>
      </c>
      <c r="F58" s="123">
        <v>7.0444823629849918</v>
      </c>
      <c r="G58" s="123">
        <v>7.0168056617622554</v>
      </c>
      <c r="H58" s="123">
        <v>6.9417392275013885</v>
      </c>
      <c r="I58" s="123">
        <v>7.1809001372890382</v>
      </c>
      <c r="J58" s="123">
        <v>7.0792790690145884</v>
      </c>
      <c r="K58" s="123">
        <v>5.8480109432417464</v>
      </c>
      <c r="L58" s="123">
        <v>7.146117559069304</v>
      </c>
      <c r="M58" s="123">
        <v>7.0769130432443808</v>
      </c>
      <c r="N58" s="123">
        <v>7.3427906347068825</v>
      </c>
      <c r="O58" s="123">
        <v>7.4473983015285157</v>
      </c>
      <c r="P58" s="123">
        <v>6.5230193847354432</v>
      </c>
      <c r="Q58" s="123">
        <v>6.6589572125857242</v>
      </c>
      <c r="R58" s="123">
        <v>0</v>
      </c>
      <c r="S58" s="123">
        <v>6.6236086802032759</v>
      </c>
      <c r="T58" s="123">
        <v>6.566409439236832</v>
      </c>
      <c r="U58" s="123">
        <v>6.3695567147825498</v>
      </c>
      <c r="V58" s="123">
        <v>6.60162304710067</v>
      </c>
      <c r="W58" s="123">
        <v>6.128342855322205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8.9542198363971117</v>
      </c>
      <c r="D59" s="99">
        <v>9.0692470703913095</v>
      </c>
      <c r="E59" s="99">
        <v>8.4663057766335097</v>
      </c>
      <c r="F59" s="99">
        <v>8.2221360021751781</v>
      </c>
      <c r="G59" s="99">
        <v>7.9796681968075625</v>
      </c>
      <c r="H59" s="99">
        <v>7.8786527822442052</v>
      </c>
      <c r="I59" s="99">
        <v>8.2621214464777655</v>
      </c>
      <c r="J59" s="99">
        <v>7.7088539776751803</v>
      </c>
      <c r="K59" s="99">
        <v>7.7802292031534979</v>
      </c>
      <c r="L59" s="99">
        <v>7.9531653991805751</v>
      </c>
      <c r="M59" s="99">
        <v>8.3560474765669408</v>
      </c>
      <c r="N59" s="99">
        <v>8.2929960835613574</v>
      </c>
      <c r="O59" s="99">
        <v>8.3011264961307489</v>
      </c>
      <c r="P59" s="99">
        <v>8.3004636007333055</v>
      </c>
      <c r="Q59" s="99">
        <v>8.1811142096260507</v>
      </c>
      <c r="R59" s="99">
        <v>0</v>
      </c>
      <c r="S59" s="99">
        <v>8.1691456177369854</v>
      </c>
      <c r="T59" s="99">
        <v>8.1751276890922302</v>
      </c>
      <c r="U59" s="99">
        <v>8.0127383372077183</v>
      </c>
      <c r="V59" s="99">
        <v>8.5059862718211683</v>
      </c>
      <c r="W59" s="99">
        <v>7.7457386280557001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7.4625070263349897</v>
      </c>
      <c r="D60" s="110">
        <v>7.3691492770428972</v>
      </c>
      <c r="E60" s="110">
        <v>7.1485145584374958</v>
      </c>
      <c r="F60" s="110">
        <v>5.8514721563551673</v>
      </c>
      <c r="G60" s="110">
        <v>6.3007313042159501</v>
      </c>
      <c r="H60" s="110">
        <v>6.4018414982325185</v>
      </c>
      <c r="I60" s="110">
        <v>6.5482783546908099</v>
      </c>
      <c r="J60" s="110">
        <v>6.7738799727084613</v>
      </c>
      <c r="K60" s="110">
        <v>4.8245991228084417</v>
      </c>
      <c r="L60" s="110">
        <v>6.6951283573182874</v>
      </c>
      <c r="M60" s="110">
        <v>6.3373450561969982</v>
      </c>
      <c r="N60" s="110">
        <v>6.8581812320566673</v>
      </c>
      <c r="O60" s="110">
        <v>7.0244784979219448</v>
      </c>
      <c r="P60" s="110">
        <v>5.7279044240215162</v>
      </c>
      <c r="Q60" s="110">
        <v>6.0833063123892268</v>
      </c>
      <c r="R60" s="110">
        <v>0</v>
      </c>
      <c r="S60" s="110">
        <v>6.130282068365946</v>
      </c>
      <c r="T60" s="110">
        <v>6.0153426254653555</v>
      </c>
      <c r="U60" s="110">
        <v>5.8281098164752123</v>
      </c>
      <c r="V60" s="110">
        <v>6.0071571281307907</v>
      </c>
      <c r="W60" s="110">
        <v>5.6513077332523691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162.99466939582956</v>
      </c>
      <c r="D62" s="118">
        <f t="shared" si="21"/>
        <v>159.7340376743991</v>
      </c>
      <c r="E62" s="118">
        <f t="shared" si="21"/>
        <v>153.20187766679283</v>
      </c>
      <c r="F62" s="118">
        <f t="shared" si="21"/>
        <v>162.19312596680331</v>
      </c>
      <c r="G62" s="118">
        <f t="shared" si="21"/>
        <v>153.54271574733693</v>
      </c>
      <c r="H62" s="118">
        <f t="shared" si="21"/>
        <v>147.47077338951581</v>
      </c>
      <c r="I62" s="118">
        <f t="shared" si="21"/>
        <v>127.06836914024613</v>
      </c>
      <c r="J62" s="118">
        <f t="shared" si="21"/>
        <v>132.70122340912951</v>
      </c>
      <c r="K62" s="118">
        <f t="shared" si="21"/>
        <v>132.4727020729068</v>
      </c>
      <c r="L62" s="118">
        <f t="shared" si="21"/>
        <v>126.79654113652136</v>
      </c>
      <c r="M62" s="118">
        <f t="shared" si="21"/>
        <v>112.98773437479761</v>
      </c>
      <c r="N62" s="118">
        <f t="shared" si="21"/>
        <v>122.70205642545511</v>
      </c>
      <c r="O62" s="118">
        <f t="shared" si="21"/>
        <v>125.23309071609255</v>
      </c>
      <c r="P62" s="118">
        <f t="shared" si="21"/>
        <v>90.796316111214537</v>
      </c>
      <c r="Q62" s="118">
        <f t="shared" si="21"/>
        <v>94.06600903971777</v>
      </c>
      <c r="R62" s="118">
        <f t="shared" ref="R62:V62" si="22">R63+R66+R68+R77</f>
        <v>98.388866427033719</v>
      </c>
      <c r="S62" s="118">
        <f t="shared" si="22"/>
        <v>93.921581068323775</v>
      </c>
      <c r="T62" s="118">
        <f t="shared" si="22"/>
        <v>87.167443940051442</v>
      </c>
      <c r="U62" s="118">
        <f t="shared" si="22"/>
        <v>84.030404580198635</v>
      </c>
      <c r="V62" s="118">
        <f t="shared" si="22"/>
        <v>80.039235677758313</v>
      </c>
      <c r="W62" s="118">
        <f t="shared" ref="W62" si="23">W63+W66+W68+W77</f>
        <v>80.399616306973982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141.58292565565142</v>
      </c>
      <c r="D63" s="123">
        <f t="shared" si="24"/>
        <v>136.4293872896933</v>
      </c>
      <c r="E63" s="123">
        <f t="shared" si="24"/>
        <v>131.1411428909945</v>
      </c>
      <c r="F63" s="123">
        <f t="shared" si="24"/>
        <v>140.4744218378205</v>
      </c>
      <c r="G63" s="123">
        <f t="shared" si="24"/>
        <v>133.28633198325883</v>
      </c>
      <c r="H63" s="123">
        <f t="shared" si="24"/>
        <v>126.23334043953039</v>
      </c>
      <c r="I63" s="123">
        <f t="shared" si="24"/>
        <v>106.34725106120506</v>
      </c>
      <c r="J63" s="123">
        <f t="shared" si="24"/>
        <v>112.53185791578564</v>
      </c>
      <c r="K63" s="123">
        <f t="shared" si="24"/>
        <v>113.80542595768371</v>
      </c>
      <c r="L63" s="123">
        <f t="shared" si="24"/>
        <v>107.53242081061171</v>
      </c>
      <c r="M63" s="123">
        <f t="shared" si="24"/>
        <v>90.925628291472222</v>
      </c>
      <c r="N63" s="123">
        <f t="shared" si="24"/>
        <v>101.82943941845117</v>
      </c>
      <c r="O63" s="123">
        <f t="shared" si="24"/>
        <v>104.69764236539122</v>
      </c>
      <c r="P63" s="123">
        <f t="shared" si="24"/>
        <v>71.59280761277877</v>
      </c>
      <c r="Q63" s="123">
        <f t="shared" si="24"/>
        <v>74.996572820023985</v>
      </c>
      <c r="R63" s="123">
        <f t="shared" ref="R63:V63" si="25">SUM(R64:R65)</f>
        <v>79.116983517723853</v>
      </c>
      <c r="S63" s="123">
        <f t="shared" si="25"/>
        <v>74.206477428150563</v>
      </c>
      <c r="T63" s="123">
        <f t="shared" si="25"/>
        <v>67.760607586606497</v>
      </c>
      <c r="U63" s="123">
        <f t="shared" si="25"/>
        <v>64.368476084633613</v>
      </c>
      <c r="V63" s="123">
        <f t="shared" si="25"/>
        <v>60.259820265678123</v>
      </c>
      <c r="W63" s="123">
        <f t="shared" ref="W63" si="26">SUM(W64:W65)</f>
        <v>61.042829866758296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139.43580880987176</v>
      </c>
      <c r="D64" s="99">
        <v>134.36127024313356</v>
      </c>
      <c r="E64" s="99">
        <v>129.21947630086626</v>
      </c>
      <c r="F64" s="99">
        <v>138.37349794227694</v>
      </c>
      <c r="G64" s="99">
        <v>131.31314729334488</v>
      </c>
      <c r="H64" s="99">
        <v>124.37516605554831</v>
      </c>
      <c r="I64" s="99">
        <v>104.76325281323615</v>
      </c>
      <c r="J64" s="99">
        <v>110.86057858234361</v>
      </c>
      <c r="K64" s="99">
        <v>112.14323230399681</v>
      </c>
      <c r="L64" s="99">
        <v>105.9512016791344</v>
      </c>
      <c r="M64" s="99">
        <v>89.582861370832219</v>
      </c>
      <c r="N64" s="99">
        <v>100.31082805427992</v>
      </c>
      <c r="O64" s="99">
        <v>103.11260795791182</v>
      </c>
      <c r="P64" s="99">
        <v>70.486405351428374</v>
      </c>
      <c r="Q64" s="99">
        <v>73.818396786773349</v>
      </c>
      <c r="R64" s="99">
        <v>77.864848041010717</v>
      </c>
      <c r="S64" s="99">
        <v>73.026688225221918</v>
      </c>
      <c r="T64" s="99">
        <v>66.679525888000185</v>
      </c>
      <c r="U64" s="99">
        <v>63.338408739453243</v>
      </c>
      <c r="V64" s="99">
        <v>59.293083135416218</v>
      </c>
      <c r="W64" s="99">
        <v>60.061807034613281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2.1471168457796552</v>
      </c>
      <c r="D65" s="99">
        <v>2.068117046559721</v>
      </c>
      <c r="E65" s="99">
        <v>1.9216665901282326</v>
      </c>
      <c r="F65" s="99">
        <v>2.1009238955435543</v>
      </c>
      <c r="G65" s="99">
        <v>1.9731846899139496</v>
      </c>
      <c r="H65" s="99">
        <v>1.8581743839820863</v>
      </c>
      <c r="I65" s="99">
        <v>1.5839982479689056</v>
      </c>
      <c r="J65" s="99">
        <v>1.6712793334420293</v>
      </c>
      <c r="K65" s="99">
        <v>1.6621936536869022</v>
      </c>
      <c r="L65" s="99">
        <v>1.5812191314773139</v>
      </c>
      <c r="M65" s="99">
        <v>1.3427669206400004</v>
      </c>
      <c r="N65" s="99">
        <v>1.5186113641712506</v>
      </c>
      <c r="O65" s="99">
        <v>1.5850344074793996</v>
      </c>
      <c r="P65" s="99">
        <v>1.1064022613503959</v>
      </c>
      <c r="Q65" s="99">
        <v>1.1781760332506406</v>
      </c>
      <c r="R65" s="99">
        <v>1.2521354767131383</v>
      </c>
      <c r="S65" s="99">
        <v>1.1797892029286459</v>
      </c>
      <c r="T65" s="99">
        <v>1.0810816986063119</v>
      </c>
      <c r="U65" s="99">
        <v>1.0300673451803699</v>
      </c>
      <c r="V65" s="99">
        <v>0.96673713026190167</v>
      </c>
      <c r="W65" s="99">
        <v>0.98102283214501862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3.8707048224867521E-2</v>
      </c>
      <c r="D66" s="123">
        <f t="shared" si="27"/>
        <v>9.5074505851786173E-2</v>
      </c>
      <c r="E66" s="123">
        <f t="shared" si="27"/>
        <v>6.1412410833192634E-2</v>
      </c>
      <c r="F66" s="123">
        <f t="shared" si="27"/>
        <v>2.4359078819184973E-2</v>
      </c>
      <c r="G66" s="123">
        <f t="shared" si="27"/>
        <v>2.7812579944551743E-2</v>
      </c>
      <c r="H66" s="123">
        <f t="shared" si="27"/>
        <v>4.5690199784737692E-2</v>
      </c>
      <c r="I66" s="123">
        <f t="shared" si="27"/>
        <v>9.8945029503762424E-3</v>
      </c>
      <c r="J66" s="123">
        <f t="shared" si="27"/>
        <v>4.9824963300751195E-2</v>
      </c>
      <c r="K66" s="123">
        <f t="shared" si="27"/>
        <v>0.17793749752761218</v>
      </c>
      <c r="L66" s="123">
        <f t="shared" si="27"/>
        <v>0.10070873001975361</v>
      </c>
      <c r="M66" s="123">
        <f t="shared" si="27"/>
        <v>6.9994806534674034E-2</v>
      </c>
      <c r="N66" s="123">
        <f t="shared" si="27"/>
        <v>6.0771190078240028E-2</v>
      </c>
      <c r="O66" s="123">
        <f t="shared" si="27"/>
        <v>0.11635015800513111</v>
      </c>
      <c r="P66" s="123">
        <f t="shared" si="27"/>
        <v>4.8619902117692737E-2</v>
      </c>
      <c r="Q66" s="123">
        <f t="shared" si="27"/>
        <v>7.1498585309787394E-2</v>
      </c>
      <c r="R66" s="123">
        <f t="shared" si="27"/>
        <v>0.21216273500910643</v>
      </c>
      <c r="S66" s="123">
        <f t="shared" si="27"/>
        <v>0.25555373961419209</v>
      </c>
      <c r="T66" s="123">
        <f t="shared" si="27"/>
        <v>0.1985965386675286</v>
      </c>
      <c r="U66" s="123">
        <f t="shared" si="27"/>
        <v>0.45661443389738177</v>
      </c>
      <c r="V66" s="123">
        <f t="shared" si="27"/>
        <v>0.22389723098244943</v>
      </c>
      <c r="W66" s="123">
        <f t="shared" si="27"/>
        <v>0.66663690197499781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3.8707048224867521E-2</v>
      </c>
      <c r="D67" s="99">
        <f>RES_hhdet_in_fech!D67/RES_summary!D$21</f>
        <v>9.5074505851786173E-2</v>
      </c>
      <c r="E67" s="99">
        <f>RES_hhdet_in_fech!E67/RES_summary!E$21</f>
        <v>6.1412410833192634E-2</v>
      </c>
      <c r="F67" s="99">
        <f>RES_hhdet_in_fech!F67/RES_summary!F$21</f>
        <v>2.4359078819184973E-2</v>
      </c>
      <c r="G67" s="99">
        <f>RES_hhdet_in_fech!G67/RES_summary!G$21</f>
        <v>2.7812579944551743E-2</v>
      </c>
      <c r="H67" s="99">
        <f>RES_hhdet_in_fech!H67/RES_summary!H$21</f>
        <v>4.5690199784737692E-2</v>
      </c>
      <c r="I67" s="99">
        <f>RES_hhdet_in_fech!I67/RES_summary!I$21</f>
        <v>9.8945029503762424E-3</v>
      </c>
      <c r="J67" s="99">
        <f>RES_hhdet_in_fech!J67/RES_summary!J$21</f>
        <v>4.9824963300751195E-2</v>
      </c>
      <c r="K67" s="99">
        <f>RES_hhdet_in_fech!K67/RES_summary!K$21</f>
        <v>0.17793749752761218</v>
      </c>
      <c r="L67" s="99">
        <f>RES_hhdet_in_fech!L67/RES_summary!L$21</f>
        <v>0.10070873001975361</v>
      </c>
      <c r="M67" s="99">
        <f>RES_hhdet_in_fech!M67/RES_summary!M$21</f>
        <v>6.9994806534674034E-2</v>
      </c>
      <c r="N67" s="99">
        <f>RES_hhdet_in_fech!N67/RES_summary!N$21</f>
        <v>6.0771190078240028E-2</v>
      </c>
      <c r="O67" s="99">
        <f>RES_hhdet_in_fech!O67/RES_summary!O$21</f>
        <v>0.11635015800513111</v>
      </c>
      <c r="P67" s="99">
        <f>RES_hhdet_in_fech!P67/RES_summary!P$21</f>
        <v>4.8619902117692737E-2</v>
      </c>
      <c r="Q67" s="99">
        <f>RES_hhdet_in_fech!Q67/RES_summary!Q$21</f>
        <v>7.1498585309787394E-2</v>
      </c>
      <c r="R67" s="99">
        <f>RES_hhdet_in_fech!R67/RES_summary!R$21</f>
        <v>0.21216273500910643</v>
      </c>
      <c r="S67" s="99">
        <f>RES_hhdet_in_fech!S67/RES_summary!S$21</f>
        <v>0.25555373961419209</v>
      </c>
      <c r="T67" s="99">
        <f>RES_hhdet_in_fech!T67/RES_summary!T$21</f>
        <v>0.1985965386675286</v>
      </c>
      <c r="U67" s="99">
        <f>RES_hhdet_in_fech!U67/RES_summary!U$21</f>
        <v>0.45661443389738177</v>
      </c>
      <c r="V67" s="99">
        <f>RES_hhdet_in_fech!V67/RES_summary!V$21</f>
        <v>0.22389723098244943</v>
      </c>
      <c r="W67" s="99">
        <f>RES_hhdet_in_fech!W67/RES_summary!W$21</f>
        <v>0.66663690197499781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13.067215755736747</v>
      </c>
      <c r="D68" s="123">
        <v>13.995729628744826</v>
      </c>
      <c r="E68" s="123">
        <v>13.567857046488241</v>
      </c>
      <c r="F68" s="123">
        <v>13.889546196347119</v>
      </c>
      <c r="G68" s="123">
        <v>12.831271091222858</v>
      </c>
      <c r="H68" s="123">
        <v>13.227762455854945</v>
      </c>
      <c r="I68" s="123">
        <v>12.378077327070867</v>
      </c>
      <c r="J68" s="123">
        <v>12.206804377653231</v>
      </c>
      <c r="K68" s="123">
        <v>11.655038563718389</v>
      </c>
      <c r="L68" s="123">
        <v>11.485808943790973</v>
      </c>
      <c r="M68" s="123">
        <v>13.240527704744347</v>
      </c>
      <c r="N68" s="123">
        <v>12.840876779735835</v>
      </c>
      <c r="O68" s="123">
        <v>12.642792056720486</v>
      </c>
      <c r="P68" s="123">
        <v>11.593780496158374</v>
      </c>
      <c r="Q68" s="123">
        <v>11.577368121405362</v>
      </c>
      <c r="R68" s="123">
        <v>11.576834753865237</v>
      </c>
      <c r="S68" s="123">
        <v>11.83181816186962</v>
      </c>
      <c r="T68" s="123">
        <v>11.692672951973925</v>
      </c>
      <c r="U68" s="123">
        <v>11.60400908528738</v>
      </c>
      <c r="V68" s="123">
        <v>11.948514718589617</v>
      </c>
      <c r="W68" s="123">
        <v>11.564383711297364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13.480767332050286</v>
      </c>
      <c r="D69" s="99">
        <v>14.126064231153141</v>
      </c>
      <c r="E69" s="99">
        <v>13.595269973966248</v>
      </c>
      <c r="F69" s="99">
        <v>13.96988960040588</v>
      </c>
      <c r="G69" s="99">
        <v>12.833672975863474</v>
      </c>
      <c r="H69" s="99">
        <v>13.407685937122361</v>
      </c>
      <c r="I69" s="99">
        <v>12.412390336120348</v>
      </c>
      <c r="J69" s="99">
        <v>12.449761942340361</v>
      </c>
      <c r="K69" s="99">
        <v>11.781587190473486</v>
      </c>
      <c r="L69" s="99">
        <v>11.571030545773787</v>
      </c>
      <c r="M69" s="99">
        <v>13.548900555659866</v>
      </c>
      <c r="N69" s="99">
        <v>12.930646827712554</v>
      </c>
      <c r="O69" s="99">
        <v>12.335323012988955</v>
      </c>
      <c r="P69" s="99">
        <v>11.608009526712872</v>
      </c>
      <c r="Q69" s="99">
        <v>11.345657589376529</v>
      </c>
      <c r="R69" s="99">
        <v>11.426627882749949</v>
      </c>
      <c r="S69" s="99">
        <v>11.663761956302107</v>
      </c>
      <c r="T69" s="99">
        <v>11.534332354105098</v>
      </c>
      <c r="U69" s="99">
        <v>11.574060262614482</v>
      </c>
      <c r="V69" s="99">
        <v>11.79031056274558</v>
      </c>
      <c r="W69" s="99">
        <v>11.314343425350396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9.6104292126333171</v>
      </c>
      <c r="D70" s="99">
        <v>10.02843711386328</v>
      </c>
      <c r="E70" s="99">
        <v>9.838420328945972</v>
      </c>
      <c r="F70" s="99">
        <v>10.145399770974155</v>
      </c>
      <c r="G70" s="99">
        <v>9.2977033526487247</v>
      </c>
      <c r="H70" s="99">
        <v>9.7485283539802943</v>
      </c>
      <c r="I70" s="99">
        <v>9.2738083592730547</v>
      </c>
      <c r="J70" s="99">
        <v>9.3006901256977166</v>
      </c>
      <c r="K70" s="99">
        <v>8.8066266514242724</v>
      </c>
      <c r="L70" s="99">
        <v>9.5966076592277183</v>
      </c>
      <c r="M70" s="99">
        <v>10.329340176474995</v>
      </c>
      <c r="N70" s="99">
        <v>0</v>
      </c>
      <c r="O70" s="99">
        <v>0</v>
      </c>
      <c r="P70" s="99">
        <v>0</v>
      </c>
      <c r="Q70" s="99">
        <v>9.5734642797863962</v>
      </c>
      <c r="R70" s="99">
        <v>9.7625857649457988</v>
      </c>
      <c r="S70" s="99">
        <v>10.153362427830146</v>
      </c>
      <c r="T70" s="99">
        <v>10.16286069989753</v>
      </c>
      <c r="U70" s="99">
        <v>10.273852475437138</v>
      </c>
      <c r="V70" s="99">
        <v>10.554157838457634</v>
      </c>
      <c r="W70" s="99">
        <v>10.181608420204839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3.1845812072814632</v>
      </c>
      <c r="D71" s="102">
        <v>3.0467464686654004</v>
      </c>
      <c r="E71" s="102">
        <v>3.2637120628771452</v>
      </c>
      <c r="F71" s="102">
        <v>3.2620962948420673</v>
      </c>
      <c r="G71" s="102">
        <v>2.7448701085321097</v>
      </c>
      <c r="H71" s="102">
        <v>2.7460403064987879</v>
      </c>
      <c r="I71" s="102">
        <v>3.0700628843695204</v>
      </c>
      <c r="J71" s="102">
        <v>2.8564645488683649</v>
      </c>
      <c r="K71" s="102">
        <v>2.4843018699680441</v>
      </c>
      <c r="L71" s="102">
        <v>5.2194323065391597</v>
      </c>
      <c r="M71" s="102">
        <v>2.7270399359405144</v>
      </c>
      <c r="N71" s="102">
        <v>0</v>
      </c>
      <c r="O71" s="102">
        <v>0</v>
      </c>
      <c r="P71" s="102">
        <v>0</v>
      </c>
      <c r="Q71" s="102">
        <v>2.4863302390306985</v>
      </c>
      <c r="R71" s="102">
        <v>2.3260980692223807</v>
      </c>
      <c r="S71" s="102">
        <v>2.6697119925733004</v>
      </c>
      <c r="T71" s="102">
        <v>2.630179932888622</v>
      </c>
      <c r="U71" s="102">
        <v>2.4386824300069168</v>
      </c>
      <c r="V71" s="102">
        <v>2.5800170504694844</v>
      </c>
      <c r="W71" s="102">
        <v>2.5377628190065162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6.4258480053518561</v>
      </c>
      <c r="D72" s="105">
        <v>6.9816906451978804</v>
      </c>
      <c r="E72" s="105">
        <v>6.5747082660688285</v>
      </c>
      <c r="F72" s="105">
        <v>6.883303476132089</v>
      </c>
      <c r="G72" s="105">
        <v>6.5528332441166146</v>
      </c>
      <c r="H72" s="105">
        <v>7.0024880474815099</v>
      </c>
      <c r="I72" s="105">
        <v>6.2037454749035339</v>
      </c>
      <c r="J72" s="105">
        <v>6.4442255768293535</v>
      </c>
      <c r="K72" s="105">
        <v>6.3223247814562287</v>
      </c>
      <c r="L72" s="105">
        <v>4.3771753526885577</v>
      </c>
      <c r="M72" s="105">
        <v>7.6023002405344826</v>
      </c>
      <c r="N72" s="105">
        <v>0</v>
      </c>
      <c r="O72" s="105">
        <v>0</v>
      </c>
      <c r="P72" s="105">
        <v>0</v>
      </c>
      <c r="Q72" s="105">
        <v>7.0871340407556982</v>
      </c>
      <c r="R72" s="105">
        <v>7.4364876957234181</v>
      </c>
      <c r="S72" s="105">
        <v>7.4836504352568456</v>
      </c>
      <c r="T72" s="105">
        <v>7.5326807670089106</v>
      </c>
      <c r="U72" s="105">
        <v>7.8351700454302238</v>
      </c>
      <c r="V72" s="105">
        <v>7.9741407879881496</v>
      </c>
      <c r="W72" s="105">
        <v>7.643845601198322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12.407518701246174</v>
      </c>
      <c r="D73" s="102">
        <v>12.217855262417055</v>
      </c>
      <c r="E73" s="102">
        <v>12.745591695647953</v>
      </c>
      <c r="F73" s="102">
        <v>12.616992645810758</v>
      </c>
      <c r="G73" s="102">
        <v>0</v>
      </c>
      <c r="H73" s="102">
        <v>11.866855078120418</v>
      </c>
      <c r="I73" s="102">
        <v>11.784992114363551</v>
      </c>
      <c r="J73" s="102">
        <v>11.796215965567789</v>
      </c>
      <c r="K73" s="102">
        <v>10.760320997596809</v>
      </c>
      <c r="L73" s="102">
        <v>11.588210699375626</v>
      </c>
      <c r="M73" s="102">
        <v>12.300549627450387</v>
      </c>
      <c r="N73" s="102">
        <v>12.981763789043759</v>
      </c>
      <c r="O73" s="102">
        <v>13.499089129243698</v>
      </c>
      <c r="P73" s="102">
        <v>11.883650928976797</v>
      </c>
      <c r="Q73" s="102">
        <v>12.249518366567537</v>
      </c>
      <c r="R73" s="102">
        <v>12.184707255715505</v>
      </c>
      <c r="S73" s="102">
        <v>12.783942950470534</v>
      </c>
      <c r="T73" s="102">
        <v>12.782949287208282</v>
      </c>
      <c r="U73" s="102">
        <v>12.514818976049405</v>
      </c>
      <c r="V73" s="102">
        <v>12.967698536787259</v>
      </c>
      <c r="W73" s="102">
        <v>12.459319380134898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9.5878884309427477</v>
      </c>
      <c r="D74" s="105">
        <v>9.3754187509956228</v>
      </c>
      <c r="E74" s="105">
        <v>9.8842021673426519</v>
      </c>
      <c r="F74" s="105">
        <v>9.7708931182086172</v>
      </c>
      <c r="G74" s="105">
        <v>0</v>
      </c>
      <c r="H74" s="105">
        <v>9.1136262976707112</v>
      </c>
      <c r="I74" s="105">
        <v>9.2124473024730467</v>
      </c>
      <c r="J74" s="105">
        <v>9.1735174264669972</v>
      </c>
      <c r="K74" s="105">
        <v>8.3222983133061348</v>
      </c>
      <c r="L74" s="105">
        <v>9.7767712407327458</v>
      </c>
      <c r="M74" s="105">
        <v>9.5308382780467849</v>
      </c>
      <c r="N74" s="105">
        <v>10.30472182973778</v>
      </c>
      <c r="O74" s="105">
        <v>10.834436629136587</v>
      </c>
      <c r="P74" s="105">
        <v>9.4088058470479456</v>
      </c>
      <c r="Q74" s="105">
        <v>9.8924211317133537</v>
      </c>
      <c r="R74" s="105">
        <v>9.8693656476173945</v>
      </c>
      <c r="S74" s="105">
        <v>10.509584351359587</v>
      </c>
      <c r="T74" s="105">
        <v>10.58689258001492</v>
      </c>
      <c r="U74" s="105">
        <v>10.3849765579193</v>
      </c>
      <c r="V74" s="105">
        <v>10.838737887747877</v>
      </c>
      <c r="W74" s="105">
        <v>10.473646489877046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2.9317044027103054</v>
      </c>
      <c r="D75" s="99">
        <v>2.6336439714123108</v>
      </c>
      <c r="E75" s="99">
        <v>3.0606106549825296</v>
      </c>
      <c r="F75" s="99">
        <v>2.9460849970908809</v>
      </c>
      <c r="G75" s="99">
        <v>0</v>
      </c>
      <c r="H75" s="99">
        <v>2.4253011118687953</v>
      </c>
      <c r="I75" s="99">
        <v>2.915278170223929</v>
      </c>
      <c r="J75" s="99">
        <v>2.7052879319993712</v>
      </c>
      <c r="K75" s="99">
        <v>2.2618616179402915</v>
      </c>
      <c r="L75" s="99">
        <v>5.2262023118295309</v>
      </c>
      <c r="M75" s="99">
        <v>2.4583936695190931</v>
      </c>
      <c r="N75" s="99">
        <v>3.2898848654745803</v>
      </c>
      <c r="O75" s="99">
        <v>3.5660252078855676</v>
      </c>
      <c r="P75" s="99">
        <v>2.2633823938550606</v>
      </c>
      <c r="Q75" s="99">
        <v>2.6862727153584434</v>
      </c>
      <c r="R75" s="99">
        <v>2.4808912642019898</v>
      </c>
      <c r="S75" s="99">
        <v>2.9302659265537296</v>
      </c>
      <c r="T75" s="99">
        <v>2.9214073179276863</v>
      </c>
      <c r="U75" s="99">
        <v>2.6412245369445109</v>
      </c>
      <c r="V75" s="99">
        <v>2.8418610639957085</v>
      </c>
      <c r="W75" s="99">
        <v>2.7968871962406308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6.6561840282324418</v>
      </c>
      <c r="D76" s="99">
        <v>6.7417747795833138</v>
      </c>
      <c r="E76" s="99">
        <v>6.8235915123601236</v>
      </c>
      <c r="F76" s="99">
        <v>6.8248081211177354</v>
      </c>
      <c r="G76" s="99">
        <v>0</v>
      </c>
      <c r="H76" s="99">
        <v>6.6883251858019159</v>
      </c>
      <c r="I76" s="99">
        <v>6.2971691322491186</v>
      </c>
      <c r="J76" s="99">
        <v>6.468229494467626</v>
      </c>
      <c r="K76" s="99">
        <v>6.0604366953658433</v>
      </c>
      <c r="L76" s="99">
        <v>4.5505689289032141</v>
      </c>
      <c r="M76" s="99">
        <v>7.0724446085276931</v>
      </c>
      <c r="N76" s="99">
        <v>7.0148369642631998</v>
      </c>
      <c r="O76" s="99">
        <v>7.2684114212510194</v>
      </c>
      <c r="P76" s="99">
        <v>7.1454234531928877</v>
      </c>
      <c r="Q76" s="99">
        <v>7.2061484163549094</v>
      </c>
      <c r="R76" s="99">
        <v>7.388474383415403</v>
      </c>
      <c r="S76" s="99">
        <v>7.5793184248058587</v>
      </c>
      <c r="T76" s="99">
        <v>7.6654852620872358</v>
      </c>
      <c r="U76" s="99">
        <v>7.7437520209747888</v>
      </c>
      <c r="V76" s="99">
        <v>7.9968768237521708</v>
      </c>
      <c r="W76" s="99">
        <v>7.6767592936364153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8.3058209362165272</v>
      </c>
      <c r="D77" s="123">
        <v>9.2138462501091745</v>
      </c>
      <c r="E77" s="123">
        <v>8.4314653184769082</v>
      </c>
      <c r="F77" s="123">
        <v>7.8047988538165347</v>
      </c>
      <c r="G77" s="123">
        <v>7.3973000929107027</v>
      </c>
      <c r="H77" s="123">
        <v>7.9639802943457196</v>
      </c>
      <c r="I77" s="123">
        <v>8.3331462490198369</v>
      </c>
      <c r="J77" s="123">
        <v>7.9127361523899005</v>
      </c>
      <c r="K77" s="123">
        <v>6.8343000539770857</v>
      </c>
      <c r="L77" s="123">
        <v>7.6776026520989324</v>
      </c>
      <c r="M77" s="123">
        <v>8.7515835720463571</v>
      </c>
      <c r="N77" s="123">
        <v>7.9709690371898594</v>
      </c>
      <c r="O77" s="123">
        <v>7.7763061359757213</v>
      </c>
      <c r="P77" s="123">
        <v>7.5611081001597018</v>
      </c>
      <c r="Q77" s="123">
        <v>7.420569512978644</v>
      </c>
      <c r="R77" s="123">
        <v>7.4828854204355153</v>
      </c>
      <c r="S77" s="123">
        <v>7.6277317386894081</v>
      </c>
      <c r="T77" s="123">
        <v>7.515566862803496</v>
      </c>
      <c r="U77" s="123">
        <v>7.60130497638026</v>
      </c>
      <c r="V77" s="123">
        <v>7.6070034625081178</v>
      </c>
      <c r="W77" s="123">
        <v>7.1257658269433186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8.825164636069271</v>
      </c>
      <c r="D78" s="99">
        <v>9.3540255038848006</v>
      </c>
      <c r="E78" s="99">
        <v>8.4618038126058188</v>
      </c>
      <c r="F78" s="99">
        <v>7.9210090482885533</v>
      </c>
      <c r="G78" s="99">
        <v>7.8998886014357286</v>
      </c>
      <c r="H78" s="99">
        <v>8.1606880645004996</v>
      </c>
      <c r="I78" s="99">
        <v>8.3503477404568205</v>
      </c>
      <c r="J78" s="99">
        <v>8.1687798846513147</v>
      </c>
      <c r="K78" s="99">
        <v>6.8791764776319786</v>
      </c>
      <c r="L78" s="99">
        <v>7.8291458555392097</v>
      </c>
      <c r="M78" s="99">
        <v>9.0094737989795153</v>
      </c>
      <c r="N78" s="99">
        <v>8.6171371009221378</v>
      </c>
      <c r="O78" s="99">
        <v>8.1857850149921951</v>
      </c>
      <c r="P78" s="99">
        <v>7.8861105382130123</v>
      </c>
      <c r="Q78" s="99">
        <v>7.8859763058424681</v>
      </c>
      <c r="R78" s="99">
        <v>7.9418274155590227</v>
      </c>
      <c r="S78" s="99">
        <v>8.1315545624486081</v>
      </c>
      <c r="T78" s="99">
        <v>8.061055691285592</v>
      </c>
      <c r="U78" s="99">
        <v>8.1011631783102143</v>
      </c>
      <c r="V78" s="99">
        <v>8.3312975979577413</v>
      </c>
      <c r="W78" s="99">
        <v>7.8530563556652657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7.4625070263349897</v>
      </c>
      <c r="D79" s="110">
        <v>7.3691492770428972</v>
      </c>
      <c r="E79" s="110">
        <v>7.1485145584374967</v>
      </c>
      <c r="F79" s="110">
        <v>5.8514721563551673</v>
      </c>
      <c r="G79" s="110">
        <v>6.3007313042159501</v>
      </c>
      <c r="H79" s="110">
        <v>6.4018414982325185</v>
      </c>
      <c r="I79" s="110">
        <v>6.5482783546908108</v>
      </c>
      <c r="J79" s="110">
        <v>6.7738799727084613</v>
      </c>
      <c r="K79" s="110">
        <v>4.8245991228084408</v>
      </c>
      <c r="L79" s="110">
        <v>6.6951283573182865</v>
      </c>
      <c r="M79" s="110">
        <v>6.3373450561969964</v>
      </c>
      <c r="N79" s="110">
        <v>6.8581812320566655</v>
      </c>
      <c r="O79" s="110">
        <v>7.0244784979219448</v>
      </c>
      <c r="P79" s="110">
        <v>5.7279044240215171</v>
      </c>
      <c r="Q79" s="110">
        <v>6.0833063123892259</v>
      </c>
      <c r="R79" s="110">
        <v>5.9205011930841875</v>
      </c>
      <c r="S79" s="110">
        <v>6.1302820683659469</v>
      </c>
      <c r="T79" s="110">
        <v>6.0153426254653555</v>
      </c>
      <c r="U79" s="110">
        <v>5.8281098164752114</v>
      </c>
      <c r="V79" s="110">
        <v>6.0071571281307898</v>
      </c>
      <c r="W79" s="110">
        <v>5.6513077332523682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172.68362244541376</v>
      </c>
      <c r="D81" s="118">
        <f t="shared" si="28"/>
        <v>158.3677406336445</v>
      </c>
      <c r="E81" s="118">
        <f t="shared" si="28"/>
        <v>165.36454190899045</v>
      </c>
      <c r="F81" s="118">
        <f t="shared" si="28"/>
        <v>163.36948140786589</v>
      </c>
      <c r="G81" s="118">
        <f t="shared" si="28"/>
        <v>155.26973655567892</v>
      </c>
      <c r="H81" s="118">
        <f t="shared" si="28"/>
        <v>141.42898544620223</v>
      </c>
      <c r="I81" s="118">
        <f t="shared" si="28"/>
        <v>129.44909971873551</v>
      </c>
      <c r="J81" s="118">
        <f t="shared" si="28"/>
        <v>131.6629545396803</v>
      </c>
      <c r="K81" s="118">
        <f t="shared" si="28"/>
        <v>126.09973208245201</v>
      </c>
      <c r="L81" s="118">
        <f t="shared" si="28"/>
        <v>133.93126859819859</v>
      </c>
      <c r="M81" s="118">
        <f t="shared" si="28"/>
        <v>108.9742900837461</v>
      </c>
      <c r="N81" s="118">
        <f t="shared" si="28"/>
        <v>119.43360121576424</v>
      </c>
      <c r="O81" s="118">
        <f t="shared" si="28"/>
        <v>124.66099825282848</v>
      </c>
      <c r="P81" s="118">
        <f t="shared" si="28"/>
        <v>97.132722556442573</v>
      </c>
      <c r="Q81" s="118">
        <f t="shared" si="28"/>
        <v>98.591021855449199</v>
      </c>
      <c r="R81" s="118">
        <f t="shared" ref="R81:V81" si="29">R82+R85+R87+R100</f>
        <v>100.00972353951065</v>
      </c>
      <c r="S81" s="118">
        <f t="shared" si="29"/>
        <v>94.462465724596299</v>
      </c>
      <c r="T81" s="118">
        <f t="shared" si="29"/>
        <v>88.767710525795579</v>
      </c>
      <c r="U81" s="118">
        <f t="shared" si="29"/>
        <v>86.004917357045017</v>
      </c>
      <c r="V81" s="118">
        <f t="shared" si="29"/>
        <v>76.895716306514316</v>
      </c>
      <c r="W81" s="118">
        <f t="shared" ref="W81" si="30">W82+W85+W87+W100</f>
        <v>81.295030497528359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152.04796507719854</v>
      </c>
      <c r="D82" s="123">
        <f t="shared" si="31"/>
        <v>137.80848318576335</v>
      </c>
      <c r="E82" s="123">
        <f t="shared" si="31"/>
        <v>144.82027094970314</v>
      </c>
      <c r="F82" s="123">
        <f t="shared" si="31"/>
        <v>143.67339293961763</v>
      </c>
      <c r="G82" s="123">
        <f t="shared" si="31"/>
        <v>136.55773815559857</v>
      </c>
      <c r="H82" s="123">
        <f t="shared" si="31"/>
        <v>122.65941933645979</v>
      </c>
      <c r="I82" s="123">
        <f t="shared" si="31"/>
        <v>110.61860422336595</v>
      </c>
      <c r="J82" s="123">
        <f t="shared" si="31"/>
        <v>112.94059763303976</v>
      </c>
      <c r="K82" s="123">
        <f t="shared" si="31"/>
        <v>109.44462484310996</v>
      </c>
      <c r="L82" s="123">
        <f t="shared" si="31"/>
        <v>115.35675082969371</v>
      </c>
      <c r="M82" s="123">
        <f t="shared" si="31"/>
        <v>89.881100958480246</v>
      </c>
      <c r="N82" s="123">
        <f t="shared" si="31"/>
        <v>99.316997361487623</v>
      </c>
      <c r="O82" s="123">
        <f t="shared" si="31"/>
        <v>103.84124284164946</v>
      </c>
      <c r="P82" s="123">
        <f t="shared" si="31"/>
        <v>78.954758828976338</v>
      </c>
      <c r="Q82" s="123">
        <f t="shared" si="31"/>
        <v>79.910350320134967</v>
      </c>
      <c r="R82" s="123">
        <f t="shared" ref="R82:V82" si="32">SUM(R83:R84)</f>
        <v>81.664586449689239</v>
      </c>
      <c r="S82" s="123">
        <f t="shared" si="32"/>
        <v>75.107344536913743</v>
      </c>
      <c r="T82" s="123">
        <f t="shared" si="32"/>
        <v>69.627021590393582</v>
      </c>
      <c r="U82" s="123">
        <f t="shared" si="32"/>
        <v>67.003083412497006</v>
      </c>
      <c r="V82" s="123">
        <f t="shared" si="32"/>
        <v>57.374994434512836</v>
      </c>
      <c r="W82" s="123">
        <f t="shared" ref="W82" si="33">SUM(W83:W84)</f>
        <v>62.335138503988944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151.1630278017532</v>
      </c>
      <c r="D83" s="99">
        <v>137.00144167590582</v>
      </c>
      <c r="E83" s="99">
        <v>143.99530383016878</v>
      </c>
      <c r="F83" s="99">
        <v>142.83231314678605</v>
      </c>
      <c r="G83" s="99">
        <v>135.76125495396704</v>
      </c>
      <c r="H83" s="99">
        <v>121.94342105399913</v>
      </c>
      <c r="I83" s="99">
        <v>109.9609621833641</v>
      </c>
      <c r="J83" s="99">
        <v>112.26701177487534</v>
      </c>
      <c r="K83" s="99">
        <v>108.799200444402</v>
      </c>
      <c r="L83" s="99">
        <v>114.66837246123318</v>
      </c>
      <c r="M83" s="99">
        <v>89.342347955823584</v>
      </c>
      <c r="N83" s="99">
        <v>98.719456421855071</v>
      </c>
      <c r="O83" s="99">
        <v>103.21514958149812</v>
      </c>
      <c r="P83" s="99">
        <v>78.476682878583759</v>
      </c>
      <c r="Q83" s="99">
        <v>79.42348172252288</v>
      </c>
      <c r="R83" s="99">
        <v>81.1611809099807</v>
      </c>
      <c r="S83" s="99">
        <v>74.638163025789765</v>
      </c>
      <c r="T83" s="99">
        <v>69.185997068866513</v>
      </c>
      <c r="U83" s="99">
        <v>66.573154329074086</v>
      </c>
      <c r="V83" s="99">
        <v>57.002995860593572</v>
      </c>
      <c r="W83" s="99">
        <v>61.927534961879431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0.88493727544532452</v>
      </c>
      <c r="D84" s="99">
        <v>0.80704150985751377</v>
      </c>
      <c r="E84" s="99">
        <v>0.8249671195343603</v>
      </c>
      <c r="F84" s="99">
        <v>0.8410797928315783</v>
      </c>
      <c r="G84" s="99">
        <v>0.79648320163152952</v>
      </c>
      <c r="H84" s="99">
        <v>0.71599828246066188</v>
      </c>
      <c r="I84" s="99">
        <v>0.65764204000184534</v>
      </c>
      <c r="J84" s="99">
        <v>0.67358585816441163</v>
      </c>
      <c r="K84" s="99">
        <v>0.64542439870795454</v>
      </c>
      <c r="L84" s="99">
        <v>0.68837836846053091</v>
      </c>
      <c r="M84" s="99">
        <v>0.53875300265666548</v>
      </c>
      <c r="N84" s="99">
        <v>0.59754093963255805</v>
      </c>
      <c r="O84" s="99">
        <v>0.62609326015133138</v>
      </c>
      <c r="P84" s="99">
        <v>0.47807595039257805</v>
      </c>
      <c r="Q84" s="99">
        <v>0.48686859761208812</v>
      </c>
      <c r="R84" s="99">
        <v>0.50340553970854307</v>
      </c>
      <c r="S84" s="99">
        <v>0.4691815111239776</v>
      </c>
      <c r="T84" s="99">
        <v>0.44102452152706501</v>
      </c>
      <c r="U84" s="99">
        <v>0.42992908342292224</v>
      </c>
      <c r="V84" s="99">
        <v>0.37199857391926394</v>
      </c>
      <c r="W84" s="99">
        <v>0.40760354210951316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3.8701860956728465E-2</v>
      </c>
      <c r="D85" s="123">
        <f t="shared" si="34"/>
        <v>9.5072367670282945E-2</v>
      </c>
      <c r="E85" s="123">
        <f t="shared" si="34"/>
        <v>6.1437656095051724E-2</v>
      </c>
      <c r="F85" s="123">
        <f t="shared" si="34"/>
        <v>2.4355638149699328E-2</v>
      </c>
      <c r="G85" s="123">
        <f t="shared" si="34"/>
        <v>2.7828851911504464E-2</v>
      </c>
      <c r="H85" s="123">
        <f t="shared" si="34"/>
        <v>4.5695976848258338E-2</v>
      </c>
      <c r="I85" s="123">
        <f t="shared" si="34"/>
        <v>9.8937008067276292E-3</v>
      </c>
      <c r="J85" s="123">
        <f t="shared" si="34"/>
        <v>4.9824725810171812E-2</v>
      </c>
      <c r="K85" s="123">
        <f t="shared" si="34"/>
        <v>0.17795527292546764</v>
      </c>
      <c r="L85" s="123">
        <f t="shared" si="34"/>
        <v>0.1007067703154884</v>
      </c>
      <c r="M85" s="123">
        <f t="shared" si="34"/>
        <v>6.9998733892351922E-2</v>
      </c>
      <c r="N85" s="123">
        <f t="shared" si="34"/>
        <v>6.0784145970226446E-2</v>
      </c>
      <c r="O85" s="123">
        <f t="shared" si="34"/>
        <v>0.11634045171190859</v>
      </c>
      <c r="P85" s="123">
        <f t="shared" si="34"/>
        <v>4.8616042354610062E-2</v>
      </c>
      <c r="Q85" s="123">
        <f t="shared" si="34"/>
        <v>7.1489733950347259E-2</v>
      </c>
      <c r="R85" s="123">
        <f t="shared" si="34"/>
        <v>0.21214630061537323</v>
      </c>
      <c r="S85" s="123">
        <f t="shared" si="34"/>
        <v>0.25555001634244767</v>
      </c>
      <c r="T85" s="123">
        <f t="shared" si="34"/>
        <v>0.19859128442441598</v>
      </c>
      <c r="U85" s="123">
        <f t="shared" si="34"/>
        <v>0.45661629587554647</v>
      </c>
      <c r="V85" s="123">
        <f t="shared" si="34"/>
        <v>0.22387533616605837</v>
      </c>
      <c r="W85" s="123">
        <f t="shared" si="34"/>
        <v>0.66662442904125307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3.8701860956728465E-2</v>
      </c>
      <c r="D86" s="99">
        <f>RES_hhdet_in_fech!D86/RES_summary!D$21</f>
        <v>9.5072367670282945E-2</v>
      </c>
      <c r="E86" s="99">
        <f>RES_hhdet_in_fech!E86/RES_summary!E$21</f>
        <v>6.1437656095051724E-2</v>
      </c>
      <c r="F86" s="99">
        <f>RES_hhdet_in_fech!F86/RES_summary!F$21</f>
        <v>2.4355638149699328E-2</v>
      </c>
      <c r="G86" s="99">
        <f>RES_hhdet_in_fech!G86/RES_summary!G$21</f>
        <v>2.7828851911504464E-2</v>
      </c>
      <c r="H86" s="99">
        <f>RES_hhdet_in_fech!H86/RES_summary!H$21</f>
        <v>4.5695976848258338E-2</v>
      </c>
      <c r="I86" s="99">
        <f>RES_hhdet_in_fech!I86/RES_summary!I$21</f>
        <v>9.8937008067276292E-3</v>
      </c>
      <c r="J86" s="99">
        <f>RES_hhdet_in_fech!J86/RES_summary!J$21</f>
        <v>4.9824725810171812E-2</v>
      </c>
      <c r="K86" s="99">
        <f>RES_hhdet_in_fech!K86/RES_summary!K$21</f>
        <v>0.17795527292546764</v>
      </c>
      <c r="L86" s="99">
        <f>RES_hhdet_in_fech!L86/RES_summary!L$21</f>
        <v>0.1007067703154884</v>
      </c>
      <c r="M86" s="99">
        <f>RES_hhdet_in_fech!M86/RES_summary!M$21</f>
        <v>6.9998733892351922E-2</v>
      </c>
      <c r="N86" s="99">
        <f>RES_hhdet_in_fech!N86/RES_summary!N$21</f>
        <v>6.0784145970226446E-2</v>
      </c>
      <c r="O86" s="99">
        <f>RES_hhdet_in_fech!O86/RES_summary!O$21</f>
        <v>0.11634045171190859</v>
      </c>
      <c r="P86" s="99">
        <f>RES_hhdet_in_fech!P86/RES_summary!P$21</f>
        <v>4.8616042354610062E-2</v>
      </c>
      <c r="Q86" s="99">
        <f>RES_hhdet_in_fech!Q86/RES_summary!Q$21</f>
        <v>7.1489733950347259E-2</v>
      </c>
      <c r="R86" s="99">
        <f>RES_hhdet_in_fech!R86/RES_summary!R$21</f>
        <v>0.21214630061537323</v>
      </c>
      <c r="S86" s="99">
        <f>RES_hhdet_in_fech!S86/RES_summary!S$21</f>
        <v>0.25555001634244767</v>
      </c>
      <c r="T86" s="99">
        <f>RES_hhdet_in_fech!T86/RES_summary!T$21</f>
        <v>0.19859128442441598</v>
      </c>
      <c r="U86" s="99">
        <f>RES_hhdet_in_fech!U86/RES_summary!U$21</f>
        <v>0.45661629587554647</v>
      </c>
      <c r="V86" s="99">
        <f>RES_hhdet_in_fech!V86/RES_summary!V$21</f>
        <v>0.22387533616605837</v>
      </c>
      <c r="W86" s="99">
        <f>RES_hhdet_in_fech!W86/RES_summary!W$21</f>
        <v>0.66662442904125307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12.490815302492042</v>
      </c>
      <c r="D87" s="123">
        <v>12.307473051595107</v>
      </c>
      <c r="E87" s="123">
        <v>12.730465481565661</v>
      </c>
      <c r="F87" s="123">
        <v>12.627254925667728</v>
      </c>
      <c r="G87" s="123">
        <v>11.66735517546371</v>
      </c>
      <c r="H87" s="123">
        <v>11.782137555876922</v>
      </c>
      <c r="I87" s="123">
        <v>11.639697208085977</v>
      </c>
      <c r="J87" s="123">
        <v>11.593256175383063</v>
      </c>
      <c r="K87" s="123">
        <v>10.629150047582332</v>
      </c>
      <c r="L87" s="123">
        <v>11.32768822963744</v>
      </c>
      <c r="M87" s="123">
        <v>11.946282434211941</v>
      </c>
      <c r="N87" s="123">
        <v>12.713027101053147</v>
      </c>
      <c r="O87" s="123">
        <v>13.256015526510993</v>
      </c>
      <c r="P87" s="123">
        <v>11.606319407979504</v>
      </c>
      <c r="Q87" s="123">
        <v>11.95022695105756</v>
      </c>
      <c r="R87" s="123">
        <v>11.862636806788609</v>
      </c>
      <c r="S87" s="123">
        <v>12.475974330156252</v>
      </c>
      <c r="T87" s="123">
        <v>12.375714072524728</v>
      </c>
      <c r="U87" s="123">
        <v>12.175670917307155</v>
      </c>
      <c r="V87" s="123">
        <v>12.695221381968535</v>
      </c>
      <c r="W87" s="123">
        <v>12.164929060382779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13.348170393593808</v>
      </c>
      <c r="D88" s="99">
        <v>12.98718481180792</v>
      </c>
      <c r="E88" s="99">
        <v>13.571919675390427</v>
      </c>
      <c r="F88" s="99">
        <v>12.846440682109918</v>
      </c>
      <c r="G88" s="99">
        <v>11.919837717018062</v>
      </c>
      <c r="H88" s="99">
        <v>11.654189833737457</v>
      </c>
      <c r="I88" s="99">
        <v>11.581196152662015</v>
      </c>
      <c r="J88" s="99">
        <v>11.05614524800481</v>
      </c>
      <c r="K88" s="99">
        <v>10.642865342759222</v>
      </c>
      <c r="L88" s="99">
        <v>12.498986925046815</v>
      </c>
      <c r="M88" s="99">
        <v>12.078681266388765</v>
      </c>
      <c r="N88" s="99">
        <v>11.453333010819719</v>
      </c>
      <c r="O88" s="99">
        <v>11.607744715053286</v>
      </c>
      <c r="P88" s="99">
        <v>11.462546896555683</v>
      </c>
      <c r="Q88" s="99">
        <v>11.158573745709511</v>
      </c>
      <c r="R88" s="99">
        <v>10.994512445347711</v>
      </c>
      <c r="S88" s="99">
        <v>11.283635228393587</v>
      </c>
      <c r="T88" s="99">
        <v>11.289842512132171</v>
      </c>
      <c r="U88" s="99">
        <v>10.88763103576747</v>
      </c>
      <c r="V88" s="99">
        <v>10.425298029818837</v>
      </c>
      <c r="W88" s="99">
        <v>12.863804450178465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10.169478091437657</v>
      </c>
      <c r="F89" s="99">
        <v>0</v>
      </c>
      <c r="G89" s="99">
        <v>9.0838180595510476</v>
      </c>
      <c r="H89" s="99">
        <v>8.9763014487974537</v>
      </c>
      <c r="I89" s="99">
        <v>9.1845412706659157</v>
      </c>
      <c r="J89" s="99">
        <v>8.8325281082749516</v>
      </c>
      <c r="K89" s="99">
        <v>8.5701856284727356</v>
      </c>
      <c r="L89" s="99">
        <v>10.90646817620293</v>
      </c>
      <c r="M89" s="99">
        <v>9.9551626009390581</v>
      </c>
      <c r="N89" s="99">
        <v>0</v>
      </c>
      <c r="O89" s="99">
        <v>0</v>
      </c>
      <c r="P89" s="99">
        <v>9.6678924791519822</v>
      </c>
      <c r="Q89" s="99">
        <v>0</v>
      </c>
      <c r="R89" s="99">
        <v>0</v>
      </c>
      <c r="S89" s="99">
        <v>0</v>
      </c>
      <c r="T89" s="99">
        <v>10.074791346451313</v>
      </c>
      <c r="U89" s="99">
        <v>9.8233920571514535</v>
      </c>
      <c r="V89" s="99">
        <v>9.5188496050511286</v>
      </c>
      <c r="W89" s="99">
        <v>11.889323844132871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3.2587230980310666</v>
      </c>
      <c r="F90" s="102">
        <v>0</v>
      </c>
      <c r="G90" s="102">
        <v>2.5490395237196868</v>
      </c>
      <c r="H90" s="102">
        <v>2.38265872955234</v>
      </c>
      <c r="I90" s="102">
        <v>2.8633845335401604</v>
      </c>
      <c r="J90" s="102">
        <v>2.5340002011344458</v>
      </c>
      <c r="K90" s="102">
        <v>2.2420162268474333</v>
      </c>
      <c r="L90" s="102">
        <v>5.6463663223702971</v>
      </c>
      <c r="M90" s="102">
        <v>2.4251001944656179</v>
      </c>
      <c r="N90" s="102">
        <v>0</v>
      </c>
      <c r="O90" s="102">
        <v>0</v>
      </c>
      <c r="P90" s="102">
        <v>2.185713238144479</v>
      </c>
      <c r="Q90" s="102">
        <v>0</v>
      </c>
      <c r="R90" s="102">
        <v>0</v>
      </c>
      <c r="S90" s="102">
        <v>0</v>
      </c>
      <c r="T90" s="102">
        <v>2.5745755481780019</v>
      </c>
      <c r="U90" s="102">
        <v>2.2933983246769896</v>
      </c>
      <c r="V90" s="102">
        <v>2.2784135653140658</v>
      </c>
      <c r="W90" s="102">
        <v>2.9248531327871587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6.9107549934065906</v>
      </c>
      <c r="F91" s="105">
        <v>0</v>
      </c>
      <c r="G91" s="105">
        <v>6.5347785358313626</v>
      </c>
      <c r="H91" s="105">
        <v>6.5936427192451141</v>
      </c>
      <c r="I91" s="105">
        <v>6.3211567371257562</v>
      </c>
      <c r="J91" s="105">
        <v>6.2985279071405058</v>
      </c>
      <c r="K91" s="105">
        <v>6.3281694016253001</v>
      </c>
      <c r="L91" s="105">
        <v>5.2601018538326327</v>
      </c>
      <c r="M91" s="105">
        <v>7.5300624064734434</v>
      </c>
      <c r="N91" s="105">
        <v>0</v>
      </c>
      <c r="O91" s="105">
        <v>0</v>
      </c>
      <c r="P91" s="105">
        <v>7.482179241007505</v>
      </c>
      <c r="Q91" s="105">
        <v>0</v>
      </c>
      <c r="R91" s="105">
        <v>0</v>
      </c>
      <c r="S91" s="105">
        <v>0</v>
      </c>
      <c r="T91" s="105">
        <v>7.5002157982733095</v>
      </c>
      <c r="U91" s="105">
        <v>7.5299937324744635</v>
      </c>
      <c r="V91" s="105">
        <v>7.2404360397370633</v>
      </c>
      <c r="W91" s="105">
        <v>8.9644707113457116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13.799323713285689</v>
      </c>
      <c r="D92" s="102">
        <v>14.153060454977489</v>
      </c>
      <c r="E92" s="102">
        <v>13.744057529321211</v>
      </c>
      <c r="F92" s="102">
        <v>13.88888085302329</v>
      </c>
      <c r="G92" s="102">
        <v>13.522055109418607</v>
      </c>
      <c r="H92" s="102">
        <v>13.07808688188396</v>
      </c>
      <c r="I92" s="102">
        <v>13.427967673258797</v>
      </c>
      <c r="J92" s="102">
        <v>12.509505794215633</v>
      </c>
      <c r="K92" s="102">
        <v>12.512926034319632</v>
      </c>
      <c r="L92" s="102">
        <v>13.012735771109304</v>
      </c>
      <c r="M92" s="102">
        <v>13.806250314288565</v>
      </c>
      <c r="N92" s="102">
        <v>13.340217017647685</v>
      </c>
      <c r="O92" s="102">
        <v>13.030473003619273</v>
      </c>
      <c r="P92" s="102">
        <v>12.592985571081536</v>
      </c>
      <c r="Q92" s="102">
        <v>12.071603707292535</v>
      </c>
      <c r="R92" s="102">
        <v>12.006776161373207</v>
      </c>
      <c r="S92" s="102">
        <v>12.483717701087912</v>
      </c>
      <c r="T92" s="102">
        <v>12.653399953062678</v>
      </c>
      <c r="U92" s="102">
        <v>11.939379263190702</v>
      </c>
      <c r="V92" s="102">
        <v>12.077010766672993</v>
      </c>
      <c r="W92" s="102">
        <v>12.326069399701705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9.8588117016710957</v>
      </c>
      <c r="D93" s="105">
        <v>10.02036341171862</v>
      </c>
      <c r="E93" s="105">
        <v>9.8745368036846397</v>
      </c>
      <c r="F93" s="105">
        <v>9.9652487153691496</v>
      </c>
      <c r="G93" s="105">
        <v>9.6280532856349375</v>
      </c>
      <c r="H93" s="105">
        <v>9.2919015155929277</v>
      </c>
      <c r="I93" s="105">
        <v>9.7797829626460917</v>
      </c>
      <c r="J93" s="105">
        <v>9.057709380354618</v>
      </c>
      <c r="K93" s="105">
        <v>9.0156601265397605</v>
      </c>
      <c r="L93" s="105">
        <v>10.516337695618683</v>
      </c>
      <c r="M93" s="105">
        <v>10.05007708562286</v>
      </c>
      <c r="N93" s="105">
        <v>0</v>
      </c>
      <c r="O93" s="105">
        <v>0</v>
      </c>
      <c r="P93" s="105">
        <v>9.8036380374318437</v>
      </c>
      <c r="Q93" s="105">
        <v>9.730668455219055</v>
      </c>
      <c r="R93" s="105">
        <v>9.7998753461647681</v>
      </c>
      <c r="S93" s="105">
        <v>10.427104126789436</v>
      </c>
      <c r="T93" s="105">
        <v>10.718701083797294</v>
      </c>
      <c r="U93" s="105">
        <v>10.183144804573967</v>
      </c>
      <c r="V93" s="105">
        <v>10.393223759099987</v>
      </c>
      <c r="W93" s="105">
        <v>10.665327171901943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3.2600984616499291</v>
      </c>
      <c r="D94" s="99">
        <v>3.0524900871785796</v>
      </c>
      <c r="E94" s="99">
        <v>3.2994269591417997</v>
      </c>
      <c r="F94" s="99">
        <v>3.2424995616305798</v>
      </c>
      <c r="G94" s="99">
        <v>2.8922246231729845</v>
      </c>
      <c r="H94" s="99">
        <v>2.673783871358983</v>
      </c>
      <c r="I94" s="99">
        <v>3.3214835696806229</v>
      </c>
      <c r="J94" s="99">
        <v>2.8658266050043575</v>
      </c>
      <c r="K94" s="99">
        <v>2.6349472425414584</v>
      </c>
      <c r="L94" s="99">
        <v>5.8686227816839134</v>
      </c>
      <c r="M94" s="99">
        <v>2.7648081101374529</v>
      </c>
      <c r="N94" s="99">
        <v>0</v>
      </c>
      <c r="O94" s="99">
        <v>0</v>
      </c>
      <c r="P94" s="99">
        <v>2.40286515309087</v>
      </c>
      <c r="Q94" s="99">
        <v>2.6458257275049344</v>
      </c>
      <c r="R94" s="99">
        <v>2.4450540218882018</v>
      </c>
      <c r="S94" s="99">
        <v>2.8624239684906452</v>
      </c>
      <c r="T94" s="99">
        <v>2.8926390336953438</v>
      </c>
      <c r="U94" s="99">
        <v>2.5171011729816462</v>
      </c>
      <c r="V94" s="99">
        <v>2.6437325780193253</v>
      </c>
      <c r="W94" s="99">
        <v>2.7673335366029819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6.5987132400211665</v>
      </c>
      <c r="D95" s="99">
        <v>6.9678733245400393</v>
      </c>
      <c r="E95" s="99">
        <v>6.5751098445428386</v>
      </c>
      <c r="F95" s="99">
        <v>6.7227491537385706</v>
      </c>
      <c r="G95" s="99">
        <v>6.7358286624619517</v>
      </c>
      <c r="H95" s="99">
        <v>6.618117644233946</v>
      </c>
      <c r="I95" s="99">
        <v>6.4582993929654684</v>
      </c>
      <c r="J95" s="99">
        <v>6.191882775350261</v>
      </c>
      <c r="K95" s="99">
        <v>6.3807128839983003</v>
      </c>
      <c r="L95" s="99">
        <v>4.6477149139347693</v>
      </c>
      <c r="M95" s="99">
        <v>7.2852689754854074</v>
      </c>
      <c r="N95" s="99">
        <v>0</v>
      </c>
      <c r="O95" s="99">
        <v>0</v>
      </c>
      <c r="P95" s="99">
        <v>7.4007728843409746</v>
      </c>
      <c r="Q95" s="99">
        <v>7.084842727714121</v>
      </c>
      <c r="R95" s="99">
        <v>7.3548213242765659</v>
      </c>
      <c r="S95" s="99">
        <v>7.564680158298791</v>
      </c>
      <c r="T95" s="99">
        <v>7.8260620501019504</v>
      </c>
      <c r="U95" s="99">
        <v>7.6660436315923226</v>
      </c>
      <c r="V95" s="99">
        <v>7.7494911810806615</v>
      </c>
      <c r="W95" s="99">
        <v>7.8979936352989615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12.407518701246172</v>
      </c>
      <c r="D96" s="102">
        <v>12.217855262417054</v>
      </c>
      <c r="E96" s="102">
        <v>12.745591695647954</v>
      </c>
      <c r="F96" s="102">
        <v>12.616992645810759</v>
      </c>
      <c r="G96" s="102">
        <v>11.607858198326277</v>
      </c>
      <c r="H96" s="102">
        <v>11.866855078120413</v>
      </c>
      <c r="I96" s="102">
        <v>11.784992114363549</v>
      </c>
      <c r="J96" s="102">
        <v>11.796215965567791</v>
      </c>
      <c r="K96" s="102">
        <v>10.760320997596811</v>
      </c>
      <c r="L96" s="102">
        <v>11.588210699375628</v>
      </c>
      <c r="M96" s="102">
        <v>12.300549627450385</v>
      </c>
      <c r="N96" s="102">
        <v>12.981763789043761</v>
      </c>
      <c r="O96" s="102">
        <v>13.499089129243691</v>
      </c>
      <c r="P96" s="102">
        <v>11.883650928976794</v>
      </c>
      <c r="Q96" s="102">
        <v>12.249518366567536</v>
      </c>
      <c r="R96" s="102">
        <v>12.184707255715505</v>
      </c>
      <c r="S96" s="102">
        <v>12.783942950470532</v>
      </c>
      <c r="T96" s="102">
        <v>12.782949287208284</v>
      </c>
      <c r="U96" s="102">
        <v>12.514818976049405</v>
      </c>
      <c r="V96" s="102">
        <v>12.967698536787259</v>
      </c>
      <c r="W96" s="102">
        <v>12.459319380134898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9.5878884309427477</v>
      </c>
      <c r="D97" s="105">
        <v>9.3754187509956246</v>
      </c>
      <c r="E97" s="105">
        <v>9.8842021673426501</v>
      </c>
      <c r="F97" s="105">
        <v>9.7708931182086154</v>
      </c>
      <c r="G97" s="105">
        <v>8.9333896465439349</v>
      </c>
      <c r="H97" s="105">
        <v>9.1136262976707094</v>
      </c>
      <c r="I97" s="105">
        <v>9.2124473024730467</v>
      </c>
      <c r="J97" s="105">
        <v>9.173517426466999</v>
      </c>
      <c r="K97" s="105">
        <v>8.3222983133061366</v>
      </c>
      <c r="L97" s="105">
        <v>9.7767712407327441</v>
      </c>
      <c r="M97" s="105">
        <v>9.5308382780467884</v>
      </c>
      <c r="N97" s="105">
        <v>10.304721829737781</v>
      </c>
      <c r="O97" s="105">
        <v>10.834436629136587</v>
      </c>
      <c r="P97" s="105">
        <v>9.4088058470479474</v>
      </c>
      <c r="Q97" s="105">
        <v>9.8924211317133572</v>
      </c>
      <c r="R97" s="105">
        <v>9.8693656476173945</v>
      </c>
      <c r="S97" s="105">
        <v>10.509584351359587</v>
      </c>
      <c r="T97" s="105">
        <v>10.586892580014919</v>
      </c>
      <c r="U97" s="105">
        <v>10.3849765579193</v>
      </c>
      <c r="V97" s="105">
        <v>10.838737887747877</v>
      </c>
      <c r="W97" s="105">
        <v>10.473646489877046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2.931704402710305</v>
      </c>
      <c r="D98" s="99">
        <v>2.6336439714123108</v>
      </c>
      <c r="E98" s="99">
        <v>3.0606106549825283</v>
      </c>
      <c r="F98" s="99">
        <v>2.9460849970908813</v>
      </c>
      <c r="G98" s="99">
        <v>2.481326676851523</v>
      </c>
      <c r="H98" s="99">
        <v>2.4253011118687953</v>
      </c>
      <c r="I98" s="99">
        <v>2.9152781702239294</v>
      </c>
      <c r="J98" s="99">
        <v>2.7052879319993717</v>
      </c>
      <c r="K98" s="99">
        <v>2.2618616179402915</v>
      </c>
      <c r="L98" s="99">
        <v>5.2262023118295309</v>
      </c>
      <c r="M98" s="99">
        <v>2.4583936695190927</v>
      </c>
      <c r="N98" s="99">
        <v>3.2898848654745803</v>
      </c>
      <c r="O98" s="99">
        <v>3.5660252078855694</v>
      </c>
      <c r="P98" s="99">
        <v>2.2633823938550606</v>
      </c>
      <c r="Q98" s="99">
        <v>2.6862727153584443</v>
      </c>
      <c r="R98" s="99">
        <v>2.4808912642019902</v>
      </c>
      <c r="S98" s="99">
        <v>2.9302659265537301</v>
      </c>
      <c r="T98" s="99">
        <v>2.9214073179276854</v>
      </c>
      <c r="U98" s="99">
        <v>2.64122453694451</v>
      </c>
      <c r="V98" s="99">
        <v>2.8418610639957076</v>
      </c>
      <c r="W98" s="99">
        <v>2.7968871962406312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6.6561840282324418</v>
      </c>
      <c r="D99" s="99">
        <v>6.7417747795833138</v>
      </c>
      <c r="E99" s="99">
        <v>6.8235915123601236</v>
      </c>
      <c r="F99" s="99">
        <v>6.8248081211177345</v>
      </c>
      <c r="G99" s="99">
        <v>6.4520629696924114</v>
      </c>
      <c r="H99" s="99">
        <v>6.6883251858019133</v>
      </c>
      <c r="I99" s="99">
        <v>6.2971691322491186</v>
      </c>
      <c r="J99" s="99">
        <v>6.468229494467626</v>
      </c>
      <c r="K99" s="99">
        <v>6.0604366953658433</v>
      </c>
      <c r="L99" s="99">
        <v>4.5505689289032141</v>
      </c>
      <c r="M99" s="99">
        <v>7.0724446085276931</v>
      </c>
      <c r="N99" s="99">
        <v>7.0148369642632016</v>
      </c>
      <c r="O99" s="99">
        <v>7.2684114212510194</v>
      </c>
      <c r="P99" s="99">
        <v>7.1454234531928869</v>
      </c>
      <c r="Q99" s="99">
        <v>7.2061484163549112</v>
      </c>
      <c r="R99" s="99">
        <v>7.3884743834154047</v>
      </c>
      <c r="S99" s="99">
        <v>7.5793184248058569</v>
      </c>
      <c r="T99" s="99">
        <v>7.6654852620872358</v>
      </c>
      <c r="U99" s="99">
        <v>7.7437520209747888</v>
      </c>
      <c r="V99" s="99">
        <v>7.996876823752169</v>
      </c>
      <c r="W99" s="99">
        <v>7.6767592936364171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8.1061402047664419</v>
      </c>
      <c r="D100" s="123">
        <v>8.1567120286157682</v>
      </c>
      <c r="E100" s="123">
        <v>7.7523678216265814</v>
      </c>
      <c r="F100" s="123">
        <v>7.044477904430833</v>
      </c>
      <c r="G100" s="123">
        <v>7.0168143727051504</v>
      </c>
      <c r="H100" s="123">
        <v>6.9417325770172553</v>
      </c>
      <c r="I100" s="123">
        <v>7.1809045864768493</v>
      </c>
      <c r="J100" s="123">
        <v>7.0792760054472996</v>
      </c>
      <c r="K100" s="123">
        <v>5.8480019188342443</v>
      </c>
      <c r="L100" s="123">
        <v>7.1461227685519368</v>
      </c>
      <c r="M100" s="123">
        <v>7.0769079571615725</v>
      </c>
      <c r="N100" s="123">
        <v>7.3427926072532426</v>
      </c>
      <c r="O100" s="123">
        <v>7.4473994329561135</v>
      </c>
      <c r="P100" s="123">
        <v>6.5230282771321271</v>
      </c>
      <c r="Q100" s="123">
        <v>6.6589548503063352</v>
      </c>
      <c r="R100" s="123">
        <v>6.2703539824174115</v>
      </c>
      <c r="S100" s="123">
        <v>6.6235968411838506</v>
      </c>
      <c r="T100" s="123">
        <v>6.5663835784528573</v>
      </c>
      <c r="U100" s="123">
        <v>6.3695467313653085</v>
      </c>
      <c r="V100" s="123">
        <v>6.6016251538668955</v>
      </c>
      <c r="W100" s="123">
        <v>6.1283385041153764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8.9542198363971117</v>
      </c>
      <c r="D102" s="99">
        <v>9.0692470703913113</v>
      </c>
      <c r="E102" s="99">
        <v>8.4663057766335061</v>
      </c>
      <c r="F102" s="99">
        <v>8.2221360021751781</v>
      </c>
      <c r="G102" s="99">
        <v>7.9796681968075625</v>
      </c>
      <c r="H102" s="99">
        <v>7.8786527822442043</v>
      </c>
      <c r="I102" s="99">
        <v>8.2621214464777655</v>
      </c>
      <c r="J102" s="99">
        <v>7.7088539776751812</v>
      </c>
      <c r="K102" s="99">
        <v>7.7802292031534979</v>
      </c>
      <c r="L102" s="99">
        <v>7.9531653991805733</v>
      </c>
      <c r="M102" s="99">
        <v>8.3560474765669408</v>
      </c>
      <c r="N102" s="99">
        <v>8.2929960835613574</v>
      </c>
      <c r="O102" s="99">
        <v>8.3011264961307507</v>
      </c>
      <c r="P102" s="99">
        <v>8.3004636007333055</v>
      </c>
      <c r="Q102" s="99">
        <v>8.1811142096260525</v>
      </c>
      <c r="R102" s="99">
        <v>7.5365037141106361</v>
      </c>
      <c r="S102" s="99">
        <v>8.1691456177369854</v>
      </c>
      <c r="T102" s="99">
        <v>8.175127689092232</v>
      </c>
      <c r="U102" s="99">
        <v>8.0127383372077219</v>
      </c>
      <c r="V102" s="99">
        <v>8.5059862718211683</v>
      </c>
      <c r="W102" s="99">
        <v>7.745738628055701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7.4625070263349906</v>
      </c>
      <c r="D103" s="110">
        <v>7.3691492770428981</v>
      </c>
      <c r="E103" s="110">
        <v>7.1485145584374949</v>
      </c>
      <c r="F103" s="110">
        <v>5.8514721563551682</v>
      </c>
      <c r="G103" s="110">
        <v>6.3007313042159501</v>
      </c>
      <c r="H103" s="110">
        <v>6.4018414982325202</v>
      </c>
      <c r="I103" s="110">
        <v>6.5482783546908099</v>
      </c>
      <c r="J103" s="110">
        <v>6.7738799727084604</v>
      </c>
      <c r="K103" s="110">
        <v>4.8245991228084417</v>
      </c>
      <c r="L103" s="110">
        <v>6.6951283573182856</v>
      </c>
      <c r="M103" s="110">
        <v>6.3373450561969973</v>
      </c>
      <c r="N103" s="110">
        <v>6.8581812320566673</v>
      </c>
      <c r="O103" s="110">
        <v>7.0244784979219448</v>
      </c>
      <c r="P103" s="110">
        <v>5.7279044240215162</v>
      </c>
      <c r="Q103" s="110">
        <v>6.0833063123892268</v>
      </c>
      <c r="R103" s="110">
        <v>5.9205011930841858</v>
      </c>
      <c r="S103" s="110">
        <v>6.130282068365946</v>
      </c>
      <c r="T103" s="110">
        <v>6.0153426254653546</v>
      </c>
      <c r="U103" s="110">
        <v>5.8281098164752132</v>
      </c>
      <c r="V103" s="110">
        <v>6.0071571281307898</v>
      </c>
      <c r="W103" s="110">
        <v>5.6513077332523673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125.68676783575543</v>
      </c>
      <c r="D124" s="118">
        <f t="shared" si="42"/>
        <v>129.17342472365527</v>
      </c>
      <c r="E124" s="118">
        <f t="shared" si="42"/>
        <v>123.54899897970468</v>
      </c>
      <c r="F124" s="118">
        <f t="shared" si="42"/>
        <v>124.12885440385261</v>
      </c>
      <c r="G124" s="118">
        <f t="shared" si="42"/>
        <v>131.55267412835755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112.93214798423271</v>
      </c>
      <c r="M124" s="118">
        <f t="shared" si="42"/>
        <v>94.397295661713159</v>
      </c>
      <c r="N124" s="118">
        <f t="shared" si="42"/>
        <v>102.61282701923759</v>
      </c>
      <c r="O124" s="118">
        <f t="shared" si="42"/>
        <v>106.57357655045898</v>
      </c>
      <c r="P124" s="118">
        <f t="shared" si="42"/>
        <v>82.490134346268121</v>
      </c>
      <c r="Q124" s="118">
        <f t="shared" si="42"/>
        <v>87.475238862337704</v>
      </c>
      <c r="R124" s="118">
        <f t="shared" ref="R124:V124" si="43">R125+R128+R130+R139</f>
        <v>88.713258518345839</v>
      </c>
      <c r="S124" s="118">
        <f t="shared" si="43"/>
        <v>84.416209040481831</v>
      </c>
      <c r="T124" s="118">
        <f t="shared" si="43"/>
        <v>81.034627548173958</v>
      </c>
      <c r="U124" s="118">
        <f t="shared" si="43"/>
        <v>77.723893805845421</v>
      </c>
      <c r="V124" s="118">
        <f t="shared" si="43"/>
        <v>71.748067089844483</v>
      </c>
      <c r="W124" s="118">
        <f t="shared" ref="W124" si="44">W125+W128+W130+W139</f>
        <v>76.435293438570838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107.29439037991834</v>
      </c>
      <c r="D125" s="123">
        <f t="shared" si="45"/>
        <v>109.99896509354897</v>
      </c>
      <c r="E125" s="123">
        <f t="shared" si="45"/>
        <v>105.07196612335167</v>
      </c>
      <c r="F125" s="123">
        <f t="shared" si="45"/>
        <v>106.58386234082472</v>
      </c>
      <c r="G125" s="123">
        <f t="shared" si="45"/>
        <v>113.77944619503994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95.811556816078365</v>
      </c>
      <c r="M125" s="123">
        <f t="shared" si="45"/>
        <v>76.627058298955973</v>
      </c>
      <c r="N125" s="123">
        <f t="shared" si="45"/>
        <v>84.460178685111288</v>
      </c>
      <c r="O125" s="123">
        <f t="shared" si="45"/>
        <v>88.068289173048655</v>
      </c>
      <c r="P125" s="123">
        <f t="shared" si="45"/>
        <v>65.722327203821479</v>
      </c>
      <c r="Q125" s="123">
        <f t="shared" si="45"/>
        <v>70.319364822020873</v>
      </c>
      <c r="R125" s="123">
        <f t="shared" ref="R125:V125" si="46">SUM(R126:R127)</f>
        <v>71.744262514383578</v>
      </c>
      <c r="S125" s="123">
        <f t="shared" si="46"/>
        <v>66.687081979298057</v>
      </c>
      <c r="T125" s="123">
        <f t="shared" si="46"/>
        <v>63.084400933300209</v>
      </c>
      <c r="U125" s="123">
        <f t="shared" si="46"/>
        <v>59.95551103039233</v>
      </c>
      <c r="V125" s="123">
        <f t="shared" si="46"/>
        <v>53.669629897714877</v>
      </c>
      <c r="W125" s="123">
        <f t="shared" ref="W125" si="47">SUM(W126:W127)</f>
        <v>58.72948453865272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106.86029336084032</v>
      </c>
      <c r="D126" s="99">
        <v>109.55898890824183</v>
      </c>
      <c r="E126" s="99">
        <v>104.67023393707503</v>
      </c>
      <c r="F126" s="99">
        <v>106.17218674321698</v>
      </c>
      <c r="G126" s="99">
        <v>113.34894152204764</v>
      </c>
      <c r="H126" s="99">
        <v>0</v>
      </c>
      <c r="I126" s="99">
        <v>0</v>
      </c>
      <c r="J126" s="99">
        <v>0</v>
      </c>
      <c r="K126" s="99">
        <v>0</v>
      </c>
      <c r="L126" s="99">
        <v>95.46888445523237</v>
      </c>
      <c r="M126" s="99">
        <v>76.355132289132541</v>
      </c>
      <c r="N126" s="99">
        <v>84.161983136405368</v>
      </c>
      <c r="O126" s="99">
        <v>87.758230909867805</v>
      </c>
      <c r="P126" s="99">
        <v>65.490537048275101</v>
      </c>
      <c r="Q126" s="99">
        <v>70.070980530816982</v>
      </c>
      <c r="R126" s="99">
        <v>71.490758256385689</v>
      </c>
      <c r="S126" s="99">
        <v>66.451416480288771</v>
      </c>
      <c r="T126" s="99">
        <v>62.861297825692461</v>
      </c>
      <c r="U126" s="99">
        <v>59.743202244119217</v>
      </c>
      <c r="V126" s="99">
        <v>53.479332773310489</v>
      </c>
      <c r="W126" s="99">
        <v>58.520876728156303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0.43409701907802384</v>
      </c>
      <c r="D127" s="99">
        <v>0.43997618530714322</v>
      </c>
      <c r="E127" s="99">
        <v>0.40173218627665019</v>
      </c>
      <c r="F127" s="99">
        <v>0.41167559760773403</v>
      </c>
      <c r="G127" s="99">
        <v>0.43050467299229794</v>
      </c>
      <c r="H127" s="99">
        <v>0</v>
      </c>
      <c r="I127" s="99">
        <v>0</v>
      </c>
      <c r="J127" s="99">
        <v>0</v>
      </c>
      <c r="K127" s="99">
        <v>0</v>
      </c>
      <c r="L127" s="99">
        <v>0.34267236084599889</v>
      </c>
      <c r="M127" s="99">
        <v>0.27192600982343212</v>
      </c>
      <c r="N127" s="99">
        <v>0.29819554870592052</v>
      </c>
      <c r="O127" s="99">
        <v>0.31005826318084323</v>
      </c>
      <c r="P127" s="99">
        <v>0.2317901555463838</v>
      </c>
      <c r="Q127" s="99">
        <v>0.24838429120389721</v>
      </c>
      <c r="R127" s="99">
        <v>0.25350425799788334</v>
      </c>
      <c r="S127" s="99">
        <v>0.23566549900928069</v>
      </c>
      <c r="T127" s="99">
        <v>0.22310310760774965</v>
      </c>
      <c r="U127" s="99">
        <v>0.21230878627311359</v>
      </c>
      <c r="V127" s="99">
        <v>0.19029712440438537</v>
      </c>
      <c r="W127" s="99">
        <v>0.20860781049641716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3.8735205522786691E-2</v>
      </c>
      <c r="D128" s="123">
        <f t="shared" si="48"/>
        <v>9.506617252253316E-2</v>
      </c>
      <c r="E128" s="123">
        <f t="shared" si="48"/>
        <v>6.1314274937545869E-2</v>
      </c>
      <c r="F128" s="123">
        <f t="shared" si="48"/>
        <v>2.4349943052026257E-2</v>
      </c>
      <c r="G128" s="123">
        <f t="shared" si="48"/>
        <v>2.7786267682524412E-2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0.10072390524959592</v>
      </c>
      <c r="M128" s="123">
        <f t="shared" si="48"/>
        <v>6.9982820382857733E-2</v>
      </c>
      <c r="N128" s="123">
        <f t="shared" si="48"/>
        <v>6.0775842116324766E-2</v>
      </c>
      <c r="O128" s="123">
        <f t="shared" si="48"/>
        <v>0.11636547407589924</v>
      </c>
      <c r="P128" s="123">
        <f t="shared" si="48"/>
        <v>4.8614664815073969E-2</v>
      </c>
      <c r="Q128" s="123">
        <f t="shared" si="48"/>
        <v>7.1501182072844768E-2</v>
      </c>
      <c r="R128" s="123">
        <f t="shared" si="48"/>
        <v>0.2121767770398959</v>
      </c>
      <c r="S128" s="123">
        <f t="shared" si="48"/>
        <v>0.25556700592872078</v>
      </c>
      <c r="T128" s="123">
        <f t="shared" si="48"/>
        <v>0.19860475802769129</v>
      </c>
      <c r="U128" s="123">
        <f t="shared" si="48"/>
        <v>0.45664903575806803</v>
      </c>
      <c r="V128" s="123">
        <f t="shared" si="48"/>
        <v>0.22387593730236519</v>
      </c>
      <c r="W128" s="123">
        <f t="shared" si="48"/>
        <v>0.66667024109130568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3.8735205522786691E-2</v>
      </c>
      <c r="D129" s="99">
        <f>RES_hhdet_in_fech!D129/RES_summary!D$21</f>
        <v>9.506617252253316E-2</v>
      </c>
      <c r="E129" s="99">
        <f>RES_hhdet_in_fech!E129/RES_summary!E$21</f>
        <v>6.1314274937545869E-2</v>
      </c>
      <c r="F129" s="99">
        <f>RES_hhdet_in_fech!F129/RES_summary!F$21</f>
        <v>2.4349943052026257E-2</v>
      </c>
      <c r="G129" s="99">
        <f>RES_hhdet_in_fech!G129/RES_summary!G$21</f>
        <v>2.7786267682524412E-2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0.10072390524959592</v>
      </c>
      <c r="M129" s="99">
        <f>RES_hhdet_in_fech!M129/RES_summary!M$21</f>
        <v>6.9982820382857733E-2</v>
      </c>
      <c r="N129" s="99">
        <f>RES_hhdet_in_fech!N129/RES_summary!N$21</f>
        <v>6.0775842116324766E-2</v>
      </c>
      <c r="O129" s="99">
        <f>RES_hhdet_in_fech!O129/RES_summary!O$21</f>
        <v>0.11636547407589924</v>
      </c>
      <c r="P129" s="99">
        <f>RES_hhdet_in_fech!P129/RES_summary!P$21</f>
        <v>4.8614664815073969E-2</v>
      </c>
      <c r="Q129" s="99">
        <f>RES_hhdet_in_fech!Q129/RES_summary!Q$21</f>
        <v>7.1501182072844768E-2</v>
      </c>
      <c r="R129" s="99">
        <f>RES_hhdet_in_fech!R129/RES_summary!R$21</f>
        <v>0.2121767770398959</v>
      </c>
      <c r="S129" s="99">
        <f>RES_hhdet_in_fech!S129/RES_summary!S$21</f>
        <v>0.25556700592872078</v>
      </c>
      <c r="T129" s="99">
        <f>RES_hhdet_in_fech!T129/RES_summary!T$21</f>
        <v>0.19860475802769129</v>
      </c>
      <c r="U129" s="99">
        <f>RES_hhdet_in_fech!U129/RES_summary!U$21</f>
        <v>0.45664903575806803</v>
      </c>
      <c r="V129" s="99">
        <f>RES_hhdet_in_fech!V129/RES_summary!V$21</f>
        <v>0.22387593730236519</v>
      </c>
      <c r="W129" s="99">
        <f>RES_hhdet_in_fech!W129/RES_summary!W$21</f>
        <v>0.66667024109130568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10.247488056736113</v>
      </c>
      <c r="D130" s="123">
        <v>10.922676003672235</v>
      </c>
      <c r="E130" s="123">
        <v>10.663346418841527</v>
      </c>
      <c r="F130" s="123">
        <v>10.476163059804604</v>
      </c>
      <c r="G130" s="123">
        <v>10.728638233824263</v>
      </c>
      <c r="H130" s="123">
        <v>0</v>
      </c>
      <c r="I130" s="123">
        <v>0</v>
      </c>
      <c r="J130" s="123">
        <v>0</v>
      </c>
      <c r="K130" s="123">
        <v>0</v>
      </c>
      <c r="L130" s="123">
        <v>9.8737422294150239</v>
      </c>
      <c r="M130" s="123">
        <v>10.623361353020186</v>
      </c>
      <c r="N130" s="123">
        <v>10.749089681709915</v>
      </c>
      <c r="O130" s="123">
        <v>10.941519728662595</v>
      </c>
      <c r="P130" s="123">
        <v>10.196159266594965</v>
      </c>
      <c r="Q130" s="123">
        <v>10.425401463050841</v>
      </c>
      <c r="R130" s="123">
        <v>10.486477766274886</v>
      </c>
      <c r="S130" s="123">
        <v>10.849957143578642</v>
      </c>
      <c r="T130" s="123">
        <v>11.18521639017964</v>
      </c>
      <c r="U130" s="123">
        <v>10.942202180373002</v>
      </c>
      <c r="V130" s="123">
        <v>11.252945977952031</v>
      </c>
      <c r="W130" s="123">
        <v>10.910788653459537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9.9729153885482642</v>
      </c>
      <c r="D131" s="99">
        <v>10.898171019790016</v>
      </c>
      <c r="E131" s="99">
        <v>10.354905521250489</v>
      </c>
      <c r="F131" s="99">
        <v>10.020320887192339</v>
      </c>
      <c r="G131" s="99">
        <v>10.448184147559724</v>
      </c>
      <c r="H131" s="99">
        <v>0</v>
      </c>
      <c r="I131" s="99">
        <v>0</v>
      </c>
      <c r="J131" s="99">
        <v>0</v>
      </c>
      <c r="K131" s="99">
        <v>0</v>
      </c>
      <c r="L131" s="99">
        <v>9.5501574237102886</v>
      </c>
      <c r="M131" s="99">
        <v>10.329995486763442</v>
      </c>
      <c r="N131" s="99">
        <v>10.440312201344945</v>
      </c>
      <c r="O131" s="99">
        <v>10.59312072675011</v>
      </c>
      <c r="P131" s="99">
        <v>9.774046182480161</v>
      </c>
      <c r="Q131" s="99">
        <v>10.289555636782557</v>
      </c>
      <c r="R131" s="99">
        <v>10.371392255296357</v>
      </c>
      <c r="S131" s="99">
        <v>10.62922933872194</v>
      </c>
      <c r="T131" s="99">
        <v>10.874596529563805</v>
      </c>
      <c r="U131" s="99">
        <v>10.583539767605888</v>
      </c>
      <c r="V131" s="99">
        <v>10.893881960198893</v>
      </c>
      <c r="W131" s="99">
        <v>10.844982980517347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8.8235258750802963</v>
      </c>
      <c r="D132" s="99">
        <v>9.627086656578685</v>
      </c>
      <c r="E132" s="99">
        <v>0</v>
      </c>
      <c r="F132" s="99">
        <v>8.9103889521786037</v>
      </c>
      <c r="G132" s="99">
        <v>9.2827547915448179</v>
      </c>
      <c r="H132" s="99">
        <v>0</v>
      </c>
      <c r="I132" s="99">
        <v>0</v>
      </c>
      <c r="J132" s="99">
        <v>0</v>
      </c>
      <c r="K132" s="99">
        <v>0</v>
      </c>
      <c r="L132" s="99">
        <v>8.8791214570962431</v>
      </c>
      <c r="M132" s="99">
        <v>9.3045558442599265</v>
      </c>
      <c r="N132" s="99">
        <v>9.5047775598506945</v>
      </c>
      <c r="O132" s="99">
        <v>9.7010727899498743</v>
      </c>
      <c r="P132" s="99">
        <v>8.9456151708718838</v>
      </c>
      <c r="Q132" s="99">
        <v>9.5108984092916504</v>
      </c>
      <c r="R132" s="99">
        <v>9.6194332816499006</v>
      </c>
      <c r="S132" s="99">
        <v>9.9239048937647105</v>
      </c>
      <c r="T132" s="99">
        <v>10.199007103549357</v>
      </c>
      <c r="U132" s="99">
        <v>9.953836872856705</v>
      </c>
      <c r="V132" s="99">
        <v>10.291475925662523</v>
      </c>
      <c r="W132" s="99">
        <v>10.29647504915736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2.3560707894930264</v>
      </c>
      <c r="D133" s="102">
        <v>2.3514993707737175</v>
      </c>
      <c r="E133" s="102">
        <v>0</v>
      </c>
      <c r="F133" s="102">
        <v>2.3391462828117957</v>
      </c>
      <c r="G133" s="102">
        <v>2.2364371619694738</v>
      </c>
      <c r="H133" s="102">
        <v>0</v>
      </c>
      <c r="I133" s="102">
        <v>0</v>
      </c>
      <c r="J133" s="102">
        <v>0</v>
      </c>
      <c r="K133" s="102">
        <v>0</v>
      </c>
      <c r="L133" s="102">
        <v>4.3088892801166345</v>
      </c>
      <c r="M133" s="102">
        <v>2.0714063439933712</v>
      </c>
      <c r="N133" s="102">
        <v>2.6464241642719331</v>
      </c>
      <c r="O133" s="102">
        <v>2.7983645465916229</v>
      </c>
      <c r="P133" s="102">
        <v>1.8643103132139753</v>
      </c>
      <c r="Q133" s="102">
        <v>2.2600587293374801</v>
      </c>
      <c r="R133" s="102">
        <v>2.1170902952412769</v>
      </c>
      <c r="S133" s="102">
        <v>2.4373973962693665</v>
      </c>
      <c r="T133" s="102">
        <v>2.4858683507051609</v>
      </c>
      <c r="U133" s="102">
        <v>2.2339647101347091</v>
      </c>
      <c r="V133" s="102">
        <v>2.3880715237440304</v>
      </c>
      <c r="W133" s="102">
        <v>2.4410073777552355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6.4674550855872699</v>
      </c>
      <c r="D134" s="105">
        <v>7.2755872858049644</v>
      </c>
      <c r="E134" s="105">
        <v>0</v>
      </c>
      <c r="F134" s="105">
        <v>6.571242669366808</v>
      </c>
      <c r="G134" s="105">
        <v>7.046317629575344</v>
      </c>
      <c r="H134" s="105">
        <v>0</v>
      </c>
      <c r="I134" s="105">
        <v>0</v>
      </c>
      <c r="J134" s="105">
        <v>0</v>
      </c>
      <c r="K134" s="105">
        <v>0</v>
      </c>
      <c r="L134" s="105">
        <v>4.5702321769796104</v>
      </c>
      <c r="M134" s="105">
        <v>7.2331495002665536</v>
      </c>
      <c r="N134" s="105">
        <v>6.858353395578761</v>
      </c>
      <c r="O134" s="105">
        <v>6.9027082433582514</v>
      </c>
      <c r="P134" s="105">
        <v>7.0813048576579085</v>
      </c>
      <c r="Q134" s="105">
        <v>7.2508396799541686</v>
      </c>
      <c r="R134" s="105">
        <v>7.5023429864086237</v>
      </c>
      <c r="S134" s="105">
        <v>7.4865074974953432</v>
      </c>
      <c r="T134" s="105">
        <v>7.7131387528441984</v>
      </c>
      <c r="U134" s="105">
        <v>7.7198721627219955</v>
      </c>
      <c r="V134" s="105">
        <v>7.9034044019184941</v>
      </c>
      <c r="W134" s="105">
        <v>7.8554676714021259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12.407518701246172</v>
      </c>
      <c r="D135" s="102">
        <v>12.217855262417052</v>
      </c>
      <c r="E135" s="102">
        <v>12.745591695647949</v>
      </c>
      <c r="F135" s="102">
        <v>12.616992645810759</v>
      </c>
      <c r="G135" s="102">
        <v>11.607858198326277</v>
      </c>
      <c r="H135" s="102">
        <v>0</v>
      </c>
      <c r="I135" s="102">
        <v>0</v>
      </c>
      <c r="J135" s="102">
        <v>0</v>
      </c>
      <c r="K135" s="102">
        <v>0</v>
      </c>
      <c r="L135" s="102">
        <v>11.588210699375626</v>
      </c>
      <c r="M135" s="102">
        <v>12.300549627450387</v>
      </c>
      <c r="N135" s="102">
        <v>12.981763789043757</v>
      </c>
      <c r="O135" s="102">
        <v>13.499089129243691</v>
      </c>
      <c r="P135" s="102">
        <v>11.883650928976794</v>
      </c>
      <c r="Q135" s="102">
        <v>12.249518366567537</v>
      </c>
      <c r="R135" s="102">
        <v>12.184707255715505</v>
      </c>
      <c r="S135" s="102">
        <v>12.783942950470532</v>
      </c>
      <c r="T135" s="102">
        <v>12.782949287208284</v>
      </c>
      <c r="U135" s="102">
        <v>12.514818976049407</v>
      </c>
      <c r="V135" s="102">
        <v>12.967698536787259</v>
      </c>
      <c r="W135" s="102">
        <v>12.459319380134898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9.5878884309427477</v>
      </c>
      <c r="D136" s="105">
        <v>9.3754187509956228</v>
      </c>
      <c r="E136" s="105">
        <v>9.8842021673426519</v>
      </c>
      <c r="F136" s="105">
        <v>9.7708931182086172</v>
      </c>
      <c r="G136" s="105">
        <v>8.9333896465439331</v>
      </c>
      <c r="H136" s="105">
        <v>0</v>
      </c>
      <c r="I136" s="105">
        <v>0</v>
      </c>
      <c r="J136" s="105">
        <v>0</v>
      </c>
      <c r="K136" s="105">
        <v>0</v>
      </c>
      <c r="L136" s="105">
        <v>9.7767712407327458</v>
      </c>
      <c r="M136" s="105">
        <v>9.5308382780467849</v>
      </c>
      <c r="N136" s="105">
        <v>10.304721829737781</v>
      </c>
      <c r="O136" s="105">
        <v>10.834436629136588</v>
      </c>
      <c r="P136" s="105">
        <v>9.4088058470479474</v>
      </c>
      <c r="Q136" s="105">
        <v>9.8924211317133501</v>
      </c>
      <c r="R136" s="105">
        <v>9.8693656476173945</v>
      </c>
      <c r="S136" s="105">
        <v>10.509584351359587</v>
      </c>
      <c r="T136" s="105">
        <v>10.586892580014922</v>
      </c>
      <c r="U136" s="105">
        <v>10.3849765579193</v>
      </c>
      <c r="V136" s="105">
        <v>10.838737887747882</v>
      </c>
      <c r="W136" s="105">
        <v>10.473646489877046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2.931704402710305</v>
      </c>
      <c r="D137" s="99">
        <v>2.6336439714123099</v>
      </c>
      <c r="E137" s="99">
        <v>3.0606106549825292</v>
      </c>
      <c r="F137" s="99">
        <v>2.9460849970908813</v>
      </c>
      <c r="G137" s="99">
        <v>2.481326676851523</v>
      </c>
      <c r="H137" s="99">
        <v>0</v>
      </c>
      <c r="I137" s="99">
        <v>0</v>
      </c>
      <c r="J137" s="99">
        <v>0</v>
      </c>
      <c r="K137" s="99">
        <v>0</v>
      </c>
      <c r="L137" s="99">
        <v>5.2262023118295318</v>
      </c>
      <c r="M137" s="99">
        <v>2.4583936695190927</v>
      </c>
      <c r="N137" s="99">
        <v>3.2898848654745794</v>
      </c>
      <c r="O137" s="99">
        <v>3.5660252078855685</v>
      </c>
      <c r="P137" s="99">
        <v>2.2633823938550606</v>
      </c>
      <c r="Q137" s="99">
        <v>2.6862727153584429</v>
      </c>
      <c r="R137" s="99">
        <v>2.4808912642019902</v>
      </c>
      <c r="S137" s="99">
        <v>2.9302659265537296</v>
      </c>
      <c r="T137" s="99">
        <v>2.9214073179276863</v>
      </c>
      <c r="U137" s="99">
        <v>2.64122453694451</v>
      </c>
      <c r="V137" s="99">
        <v>2.8418610639957094</v>
      </c>
      <c r="W137" s="99">
        <v>2.7968871962406308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6.6561840282324427</v>
      </c>
      <c r="D138" s="99">
        <v>6.7417747795833121</v>
      </c>
      <c r="E138" s="99">
        <v>6.8235915123601236</v>
      </c>
      <c r="F138" s="99">
        <v>6.8248081211177354</v>
      </c>
      <c r="G138" s="99">
        <v>6.4520629696924114</v>
      </c>
      <c r="H138" s="99">
        <v>0</v>
      </c>
      <c r="I138" s="99">
        <v>0</v>
      </c>
      <c r="J138" s="99">
        <v>0</v>
      </c>
      <c r="K138" s="99">
        <v>0</v>
      </c>
      <c r="L138" s="99">
        <v>4.5505689289032141</v>
      </c>
      <c r="M138" s="99">
        <v>7.0724446085276931</v>
      </c>
      <c r="N138" s="99">
        <v>7.0148369642632007</v>
      </c>
      <c r="O138" s="99">
        <v>7.2684114212510185</v>
      </c>
      <c r="P138" s="99">
        <v>7.1454234531928886</v>
      </c>
      <c r="Q138" s="99">
        <v>7.2061484163549103</v>
      </c>
      <c r="R138" s="99">
        <v>7.3884743834154039</v>
      </c>
      <c r="S138" s="99">
        <v>7.5793184248058569</v>
      </c>
      <c r="T138" s="99">
        <v>7.6654852620872358</v>
      </c>
      <c r="U138" s="99">
        <v>7.7437520209747888</v>
      </c>
      <c r="V138" s="99">
        <v>7.9968768237521726</v>
      </c>
      <c r="W138" s="99">
        <v>7.6767592936364153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8.1061541935781953</v>
      </c>
      <c r="D139" s="123">
        <v>8.1567174539115381</v>
      </c>
      <c r="E139" s="123">
        <v>7.7523721625739288</v>
      </c>
      <c r="F139" s="123">
        <v>7.044479060171251</v>
      </c>
      <c r="G139" s="123">
        <v>7.0168034318108123</v>
      </c>
      <c r="H139" s="123">
        <v>0</v>
      </c>
      <c r="I139" s="123">
        <v>0</v>
      </c>
      <c r="J139" s="123">
        <v>0</v>
      </c>
      <c r="K139" s="123">
        <v>0</v>
      </c>
      <c r="L139" s="123">
        <v>7.1461250334897208</v>
      </c>
      <c r="M139" s="123">
        <v>7.0768931893541325</v>
      </c>
      <c r="N139" s="123">
        <v>7.3427828103000561</v>
      </c>
      <c r="O139" s="123">
        <v>7.4474021746718186</v>
      </c>
      <c r="P139" s="123">
        <v>6.5230332110366041</v>
      </c>
      <c r="Q139" s="123">
        <v>6.6589713951931362</v>
      </c>
      <c r="R139" s="123">
        <v>6.270341460647467</v>
      </c>
      <c r="S139" s="123">
        <v>6.623602911676401</v>
      </c>
      <c r="T139" s="123">
        <v>6.5664054666664127</v>
      </c>
      <c r="U139" s="123">
        <v>6.3695315593220139</v>
      </c>
      <c r="V139" s="123">
        <v>6.6016152768752141</v>
      </c>
      <c r="W139" s="123">
        <v>6.1283500053672819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8.9542198363971117</v>
      </c>
      <c r="D140" s="99">
        <v>9.0692470703913077</v>
      </c>
      <c r="E140" s="99">
        <v>8.4663057766335079</v>
      </c>
      <c r="F140" s="99">
        <v>8.2221360021751799</v>
      </c>
      <c r="G140" s="99">
        <v>7.9796681968075633</v>
      </c>
      <c r="H140" s="99">
        <v>0</v>
      </c>
      <c r="I140" s="99">
        <v>0</v>
      </c>
      <c r="J140" s="99">
        <v>0</v>
      </c>
      <c r="K140" s="99">
        <v>0</v>
      </c>
      <c r="L140" s="99">
        <v>7.9531653991805724</v>
      </c>
      <c r="M140" s="99">
        <v>8.3560474765669426</v>
      </c>
      <c r="N140" s="99">
        <v>8.2929960835613592</v>
      </c>
      <c r="O140" s="99">
        <v>8.3011264961307489</v>
      </c>
      <c r="P140" s="99">
        <v>8.3004636007333037</v>
      </c>
      <c r="Q140" s="99">
        <v>8.1811142096260507</v>
      </c>
      <c r="R140" s="99">
        <v>7.536503714110637</v>
      </c>
      <c r="S140" s="99">
        <v>8.1691456177369854</v>
      </c>
      <c r="T140" s="99">
        <v>8.1751276890922302</v>
      </c>
      <c r="U140" s="99">
        <v>8.0127383372077201</v>
      </c>
      <c r="V140" s="99">
        <v>8.5059862718211683</v>
      </c>
      <c r="W140" s="99">
        <v>7.745738628055701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7.4625070263349897</v>
      </c>
      <c r="D141" s="110">
        <v>7.3691492770428972</v>
      </c>
      <c r="E141" s="110">
        <v>7.1485145584374958</v>
      </c>
      <c r="F141" s="110">
        <v>5.8514721563551673</v>
      </c>
      <c r="G141" s="110">
        <v>6.3007313042159501</v>
      </c>
      <c r="H141" s="110">
        <v>0</v>
      </c>
      <c r="I141" s="110">
        <v>0</v>
      </c>
      <c r="J141" s="110">
        <v>0</v>
      </c>
      <c r="K141" s="110">
        <v>0</v>
      </c>
      <c r="L141" s="110">
        <v>6.6951283573182865</v>
      </c>
      <c r="M141" s="110">
        <v>6.3373450561969982</v>
      </c>
      <c r="N141" s="110">
        <v>6.8581812320566664</v>
      </c>
      <c r="O141" s="110">
        <v>7.0244784979219439</v>
      </c>
      <c r="P141" s="110">
        <v>5.7279044240215171</v>
      </c>
      <c r="Q141" s="110">
        <v>6.0833063123892268</v>
      </c>
      <c r="R141" s="110">
        <v>5.9205011930841858</v>
      </c>
      <c r="S141" s="110">
        <v>6.130282068365946</v>
      </c>
      <c r="T141" s="110">
        <v>6.0153426254653546</v>
      </c>
      <c r="U141" s="110">
        <v>5.8281098164752114</v>
      </c>
      <c r="V141" s="110">
        <v>6.0071571281307907</v>
      </c>
      <c r="W141" s="110">
        <v>5.6513077332523682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80.054631935139952</v>
      </c>
      <c r="D143" s="118">
        <f t="shared" si="49"/>
        <v>71.721590596417997</v>
      </c>
      <c r="E143" s="118">
        <f t="shared" si="49"/>
        <v>65.899129262914741</v>
      </c>
      <c r="F143" s="118">
        <f t="shared" si="49"/>
        <v>52.021715100227183</v>
      </c>
      <c r="G143" s="118">
        <f t="shared" si="49"/>
        <v>54.501940507934243</v>
      </c>
      <c r="H143" s="118">
        <f t="shared" si="49"/>
        <v>54.548628109014203</v>
      </c>
      <c r="I143" s="118">
        <f t="shared" si="49"/>
        <v>51.269687962796297</v>
      </c>
      <c r="J143" s="118">
        <f t="shared" si="49"/>
        <v>52.108884434176097</v>
      </c>
      <c r="K143" s="118">
        <f t="shared" si="49"/>
        <v>49.38691664083548</v>
      </c>
      <c r="L143" s="118">
        <f t="shared" si="49"/>
        <v>51.35442088631315</v>
      </c>
      <c r="M143" s="118">
        <f t="shared" si="49"/>
        <v>42.702502574088932</v>
      </c>
      <c r="N143" s="118">
        <f t="shared" si="49"/>
        <v>45.036578504829166</v>
      </c>
      <c r="O143" s="118">
        <f t="shared" si="49"/>
        <v>45.815708873231863</v>
      </c>
      <c r="P143" s="118">
        <f t="shared" si="49"/>
        <v>36.098780324029256</v>
      </c>
      <c r="Q143" s="118">
        <f t="shared" si="49"/>
        <v>36.622517429854518</v>
      </c>
      <c r="R143" s="118">
        <f t="shared" ref="R143:V143" si="50">R144+R146+R148+R157</f>
        <v>37.885704822831194</v>
      </c>
      <c r="S143" s="118">
        <f t="shared" si="50"/>
        <v>37.470560212422505</v>
      </c>
      <c r="T143" s="118">
        <f t="shared" si="50"/>
        <v>36.050155306783033</v>
      </c>
      <c r="U143" s="118">
        <f t="shared" si="50"/>
        <v>35.573004170167067</v>
      </c>
      <c r="V143" s="118">
        <f t="shared" si="50"/>
        <v>34.632113144704341</v>
      </c>
      <c r="W143" s="118">
        <f t="shared" ref="W143" si="51">W144+W146+W148+W157</f>
        <v>35.603848058892879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59.073705792075209</v>
      </c>
      <c r="D144" s="123">
        <f t="shared" si="52"/>
        <v>50.311623940202225</v>
      </c>
      <c r="E144" s="123">
        <f t="shared" si="52"/>
        <v>44.816728978367514</v>
      </c>
      <c r="F144" s="123">
        <f t="shared" si="52"/>
        <v>32.11194533914977</v>
      </c>
      <c r="G144" s="123">
        <f t="shared" si="52"/>
        <v>35.546091753527215</v>
      </c>
      <c r="H144" s="123">
        <f t="shared" si="52"/>
        <v>35.375658396475515</v>
      </c>
      <c r="I144" s="123">
        <f t="shared" si="52"/>
        <v>32.350210533700803</v>
      </c>
      <c r="J144" s="123">
        <f t="shared" si="52"/>
        <v>32.916184278463767</v>
      </c>
      <c r="K144" s="123">
        <f t="shared" si="52"/>
        <v>31.214933194232433</v>
      </c>
      <c r="L144" s="123">
        <f t="shared" si="52"/>
        <v>31.900255154662965</v>
      </c>
      <c r="M144" s="123">
        <f t="shared" si="52"/>
        <v>22.995969863021575</v>
      </c>
      <c r="N144" s="123">
        <f t="shared" si="52"/>
        <v>24.360581169005059</v>
      </c>
      <c r="O144" s="123">
        <f t="shared" si="52"/>
        <v>23.940824823277104</v>
      </c>
      <c r="P144" s="123">
        <f t="shared" si="52"/>
        <v>17.48766704949211</v>
      </c>
      <c r="Q144" s="123">
        <f t="shared" si="52"/>
        <v>17.304593397995454</v>
      </c>
      <c r="R144" s="123">
        <f t="shared" si="52"/>
        <v>17.782792901599041</v>
      </c>
      <c r="S144" s="123">
        <f t="shared" si="52"/>
        <v>16.396238208682359</v>
      </c>
      <c r="T144" s="123">
        <f t="shared" si="52"/>
        <v>15.151732010866695</v>
      </c>
      <c r="U144" s="123">
        <f t="shared" si="52"/>
        <v>14.765384346274239</v>
      </c>
      <c r="V144" s="123">
        <f t="shared" si="52"/>
        <v>13.105186393941779</v>
      </c>
      <c r="W144" s="123">
        <f t="shared" si="52"/>
        <v>14.8122371150417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59.073705792075209</v>
      </c>
      <c r="D145" s="99">
        <v>50.311623940202225</v>
      </c>
      <c r="E145" s="99">
        <v>44.816728978367514</v>
      </c>
      <c r="F145" s="99">
        <v>32.11194533914977</v>
      </c>
      <c r="G145" s="99">
        <v>35.546091753527215</v>
      </c>
      <c r="H145" s="99">
        <v>35.375658396475515</v>
      </c>
      <c r="I145" s="99">
        <v>32.350210533700803</v>
      </c>
      <c r="J145" s="99">
        <v>32.916184278463767</v>
      </c>
      <c r="K145" s="99">
        <v>31.214933194232433</v>
      </c>
      <c r="L145" s="99">
        <v>31.900255154662965</v>
      </c>
      <c r="M145" s="99">
        <v>22.995969863021575</v>
      </c>
      <c r="N145" s="99">
        <v>24.360581169005059</v>
      </c>
      <c r="O145" s="99">
        <v>23.940824823277104</v>
      </c>
      <c r="P145" s="99">
        <v>17.48766704949211</v>
      </c>
      <c r="Q145" s="99">
        <v>17.304593397995454</v>
      </c>
      <c r="R145" s="99">
        <v>17.782792901599041</v>
      </c>
      <c r="S145" s="99">
        <v>16.396238208682359</v>
      </c>
      <c r="T145" s="99">
        <v>15.151732010866695</v>
      </c>
      <c r="U145" s="99">
        <v>14.765384346274239</v>
      </c>
      <c r="V145" s="99">
        <v>13.105186393941779</v>
      </c>
      <c r="W145" s="99">
        <v>14.8122371150417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0.38719257669250173</v>
      </c>
      <c r="D146" s="123">
        <f t="shared" si="53"/>
        <v>0.95075080207492613</v>
      </c>
      <c r="E146" s="123">
        <f t="shared" si="53"/>
        <v>0.60668058361690247</v>
      </c>
      <c r="F146" s="123">
        <f t="shared" si="53"/>
        <v>0.23984832677748183</v>
      </c>
      <c r="G146" s="123">
        <f t="shared" si="53"/>
        <v>0.27388995172362501</v>
      </c>
      <c r="H146" s="123">
        <f t="shared" si="53"/>
        <v>0.44789547302252369</v>
      </c>
      <c r="I146" s="123">
        <f t="shared" si="53"/>
        <v>9.8075577203308839E-2</v>
      </c>
      <c r="J146" s="123">
        <f t="shared" si="53"/>
        <v>0.49470459978554954</v>
      </c>
      <c r="K146" s="123">
        <f t="shared" si="53"/>
        <v>1.6950441443509354</v>
      </c>
      <c r="L146" s="123">
        <f t="shared" si="53"/>
        <v>1.0012643365431277</v>
      </c>
      <c r="M146" s="123">
        <f t="shared" si="53"/>
        <v>0.68541214603326084</v>
      </c>
      <c r="N146" s="123">
        <f t="shared" si="53"/>
        <v>0.59827566790907682</v>
      </c>
      <c r="O146" s="123">
        <f t="shared" si="53"/>
        <v>1.1359976019852527</v>
      </c>
      <c r="P146" s="123">
        <f t="shared" si="53"/>
        <v>0.48113926642037586</v>
      </c>
      <c r="Q146" s="123">
        <f t="shared" si="53"/>
        <v>0.70375753210968206</v>
      </c>
      <c r="R146" s="123">
        <f t="shared" si="53"/>
        <v>1.9646871814470959</v>
      </c>
      <c r="S146" s="123">
        <f t="shared" si="53"/>
        <v>1.9649295917011302</v>
      </c>
      <c r="T146" s="123">
        <f t="shared" si="53"/>
        <v>1.9480644424904057</v>
      </c>
      <c r="U146" s="123">
        <f t="shared" si="53"/>
        <v>2.2503012410606251</v>
      </c>
      <c r="V146" s="123">
        <f t="shared" si="53"/>
        <v>2.2018617338041615</v>
      </c>
      <c r="W146" s="123">
        <f t="shared" si="53"/>
        <v>2.5104407418564354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0.38719257669250173</v>
      </c>
      <c r="D147" s="99">
        <f>RES_hhdet_in_fech!D147/RES_summary!D$21</f>
        <v>0.95075080207492613</v>
      </c>
      <c r="E147" s="99">
        <f>RES_hhdet_in_fech!E147/RES_summary!E$21</f>
        <v>0.60668058361690247</v>
      </c>
      <c r="F147" s="99">
        <f>RES_hhdet_in_fech!F147/RES_summary!F$21</f>
        <v>0.23984832677748183</v>
      </c>
      <c r="G147" s="99">
        <f>RES_hhdet_in_fech!G147/RES_summary!G$21</f>
        <v>0.27388995172362501</v>
      </c>
      <c r="H147" s="99">
        <f>RES_hhdet_in_fech!H147/RES_summary!H$21</f>
        <v>0.44789547302252369</v>
      </c>
      <c r="I147" s="99">
        <f>RES_hhdet_in_fech!I147/RES_summary!I$21</f>
        <v>9.8075577203308839E-2</v>
      </c>
      <c r="J147" s="99">
        <f>RES_hhdet_in_fech!J147/RES_summary!J$21</f>
        <v>0.49470459978554954</v>
      </c>
      <c r="K147" s="99">
        <f>RES_hhdet_in_fech!K147/RES_summary!K$21</f>
        <v>1.6950441443509354</v>
      </c>
      <c r="L147" s="99">
        <f>RES_hhdet_in_fech!L147/RES_summary!L$21</f>
        <v>1.0012643365431277</v>
      </c>
      <c r="M147" s="99">
        <f>RES_hhdet_in_fech!M147/RES_summary!M$21</f>
        <v>0.68541214603326084</v>
      </c>
      <c r="N147" s="99">
        <f>RES_hhdet_in_fech!N147/RES_summary!N$21</f>
        <v>0.59827566790907682</v>
      </c>
      <c r="O147" s="99">
        <f>RES_hhdet_in_fech!O147/RES_summary!O$21</f>
        <v>1.1359976019852527</v>
      </c>
      <c r="P147" s="99">
        <f>RES_hhdet_in_fech!P147/RES_summary!P$21</f>
        <v>0.48113926642037586</v>
      </c>
      <c r="Q147" s="99">
        <f>RES_hhdet_in_fech!Q147/RES_summary!Q$21</f>
        <v>0.70375753210968206</v>
      </c>
      <c r="R147" s="99">
        <f>RES_hhdet_in_fech!R147/RES_summary!R$21</f>
        <v>1.9646871814470959</v>
      </c>
      <c r="S147" s="99">
        <f>RES_hhdet_in_fech!S147/RES_summary!S$21</f>
        <v>1.9649295917011302</v>
      </c>
      <c r="T147" s="99">
        <f>RES_hhdet_in_fech!T147/RES_summary!T$21</f>
        <v>1.9480644424904057</v>
      </c>
      <c r="U147" s="99">
        <f>RES_hhdet_in_fech!U147/RES_summary!U$21</f>
        <v>2.2503012410606251</v>
      </c>
      <c r="V147" s="99">
        <f>RES_hhdet_in_fech!V147/RES_summary!V$21</f>
        <v>2.2018617338041615</v>
      </c>
      <c r="W147" s="99">
        <f>RES_hhdet_in_fech!W147/RES_summary!W$21</f>
        <v>2.5104407418564354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12.48748209868365</v>
      </c>
      <c r="D148" s="123">
        <v>12.302563084192403</v>
      </c>
      <c r="E148" s="123">
        <v>12.723348371758041</v>
      </c>
      <c r="F148" s="123">
        <v>12.625418074037972</v>
      </c>
      <c r="G148" s="123">
        <v>11.66515743060844</v>
      </c>
      <c r="H148" s="123">
        <v>11.78333982192629</v>
      </c>
      <c r="I148" s="123">
        <v>11.640494282983287</v>
      </c>
      <c r="J148" s="123">
        <v>11.618716266954715</v>
      </c>
      <c r="K148" s="123">
        <v>10.628925593860972</v>
      </c>
      <c r="L148" s="123">
        <v>11.306777431876981</v>
      </c>
      <c r="M148" s="123">
        <v>11.944216824122591</v>
      </c>
      <c r="N148" s="123">
        <v>12.734935635996031</v>
      </c>
      <c r="O148" s="123">
        <v>13.291479300923113</v>
      </c>
      <c r="P148" s="123">
        <v>11.606949450418602</v>
      </c>
      <c r="Q148" s="123">
        <v>11.955211932945179</v>
      </c>
      <c r="R148" s="123">
        <v>11.867868006737734</v>
      </c>
      <c r="S148" s="123">
        <v>12.485787478897107</v>
      </c>
      <c r="T148" s="123">
        <v>12.383966849848163</v>
      </c>
      <c r="U148" s="123">
        <v>12.187771872850073</v>
      </c>
      <c r="V148" s="123">
        <v>12.723444628209727</v>
      </c>
      <c r="W148" s="123">
        <v>12.15282330837494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13.799323713285688</v>
      </c>
      <c r="D149" s="99">
        <v>14.153060454977483</v>
      </c>
      <c r="E149" s="99">
        <v>13.744057529321214</v>
      </c>
      <c r="F149" s="99">
        <v>13.888880853023291</v>
      </c>
      <c r="G149" s="99">
        <v>13.522055109418604</v>
      </c>
      <c r="H149" s="99">
        <v>13.07808688188396</v>
      </c>
      <c r="I149" s="99">
        <v>13.4279676732588</v>
      </c>
      <c r="J149" s="99">
        <v>12.509505794215633</v>
      </c>
      <c r="K149" s="99">
        <v>12.512926034319635</v>
      </c>
      <c r="L149" s="99">
        <v>13.012735771109304</v>
      </c>
      <c r="M149" s="99">
        <v>13.806250314288565</v>
      </c>
      <c r="N149" s="99">
        <v>13.340217017647683</v>
      </c>
      <c r="O149" s="99">
        <v>13.030473003619276</v>
      </c>
      <c r="P149" s="99">
        <v>12.592985571081538</v>
      </c>
      <c r="Q149" s="99">
        <v>12.071603707292537</v>
      </c>
      <c r="R149" s="99">
        <v>12.006776161373207</v>
      </c>
      <c r="S149" s="99">
        <v>12.48371770108791</v>
      </c>
      <c r="T149" s="99">
        <v>12.653399953062683</v>
      </c>
      <c r="U149" s="99">
        <v>11.9393792631907</v>
      </c>
      <c r="V149" s="99">
        <v>12.077010766672993</v>
      </c>
      <c r="W149" s="99">
        <v>12.326069399701705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9.9652487153691496</v>
      </c>
      <c r="G150" s="99">
        <v>9.6280532856349375</v>
      </c>
      <c r="H150" s="99">
        <v>9.2919015155929277</v>
      </c>
      <c r="I150" s="99">
        <v>9.7797829626460935</v>
      </c>
      <c r="J150" s="99">
        <v>9.057709380354618</v>
      </c>
      <c r="K150" s="99">
        <v>9.0156601265397569</v>
      </c>
      <c r="L150" s="99">
        <v>10.516337695618679</v>
      </c>
      <c r="M150" s="99">
        <v>10.05007708562286</v>
      </c>
      <c r="N150" s="99">
        <v>0</v>
      </c>
      <c r="O150" s="99">
        <v>0</v>
      </c>
      <c r="P150" s="99">
        <v>9.8036380374318473</v>
      </c>
      <c r="Q150" s="99">
        <v>9.730668455219055</v>
      </c>
      <c r="R150" s="99">
        <v>9.7998753461647681</v>
      </c>
      <c r="S150" s="99">
        <v>10.427104126789434</v>
      </c>
      <c r="T150" s="99">
        <v>10.718701083797292</v>
      </c>
      <c r="U150" s="99">
        <v>10.183144804573969</v>
      </c>
      <c r="V150" s="99">
        <v>10.393223759099987</v>
      </c>
      <c r="W150" s="99">
        <v>10.665327171901946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3.2424995616305803</v>
      </c>
      <c r="G151" s="102">
        <v>2.892224623172984</v>
      </c>
      <c r="H151" s="102">
        <v>2.673783871358983</v>
      </c>
      <c r="I151" s="102">
        <v>3.3214835696806233</v>
      </c>
      <c r="J151" s="102">
        <v>2.8658266050043575</v>
      </c>
      <c r="K151" s="102">
        <v>2.634947242541458</v>
      </c>
      <c r="L151" s="102">
        <v>5.8686227816839116</v>
      </c>
      <c r="M151" s="102">
        <v>2.7648081101374529</v>
      </c>
      <c r="N151" s="102">
        <v>0</v>
      </c>
      <c r="O151" s="102">
        <v>0</v>
      </c>
      <c r="P151" s="102">
        <v>2.40286515309087</v>
      </c>
      <c r="Q151" s="102">
        <v>2.6458257275049344</v>
      </c>
      <c r="R151" s="102">
        <v>2.4450540218882022</v>
      </c>
      <c r="S151" s="102">
        <v>2.8624239684906447</v>
      </c>
      <c r="T151" s="102">
        <v>2.8926390336953443</v>
      </c>
      <c r="U151" s="102">
        <v>2.5171011729816462</v>
      </c>
      <c r="V151" s="102">
        <v>2.6437325780193253</v>
      </c>
      <c r="W151" s="102">
        <v>2.7673335366029823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6.7227491537385706</v>
      </c>
      <c r="G152" s="105">
        <v>6.7358286624619526</v>
      </c>
      <c r="H152" s="105">
        <v>6.6181176442339451</v>
      </c>
      <c r="I152" s="105">
        <v>6.458299392965472</v>
      </c>
      <c r="J152" s="105">
        <v>6.191882775350261</v>
      </c>
      <c r="K152" s="105">
        <v>6.3807128839982994</v>
      </c>
      <c r="L152" s="105">
        <v>4.6477149139347684</v>
      </c>
      <c r="M152" s="105">
        <v>7.2852689754854065</v>
      </c>
      <c r="N152" s="105">
        <v>0</v>
      </c>
      <c r="O152" s="105">
        <v>0</v>
      </c>
      <c r="P152" s="105">
        <v>7.4007728843409764</v>
      </c>
      <c r="Q152" s="105">
        <v>7.084842727714121</v>
      </c>
      <c r="R152" s="105">
        <v>7.3548213242765668</v>
      </c>
      <c r="S152" s="105">
        <v>7.5646801582987901</v>
      </c>
      <c r="T152" s="105">
        <v>7.8260620501019487</v>
      </c>
      <c r="U152" s="105">
        <v>7.6660436315923226</v>
      </c>
      <c r="V152" s="105">
        <v>7.7494911810806615</v>
      </c>
      <c r="W152" s="105">
        <v>7.8979936352989641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12.40751870124617</v>
      </c>
      <c r="D153" s="102">
        <v>12.217855262417052</v>
      </c>
      <c r="E153" s="102">
        <v>12.745591695647953</v>
      </c>
      <c r="F153" s="102">
        <v>12.616992645810759</v>
      </c>
      <c r="G153" s="102">
        <v>11.607858198326278</v>
      </c>
      <c r="H153" s="102">
        <v>11.866855078120416</v>
      </c>
      <c r="I153" s="102">
        <v>11.784992114363551</v>
      </c>
      <c r="J153" s="102">
        <v>11.796215965567791</v>
      </c>
      <c r="K153" s="102">
        <v>10.760320997596809</v>
      </c>
      <c r="L153" s="102">
        <v>11.588210699375628</v>
      </c>
      <c r="M153" s="102">
        <v>12.300549627450385</v>
      </c>
      <c r="N153" s="102">
        <v>12.981763789043759</v>
      </c>
      <c r="O153" s="102">
        <v>13.499089129243695</v>
      </c>
      <c r="P153" s="102">
        <v>11.883650928976797</v>
      </c>
      <c r="Q153" s="102">
        <v>12.249518366567534</v>
      </c>
      <c r="R153" s="102">
        <v>12.184707255715503</v>
      </c>
      <c r="S153" s="102">
        <v>12.783942950470534</v>
      </c>
      <c r="T153" s="102">
        <v>12.782949287208284</v>
      </c>
      <c r="U153" s="102">
        <v>12.514818976049408</v>
      </c>
      <c r="V153" s="102">
        <v>12.967698536787257</v>
      </c>
      <c r="W153" s="102">
        <v>12.459319380134898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9.5878884309427477</v>
      </c>
      <c r="D154" s="105">
        <v>9.3754187509956228</v>
      </c>
      <c r="E154" s="105">
        <v>9.8842021673426554</v>
      </c>
      <c r="F154" s="105">
        <v>9.7708931182086172</v>
      </c>
      <c r="G154" s="105">
        <v>8.9333896465439349</v>
      </c>
      <c r="H154" s="105">
        <v>9.1136262976707112</v>
      </c>
      <c r="I154" s="105">
        <v>9.2124473024730484</v>
      </c>
      <c r="J154" s="105">
        <v>9.1735174264669972</v>
      </c>
      <c r="K154" s="105">
        <v>8.3222983133061348</v>
      </c>
      <c r="L154" s="105">
        <v>9.7767712407327441</v>
      </c>
      <c r="M154" s="105">
        <v>9.5308382780467831</v>
      </c>
      <c r="N154" s="105">
        <v>10.304721829737778</v>
      </c>
      <c r="O154" s="105">
        <v>10.834436629136588</v>
      </c>
      <c r="P154" s="105">
        <v>9.4088058470479474</v>
      </c>
      <c r="Q154" s="105">
        <v>9.8924211317133537</v>
      </c>
      <c r="R154" s="105">
        <v>9.8693656476173928</v>
      </c>
      <c r="S154" s="105">
        <v>10.509584351359587</v>
      </c>
      <c r="T154" s="105">
        <v>10.586892580014922</v>
      </c>
      <c r="U154" s="105">
        <v>10.384976557919297</v>
      </c>
      <c r="V154" s="105">
        <v>10.838737887747882</v>
      </c>
      <c r="W154" s="105">
        <v>10.473646489877046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2.9317044027103054</v>
      </c>
      <c r="D155" s="99">
        <v>2.6336439714123108</v>
      </c>
      <c r="E155" s="99">
        <v>3.0606106549825292</v>
      </c>
      <c r="F155" s="99">
        <v>2.9460849970908809</v>
      </c>
      <c r="G155" s="99">
        <v>2.4813266768515221</v>
      </c>
      <c r="H155" s="99">
        <v>2.4253011118687953</v>
      </c>
      <c r="I155" s="99">
        <v>2.9152781702239285</v>
      </c>
      <c r="J155" s="99">
        <v>2.7052879319993717</v>
      </c>
      <c r="K155" s="99">
        <v>2.2618616179402915</v>
      </c>
      <c r="L155" s="99">
        <v>5.2262023118295318</v>
      </c>
      <c r="M155" s="99">
        <v>2.4583936695190927</v>
      </c>
      <c r="N155" s="99">
        <v>3.2898848654745803</v>
      </c>
      <c r="O155" s="99">
        <v>3.5660252078855681</v>
      </c>
      <c r="P155" s="99">
        <v>2.2633823938550601</v>
      </c>
      <c r="Q155" s="99">
        <v>2.6862727153584429</v>
      </c>
      <c r="R155" s="99">
        <v>2.4808912642019902</v>
      </c>
      <c r="S155" s="99">
        <v>2.9302659265537296</v>
      </c>
      <c r="T155" s="99">
        <v>2.9214073179276854</v>
      </c>
      <c r="U155" s="99">
        <v>2.6412245369445104</v>
      </c>
      <c r="V155" s="99">
        <v>2.8418610639957089</v>
      </c>
      <c r="W155" s="99">
        <v>2.7968871962406312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6.6561840282324418</v>
      </c>
      <c r="D156" s="99">
        <v>6.7417747795833112</v>
      </c>
      <c r="E156" s="99">
        <v>6.8235915123601254</v>
      </c>
      <c r="F156" s="99">
        <v>6.8248081211177363</v>
      </c>
      <c r="G156" s="99">
        <v>6.4520629696924106</v>
      </c>
      <c r="H156" s="99">
        <v>6.6883251858019159</v>
      </c>
      <c r="I156" s="99">
        <v>6.2971691322491221</v>
      </c>
      <c r="J156" s="99">
        <v>6.468229494467626</v>
      </c>
      <c r="K156" s="99">
        <v>6.0604366953658433</v>
      </c>
      <c r="L156" s="99">
        <v>4.5505689289032132</v>
      </c>
      <c r="M156" s="99">
        <v>7.0724446085276922</v>
      </c>
      <c r="N156" s="99">
        <v>7.0148369642631989</v>
      </c>
      <c r="O156" s="99">
        <v>7.2684114212510194</v>
      </c>
      <c r="P156" s="99">
        <v>7.1454234531928869</v>
      </c>
      <c r="Q156" s="99">
        <v>7.2061484163549094</v>
      </c>
      <c r="R156" s="99">
        <v>7.3884743834154039</v>
      </c>
      <c r="S156" s="99">
        <v>7.5793184248058587</v>
      </c>
      <c r="T156" s="99">
        <v>7.6654852620872367</v>
      </c>
      <c r="U156" s="99">
        <v>7.743752020974787</v>
      </c>
      <c r="V156" s="99">
        <v>7.9968768237521726</v>
      </c>
      <c r="W156" s="99">
        <v>7.6767592936364144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8.1062514676885886</v>
      </c>
      <c r="D157" s="123">
        <v>8.1566527699484332</v>
      </c>
      <c r="E157" s="123">
        <v>7.7523713291722904</v>
      </c>
      <c r="F157" s="123">
        <v>7.0445033602619578</v>
      </c>
      <c r="G157" s="123">
        <v>7.0168013720749665</v>
      </c>
      <c r="H157" s="123">
        <v>6.9417344175898741</v>
      </c>
      <c r="I157" s="123">
        <v>7.1809075689088964</v>
      </c>
      <c r="J157" s="123">
        <v>7.079279288972069</v>
      </c>
      <c r="K157" s="123">
        <v>5.8480137083911448</v>
      </c>
      <c r="L157" s="123">
        <v>7.1461239632300764</v>
      </c>
      <c r="M157" s="123">
        <v>7.0769037409115061</v>
      </c>
      <c r="N157" s="123">
        <v>7.3427860319189966</v>
      </c>
      <c r="O157" s="123">
        <v>7.447407147046393</v>
      </c>
      <c r="P157" s="123">
        <v>6.5230245576981716</v>
      </c>
      <c r="Q157" s="123">
        <v>6.6589545668042014</v>
      </c>
      <c r="R157" s="123">
        <v>6.2703567330473229</v>
      </c>
      <c r="S157" s="123">
        <v>6.6236049331419125</v>
      </c>
      <c r="T157" s="123">
        <v>6.5663920035777705</v>
      </c>
      <c r="U157" s="123">
        <v>6.3695467099821288</v>
      </c>
      <c r="V157" s="123">
        <v>6.6016203887486737</v>
      </c>
      <c r="W157" s="123">
        <v>6.1283468936198062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8.9542198363971117</v>
      </c>
      <c r="D158" s="99">
        <v>9.0692470703913077</v>
      </c>
      <c r="E158" s="99">
        <v>8.4663057766335061</v>
      </c>
      <c r="F158" s="99">
        <v>8.2221360021751781</v>
      </c>
      <c r="G158" s="99">
        <v>7.9796681968075616</v>
      </c>
      <c r="H158" s="99">
        <v>7.8786527822442043</v>
      </c>
      <c r="I158" s="99">
        <v>8.2621214464777655</v>
      </c>
      <c r="J158" s="99">
        <v>7.7088539776751803</v>
      </c>
      <c r="K158" s="99">
        <v>7.7802292031535005</v>
      </c>
      <c r="L158" s="99">
        <v>7.9531653991805724</v>
      </c>
      <c r="M158" s="99">
        <v>8.3560474765669408</v>
      </c>
      <c r="N158" s="99">
        <v>8.2929960835613592</v>
      </c>
      <c r="O158" s="99">
        <v>8.3011264961307472</v>
      </c>
      <c r="P158" s="99">
        <v>8.3004636007333037</v>
      </c>
      <c r="Q158" s="99">
        <v>8.1811142096260507</v>
      </c>
      <c r="R158" s="99">
        <v>7.5365037141106379</v>
      </c>
      <c r="S158" s="99">
        <v>8.1691456177369854</v>
      </c>
      <c r="T158" s="99">
        <v>8.175127689092232</v>
      </c>
      <c r="U158" s="99">
        <v>8.0127383372077201</v>
      </c>
      <c r="V158" s="99">
        <v>8.5059862718211683</v>
      </c>
      <c r="W158" s="99">
        <v>7.7457386280557019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7.4625070263349906</v>
      </c>
      <c r="D159" s="110">
        <v>7.3691492770428972</v>
      </c>
      <c r="E159" s="110">
        <v>7.1485145584374949</v>
      </c>
      <c r="F159" s="110">
        <v>5.8514721563551673</v>
      </c>
      <c r="G159" s="110">
        <v>6.3007313042159492</v>
      </c>
      <c r="H159" s="110">
        <v>6.4018414982325185</v>
      </c>
      <c r="I159" s="110">
        <v>6.5482783546908108</v>
      </c>
      <c r="J159" s="110">
        <v>6.7738799727084631</v>
      </c>
      <c r="K159" s="110">
        <v>4.8245991228084417</v>
      </c>
      <c r="L159" s="110">
        <v>6.6951283573182865</v>
      </c>
      <c r="M159" s="110">
        <v>6.3373450561969982</v>
      </c>
      <c r="N159" s="110">
        <v>6.8581812320566673</v>
      </c>
      <c r="O159" s="110">
        <v>7.0244784979219448</v>
      </c>
      <c r="P159" s="110">
        <v>5.727904424021518</v>
      </c>
      <c r="Q159" s="110">
        <v>6.0833063123892277</v>
      </c>
      <c r="R159" s="110">
        <v>5.9205011930841875</v>
      </c>
      <c r="S159" s="110">
        <v>6.130282068365946</v>
      </c>
      <c r="T159" s="110">
        <v>6.0153426254653537</v>
      </c>
      <c r="U159" s="110">
        <v>5.8281098164752123</v>
      </c>
      <c r="V159" s="110">
        <v>6.0071571281307898</v>
      </c>
      <c r="W159" s="110">
        <v>5.6513077332523673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141.80353801372812</v>
      </c>
      <c r="D161" s="118">
        <f t="shared" si="54"/>
        <v>131.74011006578795</v>
      </c>
      <c r="E161" s="118">
        <f t="shared" si="54"/>
        <v>138.54673915609931</v>
      </c>
      <c r="F161" s="118">
        <f t="shared" si="54"/>
        <v>144.14817735109281</v>
      </c>
      <c r="G161" s="118">
        <f t="shared" si="54"/>
        <v>127.73210877634411</v>
      </c>
      <c r="H161" s="118">
        <f t="shared" si="54"/>
        <v>125.47516186183296</v>
      </c>
      <c r="I161" s="118">
        <f t="shared" si="54"/>
        <v>112.15071834823776</v>
      </c>
      <c r="J161" s="118">
        <f t="shared" si="54"/>
        <v>122.26847255652908</v>
      </c>
      <c r="K161" s="118">
        <f t="shared" si="54"/>
        <v>112.36851002583795</v>
      </c>
      <c r="L161" s="118">
        <f t="shared" si="54"/>
        <v>123.02057783469189</v>
      </c>
      <c r="M161" s="118">
        <f t="shared" si="54"/>
        <v>95.592769905735139</v>
      </c>
      <c r="N161" s="118">
        <f t="shared" si="54"/>
        <v>110.07573314147869</v>
      </c>
      <c r="O161" s="118">
        <f t="shared" si="54"/>
        <v>116.57301990242372</v>
      </c>
      <c r="P161" s="118">
        <f t="shared" si="54"/>
        <v>84.534018353310216</v>
      </c>
      <c r="Q161" s="118">
        <f t="shared" si="54"/>
        <v>87.442931578159374</v>
      </c>
      <c r="R161" s="118">
        <f t="shared" ref="R161:V161" si="55">R162+R164+R166+R175</f>
        <v>92.428569718690781</v>
      </c>
      <c r="S161" s="118">
        <f t="shared" si="55"/>
        <v>88.209715547640016</v>
      </c>
      <c r="T161" s="118">
        <f t="shared" si="55"/>
        <v>80.728936308285611</v>
      </c>
      <c r="U161" s="118">
        <f t="shared" si="55"/>
        <v>78.661133749654297</v>
      </c>
      <c r="V161" s="118">
        <f t="shared" si="55"/>
        <v>68.373241895636028</v>
      </c>
      <c r="W161" s="118">
        <f t="shared" ref="W161" si="56">W162+W164+W166+W175</f>
        <v>77.104957251661432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121.0164098991213</v>
      </c>
      <c r="D162" s="123">
        <f t="shared" si="57"/>
        <v>110.80555290423263</v>
      </c>
      <c r="E162" s="123">
        <f t="shared" si="57"/>
        <v>117.76562080751144</v>
      </c>
      <c r="F162" s="123">
        <f t="shared" si="57"/>
        <v>124.35722268330863</v>
      </c>
      <c r="G162" s="123">
        <f t="shared" si="57"/>
        <v>108.91201507656417</v>
      </c>
      <c r="H162" s="123">
        <f t="shared" si="57"/>
        <v>106.52361485180332</v>
      </c>
      <c r="I162" s="123">
        <f t="shared" si="57"/>
        <v>93.279986182520105</v>
      </c>
      <c r="J162" s="123">
        <f t="shared" si="57"/>
        <v>103.32212291780075</v>
      </c>
      <c r="K162" s="123">
        <f t="shared" si="57"/>
        <v>95.006640851487973</v>
      </c>
      <c r="L162" s="123">
        <f t="shared" si="57"/>
        <v>104.06542195935394</v>
      </c>
      <c r="M162" s="123">
        <f t="shared" si="57"/>
        <v>76.224967016947417</v>
      </c>
      <c r="N162" s="123">
        <f t="shared" si="57"/>
        <v>89.696249226021237</v>
      </c>
      <c r="O162" s="123">
        <f t="shared" si="57"/>
        <v>95.258524150032017</v>
      </c>
      <c r="P162" s="123">
        <f t="shared" si="57"/>
        <v>66.162051324355772</v>
      </c>
      <c r="Q162" s="123">
        <f t="shared" si="57"/>
        <v>68.473767247144394</v>
      </c>
      <c r="R162" s="123">
        <f t="shared" si="57"/>
        <v>73.235957844974081</v>
      </c>
      <c r="S162" s="123">
        <f t="shared" si="57"/>
        <v>67.830714699552928</v>
      </c>
      <c r="T162" s="123">
        <f t="shared" si="57"/>
        <v>60.794013240010564</v>
      </c>
      <c r="U162" s="123">
        <f t="shared" si="57"/>
        <v>57.866890891248673</v>
      </c>
      <c r="V162" s="123">
        <f t="shared" si="57"/>
        <v>47.936988438391403</v>
      </c>
      <c r="W162" s="123">
        <f t="shared" si="57"/>
        <v>56.339819019435481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121.0164098991213</v>
      </c>
      <c r="D163" s="110">
        <v>110.80555290423263</v>
      </c>
      <c r="E163" s="110">
        <v>117.76562080751144</v>
      </c>
      <c r="F163" s="110">
        <v>124.35722268330863</v>
      </c>
      <c r="G163" s="110">
        <v>108.91201507656417</v>
      </c>
      <c r="H163" s="110">
        <v>106.52361485180332</v>
      </c>
      <c r="I163" s="110">
        <v>93.279986182520105</v>
      </c>
      <c r="J163" s="110">
        <v>103.32212291780075</v>
      </c>
      <c r="K163" s="110">
        <v>95.006640851487973</v>
      </c>
      <c r="L163" s="110">
        <v>104.06542195935394</v>
      </c>
      <c r="M163" s="110">
        <v>76.224967016947417</v>
      </c>
      <c r="N163" s="110">
        <v>89.696249226021237</v>
      </c>
      <c r="O163" s="110">
        <v>95.258524150032017</v>
      </c>
      <c r="P163" s="110">
        <v>66.162051324355772</v>
      </c>
      <c r="Q163" s="110">
        <v>68.473767247144394</v>
      </c>
      <c r="R163" s="110">
        <v>73.235957844974081</v>
      </c>
      <c r="S163" s="110">
        <v>67.830714699552928</v>
      </c>
      <c r="T163" s="110">
        <v>60.794013240010564</v>
      </c>
      <c r="U163" s="110">
        <v>57.866890891248673</v>
      </c>
      <c r="V163" s="110">
        <v>47.936988438391403</v>
      </c>
      <c r="W163" s="110">
        <v>56.339819019435481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0.19352959809913567</v>
      </c>
      <c r="D164" s="123">
        <f t="shared" si="58"/>
        <v>0.47537332541625182</v>
      </c>
      <c r="E164" s="123">
        <f t="shared" si="58"/>
        <v>0.30543763060741264</v>
      </c>
      <c r="F164" s="123">
        <f t="shared" si="58"/>
        <v>0.12095668871267198</v>
      </c>
      <c r="G164" s="123">
        <f t="shared" si="58"/>
        <v>0.13814447809368249</v>
      </c>
      <c r="H164" s="123">
        <f t="shared" si="58"/>
        <v>0.22645430634570979</v>
      </c>
      <c r="I164" s="123">
        <f t="shared" si="58"/>
        <v>4.9299468150438223E-2</v>
      </c>
      <c r="J164" s="123">
        <f t="shared" si="58"/>
        <v>0.24834417563975514</v>
      </c>
      <c r="K164" s="123">
        <f t="shared" si="58"/>
        <v>0.88493150996189485</v>
      </c>
      <c r="L164" s="123">
        <f t="shared" si="58"/>
        <v>0.50226189204732685</v>
      </c>
      <c r="M164" s="123">
        <f t="shared" si="58"/>
        <v>0.34672227651625365</v>
      </c>
      <c r="N164" s="123">
        <f t="shared" si="58"/>
        <v>0.30177817446235139</v>
      </c>
      <c r="O164" s="123">
        <f t="shared" si="58"/>
        <v>0.57561805166706159</v>
      </c>
      <c r="P164" s="123">
        <f t="shared" si="58"/>
        <v>0.24197667497085018</v>
      </c>
      <c r="Q164" s="123">
        <f t="shared" si="58"/>
        <v>0.35498750733515022</v>
      </c>
      <c r="R164" s="123">
        <f t="shared" si="58"/>
        <v>1.0544012964145313</v>
      </c>
      <c r="S164" s="123">
        <f t="shared" si="58"/>
        <v>1.2696180958598298</v>
      </c>
      <c r="T164" s="123">
        <f t="shared" si="58"/>
        <v>0.98457290509275208</v>
      </c>
      <c r="U164" s="123">
        <f t="shared" si="58"/>
        <v>2.2369250035135262</v>
      </c>
      <c r="V164" s="123">
        <f t="shared" si="58"/>
        <v>1.1112007483843793</v>
      </c>
      <c r="W164" s="123">
        <f t="shared" si="58"/>
        <v>2.4839704721158435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0.19352959809913567</v>
      </c>
      <c r="D165" s="99">
        <f>RES_hhdet_in_fech!D165/RES_summary!D$21</f>
        <v>0.47537332541625182</v>
      </c>
      <c r="E165" s="99">
        <f>RES_hhdet_in_fech!E165/RES_summary!E$21</f>
        <v>0.30543763060741264</v>
      </c>
      <c r="F165" s="99">
        <f>RES_hhdet_in_fech!F165/RES_summary!F$21</f>
        <v>0.12095668871267198</v>
      </c>
      <c r="G165" s="99">
        <f>RES_hhdet_in_fech!G165/RES_summary!G$21</f>
        <v>0.13814447809368249</v>
      </c>
      <c r="H165" s="99">
        <f>RES_hhdet_in_fech!H165/RES_summary!H$21</f>
        <v>0.22645430634570979</v>
      </c>
      <c r="I165" s="99">
        <f>RES_hhdet_in_fech!I165/RES_summary!I$21</f>
        <v>4.9299468150438223E-2</v>
      </c>
      <c r="J165" s="99">
        <f>RES_hhdet_in_fech!J165/RES_summary!J$21</f>
        <v>0.24834417563975514</v>
      </c>
      <c r="K165" s="99">
        <f>RES_hhdet_in_fech!K165/RES_summary!K$21</f>
        <v>0.88493150996189485</v>
      </c>
      <c r="L165" s="99">
        <f>RES_hhdet_in_fech!L165/RES_summary!L$21</f>
        <v>0.50226189204732685</v>
      </c>
      <c r="M165" s="99">
        <f>RES_hhdet_in_fech!M165/RES_summary!M$21</f>
        <v>0.34672227651625365</v>
      </c>
      <c r="N165" s="99">
        <f>RES_hhdet_in_fech!N165/RES_summary!N$21</f>
        <v>0.30177817446235139</v>
      </c>
      <c r="O165" s="99">
        <f>RES_hhdet_in_fech!O165/RES_summary!O$21</f>
        <v>0.57561805166706159</v>
      </c>
      <c r="P165" s="99">
        <f>RES_hhdet_in_fech!P165/RES_summary!P$21</f>
        <v>0.24197667497085018</v>
      </c>
      <c r="Q165" s="99">
        <f>RES_hhdet_in_fech!Q165/RES_summary!Q$21</f>
        <v>0.35498750733515022</v>
      </c>
      <c r="R165" s="99">
        <f>RES_hhdet_in_fech!R165/RES_summary!R$21</f>
        <v>1.0544012964145313</v>
      </c>
      <c r="S165" s="99">
        <f>RES_hhdet_in_fech!S165/RES_summary!S$21</f>
        <v>1.2696180958598298</v>
      </c>
      <c r="T165" s="99">
        <f>RES_hhdet_in_fech!T165/RES_summary!T$21</f>
        <v>0.98457290509275208</v>
      </c>
      <c r="U165" s="99">
        <f>RES_hhdet_in_fech!U165/RES_summary!U$21</f>
        <v>2.2369250035135262</v>
      </c>
      <c r="V165" s="99">
        <f>RES_hhdet_in_fech!V165/RES_summary!V$21</f>
        <v>1.1112007483843793</v>
      </c>
      <c r="W165" s="99">
        <f>RES_hhdet_in_fech!W165/RES_summary!W$21</f>
        <v>2.4839704721158435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12.487450952212276</v>
      </c>
      <c r="D166" s="123">
        <v>12.302475524616495</v>
      </c>
      <c r="E166" s="123">
        <v>12.723308720293742</v>
      </c>
      <c r="F166" s="123">
        <v>12.62552019292519</v>
      </c>
      <c r="G166" s="123">
        <v>11.665156932544161</v>
      </c>
      <c r="H166" s="123">
        <v>11.783356383925717</v>
      </c>
      <c r="I166" s="123">
        <v>11.640521620520429</v>
      </c>
      <c r="J166" s="123">
        <v>11.618730433445887</v>
      </c>
      <c r="K166" s="123">
        <v>10.628927622286014</v>
      </c>
      <c r="L166" s="123">
        <v>11.306767102629085</v>
      </c>
      <c r="M166" s="123">
        <v>11.944189465094707</v>
      </c>
      <c r="N166" s="123">
        <v>12.734922847897435</v>
      </c>
      <c r="O166" s="123">
        <v>13.291474427609545</v>
      </c>
      <c r="P166" s="123">
        <v>11.606968691011957</v>
      </c>
      <c r="Q166" s="123">
        <v>11.95521295584129</v>
      </c>
      <c r="R166" s="123">
        <v>11.86785385537954</v>
      </c>
      <c r="S166" s="123">
        <v>12.485785849725838</v>
      </c>
      <c r="T166" s="123">
        <v>12.383960747336573</v>
      </c>
      <c r="U166" s="123">
        <v>12.187777510866646</v>
      </c>
      <c r="V166" s="123">
        <v>12.723435440096255</v>
      </c>
      <c r="W166" s="123">
        <v>12.15281725952423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13.799323713285691</v>
      </c>
      <c r="D167" s="99">
        <v>14.153060454977487</v>
      </c>
      <c r="E167" s="99">
        <v>13.744057529321209</v>
      </c>
      <c r="F167" s="99">
        <v>13.88888085302329</v>
      </c>
      <c r="G167" s="99">
        <v>13.522055109418606</v>
      </c>
      <c r="H167" s="99">
        <v>13.078086881883962</v>
      </c>
      <c r="I167" s="99">
        <v>13.427967673258799</v>
      </c>
      <c r="J167" s="99">
        <v>12.509505794215631</v>
      </c>
      <c r="K167" s="99">
        <v>12.512926034319635</v>
      </c>
      <c r="L167" s="99">
        <v>13.012735771109302</v>
      </c>
      <c r="M167" s="99">
        <v>13.806250314288565</v>
      </c>
      <c r="N167" s="99">
        <v>13.340217017647683</v>
      </c>
      <c r="O167" s="99">
        <v>13.030473003619274</v>
      </c>
      <c r="P167" s="99">
        <v>12.592985571081536</v>
      </c>
      <c r="Q167" s="99">
        <v>12.071603707292537</v>
      </c>
      <c r="R167" s="99">
        <v>12.006776161373205</v>
      </c>
      <c r="S167" s="99">
        <v>12.483717701087913</v>
      </c>
      <c r="T167" s="99">
        <v>12.653399953062678</v>
      </c>
      <c r="U167" s="99">
        <v>11.9393792631907</v>
      </c>
      <c r="V167" s="99">
        <v>12.077010766672993</v>
      </c>
      <c r="W167" s="99">
        <v>12.326069399701703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9.8588117016710939</v>
      </c>
      <c r="D168" s="99">
        <v>10.02036341171862</v>
      </c>
      <c r="E168" s="99">
        <v>9.8745368036846397</v>
      </c>
      <c r="F168" s="99">
        <v>9.9652487153691496</v>
      </c>
      <c r="G168" s="99">
        <v>9.6280532856349339</v>
      </c>
      <c r="H168" s="99">
        <v>9.2919015155929294</v>
      </c>
      <c r="I168" s="99">
        <v>9.7797829626460917</v>
      </c>
      <c r="J168" s="99">
        <v>9.057709380354618</v>
      </c>
      <c r="K168" s="99">
        <v>9.0156601265397605</v>
      </c>
      <c r="L168" s="99">
        <v>10.516337695618683</v>
      </c>
      <c r="M168" s="99">
        <v>10.050077085622863</v>
      </c>
      <c r="N168" s="99">
        <v>0</v>
      </c>
      <c r="O168" s="99">
        <v>0</v>
      </c>
      <c r="P168" s="99">
        <v>9.8036380374318455</v>
      </c>
      <c r="Q168" s="99">
        <v>9.730668455219055</v>
      </c>
      <c r="R168" s="99">
        <v>9.7998753461647681</v>
      </c>
      <c r="S168" s="99">
        <v>10.427104126789439</v>
      </c>
      <c r="T168" s="99">
        <v>10.718701083797294</v>
      </c>
      <c r="U168" s="99">
        <v>10.183144804573969</v>
      </c>
      <c r="V168" s="99">
        <v>10.393223759099987</v>
      </c>
      <c r="W168" s="99">
        <v>10.665327171901943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3.26009846164993</v>
      </c>
      <c r="D169" s="102">
        <v>3.0524900871785796</v>
      </c>
      <c r="E169" s="102">
        <v>3.2994269591417997</v>
      </c>
      <c r="F169" s="102">
        <v>3.2424995616305803</v>
      </c>
      <c r="G169" s="102">
        <v>2.892224623172984</v>
      </c>
      <c r="H169" s="102">
        <v>2.6737838713589821</v>
      </c>
      <c r="I169" s="102">
        <v>3.3214835696806233</v>
      </c>
      <c r="J169" s="102">
        <v>2.8658266050043575</v>
      </c>
      <c r="K169" s="102">
        <v>2.6349472425414588</v>
      </c>
      <c r="L169" s="102">
        <v>5.8686227816839125</v>
      </c>
      <c r="M169" s="102">
        <v>2.7648081101374529</v>
      </c>
      <c r="N169" s="102">
        <v>0</v>
      </c>
      <c r="O169" s="102">
        <v>0</v>
      </c>
      <c r="P169" s="102">
        <v>2.4028651530908705</v>
      </c>
      <c r="Q169" s="102">
        <v>2.6458257275049335</v>
      </c>
      <c r="R169" s="102">
        <v>2.4450540218882018</v>
      </c>
      <c r="S169" s="102">
        <v>2.8624239684906447</v>
      </c>
      <c r="T169" s="102">
        <v>2.8926390336953438</v>
      </c>
      <c r="U169" s="102">
        <v>2.5171011729816462</v>
      </c>
      <c r="V169" s="102">
        <v>2.6437325780193253</v>
      </c>
      <c r="W169" s="102">
        <v>2.7673335366029819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6.5987132400211657</v>
      </c>
      <c r="D170" s="105">
        <v>6.9678733245400393</v>
      </c>
      <c r="E170" s="105">
        <v>6.5751098445428386</v>
      </c>
      <c r="F170" s="105">
        <v>6.7227491537385706</v>
      </c>
      <c r="G170" s="105">
        <v>6.735828662461949</v>
      </c>
      <c r="H170" s="105">
        <v>6.618117644233946</v>
      </c>
      <c r="I170" s="105">
        <v>6.4582993929654693</v>
      </c>
      <c r="J170" s="105">
        <v>6.191882775350261</v>
      </c>
      <c r="K170" s="105">
        <v>6.3807128839983003</v>
      </c>
      <c r="L170" s="105">
        <v>4.6477149139347693</v>
      </c>
      <c r="M170" s="105">
        <v>7.2852689754854092</v>
      </c>
      <c r="N170" s="105">
        <v>0</v>
      </c>
      <c r="O170" s="105">
        <v>0</v>
      </c>
      <c r="P170" s="105">
        <v>7.4007728843409764</v>
      </c>
      <c r="Q170" s="105">
        <v>7.0848427277141219</v>
      </c>
      <c r="R170" s="105">
        <v>7.3548213242765659</v>
      </c>
      <c r="S170" s="105">
        <v>7.564680158298791</v>
      </c>
      <c r="T170" s="105">
        <v>7.8260620501019504</v>
      </c>
      <c r="U170" s="105">
        <v>7.6660436315923226</v>
      </c>
      <c r="V170" s="105">
        <v>7.7494911810806615</v>
      </c>
      <c r="W170" s="105">
        <v>7.8979936352989615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12.407518701246172</v>
      </c>
      <c r="D171" s="102">
        <v>12.217855262417048</v>
      </c>
      <c r="E171" s="102">
        <v>12.745591695647953</v>
      </c>
      <c r="F171" s="102">
        <v>12.616992645810765</v>
      </c>
      <c r="G171" s="102">
        <v>11.607858198326278</v>
      </c>
      <c r="H171" s="102">
        <v>11.866855078120413</v>
      </c>
      <c r="I171" s="102">
        <v>11.784992114363549</v>
      </c>
      <c r="J171" s="102">
        <v>11.796215965567789</v>
      </c>
      <c r="K171" s="102">
        <v>10.760320997596809</v>
      </c>
      <c r="L171" s="102">
        <v>11.588210699375628</v>
      </c>
      <c r="M171" s="102">
        <v>12.300549627450387</v>
      </c>
      <c r="N171" s="102">
        <v>12.981763789043757</v>
      </c>
      <c r="O171" s="102">
        <v>13.499089129243695</v>
      </c>
      <c r="P171" s="102">
        <v>11.883650928976794</v>
      </c>
      <c r="Q171" s="102">
        <v>12.249518366567536</v>
      </c>
      <c r="R171" s="102">
        <v>12.184707255715507</v>
      </c>
      <c r="S171" s="102">
        <v>12.783942950470536</v>
      </c>
      <c r="T171" s="102">
        <v>12.782949287208284</v>
      </c>
      <c r="U171" s="102">
        <v>12.514818976049405</v>
      </c>
      <c r="V171" s="102">
        <v>12.967698536787257</v>
      </c>
      <c r="W171" s="102">
        <v>12.4593193801349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9.5878884309427477</v>
      </c>
      <c r="D172" s="105">
        <v>9.3754187509956246</v>
      </c>
      <c r="E172" s="105">
        <v>9.8842021673426519</v>
      </c>
      <c r="F172" s="105">
        <v>9.7708931182086154</v>
      </c>
      <c r="G172" s="105">
        <v>8.9333896465439349</v>
      </c>
      <c r="H172" s="105">
        <v>9.1136262976707112</v>
      </c>
      <c r="I172" s="105">
        <v>9.2124473024730484</v>
      </c>
      <c r="J172" s="105">
        <v>9.1735174264669954</v>
      </c>
      <c r="K172" s="105">
        <v>8.3222983133061366</v>
      </c>
      <c r="L172" s="105">
        <v>9.7767712407327441</v>
      </c>
      <c r="M172" s="105">
        <v>9.5308382780467849</v>
      </c>
      <c r="N172" s="105">
        <v>10.30472182973778</v>
      </c>
      <c r="O172" s="105">
        <v>10.834436629136587</v>
      </c>
      <c r="P172" s="105">
        <v>9.4088058470479474</v>
      </c>
      <c r="Q172" s="105">
        <v>9.8924211317133555</v>
      </c>
      <c r="R172" s="105">
        <v>9.8693656476173928</v>
      </c>
      <c r="S172" s="105">
        <v>10.509584351359585</v>
      </c>
      <c r="T172" s="105">
        <v>10.58689258001492</v>
      </c>
      <c r="U172" s="105">
        <v>10.384976557919298</v>
      </c>
      <c r="V172" s="105">
        <v>10.838737887747881</v>
      </c>
      <c r="W172" s="105">
        <v>10.473646489877044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2.931704402710305</v>
      </c>
      <c r="D173" s="99">
        <v>2.6336439714123103</v>
      </c>
      <c r="E173" s="99">
        <v>3.0606106549825296</v>
      </c>
      <c r="F173" s="99">
        <v>2.9460849970908813</v>
      </c>
      <c r="G173" s="99">
        <v>2.481326676851523</v>
      </c>
      <c r="H173" s="99">
        <v>2.4253011118687957</v>
      </c>
      <c r="I173" s="99">
        <v>2.915278170223929</v>
      </c>
      <c r="J173" s="99">
        <v>2.7052879319993712</v>
      </c>
      <c r="K173" s="99">
        <v>2.2618616179402915</v>
      </c>
      <c r="L173" s="99">
        <v>5.2262023118295309</v>
      </c>
      <c r="M173" s="99">
        <v>2.4583936695190931</v>
      </c>
      <c r="N173" s="99">
        <v>3.2898848654745803</v>
      </c>
      <c r="O173" s="99">
        <v>3.5660252078855685</v>
      </c>
      <c r="P173" s="99">
        <v>2.2633823938550601</v>
      </c>
      <c r="Q173" s="99">
        <v>2.6862727153584429</v>
      </c>
      <c r="R173" s="99">
        <v>2.4808912642019898</v>
      </c>
      <c r="S173" s="99">
        <v>2.9302659265537296</v>
      </c>
      <c r="T173" s="99">
        <v>2.9214073179276854</v>
      </c>
      <c r="U173" s="99">
        <v>2.64122453694451</v>
      </c>
      <c r="V173" s="99">
        <v>2.8418610639957085</v>
      </c>
      <c r="W173" s="99">
        <v>2.7968871962406312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6.6561840282324409</v>
      </c>
      <c r="D174" s="110">
        <v>6.7417747795833138</v>
      </c>
      <c r="E174" s="110">
        <v>6.8235915123601218</v>
      </c>
      <c r="F174" s="110">
        <v>6.8248081211177354</v>
      </c>
      <c r="G174" s="110">
        <v>6.4520629696924132</v>
      </c>
      <c r="H174" s="110">
        <v>6.6883251858019159</v>
      </c>
      <c r="I174" s="110">
        <v>6.2971691322491212</v>
      </c>
      <c r="J174" s="110">
        <v>6.4682294944676242</v>
      </c>
      <c r="K174" s="110">
        <v>6.0604366953658442</v>
      </c>
      <c r="L174" s="110">
        <v>4.5505689289032132</v>
      </c>
      <c r="M174" s="110">
        <v>7.0724446085276931</v>
      </c>
      <c r="N174" s="110">
        <v>7.0148369642631998</v>
      </c>
      <c r="O174" s="110">
        <v>7.2684114212510194</v>
      </c>
      <c r="P174" s="110">
        <v>7.1454234531928877</v>
      </c>
      <c r="Q174" s="110">
        <v>7.2061484163549103</v>
      </c>
      <c r="R174" s="110">
        <v>7.3884743834154039</v>
      </c>
      <c r="S174" s="110">
        <v>7.5793184248058569</v>
      </c>
      <c r="T174" s="110">
        <v>7.6654852620872349</v>
      </c>
      <c r="U174" s="110">
        <v>7.7437520209747879</v>
      </c>
      <c r="V174" s="110">
        <v>7.9968768237521717</v>
      </c>
      <c r="W174" s="110">
        <v>7.6767592936364153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8.1061475642954122</v>
      </c>
      <c r="D175" s="123">
        <v>8.1567083115225714</v>
      </c>
      <c r="E175" s="123">
        <v>7.7523719976866952</v>
      </c>
      <c r="F175" s="123">
        <v>7.0444777861463335</v>
      </c>
      <c r="G175" s="123">
        <v>7.0167922891420877</v>
      </c>
      <c r="H175" s="123">
        <v>6.9417363197582063</v>
      </c>
      <c r="I175" s="123">
        <v>7.1809110770467885</v>
      </c>
      <c r="J175" s="123">
        <v>7.0792750296426714</v>
      </c>
      <c r="K175" s="123">
        <v>5.8480100421020591</v>
      </c>
      <c r="L175" s="123">
        <v>7.1461268806615381</v>
      </c>
      <c r="M175" s="123">
        <v>7.0768911471767533</v>
      </c>
      <c r="N175" s="123">
        <v>7.3427828930976649</v>
      </c>
      <c r="O175" s="123">
        <v>7.4474032731151025</v>
      </c>
      <c r="P175" s="123">
        <v>6.5230216629716331</v>
      </c>
      <c r="Q175" s="123">
        <v>6.6589638678385334</v>
      </c>
      <c r="R175" s="123">
        <v>6.2703567219226359</v>
      </c>
      <c r="S175" s="123">
        <v>6.6235969025014132</v>
      </c>
      <c r="T175" s="123">
        <v>6.5663894158457188</v>
      </c>
      <c r="U175" s="123">
        <v>6.3695403440254532</v>
      </c>
      <c r="V175" s="123">
        <v>6.6016172687640022</v>
      </c>
      <c r="W175" s="123">
        <v>6.1283505005858849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8.9542198363971117</v>
      </c>
      <c r="D176" s="99">
        <v>9.0692470703913095</v>
      </c>
      <c r="E176" s="99">
        <v>8.4663057766335061</v>
      </c>
      <c r="F176" s="99">
        <v>8.2221360021751799</v>
      </c>
      <c r="G176" s="99">
        <v>7.9796681968075616</v>
      </c>
      <c r="H176" s="99">
        <v>7.8786527822442034</v>
      </c>
      <c r="I176" s="99">
        <v>8.2621214464777655</v>
      </c>
      <c r="J176" s="99">
        <v>7.7088539776751812</v>
      </c>
      <c r="K176" s="99">
        <v>7.7802292031534979</v>
      </c>
      <c r="L176" s="99">
        <v>7.9531653991805724</v>
      </c>
      <c r="M176" s="99">
        <v>8.3560474765669426</v>
      </c>
      <c r="N176" s="99">
        <v>8.2929960835613574</v>
      </c>
      <c r="O176" s="99">
        <v>8.3011264961307507</v>
      </c>
      <c r="P176" s="99">
        <v>8.3004636007333037</v>
      </c>
      <c r="Q176" s="99">
        <v>8.1811142096260507</v>
      </c>
      <c r="R176" s="99">
        <v>7.5365037141106379</v>
      </c>
      <c r="S176" s="99">
        <v>8.1691456177369854</v>
      </c>
      <c r="T176" s="99">
        <v>8.1751276890922302</v>
      </c>
      <c r="U176" s="99">
        <v>8.0127383372077183</v>
      </c>
      <c r="V176" s="99">
        <v>8.5059862718211683</v>
      </c>
      <c r="W176" s="99">
        <v>7.745738628055701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7.4625070263349906</v>
      </c>
      <c r="D177" s="110">
        <v>7.3691492770428972</v>
      </c>
      <c r="E177" s="110">
        <v>7.1485145584374958</v>
      </c>
      <c r="F177" s="110">
        <v>5.8514721563551664</v>
      </c>
      <c r="G177" s="110">
        <v>6.3007313042159501</v>
      </c>
      <c r="H177" s="110">
        <v>6.4018414982325202</v>
      </c>
      <c r="I177" s="110">
        <v>6.5482783546908099</v>
      </c>
      <c r="J177" s="110">
        <v>6.7738799727084613</v>
      </c>
      <c r="K177" s="110">
        <v>4.8245991228084408</v>
      </c>
      <c r="L177" s="110">
        <v>6.6951283573182856</v>
      </c>
      <c r="M177" s="110">
        <v>6.3373450561969973</v>
      </c>
      <c r="N177" s="110">
        <v>6.8581812320566673</v>
      </c>
      <c r="O177" s="110">
        <v>7.0244784979219448</v>
      </c>
      <c r="P177" s="110">
        <v>5.7279044240215153</v>
      </c>
      <c r="Q177" s="110">
        <v>6.0833063123892268</v>
      </c>
      <c r="R177" s="110">
        <v>5.9205011930841858</v>
      </c>
      <c r="S177" s="110">
        <v>6.1302820683659469</v>
      </c>
      <c r="T177" s="110">
        <v>6.0153426254653546</v>
      </c>
      <c r="U177" s="110">
        <v>5.8281098164752123</v>
      </c>
      <c r="V177" s="110">
        <v>6.0071571281307907</v>
      </c>
      <c r="W177" s="110">
        <v>5.6513077332523665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95.365068407551192</v>
      </c>
      <c r="I3" s="118">
        <f t="shared" si="0"/>
        <v>92.44088648483654</v>
      </c>
      <c r="J3" s="118">
        <f t="shared" si="0"/>
        <v>102.68869030686739</v>
      </c>
      <c r="K3" s="118">
        <f t="shared" si="0"/>
        <v>94.376594980861341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92.630630803195999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69.425991942573845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81.870816337089309</v>
      </c>
      <c r="I4" s="123">
        <f t="shared" si="3"/>
        <v>78.514853456086428</v>
      </c>
      <c r="J4" s="123">
        <f t="shared" si="3"/>
        <v>87.748234890025557</v>
      </c>
      <c r="K4" s="123">
        <f t="shared" si="3"/>
        <v>80.82837758332829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78.125404505096569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51.728893478975721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81.148076268013824</v>
      </c>
      <c r="I5" s="99">
        <v>77.821840322582148</v>
      </c>
      <c r="J5" s="99">
        <v>86.985193470591085</v>
      </c>
      <c r="K5" s="99">
        <v>80.145573525975095</v>
      </c>
      <c r="L5" s="99">
        <v>0</v>
      </c>
      <c r="M5" s="99">
        <v>0</v>
      </c>
      <c r="N5" s="99">
        <v>0</v>
      </c>
      <c r="O5" s="99">
        <v>77.488366991743064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51.320297148659158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0.72274006907548249</v>
      </c>
      <c r="I6" s="99">
        <v>0.69301313350428617</v>
      </c>
      <c r="J6" s="99">
        <v>0.76304141943447323</v>
      </c>
      <c r="K6" s="99">
        <v>0.68280405735319238</v>
      </c>
      <c r="L6" s="99">
        <v>0</v>
      </c>
      <c r="M6" s="99">
        <v>0</v>
      </c>
      <c r="N6" s="99">
        <v>0</v>
      </c>
      <c r="O6" s="99">
        <v>0.63703751335350078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0.40859633031656101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0.1244758148700794</v>
      </c>
      <c r="I7" s="123">
        <f t="shared" si="6"/>
        <v>2.7482211756473023E-2</v>
      </c>
      <c r="J7" s="123">
        <f t="shared" si="6"/>
        <v>0.1425957933363633</v>
      </c>
      <c r="K7" s="123">
        <f t="shared" si="6"/>
        <v>0.52438781631957487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0.39334091346870448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2.730737221580489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0.1244758148700794</v>
      </c>
      <c r="I8" s="99">
        <f>RES_hhdet_in_tesh!I8/RES_summary!I$21</f>
        <v>2.7482211756473023E-2</v>
      </c>
      <c r="J8" s="99">
        <f>RES_hhdet_in_tesh!J8/RES_summary!J$21</f>
        <v>0.1425957933363633</v>
      </c>
      <c r="K8" s="99">
        <f>RES_hhdet_in_tesh!K8/RES_summary!K$21</f>
        <v>0.52438781631957487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0.39334091346870448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2.730737221580489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8.4116346305663132</v>
      </c>
      <c r="I9" s="123">
        <v>8.7738475339994544</v>
      </c>
      <c r="J9" s="123">
        <v>9.6594697427375813</v>
      </c>
      <c r="K9" s="123">
        <v>8.8724840611252223</v>
      </c>
      <c r="L9" s="123">
        <v>0</v>
      </c>
      <c r="M9" s="123">
        <v>0</v>
      </c>
      <c r="N9" s="123">
        <v>0</v>
      </c>
      <c r="O9" s="123">
        <v>8.6542646462187793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10.004998651262575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8.9624035877806048</v>
      </c>
      <c r="I10" s="99">
        <v>10.394204745539744</v>
      </c>
      <c r="J10" s="99">
        <v>12.026184089687787</v>
      </c>
      <c r="K10" s="99">
        <v>11.443182173944923</v>
      </c>
      <c r="L10" s="99">
        <v>0</v>
      </c>
      <c r="M10" s="99">
        <v>0</v>
      </c>
      <c r="N10" s="99">
        <v>0</v>
      </c>
      <c r="O10" s="99">
        <v>8.6542646462187793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11.917592746665482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8.3170350490030227</v>
      </c>
      <c r="I11" s="99">
        <v>8.5747692147832932</v>
      </c>
      <c r="J11" s="99">
        <v>8.0270551613570902</v>
      </c>
      <c r="K11" s="99">
        <v>8.0762544475848674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10.180987417339121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8.5793169403508767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2.1210175473854078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6.4582993929654693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8.4030952450259875</v>
      </c>
      <c r="I15" s="102">
        <v>8.3607632644536238</v>
      </c>
      <c r="J15" s="102">
        <v>8.3861084320511914</v>
      </c>
      <c r="K15" s="102">
        <v>7.6677284207635319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9.8977803850664898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8.4057167024874708</v>
      </c>
      <c r="I16" s="105">
        <v>8.3653886435345655</v>
      </c>
      <c r="J16" s="105">
        <v>8.3914596221532634</v>
      </c>
      <c r="K16" s="105">
        <v>7.6722232411007152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9.8986282726379304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1.7173915166855562</v>
      </c>
      <c r="I17" s="99">
        <v>2.0682195112854447</v>
      </c>
      <c r="J17" s="99">
        <v>1.9232301276856349</v>
      </c>
      <c r="K17" s="99">
        <v>1.6117865457348703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2.2218689790015156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6.6883251858019159</v>
      </c>
      <c r="I18" s="99">
        <v>6.2971691322491194</v>
      </c>
      <c r="J18" s="99">
        <v>6.4682294944676268</v>
      </c>
      <c r="K18" s="99">
        <v>6.0604366953658442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7.6767592936364144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4.9581416250254895</v>
      </c>
      <c r="I19" s="123">
        <v>5.124703282994183</v>
      </c>
      <c r="J19" s="123">
        <v>5.1383898807678721</v>
      </c>
      <c r="K19" s="123">
        <v>4.1513455200882579</v>
      </c>
      <c r="L19" s="123">
        <v>0</v>
      </c>
      <c r="M19" s="123">
        <v>0</v>
      </c>
      <c r="N19" s="123">
        <v>0</v>
      </c>
      <c r="O19" s="123">
        <v>5.4576207384119453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4.9613625907550638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4.8950100686163776</v>
      </c>
      <c r="I21" s="99">
        <v>5.1345162946821619</v>
      </c>
      <c r="J21" s="99">
        <v>4.7918279614598287</v>
      </c>
      <c r="K21" s="99">
        <v>4.8373026706084419</v>
      </c>
      <c r="L21" s="99">
        <v>0</v>
      </c>
      <c r="M21" s="99">
        <v>0</v>
      </c>
      <c r="N21" s="99">
        <v>0</v>
      </c>
      <c r="O21" s="99">
        <v>5.1629077396883538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4.8536088080796649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4.9945264787192789</v>
      </c>
      <c r="I22" s="110">
        <v>5.1189602009151418</v>
      </c>
      <c r="J22" s="110">
        <v>5.3064744437427063</v>
      </c>
      <c r="K22" s="110">
        <v>3.7880083756065352</v>
      </c>
      <c r="L22" s="110">
        <v>0</v>
      </c>
      <c r="M22" s="110">
        <v>0</v>
      </c>
      <c r="N22" s="110">
        <v>0</v>
      </c>
      <c r="O22" s="110">
        <v>5.6037177805142377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4.9933026370855558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105.29045884731084</v>
      </c>
      <c r="D24" s="118">
        <f t="shared" si="7"/>
        <v>102.5761126821366</v>
      </c>
      <c r="E24" s="118">
        <f t="shared" si="7"/>
        <v>101.87639120783943</v>
      </c>
      <c r="F24" s="118">
        <f t="shared" si="7"/>
        <v>105.86708572790117</v>
      </c>
      <c r="G24" s="118">
        <f t="shared" si="7"/>
        <v>102.69994104024514</v>
      </c>
      <c r="H24" s="118">
        <f t="shared" si="7"/>
        <v>95.776842949364607</v>
      </c>
      <c r="I24" s="118">
        <f t="shared" si="7"/>
        <v>89.660132126959638</v>
      </c>
      <c r="J24" s="118">
        <f t="shared" si="7"/>
        <v>91.822146690607596</v>
      </c>
      <c r="K24" s="118">
        <f t="shared" si="7"/>
        <v>90.837748496779398</v>
      </c>
      <c r="L24" s="118">
        <f t="shared" si="7"/>
        <v>96.982566795238398</v>
      </c>
      <c r="M24" s="118">
        <f t="shared" si="7"/>
        <v>77.516523294571428</v>
      </c>
      <c r="N24" s="118">
        <f t="shared" si="7"/>
        <v>87.209044719122957</v>
      </c>
      <c r="O24" s="118">
        <f t="shared" si="7"/>
        <v>93.809825893414796</v>
      </c>
      <c r="P24" s="118">
        <f t="shared" si="7"/>
        <v>0</v>
      </c>
      <c r="Q24" s="118">
        <f t="shared" si="7"/>
        <v>71.048983226230462</v>
      </c>
      <c r="R24" s="118">
        <f t="shared" ref="R24:V24" si="8">R25+R28+R30+R39</f>
        <v>79.828809708836701</v>
      </c>
      <c r="S24" s="118">
        <f t="shared" si="8"/>
        <v>75.959727315940754</v>
      </c>
      <c r="T24" s="118">
        <f t="shared" si="8"/>
        <v>73.72770698663831</v>
      </c>
      <c r="U24" s="118">
        <f t="shared" si="8"/>
        <v>66.701199191304042</v>
      </c>
      <c r="V24" s="118">
        <f t="shared" si="8"/>
        <v>57.33763707985198</v>
      </c>
      <c r="W24" s="118">
        <f t="shared" ref="W24" si="9">W25+W28+W30+W39</f>
        <v>80.703020872941138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90.816504453931231</v>
      </c>
      <c r="D25" s="123">
        <f t="shared" si="10"/>
        <v>88.059916650259026</v>
      </c>
      <c r="E25" s="123">
        <f t="shared" si="10"/>
        <v>87.357652411965589</v>
      </c>
      <c r="F25" s="123">
        <f t="shared" si="10"/>
        <v>92.085048651117262</v>
      </c>
      <c r="G25" s="123">
        <f t="shared" si="10"/>
        <v>89.459803479201838</v>
      </c>
      <c r="H25" s="123">
        <f t="shared" si="10"/>
        <v>82.298371147344454</v>
      </c>
      <c r="I25" s="123">
        <f t="shared" si="10"/>
        <v>76.133232897690135</v>
      </c>
      <c r="J25" s="123">
        <f t="shared" si="10"/>
        <v>78.169493690808395</v>
      </c>
      <c r="K25" s="123">
        <f t="shared" si="10"/>
        <v>78.470182330973117</v>
      </c>
      <c r="L25" s="123">
        <f t="shared" si="10"/>
        <v>83.235968715899759</v>
      </c>
      <c r="M25" s="123">
        <f t="shared" si="10"/>
        <v>63.379267539520932</v>
      </c>
      <c r="N25" s="123">
        <f t="shared" si="10"/>
        <v>72.289015254215215</v>
      </c>
      <c r="O25" s="123">
        <f t="shared" si="10"/>
        <v>78.108210357186081</v>
      </c>
      <c r="P25" s="123">
        <f t="shared" si="10"/>
        <v>0</v>
      </c>
      <c r="Q25" s="123">
        <f t="shared" si="10"/>
        <v>56.579283517262169</v>
      </c>
      <c r="R25" s="123">
        <f t="shared" ref="R25:V25" si="11">SUM(R26:R27)</f>
        <v>64.919115470304945</v>
      </c>
      <c r="S25" s="123">
        <f t="shared" si="11"/>
        <v>60.028896918842513</v>
      </c>
      <c r="T25" s="123">
        <f t="shared" si="11"/>
        <v>57.906431075043265</v>
      </c>
      <c r="U25" s="123">
        <f t="shared" si="11"/>
        <v>50.061365664760473</v>
      </c>
      <c r="V25" s="123">
        <f t="shared" si="11"/>
        <v>40.9366084969204</v>
      </c>
      <c r="W25" s="123">
        <f t="shared" ref="W25" si="12">SUM(W26:W27)</f>
        <v>63.117045558394089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88.649355677248522</v>
      </c>
      <c r="D26" s="99">
        <v>85.986011052385962</v>
      </c>
      <c r="E26" s="99">
        <v>85.393239565460533</v>
      </c>
      <c r="F26" s="99">
        <v>89.997741939343925</v>
      </c>
      <c r="G26" s="99">
        <v>87.476643439038043</v>
      </c>
      <c r="H26" s="99">
        <v>80.505821476097722</v>
      </c>
      <c r="I26" s="99">
        <v>74.47520555736557</v>
      </c>
      <c r="J26" s="99">
        <v>76.492007903927359</v>
      </c>
      <c r="K26" s="99">
        <v>76.8337111142163</v>
      </c>
      <c r="L26" s="99">
        <v>81.509544370830994</v>
      </c>
      <c r="M26" s="99">
        <v>62.079196811367488</v>
      </c>
      <c r="N26" s="99">
        <v>70.820384557266109</v>
      </c>
      <c r="O26" s="99">
        <v>76.535206576923329</v>
      </c>
      <c r="P26" s="99">
        <v>0</v>
      </c>
      <c r="Q26" s="99">
        <v>55.451426454655561</v>
      </c>
      <c r="R26" s="99">
        <v>63.630973198204423</v>
      </c>
      <c r="S26" s="99">
        <v>58.843336445441963</v>
      </c>
      <c r="T26" s="99">
        <v>56.76719820111056</v>
      </c>
      <c r="U26" s="99">
        <v>49.079556084987281</v>
      </c>
      <c r="V26" s="99">
        <v>40.136052927565807</v>
      </c>
      <c r="W26" s="99">
        <v>61.885267174735723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2.1671487766827067</v>
      </c>
      <c r="D27" s="99">
        <v>2.0739055978730705</v>
      </c>
      <c r="E27" s="99">
        <v>1.9644128465050583</v>
      </c>
      <c r="F27" s="99">
        <v>2.0873067117733375</v>
      </c>
      <c r="G27" s="99">
        <v>1.9831600401638014</v>
      </c>
      <c r="H27" s="99">
        <v>1.7925496712467375</v>
      </c>
      <c r="I27" s="99">
        <v>1.6580273403245718</v>
      </c>
      <c r="J27" s="99">
        <v>1.6774857868810427</v>
      </c>
      <c r="K27" s="99">
        <v>1.636471216756811</v>
      </c>
      <c r="L27" s="99">
        <v>1.7264243450687713</v>
      </c>
      <c r="M27" s="99">
        <v>1.3000707281534449</v>
      </c>
      <c r="N27" s="99">
        <v>1.4686306969491025</v>
      </c>
      <c r="O27" s="99">
        <v>1.5730037802627526</v>
      </c>
      <c r="P27" s="99">
        <v>0</v>
      </c>
      <c r="Q27" s="99">
        <v>1.1278570626066051</v>
      </c>
      <c r="R27" s="99">
        <v>1.2881422721005167</v>
      </c>
      <c r="S27" s="99">
        <v>1.1855604734005487</v>
      </c>
      <c r="T27" s="99">
        <v>1.1392328739327058</v>
      </c>
      <c r="U27" s="99">
        <v>0.98180957977319316</v>
      </c>
      <c r="V27" s="99">
        <v>0.80055556935459049</v>
      </c>
      <c r="W27" s="99">
        <v>1.2317783836583653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8.9361207482786101E-2</v>
      </c>
      <c r="D28" s="123">
        <f t="shared" si="13"/>
        <v>0.22713090427764848</v>
      </c>
      <c r="E28" s="123">
        <f t="shared" si="13"/>
        <v>0.15107407788588553</v>
      </c>
      <c r="F28" s="123">
        <f t="shared" si="13"/>
        <v>6.1676118500720391E-2</v>
      </c>
      <c r="G28" s="123">
        <f t="shared" si="13"/>
        <v>7.3179737982440013E-2</v>
      </c>
      <c r="H28" s="123">
        <f t="shared" si="13"/>
        <v>0.12367943018224375</v>
      </c>
      <c r="I28" s="123">
        <f t="shared" si="13"/>
        <v>2.7462078268006739E-2</v>
      </c>
      <c r="J28" s="123">
        <f t="shared" si="13"/>
        <v>0.14227219764726587</v>
      </c>
      <c r="K28" s="123">
        <f t="shared" si="13"/>
        <v>0.52438288668120936</v>
      </c>
      <c r="L28" s="123">
        <f t="shared" si="13"/>
        <v>0.30554670706930681</v>
      </c>
      <c r="M28" s="123">
        <f t="shared" si="13"/>
        <v>0.21941518175905281</v>
      </c>
      <c r="N28" s="123">
        <f t="shared" si="13"/>
        <v>0.19813391446799655</v>
      </c>
      <c r="O28" s="123">
        <f t="shared" si="13"/>
        <v>0.39607244759001481</v>
      </c>
      <c r="P28" s="123">
        <f t="shared" si="13"/>
        <v>0</v>
      </c>
      <c r="Q28" s="123">
        <f t="shared" si="13"/>
        <v>0.26473429597281928</v>
      </c>
      <c r="R28" s="123">
        <f t="shared" si="13"/>
        <v>0.80402109677616529</v>
      </c>
      <c r="S28" s="123">
        <f t="shared" si="13"/>
        <v>0.98556974929551111</v>
      </c>
      <c r="T28" s="123">
        <f t="shared" si="13"/>
        <v>0.77815146827929016</v>
      </c>
      <c r="U28" s="123">
        <f t="shared" si="13"/>
        <v>1.8107699206017138</v>
      </c>
      <c r="V28" s="123">
        <f t="shared" si="13"/>
        <v>0.8996145457587077</v>
      </c>
      <c r="W28" s="123">
        <f t="shared" si="13"/>
        <v>2.7152958558587472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8.9361207482786101E-2</v>
      </c>
      <c r="D29" s="99">
        <f>RES_hhdet_in_tesh!D29/RES_summary!D$21</f>
        <v>0.22713090427764848</v>
      </c>
      <c r="E29" s="99">
        <f>RES_hhdet_in_tesh!E29/RES_summary!E$21</f>
        <v>0.15107407788588553</v>
      </c>
      <c r="F29" s="99">
        <f>RES_hhdet_in_tesh!F29/RES_summary!F$21</f>
        <v>6.1676118500720391E-2</v>
      </c>
      <c r="G29" s="99">
        <f>RES_hhdet_in_tesh!G29/RES_summary!G$21</f>
        <v>7.3179737982440013E-2</v>
      </c>
      <c r="H29" s="99">
        <f>RES_hhdet_in_tesh!H29/RES_summary!H$21</f>
        <v>0.12367943018224375</v>
      </c>
      <c r="I29" s="99">
        <f>RES_hhdet_in_tesh!I29/RES_summary!I$21</f>
        <v>2.7462078268006739E-2</v>
      </c>
      <c r="J29" s="99">
        <f>RES_hhdet_in_tesh!J29/RES_summary!J$21</f>
        <v>0.14227219764726587</v>
      </c>
      <c r="K29" s="99">
        <f>RES_hhdet_in_tesh!K29/RES_summary!K$21</f>
        <v>0.52438288668120936</v>
      </c>
      <c r="L29" s="99">
        <f>RES_hhdet_in_tesh!L29/RES_summary!L$21</f>
        <v>0.30554670706930681</v>
      </c>
      <c r="M29" s="99">
        <f>RES_hhdet_in_tesh!M29/RES_summary!M$21</f>
        <v>0.21941518175905281</v>
      </c>
      <c r="N29" s="99">
        <f>RES_hhdet_in_tesh!N29/RES_summary!N$21</f>
        <v>0.19813391446799655</v>
      </c>
      <c r="O29" s="99">
        <f>RES_hhdet_in_tesh!O29/RES_summary!O$21</f>
        <v>0.39607244759001481</v>
      </c>
      <c r="P29" s="99">
        <f>RES_hhdet_in_tesh!P29/RES_summary!P$21</f>
        <v>0</v>
      </c>
      <c r="Q29" s="99">
        <f>RES_hhdet_in_tesh!Q29/RES_summary!Q$21</f>
        <v>0.26473429597281928</v>
      </c>
      <c r="R29" s="99">
        <f>RES_hhdet_in_tesh!R29/RES_summary!R$21</f>
        <v>0.80402109677616529</v>
      </c>
      <c r="S29" s="99">
        <f>RES_hhdet_in_tesh!S29/RES_summary!S$21</f>
        <v>0.98556974929551111</v>
      </c>
      <c r="T29" s="99">
        <f>RES_hhdet_in_tesh!T29/RES_summary!T$21</f>
        <v>0.77815146827929016</v>
      </c>
      <c r="U29" s="99">
        <f>RES_hhdet_in_tesh!U29/RES_summary!U$21</f>
        <v>1.8107699206017138</v>
      </c>
      <c r="V29" s="99">
        <f>RES_hhdet_in_tesh!V29/RES_summary!V$21</f>
        <v>0.8996145457587077</v>
      </c>
      <c r="W29" s="99">
        <f>RES_hhdet_in_tesh!W29/RES_summary!W$21</f>
        <v>2.7152958558587472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8.7076223833444839</v>
      </c>
      <c r="D30" s="123">
        <v>8.6184586466060988</v>
      </c>
      <c r="E30" s="123">
        <v>8.9546400313278642</v>
      </c>
      <c r="F30" s="123">
        <v>8.8917408123410411</v>
      </c>
      <c r="G30" s="123">
        <v>8.2393107206788851</v>
      </c>
      <c r="H30" s="123">
        <v>8.3966499163342654</v>
      </c>
      <c r="I30" s="123">
        <v>8.3747352336922862</v>
      </c>
      <c r="J30" s="123">
        <v>8.3719889645168859</v>
      </c>
      <c r="K30" s="123">
        <v>7.6918954275171956</v>
      </c>
      <c r="L30" s="123">
        <v>8.2876029271179696</v>
      </c>
      <c r="M30" s="123">
        <v>8.842948624127045</v>
      </c>
      <c r="N30" s="123">
        <v>9.3778076071546028</v>
      </c>
      <c r="O30" s="123">
        <v>9.8478714630647648</v>
      </c>
      <c r="P30" s="123">
        <v>0</v>
      </c>
      <c r="Q30" s="123">
        <v>9.2259815771658822</v>
      </c>
      <c r="R30" s="123">
        <v>9.2754721096310568</v>
      </c>
      <c r="S30" s="123">
        <v>9.8301406699662284</v>
      </c>
      <c r="T30" s="123">
        <v>9.9330035950060314</v>
      </c>
      <c r="U30" s="123">
        <v>9.8019068988337565</v>
      </c>
      <c r="V30" s="123">
        <v>10.22897418917195</v>
      </c>
      <c r="W30" s="123">
        <v>9.9091896253594705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8.6399531910550635</v>
      </c>
      <c r="D31" s="99">
        <v>8.8839940479856185</v>
      </c>
      <c r="E31" s="99">
        <v>8.6527957014664416</v>
      </c>
      <c r="F31" s="99">
        <v>8.7702766619949681</v>
      </c>
      <c r="G31" s="99">
        <v>8.5675373408877835</v>
      </c>
      <c r="H31" s="99">
        <v>8.3170350490030263</v>
      </c>
      <c r="I31" s="99">
        <v>8.5747692147832915</v>
      </c>
      <c r="J31" s="99">
        <v>8.027055161357092</v>
      </c>
      <c r="K31" s="99">
        <v>8.0762544475848674</v>
      </c>
      <c r="L31" s="99">
        <v>8.4568773804626165</v>
      </c>
      <c r="M31" s="99">
        <v>9.1020681033353288</v>
      </c>
      <c r="N31" s="99">
        <v>9.0034321788890121</v>
      </c>
      <c r="O31" s="99">
        <v>9.0942522999807505</v>
      </c>
      <c r="P31" s="99">
        <v>0</v>
      </c>
      <c r="Q31" s="99">
        <v>9.0708592940376427</v>
      </c>
      <c r="R31" s="99">
        <v>9.2284446578548618</v>
      </c>
      <c r="S31" s="99">
        <v>9.8017165115834448</v>
      </c>
      <c r="T31" s="99">
        <v>10.124682413581752</v>
      </c>
      <c r="U31" s="99">
        <v>9.7025479638826209</v>
      </c>
      <c r="V31" s="99">
        <v>9.9238060195199527</v>
      </c>
      <c r="W31" s="99">
        <v>10.180987417339121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8.5683343176126971</v>
      </c>
      <c r="H32" s="99">
        <v>8.318515750806867</v>
      </c>
      <c r="I32" s="99">
        <v>8.5793169403508767</v>
      </c>
      <c r="J32" s="99">
        <v>0</v>
      </c>
      <c r="K32" s="99">
        <v>8.081394589329264</v>
      </c>
      <c r="L32" s="99">
        <v>8.461687942348874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9.2340972783874715</v>
      </c>
      <c r="S32" s="99">
        <v>9.8121411268099532</v>
      </c>
      <c r="T32" s="99">
        <v>10.140621904523259</v>
      </c>
      <c r="U32" s="99">
        <v>0</v>
      </c>
      <c r="V32" s="99">
        <v>0</v>
      </c>
      <c r="W32" s="99">
        <v>10.183733476778139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1.8325056551507461</v>
      </c>
      <c r="H33" s="102">
        <v>1.7003981065729215</v>
      </c>
      <c r="I33" s="102">
        <v>2.1210175473854078</v>
      </c>
      <c r="J33" s="102">
        <v>0</v>
      </c>
      <c r="K33" s="102">
        <v>1.7006817053309649</v>
      </c>
      <c r="L33" s="102">
        <v>3.8139730284141038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1.8792759541109068</v>
      </c>
      <c r="S33" s="102">
        <v>2.2474609685111613</v>
      </c>
      <c r="T33" s="102">
        <v>2.3145598544213106</v>
      </c>
      <c r="U33" s="102">
        <v>0</v>
      </c>
      <c r="V33" s="102">
        <v>0</v>
      </c>
      <c r="W33" s="102">
        <v>2.2857398414791787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6.7358286624619526</v>
      </c>
      <c r="H34" s="105">
        <v>6.618117644233946</v>
      </c>
      <c r="I34" s="105">
        <v>6.4582993929654693</v>
      </c>
      <c r="J34" s="105">
        <v>0</v>
      </c>
      <c r="K34" s="105">
        <v>6.3807128839982994</v>
      </c>
      <c r="L34" s="105">
        <v>4.6477149139347684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7.3548213242765659</v>
      </c>
      <c r="S34" s="105">
        <v>7.5646801582987919</v>
      </c>
      <c r="T34" s="105">
        <v>7.8260620501019487</v>
      </c>
      <c r="U34" s="105">
        <v>0</v>
      </c>
      <c r="V34" s="105">
        <v>0</v>
      </c>
      <c r="W34" s="105">
        <v>7.8979936352989606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8.7159197756289064</v>
      </c>
      <c r="D35" s="102">
        <v>8.5951199457445551</v>
      </c>
      <c r="E35" s="102">
        <v>8.9803442595899039</v>
      </c>
      <c r="F35" s="102">
        <v>8.9036951058075626</v>
      </c>
      <c r="G35" s="102">
        <v>8.2052454447227205</v>
      </c>
      <c r="H35" s="102">
        <v>8.403095245025991</v>
      </c>
      <c r="I35" s="102">
        <v>8.3607632644536221</v>
      </c>
      <c r="J35" s="102">
        <v>8.3861084320511914</v>
      </c>
      <c r="K35" s="102">
        <v>7.6677284207635328</v>
      </c>
      <c r="L35" s="102">
        <v>8.2797185735297454</v>
      </c>
      <c r="M35" s="102">
        <v>8.8310490216883437</v>
      </c>
      <c r="N35" s="102">
        <v>9.3923731869011462</v>
      </c>
      <c r="O35" s="102">
        <v>9.8804555052896426</v>
      </c>
      <c r="P35" s="102">
        <v>0</v>
      </c>
      <c r="Q35" s="102">
        <v>9.2319899179828546</v>
      </c>
      <c r="R35" s="102">
        <v>9.2771327429951533</v>
      </c>
      <c r="S35" s="102">
        <v>9.8310144803979291</v>
      </c>
      <c r="T35" s="102">
        <v>9.9248621324661688</v>
      </c>
      <c r="U35" s="102">
        <v>9.8036933935879045</v>
      </c>
      <c r="V35" s="102">
        <v>10.238576710517792</v>
      </c>
      <c r="W35" s="102">
        <v>9.8977803850664845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8.7156208096829246</v>
      </c>
      <c r="D36" s="105">
        <v>8.594512870065298</v>
      </c>
      <c r="E36" s="105">
        <v>8.9800498379235467</v>
      </c>
      <c r="F36" s="105">
        <v>8.9038330762920346</v>
      </c>
      <c r="G36" s="105">
        <v>8.2060380841575942</v>
      </c>
      <c r="H36" s="105">
        <v>8.4057167024874726</v>
      </c>
      <c r="I36" s="105">
        <v>8.3653886435345619</v>
      </c>
      <c r="J36" s="105">
        <v>8.3914596221532598</v>
      </c>
      <c r="K36" s="105">
        <v>7.6722232411007152</v>
      </c>
      <c r="L36" s="105">
        <v>8.2846643361096532</v>
      </c>
      <c r="M36" s="105">
        <v>8.837422245110865</v>
      </c>
      <c r="N36" s="105">
        <v>9.3950856654877537</v>
      </c>
      <c r="O36" s="105">
        <v>9.8785100034528099</v>
      </c>
      <c r="P36" s="105">
        <v>0</v>
      </c>
      <c r="Q36" s="105">
        <v>9.2306886376934827</v>
      </c>
      <c r="R36" s="105">
        <v>9.2773632254631249</v>
      </c>
      <c r="S36" s="105">
        <v>9.8327301356509924</v>
      </c>
      <c r="T36" s="105">
        <v>9.9337071107199666</v>
      </c>
      <c r="U36" s="105">
        <v>9.8127995711934588</v>
      </c>
      <c r="V36" s="105">
        <v>10.240652958878339</v>
      </c>
      <c r="W36" s="105">
        <v>9.8986282726379322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2.0594367814504819</v>
      </c>
      <c r="D37" s="99">
        <v>1.8527380904819861</v>
      </c>
      <c r="E37" s="99">
        <v>2.1564583255634227</v>
      </c>
      <c r="F37" s="99">
        <v>2.0790249551742987</v>
      </c>
      <c r="G37" s="99">
        <v>1.7539751144651812</v>
      </c>
      <c r="H37" s="99">
        <v>1.7173915166855565</v>
      </c>
      <c r="I37" s="99">
        <v>2.0682195112854451</v>
      </c>
      <c r="J37" s="99">
        <v>1.9232301276856349</v>
      </c>
      <c r="K37" s="99">
        <v>1.6117865457348706</v>
      </c>
      <c r="L37" s="99">
        <v>3.7340954072064396</v>
      </c>
      <c r="M37" s="99">
        <v>1.7649776365831713</v>
      </c>
      <c r="N37" s="99">
        <v>2.3802487012245526</v>
      </c>
      <c r="O37" s="99">
        <v>2.6100985822017928</v>
      </c>
      <c r="P37" s="99">
        <v>0</v>
      </c>
      <c r="Q37" s="99">
        <v>2.0245402213385746</v>
      </c>
      <c r="R37" s="99">
        <v>1.8888888420477199</v>
      </c>
      <c r="S37" s="99">
        <v>2.2534117108451328</v>
      </c>
      <c r="T37" s="99">
        <v>2.2682218486327317</v>
      </c>
      <c r="U37" s="99">
        <v>2.0690475502186718</v>
      </c>
      <c r="V37" s="99">
        <v>2.2437761351261671</v>
      </c>
      <c r="W37" s="99">
        <v>2.2218689790015156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6.6561840282324427</v>
      </c>
      <c r="D38" s="99">
        <v>6.7417747795833112</v>
      </c>
      <c r="E38" s="99">
        <v>6.8235915123601245</v>
      </c>
      <c r="F38" s="99">
        <v>6.8248081211177345</v>
      </c>
      <c r="G38" s="99">
        <v>6.4520629696924132</v>
      </c>
      <c r="H38" s="99">
        <v>6.6883251858019168</v>
      </c>
      <c r="I38" s="99">
        <v>6.2971691322491194</v>
      </c>
      <c r="J38" s="99">
        <v>6.4682294944676242</v>
      </c>
      <c r="K38" s="99">
        <v>6.0604366953658442</v>
      </c>
      <c r="L38" s="99">
        <v>4.5505689289032132</v>
      </c>
      <c r="M38" s="99">
        <v>7.072444608527694</v>
      </c>
      <c r="N38" s="99">
        <v>7.0148369642632007</v>
      </c>
      <c r="O38" s="99">
        <v>7.2684114212510185</v>
      </c>
      <c r="P38" s="99">
        <v>0</v>
      </c>
      <c r="Q38" s="99">
        <v>7.2061484163549094</v>
      </c>
      <c r="R38" s="99">
        <v>7.388474383415403</v>
      </c>
      <c r="S38" s="99">
        <v>7.5793184248058596</v>
      </c>
      <c r="T38" s="99">
        <v>7.6654852620872349</v>
      </c>
      <c r="U38" s="99">
        <v>7.743752020974787</v>
      </c>
      <c r="V38" s="99">
        <v>7.9968768237521717</v>
      </c>
      <c r="W38" s="99">
        <v>7.6767592936364153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5.6769708025523471</v>
      </c>
      <c r="D39" s="123">
        <v>5.670606480993821</v>
      </c>
      <c r="E39" s="123">
        <v>5.4130246866600897</v>
      </c>
      <c r="F39" s="123">
        <v>4.8286201459421587</v>
      </c>
      <c r="G39" s="123">
        <v>4.9276471023819672</v>
      </c>
      <c r="H39" s="123">
        <v>4.9581424555036335</v>
      </c>
      <c r="I39" s="123">
        <v>5.1247019173092037</v>
      </c>
      <c r="J39" s="123">
        <v>5.1383918376350382</v>
      </c>
      <c r="K39" s="123">
        <v>4.1512878516078704</v>
      </c>
      <c r="L39" s="123">
        <v>5.1534484451513585</v>
      </c>
      <c r="M39" s="123">
        <v>5.0748919491644022</v>
      </c>
      <c r="N39" s="123">
        <v>5.3440879432851291</v>
      </c>
      <c r="O39" s="123">
        <v>5.4576716255739441</v>
      </c>
      <c r="P39" s="123">
        <v>0</v>
      </c>
      <c r="Q39" s="123">
        <v>4.9789838358295766</v>
      </c>
      <c r="R39" s="123">
        <v>4.830201032124541</v>
      </c>
      <c r="S39" s="123">
        <v>5.1151199778365033</v>
      </c>
      <c r="T39" s="123">
        <v>5.1101208483097196</v>
      </c>
      <c r="U39" s="123">
        <v>5.0271567071081025</v>
      </c>
      <c r="V39" s="123">
        <v>5.2724398480009222</v>
      </c>
      <c r="W39" s="123">
        <v>4.9614898333288293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5.556196213866067</v>
      </c>
      <c r="D40" s="99">
        <v>5.6290320413989727</v>
      </c>
      <c r="E40" s="99">
        <v>5.2561467896263485</v>
      </c>
      <c r="F40" s="99">
        <v>5.1058610879135902</v>
      </c>
      <c r="G40" s="99">
        <v>4.9565385147938308</v>
      </c>
      <c r="H40" s="99">
        <v>4.8950100686163776</v>
      </c>
      <c r="I40" s="99">
        <v>5.1345162946821628</v>
      </c>
      <c r="J40" s="99">
        <v>4.7918279614598287</v>
      </c>
      <c r="K40" s="99">
        <v>4.8373026706084419</v>
      </c>
      <c r="L40" s="99">
        <v>4.9459088835226215</v>
      </c>
      <c r="M40" s="99">
        <v>5.197065989788201</v>
      </c>
      <c r="N40" s="99">
        <v>5.1578510079302093</v>
      </c>
      <c r="O40" s="99">
        <v>5.1629077396883538</v>
      </c>
      <c r="P40" s="99">
        <v>0</v>
      </c>
      <c r="Q40" s="99">
        <v>5.0882657783664049</v>
      </c>
      <c r="R40" s="99">
        <v>4.6908419623246189</v>
      </c>
      <c r="S40" s="99">
        <v>5.0908005555838773</v>
      </c>
      <c r="T40" s="99">
        <v>5.1017577495034683</v>
      </c>
      <c r="U40" s="99">
        <v>5.0077560785454818</v>
      </c>
      <c r="V40" s="99">
        <v>5.323276657479779</v>
      </c>
      <c r="W40" s="99">
        <v>4.8536088080796658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5.7686365710379919</v>
      </c>
      <c r="D41" s="110">
        <v>5.7064895441580399</v>
      </c>
      <c r="E41" s="110">
        <v>5.545714814463472</v>
      </c>
      <c r="F41" s="110">
        <v>4.5477786722568148</v>
      </c>
      <c r="G41" s="110">
        <v>4.906162987738619</v>
      </c>
      <c r="H41" s="110">
        <v>4.9945264787192789</v>
      </c>
      <c r="I41" s="110">
        <v>5.1189602009151418</v>
      </c>
      <c r="J41" s="110">
        <v>5.3064744437427063</v>
      </c>
      <c r="K41" s="110">
        <v>3.7880083756065361</v>
      </c>
      <c r="L41" s="110">
        <v>5.2694030630236988</v>
      </c>
      <c r="M41" s="110">
        <v>5.0042404468150963</v>
      </c>
      <c r="N41" s="110">
        <v>5.4390838774694954</v>
      </c>
      <c r="O41" s="110">
        <v>5.603717780514236</v>
      </c>
      <c r="P41" s="110">
        <v>0</v>
      </c>
      <c r="Q41" s="110">
        <v>4.9376653325415001</v>
      </c>
      <c r="R41" s="110">
        <v>4.8687100151313301</v>
      </c>
      <c r="S41" s="110">
        <v>5.1228836489489664</v>
      </c>
      <c r="T41" s="110">
        <v>5.1129848385074226</v>
      </c>
      <c r="U41" s="110">
        <v>5.0335478691804996</v>
      </c>
      <c r="V41" s="110">
        <v>5.2565739952656454</v>
      </c>
      <c r="W41" s="110">
        <v>4.9933026370855558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111.05430242206721</v>
      </c>
      <c r="D43" s="118">
        <f t="shared" si="14"/>
        <v>98.933566372343208</v>
      </c>
      <c r="E43" s="118">
        <f t="shared" si="14"/>
        <v>104.29893160424037</v>
      </c>
      <c r="F43" s="118">
        <f t="shared" si="14"/>
        <v>103.9594728746677</v>
      </c>
      <c r="G43" s="118">
        <f t="shared" si="14"/>
        <v>104.50569912891321</v>
      </c>
      <c r="H43" s="118">
        <f t="shared" si="14"/>
        <v>97.627331410047589</v>
      </c>
      <c r="I43" s="118">
        <f t="shared" si="14"/>
        <v>83.313814643387701</v>
      </c>
      <c r="J43" s="118">
        <f t="shared" si="14"/>
        <v>95.755907987190184</v>
      </c>
      <c r="K43" s="118">
        <f t="shared" si="14"/>
        <v>93.874816043413759</v>
      </c>
      <c r="L43" s="118">
        <f t="shared" si="14"/>
        <v>91.819633709752608</v>
      </c>
      <c r="M43" s="118">
        <f t="shared" si="14"/>
        <v>78.417382050637571</v>
      </c>
      <c r="N43" s="118">
        <f t="shared" si="14"/>
        <v>86.161266760411195</v>
      </c>
      <c r="O43" s="118">
        <f t="shared" si="14"/>
        <v>91.116208708172792</v>
      </c>
      <c r="P43" s="118">
        <f t="shared" si="14"/>
        <v>73.538351422968603</v>
      </c>
      <c r="Q43" s="118">
        <f t="shared" si="14"/>
        <v>76.235052261023512</v>
      </c>
      <c r="R43" s="118">
        <f t="shared" ref="R43:V43" si="15">R44+R47+R49+R58</f>
        <v>0</v>
      </c>
      <c r="S43" s="118">
        <f t="shared" si="15"/>
        <v>76.103351663499282</v>
      </c>
      <c r="T43" s="118">
        <f t="shared" si="15"/>
        <v>69.953945564518492</v>
      </c>
      <c r="U43" s="118">
        <f t="shared" si="15"/>
        <v>68.525786575520172</v>
      </c>
      <c r="V43" s="118">
        <f t="shared" si="15"/>
        <v>66.236095226215866</v>
      </c>
      <c r="W43" s="118">
        <f t="shared" ref="W43" si="16">W44+W47+W49+W58</f>
        <v>66.005900708561697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96.427556986661955</v>
      </c>
      <c r="D44" s="123">
        <f t="shared" si="17"/>
        <v>84.466399002781174</v>
      </c>
      <c r="E44" s="123">
        <f t="shared" si="17"/>
        <v>89.725133487374535</v>
      </c>
      <c r="F44" s="123">
        <f t="shared" si="17"/>
        <v>90.277680393692336</v>
      </c>
      <c r="G44" s="123">
        <f t="shared" si="17"/>
        <v>91.117519528296384</v>
      </c>
      <c r="H44" s="123">
        <f t="shared" si="17"/>
        <v>84.057658943623068</v>
      </c>
      <c r="I44" s="123">
        <f t="shared" si="17"/>
        <v>70.101518263230602</v>
      </c>
      <c r="J44" s="123">
        <f t="shared" si="17"/>
        <v>81.883575146105969</v>
      </c>
      <c r="K44" s="123">
        <f t="shared" si="17"/>
        <v>81.244259354195719</v>
      </c>
      <c r="L44" s="123">
        <f t="shared" si="17"/>
        <v>78.131661334822468</v>
      </c>
      <c r="M44" s="123">
        <f t="shared" si="17"/>
        <v>64.246313562576333</v>
      </c>
      <c r="N44" s="123">
        <f t="shared" si="17"/>
        <v>71.358893884143328</v>
      </c>
      <c r="O44" s="123">
        <f t="shared" si="17"/>
        <v>75.812709197025868</v>
      </c>
      <c r="P44" s="123">
        <f t="shared" si="17"/>
        <v>59.482894385347826</v>
      </c>
      <c r="Q44" s="123">
        <f t="shared" si="17"/>
        <v>62.510122227183679</v>
      </c>
      <c r="R44" s="123">
        <f t="shared" ref="R44:V44" si="18">SUM(R45:R46)</f>
        <v>0</v>
      </c>
      <c r="S44" s="123">
        <f t="shared" si="18"/>
        <v>59.866460213136527</v>
      </c>
      <c r="T44" s="123">
        <f t="shared" si="18"/>
        <v>54.292228594641969</v>
      </c>
      <c r="U44" s="123">
        <f t="shared" si="18"/>
        <v>51.936969946055967</v>
      </c>
      <c r="V44" s="123">
        <f t="shared" si="18"/>
        <v>49.505567359263281</v>
      </c>
      <c r="W44" s="123">
        <f t="shared" ref="W44" si="19">SUM(W45:W46)</f>
        <v>48.775396618489658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94.126512001296405</v>
      </c>
      <c r="D45" s="99">
        <v>82.477124604307932</v>
      </c>
      <c r="E45" s="99">
        <v>87.707483058242389</v>
      </c>
      <c r="F45" s="99">
        <v>88.231341590929532</v>
      </c>
      <c r="G45" s="99">
        <v>89.097610958640601</v>
      </c>
      <c r="H45" s="99">
        <v>82.22679003571487</v>
      </c>
      <c r="I45" s="99">
        <v>68.574849429465303</v>
      </c>
      <c r="J45" s="99">
        <v>80.126386670127005</v>
      </c>
      <c r="K45" s="99">
        <v>79.549935624972164</v>
      </c>
      <c r="L45" s="99">
        <v>76.511107092106727</v>
      </c>
      <c r="M45" s="99">
        <v>62.928457504956377</v>
      </c>
      <c r="N45" s="99">
        <v>69.90915962382671</v>
      </c>
      <c r="O45" s="99">
        <v>74.285934001261694</v>
      </c>
      <c r="P45" s="99">
        <v>58.291221696598349</v>
      </c>
      <c r="Q45" s="99">
        <v>61.264039236104068</v>
      </c>
      <c r="R45" s="99">
        <v>0</v>
      </c>
      <c r="S45" s="99">
        <v>58.684107836962468</v>
      </c>
      <c r="T45" s="99">
        <v>53.224100401178802</v>
      </c>
      <c r="U45" s="99">
        <v>50.918375787460633</v>
      </c>
      <c r="V45" s="99">
        <v>48.537437386637471</v>
      </c>
      <c r="W45" s="99">
        <v>47.823506702263558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2.3010449853655479</v>
      </c>
      <c r="D46" s="99">
        <v>1.9892743984732462</v>
      </c>
      <c r="E46" s="99">
        <v>2.0176504291321522</v>
      </c>
      <c r="F46" s="99">
        <v>2.0463388027628087</v>
      </c>
      <c r="G46" s="99">
        <v>2.0199085696557848</v>
      </c>
      <c r="H46" s="99">
        <v>1.830868907908195</v>
      </c>
      <c r="I46" s="99">
        <v>1.5266688337653007</v>
      </c>
      <c r="J46" s="99">
        <v>1.7571884759789604</v>
      </c>
      <c r="K46" s="99">
        <v>1.6943237292235533</v>
      </c>
      <c r="L46" s="99">
        <v>1.6205542427157391</v>
      </c>
      <c r="M46" s="99">
        <v>1.3178560576199503</v>
      </c>
      <c r="N46" s="99">
        <v>1.449734260316619</v>
      </c>
      <c r="O46" s="99">
        <v>1.5267751957641786</v>
      </c>
      <c r="P46" s="99">
        <v>1.1916726887494791</v>
      </c>
      <c r="Q46" s="99">
        <v>1.2460829910796081</v>
      </c>
      <c r="R46" s="99">
        <v>0</v>
      </c>
      <c r="S46" s="99">
        <v>1.1823523761740617</v>
      </c>
      <c r="T46" s="99">
        <v>1.0681281934631675</v>
      </c>
      <c r="U46" s="99">
        <v>1.0185941585953369</v>
      </c>
      <c r="V46" s="99">
        <v>0.96812997262580991</v>
      </c>
      <c r="W46" s="99">
        <v>0.95188991622610297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8.9482390033660847E-2</v>
      </c>
      <c r="D47" s="123">
        <f t="shared" si="20"/>
        <v>0.22704562430212449</v>
      </c>
      <c r="E47" s="123">
        <f t="shared" si="20"/>
        <v>0.1514280655083188</v>
      </c>
      <c r="F47" s="123">
        <f t="shared" si="20"/>
        <v>6.1934752859368829E-2</v>
      </c>
      <c r="G47" s="123">
        <f t="shared" si="20"/>
        <v>7.2952203579604455E-2</v>
      </c>
      <c r="H47" s="123">
        <f t="shared" si="20"/>
        <v>0.12350475100579934</v>
      </c>
      <c r="I47" s="123">
        <f t="shared" si="20"/>
        <v>2.7561251046664691E-2</v>
      </c>
      <c r="J47" s="123">
        <f t="shared" si="20"/>
        <v>0.14264859903890659</v>
      </c>
      <c r="K47" s="123">
        <f t="shared" si="20"/>
        <v>0.52428532696653629</v>
      </c>
      <c r="L47" s="123">
        <f t="shared" si="20"/>
        <v>0.30533888168414064</v>
      </c>
      <c r="M47" s="123">
        <f t="shared" si="20"/>
        <v>0.21935507071892715</v>
      </c>
      <c r="N47" s="123">
        <f t="shared" si="20"/>
        <v>0.19800991784904523</v>
      </c>
      <c r="O47" s="123">
        <f t="shared" si="20"/>
        <v>0.39617408062409953</v>
      </c>
      <c r="P47" s="123">
        <f t="shared" si="20"/>
        <v>0.17339196580585026</v>
      </c>
      <c r="Q47" s="123">
        <f t="shared" si="20"/>
        <v>0.26479045352339559</v>
      </c>
      <c r="R47" s="123">
        <f t="shared" si="20"/>
        <v>0</v>
      </c>
      <c r="S47" s="123">
        <f t="shared" si="20"/>
        <v>0.98592773341846063</v>
      </c>
      <c r="T47" s="123">
        <f t="shared" si="20"/>
        <v>0.7776165713935943</v>
      </c>
      <c r="U47" s="123">
        <f t="shared" si="20"/>
        <v>1.8119555087316364</v>
      </c>
      <c r="V47" s="123">
        <f t="shared" si="20"/>
        <v>0.90021328629440367</v>
      </c>
      <c r="W47" s="123">
        <f t="shared" si="20"/>
        <v>2.7154745792459218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8.9482390033660847E-2</v>
      </c>
      <c r="D48" s="99">
        <f>RES_hhdet_in_tesh!D48/RES_summary!D$21</f>
        <v>0.22704562430212449</v>
      </c>
      <c r="E48" s="99">
        <f>RES_hhdet_in_tesh!E48/RES_summary!E$21</f>
        <v>0.1514280655083188</v>
      </c>
      <c r="F48" s="99">
        <f>RES_hhdet_in_tesh!F48/RES_summary!F$21</f>
        <v>6.1934752859368829E-2</v>
      </c>
      <c r="G48" s="99">
        <f>RES_hhdet_in_tesh!G48/RES_summary!G$21</f>
        <v>7.2952203579604455E-2</v>
      </c>
      <c r="H48" s="99">
        <f>RES_hhdet_in_tesh!H48/RES_summary!H$21</f>
        <v>0.12350475100579934</v>
      </c>
      <c r="I48" s="99">
        <f>RES_hhdet_in_tesh!I48/RES_summary!I$21</f>
        <v>2.7561251046664691E-2</v>
      </c>
      <c r="J48" s="99">
        <f>RES_hhdet_in_tesh!J48/RES_summary!J$21</f>
        <v>0.14264859903890659</v>
      </c>
      <c r="K48" s="99">
        <f>RES_hhdet_in_tesh!K48/RES_summary!K$21</f>
        <v>0.52428532696653629</v>
      </c>
      <c r="L48" s="99">
        <f>RES_hhdet_in_tesh!L48/RES_summary!L$21</f>
        <v>0.30533888168414064</v>
      </c>
      <c r="M48" s="99">
        <f>RES_hhdet_in_tesh!M48/RES_summary!M$21</f>
        <v>0.21935507071892715</v>
      </c>
      <c r="N48" s="99">
        <f>RES_hhdet_in_tesh!N48/RES_summary!N$21</f>
        <v>0.19800991784904523</v>
      </c>
      <c r="O48" s="99">
        <f>RES_hhdet_in_tesh!O48/RES_summary!O$21</f>
        <v>0.39617408062409953</v>
      </c>
      <c r="P48" s="99">
        <f>RES_hhdet_in_tesh!P48/RES_summary!P$21</f>
        <v>0.17339196580585026</v>
      </c>
      <c r="Q48" s="99">
        <f>RES_hhdet_in_tesh!Q48/RES_summary!Q$21</f>
        <v>0.26479045352339559</v>
      </c>
      <c r="R48" s="99">
        <f>RES_hhdet_in_tesh!R48/RES_summary!R$21</f>
        <v>0</v>
      </c>
      <c r="S48" s="99">
        <f>RES_hhdet_in_tesh!S48/RES_summary!S$21</f>
        <v>0.98592773341846063</v>
      </c>
      <c r="T48" s="99">
        <f>RES_hhdet_in_tesh!T48/RES_summary!T$21</f>
        <v>0.7776165713935943</v>
      </c>
      <c r="U48" s="99">
        <f>RES_hhdet_in_tesh!U48/RES_summary!U$21</f>
        <v>1.8119555087316364</v>
      </c>
      <c r="V48" s="99">
        <f>RES_hhdet_in_tesh!V48/RES_summary!V$21</f>
        <v>0.90021328629440367</v>
      </c>
      <c r="W48" s="99">
        <f>RES_hhdet_in_tesh!W48/RES_summary!W$21</f>
        <v>2.7154745792459218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8.8602900087482457</v>
      </c>
      <c r="D49" s="123">
        <v>8.5695139986397102</v>
      </c>
      <c r="E49" s="123">
        <v>9.0093456571331352</v>
      </c>
      <c r="F49" s="123">
        <v>8.7912302888806266</v>
      </c>
      <c r="G49" s="123">
        <v>8.3875790137895159</v>
      </c>
      <c r="H49" s="123">
        <v>8.488022786882075</v>
      </c>
      <c r="I49" s="123">
        <v>8.0600327900635538</v>
      </c>
      <c r="J49" s="123">
        <v>8.5913134779465246</v>
      </c>
      <c r="K49" s="123">
        <v>7.9549359953007688</v>
      </c>
      <c r="L49" s="123">
        <v>8.2291987021646928</v>
      </c>
      <c r="M49" s="123">
        <v>8.8768297706038606</v>
      </c>
      <c r="N49" s="123">
        <v>9.2602656172052953</v>
      </c>
      <c r="O49" s="123">
        <v>9.449636387887363</v>
      </c>
      <c r="P49" s="123">
        <v>9.1052718558688124</v>
      </c>
      <c r="Q49" s="123">
        <v>8.4811485943043259</v>
      </c>
      <c r="R49" s="123">
        <v>0</v>
      </c>
      <c r="S49" s="123">
        <v>10.135842943422642</v>
      </c>
      <c r="T49" s="123">
        <v>9.7739801395438803</v>
      </c>
      <c r="U49" s="123">
        <v>9.7497055900703131</v>
      </c>
      <c r="V49" s="123">
        <v>10.557872169782376</v>
      </c>
      <c r="W49" s="123">
        <v>9.553544043233984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8.9870103037785434</v>
      </c>
      <c r="D50" s="99">
        <v>8.5376399731701049</v>
      </c>
      <c r="E50" s="99">
        <v>9.0285457764574755</v>
      </c>
      <c r="F50" s="99">
        <v>8.6640824148124427</v>
      </c>
      <c r="G50" s="99">
        <v>8.55101790555387</v>
      </c>
      <c r="H50" s="99">
        <v>8.6046391873975629</v>
      </c>
      <c r="I50" s="99">
        <v>7.914255587932284</v>
      </c>
      <c r="J50" s="99">
        <v>8.6562356816872565</v>
      </c>
      <c r="K50" s="99">
        <v>8.1615308057372715</v>
      </c>
      <c r="L50" s="99">
        <v>8.1666944326686615</v>
      </c>
      <c r="M50" s="99">
        <v>8.9604016666776261</v>
      </c>
      <c r="N50" s="99">
        <v>9.0944940753547225</v>
      </c>
      <c r="O50" s="99">
        <v>8.8562293452823138</v>
      </c>
      <c r="P50" s="99">
        <v>9.2984078212406462</v>
      </c>
      <c r="Q50" s="99">
        <v>8.4811289001056718</v>
      </c>
      <c r="R50" s="99">
        <v>0</v>
      </c>
      <c r="S50" s="99">
        <v>10.135853046989514</v>
      </c>
      <c r="T50" s="99">
        <v>9.7739824672199198</v>
      </c>
      <c r="U50" s="99">
        <v>9.7496967690530791</v>
      </c>
      <c r="V50" s="99">
        <v>10.557859118378557</v>
      </c>
      <c r="W50" s="99">
        <v>9.4056882509560449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8.9872595027634681</v>
      </c>
      <c r="D51" s="99">
        <v>0</v>
      </c>
      <c r="E51" s="99">
        <v>9.0283769079984104</v>
      </c>
      <c r="F51" s="99">
        <v>8.6637770394559492</v>
      </c>
      <c r="G51" s="99">
        <v>8.552389981887659</v>
      </c>
      <c r="H51" s="99">
        <v>8.6082976769321338</v>
      </c>
      <c r="I51" s="99">
        <v>7.9195943436574563</v>
      </c>
      <c r="J51" s="99">
        <v>8.6661066648125153</v>
      </c>
      <c r="K51" s="99">
        <v>8.1719156565589213</v>
      </c>
      <c r="L51" s="99">
        <v>8.1747132902491373</v>
      </c>
      <c r="M51" s="99">
        <v>8.9721225491375645</v>
      </c>
      <c r="N51" s="99">
        <v>0</v>
      </c>
      <c r="O51" s="99">
        <v>0</v>
      </c>
      <c r="P51" s="99">
        <v>9.3031259683768894</v>
      </c>
      <c r="Q51" s="99">
        <v>0</v>
      </c>
      <c r="R51" s="99">
        <v>0</v>
      </c>
      <c r="S51" s="99">
        <v>10.133351819621026</v>
      </c>
      <c r="T51" s="99">
        <v>9.7725987234981186</v>
      </c>
      <c r="U51" s="99">
        <v>9.75342433491425</v>
      </c>
      <c r="V51" s="99">
        <v>10.564469001843602</v>
      </c>
      <c r="W51" s="99">
        <v>9.4066912007835075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2.1237264098169755</v>
      </c>
      <c r="D52" s="102">
        <v>0</v>
      </c>
      <c r="E52" s="102">
        <v>2.1678180643587011</v>
      </c>
      <c r="F52" s="102">
        <v>2.0226448209123218</v>
      </c>
      <c r="G52" s="102">
        <v>1.8292295431971721</v>
      </c>
      <c r="H52" s="102">
        <v>1.7606177834162169</v>
      </c>
      <c r="I52" s="102">
        <v>1.955794513892416</v>
      </c>
      <c r="J52" s="102">
        <v>1.9878847879341441</v>
      </c>
      <c r="K52" s="102">
        <v>1.721644893832752</v>
      </c>
      <c r="L52" s="102">
        <v>3.6838032120231063</v>
      </c>
      <c r="M52" s="102">
        <v>1.7954879744610295</v>
      </c>
      <c r="N52" s="102">
        <v>0</v>
      </c>
      <c r="O52" s="102">
        <v>0</v>
      </c>
      <c r="P52" s="102">
        <v>1.7763151436138105</v>
      </c>
      <c r="Q52" s="102">
        <v>0</v>
      </c>
      <c r="R52" s="102">
        <v>0</v>
      </c>
      <c r="S52" s="102">
        <v>2.323456455893</v>
      </c>
      <c r="T52" s="102">
        <v>2.2306212974881379</v>
      </c>
      <c r="U52" s="102">
        <v>2.0567508021401433</v>
      </c>
      <c r="V52" s="102">
        <v>2.3174039366324521</v>
      </c>
      <c r="W52" s="102">
        <v>2.1089827163780956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6.8635330929464917</v>
      </c>
      <c r="D53" s="105">
        <v>0</v>
      </c>
      <c r="E53" s="105">
        <v>6.8605588436397076</v>
      </c>
      <c r="F53" s="105">
        <v>6.6411322185436292</v>
      </c>
      <c r="G53" s="105">
        <v>6.7231604386904866</v>
      </c>
      <c r="H53" s="105">
        <v>6.8476798935159167</v>
      </c>
      <c r="I53" s="105">
        <v>5.9637998297650405</v>
      </c>
      <c r="J53" s="105">
        <v>6.6782218768783723</v>
      </c>
      <c r="K53" s="105">
        <v>6.4502707627261708</v>
      </c>
      <c r="L53" s="105">
        <v>4.4909100782260323</v>
      </c>
      <c r="M53" s="105">
        <v>7.1766345746765356</v>
      </c>
      <c r="N53" s="105">
        <v>0</v>
      </c>
      <c r="O53" s="105">
        <v>0</v>
      </c>
      <c r="P53" s="105">
        <v>7.5268108247630803</v>
      </c>
      <c r="Q53" s="105">
        <v>0</v>
      </c>
      <c r="R53" s="105">
        <v>0</v>
      </c>
      <c r="S53" s="105">
        <v>7.8098953637280264</v>
      </c>
      <c r="T53" s="105">
        <v>7.5419774260099803</v>
      </c>
      <c r="U53" s="105">
        <v>7.6966735327741045</v>
      </c>
      <c r="V53" s="105">
        <v>8.2470650652111495</v>
      </c>
      <c r="W53" s="105">
        <v>7.297708484405411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8.7159197756289082</v>
      </c>
      <c r="D54" s="102">
        <v>8.5951199457445551</v>
      </c>
      <c r="E54" s="102">
        <v>8.9803442595899039</v>
      </c>
      <c r="F54" s="102">
        <v>8.9036951058075644</v>
      </c>
      <c r="G54" s="102">
        <v>8.2052454447227205</v>
      </c>
      <c r="H54" s="102">
        <v>8.4030952450259893</v>
      </c>
      <c r="I54" s="102">
        <v>8.3607632644536238</v>
      </c>
      <c r="J54" s="102">
        <v>8.3861084320511949</v>
      </c>
      <c r="K54" s="102">
        <v>7.6677284207635337</v>
      </c>
      <c r="L54" s="102">
        <v>8.2797185735297454</v>
      </c>
      <c r="M54" s="102">
        <v>8.8310490216883402</v>
      </c>
      <c r="N54" s="102">
        <v>9.392373186901148</v>
      </c>
      <c r="O54" s="102">
        <v>9.8804555052896443</v>
      </c>
      <c r="P54" s="102">
        <v>8.8283770996622337</v>
      </c>
      <c r="Q54" s="102">
        <v>9.2319899179828564</v>
      </c>
      <c r="R54" s="102">
        <v>0</v>
      </c>
      <c r="S54" s="102">
        <v>9.8310144803979309</v>
      </c>
      <c r="T54" s="102">
        <v>0</v>
      </c>
      <c r="U54" s="102">
        <v>0</v>
      </c>
      <c r="V54" s="102">
        <v>0</v>
      </c>
      <c r="W54" s="102">
        <v>9.8977803850664898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8.7156208096829246</v>
      </c>
      <c r="D55" s="105">
        <v>8.594512870065298</v>
      </c>
      <c r="E55" s="105">
        <v>8.9800498379235503</v>
      </c>
      <c r="F55" s="105">
        <v>8.9038330762920346</v>
      </c>
      <c r="G55" s="105">
        <v>8.2060380841575942</v>
      </c>
      <c r="H55" s="105">
        <v>8.4057167024874708</v>
      </c>
      <c r="I55" s="105">
        <v>8.3653886435345655</v>
      </c>
      <c r="J55" s="105">
        <v>8.3914596221532598</v>
      </c>
      <c r="K55" s="105">
        <v>7.6722232411007134</v>
      </c>
      <c r="L55" s="105">
        <v>8.2846643361096568</v>
      </c>
      <c r="M55" s="105">
        <v>8.8374222451108668</v>
      </c>
      <c r="N55" s="105">
        <v>9.3950856654877537</v>
      </c>
      <c r="O55" s="105">
        <v>9.8785100034528099</v>
      </c>
      <c r="P55" s="105">
        <v>8.8268926761709139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9.8986282726379304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2.0594367814504824</v>
      </c>
      <c r="D56" s="99">
        <v>1.8527380904819857</v>
      </c>
      <c r="E56" s="99">
        <v>2.1564583255634231</v>
      </c>
      <c r="F56" s="99">
        <v>2.0790249551742983</v>
      </c>
      <c r="G56" s="99">
        <v>1.7539751144651812</v>
      </c>
      <c r="H56" s="99">
        <v>1.7173915166855565</v>
      </c>
      <c r="I56" s="99">
        <v>2.0682195112854451</v>
      </c>
      <c r="J56" s="99">
        <v>1.9232301276856349</v>
      </c>
      <c r="K56" s="99">
        <v>1.6117865457348699</v>
      </c>
      <c r="L56" s="99">
        <v>3.734095407206441</v>
      </c>
      <c r="M56" s="99">
        <v>1.7649776365831724</v>
      </c>
      <c r="N56" s="99">
        <v>2.3802487012245521</v>
      </c>
      <c r="O56" s="99">
        <v>2.6100985822017924</v>
      </c>
      <c r="P56" s="99">
        <v>1.6814692229780257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2.2218689790015151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6.6561840282324427</v>
      </c>
      <c r="D57" s="99">
        <v>6.7417747795833138</v>
      </c>
      <c r="E57" s="99">
        <v>6.8235915123601254</v>
      </c>
      <c r="F57" s="99">
        <v>6.8248081211177354</v>
      </c>
      <c r="G57" s="99">
        <v>6.4520629696924114</v>
      </c>
      <c r="H57" s="99">
        <v>6.6883251858019159</v>
      </c>
      <c r="I57" s="99">
        <v>6.2971691322491212</v>
      </c>
      <c r="J57" s="99">
        <v>6.4682294944676268</v>
      </c>
      <c r="K57" s="99">
        <v>6.0604366953658433</v>
      </c>
      <c r="L57" s="99">
        <v>4.550568928903215</v>
      </c>
      <c r="M57" s="99">
        <v>7.0724446085276922</v>
      </c>
      <c r="N57" s="99">
        <v>7.0148369642632007</v>
      </c>
      <c r="O57" s="99">
        <v>7.2684114212510185</v>
      </c>
      <c r="P57" s="99">
        <v>7.1454234531928886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7.6767592936364144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5.6769730366233402</v>
      </c>
      <c r="D58" s="123">
        <v>5.6706077466202096</v>
      </c>
      <c r="E58" s="123">
        <v>5.4130243942243812</v>
      </c>
      <c r="F58" s="123">
        <v>4.8286274392353574</v>
      </c>
      <c r="G58" s="123">
        <v>4.9276483832476998</v>
      </c>
      <c r="H58" s="123">
        <v>4.9581449285366483</v>
      </c>
      <c r="I58" s="123">
        <v>5.1247023390468751</v>
      </c>
      <c r="J58" s="123">
        <v>5.138370764098787</v>
      </c>
      <c r="K58" s="123">
        <v>4.1513353669507342</v>
      </c>
      <c r="L58" s="123">
        <v>5.153434791081307</v>
      </c>
      <c r="M58" s="123">
        <v>5.0748836467384413</v>
      </c>
      <c r="N58" s="123">
        <v>5.3440973412135335</v>
      </c>
      <c r="O58" s="123">
        <v>5.4576890426354696</v>
      </c>
      <c r="P58" s="123">
        <v>4.7767932159461175</v>
      </c>
      <c r="Q58" s="123">
        <v>4.9789909860121027</v>
      </c>
      <c r="R58" s="123">
        <v>0</v>
      </c>
      <c r="S58" s="123">
        <v>5.1151207735216504</v>
      </c>
      <c r="T58" s="123">
        <v>5.1101202589390526</v>
      </c>
      <c r="U58" s="123">
        <v>5.0271555306622613</v>
      </c>
      <c r="V58" s="123">
        <v>5.2724424108758079</v>
      </c>
      <c r="W58" s="123">
        <v>4.9614854675921292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5.5561962138660652</v>
      </c>
      <c r="D59" s="99">
        <v>5.6290320413989736</v>
      </c>
      <c r="E59" s="99">
        <v>5.2561467896263494</v>
      </c>
      <c r="F59" s="99">
        <v>5.1058610879135902</v>
      </c>
      <c r="G59" s="99">
        <v>4.9565385147938308</v>
      </c>
      <c r="H59" s="99">
        <v>4.8950100686163776</v>
      </c>
      <c r="I59" s="99">
        <v>5.1345162946821628</v>
      </c>
      <c r="J59" s="99">
        <v>4.7918279614598287</v>
      </c>
      <c r="K59" s="99">
        <v>4.8373026706084428</v>
      </c>
      <c r="L59" s="99">
        <v>4.9459088835226233</v>
      </c>
      <c r="M59" s="99">
        <v>5.1970659897882001</v>
      </c>
      <c r="N59" s="99">
        <v>5.1578510079302085</v>
      </c>
      <c r="O59" s="99">
        <v>5.1629077396883538</v>
      </c>
      <c r="P59" s="99">
        <v>5.1624954501298639</v>
      </c>
      <c r="Q59" s="99">
        <v>5.0882657783664049</v>
      </c>
      <c r="R59" s="99">
        <v>0</v>
      </c>
      <c r="S59" s="99">
        <v>5.0908005555838773</v>
      </c>
      <c r="T59" s="99">
        <v>5.1017577495034683</v>
      </c>
      <c r="U59" s="99">
        <v>5.0077560785454818</v>
      </c>
      <c r="V59" s="99">
        <v>5.323276657479779</v>
      </c>
      <c r="W59" s="99">
        <v>4.8536088080796658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5.7686365710379901</v>
      </c>
      <c r="D60" s="110">
        <v>5.7064895441580399</v>
      </c>
      <c r="E60" s="110">
        <v>5.5457148144634711</v>
      </c>
      <c r="F60" s="110">
        <v>4.547778672256813</v>
      </c>
      <c r="G60" s="110">
        <v>4.906162987738619</v>
      </c>
      <c r="H60" s="110">
        <v>4.9945264787192789</v>
      </c>
      <c r="I60" s="110">
        <v>5.1189602009151418</v>
      </c>
      <c r="J60" s="110">
        <v>5.3064744437427063</v>
      </c>
      <c r="K60" s="110">
        <v>3.7880083756065352</v>
      </c>
      <c r="L60" s="110">
        <v>5.2694030630237005</v>
      </c>
      <c r="M60" s="110">
        <v>5.0042404468150954</v>
      </c>
      <c r="N60" s="110">
        <v>5.4390838774694936</v>
      </c>
      <c r="O60" s="110">
        <v>5.603717780514236</v>
      </c>
      <c r="P60" s="110">
        <v>4.6042546833609395</v>
      </c>
      <c r="Q60" s="110">
        <v>4.9376653325414992</v>
      </c>
      <c r="R60" s="110">
        <v>0</v>
      </c>
      <c r="S60" s="110">
        <v>5.1228836489489655</v>
      </c>
      <c r="T60" s="110">
        <v>5.1129848385074235</v>
      </c>
      <c r="U60" s="110">
        <v>5.0335478691805005</v>
      </c>
      <c r="V60" s="110">
        <v>5.2565739952656454</v>
      </c>
      <c r="W60" s="110">
        <v>4.9933026370855558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104.16569377247114</v>
      </c>
      <c r="D62" s="118">
        <f t="shared" si="21"/>
        <v>102.70662708151019</v>
      </c>
      <c r="E62" s="118">
        <f t="shared" si="21"/>
        <v>99.516947986520705</v>
      </c>
      <c r="F62" s="118">
        <f t="shared" si="21"/>
        <v>106.61054558902073</v>
      </c>
      <c r="G62" s="118">
        <f t="shared" si="21"/>
        <v>102.31611003463662</v>
      </c>
      <c r="H62" s="118">
        <f t="shared" si="21"/>
        <v>99.245623327562811</v>
      </c>
      <c r="I62" s="118">
        <f t="shared" si="21"/>
        <v>86.178008693207445</v>
      </c>
      <c r="J62" s="118">
        <f t="shared" si="21"/>
        <v>91.496777405207183</v>
      </c>
      <c r="K62" s="118">
        <f t="shared" si="21"/>
        <v>92.455013793970068</v>
      </c>
      <c r="L62" s="118">
        <f t="shared" si="21"/>
        <v>89.491871340754201</v>
      </c>
      <c r="M62" s="118">
        <f t="shared" si="21"/>
        <v>80.597994926319103</v>
      </c>
      <c r="N62" s="118">
        <f t="shared" si="21"/>
        <v>89.672682309691112</v>
      </c>
      <c r="O62" s="118">
        <f t="shared" si="21"/>
        <v>93.778557716305301</v>
      </c>
      <c r="P62" s="118">
        <f t="shared" si="21"/>
        <v>69.186974087731329</v>
      </c>
      <c r="Q62" s="118">
        <f t="shared" si="21"/>
        <v>73.417851777641616</v>
      </c>
      <c r="R62" s="118">
        <f t="shared" ref="R62:V62" si="22">R63+R66+R68+R77</f>
        <v>78.154560969031152</v>
      </c>
      <c r="S62" s="118">
        <f t="shared" si="22"/>
        <v>75.551193453808878</v>
      </c>
      <c r="T62" s="118">
        <f t="shared" si="22"/>
        <v>70.59075512089602</v>
      </c>
      <c r="U62" s="118">
        <f t="shared" si="22"/>
        <v>69.335679186062976</v>
      </c>
      <c r="V62" s="118">
        <f t="shared" si="22"/>
        <v>65.806308397816039</v>
      </c>
      <c r="W62" s="118">
        <f t="shared" ref="W62" si="23">W63+W66+W68+W77</f>
        <v>67.820989808409664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89.977046654978182</v>
      </c>
      <c r="D63" s="123">
        <f t="shared" si="24"/>
        <v>87.814129500302897</v>
      </c>
      <c r="E63" s="123">
        <f t="shared" si="24"/>
        <v>85.456721753156671</v>
      </c>
      <c r="F63" s="123">
        <f t="shared" si="24"/>
        <v>92.685793631669867</v>
      </c>
      <c r="G63" s="123">
        <f t="shared" si="24"/>
        <v>89.009818175487169</v>
      </c>
      <c r="H63" s="123">
        <f t="shared" si="24"/>
        <v>85.311290148565405</v>
      </c>
      <c r="I63" s="123">
        <f t="shared" si="24"/>
        <v>72.733968004738983</v>
      </c>
      <c r="J63" s="123">
        <f t="shared" si="24"/>
        <v>77.880277933072918</v>
      </c>
      <c r="K63" s="123">
        <f t="shared" si="24"/>
        <v>79.703594990623458</v>
      </c>
      <c r="L63" s="123">
        <f t="shared" si="24"/>
        <v>76.235200538361894</v>
      </c>
      <c r="M63" s="123">
        <f t="shared" si="24"/>
        <v>65.460733838179792</v>
      </c>
      <c r="N63" s="123">
        <f t="shared" si="24"/>
        <v>74.749166211663805</v>
      </c>
      <c r="O63" s="123">
        <f t="shared" si="24"/>
        <v>78.705596563854826</v>
      </c>
      <c r="P63" s="123">
        <f t="shared" si="24"/>
        <v>55.226581494183264</v>
      </c>
      <c r="Q63" s="123">
        <f t="shared" si="24"/>
        <v>59.103549579653006</v>
      </c>
      <c r="R63" s="123">
        <f t="shared" ref="R63:V63" si="25">SUM(R64:R65)</f>
        <v>63.104463969382486</v>
      </c>
      <c r="S63" s="123">
        <f t="shared" si="25"/>
        <v>59.736678168284023</v>
      </c>
      <c r="T63" s="123">
        <f t="shared" si="25"/>
        <v>54.950646438714827</v>
      </c>
      <c r="U63" s="123">
        <f t="shared" si="25"/>
        <v>52.521974819512238</v>
      </c>
      <c r="V63" s="123">
        <f t="shared" si="25"/>
        <v>49.434344017958928</v>
      </c>
      <c r="W63" s="123">
        <f t="shared" ref="W63" si="26">SUM(W64:W65)</f>
        <v>50.268184286870301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87.829929809198532</v>
      </c>
      <c r="D64" s="99">
        <v>85.746012453743177</v>
      </c>
      <c r="E64" s="99">
        <v>83.535055163028446</v>
      </c>
      <c r="F64" s="99">
        <v>90.584869736126308</v>
      </c>
      <c r="G64" s="99">
        <v>87.036633485573219</v>
      </c>
      <c r="H64" s="99">
        <v>83.453115764583316</v>
      </c>
      <c r="I64" s="99">
        <v>71.149969756770076</v>
      </c>
      <c r="J64" s="99">
        <v>76.208998599630888</v>
      </c>
      <c r="K64" s="99">
        <v>78.041401336936559</v>
      </c>
      <c r="L64" s="99">
        <v>74.653981406884583</v>
      </c>
      <c r="M64" s="99">
        <v>64.117966917539789</v>
      </c>
      <c r="N64" s="99">
        <v>73.230554847492556</v>
      </c>
      <c r="O64" s="99">
        <v>77.120562156375428</v>
      </c>
      <c r="P64" s="99">
        <v>54.120179232832868</v>
      </c>
      <c r="Q64" s="99">
        <v>57.925373546402362</v>
      </c>
      <c r="R64" s="99">
        <v>61.852328492669351</v>
      </c>
      <c r="S64" s="99">
        <v>58.556888965355377</v>
      </c>
      <c r="T64" s="99">
        <v>53.869564740108515</v>
      </c>
      <c r="U64" s="99">
        <v>51.491907474331867</v>
      </c>
      <c r="V64" s="99">
        <v>48.467606887697023</v>
      </c>
      <c r="W64" s="99">
        <v>49.287161454725286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2.1471168457796552</v>
      </c>
      <c r="D65" s="99">
        <v>2.068117046559721</v>
      </c>
      <c r="E65" s="99">
        <v>1.9216665901282326</v>
      </c>
      <c r="F65" s="99">
        <v>2.1009238955435543</v>
      </c>
      <c r="G65" s="99">
        <v>1.9731846899139496</v>
      </c>
      <c r="H65" s="99">
        <v>1.8581743839820863</v>
      </c>
      <c r="I65" s="99">
        <v>1.5839982479689056</v>
      </c>
      <c r="J65" s="99">
        <v>1.6712793334420293</v>
      </c>
      <c r="K65" s="99">
        <v>1.6621936536869022</v>
      </c>
      <c r="L65" s="99">
        <v>1.5812191314773139</v>
      </c>
      <c r="M65" s="99">
        <v>1.3427669206400004</v>
      </c>
      <c r="N65" s="99">
        <v>1.5186113641712506</v>
      </c>
      <c r="O65" s="99">
        <v>1.5850344074793996</v>
      </c>
      <c r="P65" s="99">
        <v>1.1064022613503959</v>
      </c>
      <c r="Q65" s="99">
        <v>1.1781760332506406</v>
      </c>
      <c r="R65" s="99">
        <v>1.2521354767131383</v>
      </c>
      <c r="S65" s="99">
        <v>1.1797892029286459</v>
      </c>
      <c r="T65" s="99">
        <v>1.0810816986063119</v>
      </c>
      <c r="U65" s="99">
        <v>1.0300673451803699</v>
      </c>
      <c r="V65" s="99">
        <v>0.96673713026190167</v>
      </c>
      <c r="W65" s="99">
        <v>0.98102283214501862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8.9467444449383662E-2</v>
      </c>
      <c r="D66" s="123">
        <f t="shared" si="27"/>
        <v>0.22706534498663283</v>
      </c>
      <c r="E66" s="123">
        <f t="shared" si="27"/>
        <v>0.15144235737429845</v>
      </c>
      <c r="F66" s="123">
        <f t="shared" si="27"/>
        <v>6.1963988824825178E-2</v>
      </c>
      <c r="G66" s="123">
        <f t="shared" si="27"/>
        <v>7.2932858400855727E-2</v>
      </c>
      <c r="H66" s="123">
        <f t="shared" si="27"/>
        <v>0.1234309647240651</v>
      </c>
      <c r="I66" s="123">
        <f t="shared" si="27"/>
        <v>2.7521220551032455E-2</v>
      </c>
      <c r="J66" s="123">
        <f t="shared" si="27"/>
        <v>0.14264493705029013</v>
      </c>
      <c r="K66" s="123">
        <f t="shared" si="27"/>
        <v>0.52427350873804601</v>
      </c>
      <c r="L66" s="123">
        <f t="shared" si="27"/>
        <v>0.30535012969565423</v>
      </c>
      <c r="M66" s="123">
        <f t="shared" si="27"/>
        <v>0.21938324465577863</v>
      </c>
      <c r="N66" s="123">
        <f t="shared" si="27"/>
        <v>0.19798852376628556</v>
      </c>
      <c r="O66" s="123">
        <f t="shared" si="27"/>
        <v>0.39624211124432906</v>
      </c>
      <c r="P66" s="123">
        <f t="shared" si="27"/>
        <v>0.17336597252956107</v>
      </c>
      <c r="Q66" s="123">
        <f t="shared" si="27"/>
        <v>0.26478523150514244</v>
      </c>
      <c r="R66" s="123">
        <f t="shared" si="27"/>
        <v>0.804033484966727</v>
      </c>
      <c r="S66" s="123">
        <f t="shared" si="27"/>
        <v>0.98603441374954037</v>
      </c>
      <c r="T66" s="123">
        <f t="shared" si="27"/>
        <v>0.77767269500693204</v>
      </c>
      <c r="U66" s="123">
        <f t="shared" si="27"/>
        <v>1.8118985601315889</v>
      </c>
      <c r="V66" s="123">
        <f t="shared" si="27"/>
        <v>0.90038318869268386</v>
      </c>
      <c r="W66" s="123">
        <f t="shared" si="27"/>
        <v>2.7156068348992726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8.9467444449383662E-2</v>
      </c>
      <c r="D67" s="99">
        <f>RES_hhdet_in_tesh!D67/RES_summary!D$21</f>
        <v>0.22706534498663283</v>
      </c>
      <c r="E67" s="99">
        <f>RES_hhdet_in_tesh!E67/RES_summary!E$21</f>
        <v>0.15144235737429845</v>
      </c>
      <c r="F67" s="99">
        <f>RES_hhdet_in_tesh!F67/RES_summary!F$21</f>
        <v>6.1963988824825178E-2</v>
      </c>
      <c r="G67" s="99">
        <f>RES_hhdet_in_tesh!G67/RES_summary!G$21</f>
        <v>7.2932858400855727E-2</v>
      </c>
      <c r="H67" s="99">
        <f>RES_hhdet_in_tesh!H67/RES_summary!H$21</f>
        <v>0.1234309647240651</v>
      </c>
      <c r="I67" s="99">
        <f>RES_hhdet_in_tesh!I67/RES_summary!I$21</f>
        <v>2.7521220551032455E-2</v>
      </c>
      <c r="J67" s="99">
        <f>RES_hhdet_in_tesh!J67/RES_summary!J$21</f>
        <v>0.14264493705029013</v>
      </c>
      <c r="K67" s="99">
        <f>RES_hhdet_in_tesh!K67/RES_summary!K$21</f>
        <v>0.52427350873804601</v>
      </c>
      <c r="L67" s="99">
        <f>RES_hhdet_in_tesh!L67/RES_summary!L$21</f>
        <v>0.30535012969565423</v>
      </c>
      <c r="M67" s="99">
        <f>RES_hhdet_in_tesh!M67/RES_summary!M$21</f>
        <v>0.21938324465577863</v>
      </c>
      <c r="N67" s="99">
        <f>RES_hhdet_in_tesh!N67/RES_summary!N$21</f>
        <v>0.19798852376628556</v>
      </c>
      <c r="O67" s="99">
        <f>RES_hhdet_in_tesh!O67/RES_summary!O$21</f>
        <v>0.39624211124432906</v>
      </c>
      <c r="P67" s="99">
        <f>RES_hhdet_in_tesh!P67/RES_summary!P$21</f>
        <v>0.17336597252956107</v>
      </c>
      <c r="Q67" s="99">
        <f>RES_hhdet_in_tesh!Q67/RES_summary!Q$21</f>
        <v>0.26478523150514244</v>
      </c>
      <c r="R67" s="99">
        <f>RES_hhdet_in_tesh!R67/RES_summary!R$21</f>
        <v>0.804033484966727</v>
      </c>
      <c r="S67" s="99">
        <f>RES_hhdet_in_tesh!S67/RES_summary!S$21</f>
        <v>0.98603441374954037</v>
      </c>
      <c r="T67" s="99">
        <f>RES_hhdet_in_tesh!T67/RES_summary!T$21</f>
        <v>0.77767269500693204</v>
      </c>
      <c r="U67" s="99">
        <f>RES_hhdet_in_tesh!U67/RES_summary!U$21</f>
        <v>1.8118985601315889</v>
      </c>
      <c r="V67" s="99">
        <f>RES_hhdet_in_tesh!V67/RES_summary!V$21</f>
        <v>0.90038318869268386</v>
      </c>
      <c r="W67" s="99">
        <f>RES_hhdet_in_tesh!W67/RES_summary!W$21</f>
        <v>2.7156068348992726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8.5217764034528471</v>
      </c>
      <c r="D68" s="123">
        <v>8.8816253629104835</v>
      </c>
      <c r="E68" s="123">
        <v>8.6617202573910479</v>
      </c>
      <c r="F68" s="123">
        <v>8.9754831838446574</v>
      </c>
      <c r="G68" s="123">
        <v>8.3336346550465468</v>
      </c>
      <c r="H68" s="123">
        <v>8.7574843270056153</v>
      </c>
      <c r="I68" s="123">
        <v>8.2362379084351627</v>
      </c>
      <c r="J68" s="123">
        <v>8.360018403109903</v>
      </c>
      <c r="K68" s="123">
        <v>7.965804082771732</v>
      </c>
      <c r="L68" s="123">
        <v>8.0332589091810167</v>
      </c>
      <c r="M68" s="123">
        <v>9.3768124983410672</v>
      </c>
      <c r="N68" s="123">
        <v>9.3398824191603911</v>
      </c>
      <c r="O68" s="123">
        <v>9.4077977647903541</v>
      </c>
      <c r="P68" s="123">
        <v>8.9312559978552262</v>
      </c>
      <c r="Q68" s="123">
        <v>9.1395867249007718</v>
      </c>
      <c r="R68" s="123">
        <v>9.3207033410550082</v>
      </c>
      <c r="S68" s="123">
        <v>9.7438106018283399</v>
      </c>
      <c r="T68" s="123">
        <v>9.8019251373076735</v>
      </c>
      <c r="U68" s="123">
        <v>9.9315066336374773</v>
      </c>
      <c r="V68" s="123">
        <v>10.227426714275445</v>
      </c>
      <c r="W68" s="123">
        <v>9.8731326367856749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8.413542399377743</v>
      </c>
      <c r="D69" s="99">
        <v>8.9014635220533478</v>
      </c>
      <c r="E69" s="99">
        <v>8.6525121781960923</v>
      </c>
      <c r="F69" s="99">
        <v>8.9795262326829164</v>
      </c>
      <c r="G69" s="99">
        <v>8.3336335682748466</v>
      </c>
      <c r="H69" s="99">
        <v>8.7974421782639975</v>
      </c>
      <c r="I69" s="99">
        <v>8.2318700585246347</v>
      </c>
      <c r="J69" s="99">
        <v>8.3498959476282195</v>
      </c>
      <c r="K69" s="99">
        <v>7.9970017203322836</v>
      </c>
      <c r="L69" s="99">
        <v>7.9549167525310169</v>
      </c>
      <c r="M69" s="99">
        <v>9.4932272472359216</v>
      </c>
      <c r="N69" s="99">
        <v>9.303425820597834</v>
      </c>
      <c r="O69" s="99">
        <v>9.1876482768519487</v>
      </c>
      <c r="P69" s="99">
        <v>8.9881847175265186</v>
      </c>
      <c r="Q69" s="99">
        <v>9.0823079343597559</v>
      </c>
      <c r="R69" s="99">
        <v>9.3439793851535029</v>
      </c>
      <c r="S69" s="99">
        <v>9.7212368468415526</v>
      </c>
      <c r="T69" s="99">
        <v>9.7725658424142718</v>
      </c>
      <c r="U69" s="99">
        <v>9.9385319097636415</v>
      </c>
      <c r="V69" s="99">
        <v>10.225161991204637</v>
      </c>
      <c r="W69" s="99">
        <v>9.8623714458742384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8.4133913218233776</v>
      </c>
      <c r="D70" s="99">
        <v>8.9015815722091904</v>
      </c>
      <c r="E70" s="99">
        <v>8.6518504209687155</v>
      </c>
      <c r="F70" s="99">
        <v>8.9801045311827341</v>
      </c>
      <c r="G70" s="99">
        <v>8.3352334751368637</v>
      </c>
      <c r="H70" s="99">
        <v>8.8043001520384845</v>
      </c>
      <c r="I70" s="99">
        <v>8.2398044491436586</v>
      </c>
      <c r="J70" s="99">
        <v>8.3600197800923262</v>
      </c>
      <c r="K70" s="99">
        <v>8.0085972680719077</v>
      </c>
      <c r="L70" s="99">
        <v>7.9654598472926121</v>
      </c>
      <c r="M70" s="99">
        <v>9.5130390283659754</v>
      </c>
      <c r="N70" s="99">
        <v>0</v>
      </c>
      <c r="O70" s="99">
        <v>0</v>
      </c>
      <c r="P70" s="99">
        <v>0</v>
      </c>
      <c r="Q70" s="99">
        <v>9.0774652912361748</v>
      </c>
      <c r="R70" s="99">
        <v>9.3386247592285034</v>
      </c>
      <c r="S70" s="99">
        <v>9.7087389349956119</v>
      </c>
      <c r="T70" s="99">
        <v>9.7611241465169432</v>
      </c>
      <c r="U70" s="99">
        <v>9.9292427043303739</v>
      </c>
      <c r="V70" s="99">
        <v>10.211663891448895</v>
      </c>
      <c r="W70" s="99">
        <v>9.8559368045193914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1.9875433164715208</v>
      </c>
      <c r="D71" s="102">
        <v>1.9198909270113098</v>
      </c>
      <c r="E71" s="102">
        <v>2.0771421548998874</v>
      </c>
      <c r="F71" s="102">
        <v>2.0968010550506455</v>
      </c>
      <c r="G71" s="102">
        <v>1.7824002310202511</v>
      </c>
      <c r="H71" s="102">
        <v>1.8018121045569768</v>
      </c>
      <c r="I71" s="102">
        <v>2.0360589742401247</v>
      </c>
      <c r="J71" s="102">
        <v>1.9157942032629731</v>
      </c>
      <c r="K71" s="102">
        <v>1.6862724866156789</v>
      </c>
      <c r="L71" s="102">
        <v>3.5882844946040549</v>
      </c>
      <c r="M71" s="102">
        <v>1.9107387878314934</v>
      </c>
      <c r="N71" s="102">
        <v>0</v>
      </c>
      <c r="O71" s="102">
        <v>0</v>
      </c>
      <c r="P71" s="102">
        <v>0</v>
      </c>
      <c r="Q71" s="102">
        <v>1.9903312504804773</v>
      </c>
      <c r="R71" s="102">
        <v>1.9021370635050836</v>
      </c>
      <c r="S71" s="102">
        <v>2.2250884997387654</v>
      </c>
      <c r="T71" s="102">
        <v>2.2284433795080325</v>
      </c>
      <c r="U71" s="102">
        <v>2.0940726589001502</v>
      </c>
      <c r="V71" s="102">
        <v>2.2375231034607435</v>
      </c>
      <c r="W71" s="102">
        <v>2.2120912033210685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6.4258480053518561</v>
      </c>
      <c r="D72" s="105">
        <v>6.9816906451978804</v>
      </c>
      <c r="E72" s="105">
        <v>6.5747082660688285</v>
      </c>
      <c r="F72" s="105">
        <v>6.883303476132089</v>
      </c>
      <c r="G72" s="105">
        <v>6.5528332441166146</v>
      </c>
      <c r="H72" s="105">
        <v>7.0024880474815099</v>
      </c>
      <c r="I72" s="105">
        <v>6.2037454749035339</v>
      </c>
      <c r="J72" s="105">
        <v>6.4442255768293535</v>
      </c>
      <c r="K72" s="105">
        <v>6.3223247814562287</v>
      </c>
      <c r="L72" s="105">
        <v>4.3771753526885577</v>
      </c>
      <c r="M72" s="105">
        <v>7.6023002405344826</v>
      </c>
      <c r="N72" s="105">
        <v>0</v>
      </c>
      <c r="O72" s="105">
        <v>0</v>
      </c>
      <c r="P72" s="105">
        <v>0</v>
      </c>
      <c r="Q72" s="105">
        <v>7.0871340407556982</v>
      </c>
      <c r="R72" s="105">
        <v>7.4364876957234181</v>
      </c>
      <c r="S72" s="105">
        <v>7.4836504352568456</v>
      </c>
      <c r="T72" s="105">
        <v>7.5326807670089106</v>
      </c>
      <c r="U72" s="105">
        <v>7.8351700454302238</v>
      </c>
      <c r="V72" s="105">
        <v>7.9741407879881496</v>
      </c>
      <c r="W72" s="105">
        <v>7.643845601198322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8.7159197756289082</v>
      </c>
      <c r="D73" s="102">
        <v>8.5951199457445568</v>
      </c>
      <c r="E73" s="102">
        <v>8.9803442595899021</v>
      </c>
      <c r="F73" s="102">
        <v>8.9036951058075609</v>
      </c>
      <c r="G73" s="102">
        <v>0</v>
      </c>
      <c r="H73" s="102">
        <v>8.4030952450259893</v>
      </c>
      <c r="I73" s="102">
        <v>8.3607632644536238</v>
      </c>
      <c r="J73" s="102">
        <v>8.3861084320511914</v>
      </c>
      <c r="K73" s="102">
        <v>7.6677284207635292</v>
      </c>
      <c r="L73" s="102">
        <v>8.2797185735297454</v>
      </c>
      <c r="M73" s="102">
        <v>8.8310490216883437</v>
      </c>
      <c r="N73" s="102">
        <v>9.3923731869011462</v>
      </c>
      <c r="O73" s="102">
        <v>9.8804555052896443</v>
      </c>
      <c r="P73" s="102">
        <v>8.8283770996622337</v>
      </c>
      <c r="Q73" s="102">
        <v>9.2319899179828564</v>
      </c>
      <c r="R73" s="102">
        <v>9.2771327429951516</v>
      </c>
      <c r="S73" s="102">
        <v>9.8310144803979309</v>
      </c>
      <c r="T73" s="102">
        <v>9.9248621324661688</v>
      </c>
      <c r="U73" s="102">
        <v>9.8036933935879045</v>
      </c>
      <c r="V73" s="102">
        <v>10.238576710517794</v>
      </c>
      <c r="W73" s="102">
        <v>9.8977803850664898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8.7156208096829246</v>
      </c>
      <c r="D74" s="105">
        <v>8.594512870065298</v>
      </c>
      <c r="E74" s="105">
        <v>8.9800498379235449</v>
      </c>
      <c r="F74" s="105">
        <v>8.9038330762920346</v>
      </c>
      <c r="G74" s="105">
        <v>0</v>
      </c>
      <c r="H74" s="105">
        <v>8.4057167024874726</v>
      </c>
      <c r="I74" s="105">
        <v>8.3653886435345637</v>
      </c>
      <c r="J74" s="105">
        <v>8.3914596221532616</v>
      </c>
      <c r="K74" s="105">
        <v>7.6722232411007143</v>
      </c>
      <c r="L74" s="105">
        <v>8.284664336109655</v>
      </c>
      <c r="M74" s="105">
        <v>8.837422245110865</v>
      </c>
      <c r="N74" s="105">
        <v>9.3950856654877501</v>
      </c>
      <c r="O74" s="105">
        <v>9.8785100034528099</v>
      </c>
      <c r="P74" s="105">
        <v>8.8268926761709103</v>
      </c>
      <c r="Q74" s="105">
        <v>9.2306886376934862</v>
      </c>
      <c r="R74" s="105">
        <v>9.2773632254631249</v>
      </c>
      <c r="S74" s="105">
        <v>9.8327301356509889</v>
      </c>
      <c r="T74" s="105">
        <v>9.9337071107199684</v>
      </c>
      <c r="U74" s="105">
        <v>9.8127995711934624</v>
      </c>
      <c r="V74" s="105">
        <v>10.240652958878337</v>
      </c>
      <c r="W74" s="105">
        <v>9.8986282726379304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2.0594367814504824</v>
      </c>
      <c r="D75" s="99">
        <v>1.8527380904819859</v>
      </c>
      <c r="E75" s="99">
        <v>2.1564583255634231</v>
      </c>
      <c r="F75" s="99">
        <v>2.0790249551742983</v>
      </c>
      <c r="G75" s="99">
        <v>0</v>
      </c>
      <c r="H75" s="99">
        <v>1.7173915166855565</v>
      </c>
      <c r="I75" s="99">
        <v>2.0682195112854451</v>
      </c>
      <c r="J75" s="99">
        <v>1.9232301276856349</v>
      </c>
      <c r="K75" s="99">
        <v>1.6117865457348703</v>
      </c>
      <c r="L75" s="99">
        <v>3.7340954072064401</v>
      </c>
      <c r="M75" s="99">
        <v>1.7649776365831722</v>
      </c>
      <c r="N75" s="99">
        <v>2.3802487012245526</v>
      </c>
      <c r="O75" s="99">
        <v>2.6100985822017924</v>
      </c>
      <c r="P75" s="99">
        <v>1.6814692229780257</v>
      </c>
      <c r="Q75" s="99">
        <v>2.0245402213385755</v>
      </c>
      <c r="R75" s="99">
        <v>1.8888888420477201</v>
      </c>
      <c r="S75" s="99">
        <v>2.2534117108451324</v>
      </c>
      <c r="T75" s="99">
        <v>2.2682218486327317</v>
      </c>
      <c r="U75" s="99">
        <v>2.0690475502186718</v>
      </c>
      <c r="V75" s="99">
        <v>2.2437761351261676</v>
      </c>
      <c r="W75" s="99">
        <v>2.2218689790015156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6.6561840282324418</v>
      </c>
      <c r="D76" s="99">
        <v>6.7417747795833138</v>
      </c>
      <c r="E76" s="99">
        <v>6.8235915123601236</v>
      </c>
      <c r="F76" s="99">
        <v>6.8248081211177354</v>
      </c>
      <c r="G76" s="99">
        <v>0</v>
      </c>
      <c r="H76" s="99">
        <v>6.6883251858019159</v>
      </c>
      <c r="I76" s="99">
        <v>6.2971691322491186</v>
      </c>
      <c r="J76" s="99">
        <v>6.468229494467626</v>
      </c>
      <c r="K76" s="99">
        <v>6.0604366953658433</v>
      </c>
      <c r="L76" s="99">
        <v>4.5505689289032141</v>
      </c>
      <c r="M76" s="99">
        <v>7.0724446085276931</v>
      </c>
      <c r="N76" s="99">
        <v>7.0148369642631998</v>
      </c>
      <c r="O76" s="99">
        <v>7.2684114212510194</v>
      </c>
      <c r="P76" s="99">
        <v>7.1454234531928877</v>
      </c>
      <c r="Q76" s="99">
        <v>7.2061484163549094</v>
      </c>
      <c r="R76" s="99">
        <v>7.388474383415403</v>
      </c>
      <c r="S76" s="99">
        <v>7.5793184248058587</v>
      </c>
      <c r="T76" s="99">
        <v>7.6654852620872358</v>
      </c>
      <c r="U76" s="99">
        <v>7.7437520209747888</v>
      </c>
      <c r="V76" s="99">
        <v>7.9968768237521708</v>
      </c>
      <c r="W76" s="99">
        <v>7.6767592936364153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5.5774032695907279</v>
      </c>
      <c r="D77" s="123">
        <v>5.7838068733101871</v>
      </c>
      <c r="E77" s="123">
        <v>5.2470636185986823</v>
      </c>
      <c r="F77" s="123">
        <v>4.8873047846813717</v>
      </c>
      <c r="G77" s="123">
        <v>4.8997243457020359</v>
      </c>
      <c r="H77" s="123">
        <v>5.0534178872677291</v>
      </c>
      <c r="I77" s="123">
        <v>5.1802815594822622</v>
      </c>
      <c r="J77" s="123">
        <v>5.1138361319740699</v>
      </c>
      <c r="K77" s="123">
        <v>4.2613412118368306</v>
      </c>
      <c r="L77" s="123">
        <v>4.9180617635156407</v>
      </c>
      <c r="M77" s="123">
        <v>5.5410653451424636</v>
      </c>
      <c r="N77" s="123">
        <v>5.3856451551006286</v>
      </c>
      <c r="O77" s="123">
        <v>5.2689212764157798</v>
      </c>
      <c r="P77" s="123">
        <v>4.855770623163286</v>
      </c>
      <c r="Q77" s="123">
        <v>4.9099302415826962</v>
      </c>
      <c r="R77" s="123">
        <v>4.9253601736269328</v>
      </c>
      <c r="S77" s="123">
        <v>5.084670269946975</v>
      </c>
      <c r="T77" s="123">
        <v>5.0605108498665876</v>
      </c>
      <c r="U77" s="123">
        <v>5.0702991727816729</v>
      </c>
      <c r="V77" s="123">
        <v>5.2441544768889754</v>
      </c>
      <c r="W77" s="123">
        <v>4.9640660498544191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5.4596347742001692</v>
      </c>
      <c r="D78" s="99">
        <v>5.7896822477823724</v>
      </c>
      <c r="E78" s="99">
        <v>5.2400012839911891</v>
      </c>
      <c r="F78" s="99">
        <v>4.907504373211272</v>
      </c>
      <c r="G78" s="99">
        <v>4.8967733338444539</v>
      </c>
      <c r="H78" s="99">
        <v>5.0608336160657483</v>
      </c>
      <c r="I78" s="99">
        <v>5.1808725381354437</v>
      </c>
      <c r="J78" s="99">
        <v>5.0705261572803577</v>
      </c>
      <c r="K78" s="99">
        <v>4.2719106874035715</v>
      </c>
      <c r="L78" s="99">
        <v>4.8638686041513965</v>
      </c>
      <c r="M78" s="99">
        <v>5.598409262880562</v>
      </c>
      <c r="N78" s="99">
        <v>5.3546146247496225</v>
      </c>
      <c r="O78" s="99">
        <v>5.0865761613149907</v>
      </c>
      <c r="P78" s="99">
        <v>4.9003610277697351</v>
      </c>
      <c r="Q78" s="99">
        <v>4.9002776169331641</v>
      </c>
      <c r="R78" s="99">
        <v>4.9420008541387368</v>
      </c>
      <c r="S78" s="99">
        <v>5.0718132284745874</v>
      </c>
      <c r="T78" s="99">
        <v>5.041431052408937</v>
      </c>
      <c r="U78" s="99">
        <v>5.0806592509907977</v>
      </c>
      <c r="V78" s="99">
        <v>5.2385318216801355</v>
      </c>
      <c r="W78" s="99">
        <v>4.9496448241333626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5.7686365710379901</v>
      </c>
      <c r="D79" s="110">
        <v>5.706489544158039</v>
      </c>
      <c r="E79" s="110">
        <v>5.545714814463472</v>
      </c>
      <c r="F79" s="110">
        <v>4.5477786722568139</v>
      </c>
      <c r="G79" s="110">
        <v>4.9061629877386199</v>
      </c>
      <c r="H79" s="110">
        <v>4.9945264787192798</v>
      </c>
      <c r="I79" s="110">
        <v>5.1189602009151409</v>
      </c>
      <c r="J79" s="110">
        <v>5.3064744437427072</v>
      </c>
      <c r="K79" s="110">
        <v>3.7880083756065361</v>
      </c>
      <c r="L79" s="110">
        <v>5.2694030630236997</v>
      </c>
      <c r="M79" s="110">
        <v>5.0042404468150945</v>
      </c>
      <c r="N79" s="110">
        <v>5.4390838774694918</v>
      </c>
      <c r="O79" s="110">
        <v>5.603717780514236</v>
      </c>
      <c r="P79" s="110">
        <v>4.6042546833609403</v>
      </c>
      <c r="Q79" s="110">
        <v>4.9376653325414992</v>
      </c>
      <c r="R79" s="110">
        <v>4.8687100151313309</v>
      </c>
      <c r="S79" s="110">
        <v>5.1228836489489664</v>
      </c>
      <c r="T79" s="110">
        <v>5.1129848385074217</v>
      </c>
      <c r="U79" s="110">
        <v>5.0335478691805005</v>
      </c>
      <c r="V79" s="110">
        <v>5.2565739952656454</v>
      </c>
      <c r="W79" s="110">
        <v>4.9933026370855567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105.8565968280214</v>
      </c>
      <c r="D81" s="118">
        <f t="shared" si="28"/>
        <v>98.974180676392834</v>
      </c>
      <c r="E81" s="118">
        <f t="shared" si="28"/>
        <v>104.99885088514591</v>
      </c>
      <c r="F81" s="118">
        <f t="shared" si="28"/>
        <v>105.28396761073512</v>
      </c>
      <c r="G81" s="118">
        <f t="shared" si="28"/>
        <v>101.86868203542491</v>
      </c>
      <c r="H81" s="118">
        <f t="shared" si="28"/>
        <v>94.584340744260032</v>
      </c>
      <c r="I81" s="118">
        <f t="shared" si="28"/>
        <v>88.034698686211769</v>
      </c>
      <c r="J81" s="118">
        <f t="shared" si="28"/>
        <v>91.104784049480799</v>
      </c>
      <c r="K81" s="118">
        <f t="shared" si="28"/>
        <v>88.778189846465338</v>
      </c>
      <c r="L81" s="118">
        <f t="shared" si="28"/>
        <v>95.708389845114908</v>
      </c>
      <c r="M81" s="118">
        <f t="shared" si="28"/>
        <v>78.999285374563797</v>
      </c>
      <c r="N81" s="118">
        <f t="shared" si="28"/>
        <v>87.548452001407526</v>
      </c>
      <c r="O81" s="118">
        <f t="shared" si="28"/>
        <v>92.472869959051721</v>
      </c>
      <c r="P81" s="118">
        <f t="shared" si="28"/>
        <v>72.733420921282075</v>
      </c>
      <c r="Q81" s="118">
        <f t="shared" si="28"/>
        <v>74.798472988220254</v>
      </c>
      <c r="R81" s="118">
        <f t="shared" ref="R81:V81" si="29">R82+R85+R87+R100</f>
        <v>77.579582861039952</v>
      </c>
      <c r="S81" s="118">
        <f t="shared" si="29"/>
        <v>74.61577600578255</v>
      </c>
      <c r="T81" s="118">
        <f t="shared" si="29"/>
        <v>71.200138241785638</v>
      </c>
      <c r="U81" s="118">
        <f t="shared" si="29"/>
        <v>70.797649711919064</v>
      </c>
      <c r="V81" s="118">
        <f t="shared" si="29"/>
        <v>63.387466051933878</v>
      </c>
      <c r="W81" s="118">
        <f t="shared" ref="W81" si="30">W82+W85+W87+W100</f>
        <v>69.21770968225286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91.383014895999011</v>
      </c>
      <c r="D82" s="123">
        <f t="shared" si="31"/>
        <v>84.458727798653555</v>
      </c>
      <c r="E82" s="123">
        <f t="shared" si="31"/>
        <v>90.478492595809726</v>
      </c>
      <c r="F82" s="123">
        <f t="shared" si="31"/>
        <v>91.502506930848938</v>
      </c>
      <c r="G82" s="123">
        <f t="shared" si="31"/>
        <v>88.628120113484073</v>
      </c>
      <c r="H82" s="123">
        <f t="shared" si="31"/>
        <v>81.107117744271719</v>
      </c>
      <c r="I82" s="123">
        <f t="shared" si="31"/>
        <v>74.507488965196174</v>
      </c>
      <c r="J82" s="123">
        <f t="shared" si="31"/>
        <v>77.461024520289513</v>
      </c>
      <c r="K82" s="123">
        <f t="shared" si="31"/>
        <v>76.403481260033104</v>
      </c>
      <c r="L82" s="123">
        <f t="shared" si="31"/>
        <v>81.939270317795874</v>
      </c>
      <c r="M82" s="123">
        <f t="shared" si="31"/>
        <v>64.853241746169942</v>
      </c>
      <c r="N82" s="123">
        <f t="shared" si="31"/>
        <v>72.634165295569076</v>
      </c>
      <c r="O82" s="123">
        <f t="shared" si="31"/>
        <v>76.78321634426969</v>
      </c>
      <c r="P82" s="123">
        <f t="shared" si="31"/>
        <v>58.941342490027608</v>
      </c>
      <c r="Q82" s="123">
        <f t="shared" si="31"/>
        <v>60.32946552025227</v>
      </c>
      <c r="R82" s="123">
        <f t="shared" ref="R82:V82" si="32">SUM(R83:R84)</f>
        <v>62.670809519061862</v>
      </c>
      <c r="S82" s="123">
        <f t="shared" si="32"/>
        <v>58.68680543767988</v>
      </c>
      <c r="T82" s="123">
        <f t="shared" si="32"/>
        <v>55.380903360021051</v>
      </c>
      <c r="U82" s="123">
        <f t="shared" si="32"/>
        <v>54.159106810780585</v>
      </c>
      <c r="V82" s="123">
        <f t="shared" si="32"/>
        <v>46.997601540617843</v>
      </c>
      <c r="W82" s="123">
        <f t="shared" ref="W82" si="33">SUM(W83:W84)</f>
        <v>51.603205038823148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90.498077620553687</v>
      </c>
      <c r="D83" s="99">
        <v>83.651686288796043</v>
      </c>
      <c r="E83" s="99">
        <v>89.653525476275362</v>
      </c>
      <c r="F83" s="99">
        <v>90.661427138017359</v>
      </c>
      <c r="G83" s="99">
        <v>87.831636911852542</v>
      </c>
      <c r="H83" s="99">
        <v>80.391119461811058</v>
      </c>
      <c r="I83" s="99">
        <v>73.849846925194328</v>
      </c>
      <c r="J83" s="99">
        <v>76.787438662125098</v>
      </c>
      <c r="K83" s="99">
        <v>75.758056861325144</v>
      </c>
      <c r="L83" s="99">
        <v>81.25089194933534</v>
      </c>
      <c r="M83" s="99">
        <v>64.31448874351328</v>
      </c>
      <c r="N83" s="99">
        <v>72.036624355936524</v>
      </c>
      <c r="O83" s="99">
        <v>76.157123084118354</v>
      </c>
      <c r="P83" s="99">
        <v>58.463266539635029</v>
      </c>
      <c r="Q83" s="99">
        <v>59.842596922640183</v>
      </c>
      <c r="R83" s="99">
        <v>62.167403979353317</v>
      </c>
      <c r="S83" s="99">
        <v>58.217623926555902</v>
      </c>
      <c r="T83" s="99">
        <v>54.939878838493989</v>
      </c>
      <c r="U83" s="99">
        <v>53.729177727357666</v>
      </c>
      <c r="V83" s="99">
        <v>46.62560296669858</v>
      </c>
      <c r="W83" s="99">
        <v>51.195601496713635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0.88493727544532452</v>
      </c>
      <c r="D84" s="99">
        <v>0.80704150985751377</v>
      </c>
      <c r="E84" s="99">
        <v>0.8249671195343603</v>
      </c>
      <c r="F84" s="99">
        <v>0.8410797928315783</v>
      </c>
      <c r="G84" s="99">
        <v>0.79648320163152952</v>
      </c>
      <c r="H84" s="99">
        <v>0.71599828246066188</v>
      </c>
      <c r="I84" s="99">
        <v>0.65764204000184534</v>
      </c>
      <c r="J84" s="99">
        <v>0.67358585816441163</v>
      </c>
      <c r="K84" s="99">
        <v>0.64542439870795454</v>
      </c>
      <c r="L84" s="99">
        <v>0.68837836846053091</v>
      </c>
      <c r="M84" s="99">
        <v>0.53875300265666548</v>
      </c>
      <c r="N84" s="99">
        <v>0.59754093963255805</v>
      </c>
      <c r="O84" s="99">
        <v>0.62609326015133138</v>
      </c>
      <c r="P84" s="99">
        <v>0.47807595039257805</v>
      </c>
      <c r="Q84" s="99">
        <v>0.48686859761208812</v>
      </c>
      <c r="R84" s="99">
        <v>0.50340553970854307</v>
      </c>
      <c r="S84" s="99">
        <v>0.4691815111239776</v>
      </c>
      <c r="T84" s="99">
        <v>0.44102452152706501</v>
      </c>
      <c r="U84" s="99">
        <v>0.42992908342292224</v>
      </c>
      <c r="V84" s="99">
        <v>0.37199857391926394</v>
      </c>
      <c r="W84" s="99">
        <v>0.40760354210951316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8.9455454601400988E-2</v>
      </c>
      <c r="D85" s="123">
        <f t="shared" si="34"/>
        <v>0.22706023839242731</v>
      </c>
      <c r="E85" s="123">
        <f t="shared" si="34"/>
        <v>0.15150461192377146</v>
      </c>
      <c r="F85" s="123">
        <f t="shared" si="34"/>
        <v>6.1955236539603671E-2</v>
      </c>
      <c r="G85" s="123">
        <f t="shared" si="34"/>
        <v>7.2975528338848988E-2</v>
      </c>
      <c r="H85" s="123">
        <f t="shared" si="34"/>
        <v>0.1234465713208186</v>
      </c>
      <c r="I85" s="123">
        <f t="shared" si="34"/>
        <v>2.7518989415989299E-2</v>
      </c>
      <c r="J85" s="123">
        <f t="shared" si="34"/>
        <v>0.1426442571335074</v>
      </c>
      <c r="K85" s="123">
        <f t="shared" si="34"/>
        <v>0.52432588201704788</v>
      </c>
      <c r="L85" s="123">
        <f t="shared" si="34"/>
        <v>0.30534418784779827</v>
      </c>
      <c r="M85" s="123">
        <f t="shared" si="34"/>
        <v>0.21939555409004882</v>
      </c>
      <c r="N85" s="123">
        <f t="shared" si="34"/>
        <v>0.19803073320673201</v>
      </c>
      <c r="O85" s="123">
        <f t="shared" si="34"/>
        <v>0.39620905549103408</v>
      </c>
      <c r="P85" s="123">
        <f t="shared" si="34"/>
        <v>0.17335220961455269</v>
      </c>
      <c r="Q85" s="123">
        <f t="shared" si="34"/>
        <v>0.26475245170609701</v>
      </c>
      <c r="R85" s="123">
        <f t="shared" si="34"/>
        <v>0.80397120351628237</v>
      </c>
      <c r="S85" s="123">
        <f t="shared" si="34"/>
        <v>0.98602004779239494</v>
      </c>
      <c r="T85" s="123">
        <f t="shared" si="34"/>
        <v>0.77765212022033703</v>
      </c>
      <c r="U85" s="123">
        <f t="shared" si="34"/>
        <v>1.8119059486749751</v>
      </c>
      <c r="V85" s="123">
        <f t="shared" si="34"/>
        <v>0.90029514059797755</v>
      </c>
      <c r="W85" s="123">
        <f t="shared" si="34"/>
        <v>2.7155560252545805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8.9455454601400988E-2</v>
      </c>
      <c r="D86" s="99">
        <f>RES_hhdet_in_tesh!D86/RES_summary!D$21</f>
        <v>0.22706023839242731</v>
      </c>
      <c r="E86" s="99">
        <f>RES_hhdet_in_tesh!E86/RES_summary!E$21</f>
        <v>0.15150461192377146</v>
      </c>
      <c r="F86" s="99">
        <f>RES_hhdet_in_tesh!F86/RES_summary!F$21</f>
        <v>6.1955236539603671E-2</v>
      </c>
      <c r="G86" s="99">
        <f>RES_hhdet_in_tesh!G86/RES_summary!G$21</f>
        <v>7.2975528338848988E-2</v>
      </c>
      <c r="H86" s="99">
        <f>RES_hhdet_in_tesh!H86/RES_summary!H$21</f>
        <v>0.1234465713208186</v>
      </c>
      <c r="I86" s="99">
        <f>RES_hhdet_in_tesh!I86/RES_summary!I$21</f>
        <v>2.7518989415989299E-2</v>
      </c>
      <c r="J86" s="99">
        <f>RES_hhdet_in_tesh!J86/RES_summary!J$21</f>
        <v>0.1426442571335074</v>
      </c>
      <c r="K86" s="99">
        <f>RES_hhdet_in_tesh!K86/RES_summary!K$21</f>
        <v>0.52432588201704788</v>
      </c>
      <c r="L86" s="99">
        <f>RES_hhdet_in_tesh!L86/RES_summary!L$21</f>
        <v>0.30534418784779827</v>
      </c>
      <c r="M86" s="99">
        <f>RES_hhdet_in_tesh!M86/RES_summary!M$21</f>
        <v>0.21939555409004882</v>
      </c>
      <c r="N86" s="99">
        <f>RES_hhdet_in_tesh!N86/RES_summary!N$21</f>
        <v>0.19803073320673201</v>
      </c>
      <c r="O86" s="99">
        <f>RES_hhdet_in_tesh!O86/RES_summary!O$21</f>
        <v>0.39620905549103408</v>
      </c>
      <c r="P86" s="99">
        <f>RES_hhdet_in_tesh!P86/RES_summary!P$21</f>
        <v>0.17335220961455269</v>
      </c>
      <c r="Q86" s="99">
        <f>RES_hhdet_in_tesh!Q86/RES_summary!Q$21</f>
        <v>0.26475245170609701</v>
      </c>
      <c r="R86" s="99">
        <f>RES_hhdet_in_tesh!R86/RES_summary!R$21</f>
        <v>0.80397120351628237</v>
      </c>
      <c r="S86" s="99">
        <f>RES_hhdet_in_tesh!S86/RES_summary!S$21</f>
        <v>0.98602004779239494</v>
      </c>
      <c r="T86" s="99">
        <f>RES_hhdet_in_tesh!T86/RES_summary!T$21</f>
        <v>0.77765212022033703</v>
      </c>
      <c r="U86" s="99">
        <f>RES_hhdet_in_tesh!U86/RES_summary!U$21</f>
        <v>1.8119059486749751</v>
      </c>
      <c r="V86" s="99">
        <f>RES_hhdet_in_tesh!V86/RES_summary!V$21</f>
        <v>0.90029514059797755</v>
      </c>
      <c r="W86" s="99">
        <f>RES_hhdet_in_tesh!W86/RES_summary!W$21</f>
        <v>2.7155560252545805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8.7071520959085884</v>
      </c>
      <c r="D87" s="123">
        <v>8.6177849393048174</v>
      </c>
      <c r="E87" s="123">
        <v>8.9558280130196781</v>
      </c>
      <c r="F87" s="123">
        <v>8.8908790537078008</v>
      </c>
      <c r="G87" s="123">
        <v>8.2399377489875008</v>
      </c>
      <c r="H87" s="123">
        <v>8.3956310519813186</v>
      </c>
      <c r="I87" s="123">
        <v>8.3749883521686481</v>
      </c>
      <c r="J87" s="123">
        <v>8.3627428216510076</v>
      </c>
      <c r="K87" s="123">
        <v>7.6990505412683872</v>
      </c>
      <c r="L87" s="123">
        <v>8.3103418879667981</v>
      </c>
      <c r="M87" s="123">
        <v>8.8517649133857095</v>
      </c>
      <c r="N87" s="123">
        <v>9.3721590180498637</v>
      </c>
      <c r="O87" s="123">
        <v>9.8357559073228558</v>
      </c>
      <c r="P87" s="123">
        <v>8.841931076059538</v>
      </c>
      <c r="Q87" s="123">
        <v>9.225264199836495</v>
      </c>
      <c r="R87" s="123">
        <v>9.2745992627674632</v>
      </c>
      <c r="S87" s="123">
        <v>9.8278295604925106</v>
      </c>
      <c r="T87" s="123">
        <v>9.9314623681745324</v>
      </c>
      <c r="U87" s="123">
        <v>9.7994813039367124</v>
      </c>
      <c r="V87" s="123">
        <v>10.21712690360515</v>
      </c>
      <c r="W87" s="123">
        <v>9.9374628603673028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8.5870541347631164</v>
      </c>
      <c r="D88" s="99">
        <v>8.5277999138768585</v>
      </c>
      <c r="E88" s="99">
        <v>9.094234358724016</v>
      </c>
      <c r="F88" s="99">
        <v>8.7822924788655889</v>
      </c>
      <c r="G88" s="99">
        <v>8.3116563654981839</v>
      </c>
      <c r="H88" s="99">
        <v>8.2866125003928843</v>
      </c>
      <c r="I88" s="99">
        <v>8.3946564727212269</v>
      </c>
      <c r="J88" s="99">
        <v>8.1670095535936564</v>
      </c>
      <c r="K88" s="99">
        <v>8.0085696433573776</v>
      </c>
      <c r="L88" s="99">
        <v>9.5766426025099509</v>
      </c>
      <c r="M88" s="99">
        <v>9.4071284665965198</v>
      </c>
      <c r="N88" s="99">
        <v>9.0461747986163559</v>
      </c>
      <c r="O88" s="99">
        <v>9.2737576159932065</v>
      </c>
      <c r="P88" s="99">
        <v>9.2491145962994423</v>
      </c>
      <c r="Q88" s="99">
        <v>9.109720378410783</v>
      </c>
      <c r="R88" s="99">
        <v>9.1296060940167081</v>
      </c>
      <c r="S88" s="99">
        <v>9.5466217804204963</v>
      </c>
      <c r="T88" s="99">
        <v>9.7297639065657044</v>
      </c>
      <c r="U88" s="99">
        <v>9.5411549930340946</v>
      </c>
      <c r="V88" s="99">
        <v>9.2628333650142487</v>
      </c>
      <c r="W88" s="99">
        <v>11.555319826439474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9.0943511443194964</v>
      </c>
      <c r="F89" s="99">
        <v>0</v>
      </c>
      <c r="G89" s="99">
        <v>8.3122138572017761</v>
      </c>
      <c r="H89" s="99">
        <v>8.2878119317047982</v>
      </c>
      <c r="I89" s="99">
        <v>8.3966875537631775</v>
      </c>
      <c r="J89" s="99">
        <v>8.1703560522354657</v>
      </c>
      <c r="K89" s="99">
        <v>8.015247318707166</v>
      </c>
      <c r="L89" s="99">
        <v>9.5863110575426607</v>
      </c>
      <c r="M89" s="99">
        <v>9.4187809321612104</v>
      </c>
      <c r="N89" s="99">
        <v>0</v>
      </c>
      <c r="O89" s="99">
        <v>0</v>
      </c>
      <c r="P89" s="99">
        <v>9.2458284890050493</v>
      </c>
      <c r="Q89" s="99">
        <v>0</v>
      </c>
      <c r="R89" s="99">
        <v>0</v>
      </c>
      <c r="S89" s="99">
        <v>0</v>
      </c>
      <c r="T89" s="99">
        <v>9.7190255129765895</v>
      </c>
      <c r="U89" s="99">
        <v>9.5397669149623159</v>
      </c>
      <c r="V89" s="99">
        <v>9.2647968907868954</v>
      </c>
      <c r="W89" s="99">
        <v>11.591812686701235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2.1835961509129072</v>
      </c>
      <c r="F90" s="102">
        <v>0</v>
      </c>
      <c r="G90" s="102">
        <v>1.7774353213704144</v>
      </c>
      <c r="H90" s="102">
        <v>1.6941692124596845</v>
      </c>
      <c r="I90" s="102">
        <v>2.0755308166374213</v>
      </c>
      <c r="J90" s="102">
        <v>1.8718281450949572</v>
      </c>
      <c r="K90" s="102">
        <v>1.6870779170818655</v>
      </c>
      <c r="L90" s="102">
        <v>4.3262092037100279</v>
      </c>
      <c r="M90" s="102">
        <v>1.8887185256877703</v>
      </c>
      <c r="N90" s="102">
        <v>0</v>
      </c>
      <c r="O90" s="102">
        <v>0</v>
      </c>
      <c r="P90" s="102">
        <v>1.7636492479975447</v>
      </c>
      <c r="Q90" s="102">
        <v>0</v>
      </c>
      <c r="R90" s="102">
        <v>0</v>
      </c>
      <c r="S90" s="102">
        <v>0</v>
      </c>
      <c r="T90" s="102">
        <v>2.218809714703279</v>
      </c>
      <c r="U90" s="102">
        <v>2.0097731824878515</v>
      </c>
      <c r="V90" s="102">
        <v>2.0243608510498321</v>
      </c>
      <c r="W90" s="102">
        <v>2.6273419753555243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6.9107549934065906</v>
      </c>
      <c r="F91" s="105">
        <v>0</v>
      </c>
      <c r="G91" s="105">
        <v>6.5347785358313626</v>
      </c>
      <c r="H91" s="105">
        <v>6.5936427192451141</v>
      </c>
      <c r="I91" s="105">
        <v>6.3211567371257562</v>
      </c>
      <c r="J91" s="105">
        <v>6.2985279071405058</v>
      </c>
      <c r="K91" s="105">
        <v>6.3281694016253001</v>
      </c>
      <c r="L91" s="105">
        <v>5.2601018538326327</v>
      </c>
      <c r="M91" s="105">
        <v>7.5300624064734434</v>
      </c>
      <c r="N91" s="105">
        <v>0</v>
      </c>
      <c r="O91" s="105">
        <v>0</v>
      </c>
      <c r="P91" s="105">
        <v>7.482179241007505</v>
      </c>
      <c r="Q91" s="105">
        <v>0</v>
      </c>
      <c r="R91" s="105">
        <v>0</v>
      </c>
      <c r="S91" s="105">
        <v>0</v>
      </c>
      <c r="T91" s="105">
        <v>7.5002157982733095</v>
      </c>
      <c r="U91" s="105">
        <v>7.5299937324744635</v>
      </c>
      <c r="V91" s="105">
        <v>7.2404360397370633</v>
      </c>
      <c r="W91" s="105">
        <v>8.9644707113457116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8.6399531910550653</v>
      </c>
      <c r="D92" s="102">
        <v>8.8839940479856168</v>
      </c>
      <c r="E92" s="102">
        <v>8.6527957014664398</v>
      </c>
      <c r="F92" s="102">
        <v>8.7702766619949681</v>
      </c>
      <c r="G92" s="102">
        <v>8.5675373408877853</v>
      </c>
      <c r="H92" s="102">
        <v>8.3170350490030245</v>
      </c>
      <c r="I92" s="102">
        <v>8.5747692147832897</v>
      </c>
      <c r="J92" s="102">
        <v>8.027055161357092</v>
      </c>
      <c r="K92" s="102">
        <v>8.0762544475848657</v>
      </c>
      <c r="L92" s="102">
        <v>8.4568773804626165</v>
      </c>
      <c r="M92" s="102">
        <v>9.1020681033353288</v>
      </c>
      <c r="N92" s="102">
        <v>9.0034321788890139</v>
      </c>
      <c r="O92" s="102">
        <v>9.0942522999807522</v>
      </c>
      <c r="P92" s="102">
        <v>9.1420300010425333</v>
      </c>
      <c r="Q92" s="102">
        <v>9.0708592940376409</v>
      </c>
      <c r="R92" s="102">
        <v>9.2284446578548636</v>
      </c>
      <c r="S92" s="102">
        <v>9.8017165115834448</v>
      </c>
      <c r="T92" s="102">
        <v>10.124682413581754</v>
      </c>
      <c r="U92" s="102">
        <v>9.7025479638826209</v>
      </c>
      <c r="V92" s="102">
        <v>9.9238060195199509</v>
      </c>
      <c r="W92" s="102">
        <v>10.180987417339121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8.6399073370744404</v>
      </c>
      <c r="D93" s="105">
        <v>8.8839468022373929</v>
      </c>
      <c r="E93" s="105">
        <v>8.6523179287245586</v>
      </c>
      <c r="F93" s="105">
        <v>8.7702588510881139</v>
      </c>
      <c r="G93" s="105">
        <v>8.5683343176126971</v>
      </c>
      <c r="H93" s="105">
        <v>8.318515750806867</v>
      </c>
      <c r="I93" s="105">
        <v>8.5793169403508767</v>
      </c>
      <c r="J93" s="105">
        <v>8.0308161928392039</v>
      </c>
      <c r="K93" s="105">
        <v>8.081394589329264</v>
      </c>
      <c r="L93" s="105">
        <v>8.461687942348874</v>
      </c>
      <c r="M93" s="105">
        <v>9.1080283155127528</v>
      </c>
      <c r="N93" s="105">
        <v>0</v>
      </c>
      <c r="O93" s="105">
        <v>0</v>
      </c>
      <c r="P93" s="105">
        <v>9.1451618693058627</v>
      </c>
      <c r="Q93" s="105">
        <v>9.0729723476620912</v>
      </c>
      <c r="R93" s="105">
        <v>9.2340972783874715</v>
      </c>
      <c r="S93" s="105">
        <v>9.8121411268099532</v>
      </c>
      <c r="T93" s="105">
        <v>10.140621904523258</v>
      </c>
      <c r="U93" s="105">
        <v>9.7115683043945307</v>
      </c>
      <c r="V93" s="105">
        <v>9.9218738822825365</v>
      </c>
      <c r="W93" s="105">
        <v>10.183733476778139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2.0411940970532738</v>
      </c>
      <c r="D94" s="99">
        <v>1.9160734776973534</v>
      </c>
      <c r="E94" s="99">
        <v>2.07720808418172</v>
      </c>
      <c r="F94" s="99">
        <v>2.0475096973495437</v>
      </c>
      <c r="G94" s="99">
        <v>1.8325056551507468</v>
      </c>
      <c r="H94" s="99">
        <v>1.7003981065729215</v>
      </c>
      <c r="I94" s="99">
        <v>2.1210175473854074</v>
      </c>
      <c r="J94" s="99">
        <v>1.8389334174889438</v>
      </c>
      <c r="K94" s="99">
        <v>1.7006817053309644</v>
      </c>
      <c r="L94" s="99">
        <v>3.8139730284141038</v>
      </c>
      <c r="M94" s="99">
        <v>1.8227593400273445</v>
      </c>
      <c r="N94" s="99">
        <v>0</v>
      </c>
      <c r="O94" s="99">
        <v>0</v>
      </c>
      <c r="P94" s="99">
        <v>1.7443889849648875</v>
      </c>
      <c r="Q94" s="99">
        <v>1.9881296199479717</v>
      </c>
      <c r="R94" s="99">
        <v>1.8792759541109068</v>
      </c>
      <c r="S94" s="99">
        <v>2.2474609685111617</v>
      </c>
      <c r="T94" s="99">
        <v>2.3145598544213102</v>
      </c>
      <c r="U94" s="99">
        <v>2.045524672802209</v>
      </c>
      <c r="V94" s="99">
        <v>2.1723827012018733</v>
      </c>
      <c r="W94" s="99">
        <v>2.2857398414791792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6.5987132400211665</v>
      </c>
      <c r="D95" s="99">
        <v>6.9678733245400393</v>
      </c>
      <c r="E95" s="99">
        <v>6.5751098445428386</v>
      </c>
      <c r="F95" s="99">
        <v>6.7227491537385706</v>
      </c>
      <c r="G95" s="99">
        <v>6.7358286624619517</v>
      </c>
      <c r="H95" s="99">
        <v>6.618117644233946</v>
      </c>
      <c r="I95" s="99">
        <v>6.4582993929654684</v>
      </c>
      <c r="J95" s="99">
        <v>6.191882775350261</v>
      </c>
      <c r="K95" s="99">
        <v>6.3807128839983003</v>
      </c>
      <c r="L95" s="99">
        <v>4.6477149139347693</v>
      </c>
      <c r="M95" s="99">
        <v>7.2852689754854074</v>
      </c>
      <c r="N95" s="99">
        <v>0</v>
      </c>
      <c r="O95" s="99">
        <v>0</v>
      </c>
      <c r="P95" s="99">
        <v>7.4007728843409746</v>
      </c>
      <c r="Q95" s="99">
        <v>7.084842727714121</v>
      </c>
      <c r="R95" s="99">
        <v>7.3548213242765659</v>
      </c>
      <c r="S95" s="99">
        <v>7.564680158298791</v>
      </c>
      <c r="T95" s="99">
        <v>7.8260620501019504</v>
      </c>
      <c r="U95" s="99">
        <v>7.6660436315923226</v>
      </c>
      <c r="V95" s="99">
        <v>7.7494911810806615</v>
      </c>
      <c r="W95" s="99">
        <v>7.8979936352989615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8.7159197756289082</v>
      </c>
      <c r="D96" s="102">
        <v>8.5951199457445551</v>
      </c>
      <c r="E96" s="102">
        <v>8.9803442595899039</v>
      </c>
      <c r="F96" s="102">
        <v>8.9036951058075626</v>
      </c>
      <c r="G96" s="102">
        <v>8.2052454447227223</v>
      </c>
      <c r="H96" s="102">
        <v>8.4030952450259875</v>
      </c>
      <c r="I96" s="102">
        <v>8.3607632644536238</v>
      </c>
      <c r="J96" s="102">
        <v>8.3861084320511932</v>
      </c>
      <c r="K96" s="102">
        <v>7.6677284207635319</v>
      </c>
      <c r="L96" s="102">
        <v>8.2797185735297454</v>
      </c>
      <c r="M96" s="102">
        <v>8.8310490216883402</v>
      </c>
      <c r="N96" s="102">
        <v>9.392373186901148</v>
      </c>
      <c r="O96" s="102">
        <v>9.8804555052896426</v>
      </c>
      <c r="P96" s="102">
        <v>8.8283770996622355</v>
      </c>
      <c r="Q96" s="102">
        <v>9.2319899179828564</v>
      </c>
      <c r="R96" s="102">
        <v>9.2771327429951498</v>
      </c>
      <c r="S96" s="102">
        <v>9.8310144803979309</v>
      </c>
      <c r="T96" s="102">
        <v>9.9248621324661688</v>
      </c>
      <c r="U96" s="102">
        <v>9.8036933935879063</v>
      </c>
      <c r="V96" s="102">
        <v>10.238576710517794</v>
      </c>
      <c r="W96" s="102">
        <v>9.8977803850664898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8.7156208096829246</v>
      </c>
      <c r="D97" s="105">
        <v>8.594512870065298</v>
      </c>
      <c r="E97" s="105">
        <v>8.9800498379235449</v>
      </c>
      <c r="F97" s="105">
        <v>8.9038330762920346</v>
      </c>
      <c r="G97" s="105">
        <v>8.2060380841575942</v>
      </c>
      <c r="H97" s="105">
        <v>8.4057167024874708</v>
      </c>
      <c r="I97" s="105">
        <v>8.3653886435345619</v>
      </c>
      <c r="J97" s="105">
        <v>8.3914596221532616</v>
      </c>
      <c r="K97" s="105">
        <v>7.6722232411007134</v>
      </c>
      <c r="L97" s="105">
        <v>8.284664336109655</v>
      </c>
      <c r="M97" s="105">
        <v>8.837422245110865</v>
      </c>
      <c r="N97" s="105">
        <v>9.3950856654877537</v>
      </c>
      <c r="O97" s="105">
        <v>9.8785100034528135</v>
      </c>
      <c r="P97" s="105">
        <v>8.8268926761709103</v>
      </c>
      <c r="Q97" s="105">
        <v>9.2306886376934845</v>
      </c>
      <c r="R97" s="105">
        <v>9.2773632254631249</v>
      </c>
      <c r="S97" s="105">
        <v>9.8327301356509906</v>
      </c>
      <c r="T97" s="105">
        <v>9.9337071107199684</v>
      </c>
      <c r="U97" s="105">
        <v>9.8127995711934588</v>
      </c>
      <c r="V97" s="105">
        <v>10.240652958878337</v>
      </c>
      <c r="W97" s="105">
        <v>9.8986282726379322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2.0594367814504819</v>
      </c>
      <c r="D98" s="99">
        <v>1.8527380904819861</v>
      </c>
      <c r="E98" s="99">
        <v>2.1564583255634227</v>
      </c>
      <c r="F98" s="99">
        <v>2.0790249551742983</v>
      </c>
      <c r="G98" s="99">
        <v>1.753975114465181</v>
      </c>
      <c r="H98" s="99">
        <v>1.7173915166855562</v>
      </c>
      <c r="I98" s="99">
        <v>2.0682195112854451</v>
      </c>
      <c r="J98" s="99">
        <v>1.9232301276856349</v>
      </c>
      <c r="K98" s="99">
        <v>1.6117865457348706</v>
      </c>
      <c r="L98" s="99">
        <v>3.7340954072064396</v>
      </c>
      <c r="M98" s="99">
        <v>1.764977636583172</v>
      </c>
      <c r="N98" s="99">
        <v>2.3802487012245526</v>
      </c>
      <c r="O98" s="99">
        <v>2.6100985822017941</v>
      </c>
      <c r="P98" s="99">
        <v>1.6814692229780255</v>
      </c>
      <c r="Q98" s="99">
        <v>2.024540221338575</v>
      </c>
      <c r="R98" s="99">
        <v>1.8888888420477203</v>
      </c>
      <c r="S98" s="99">
        <v>2.2534117108451328</v>
      </c>
      <c r="T98" s="99">
        <v>2.2682218486327317</v>
      </c>
      <c r="U98" s="99">
        <v>2.0690475502186718</v>
      </c>
      <c r="V98" s="99">
        <v>2.2437761351261676</v>
      </c>
      <c r="W98" s="99">
        <v>2.221868979001516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6.6561840282324418</v>
      </c>
      <c r="D99" s="99">
        <v>6.7417747795833138</v>
      </c>
      <c r="E99" s="99">
        <v>6.8235915123601236</v>
      </c>
      <c r="F99" s="99">
        <v>6.8248081211177345</v>
      </c>
      <c r="G99" s="99">
        <v>6.4520629696924114</v>
      </c>
      <c r="H99" s="99">
        <v>6.6883251858019133</v>
      </c>
      <c r="I99" s="99">
        <v>6.2971691322491186</v>
      </c>
      <c r="J99" s="99">
        <v>6.468229494467626</v>
      </c>
      <c r="K99" s="99">
        <v>6.0604366953658433</v>
      </c>
      <c r="L99" s="99">
        <v>4.5505689289032141</v>
      </c>
      <c r="M99" s="99">
        <v>7.0724446085276931</v>
      </c>
      <c r="N99" s="99">
        <v>7.0148369642632016</v>
      </c>
      <c r="O99" s="99">
        <v>7.2684114212510194</v>
      </c>
      <c r="P99" s="99">
        <v>7.1454234531928869</v>
      </c>
      <c r="Q99" s="99">
        <v>7.2061484163549112</v>
      </c>
      <c r="R99" s="99">
        <v>7.3884743834154047</v>
      </c>
      <c r="S99" s="99">
        <v>7.5793184248058569</v>
      </c>
      <c r="T99" s="99">
        <v>7.6654852620872358</v>
      </c>
      <c r="U99" s="99">
        <v>7.7437520209747888</v>
      </c>
      <c r="V99" s="99">
        <v>7.996876823752169</v>
      </c>
      <c r="W99" s="99">
        <v>7.6767592936364171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5.676974381512391</v>
      </c>
      <c r="D100" s="123">
        <v>5.6706077000420354</v>
      </c>
      <c r="E100" s="123">
        <v>5.4130256643927304</v>
      </c>
      <c r="F100" s="123">
        <v>4.8286263896387727</v>
      </c>
      <c r="G100" s="123">
        <v>4.9276486446144867</v>
      </c>
      <c r="H100" s="123">
        <v>4.9581453766861943</v>
      </c>
      <c r="I100" s="123">
        <v>5.1247023794309579</v>
      </c>
      <c r="J100" s="123">
        <v>5.13837245040677</v>
      </c>
      <c r="K100" s="123">
        <v>4.1513321631467912</v>
      </c>
      <c r="L100" s="123">
        <v>5.153433451504446</v>
      </c>
      <c r="M100" s="123">
        <v>5.0748831609181115</v>
      </c>
      <c r="N100" s="123">
        <v>5.3440969545818575</v>
      </c>
      <c r="O100" s="123">
        <v>5.4576886519681551</v>
      </c>
      <c r="P100" s="123">
        <v>4.7767951455803841</v>
      </c>
      <c r="Q100" s="123">
        <v>4.978990816425398</v>
      </c>
      <c r="R100" s="123">
        <v>4.8302028756943374</v>
      </c>
      <c r="S100" s="123">
        <v>5.1151209598177703</v>
      </c>
      <c r="T100" s="123">
        <v>5.1101203933697077</v>
      </c>
      <c r="U100" s="123">
        <v>5.0271556485267892</v>
      </c>
      <c r="V100" s="123">
        <v>5.2724424671129109</v>
      </c>
      <c r="W100" s="123">
        <v>4.9614857578078357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5.5561962138660661</v>
      </c>
      <c r="D102" s="99">
        <v>5.6290320413989736</v>
      </c>
      <c r="E102" s="99">
        <v>5.2561467896263494</v>
      </c>
      <c r="F102" s="99">
        <v>5.1058610879135902</v>
      </c>
      <c r="G102" s="99">
        <v>4.9565385147938299</v>
      </c>
      <c r="H102" s="99">
        <v>4.8950100686163776</v>
      </c>
      <c r="I102" s="99">
        <v>5.1345162946821628</v>
      </c>
      <c r="J102" s="99">
        <v>4.7918279614598287</v>
      </c>
      <c r="K102" s="99">
        <v>4.8373026706084428</v>
      </c>
      <c r="L102" s="99">
        <v>4.9459088835226215</v>
      </c>
      <c r="M102" s="99">
        <v>5.197065989788201</v>
      </c>
      <c r="N102" s="99">
        <v>5.1578510079302085</v>
      </c>
      <c r="O102" s="99">
        <v>5.1629077396883538</v>
      </c>
      <c r="P102" s="99">
        <v>5.1624954501298639</v>
      </c>
      <c r="Q102" s="99">
        <v>5.0882657783664049</v>
      </c>
      <c r="R102" s="99">
        <v>4.690841962324618</v>
      </c>
      <c r="S102" s="99">
        <v>5.0908005555838773</v>
      </c>
      <c r="T102" s="99">
        <v>5.1017577495034674</v>
      </c>
      <c r="U102" s="99">
        <v>5.0077560785454818</v>
      </c>
      <c r="V102" s="99">
        <v>5.3232766574797781</v>
      </c>
      <c r="W102" s="99">
        <v>4.8536088080796658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5.7686365710379928</v>
      </c>
      <c r="D103" s="110">
        <v>5.7064895441580399</v>
      </c>
      <c r="E103" s="110">
        <v>5.5457148144634711</v>
      </c>
      <c r="F103" s="110">
        <v>4.5477786722568139</v>
      </c>
      <c r="G103" s="110">
        <v>4.9061629877386199</v>
      </c>
      <c r="H103" s="110">
        <v>4.9945264787192798</v>
      </c>
      <c r="I103" s="110">
        <v>5.1189602009151418</v>
      </c>
      <c r="J103" s="110">
        <v>5.3064744437427063</v>
      </c>
      <c r="K103" s="110">
        <v>3.7880083756065352</v>
      </c>
      <c r="L103" s="110">
        <v>5.2694030630237005</v>
      </c>
      <c r="M103" s="110">
        <v>5.0042404468150963</v>
      </c>
      <c r="N103" s="110">
        <v>5.4390838774694936</v>
      </c>
      <c r="O103" s="110">
        <v>5.603717780514236</v>
      </c>
      <c r="P103" s="110">
        <v>4.6042546833609395</v>
      </c>
      <c r="Q103" s="110">
        <v>4.9376653325415001</v>
      </c>
      <c r="R103" s="110">
        <v>4.8687100151313309</v>
      </c>
      <c r="S103" s="110">
        <v>5.1228836489489655</v>
      </c>
      <c r="T103" s="110">
        <v>5.1129848385074226</v>
      </c>
      <c r="U103" s="110">
        <v>5.0335478691805005</v>
      </c>
      <c r="V103" s="110">
        <v>5.2565739952656445</v>
      </c>
      <c r="W103" s="110">
        <v>4.9933026370855558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103.48291055050063</v>
      </c>
      <c r="D124" s="118">
        <f t="shared" si="42"/>
        <v>106.80906649579042</v>
      </c>
      <c r="E124" s="118">
        <f t="shared" si="42"/>
        <v>102.1385996791725</v>
      </c>
      <c r="F124" s="118">
        <f t="shared" si="42"/>
        <v>102.68645815238575</v>
      </c>
      <c r="G124" s="118">
        <f t="shared" si="42"/>
        <v>109.13210754571297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94.999842742701432</v>
      </c>
      <c r="M124" s="118">
        <f t="shared" si="42"/>
        <v>79.481005178013376</v>
      </c>
      <c r="N124" s="118">
        <f t="shared" si="42"/>
        <v>86.947182153311715</v>
      </c>
      <c r="O124" s="118">
        <f t="shared" si="42"/>
        <v>91.04370402171115</v>
      </c>
      <c r="P124" s="118">
        <f t="shared" si="42"/>
        <v>70.631373056452162</v>
      </c>
      <c r="Q124" s="118">
        <f t="shared" si="42"/>
        <v>75.822780227219141</v>
      </c>
      <c r="R124" s="118">
        <f t="shared" ref="R124:V124" si="43">R125+R128+R130+R139</f>
        <v>77.897585952601062</v>
      </c>
      <c r="S124" s="118">
        <f t="shared" si="43"/>
        <v>74.537222340107405</v>
      </c>
      <c r="T124" s="118">
        <f t="shared" si="43"/>
        <v>71.667247735347274</v>
      </c>
      <c r="U124" s="118">
        <f t="shared" si="43"/>
        <v>69.89443940562407</v>
      </c>
      <c r="V124" s="118">
        <f t="shared" si="43"/>
        <v>64.200280461305738</v>
      </c>
      <c r="W124" s="118">
        <f t="shared" ref="W124" si="44">W125+W128+W130+W139</f>
        <v>70.389873457900379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89.219928099828294</v>
      </c>
      <c r="D125" s="123">
        <f t="shared" si="45"/>
        <v>91.649038862522744</v>
      </c>
      <c r="E125" s="123">
        <f t="shared" si="45"/>
        <v>87.718440802063711</v>
      </c>
      <c r="F125" s="123">
        <f t="shared" si="45"/>
        <v>89.162106924370292</v>
      </c>
      <c r="G125" s="123">
        <f t="shared" si="45"/>
        <v>95.377717745812276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81.235495961296721</v>
      </c>
      <c r="M125" s="123">
        <f t="shared" si="45"/>
        <v>65.195117942371368</v>
      </c>
      <c r="N125" s="123">
        <f t="shared" si="45"/>
        <v>72.196200528749429</v>
      </c>
      <c r="O125" s="123">
        <f t="shared" si="45"/>
        <v>75.740179669068425</v>
      </c>
      <c r="P125" s="123">
        <f t="shared" si="45"/>
        <v>56.922404413987756</v>
      </c>
      <c r="Q125" s="123">
        <f t="shared" si="45"/>
        <v>61.307820423798113</v>
      </c>
      <c r="R125" s="123">
        <f t="shared" ref="R125:V125" si="46">SUM(R126:R127)</f>
        <v>62.865853047663649</v>
      </c>
      <c r="S125" s="123">
        <f t="shared" si="46"/>
        <v>58.720005007268639</v>
      </c>
      <c r="T125" s="123">
        <f t="shared" si="46"/>
        <v>55.80848261448871</v>
      </c>
      <c r="U125" s="123">
        <f t="shared" si="46"/>
        <v>53.277695384120221</v>
      </c>
      <c r="V125" s="123">
        <f t="shared" si="46"/>
        <v>47.893265846585528</v>
      </c>
      <c r="W125" s="123">
        <f t="shared" ref="W125" si="47">SUM(W126:W127)</f>
        <v>52.611500484118579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88.78583108075027</v>
      </c>
      <c r="D126" s="99">
        <v>91.209062677215599</v>
      </c>
      <c r="E126" s="99">
        <v>87.316708615787064</v>
      </c>
      <c r="F126" s="99">
        <v>88.750431326762552</v>
      </c>
      <c r="G126" s="99">
        <v>94.947213072819977</v>
      </c>
      <c r="H126" s="99">
        <v>0</v>
      </c>
      <c r="I126" s="99">
        <v>0</v>
      </c>
      <c r="J126" s="99">
        <v>0</v>
      </c>
      <c r="K126" s="99">
        <v>0</v>
      </c>
      <c r="L126" s="99">
        <v>80.892823600450726</v>
      </c>
      <c r="M126" s="99">
        <v>64.923191932547937</v>
      </c>
      <c r="N126" s="99">
        <v>71.89800498004351</v>
      </c>
      <c r="O126" s="99">
        <v>75.430121405887576</v>
      </c>
      <c r="P126" s="99">
        <v>56.690614258441371</v>
      </c>
      <c r="Q126" s="99">
        <v>61.059436132594215</v>
      </c>
      <c r="R126" s="99">
        <v>62.612348789665766</v>
      </c>
      <c r="S126" s="99">
        <v>58.48433950825936</v>
      </c>
      <c r="T126" s="99">
        <v>55.585379506880962</v>
      </c>
      <c r="U126" s="99">
        <v>53.065386597847109</v>
      </c>
      <c r="V126" s="99">
        <v>47.70296872218114</v>
      </c>
      <c r="W126" s="99">
        <v>52.402892673622162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0.43409701907802384</v>
      </c>
      <c r="D127" s="99">
        <v>0.43997618530714322</v>
      </c>
      <c r="E127" s="99">
        <v>0.40173218627665019</v>
      </c>
      <c r="F127" s="99">
        <v>0.41167559760773403</v>
      </c>
      <c r="G127" s="99">
        <v>0.43050467299229794</v>
      </c>
      <c r="H127" s="99">
        <v>0</v>
      </c>
      <c r="I127" s="99">
        <v>0</v>
      </c>
      <c r="J127" s="99">
        <v>0</v>
      </c>
      <c r="K127" s="99">
        <v>0</v>
      </c>
      <c r="L127" s="99">
        <v>0.34267236084599889</v>
      </c>
      <c r="M127" s="99">
        <v>0.27192600982343212</v>
      </c>
      <c r="N127" s="99">
        <v>0.29819554870592052</v>
      </c>
      <c r="O127" s="99">
        <v>0.31005826318084323</v>
      </c>
      <c r="P127" s="99">
        <v>0.2317901555463838</v>
      </c>
      <c r="Q127" s="99">
        <v>0.24838429120389721</v>
      </c>
      <c r="R127" s="99">
        <v>0.25350425799788334</v>
      </c>
      <c r="S127" s="99">
        <v>0.23566549900928069</v>
      </c>
      <c r="T127" s="99">
        <v>0.22310310760774965</v>
      </c>
      <c r="U127" s="99">
        <v>0.21230878627311359</v>
      </c>
      <c r="V127" s="99">
        <v>0.19029712440438537</v>
      </c>
      <c r="W127" s="99">
        <v>0.20860781049641716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8.9532527208285681E-2</v>
      </c>
      <c r="D128" s="123">
        <f t="shared" si="48"/>
        <v>0.22704544259256021</v>
      </c>
      <c r="E128" s="123">
        <f t="shared" si="48"/>
        <v>0.15120035529071063</v>
      </c>
      <c r="F128" s="123">
        <f t="shared" si="48"/>
        <v>6.1940749498809164E-2</v>
      </c>
      <c r="G128" s="123">
        <f t="shared" si="48"/>
        <v>7.2863859822353799E-2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0.30539614118243996</v>
      </c>
      <c r="M128" s="123">
        <f t="shared" si="48"/>
        <v>0.21934567671314709</v>
      </c>
      <c r="N128" s="123">
        <f t="shared" si="48"/>
        <v>0.19800367979913136</v>
      </c>
      <c r="O128" s="123">
        <f t="shared" si="48"/>
        <v>0.39629427165666692</v>
      </c>
      <c r="P128" s="123">
        <f t="shared" si="48"/>
        <v>0.17334729766551596</v>
      </c>
      <c r="Q128" s="123">
        <f t="shared" si="48"/>
        <v>0.26479484826195426</v>
      </c>
      <c r="R128" s="123">
        <f t="shared" si="48"/>
        <v>0.8040867000751728</v>
      </c>
      <c r="S128" s="123">
        <f t="shared" si="48"/>
        <v>0.98608560080197272</v>
      </c>
      <c r="T128" s="123">
        <f t="shared" si="48"/>
        <v>0.77770488072382238</v>
      </c>
      <c r="U128" s="123">
        <f t="shared" si="48"/>
        <v>1.8120358642921699</v>
      </c>
      <c r="V128" s="123">
        <f t="shared" si="48"/>
        <v>0.9002975580152115</v>
      </c>
      <c r="W128" s="123">
        <f t="shared" si="48"/>
        <v>2.7157426448609581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8.9532527208285681E-2</v>
      </c>
      <c r="D129" s="99">
        <f>RES_hhdet_in_tesh!D129/RES_summary!D$21</f>
        <v>0.22704544259256021</v>
      </c>
      <c r="E129" s="99">
        <f>RES_hhdet_in_tesh!E129/RES_summary!E$21</f>
        <v>0.15120035529071063</v>
      </c>
      <c r="F129" s="99">
        <f>RES_hhdet_in_tesh!F129/RES_summary!F$21</f>
        <v>6.1940749498809164E-2</v>
      </c>
      <c r="G129" s="99">
        <f>RES_hhdet_in_tesh!G129/RES_summary!G$21</f>
        <v>7.2863859822353799E-2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0.30539614118243996</v>
      </c>
      <c r="M129" s="99">
        <f>RES_hhdet_in_tesh!M129/RES_summary!M$21</f>
        <v>0.21934567671314709</v>
      </c>
      <c r="N129" s="99">
        <f>RES_hhdet_in_tesh!N129/RES_summary!N$21</f>
        <v>0.19800367979913136</v>
      </c>
      <c r="O129" s="99">
        <f>RES_hhdet_in_tesh!O129/RES_summary!O$21</f>
        <v>0.39629427165666692</v>
      </c>
      <c r="P129" s="99">
        <f>RES_hhdet_in_tesh!P129/RES_summary!P$21</f>
        <v>0.17334729766551596</v>
      </c>
      <c r="Q129" s="99">
        <f>RES_hhdet_in_tesh!Q129/RES_summary!Q$21</f>
        <v>0.26479484826195426</v>
      </c>
      <c r="R129" s="99">
        <f>RES_hhdet_in_tesh!R129/RES_summary!R$21</f>
        <v>0.8040867000751728</v>
      </c>
      <c r="S129" s="99">
        <f>RES_hhdet_in_tesh!S129/RES_summary!S$21</f>
        <v>0.98608560080197272</v>
      </c>
      <c r="T129" s="99">
        <f>RES_hhdet_in_tesh!T129/RES_summary!T$21</f>
        <v>0.77770488072382238</v>
      </c>
      <c r="U129" s="99">
        <f>RES_hhdet_in_tesh!U129/RES_summary!U$21</f>
        <v>1.8120358642921699</v>
      </c>
      <c r="V129" s="99">
        <f>RES_hhdet_in_tesh!V129/RES_summary!V$21</f>
        <v>0.9002975580152115</v>
      </c>
      <c r="W129" s="99">
        <f>RES_hhdet_in_tesh!W129/RES_summary!W$21</f>
        <v>2.7157426448609581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8.4964775341502516</v>
      </c>
      <c r="D130" s="123">
        <v>9.2623747378129071</v>
      </c>
      <c r="E130" s="123">
        <v>8.8559338112938715</v>
      </c>
      <c r="F130" s="123">
        <v>8.6337838168028771</v>
      </c>
      <c r="G130" s="123">
        <v>8.7538776237390419</v>
      </c>
      <c r="H130" s="123">
        <v>0</v>
      </c>
      <c r="I130" s="123">
        <v>0</v>
      </c>
      <c r="J130" s="123">
        <v>0</v>
      </c>
      <c r="K130" s="123">
        <v>0</v>
      </c>
      <c r="L130" s="123">
        <v>8.305517771128498</v>
      </c>
      <c r="M130" s="123">
        <v>8.9916598086250445</v>
      </c>
      <c r="N130" s="123">
        <v>9.2088790699159322</v>
      </c>
      <c r="O130" s="123">
        <v>9.4495423756968631</v>
      </c>
      <c r="P130" s="123">
        <v>8.7588251285700025</v>
      </c>
      <c r="Q130" s="123">
        <v>9.27117295098558</v>
      </c>
      <c r="R130" s="123">
        <v>9.3974419509381004</v>
      </c>
      <c r="S130" s="123">
        <v>9.7160108677429058</v>
      </c>
      <c r="T130" s="123">
        <v>9.9709399605453086</v>
      </c>
      <c r="U130" s="123">
        <v>9.7775523295632851</v>
      </c>
      <c r="V130" s="123">
        <v>10.134274853244229</v>
      </c>
      <c r="W130" s="123">
        <v>10.101145338220643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8.467398164176247</v>
      </c>
      <c r="D131" s="99">
        <v>9.2762196681401363</v>
      </c>
      <c r="E131" s="99">
        <v>8.836487790896177</v>
      </c>
      <c r="F131" s="99">
        <v>8.5729922329555812</v>
      </c>
      <c r="G131" s="99">
        <v>8.9625761624583955</v>
      </c>
      <c r="H131" s="99">
        <v>0</v>
      </c>
      <c r="I131" s="99">
        <v>0</v>
      </c>
      <c r="J131" s="99">
        <v>0</v>
      </c>
      <c r="K131" s="99">
        <v>0</v>
      </c>
      <c r="L131" s="99">
        <v>8.3114248241115867</v>
      </c>
      <c r="M131" s="99">
        <v>9.0295587367475303</v>
      </c>
      <c r="N131" s="99">
        <v>9.1799261979020521</v>
      </c>
      <c r="O131" s="99">
        <v>9.3859552561985691</v>
      </c>
      <c r="P131" s="99">
        <v>8.7373004234327478</v>
      </c>
      <c r="Q131" s="99">
        <v>9.2746879805968057</v>
      </c>
      <c r="R131" s="99">
        <v>9.40758406269339</v>
      </c>
      <c r="S131" s="99">
        <v>9.7004152192295514</v>
      </c>
      <c r="T131" s="99">
        <v>9.9825697806682481</v>
      </c>
      <c r="U131" s="99">
        <v>9.7696340733526572</v>
      </c>
      <c r="V131" s="99">
        <v>10.109048292918736</v>
      </c>
      <c r="W131" s="99">
        <v>10.112219617915056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8.4678520307504215</v>
      </c>
      <c r="D132" s="99">
        <v>9.2771180631418204</v>
      </c>
      <c r="E132" s="99">
        <v>0</v>
      </c>
      <c r="F132" s="99">
        <v>8.5725241792158791</v>
      </c>
      <c r="G132" s="99">
        <v>8.9647599266883056</v>
      </c>
      <c r="H132" s="99">
        <v>0</v>
      </c>
      <c r="I132" s="99">
        <v>0</v>
      </c>
      <c r="J132" s="99">
        <v>0</v>
      </c>
      <c r="K132" s="99">
        <v>0</v>
      </c>
      <c r="L132" s="99">
        <v>8.3202236942080408</v>
      </c>
      <c r="M132" s="99">
        <v>9.0437877793177126</v>
      </c>
      <c r="N132" s="99">
        <v>9.185293246403468</v>
      </c>
      <c r="O132" s="99">
        <v>9.3821781844980023</v>
      </c>
      <c r="P132" s="99">
        <v>8.747865357264752</v>
      </c>
      <c r="Q132" s="99">
        <v>9.2879868875068183</v>
      </c>
      <c r="R132" s="99">
        <v>9.4226931602846342</v>
      </c>
      <c r="S132" s="99">
        <v>9.7109177576021928</v>
      </c>
      <c r="T132" s="99">
        <v>9.9950950726952978</v>
      </c>
      <c r="U132" s="99">
        <v>9.7820383405825915</v>
      </c>
      <c r="V132" s="99">
        <v>10.119430832962333</v>
      </c>
      <c r="W132" s="99">
        <v>10.131543414181611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2.000396945163152</v>
      </c>
      <c r="D133" s="102">
        <v>2.0015307773368574</v>
      </c>
      <c r="E133" s="102">
        <v>0</v>
      </c>
      <c r="F133" s="102">
        <v>2.0012815098490693</v>
      </c>
      <c r="G133" s="102">
        <v>1.9184422971129615</v>
      </c>
      <c r="H133" s="102">
        <v>0</v>
      </c>
      <c r="I133" s="102">
        <v>0</v>
      </c>
      <c r="J133" s="102">
        <v>0</v>
      </c>
      <c r="K133" s="102">
        <v>0</v>
      </c>
      <c r="L133" s="102">
        <v>3.7499915172284304</v>
      </c>
      <c r="M133" s="102">
        <v>1.810638279051159</v>
      </c>
      <c r="N133" s="102">
        <v>2.3269398508247066</v>
      </c>
      <c r="O133" s="102">
        <v>2.4794699411397509</v>
      </c>
      <c r="P133" s="102">
        <v>1.6665604996068442</v>
      </c>
      <c r="Q133" s="102">
        <v>2.0371472075526502</v>
      </c>
      <c r="R133" s="102">
        <v>1.9203501738760118</v>
      </c>
      <c r="S133" s="102">
        <v>2.2244102601068514</v>
      </c>
      <c r="T133" s="102">
        <v>2.2819563198510999</v>
      </c>
      <c r="U133" s="102">
        <v>2.0621661778605946</v>
      </c>
      <c r="V133" s="102">
        <v>2.2160264310438409</v>
      </c>
      <c r="W133" s="102">
        <v>2.2760757427794829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6.4674550855872699</v>
      </c>
      <c r="D134" s="105">
        <v>7.2755872858049644</v>
      </c>
      <c r="E134" s="105">
        <v>0</v>
      </c>
      <c r="F134" s="105">
        <v>6.571242669366808</v>
      </c>
      <c r="G134" s="105">
        <v>7.046317629575344</v>
      </c>
      <c r="H134" s="105">
        <v>0</v>
      </c>
      <c r="I134" s="105">
        <v>0</v>
      </c>
      <c r="J134" s="105">
        <v>0</v>
      </c>
      <c r="K134" s="105">
        <v>0</v>
      </c>
      <c r="L134" s="105">
        <v>4.5702321769796104</v>
      </c>
      <c r="M134" s="105">
        <v>7.2331495002665536</v>
      </c>
      <c r="N134" s="105">
        <v>6.858353395578761</v>
      </c>
      <c r="O134" s="105">
        <v>6.9027082433582514</v>
      </c>
      <c r="P134" s="105">
        <v>7.0813048576579085</v>
      </c>
      <c r="Q134" s="105">
        <v>7.2508396799541686</v>
      </c>
      <c r="R134" s="105">
        <v>7.5023429864086237</v>
      </c>
      <c r="S134" s="105">
        <v>7.4865074974953432</v>
      </c>
      <c r="T134" s="105">
        <v>7.7131387528441984</v>
      </c>
      <c r="U134" s="105">
        <v>7.7198721627219955</v>
      </c>
      <c r="V134" s="105">
        <v>7.9034044019184941</v>
      </c>
      <c r="W134" s="105">
        <v>7.8554676714021259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8.7159197756289082</v>
      </c>
      <c r="D135" s="102">
        <v>8.5951199457445551</v>
      </c>
      <c r="E135" s="102">
        <v>8.9803442595899003</v>
      </c>
      <c r="F135" s="102">
        <v>8.9036951058075626</v>
      </c>
      <c r="G135" s="102">
        <v>8.2052454447227205</v>
      </c>
      <c r="H135" s="102">
        <v>0</v>
      </c>
      <c r="I135" s="102">
        <v>0</v>
      </c>
      <c r="J135" s="102">
        <v>0</v>
      </c>
      <c r="K135" s="102">
        <v>0</v>
      </c>
      <c r="L135" s="102">
        <v>8.2797185735297454</v>
      </c>
      <c r="M135" s="102">
        <v>8.8310490216883402</v>
      </c>
      <c r="N135" s="102">
        <v>9.3923731869011462</v>
      </c>
      <c r="O135" s="102">
        <v>9.8804555052896408</v>
      </c>
      <c r="P135" s="102">
        <v>8.8283770996622337</v>
      </c>
      <c r="Q135" s="102">
        <v>9.2319899179828564</v>
      </c>
      <c r="R135" s="102">
        <v>9.2771327429951516</v>
      </c>
      <c r="S135" s="102">
        <v>9.8310144803979309</v>
      </c>
      <c r="T135" s="102">
        <v>9.924862132466167</v>
      </c>
      <c r="U135" s="102">
        <v>9.8036933935879063</v>
      </c>
      <c r="V135" s="102">
        <v>10.238576710517792</v>
      </c>
      <c r="W135" s="102">
        <v>9.8977803850664881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8.7156208096829246</v>
      </c>
      <c r="D136" s="105">
        <v>8.594512870065298</v>
      </c>
      <c r="E136" s="105">
        <v>8.9800498379235467</v>
      </c>
      <c r="F136" s="105">
        <v>8.9038330762920346</v>
      </c>
      <c r="G136" s="105">
        <v>8.2060380841575924</v>
      </c>
      <c r="H136" s="105">
        <v>0</v>
      </c>
      <c r="I136" s="105">
        <v>0</v>
      </c>
      <c r="J136" s="105">
        <v>0</v>
      </c>
      <c r="K136" s="105">
        <v>0</v>
      </c>
      <c r="L136" s="105">
        <v>8.2846643361096532</v>
      </c>
      <c r="M136" s="105">
        <v>8.837422245110865</v>
      </c>
      <c r="N136" s="105">
        <v>9.3950856654877537</v>
      </c>
      <c r="O136" s="105">
        <v>9.8785100034528099</v>
      </c>
      <c r="P136" s="105">
        <v>8.8268926761709139</v>
      </c>
      <c r="Q136" s="105">
        <v>9.2306886376934845</v>
      </c>
      <c r="R136" s="105">
        <v>9.2773632254631249</v>
      </c>
      <c r="S136" s="105">
        <v>9.8327301356509889</v>
      </c>
      <c r="T136" s="105">
        <v>9.9337071107199666</v>
      </c>
      <c r="U136" s="105">
        <v>9.8127995711934606</v>
      </c>
      <c r="V136" s="105">
        <v>10.240652958878341</v>
      </c>
      <c r="W136" s="105">
        <v>9.8986282726379322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2.0594367814504815</v>
      </c>
      <c r="D137" s="99">
        <v>1.8527380904819857</v>
      </c>
      <c r="E137" s="99">
        <v>2.1564583255634227</v>
      </c>
      <c r="F137" s="99">
        <v>2.0790249551742987</v>
      </c>
      <c r="G137" s="99">
        <v>1.7539751144651812</v>
      </c>
      <c r="H137" s="99">
        <v>0</v>
      </c>
      <c r="I137" s="99">
        <v>0</v>
      </c>
      <c r="J137" s="99">
        <v>0</v>
      </c>
      <c r="K137" s="99">
        <v>0</v>
      </c>
      <c r="L137" s="99">
        <v>3.734095407206441</v>
      </c>
      <c r="M137" s="99">
        <v>1.7649776365831717</v>
      </c>
      <c r="N137" s="99">
        <v>2.3802487012245521</v>
      </c>
      <c r="O137" s="99">
        <v>2.6100985822017937</v>
      </c>
      <c r="P137" s="99">
        <v>1.6814692229780261</v>
      </c>
      <c r="Q137" s="99">
        <v>2.024540221338575</v>
      </c>
      <c r="R137" s="99">
        <v>1.8888888420477203</v>
      </c>
      <c r="S137" s="99">
        <v>2.2534117108451324</v>
      </c>
      <c r="T137" s="99">
        <v>2.2682218486327317</v>
      </c>
      <c r="U137" s="99">
        <v>2.0690475502186714</v>
      </c>
      <c r="V137" s="99">
        <v>2.243776135126168</v>
      </c>
      <c r="W137" s="99">
        <v>2.2218689790015156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6.6561840282324427</v>
      </c>
      <c r="D138" s="99">
        <v>6.7417747795833121</v>
      </c>
      <c r="E138" s="99">
        <v>6.8235915123601236</v>
      </c>
      <c r="F138" s="99">
        <v>6.8248081211177354</v>
      </c>
      <c r="G138" s="99">
        <v>6.4520629696924114</v>
      </c>
      <c r="H138" s="99">
        <v>0</v>
      </c>
      <c r="I138" s="99">
        <v>0</v>
      </c>
      <c r="J138" s="99">
        <v>0</v>
      </c>
      <c r="K138" s="99">
        <v>0</v>
      </c>
      <c r="L138" s="99">
        <v>4.5505689289032141</v>
      </c>
      <c r="M138" s="99">
        <v>7.0724446085276931</v>
      </c>
      <c r="N138" s="99">
        <v>7.0148369642632007</v>
      </c>
      <c r="O138" s="99">
        <v>7.2684114212510185</v>
      </c>
      <c r="P138" s="99">
        <v>7.1454234531928886</v>
      </c>
      <c r="Q138" s="99">
        <v>7.2061484163549103</v>
      </c>
      <c r="R138" s="99">
        <v>7.3884743834154039</v>
      </c>
      <c r="S138" s="99">
        <v>7.5793184248058569</v>
      </c>
      <c r="T138" s="99">
        <v>7.6654852620872358</v>
      </c>
      <c r="U138" s="99">
        <v>7.7437520209747888</v>
      </c>
      <c r="V138" s="99">
        <v>7.9968768237521726</v>
      </c>
      <c r="W138" s="99">
        <v>7.6767592936364153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5.6769723893137947</v>
      </c>
      <c r="D139" s="123">
        <v>5.6706074528622166</v>
      </c>
      <c r="E139" s="123">
        <v>5.4130247105242191</v>
      </c>
      <c r="F139" s="123">
        <v>4.8286266617137885</v>
      </c>
      <c r="G139" s="123">
        <v>4.927648316339301</v>
      </c>
      <c r="H139" s="123">
        <v>0</v>
      </c>
      <c r="I139" s="123">
        <v>0</v>
      </c>
      <c r="J139" s="123">
        <v>0</v>
      </c>
      <c r="K139" s="123">
        <v>0</v>
      </c>
      <c r="L139" s="123">
        <v>5.1534328690937832</v>
      </c>
      <c r="M139" s="123">
        <v>5.0748817503038168</v>
      </c>
      <c r="N139" s="123">
        <v>5.3440988748472167</v>
      </c>
      <c r="O139" s="123">
        <v>5.4576877052891843</v>
      </c>
      <c r="P139" s="123">
        <v>4.7767962162288837</v>
      </c>
      <c r="Q139" s="123">
        <v>4.978992004173489</v>
      </c>
      <c r="R139" s="123">
        <v>4.8302042539241414</v>
      </c>
      <c r="S139" s="123">
        <v>5.1151208642938784</v>
      </c>
      <c r="T139" s="123">
        <v>5.1101202795894407</v>
      </c>
      <c r="U139" s="123">
        <v>5.0271558276483912</v>
      </c>
      <c r="V139" s="123">
        <v>5.272442203460777</v>
      </c>
      <c r="W139" s="123">
        <v>4.9614849907002059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5.5561962138660652</v>
      </c>
      <c r="D140" s="99">
        <v>5.6290320413989736</v>
      </c>
      <c r="E140" s="99">
        <v>5.2561467896263503</v>
      </c>
      <c r="F140" s="99">
        <v>5.1058610879135902</v>
      </c>
      <c r="G140" s="99">
        <v>4.9565385147938308</v>
      </c>
      <c r="H140" s="99">
        <v>0</v>
      </c>
      <c r="I140" s="99">
        <v>0</v>
      </c>
      <c r="J140" s="99">
        <v>0</v>
      </c>
      <c r="K140" s="99">
        <v>0</v>
      </c>
      <c r="L140" s="99">
        <v>4.9459088835226224</v>
      </c>
      <c r="M140" s="99">
        <v>5.1970659897882001</v>
      </c>
      <c r="N140" s="99">
        <v>5.1578510079302093</v>
      </c>
      <c r="O140" s="99">
        <v>5.1629077396883547</v>
      </c>
      <c r="P140" s="99">
        <v>5.162495450129863</v>
      </c>
      <c r="Q140" s="99">
        <v>5.0882657783664067</v>
      </c>
      <c r="R140" s="99">
        <v>4.6908419623246189</v>
      </c>
      <c r="S140" s="99">
        <v>5.0908005555838773</v>
      </c>
      <c r="T140" s="99">
        <v>5.1017577495034683</v>
      </c>
      <c r="U140" s="99">
        <v>5.0077560785454818</v>
      </c>
      <c r="V140" s="99">
        <v>5.3232766574797781</v>
      </c>
      <c r="W140" s="99">
        <v>4.8536088080796658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5.7686365710379919</v>
      </c>
      <c r="D141" s="110">
        <v>5.7064895441580417</v>
      </c>
      <c r="E141" s="110">
        <v>5.545714814463472</v>
      </c>
      <c r="F141" s="110">
        <v>4.547778672256813</v>
      </c>
      <c r="G141" s="110">
        <v>4.906162987738619</v>
      </c>
      <c r="H141" s="110">
        <v>0</v>
      </c>
      <c r="I141" s="110">
        <v>0</v>
      </c>
      <c r="J141" s="110">
        <v>0</v>
      </c>
      <c r="K141" s="110">
        <v>0</v>
      </c>
      <c r="L141" s="110">
        <v>5.2694030630237005</v>
      </c>
      <c r="M141" s="110">
        <v>5.0042404468150963</v>
      </c>
      <c r="N141" s="110">
        <v>5.4390838774694936</v>
      </c>
      <c r="O141" s="110">
        <v>5.6037177805142351</v>
      </c>
      <c r="P141" s="110">
        <v>4.6042546833609403</v>
      </c>
      <c r="Q141" s="110">
        <v>4.9376653325414992</v>
      </c>
      <c r="R141" s="110">
        <v>4.8687100151313318</v>
      </c>
      <c r="S141" s="110">
        <v>5.1228836489489664</v>
      </c>
      <c r="T141" s="110">
        <v>5.1129848385074226</v>
      </c>
      <c r="U141" s="110">
        <v>5.0335478691804996</v>
      </c>
      <c r="V141" s="110">
        <v>5.2565739952656454</v>
      </c>
      <c r="W141" s="110">
        <v>4.9933026370855558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106.57631560781265</v>
      </c>
      <c r="D143" s="118">
        <f t="shared" si="49"/>
        <v>99.853022400659441</v>
      </c>
      <c r="E143" s="118">
        <f t="shared" si="49"/>
        <v>95.134506125486368</v>
      </c>
      <c r="F143" s="118">
        <f t="shared" si="49"/>
        <v>74.851443034561271</v>
      </c>
      <c r="G143" s="118">
        <f t="shared" si="49"/>
        <v>85.10780649320354</v>
      </c>
      <c r="H143" s="118">
        <f t="shared" si="49"/>
        <v>89.761113803210989</v>
      </c>
      <c r="I143" s="118">
        <f t="shared" si="49"/>
        <v>86.582938217701184</v>
      </c>
      <c r="J143" s="118">
        <f t="shared" si="49"/>
        <v>93.239737303522574</v>
      </c>
      <c r="K143" s="118">
        <f t="shared" si="49"/>
        <v>95.227487218903264</v>
      </c>
      <c r="L143" s="118">
        <f t="shared" si="49"/>
        <v>100.91990672646733</v>
      </c>
      <c r="M143" s="118">
        <f t="shared" si="49"/>
        <v>80.372381744174348</v>
      </c>
      <c r="N143" s="118">
        <f t="shared" si="49"/>
        <v>88.821330406710274</v>
      </c>
      <c r="O143" s="118">
        <f t="shared" si="49"/>
        <v>94.383552174730355</v>
      </c>
      <c r="P143" s="118">
        <f t="shared" si="49"/>
        <v>73.423858185801734</v>
      </c>
      <c r="Q143" s="118">
        <f t="shared" si="49"/>
        <v>76.853038534486458</v>
      </c>
      <c r="R143" s="118">
        <f t="shared" ref="R143:V143" si="50">R144+R146+R148+R157</f>
        <v>84.322438769117966</v>
      </c>
      <c r="S143" s="118">
        <f t="shared" si="50"/>
        <v>81.028173544231493</v>
      </c>
      <c r="T143" s="118">
        <f t="shared" si="50"/>
        <v>77.102614639947276</v>
      </c>
      <c r="U143" s="118">
        <f t="shared" si="50"/>
        <v>77.088877751830765</v>
      </c>
      <c r="V143" s="118">
        <f t="shared" si="50"/>
        <v>71.997595693937839</v>
      </c>
      <c r="W143" s="118">
        <f t="shared" ref="W143" si="51">W144+W146+W148+W157</f>
        <v>79.341883999430991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91.296778660023378</v>
      </c>
      <c r="D144" s="123">
        <f t="shared" si="52"/>
        <v>83.293310877784961</v>
      </c>
      <c r="E144" s="123">
        <f t="shared" si="52"/>
        <v>79.270769837541238</v>
      </c>
      <c r="F144" s="123">
        <f t="shared" si="52"/>
        <v>60.520951272009519</v>
      </c>
      <c r="G144" s="123">
        <f t="shared" si="52"/>
        <v>71.222626686211939</v>
      </c>
      <c r="H144" s="123">
        <f t="shared" si="52"/>
        <v>75.196338979076742</v>
      </c>
      <c r="I144" s="123">
        <f t="shared" si="52"/>
        <v>72.810709805923622</v>
      </c>
      <c r="J144" s="123">
        <f t="shared" si="52"/>
        <v>78.31307824303471</v>
      </c>
      <c r="K144" s="123">
        <f t="shared" si="52"/>
        <v>78.389980262911152</v>
      </c>
      <c r="L144" s="123">
        <f t="shared" si="52"/>
        <v>84.443017609541485</v>
      </c>
      <c r="M144" s="123">
        <f t="shared" si="52"/>
        <v>64.306296697518434</v>
      </c>
      <c r="N144" s="123">
        <f t="shared" si="52"/>
        <v>72.150262130317401</v>
      </c>
      <c r="O144" s="123">
        <f t="shared" si="52"/>
        <v>75.20926467658515</v>
      </c>
      <c r="P144" s="123">
        <f t="shared" si="52"/>
        <v>58.091253672132282</v>
      </c>
      <c r="Q144" s="123">
        <f t="shared" si="52"/>
        <v>60.041788111588502</v>
      </c>
      <c r="R144" s="123">
        <f t="shared" si="52"/>
        <v>62.771187521423855</v>
      </c>
      <c r="S144" s="123">
        <f t="shared" si="52"/>
        <v>58.501381809630061</v>
      </c>
      <c r="T144" s="123">
        <f t="shared" si="52"/>
        <v>54.431187561145222</v>
      </c>
      <c r="U144" s="123">
        <f t="shared" si="52"/>
        <v>53.330365018666839</v>
      </c>
      <c r="V144" s="123">
        <f t="shared" si="52"/>
        <v>47.64157141229466</v>
      </c>
      <c r="W144" s="123">
        <f t="shared" si="52"/>
        <v>54.244696914763338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91.296778660023378</v>
      </c>
      <c r="D145" s="99">
        <v>83.293310877784961</v>
      </c>
      <c r="E145" s="99">
        <v>79.270769837541238</v>
      </c>
      <c r="F145" s="99">
        <v>60.520951272009519</v>
      </c>
      <c r="G145" s="99">
        <v>71.222626686211939</v>
      </c>
      <c r="H145" s="99">
        <v>75.196338979076742</v>
      </c>
      <c r="I145" s="99">
        <v>72.810709805923622</v>
      </c>
      <c r="J145" s="99">
        <v>78.31307824303471</v>
      </c>
      <c r="K145" s="99">
        <v>78.389980262911152</v>
      </c>
      <c r="L145" s="99">
        <v>84.443017609541485</v>
      </c>
      <c r="M145" s="99">
        <v>64.306296697518434</v>
      </c>
      <c r="N145" s="99">
        <v>72.150262130317401</v>
      </c>
      <c r="O145" s="99">
        <v>75.20926467658515</v>
      </c>
      <c r="P145" s="99">
        <v>58.091253672132282</v>
      </c>
      <c r="Q145" s="99">
        <v>60.041788111588502</v>
      </c>
      <c r="R145" s="99">
        <v>62.771187521423855</v>
      </c>
      <c r="S145" s="99">
        <v>58.501381809630061</v>
      </c>
      <c r="T145" s="99">
        <v>54.431187561145222</v>
      </c>
      <c r="U145" s="99">
        <v>53.330365018666839</v>
      </c>
      <c r="V145" s="99">
        <v>47.64157141229466</v>
      </c>
      <c r="W145" s="99">
        <v>54.244696914763338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0.89495665350670617</v>
      </c>
      <c r="D146" s="123">
        <f t="shared" si="53"/>
        <v>2.2706671671373733</v>
      </c>
      <c r="E146" s="123">
        <f t="shared" si="53"/>
        <v>1.4960679203054585</v>
      </c>
      <c r="F146" s="123">
        <f t="shared" si="53"/>
        <v>0.61011991259652076</v>
      </c>
      <c r="G146" s="123">
        <f t="shared" si="53"/>
        <v>0.71822093118655139</v>
      </c>
      <c r="H146" s="123">
        <f t="shared" si="53"/>
        <v>1.2099787392301717</v>
      </c>
      <c r="I146" s="123">
        <f t="shared" si="53"/>
        <v>0.27279385376093468</v>
      </c>
      <c r="J146" s="123">
        <f t="shared" si="53"/>
        <v>1.4163002202117982</v>
      </c>
      <c r="K146" s="123">
        <f t="shared" si="53"/>
        <v>4.9942634541482258</v>
      </c>
      <c r="L146" s="123">
        <f t="shared" si="53"/>
        <v>3.0358459982874213</v>
      </c>
      <c r="M146" s="123">
        <f t="shared" si="53"/>
        <v>2.1482728214809454</v>
      </c>
      <c r="N146" s="123">
        <f t="shared" si="53"/>
        <v>1.9491426141582164</v>
      </c>
      <c r="O146" s="123">
        <f t="shared" si="53"/>
        <v>3.8687535616348736</v>
      </c>
      <c r="P146" s="123">
        <f t="shared" si="53"/>
        <v>1.715617950920844</v>
      </c>
      <c r="Q146" s="123">
        <f t="shared" si="53"/>
        <v>2.60626976402065</v>
      </c>
      <c r="R146" s="123">
        <f t="shared" si="53"/>
        <v>7.4455784202657558</v>
      </c>
      <c r="S146" s="123">
        <f t="shared" si="53"/>
        <v>7.5815294307066763</v>
      </c>
      <c r="T146" s="123">
        <f t="shared" si="53"/>
        <v>7.6283128356777974</v>
      </c>
      <c r="U146" s="123">
        <f t="shared" si="53"/>
        <v>8.9294539897448786</v>
      </c>
      <c r="V146" s="123">
        <f t="shared" si="53"/>
        <v>8.8545949418123691</v>
      </c>
      <c r="W146" s="123">
        <f t="shared" si="53"/>
        <v>10.226511639241089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0.89495665350670617</v>
      </c>
      <c r="D147" s="99">
        <f>RES_hhdet_in_tesh!D147/RES_summary!D$21</f>
        <v>2.2706671671373733</v>
      </c>
      <c r="E147" s="99">
        <f>RES_hhdet_in_tesh!E147/RES_summary!E$21</f>
        <v>1.4960679203054585</v>
      </c>
      <c r="F147" s="99">
        <f>RES_hhdet_in_tesh!F147/RES_summary!F$21</f>
        <v>0.61011991259652076</v>
      </c>
      <c r="G147" s="99">
        <f>RES_hhdet_in_tesh!G147/RES_summary!G$21</f>
        <v>0.71822093118655139</v>
      </c>
      <c r="H147" s="99">
        <f>RES_hhdet_in_tesh!H147/RES_summary!H$21</f>
        <v>1.2099787392301717</v>
      </c>
      <c r="I147" s="99">
        <f>RES_hhdet_in_tesh!I147/RES_summary!I$21</f>
        <v>0.27279385376093468</v>
      </c>
      <c r="J147" s="99">
        <f>RES_hhdet_in_tesh!J147/RES_summary!J$21</f>
        <v>1.4163002202117982</v>
      </c>
      <c r="K147" s="99">
        <f>RES_hhdet_in_tesh!K147/RES_summary!K$21</f>
        <v>4.9942634541482258</v>
      </c>
      <c r="L147" s="99">
        <f>RES_hhdet_in_tesh!L147/RES_summary!L$21</f>
        <v>3.0358459982874213</v>
      </c>
      <c r="M147" s="99">
        <f>RES_hhdet_in_tesh!M147/RES_summary!M$21</f>
        <v>2.1482728214809454</v>
      </c>
      <c r="N147" s="99">
        <f>RES_hhdet_in_tesh!N147/RES_summary!N$21</f>
        <v>1.9491426141582164</v>
      </c>
      <c r="O147" s="99">
        <f>RES_hhdet_in_tesh!O147/RES_summary!O$21</f>
        <v>3.8687535616348736</v>
      </c>
      <c r="P147" s="99">
        <f>RES_hhdet_in_tesh!P147/RES_summary!P$21</f>
        <v>1.715617950920844</v>
      </c>
      <c r="Q147" s="99">
        <f>RES_hhdet_in_tesh!Q147/RES_summary!Q$21</f>
        <v>2.60626976402065</v>
      </c>
      <c r="R147" s="99">
        <f>RES_hhdet_in_tesh!R147/RES_summary!R$21</f>
        <v>7.4455784202657558</v>
      </c>
      <c r="S147" s="99">
        <f>RES_hhdet_in_tesh!S147/RES_summary!S$21</f>
        <v>7.5815294307066763</v>
      </c>
      <c r="T147" s="99">
        <f>RES_hhdet_in_tesh!T147/RES_summary!T$21</f>
        <v>7.6283128356777974</v>
      </c>
      <c r="U147" s="99">
        <f>RES_hhdet_in_tesh!U147/RES_summary!U$21</f>
        <v>8.9294539897448786</v>
      </c>
      <c r="V147" s="99">
        <f>RES_hhdet_in_tesh!V147/RES_summary!V$21</f>
        <v>8.8545949418123691</v>
      </c>
      <c r="W147" s="99">
        <f>RES_hhdet_in_tesh!W147/RES_summary!W$21</f>
        <v>10.226511639241089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8.7076217581358115</v>
      </c>
      <c r="D148" s="123">
        <v>8.6184339558336767</v>
      </c>
      <c r="E148" s="123">
        <v>8.9546434739859357</v>
      </c>
      <c r="F148" s="123">
        <v>8.8917394677115738</v>
      </c>
      <c r="G148" s="123">
        <v>8.2393106212669274</v>
      </c>
      <c r="H148" s="123">
        <v>8.3966508322467135</v>
      </c>
      <c r="I148" s="123">
        <v>8.374732151514932</v>
      </c>
      <c r="J148" s="123">
        <v>8.3719881972505323</v>
      </c>
      <c r="K148" s="123">
        <v>7.6919071532224441</v>
      </c>
      <c r="L148" s="123">
        <v>8.2876099743359166</v>
      </c>
      <c r="M148" s="123">
        <v>8.842929466991162</v>
      </c>
      <c r="N148" s="123">
        <v>9.3778274188453157</v>
      </c>
      <c r="O148" s="123">
        <v>9.8478479481177743</v>
      </c>
      <c r="P148" s="123">
        <v>8.840192224278784</v>
      </c>
      <c r="Q148" s="123">
        <v>9.2259898628043739</v>
      </c>
      <c r="R148" s="123">
        <v>9.2754702544867538</v>
      </c>
      <c r="S148" s="123">
        <v>9.8301414714102062</v>
      </c>
      <c r="T148" s="123">
        <v>9.9329938935504014</v>
      </c>
      <c r="U148" s="123">
        <v>9.8019030946397994</v>
      </c>
      <c r="V148" s="123">
        <v>10.228986999915886</v>
      </c>
      <c r="W148" s="123">
        <v>9.9091902471798115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8.6399531910550635</v>
      </c>
      <c r="D149" s="99">
        <v>8.8839940479856168</v>
      </c>
      <c r="E149" s="99">
        <v>8.6527957014664416</v>
      </c>
      <c r="F149" s="99">
        <v>8.7702766619949681</v>
      </c>
      <c r="G149" s="99">
        <v>8.5675373408877817</v>
      </c>
      <c r="H149" s="99">
        <v>8.3170350490030245</v>
      </c>
      <c r="I149" s="99">
        <v>8.5747692147832897</v>
      </c>
      <c r="J149" s="99">
        <v>8.027055161357092</v>
      </c>
      <c r="K149" s="99">
        <v>8.076254447584871</v>
      </c>
      <c r="L149" s="99">
        <v>8.4568773804626165</v>
      </c>
      <c r="M149" s="99">
        <v>9.1020681033353288</v>
      </c>
      <c r="N149" s="99">
        <v>9.0034321788890157</v>
      </c>
      <c r="O149" s="99">
        <v>9.0942522999807522</v>
      </c>
      <c r="P149" s="99">
        <v>9.1420300010425333</v>
      </c>
      <c r="Q149" s="99">
        <v>9.0708592940376409</v>
      </c>
      <c r="R149" s="99">
        <v>9.2284446578548636</v>
      </c>
      <c r="S149" s="99">
        <v>9.801716511583443</v>
      </c>
      <c r="T149" s="99">
        <v>10.124682413581754</v>
      </c>
      <c r="U149" s="99">
        <v>9.7025479638826191</v>
      </c>
      <c r="V149" s="99">
        <v>9.9238060195199527</v>
      </c>
      <c r="W149" s="99">
        <v>10.180987417339121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8.7702588510881139</v>
      </c>
      <c r="G150" s="99">
        <v>8.5683343176126971</v>
      </c>
      <c r="H150" s="99">
        <v>8.318515750806867</v>
      </c>
      <c r="I150" s="99">
        <v>8.5793169403508802</v>
      </c>
      <c r="J150" s="99">
        <v>8.0308161928392057</v>
      </c>
      <c r="K150" s="99">
        <v>8.081394589329264</v>
      </c>
      <c r="L150" s="99">
        <v>8.4616879423488722</v>
      </c>
      <c r="M150" s="99">
        <v>9.108028315512751</v>
      </c>
      <c r="N150" s="99">
        <v>0</v>
      </c>
      <c r="O150" s="99">
        <v>0</v>
      </c>
      <c r="P150" s="99">
        <v>9.1451618693058627</v>
      </c>
      <c r="Q150" s="99">
        <v>9.0729723476620912</v>
      </c>
      <c r="R150" s="99">
        <v>9.2340972783874733</v>
      </c>
      <c r="S150" s="99">
        <v>9.8121411268099514</v>
      </c>
      <c r="T150" s="99">
        <v>10.140621904523259</v>
      </c>
      <c r="U150" s="99">
        <v>9.7115683043945307</v>
      </c>
      <c r="V150" s="99">
        <v>9.9218738822825365</v>
      </c>
      <c r="W150" s="99">
        <v>10.183733476778142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2.0475096973495441</v>
      </c>
      <c r="G151" s="102">
        <v>1.8325056551507461</v>
      </c>
      <c r="H151" s="102">
        <v>1.7003981065729217</v>
      </c>
      <c r="I151" s="102">
        <v>2.1210175473854078</v>
      </c>
      <c r="J151" s="102">
        <v>1.838933417488944</v>
      </c>
      <c r="K151" s="102">
        <v>1.7006817053309644</v>
      </c>
      <c r="L151" s="102">
        <v>3.8139730284141025</v>
      </c>
      <c r="M151" s="102">
        <v>1.8227593400273443</v>
      </c>
      <c r="N151" s="102">
        <v>0</v>
      </c>
      <c r="O151" s="102">
        <v>0</v>
      </c>
      <c r="P151" s="102">
        <v>1.7443889849648875</v>
      </c>
      <c r="Q151" s="102">
        <v>1.9881296199479717</v>
      </c>
      <c r="R151" s="102">
        <v>1.8792759541109068</v>
      </c>
      <c r="S151" s="102">
        <v>2.2474609685111613</v>
      </c>
      <c r="T151" s="102">
        <v>2.3145598544213106</v>
      </c>
      <c r="U151" s="102">
        <v>2.0455246728022085</v>
      </c>
      <c r="V151" s="102">
        <v>2.1723827012018733</v>
      </c>
      <c r="W151" s="102">
        <v>2.2857398414791796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6.7227491537385706</v>
      </c>
      <c r="G152" s="105">
        <v>6.7358286624619526</v>
      </c>
      <c r="H152" s="105">
        <v>6.6181176442339451</v>
      </c>
      <c r="I152" s="105">
        <v>6.458299392965472</v>
      </c>
      <c r="J152" s="105">
        <v>6.191882775350261</v>
      </c>
      <c r="K152" s="105">
        <v>6.3807128839982994</v>
      </c>
      <c r="L152" s="105">
        <v>4.6477149139347684</v>
      </c>
      <c r="M152" s="105">
        <v>7.2852689754854065</v>
      </c>
      <c r="N152" s="105">
        <v>0</v>
      </c>
      <c r="O152" s="105">
        <v>0</v>
      </c>
      <c r="P152" s="105">
        <v>7.4007728843409764</v>
      </c>
      <c r="Q152" s="105">
        <v>7.084842727714121</v>
      </c>
      <c r="R152" s="105">
        <v>7.3548213242765668</v>
      </c>
      <c r="S152" s="105">
        <v>7.5646801582987901</v>
      </c>
      <c r="T152" s="105">
        <v>7.8260620501019487</v>
      </c>
      <c r="U152" s="105">
        <v>7.6660436315923226</v>
      </c>
      <c r="V152" s="105">
        <v>7.7494911810806615</v>
      </c>
      <c r="W152" s="105">
        <v>7.8979936352989641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8.7159197756289064</v>
      </c>
      <c r="D153" s="102">
        <v>8.5951199457445551</v>
      </c>
      <c r="E153" s="102">
        <v>8.9803442595899039</v>
      </c>
      <c r="F153" s="102">
        <v>8.9036951058075626</v>
      </c>
      <c r="G153" s="102">
        <v>8.2052454447227223</v>
      </c>
      <c r="H153" s="102">
        <v>8.4030952450259893</v>
      </c>
      <c r="I153" s="102">
        <v>8.3607632644536256</v>
      </c>
      <c r="J153" s="102">
        <v>8.3861084320511932</v>
      </c>
      <c r="K153" s="102">
        <v>7.6677284207635319</v>
      </c>
      <c r="L153" s="102">
        <v>8.2797185735297454</v>
      </c>
      <c r="M153" s="102">
        <v>8.8310490216883419</v>
      </c>
      <c r="N153" s="102">
        <v>9.3923731869011462</v>
      </c>
      <c r="O153" s="102">
        <v>9.8804555052896408</v>
      </c>
      <c r="P153" s="102">
        <v>8.8283770996622337</v>
      </c>
      <c r="Q153" s="102">
        <v>9.2319899179828564</v>
      </c>
      <c r="R153" s="102">
        <v>9.2771327429951516</v>
      </c>
      <c r="S153" s="102">
        <v>9.8310144803979309</v>
      </c>
      <c r="T153" s="102">
        <v>9.9248621324661688</v>
      </c>
      <c r="U153" s="102">
        <v>9.803693393587908</v>
      </c>
      <c r="V153" s="102">
        <v>10.238576710517792</v>
      </c>
      <c r="W153" s="102">
        <v>9.8977803850664881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8.7156208096829246</v>
      </c>
      <c r="D154" s="105">
        <v>8.594512870065298</v>
      </c>
      <c r="E154" s="105">
        <v>8.9800498379235467</v>
      </c>
      <c r="F154" s="105">
        <v>8.9038330762920346</v>
      </c>
      <c r="G154" s="105">
        <v>8.2060380841575906</v>
      </c>
      <c r="H154" s="105">
        <v>8.4057167024874726</v>
      </c>
      <c r="I154" s="105">
        <v>8.3653886435345655</v>
      </c>
      <c r="J154" s="105">
        <v>8.3914596221532598</v>
      </c>
      <c r="K154" s="105">
        <v>7.6722232411007134</v>
      </c>
      <c r="L154" s="105">
        <v>8.2846643361096515</v>
      </c>
      <c r="M154" s="105">
        <v>8.837422245110865</v>
      </c>
      <c r="N154" s="105">
        <v>9.3950856654877501</v>
      </c>
      <c r="O154" s="105">
        <v>9.8785100034528117</v>
      </c>
      <c r="P154" s="105">
        <v>8.8268926761709121</v>
      </c>
      <c r="Q154" s="105">
        <v>9.2306886376934845</v>
      </c>
      <c r="R154" s="105">
        <v>9.2773632254631231</v>
      </c>
      <c r="S154" s="105">
        <v>9.8327301356509889</v>
      </c>
      <c r="T154" s="105">
        <v>9.9337071107199684</v>
      </c>
      <c r="U154" s="105">
        <v>9.8127995711934588</v>
      </c>
      <c r="V154" s="105">
        <v>10.240652958878341</v>
      </c>
      <c r="W154" s="105">
        <v>9.8986282726379304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2.0594367814504824</v>
      </c>
      <c r="D155" s="99">
        <v>1.8527380904819861</v>
      </c>
      <c r="E155" s="99">
        <v>2.1564583255634231</v>
      </c>
      <c r="F155" s="99">
        <v>2.0790249551742983</v>
      </c>
      <c r="G155" s="99">
        <v>1.7539751144651805</v>
      </c>
      <c r="H155" s="99">
        <v>1.7173915166855567</v>
      </c>
      <c r="I155" s="99">
        <v>2.0682195112854447</v>
      </c>
      <c r="J155" s="99">
        <v>1.9232301276856352</v>
      </c>
      <c r="K155" s="99">
        <v>1.6117865457348706</v>
      </c>
      <c r="L155" s="99">
        <v>3.734095407206441</v>
      </c>
      <c r="M155" s="99">
        <v>1.7649776365831717</v>
      </c>
      <c r="N155" s="99">
        <v>2.3802487012245521</v>
      </c>
      <c r="O155" s="99">
        <v>2.6100985822017928</v>
      </c>
      <c r="P155" s="99">
        <v>1.6814692229780259</v>
      </c>
      <c r="Q155" s="99">
        <v>2.024540221338575</v>
      </c>
      <c r="R155" s="99">
        <v>1.8888888420477201</v>
      </c>
      <c r="S155" s="99">
        <v>2.2534117108451328</v>
      </c>
      <c r="T155" s="99">
        <v>2.2682218486327312</v>
      </c>
      <c r="U155" s="99">
        <v>2.0690475502186718</v>
      </c>
      <c r="V155" s="99">
        <v>2.243776135126168</v>
      </c>
      <c r="W155" s="99">
        <v>2.2218689790015156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6.6561840282324418</v>
      </c>
      <c r="D156" s="99">
        <v>6.7417747795833112</v>
      </c>
      <c r="E156" s="99">
        <v>6.8235915123601254</v>
      </c>
      <c r="F156" s="99">
        <v>6.8248081211177363</v>
      </c>
      <c r="G156" s="99">
        <v>6.4520629696924106</v>
      </c>
      <c r="H156" s="99">
        <v>6.6883251858019159</v>
      </c>
      <c r="I156" s="99">
        <v>6.2971691322491221</v>
      </c>
      <c r="J156" s="99">
        <v>6.468229494467626</v>
      </c>
      <c r="K156" s="99">
        <v>6.0604366953658433</v>
      </c>
      <c r="L156" s="99">
        <v>4.5505689289032132</v>
      </c>
      <c r="M156" s="99">
        <v>7.0724446085276922</v>
      </c>
      <c r="N156" s="99">
        <v>7.0148369642631989</v>
      </c>
      <c r="O156" s="99">
        <v>7.2684114212510194</v>
      </c>
      <c r="P156" s="99">
        <v>7.1454234531928869</v>
      </c>
      <c r="Q156" s="99">
        <v>7.2061484163549094</v>
      </c>
      <c r="R156" s="99">
        <v>7.3884743834154039</v>
      </c>
      <c r="S156" s="99">
        <v>7.5793184248058587</v>
      </c>
      <c r="T156" s="99">
        <v>7.6654852620872367</v>
      </c>
      <c r="U156" s="99">
        <v>7.743752020974787</v>
      </c>
      <c r="V156" s="99">
        <v>7.9968768237521726</v>
      </c>
      <c r="W156" s="99">
        <v>7.6767592936364144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5.6769585361467403</v>
      </c>
      <c r="D157" s="123">
        <v>5.6706103999034223</v>
      </c>
      <c r="E157" s="123">
        <v>5.4130248936537333</v>
      </c>
      <c r="F157" s="123">
        <v>4.8286323822436508</v>
      </c>
      <c r="G157" s="123">
        <v>4.9276482545381226</v>
      </c>
      <c r="H157" s="123">
        <v>4.9581452526573608</v>
      </c>
      <c r="I157" s="123">
        <v>5.1247024065016937</v>
      </c>
      <c r="J157" s="123">
        <v>5.1383706430255343</v>
      </c>
      <c r="K157" s="123">
        <v>4.1513363486214478</v>
      </c>
      <c r="L157" s="123">
        <v>5.153433144302503</v>
      </c>
      <c r="M157" s="123">
        <v>5.0748827581838087</v>
      </c>
      <c r="N157" s="123">
        <v>5.3440982433893405</v>
      </c>
      <c r="O157" s="123">
        <v>5.4576859883925586</v>
      </c>
      <c r="P157" s="123">
        <v>4.7767943384698306</v>
      </c>
      <c r="Q157" s="123">
        <v>4.9789907960729378</v>
      </c>
      <c r="R157" s="123">
        <v>4.8302025729415998</v>
      </c>
      <c r="S157" s="123">
        <v>5.115120832484557</v>
      </c>
      <c r="T157" s="123">
        <v>5.1101203495738554</v>
      </c>
      <c r="U157" s="123">
        <v>5.0271556487792388</v>
      </c>
      <c r="V157" s="123">
        <v>5.2724423399149112</v>
      </c>
      <c r="W157" s="123">
        <v>4.9614851982467636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5.5561962138660661</v>
      </c>
      <c r="D158" s="99">
        <v>5.6290320413989736</v>
      </c>
      <c r="E158" s="99">
        <v>5.2561467896263494</v>
      </c>
      <c r="F158" s="99">
        <v>5.1058610879135902</v>
      </c>
      <c r="G158" s="99">
        <v>4.9565385147938308</v>
      </c>
      <c r="H158" s="99">
        <v>4.8950100686163758</v>
      </c>
      <c r="I158" s="99">
        <v>5.1345162946821619</v>
      </c>
      <c r="J158" s="99">
        <v>4.7918279614598287</v>
      </c>
      <c r="K158" s="99">
        <v>4.8373026706084428</v>
      </c>
      <c r="L158" s="99">
        <v>4.9459088835226233</v>
      </c>
      <c r="M158" s="99">
        <v>5.1970659897881992</v>
      </c>
      <c r="N158" s="99">
        <v>5.1578510079302085</v>
      </c>
      <c r="O158" s="99">
        <v>5.1629077396883538</v>
      </c>
      <c r="P158" s="99">
        <v>5.1624954501298621</v>
      </c>
      <c r="Q158" s="99">
        <v>5.088265778366404</v>
      </c>
      <c r="R158" s="99">
        <v>4.6908419623246189</v>
      </c>
      <c r="S158" s="99">
        <v>5.0908005555838773</v>
      </c>
      <c r="T158" s="99">
        <v>5.1017577495034683</v>
      </c>
      <c r="U158" s="99">
        <v>5.0077560785454809</v>
      </c>
      <c r="V158" s="99">
        <v>5.323276657479779</v>
      </c>
      <c r="W158" s="99">
        <v>4.8536088080796658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5.7686365710379901</v>
      </c>
      <c r="D159" s="110">
        <v>5.7064895441580399</v>
      </c>
      <c r="E159" s="110">
        <v>5.5457148144634711</v>
      </c>
      <c r="F159" s="110">
        <v>4.5477786722568139</v>
      </c>
      <c r="G159" s="110">
        <v>4.906162987738619</v>
      </c>
      <c r="H159" s="110">
        <v>4.9945264787192771</v>
      </c>
      <c r="I159" s="110">
        <v>5.1189602009151418</v>
      </c>
      <c r="J159" s="110">
        <v>5.3064744437427063</v>
      </c>
      <c r="K159" s="110">
        <v>3.7880083756065352</v>
      </c>
      <c r="L159" s="110">
        <v>5.2694030630237005</v>
      </c>
      <c r="M159" s="110">
        <v>5.0042404468150963</v>
      </c>
      <c r="N159" s="110">
        <v>5.4390838774694936</v>
      </c>
      <c r="O159" s="110">
        <v>5.603717780514236</v>
      </c>
      <c r="P159" s="110">
        <v>4.6042546833609403</v>
      </c>
      <c r="Q159" s="110">
        <v>4.9376653325414992</v>
      </c>
      <c r="R159" s="110">
        <v>4.8687100151313309</v>
      </c>
      <c r="S159" s="110">
        <v>5.1228836489489664</v>
      </c>
      <c r="T159" s="110">
        <v>5.1129848385074226</v>
      </c>
      <c r="U159" s="110">
        <v>5.0335478691805005</v>
      </c>
      <c r="V159" s="110">
        <v>5.2565739952656454</v>
      </c>
      <c r="W159" s="110">
        <v>4.9933026370855567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106.84141127818644</v>
      </c>
      <c r="D161" s="118">
        <f t="shared" si="54"/>
        <v>100.11648600487649</v>
      </c>
      <c r="E161" s="118">
        <f t="shared" si="54"/>
        <v>105.61893353202059</v>
      </c>
      <c r="F161" s="118">
        <f t="shared" si="54"/>
        <v>110.10658829082294</v>
      </c>
      <c r="G161" s="118">
        <f t="shared" si="54"/>
        <v>98.136240859742486</v>
      </c>
      <c r="H161" s="118">
        <f t="shared" si="54"/>
        <v>97.178604845847161</v>
      </c>
      <c r="I161" s="118">
        <f t="shared" si="54"/>
        <v>86.916174219201906</v>
      </c>
      <c r="J161" s="118">
        <f t="shared" si="54"/>
        <v>95.866648027475719</v>
      </c>
      <c r="K161" s="118">
        <f t="shared" si="54"/>
        <v>89.987630145581079</v>
      </c>
      <c r="L161" s="118">
        <f t="shared" si="54"/>
        <v>98.238558481974252</v>
      </c>
      <c r="M161" s="118">
        <f t="shared" si="54"/>
        <v>76.522123205862997</v>
      </c>
      <c r="N161" s="118">
        <f t="shared" si="54"/>
        <v>88.898018821403724</v>
      </c>
      <c r="O161" s="118">
        <f t="shared" si="54"/>
        <v>96.105165653684779</v>
      </c>
      <c r="P161" s="118">
        <f t="shared" si="54"/>
        <v>70.1582493689383</v>
      </c>
      <c r="Q161" s="118">
        <f t="shared" si="54"/>
        <v>74.155942280627229</v>
      </c>
      <c r="R161" s="118">
        <f t="shared" ref="R161:V161" si="55">R162+R164+R166+R175</f>
        <v>81.979667582259935</v>
      </c>
      <c r="S161" s="118">
        <f t="shared" si="55"/>
        <v>80.262767846459298</v>
      </c>
      <c r="T161" s="118">
        <f t="shared" si="55"/>
        <v>74.187860871570663</v>
      </c>
      <c r="U161" s="118">
        <f t="shared" si="55"/>
        <v>77.290637570570823</v>
      </c>
      <c r="V161" s="118">
        <f t="shared" si="55"/>
        <v>64.93481659060194</v>
      </c>
      <c r="W161" s="118">
        <f t="shared" ref="W161" si="56">W162+W164+W166+W175</f>
        <v>78.175324354242306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92.009493387839726</v>
      </c>
      <c r="D162" s="123">
        <f t="shared" si="57"/>
        <v>84.692102710844253</v>
      </c>
      <c r="E162" s="123">
        <f t="shared" si="57"/>
        <v>90.49805621988628</v>
      </c>
      <c r="F162" s="123">
        <f t="shared" si="57"/>
        <v>96.078536942513267</v>
      </c>
      <c r="G162" s="123">
        <f t="shared" si="57"/>
        <v>84.607030148229441</v>
      </c>
      <c r="H162" s="123">
        <f t="shared" si="57"/>
        <v>83.212048101098077</v>
      </c>
      <c r="I162" s="123">
        <f t="shared" si="57"/>
        <v>73.279614130063578</v>
      </c>
      <c r="J162" s="123">
        <f t="shared" si="57"/>
        <v>81.645298239043356</v>
      </c>
      <c r="K162" s="123">
        <f t="shared" si="57"/>
        <v>75.537031463833188</v>
      </c>
      <c r="L162" s="123">
        <f t="shared" si="57"/>
        <v>83.274651473586189</v>
      </c>
      <c r="M162" s="123">
        <f t="shared" si="57"/>
        <v>61.517588756793948</v>
      </c>
      <c r="N162" s="123">
        <f t="shared" si="57"/>
        <v>73.192918182126249</v>
      </c>
      <c r="O162" s="123">
        <f t="shared" si="57"/>
        <v>78.839305065096013</v>
      </c>
      <c r="P162" s="123">
        <f t="shared" si="57"/>
        <v>55.678436986884321</v>
      </c>
      <c r="Q162" s="123">
        <f t="shared" si="57"/>
        <v>58.636313948064547</v>
      </c>
      <c r="R162" s="123">
        <f t="shared" si="57"/>
        <v>63.878128427764707</v>
      </c>
      <c r="S162" s="123">
        <f t="shared" si="57"/>
        <v>60.418781911539419</v>
      </c>
      <c r="T162" s="123">
        <f t="shared" si="57"/>
        <v>55.28931444220806</v>
      </c>
      <c r="U162" s="123">
        <f t="shared" si="57"/>
        <v>53.585204143638762</v>
      </c>
      <c r="V162" s="123">
        <f t="shared" si="57"/>
        <v>44.964788709993464</v>
      </c>
      <c r="W162" s="123">
        <f t="shared" si="57"/>
        <v>53.185967857444517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92.009493387839726</v>
      </c>
      <c r="D163" s="110">
        <v>84.692102710844253</v>
      </c>
      <c r="E163" s="110">
        <v>90.49805621988628</v>
      </c>
      <c r="F163" s="110">
        <v>96.078536942513267</v>
      </c>
      <c r="G163" s="110">
        <v>84.607030148229441</v>
      </c>
      <c r="H163" s="110">
        <v>83.212048101098077</v>
      </c>
      <c r="I163" s="110">
        <v>73.279614130063578</v>
      </c>
      <c r="J163" s="110">
        <v>81.645298239043356</v>
      </c>
      <c r="K163" s="110">
        <v>75.537031463833188</v>
      </c>
      <c r="L163" s="110">
        <v>83.274651473586189</v>
      </c>
      <c r="M163" s="110">
        <v>61.517588756793948</v>
      </c>
      <c r="N163" s="110">
        <v>73.192918182126249</v>
      </c>
      <c r="O163" s="110">
        <v>78.839305065096013</v>
      </c>
      <c r="P163" s="110">
        <v>55.678436986884321</v>
      </c>
      <c r="Q163" s="110">
        <v>58.636313948064547</v>
      </c>
      <c r="R163" s="110">
        <v>63.878128427764707</v>
      </c>
      <c r="S163" s="110">
        <v>60.418781911539419</v>
      </c>
      <c r="T163" s="110">
        <v>55.28931444220806</v>
      </c>
      <c r="U163" s="110">
        <v>53.585204143638762</v>
      </c>
      <c r="V163" s="110">
        <v>44.964788709993464</v>
      </c>
      <c r="W163" s="110">
        <v>53.185967857444517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0.44732417896237625</v>
      </c>
      <c r="D164" s="123">
        <f t="shared" si="58"/>
        <v>1.1353286263865046</v>
      </c>
      <c r="E164" s="123">
        <f t="shared" si="58"/>
        <v>0.75320597550952773</v>
      </c>
      <c r="F164" s="123">
        <f t="shared" si="58"/>
        <v>0.30768646726397986</v>
      </c>
      <c r="G164" s="123">
        <f t="shared" si="58"/>
        <v>0.3622559172774738</v>
      </c>
      <c r="H164" s="123">
        <f t="shared" si="58"/>
        <v>0.61176080712842107</v>
      </c>
      <c r="I164" s="123">
        <f t="shared" si="58"/>
        <v>0.13712477956916658</v>
      </c>
      <c r="J164" s="123">
        <f t="shared" si="58"/>
        <v>0.71098977207686154</v>
      </c>
      <c r="K164" s="123">
        <f t="shared" si="58"/>
        <v>2.6073545720658742</v>
      </c>
      <c r="L164" s="123">
        <f t="shared" si="58"/>
        <v>1.5228643420262955</v>
      </c>
      <c r="M164" s="123">
        <f t="shared" si="58"/>
        <v>1.0867243125944304</v>
      </c>
      <c r="N164" s="123">
        <f t="shared" si="58"/>
        <v>0.98317336207768868</v>
      </c>
      <c r="O164" s="123">
        <f t="shared" si="58"/>
        <v>1.9603249017749085</v>
      </c>
      <c r="P164" s="123">
        <f t="shared" si="58"/>
        <v>0.86282612178532514</v>
      </c>
      <c r="Q164" s="123">
        <f t="shared" si="58"/>
        <v>1.3146476801451372</v>
      </c>
      <c r="R164" s="123">
        <f t="shared" si="58"/>
        <v>3.9958664224102427</v>
      </c>
      <c r="S164" s="123">
        <f t="shared" si="58"/>
        <v>4.8987235981242998</v>
      </c>
      <c r="T164" s="123">
        <f t="shared" si="58"/>
        <v>3.8554320718353794</v>
      </c>
      <c r="U164" s="123">
        <f t="shared" si="58"/>
        <v>8.8763755416005665</v>
      </c>
      <c r="V164" s="123">
        <f t="shared" si="58"/>
        <v>4.4685969036680522</v>
      </c>
      <c r="W164" s="123">
        <f t="shared" si="58"/>
        <v>10.118682556848237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0.44732417896237625</v>
      </c>
      <c r="D165" s="99">
        <f>RES_hhdet_in_tesh!D165/RES_summary!D$21</f>
        <v>1.1353286263865046</v>
      </c>
      <c r="E165" s="99">
        <f>RES_hhdet_in_tesh!E165/RES_summary!E$21</f>
        <v>0.75320597550952773</v>
      </c>
      <c r="F165" s="99">
        <f>RES_hhdet_in_tesh!F165/RES_summary!F$21</f>
        <v>0.30768646726397986</v>
      </c>
      <c r="G165" s="99">
        <f>RES_hhdet_in_tesh!G165/RES_summary!G$21</f>
        <v>0.3622559172774738</v>
      </c>
      <c r="H165" s="99">
        <f>RES_hhdet_in_tesh!H165/RES_summary!H$21</f>
        <v>0.61176080712842107</v>
      </c>
      <c r="I165" s="99">
        <f>RES_hhdet_in_tesh!I165/RES_summary!I$21</f>
        <v>0.13712477956916658</v>
      </c>
      <c r="J165" s="99">
        <f>RES_hhdet_in_tesh!J165/RES_summary!J$21</f>
        <v>0.71098977207686154</v>
      </c>
      <c r="K165" s="99">
        <f>RES_hhdet_in_tesh!K165/RES_summary!K$21</f>
        <v>2.6073545720658742</v>
      </c>
      <c r="L165" s="99">
        <f>RES_hhdet_in_tesh!L165/RES_summary!L$21</f>
        <v>1.5228643420262955</v>
      </c>
      <c r="M165" s="99">
        <f>RES_hhdet_in_tesh!M165/RES_summary!M$21</f>
        <v>1.0867243125944304</v>
      </c>
      <c r="N165" s="99">
        <f>RES_hhdet_in_tesh!N165/RES_summary!N$21</f>
        <v>0.98317336207768868</v>
      </c>
      <c r="O165" s="99">
        <f>RES_hhdet_in_tesh!O165/RES_summary!O$21</f>
        <v>1.9603249017749085</v>
      </c>
      <c r="P165" s="99">
        <f>RES_hhdet_in_tesh!P165/RES_summary!P$21</f>
        <v>0.86282612178532514</v>
      </c>
      <c r="Q165" s="99">
        <f>RES_hhdet_in_tesh!Q165/RES_summary!Q$21</f>
        <v>1.3146476801451372</v>
      </c>
      <c r="R165" s="99">
        <f>RES_hhdet_in_tesh!R165/RES_summary!R$21</f>
        <v>3.9958664224102427</v>
      </c>
      <c r="S165" s="99">
        <f>RES_hhdet_in_tesh!S165/RES_summary!S$21</f>
        <v>4.8987235981242998</v>
      </c>
      <c r="T165" s="99">
        <f>RES_hhdet_in_tesh!T165/RES_summary!T$21</f>
        <v>3.8554320718353794</v>
      </c>
      <c r="U165" s="99">
        <f>RES_hhdet_in_tesh!U165/RES_summary!U$21</f>
        <v>8.8763755416005665</v>
      </c>
      <c r="V165" s="99">
        <f>RES_hhdet_in_tesh!V165/RES_summary!V$21</f>
        <v>4.4685969036680522</v>
      </c>
      <c r="W165" s="99">
        <f>RES_hhdet_in_tesh!W165/RES_summary!W$21</f>
        <v>10.118682556848237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8.7076203779697803</v>
      </c>
      <c r="D166" s="123">
        <v>8.6184467982506465</v>
      </c>
      <c r="E166" s="123">
        <v>8.9546465898686733</v>
      </c>
      <c r="F166" s="123">
        <v>8.8917385192524936</v>
      </c>
      <c r="G166" s="123">
        <v>8.239306812225573</v>
      </c>
      <c r="H166" s="123">
        <v>8.3966508131428306</v>
      </c>
      <c r="I166" s="123">
        <v>8.374732871225044</v>
      </c>
      <c r="J166" s="123">
        <v>8.3719870288274727</v>
      </c>
      <c r="K166" s="123">
        <v>7.6919090626497795</v>
      </c>
      <c r="L166" s="123">
        <v>8.2876102722534704</v>
      </c>
      <c r="M166" s="123">
        <v>8.8429285812386542</v>
      </c>
      <c r="N166" s="123">
        <v>9.3778284185814318</v>
      </c>
      <c r="O166" s="123">
        <v>9.8478483608029279</v>
      </c>
      <c r="P166" s="123">
        <v>8.8401925499493323</v>
      </c>
      <c r="Q166" s="123">
        <v>9.2259891886286063</v>
      </c>
      <c r="R166" s="123">
        <v>9.2754701579189138</v>
      </c>
      <c r="S166" s="123">
        <v>9.8301413779426916</v>
      </c>
      <c r="T166" s="123">
        <v>9.9329939945017109</v>
      </c>
      <c r="U166" s="123">
        <v>9.8019021613955672</v>
      </c>
      <c r="V166" s="123">
        <v>10.22898872030904</v>
      </c>
      <c r="W166" s="123">
        <v>9.9091889822793178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8.6399531910550653</v>
      </c>
      <c r="D167" s="99">
        <v>8.8839940479856185</v>
      </c>
      <c r="E167" s="99">
        <v>8.6527957014664416</v>
      </c>
      <c r="F167" s="99">
        <v>8.7702766619949664</v>
      </c>
      <c r="G167" s="99">
        <v>8.5675373408877835</v>
      </c>
      <c r="H167" s="99">
        <v>8.3170350490030245</v>
      </c>
      <c r="I167" s="99">
        <v>8.5747692147832915</v>
      </c>
      <c r="J167" s="99">
        <v>8.027055161357092</v>
      </c>
      <c r="K167" s="99">
        <v>8.0762544475848674</v>
      </c>
      <c r="L167" s="99">
        <v>8.4568773804626165</v>
      </c>
      <c r="M167" s="99">
        <v>9.1020681033353288</v>
      </c>
      <c r="N167" s="99">
        <v>9.0034321788890139</v>
      </c>
      <c r="O167" s="99">
        <v>9.0942522999807505</v>
      </c>
      <c r="P167" s="99">
        <v>9.1420300010425333</v>
      </c>
      <c r="Q167" s="99">
        <v>9.0708592940376409</v>
      </c>
      <c r="R167" s="99">
        <v>9.2284446578548653</v>
      </c>
      <c r="S167" s="99">
        <v>9.8017165115834466</v>
      </c>
      <c r="T167" s="99">
        <v>10.124682413581752</v>
      </c>
      <c r="U167" s="99">
        <v>9.7025479638826209</v>
      </c>
      <c r="V167" s="99">
        <v>9.9238060195199527</v>
      </c>
      <c r="W167" s="99">
        <v>10.18098741733912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8.6399073370744404</v>
      </c>
      <c r="D168" s="99">
        <v>8.8839468022373929</v>
      </c>
      <c r="E168" s="99">
        <v>8.6523179287245586</v>
      </c>
      <c r="F168" s="99">
        <v>8.7702588510881139</v>
      </c>
      <c r="G168" s="99">
        <v>8.5683343176126954</v>
      </c>
      <c r="H168" s="99">
        <v>8.318515750806867</v>
      </c>
      <c r="I168" s="99">
        <v>8.5793169403508767</v>
      </c>
      <c r="J168" s="99">
        <v>8.0308161928392039</v>
      </c>
      <c r="K168" s="99">
        <v>8.0813945893292658</v>
      </c>
      <c r="L168" s="99">
        <v>8.4616879423488722</v>
      </c>
      <c r="M168" s="99">
        <v>9.1080283155127528</v>
      </c>
      <c r="N168" s="99">
        <v>0</v>
      </c>
      <c r="O168" s="99">
        <v>0</v>
      </c>
      <c r="P168" s="99">
        <v>9.1451618693058627</v>
      </c>
      <c r="Q168" s="99">
        <v>9.0729723476620929</v>
      </c>
      <c r="R168" s="99">
        <v>9.2340972783874715</v>
      </c>
      <c r="S168" s="99">
        <v>9.8121411268099532</v>
      </c>
      <c r="T168" s="99">
        <v>10.140621904523258</v>
      </c>
      <c r="U168" s="99">
        <v>9.7115683043945307</v>
      </c>
      <c r="V168" s="99">
        <v>9.9218738822825365</v>
      </c>
      <c r="W168" s="99">
        <v>10.183733476778139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2.0411940970532738</v>
      </c>
      <c r="D169" s="102">
        <v>1.9160734776973534</v>
      </c>
      <c r="E169" s="102">
        <v>2.07720808418172</v>
      </c>
      <c r="F169" s="102">
        <v>2.0475096973495441</v>
      </c>
      <c r="G169" s="102">
        <v>1.8325056551507468</v>
      </c>
      <c r="H169" s="102">
        <v>1.7003981065729215</v>
      </c>
      <c r="I169" s="102">
        <v>2.1210175473854078</v>
      </c>
      <c r="J169" s="102">
        <v>1.8389334174889438</v>
      </c>
      <c r="K169" s="102">
        <v>1.7006817053309649</v>
      </c>
      <c r="L169" s="102">
        <v>3.8139730284141038</v>
      </c>
      <c r="M169" s="102">
        <v>1.8227593400273443</v>
      </c>
      <c r="N169" s="102">
        <v>0</v>
      </c>
      <c r="O169" s="102">
        <v>0</v>
      </c>
      <c r="P169" s="102">
        <v>1.7443889849648875</v>
      </c>
      <c r="Q169" s="102">
        <v>1.9881296199479714</v>
      </c>
      <c r="R169" s="102">
        <v>1.8792759541109068</v>
      </c>
      <c r="S169" s="102">
        <v>2.2474609685111613</v>
      </c>
      <c r="T169" s="102">
        <v>2.3145598544213102</v>
      </c>
      <c r="U169" s="102">
        <v>2.0455246728022085</v>
      </c>
      <c r="V169" s="102">
        <v>2.1723827012018733</v>
      </c>
      <c r="W169" s="102">
        <v>2.2857398414791792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6.5987132400211657</v>
      </c>
      <c r="D170" s="105">
        <v>6.9678733245400393</v>
      </c>
      <c r="E170" s="105">
        <v>6.5751098445428386</v>
      </c>
      <c r="F170" s="105">
        <v>6.7227491537385706</v>
      </c>
      <c r="G170" s="105">
        <v>6.735828662461949</v>
      </c>
      <c r="H170" s="105">
        <v>6.618117644233946</v>
      </c>
      <c r="I170" s="105">
        <v>6.4582993929654693</v>
      </c>
      <c r="J170" s="105">
        <v>6.191882775350261</v>
      </c>
      <c r="K170" s="105">
        <v>6.3807128839983003</v>
      </c>
      <c r="L170" s="105">
        <v>4.6477149139347693</v>
      </c>
      <c r="M170" s="105">
        <v>7.2852689754854092</v>
      </c>
      <c r="N170" s="105">
        <v>0</v>
      </c>
      <c r="O170" s="105">
        <v>0</v>
      </c>
      <c r="P170" s="105">
        <v>7.4007728843409764</v>
      </c>
      <c r="Q170" s="105">
        <v>7.0848427277141219</v>
      </c>
      <c r="R170" s="105">
        <v>7.3548213242765659</v>
      </c>
      <c r="S170" s="105">
        <v>7.564680158298791</v>
      </c>
      <c r="T170" s="105">
        <v>7.8260620501019504</v>
      </c>
      <c r="U170" s="105">
        <v>7.6660436315923226</v>
      </c>
      <c r="V170" s="105">
        <v>7.7494911810806615</v>
      </c>
      <c r="W170" s="105">
        <v>7.8979936352989615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8.7159197756289064</v>
      </c>
      <c r="D171" s="102">
        <v>8.5951199457445515</v>
      </c>
      <c r="E171" s="102">
        <v>8.9803442595899039</v>
      </c>
      <c r="F171" s="102">
        <v>8.9036951058075662</v>
      </c>
      <c r="G171" s="102">
        <v>8.2052454447227205</v>
      </c>
      <c r="H171" s="102">
        <v>8.4030952450259875</v>
      </c>
      <c r="I171" s="102">
        <v>8.3607632644536238</v>
      </c>
      <c r="J171" s="102">
        <v>8.3861084320511914</v>
      </c>
      <c r="K171" s="102">
        <v>7.6677284207635319</v>
      </c>
      <c r="L171" s="102">
        <v>8.2797185735297454</v>
      </c>
      <c r="M171" s="102">
        <v>8.8310490216883402</v>
      </c>
      <c r="N171" s="102">
        <v>9.3923731869011444</v>
      </c>
      <c r="O171" s="102">
        <v>9.8804555052896408</v>
      </c>
      <c r="P171" s="102">
        <v>8.8283770996622355</v>
      </c>
      <c r="Q171" s="102">
        <v>9.2319899179828546</v>
      </c>
      <c r="R171" s="102">
        <v>9.2771327429951533</v>
      </c>
      <c r="S171" s="102">
        <v>9.8310144803979327</v>
      </c>
      <c r="T171" s="102">
        <v>9.9248621324661688</v>
      </c>
      <c r="U171" s="102">
        <v>9.8036933935879045</v>
      </c>
      <c r="V171" s="102">
        <v>10.238576710517792</v>
      </c>
      <c r="W171" s="102">
        <v>9.8977803850664898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8.7156208096829211</v>
      </c>
      <c r="D172" s="105">
        <v>8.594512870065298</v>
      </c>
      <c r="E172" s="105">
        <v>8.9800498379235449</v>
      </c>
      <c r="F172" s="105">
        <v>8.9038330762920328</v>
      </c>
      <c r="G172" s="105">
        <v>8.2060380841575942</v>
      </c>
      <c r="H172" s="105">
        <v>8.4057167024874708</v>
      </c>
      <c r="I172" s="105">
        <v>8.3653886435345637</v>
      </c>
      <c r="J172" s="105">
        <v>8.3914596221532598</v>
      </c>
      <c r="K172" s="105">
        <v>7.6722232411007143</v>
      </c>
      <c r="L172" s="105">
        <v>8.2846643361096532</v>
      </c>
      <c r="M172" s="105">
        <v>8.837422245110865</v>
      </c>
      <c r="N172" s="105">
        <v>9.3950856654877537</v>
      </c>
      <c r="O172" s="105">
        <v>9.8785100034528117</v>
      </c>
      <c r="P172" s="105">
        <v>8.8268926761709139</v>
      </c>
      <c r="Q172" s="105">
        <v>9.2306886376934845</v>
      </c>
      <c r="R172" s="105">
        <v>9.2773632254631249</v>
      </c>
      <c r="S172" s="105">
        <v>9.8327301356509889</v>
      </c>
      <c r="T172" s="105">
        <v>9.9337071107199684</v>
      </c>
      <c r="U172" s="105">
        <v>9.8127995711934606</v>
      </c>
      <c r="V172" s="105">
        <v>10.240652958878341</v>
      </c>
      <c r="W172" s="105">
        <v>9.8986282726379304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2.0594367814504819</v>
      </c>
      <c r="D173" s="99">
        <v>1.8527380904819859</v>
      </c>
      <c r="E173" s="99">
        <v>2.1564583255634231</v>
      </c>
      <c r="F173" s="99">
        <v>2.0790249551742987</v>
      </c>
      <c r="G173" s="99">
        <v>1.7539751144651814</v>
      </c>
      <c r="H173" s="99">
        <v>1.7173915166855565</v>
      </c>
      <c r="I173" s="99">
        <v>2.0682195112854447</v>
      </c>
      <c r="J173" s="99">
        <v>1.9232301276856347</v>
      </c>
      <c r="K173" s="99">
        <v>1.6117865457348703</v>
      </c>
      <c r="L173" s="99">
        <v>3.7340954072064401</v>
      </c>
      <c r="M173" s="99">
        <v>1.7649776365831717</v>
      </c>
      <c r="N173" s="99">
        <v>2.3802487012245521</v>
      </c>
      <c r="O173" s="99">
        <v>2.6100985822017928</v>
      </c>
      <c r="P173" s="99">
        <v>1.6814692229780257</v>
      </c>
      <c r="Q173" s="99">
        <v>2.024540221338575</v>
      </c>
      <c r="R173" s="99">
        <v>1.8888888420477199</v>
      </c>
      <c r="S173" s="99">
        <v>2.2534117108451324</v>
      </c>
      <c r="T173" s="99">
        <v>2.2682218486327317</v>
      </c>
      <c r="U173" s="99">
        <v>2.0690475502186723</v>
      </c>
      <c r="V173" s="99">
        <v>2.243776135126168</v>
      </c>
      <c r="W173" s="99">
        <v>2.2218689790015156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6.6561840282324409</v>
      </c>
      <c r="D174" s="110">
        <v>6.7417747795833138</v>
      </c>
      <c r="E174" s="110">
        <v>6.8235915123601218</v>
      </c>
      <c r="F174" s="110">
        <v>6.8248081211177354</v>
      </c>
      <c r="G174" s="110">
        <v>6.4520629696924132</v>
      </c>
      <c r="H174" s="110">
        <v>6.6883251858019159</v>
      </c>
      <c r="I174" s="110">
        <v>6.2971691322491212</v>
      </c>
      <c r="J174" s="110">
        <v>6.4682294944676242</v>
      </c>
      <c r="K174" s="110">
        <v>6.0604366953658442</v>
      </c>
      <c r="L174" s="110">
        <v>4.5505689289032132</v>
      </c>
      <c r="M174" s="110">
        <v>7.0724446085276931</v>
      </c>
      <c r="N174" s="110">
        <v>7.0148369642631998</v>
      </c>
      <c r="O174" s="110">
        <v>7.2684114212510194</v>
      </c>
      <c r="P174" s="110">
        <v>7.1454234531928877</v>
      </c>
      <c r="Q174" s="110">
        <v>7.2061484163549103</v>
      </c>
      <c r="R174" s="110">
        <v>7.3884743834154039</v>
      </c>
      <c r="S174" s="110">
        <v>7.5793184248058569</v>
      </c>
      <c r="T174" s="110">
        <v>7.6654852620872349</v>
      </c>
      <c r="U174" s="110">
        <v>7.7437520209747879</v>
      </c>
      <c r="V174" s="110">
        <v>7.9968768237521717</v>
      </c>
      <c r="W174" s="110">
        <v>7.6767592936364153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5.6769733334145593</v>
      </c>
      <c r="D175" s="123">
        <v>5.6706078693950897</v>
      </c>
      <c r="E175" s="123">
        <v>5.4130247467561121</v>
      </c>
      <c r="F175" s="123">
        <v>4.828626361793197</v>
      </c>
      <c r="G175" s="123">
        <v>4.9276479820099928</v>
      </c>
      <c r="H175" s="123">
        <v>4.9581451244778396</v>
      </c>
      <c r="I175" s="123">
        <v>5.124702438344122</v>
      </c>
      <c r="J175" s="123">
        <v>5.1383729875280331</v>
      </c>
      <c r="K175" s="123">
        <v>4.1513350470322372</v>
      </c>
      <c r="L175" s="123">
        <v>5.1534323941082976</v>
      </c>
      <c r="M175" s="123">
        <v>5.0748815552359581</v>
      </c>
      <c r="N175" s="123">
        <v>5.3440988586183567</v>
      </c>
      <c r="O175" s="123">
        <v>5.4576873260109267</v>
      </c>
      <c r="P175" s="123">
        <v>4.7767937103193185</v>
      </c>
      <c r="Q175" s="123">
        <v>4.9789914637889474</v>
      </c>
      <c r="R175" s="123">
        <v>4.8302025741660586</v>
      </c>
      <c r="S175" s="123">
        <v>5.1151209588528905</v>
      </c>
      <c r="T175" s="123">
        <v>5.1101203630255174</v>
      </c>
      <c r="U175" s="123">
        <v>5.0271557239359161</v>
      </c>
      <c r="V175" s="123">
        <v>5.2724422566313924</v>
      </c>
      <c r="W175" s="123">
        <v>4.9614849576702396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5.5561962138660661</v>
      </c>
      <c r="D176" s="99">
        <v>5.6290320413989736</v>
      </c>
      <c r="E176" s="99">
        <v>5.2561467896263494</v>
      </c>
      <c r="F176" s="99">
        <v>5.1058610879135902</v>
      </c>
      <c r="G176" s="99">
        <v>4.9565385147938308</v>
      </c>
      <c r="H176" s="99">
        <v>4.8950100686163758</v>
      </c>
      <c r="I176" s="99">
        <v>5.1345162946821628</v>
      </c>
      <c r="J176" s="99">
        <v>4.7918279614598296</v>
      </c>
      <c r="K176" s="99">
        <v>4.8373026706084428</v>
      </c>
      <c r="L176" s="99">
        <v>4.9459088835226224</v>
      </c>
      <c r="M176" s="99">
        <v>5.1970659897881992</v>
      </c>
      <c r="N176" s="99">
        <v>5.1578510079302076</v>
      </c>
      <c r="O176" s="99">
        <v>5.1629077396883556</v>
      </c>
      <c r="P176" s="99">
        <v>5.1624954501298621</v>
      </c>
      <c r="Q176" s="99">
        <v>5.0882657783664049</v>
      </c>
      <c r="R176" s="99">
        <v>4.6908419623246198</v>
      </c>
      <c r="S176" s="99">
        <v>5.0908005555838773</v>
      </c>
      <c r="T176" s="99">
        <v>5.1017577495034674</v>
      </c>
      <c r="U176" s="99">
        <v>5.0077560785454809</v>
      </c>
      <c r="V176" s="99">
        <v>5.323276657479779</v>
      </c>
      <c r="W176" s="99">
        <v>4.8536088080796649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5.7686365710379901</v>
      </c>
      <c r="D177" s="110">
        <v>5.706489544158039</v>
      </c>
      <c r="E177" s="110">
        <v>5.5457148144634711</v>
      </c>
      <c r="F177" s="110">
        <v>4.5477786722568139</v>
      </c>
      <c r="G177" s="110">
        <v>4.9061629877386199</v>
      </c>
      <c r="H177" s="110">
        <v>4.9945264787192789</v>
      </c>
      <c r="I177" s="110">
        <v>5.1189602009151418</v>
      </c>
      <c r="J177" s="110">
        <v>5.3064744437427063</v>
      </c>
      <c r="K177" s="110">
        <v>3.7880083756065344</v>
      </c>
      <c r="L177" s="110">
        <v>5.2694030630236997</v>
      </c>
      <c r="M177" s="110">
        <v>5.0042404468150963</v>
      </c>
      <c r="N177" s="110">
        <v>5.4390838774694936</v>
      </c>
      <c r="O177" s="110">
        <v>5.603717780514236</v>
      </c>
      <c r="P177" s="110">
        <v>4.6042546833609395</v>
      </c>
      <c r="Q177" s="110">
        <v>4.9376653325415001</v>
      </c>
      <c r="R177" s="110">
        <v>4.8687100151313301</v>
      </c>
      <c r="S177" s="110">
        <v>5.1228836489489655</v>
      </c>
      <c r="T177" s="110">
        <v>5.1129848385074217</v>
      </c>
      <c r="U177" s="110">
        <v>5.0335478691805005</v>
      </c>
      <c r="V177" s="110">
        <v>5.2565739952656454</v>
      </c>
      <c r="W177" s="110">
        <v>4.9933026370855558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41.180159951793954</v>
      </c>
      <c r="I3" s="118">
        <f t="shared" si="0"/>
        <v>40.057735748649414</v>
      </c>
      <c r="J3" s="118">
        <f t="shared" si="0"/>
        <v>45.61251317354607</v>
      </c>
      <c r="K3" s="118">
        <f t="shared" si="0"/>
        <v>41.520740340274735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42.309774874734487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21.440598207202118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40.173451157952101</v>
      </c>
      <c r="I4" s="123">
        <f t="shared" si="3"/>
        <v>38.095231655725797</v>
      </c>
      <c r="J4" s="123">
        <f t="shared" si="3"/>
        <v>42.662271527576884</v>
      </c>
      <c r="K4" s="123">
        <f t="shared" si="3"/>
        <v>38.860269137043424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37.100818751022146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20.680821157809767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40.173451157952101</v>
      </c>
      <c r="I5" s="99">
        <v>38.095231655725797</v>
      </c>
      <c r="J5" s="99">
        <v>42.662271527576884</v>
      </c>
      <c r="K5" s="99">
        <v>38.860269137043424</v>
      </c>
      <c r="L5" s="99">
        <v>0</v>
      </c>
      <c r="M5" s="99">
        <v>0</v>
      </c>
      <c r="N5" s="99">
        <v>0</v>
      </c>
      <c r="O5" s="99">
        <v>37.100818751022146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20.680821157809767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0.35235932677685994</v>
      </c>
      <c r="I9" s="123">
        <v>1.2696083303694319</v>
      </c>
      <c r="J9" s="123">
        <v>2.3783147771287778</v>
      </c>
      <c r="K9" s="123">
        <v>2.0484918948957631</v>
      </c>
      <c r="L9" s="123">
        <v>0</v>
      </c>
      <c r="M9" s="123">
        <v>0</v>
      </c>
      <c r="N9" s="123">
        <v>0</v>
      </c>
      <c r="O9" s="123">
        <v>4.5839866042726722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0.35747428357785183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4.9233894799285611</v>
      </c>
      <c r="I10" s="99">
        <v>5.6435489101146974</v>
      </c>
      <c r="J10" s="99">
        <v>6.5392626379980259</v>
      </c>
      <c r="K10" s="99">
        <v>6.1487041570194867</v>
      </c>
      <c r="L10" s="99">
        <v>0</v>
      </c>
      <c r="M10" s="99">
        <v>0</v>
      </c>
      <c r="N10" s="99">
        <v>0</v>
      </c>
      <c r="O10" s="99">
        <v>4.5839866042726722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5.2776271574442859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2.9708182160887611</v>
      </c>
      <c r="I11" s="99">
        <v>3.0502971366574703</v>
      </c>
      <c r="J11" s="99">
        <v>2.8416593362140237</v>
      </c>
      <c r="K11" s="99">
        <v>2.842436277956049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2.7999899248362397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0.75450820768865035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0.75450820768865035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0.6543494670649872</v>
      </c>
      <c r="I19" s="123">
        <v>0.69289576255418728</v>
      </c>
      <c r="J19" s="123">
        <v>0.57192686884040722</v>
      </c>
      <c r="K19" s="123">
        <v>0.6119793083355497</v>
      </c>
      <c r="L19" s="123">
        <v>0</v>
      </c>
      <c r="M19" s="123">
        <v>0</v>
      </c>
      <c r="N19" s="123">
        <v>0</v>
      </c>
      <c r="O19" s="123">
        <v>0.62496951943966605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0.40230276581450036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1.7897147660145938</v>
      </c>
      <c r="I21" s="99">
        <v>1.8768235077818891</v>
      </c>
      <c r="J21" s="99">
        <v>1.7511432695686941</v>
      </c>
      <c r="K21" s="99">
        <v>1.7673568657883489</v>
      </c>
      <c r="L21" s="99">
        <v>0</v>
      </c>
      <c r="M21" s="99">
        <v>0</v>
      </c>
      <c r="N21" s="99">
        <v>0</v>
      </c>
      <c r="O21" s="99">
        <v>1.8856838948610615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1.7595219867491334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36.692448609646092</v>
      </c>
      <c r="D24" s="118">
        <f t="shared" si="7"/>
        <v>35.281592118209694</v>
      </c>
      <c r="E24" s="118">
        <f t="shared" si="7"/>
        <v>34.616510028114917</v>
      </c>
      <c r="F24" s="118">
        <f t="shared" si="7"/>
        <v>36.167283183961381</v>
      </c>
      <c r="G24" s="118">
        <f t="shared" si="7"/>
        <v>34.682533118594492</v>
      </c>
      <c r="H24" s="118">
        <f t="shared" si="7"/>
        <v>31.506758354571659</v>
      </c>
      <c r="I24" s="118">
        <f t="shared" si="7"/>
        <v>28.919358873547328</v>
      </c>
      <c r="J24" s="118">
        <f t="shared" si="7"/>
        <v>29.165025570304742</v>
      </c>
      <c r="K24" s="118">
        <f t="shared" si="7"/>
        <v>29.048599729956681</v>
      </c>
      <c r="L24" s="118">
        <f t="shared" si="7"/>
        <v>30.384342109736874</v>
      </c>
      <c r="M24" s="118">
        <f t="shared" si="7"/>
        <v>22.943950384552217</v>
      </c>
      <c r="N24" s="118">
        <f t="shared" si="7"/>
        <v>25.28835786258152</v>
      </c>
      <c r="O24" s="118">
        <f t="shared" si="7"/>
        <v>26.301141379087447</v>
      </c>
      <c r="P24" s="118">
        <f t="shared" si="7"/>
        <v>0</v>
      </c>
      <c r="Q24" s="118">
        <f t="shared" si="7"/>
        <v>17.816427971560802</v>
      </c>
      <c r="R24" s="118">
        <f t="shared" ref="R24:V24" si="8">R25+R28+R30+R39</f>
        <v>19.906820245925417</v>
      </c>
      <c r="S24" s="118">
        <f t="shared" si="8"/>
        <v>18.338264894987326</v>
      </c>
      <c r="T24" s="118">
        <f t="shared" si="8"/>
        <v>17.589161618297123</v>
      </c>
      <c r="U24" s="118">
        <f t="shared" si="8"/>
        <v>15.16105438265706</v>
      </c>
      <c r="V24" s="118">
        <f t="shared" si="8"/>
        <v>12.442858861431361</v>
      </c>
      <c r="W24" s="118">
        <f t="shared" ref="W24" si="9">W25+W28+W30+W39</f>
        <v>18.792602665417849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35.472715120961141</v>
      </c>
      <c r="D25" s="123">
        <f t="shared" si="10"/>
        <v>34.067278259851186</v>
      </c>
      <c r="E25" s="123">
        <f t="shared" si="10"/>
        <v>33.490323410964486</v>
      </c>
      <c r="F25" s="123">
        <f t="shared" si="10"/>
        <v>34.94457927597864</v>
      </c>
      <c r="G25" s="123">
        <f t="shared" si="10"/>
        <v>33.621193827382562</v>
      </c>
      <c r="H25" s="123">
        <f t="shared" si="10"/>
        <v>30.624296261220643</v>
      </c>
      <c r="I25" s="123">
        <f t="shared" si="10"/>
        <v>28.033991436059068</v>
      </c>
      <c r="J25" s="123">
        <f t="shared" si="10"/>
        <v>28.478030098583471</v>
      </c>
      <c r="K25" s="123">
        <f t="shared" si="10"/>
        <v>28.271777759179781</v>
      </c>
      <c r="L25" s="123">
        <f t="shared" si="10"/>
        <v>29.620746637694722</v>
      </c>
      <c r="M25" s="123">
        <f t="shared" si="10"/>
        <v>22.121855140598676</v>
      </c>
      <c r="N25" s="123">
        <f t="shared" si="10"/>
        <v>24.536486325269795</v>
      </c>
      <c r="O25" s="123">
        <f t="shared" si="10"/>
        <v>25.554230720301501</v>
      </c>
      <c r="P25" s="123">
        <f t="shared" si="10"/>
        <v>0</v>
      </c>
      <c r="Q25" s="123">
        <f t="shared" si="10"/>
        <v>17.207004837771528</v>
      </c>
      <c r="R25" s="123">
        <f t="shared" ref="R25:V25" si="11">SUM(R26:R27)</f>
        <v>19.44154462145022</v>
      </c>
      <c r="S25" s="123">
        <f t="shared" si="11"/>
        <v>17.783814938406596</v>
      </c>
      <c r="T25" s="123">
        <f t="shared" si="11"/>
        <v>17.021509275635154</v>
      </c>
      <c r="U25" s="123">
        <f t="shared" si="11"/>
        <v>14.626654146703709</v>
      </c>
      <c r="V25" s="123">
        <f t="shared" si="11"/>
        <v>11.897730441592731</v>
      </c>
      <c r="W25" s="123">
        <f t="shared" ref="W25" si="12">SUM(W26:W27)</f>
        <v>18.280566613435749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35.472715120961141</v>
      </c>
      <c r="D26" s="99">
        <v>34.067278259851186</v>
      </c>
      <c r="E26" s="99">
        <v>33.490323410964486</v>
      </c>
      <c r="F26" s="99">
        <v>34.94457927597864</v>
      </c>
      <c r="G26" s="99">
        <v>33.621193827382562</v>
      </c>
      <c r="H26" s="99">
        <v>30.624296261220643</v>
      </c>
      <c r="I26" s="99">
        <v>28.033991436059068</v>
      </c>
      <c r="J26" s="99">
        <v>28.478030098583471</v>
      </c>
      <c r="K26" s="99">
        <v>28.271777759179781</v>
      </c>
      <c r="L26" s="99">
        <v>29.620746637694722</v>
      </c>
      <c r="M26" s="99">
        <v>22.121855140598676</v>
      </c>
      <c r="N26" s="99">
        <v>24.536486325269795</v>
      </c>
      <c r="O26" s="99">
        <v>25.554230720301501</v>
      </c>
      <c r="P26" s="99">
        <v>0</v>
      </c>
      <c r="Q26" s="99">
        <v>17.207004837771528</v>
      </c>
      <c r="R26" s="99">
        <v>19.44154462145022</v>
      </c>
      <c r="S26" s="99">
        <v>17.783814938406596</v>
      </c>
      <c r="T26" s="99">
        <v>17.021509275635154</v>
      </c>
      <c r="U26" s="99">
        <v>14.626654146703709</v>
      </c>
      <c r="V26" s="99">
        <v>11.897730441592731</v>
      </c>
      <c r="W26" s="99">
        <v>18.280566613435749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0.34206648040667614</v>
      </c>
      <c r="D30" s="123">
        <v>0.25991675660707869</v>
      </c>
      <c r="E30" s="123">
        <v>0.24490681162364916</v>
      </c>
      <c r="F30" s="123">
        <v>0.28280873177744192</v>
      </c>
      <c r="G30" s="123">
        <v>0.288276889757212</v>
      </c>
      <c r="H30" s="123">
        <v>0.22812756170215664</v>
      </c>
      <c r="I30" s="123">
        <v>0.19263644314079048</v>
      </c>
      <c r="J30" s="123">
        <v>0.11507526134426431</v>
      </c>
      <c r="K30" s="123">
        <v>0.16493979513828838</v>
      </c>
      <c r="L30" s="123">
        <v>0.11601543474668935</v>
      </c>
      <c r="M30" s="123">
        <v>0.12660731429594774</v>
      </c>
      <c r="N30" s="123">
        <v>0.11554174043646122</v>
      </c>
      <c r="O30" s="123">
        <v>0.12215882291278735</v>
      </c>
      <c r="P30" s="123">
        <v>0</v>
      </c>
      <c r="Q30" s="123">
        <v>9.954940051697303E-2</v>
      </c>
      <c r="R30" s="123">
        <v>9.4624027016036158E-2</v>
      </c>
      <c r="S30" s="123">
        <v>0.105395106081822</v>
      </c>
      <c r="T30" s="123">
        <v>9.3922475603847602E-2</v>
      </c>
      <c r="U30" s="123">
        <v>8.3364288038317941E-2</v>
      </c>
      <c r="V30" s="123">
        <v>8.5531839433579809E-2</v>
      </c>
      <c r="W30" s="123">
        <v>0.11133597762350787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3.1346543747099775</v>
      </c>
      <c r="D31" s="99">
        <v>3.2150092129526864</v>
      </c>
      <c r="E31" s="99">
        <v>3.1221001083606077</v>
      </c>
      <c r="F31" s="99">
        <v>3.1549981745727709</v>
      </c>
      <c r="G31" s="99">
        <v>3.0716700386555313</v>
      </c>
      <c r="H31" s="99">
        <v>2.970818216088762</v>
      </c>
      <c r="I31" s="99">
        <v>3.0502971366574694</v>
      </c>
      <c r="J31" s="99">
        <v>2.8416593362140237</v>
      </c>
      <c r="K31" s="99">
        <v>2.8424362779560486</v>
      </c>
      <c r="L31" s="99">
        <v>2.9559730577651897</v>
      </c>
      <c r="M31" s="99">
        <v>3.1362278213937906</v>
      </c>
      <c r="N31" s="99">
        <v>3.0303636977288475</v>
      </c>
      <c r="O31" s="99">
        <v>2.9600022475021546</v>
      </c>
      <c r="P31" s="99">
        <v>0</v>
      </c>
      <c r="Q31" s="99">
        <v>2.7421854981485732</v>
      </c>
      <c r="R31" s="99">
        <v>2.7274592728175371</v>
      </c>
      <c r="S31" s="99">
        <v>2.8358013129791302</v>
      </c>
      <c r="T31" s="99">
        <v>2.8743463333377188</v>
      </c>
      <c r="U31" s="99">
        <v>2.7121493934264</v>
      </c>
      <c r="V31" s="99">
        <v>2.7434137657574378</v>
      </c>
      <c r="W31" s="99">
        <v>2.7999899248362392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0.65699774539997524</v>
      </c>
      <c r="H32" s="99">
        <v>0.60737674421790655</v>
      </c>
      <c r="I32" s="99">
        <v>0.75450820768865035</v>
      </c>
      <c r="J32" s="99">
        <v>0</v>
      </c>
      <c r="K32" s="99">
        <v>0.59855461561571788</v>
      </c>
      <c r="L32" s="99">
        <v>1.3331163510873176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0.55541847161212399</v>
      </c>
      <c r="S32" s="99">
        <v>0.65022822868233487</v>
      </c>
      <c r="T32" s="99">
        <v>0.65709188289423459</v>
      </c>
      <c r="U32" s="99">
        <v>0</v>
      </c>
      <c r="V32" s="99">
        <v>0</v>
      </c>
      <c r="W32" s="99">
        <v>0.62862748617473352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0.65699774539997524</v>
      </c>
      <c r="H33" s="102">
        <v>0.60737674421790655</v>
      </c>
      <c r="I33" s="102">
        <v>0.75450820768865035</v>
      </c>
      <c r="J33" s="102">
        <v>0</v>
      </c>
      <c r="K33" s="102">
        <v>0.59855461561571788</v>
      </c>
      <c r="L33" s="102">
        <v>1.3331163510873176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0.55541847161212399</v>
      </c>
      <c r="S33" s="102">
        <v>0.65022822868233487</v>
      </c>
      <c r="T33" s="102">
        <v>0.65709188289423459</v>
      </c>
      <c r="U33" s="102">
        <v>0</v>
      </c>
      <c r="V33" s="102">
        <v>0</v>
      </c>
      <c r="W33" s="102">
        <v>0.62862748617473352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0.87766700827827637</v>
      </c>
      <c r="D39" s="123">
        <v>0.95439710175143244</v>
      </c>
      <c r="E39" s="123">
        <v>0.88127980552677754</v>
      </c>
      <c r="F39" s="123">
        <v>0.93989517620529583</v>
      </c>
      <c r="G39" s="123">
        <v>0.77306240145471294</v>
      </c>
      <c r="H39" s="123">
        <v>0.65433453164886035</v>
      </c>
      <c r="I39" s="123">
        <v>0.69273099434746799</v>
      </c>
      <c r="J39" s="123">
        <v>0.57192021037700713</v>
      </c>
      <c r="K39" s="123">
        <v>0.61188217563861425</v>
      </c>
      <c r="L39" s="123">
        <v>0.64758003729546187</v>
      </c>
      <c r="M39" s="123">
        <v>0.69548792965759254</v>
      </c>
      <c r="N39" s="123">
        <v>0.63632979687526126</v>
      </c>
      <c r="O39" s="123">
        <v>0.62475183587315974</v>
      </c>
      <c r="P39" s="123">
        <v>0</v>
      </c>
      <c r="Q39" s="123">
        <v>0.50987373327229923</v>
      </c>
      <c r="R39" s="123">
        <v>0.37065159745916215</v>
      </c>
      <c r="S39" s="123">
        <v>0.44905485049890792</v>
      </c>
      <c r="T39" s="123">
        <v>0.47372986705812159</v>
      </c>
      <c r="U39" s="123">
        <v>0.45103594791503232</v>
      </c>
      <c r="V39" s="123">
        <v>0.45959658040504964</v>
      </c>
      <c r="W39" s="123">
        <v>0.40070007435859106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2.0340405780359689</v>
      </c>
      <c r="D40" s="99">
        <v>2.0601701645100894</v>
      </c>
      <c r="E40" s="99">
        <v>1.923206020220068</v>
      </c>
      <c r="F40" s="99">
        <v>1.8677404142541134</v>
      </c>
      <c r="G40" s="99">
        <v>1.8126614275868063</v>
      </c>
      <c r="H40" s="99">
        <v>1.7897147660145936</v>
      </c>
      <c r="I40" s="99">
        <v>1.8768235077818893</v>
      </c>
      <c r="J40" s="99">
        <v>1.7511432695686944</v>
      </c>
      <c r="K40" s="99">
        <v>1.7673568657883489</v>
      </c>
      <c r="L40" s="99">
        <v>1.8066410520778591</v>
      </c>
      <c r="M40" s="99">
        <v>1.8981597447769472</v>
      </c>
      <c r="N40" s="99">
        <v>1.8838369903417984</v>
      </c>
      <c r="O40" s="99">
        <v>1.8856838948610612</v>
      </c>
      <c r="P40" s="99">
        <v>0</v>
      </c>
      <c r="Q40" s="99">
        <v>1.858421903858654</v>
      </c>
      <c r="R40" s="99">
        <v>1.7119921836973724</v>
      </c>
      <c r="S40" s="99">
        <v>1.855703118525134</v>
      </c>
      <c r="T40" s="99">
        <v>1.8570620058541918</v>
      </c>
      <c r="U40" s="99">
        <v>1.8201736406801061</v>
      </c>
      <c r="V40" s="99">
        <v>1.932219841506897</v>
      </c>
      <c r="W40" s="99">
        <v>1.7595219867491336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49.770650910050705</v>
      </c>
      <c r="D43" s="118">
        <f t="shared" si="14"/>
        <v>43.133343205373187</v>
      </c>
      <c r="E43" s="118">
        <f t="shared" si="14"/>
        <v>45.921858326075792</v>
      </c>
      <c r="F43" s="118">
        <f t="shared" si="14"/>
        <v>45.093236102214341</v>
      </c>
      <c r="G43" s="118">
        <f t="shared" si="14"/>
        <v>45.056225784006095</v>
      </c>
      <c r="H43" s="118">
        <f t="shared" si="14"/>
        <v>40.85336755373735</v>
      </c>
      <c r="I43" s="118">
        <f t="shared" si="14"/>
        <v>34.886067977634113</v>
      </c>
      <c r="J43" s="118">
        <f t="shared" si="14"/>
        <v>40.258760943605154</v>
      </c>
      <c r="K43" s="118">
        <f t="shared" si="14"/>
        <v>38.670923724557561</v>
      </c>
      <c r="L43" s="118">
        <f t="shared" si="14"/>
        <v>36.349771268866213</v>
      </c>
      <c r="M43" s="118">
        <f t="shared" si="14"/>
        <v>29.473858294358724</v>
      </c>
      <c r="N43" s="118">
        <f t="shared" si="14"/>
        <v>31.896093769624144</v>
      </c>
      <c r="O43" s="118">
        <f t="shared" si="14"/>
        <v>32.30681549175624</v>
      </c>
      <c r="P43" s="118">
        <f t="shared" si="14"/>
        <v>25.3640538574783</v>
      </c>
      <c r="Q43" s="118">
        <f t="shared" si="14"/>
        <v>26.66468455686757</v>
      </c>
      <c r="R43" s="118">
        <f t="shared" ref="R43:V43" si="15">R44+R47+R49+R58</f>
        <v>0</v>
      </c>
      <c r="S43" s="118">
        <f t="shared" si="15"/>
        <v>25.428778870985315</v>
      </c>
      <c r="T43" s="118">
        <f t="shared" si="15"/>
        <v>23.088818404029958</v>
      </c>
      <c r="U43" s="118">
        <f t="shared" si="15"/>
        <v>22.035507591601991</v>
      </c>
      <c r="V43" s="118">
        <f t="shared" si="15"/>
        <v>21.319330478635646</v>
      </c>
      <c r="W43" s="118">
        <f t="shared" ref="W43" si="16">W44+W47+W49+W58</f>
        <v>19.595794864419851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46.628353350382689</v>
      </c>
      <c r="D44" s="123">
        <f t="shared" si="17"/>
        <v>40.386381101160005</v>
      </c>
      <c r="E44" s="123">
        <f t="shared" si="17"/>
        <v>42.488633561612367</v>
      </c>
      <c r="F44" s="123">
        <f t="shared" si="17"/>
        <v>42.251899960368789</v>
      </c>
      <c r="G44" s="123">
        <f t="shared" si="17"/>
        <v>42.186228680279719</v>
      </c>
      <c r="H44" s="123">
        <f t="shared" si="17"/>
        <v>38.522554349270223</v>
      </c>
      <c r="I44" s="123">
        <f t="shared" si="17"/>
        <v>31.738666216229884</v>
      </c>
      <c r="J44" s="123">
        <f t="shared" si="17"/>
        <v>36.678914198115095</v>
      </c>
      <c r="K44" s="123">
        <f t="shared" si="17"/>
        <v>35.907885067034719</v>
      </c>
      <c r="L44" s="123">
        <f t="shared" si="17"/>
        <v>34.045978635891487</v>
      </c>
      <c r="M44" s="123">
        <f t="shared" si="17"/>
        <v>27.401965763257365</v>
      </c>
      <c r="N44" s="123">
        <f t="shared" si="17"/>
        <v>29.529835165800019</v>
      </c>
      <c r="O44" s="123">
        <f t="shared" si="17"/>
        <v>30.152681072226748</v>
      </c>
      <c r="P44" s="123">
        <f t="shared" si="17"/>
        <v>22.644580308184423</v>
      </c>
      <c r="Q44" s="123">
        <f t="shared" si="17"/>
        <v>22.979345179985245</v>
      </c>
      <c r="R44" s="123">
        <f t="shared" ref="R44:V44" si="18">SUM(R45:R46)</f>
        <v>0</v>
      </c>
      <c r="S44" s="123">
        <f t="shared" si="18"/>
        <v>21.389166973012969</v>
      </c>
      <c r="T44" s="123">
        <f t="shared" si="18"/>
        <v>19.233162524309371</v>
      </c>
      <c r="U44" s="123">
        <f t="shared" si="18"/>
        <v>18.276456286595138</v>
      </c>
      <c r="V44" s="123">
        <f t="shared" si="18"/>
        <v>17.324120461781732</v>
      </c>
      <c r="W44" s="123">
        <f t="shared" ref="W44" si="19">SUM(W45:W46)</f>
        <v>17.003476623889377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46.628353350382689</v>
      </c>
      <c r="D45" s="99">
        <v>40.386381101160005</v>
      </c>
      <c r="E45" s="99">
        <v>42.488633561612367</v>
      </c>
      <c r="F45" s="99">
        <v>42.251899960368789</v>
      </c>
      <c r="G45" s="99">
        <v>42.186228680279719</v>
      </c>
      <c r="H45" s="99">
        <v>38.522554349270223</v>
      </c>
      <c r="I45" s="99">
        <v>31.738666216229884</v>
      </c>
      <c r="J45" s="99">
        <v>36.678914198115095</v>
      </c>
      <c r="K45" s="99">
        <v>35.907885067034719</v>
      </c>
      <c r="L45" s="99">
        <v>34.045978635891487</v>
      </c>
      <c r="M45" s="99">
        <v>27.401965763257365</v>
      </c>
      <c r="N45" s="99">
        <v>29.529835165800019</v>
      </c>
      <c r="O45" s="99">
        <v>30.152681072226748</v>
      </c>
      <c r="P45" s="99">
        <v>22.644580308184423</v>
      </c>
      <c r="Q45" s="99">
        <v>22.979345179985245</v>
      </c>
      <c r="R45" s="99">
        <v>0</v>
      </c>
      <c r="S45" s="99">
        <v>21.389166973012969</v>
      </c>
      <c r="T45" s="99">
        <v>19.233162524309371</v>
      </c>
      <c r="U45" s="99">
        <v>18.276456286595138</v>
      </c>
      <c r="V45" s="99">
        <v>17.324120461781732</v>
      </c>
      <c r="W45" s="99">
        <v>17.003476623889377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2.2646519418219473</v>
      </c>
      <c r="D49" s="123">
        <v>1.7925986648654353</v>
      </c>
      <c r="E49" s="123">
        <v>2.5519430166844979</v>
      </c>
      <c r="F49" s="123">
        <v>1.9014165570975845</v>
      </c>
      <c r="G49" s="123">
        <v>2.096888612909551</v>
      </c>
      <c r="H49" s="123">
        <v>1.6765231481334311</v>
      </c>
      <c r="I49" s="123">
        <v>2.4546198849272702</v>
      </c>
      <c r="J49" s="123">
        <v>3.0078548300058783</v>
      </c>
      <c r="K49" s="123">
        <v>2.1510764504117943</v>
      </c>
      <c r="L49" s="123">
        <v>1.6561363408189047</v>
      </c>
      <c r="M49" s="123">
        <v>1.3764863298833514</v>
      </c>
      <c r="N49" s="123">
        <v>1.7299917589259572</v>
      </c>
      <c r="O49" s="123">
        <v>1.5294570898367119</v>
      </c>
      <c r="P49" s="123">
        <v>2.1367014371871091</v>
      </c>
      <c r="Q49" s="123">
        <v>3.1753774097688261</v>
      </c>
      <c r="R49" s="123">
        <v>0</v>
      </c>
      <c r="S49" s="123">
        <v>3.5906030703240339</v>
      </c>
      <c r="T49" s="123">
        <v>3.3818285254265352</v>
      </c>
      <c r="U49" s="123">
        <v>3.3079323331660202</v>
      </c>
      <c r="V49" s="123">
        <v>3.5355391959682256</v>
      </c>
      <c r="W49" s="123">
        <v>2.1915631772738986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4.2549788984112373</v>
      </c>
      <c r="D50" s="99">
        <v>4.0254581116728714</v>
      </c>
      <c r="E50" s="99">
        <v>4.2417349768380301</v>
      </c>
      <c r="F50" s="99">
        <v>4.0518080615809593</v>
      </c>
      <c r="G50" s="99">
        <v>3.9802901258555128</v>
      </c>
      <c r="H50" s="99">
        <v>3.9883201694572432</v>
      </c>
      <c r="I50" s="99">
        <v>3.6459902978615264</v>
      </c>
      <c r="J50" s="99">
        <v>3.9664631640023074</v>
      </c>
      <c r="K50" s="99">
        <v>3.7067562232704456</v>
      </c>
      <c r="L50" s="99">
        <v>3.6733752835323754</v>
      </c>
      <c r="M50" s="99">
        <v>3.9552595111720219</v>
      </c>
      <c r="N50" s="99">
        <v>3.8963243617720975</v>
      </c>
      <c r="O50" s="99">
        <v>3.63682117478265</v>
      </c>
      <c r="P50" s="99">
        <v>3.6343718377384517</v>
      </c>
      <c r="Q50" s="99">
        <v>3.1754606983566234</v>
      </c>
      <c r="R50" s="99">
        <v>0</v>
      </c>
      <c r="S50" s="99">
        <v>3.5940774945836287</v>
      </c>
      <c r="T50" s="99">
        <v>3.3862247107656382</v>
      </c>
      <c r="U50" s="99">
        <v>3.3141205171273076</v>
      </c>
      <c r="V50" s="99">
        <v>3.540996325214266</v>
      </c>
      <c r="W50" s="99">
        <v>3.1341801144642183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1.005496906570873</v>
      </c>
      <c r="D51" s="99">
        <v>0</v>
      </c>
      <c r="E51" s="99">
        <v>1.018470740990093</v>
      </c>
      <c r="F51" s="99">
        <v>0.94590150447742882</v>
      </c>
      <c r="G51" s="99">
        <v>0.8514617053932243</v>
      </c>
      <c r="H51" s="99">
        <v>0.81606064628350206</v>
      </c>
      <c r="I51" s="99">
        <v>0.90100802823902482</v>
      </c>
      <c r="J51" s="99">
        <v>0.91088922200930855</v>
      </c>
      <c r="K51" s="99">
        <v>0.78192658661414505</v>
      </c>
      <c r="L51" s="99">
        <v>1.656972938072933</v>
      </c>
      <c r="M51" s="99">
        <v>0.79255608759056251</v>
      </c>
      <c r="N51" s="99">
        <v>0</v>
      </c>
      <c r="O51" s="99">
        <v>0</v>
      </c>
      <c r="P51" s="99">
        <v>0.69428980283605157</v>
      </c>
      <c r="Q51" s="99">
        <v>0</v>
      </c>
      <c r="R51" s="99">
        <v>0</v>
      </c>
      <c r="S51" s="99">
        <v>0.82387565398359208</v>
      </c>
      <c r="T51" s="99">
        <v>0.77280524936964634</v>
      </c>
      <c r="U51" s="99">
        <v>0.69913149028661714</v>
      </c>
      <c r="V51" s="99">
        <v>0.77723321855736482</v>
      </c>
      <c r="W51" s="99">
        <v>0.70275895979744907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1.005496906570873</v>
      </c>
      <c r="D52" s="102">
        <v>0</v>
      </c>
      <c r="E52" s="102">
        <v>1.018470740990093</v>
      </c>
      <c r="F52" s="102">
        <v>0.94590150447742882</v>
      </c>
      <c r="G52" s="102">
        <v>0.8514617053932243</v>
      </c>
      <c r="H52" s="102">
        <v>0.81606064628350206</v>
      </c>
      <c r="I52" s="102">
        <v>0.90100802823902482</v>
      </c>
      <c r="J52" s="102">
        <v>0.91088922200930855</v>
      </c>
      <c r="K52" s="102">
        <v>0.78192658661414505</v>
      </c>
      <c r="L52" s="102">
        <v>1.656972938072933</v>
      </c>
      <c r="M52" s="102">
        <v>0.79255608759056251</v>
      </c>
      <c r="N52" s="102">
        <v>0</v>
      </c>
      <c r="O52" s="102">
        <v>0</v>
      </c>
      <c r="P52" s="102">
        <v>0.69428980283605157</v>
      </c>
      <c r="Q52" s="102">
        <v>0</v>
      </c>
      <c r="R52" s="102">
        <v>0</v>
      </c>
      <c r="S52" s="102">
        <v>0.82387565398359208</v>
      </c>
      <c r="T52" s="102">
        <v>0.77280524936964634</v>
      </c>
      <c r="U52" s="102">
        <v>0.69913149028661714</v>
      </c>
      <c r="V52" s="102">
        <v>0.77723321855736482</v>
      </c>
      <c r="W52" s="102">
        <v>0.70275895979744907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0.87764561784606931</v>
      </c>
      <c r="D58" s="123">
        <v>0.95436343934774259</v>
      </c>
      <c r="E58" s="123">
        <v>0.88128174777892965</v>
      </c>
      <c r="F58" s="123">
        <v>0.93991958474797144</v>
      </c>
      <c r="G58" s="123">
        <v>0.77310849081682631</v>
      </c>
      <c r="H58" s="123">
        <v>0.65429005633369619</v>
      </c>
      <c r="I58" s="123">
        <v>0.69278187647695655</v>
      </c>
      <c r="J58" s="123">
        <v>0.57199191548418682</v>
      </c>
      <c r="K58" s="123">
        <v>0.61196220711104532</v>
      </c>
      <c r="L58" s="123">
        <v>0.64765629215582454</v>
      </c>
      <c r="M58" s="123">
        <v>0.69540620121800734</v>
      </c>
      <c r="N58" s="123">
        <v>0.63626684489816587</v>
      </c>
      <c r="O58" s="123">
        <v>0.62467732969278178</v>
      </c>
      <c r="P58" s="123">
        <v>0.58277211210676794</v>
      </c>
      <c r="Q58" s="123">
        <v>0.50996196711349839</v>
      </c>
      <c r="R58" s="123">
        <v>0</v>
      </c>
      <c r="S58" s="123">
        <v>0.44900882764831324</v>
      </c>
      <c r="T58" s="123">
        <v>0.47382735429405287</v>
      </c>
      <c r="U58" s="123">
        <v>0.45111897184083616</v>
      </c>
      <c r="V58" s="123">
        <v>0.45967082088568673</v>
      </c>
      <c r="W58" s="123">
        <v>0.40075506325657523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2.034040578035968</v>
      </c>
      <c r="D59" s="99">
        <v>2.0601701645100898</v>
      </c>
      <c r="E59" s="99">
        <v>1.9232060202200683</v>
      </c>
      <c r="F59" s="99">
        <v>1.8677404142541139</v>
      </c>
      <c r="G59" s="99">
        <v>1.8126614275868058</v>
      </c>
      <c r="H59" s="99">
        <v>1.7897147660145933</v>
      </c>
      <c r="I59" s="99">
        <v>1.8768235077818896</v>
      </c>
      <c r="J59" s="99">
        <v>1.7511432695686944</v>
      </c>
      <c r="K59" s="99">
        <v>1.7673568657883489</v>
      </c>
      <c r="L59" s="99">
        <v>1.8066410520778595</v>
      </c>
      <c r="M59" s="99">
        <v>1.8981597447769465</v>
      </c>
      <c r="N59" s="99">
        <v>1.8838369903417984</v>
      </c>
      <c r="O59" s="99">
        <v>1.8856838948610612</v>
      </c>
      <c r="P59" s="99">
        <v>1.8855333115425781</v>
      </c>
      <c r="Q59" s="99">
        <v>1.8584219038586542</v>
      </c>
      <c r="R59" s="99">
        <v>0</v>
      </c>
      <c r="S59" s="99">
        <v>1.8557031185251338</v>
      </c>
      <c r="T59" s="99">
        <v>1.8570620058541913</v>
      </c>
      <c r="U59" s="99">
        <v>1.8201736406801059</v>
      </c>
      <c r="V59" s="99">
        <v>1.9322198415068972</v>
      </c>
      <c r="W59" s="99">
        <v>1.7595219867491332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31.011234409345036</v>
      </c>
      <c r="D62" s="118">
        <f t="shared" si="21"/>
        <v>31.558545507288549</v>
      </c>
      <c r="E62" s="118">
        <f t="shared" si="21"/>
        <v>30.434939897351562</v>
      </c>
      <c r="F62" s="118">
        <f t="shared" si="21"/>
        <v>32.125570947571291</v>
      </c>
      <c r="G62" s="118">
        <f t="shared" si="21"/>
        <v>30.204542301977398</v>
      </c>
      <c r="H62" s="118">
        <f t="shared" si="21"/>
        <v>29.013333384429579</v>
      </c>
      <c r="I62" s="118">
        <f t="shared" si="21"/>
        <v>25.248139140364945</v>
      </c>
      <c r="J62" s="118">
        <f t="shared" si="21"/>
        <v>25.554957424571363</v>
      </c>
      <c r="K62" s="118">
        <f t="shared" si="21"/>
        <v>26.157054671966229</v>
      </c>
      <c r="L62" s="118">
        <f t="shared" si="21"/>
        <v>24.539636971843997</v>
      </c>
      <c r="M62" s="118">
        <f t="shared" si="21"/>
        <v>21.982239109731569</v>
      </c>
      <c r="N62" s="118">
        <f t="shared" si="21"/>
        <v>22.90417919776154</v>
      </c>
      <c r="O62" s="118">
        <f t="shared" si="21"/>
        <v>23.594351551203307</v>
      </c>
      <c r="P62" s="118">
        <f t="shared" si="21"/>
        <v>17.09847920865441</v>
      </c>
      <c r="Q62" s="118">
        <f t="shared" si="21"/>
        <v>17.503219238232319</v>
      </c>
      <c r="R62" s="118">
        <f t="shared" ref="R62:V62" si="22">R63+R66+R68+R77</f>
        <v>18.467368538669238</v>
      </c>
      <c r="S62" s="118">
        <f t="shared" si="22"/>
        <v>17.84849248653784</v>
      </c>
      <c r="T62" s="118">
        <f t="shared" si="22"/>
        <v>16.542697622327896</v>
      </c>
      <c r="U62" s="118">
        <f t="shared" si="22"/>
        <v>16.279143085852638</v>
      </c>
      <c r="V62" s="118">
        <f t="shared" si="22"/>
        <v>15.114806011745042</v>
      </c>
      <c r="W62" s="118">
        <f t="shared" ref="W62" si="23">W63+W66+W68+W77</f>
        <v>14.781631764796828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28.160455947241704</v>
      </c>
      <c r="D63" s="123">
        <f t="shared" si="24"/>
        <v>27.135602138303259</v>
      </c>
      <c r="E63" s="123">
        <f t="shared" si="24"/>
        <v>26.097165433722953</v>
      </c>
      <c r="F63" s="123">
        <f t="shared" si="24"/>
        <v>27.945911644422257</v>
      </c>
      <c r="G63" s="123">
        <f t="shared" si="24"/>
        <v>26.520003227363937</v>
      </c>
      <c r="H63" s="123">
        <f t="shared" si="24"/>
        <v>25.118808536578538</v>
      </c>
      <c r="I63" s="123">
        <f t="shared" si="24"/>
        <v>21.157986538161175</v>
      </c>
      <c r="J63" s="123">
        <f t="shared" si="24"/>
        <v>22.38940245049012</v>
      </c>
      <c r="K63" s="123">
        <f t="shared" si="24"/>
        <v>22.6484471961152</v>
      </c>
      <c r="L63" s="123">
        <f t="shared" si="24"/>
        <v>21.397904691117983</v>
      </c>
      <c r="M63" s="123">
        <f t="shared" si="24"/>
        <v>18.092154682453277</v>
      </c>
      <c r="N63" s="123">
        <f t="shared" si="24"/>
        <v>20.258774833842377</v>
      </c>
      <c r="O63" s="123">
        <f t="shared" si="24"/>
        <v>20.824622303179876</v>
      </c>
      <c r="P63" s="123">
        <f t="shared" si="24"/>
        <v>14.235434424774477</v>
      </c>
      <c r="Q63" s="123">
        <f t="shared" si="24"/>
        <v>14.908363415056748</v>
      </c>
      <c r="R63" s="123">
        <f t="shared" ref="R63:V63" si="25">SUM(R64:R65)</f>
        <v>15.725584710362524</v>
      </c>
      <c r="S63" s="123">
        <f t="shared" si="25"/>
        <v>14.748469953965822</v>
      </c>
      <c r="T63" s="123">
        <f t="shared" si="25"/>
        <v>13.466597048340519</v>
      </c>
      <c r="U63" s="123">
        <f t="shared" si="25"/>
        <v>12.791825029019979</v>
      </c>
      <c r="V63" s="123">
        <f t="shared" si="25"/>
        <v>11.974831070028662</v>
      </c>
      <c r="W63" s="123">
        <f t="shared" ref="W63" si="26">SUM(W64:W65)</f>
        <v>12.130082548710501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28.160455947241704</v>
      </c>
      <c r="D64" s="99">
        <v>27.135602138303259</v>
      </c>
      <c r="E64" s="99">
        <v>26.097165433722953</v>
      </c>
      <c r="F64" s="99">
        <v>27.945911644422257</v>
      </c>
      <c r="G64" s="99">
        <v>26.520003227363937</v>
      </c>
      <c r="H64" s="99">
        <v>25.118808536578538</v>
      </c>
      <c r="I64" s="99">
        <v>21.157986538161175</v>
      </c>
      <c r="J64" s="99">
        <v>22.38940245049012</v>
      </c>
      <c r="K64" s="99">
        <v>22.6484471961152</v>
      </c>
      <c r="L64" s="99">
        <v>21.397904691117983</v>
      </c>
      <c r="M64" s="99">
        <v>18.092154682453277</v>
      </c>
      <c r="N64" s="99">
        <v>20.258774833842377</v>
      </c>
      <c r="O64" s="99">
        <v>20.824622303179876</v>
      </c>
      <c r="P64" s="99">
        <v>14.235434424774477</v>
      </c>
      <c r="Q64" s="99">
        <v>14.908363415056748</v>
      </c>
      <c r="R64" s="99">
        <v>15.725584710362524</v>
      </c>
      <c r="S64" s="99">
        <v>14.748469953965822</v>
      </c>
      <c r="T64" s="99">
        <v>13.466597048340519</v>
      </c>
      <c r="U64" s="99">
        <v>12.791825029019979</v>
      </c>
      <c r="V64" s="99">
        <v>11.974831070028662</v>
      </c>
      <c r="W64" s="99">
        <v>12.130082548710501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1.7477398990729078</v>
      </c>
      <c r="D68" s="123">
        <v>2.6672223165398039</v>
      </c>
      <c r="E68" s="123">
        <v>2.6683071838662884</v>
      </c>
      <c r="F68" s="123">
        <v>2.6697613905760846</v>
      </c>
      <c r="G68" s="123">
        <v>2.5905045542822522</v>
      </c>
      <c r="H68" s="123">
        <v>2.4307179047987453</v>
      </c>
      <c r="I68" s="123">
        <v>2.4198140980741529</v>
      </c>
      <c r="J68" s="123">
        <v>1.8186145358330879</v>
      </c>
      <c r="K68" s="123">
        <v>2.1496347220388379</v>
      </c>
      <c r="L68" s="123">
        <v>1.7718565029779281</v>
      </c>
      <c r="M68" s="123">
        <v>2.2461382891921344</v>
      </c>
      <c r="N68" s="123">
        <v>1.5444082679674225</v>
      </c>
      <c r="O68" s="123">
        <v>1.6994499623499937</v>
      </c>
      <c r="P68" s="123">
        <v>1.5102060691700496</v>
      </c>
      <c r="Q68" s="123">
        <v>1.413389100241323</v>
      </c>
      <c r="R68" s="123">
        <v>1.5020249044056673</v>
      </c>
      <c r="S68" s="123">
        <v>1.8712119279831732</v>
      </c>
      <c r="T68" s="123">
        <v>1.882198402301978</v>
      </c>
      <c r="U68" s="123">
        <v>2.2109978414219018</v>
      </c>
      <c r="V68" s="123">
        <v>1.9817473476894212</v>
      </c>
      <c r="W68" s="123">
        <v>1.5894409799930109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2.7225757703808764</v>
      </c>
      <c r="D69" s="99">
        <v>2.8528999321236888</v>
      </c>
      <c r="E69" s="99">
        <v>2.7457007239422238</v>
      </c>
      <c r="F69" s="99">
        <v>2.8213589036979725</v>
      </c>
      <c r="G69" s="99">
        <v>2.5918885942053875</v>
      </c>
      <c r="H69" s="99">
        <v>2.7078162518612321</v>
      </c>
      <c r="I69" s="99">
        <v>2.5068063522828656</v>
      </c>
      <c r="J69" s="99">
        <v>2.5143539218750592</v>
      </c>
      <c r="K69" s="99">
        <v>2.3794093489880255</v>
      </c>
      <c r="L69" s="99">
        <v>2.3368853290244749</v>
      </c>
      <c r="M69" s="99">
        <v>2.7363359562210667</v>
      </c>
      <c r="N69" s="99">
        <v>2.6114734333248273</v>
      </c>
      <c r="O69" s="99">
        <v>2.4912418357032498</v>
      </c>
      <c r="P69" s="99">
        <v>2.3443536040149322</v>
      </c>
      <c r="Q69" s="99">
        <v>2.2913690067504842</v>
      </c>
      <c r="R69" s="99">
        <v>2.3077217672001797</v>
      </c>
      <c r="S69" s="99">
        <v>2.3556133646947743</v>
      </c>
      <c r="T69" s="99">
        <v>2.3294737622350659</v>
      </c>
      <c r="U69" s="99">
        <v>2.3374972106376211</v>
      </c>
      <c r="V69" s="99">
        <v>2.3811711212520974</v>
      </c>
      <c r="W69" s="99">
        <v>2.2850447981837663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0.64315802062256455</v>
      </c>
      <c r="D70" s="99">
        <v>0.61532091681166445</v>
      </c>
      <c r="E70" s="99">
        <v>0.65913928821866818</v>
      </c>
      <c r="F70" s="99">
        <v>0.65881296770630393</v>
      </c>
      <c r="G70" s="99">
        <v>0.55435396711914497</v>
      </c>
      <c r="H70" s="99">
        <v>0.55459030030049516</v>
      </c>
      <c r="I70" s="99">
        <v>0.62002990012726844</v>
      </c>
      <c r="J70" s="99">
        <v>0.57689158028945509</v>
      </c>
      <c r="K70" s="99">
        <v>0.50172960565874625</v>
      </c>
      <c r="L70" s="99">
        <v>1.0541165486286488</v>
      </c>
      <c r="M70" s="99">
        <v>0.55075298546254636</v>
      </c>
      <c r="N70" s="99">
        <v>0</v>
      </c>
      <c r="O70" s="99">
        <v>0</v>
      </c>
      <c r="P70" s="99">
        <v>0</v>
      </c>
      <c r="Q70" s="99">
        <v>0.50213925507463997</v>
      </c>
      <c r="R70" s="99">
        <v>0.46977876606015218</v>
      </c>
      <c r="S70" s="99">
        <v>0.53917503402010369</v>
      </c>
      <c r="T70" s="99">
        <v>0.53119113924618611</v>
      </c>
      <c r="U70" s="99">
        <v>0.49251630356419684</v>
      </c>
      <c r="V70" s="99">
        <v>0.5210602435128171</v>
      </c>
      <c r="W70" s="99">
        <v>0.51252657892655606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0.64315802062256455</v>
      </c>
      <c r="D71" s="102">
        <v>0.61532091681166445</v>
      </c>
      <c r="E71" s="102">
        <v>0.65913928821866818</v>
      </c>
      <c r="F71" s="102">
        <v>0.65881296770630393</v>
      </c>
      <c r="G71" s="102">
        <v>0.55435396711914497</v>
      </c>
      <c r="H71" s="102">
        <v>0.55459030030049516</v>
      </c>
      <c r="I71" s="102">
        <v>0.62002990012726844</v>
      </c>
      <c r="J71" s="102">
        <v>0.57689158028945509</v>
      </c>
      <c r="K71" s="102">
        <v>0.50172960565874625</v>
      </c>
      <c r="L71" s="102">
        <v>1.0541165486286488</v>
      </c>
      <c r="M71" s="102">
        <v>0.55075298546254636</v>
      </c>
      <c r="N71" s="102">
        <v>0</v>
      </c>
      <c r="O71" s="102">
        <v>0</v>
      </c>
      <c r="P71" s="102">
        <v>0</v>
      </c>
      <c r="Q71" s="102">
        <v>0.50213925507463997</v>
      </c>
      <c r="R71" s="102">
        <v>0.46977876606015218</v>
      </c>
      <c r="S71" s="102">
        <v>0.53917503402010369</v>
      </c>
      <c r="T71" s="102">
        <v>0.53119113924618611</v>
      </c>
      <c r="U71" s="102">
        <v>0.49251630356419684</v>
      </c>
      <c r="V71" s="102">
        <v>0.5210602435128171</v>
      </c>
      <c r="W71" s="102">
        <v>0.51252657892655606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1.1030385630304227</v>
      </c>
      <c r="D77" s="123">
        <v>1.7557210524454876</v>
      </c>
      <c r="E77" s="123">
        <v>1.6694672797623191</v>
      </c>
      <c r="F77" s="123">
        <v>1.5098979125729521</v>
      </c>
      <c r="G77" s="123">
        <v>1.0940345203312085</v>
      </c>
      <c r="H77" s="123">
        <v>1.4638069430522971</v>
      </c>
      <c r="I77" s="123">
        <v>1.670338504129617</v>
      </c>
      <c r="J77" s="123">
        <v>1.3469404382481538</v>
      </c>
      <c r="K77" s="123">
        <v>1.3589727538121932</v>
      </c>
      <c r="L77" s="123">
        <v>1.3698757777480863</v>
      </c>
      <c r="M77" s="123">
        <v>1.6439461380861589</v>
      </c>
      <c r="N77" s="123">
        <v>1.1009960959517391</v>
      </c>
      <c r="O77" s="123">
        <v>1.0702792856734367</v>
      </c>
      <c r="P77" s="123">
        <v>1.3528387147098855</v>
      </c>
      <c r="Q77" s="123">
        <v>1.1814667229342501</v>
      </c>
      <c r="R77" s="123">
        <v>1.239758923901048</v>
      </c>
      <c r="S77" s="123">
        <v>1.2288106045888454</v>
      </c>
      <c r="T77" s="123">
        <v>1.1939021716853992</v>
      </c>
      <c r="U77" s="123">
        <v>1.2763202154107589</v>
      </c>
      <c r="V77" s="123">
        <v>1.1582275940269602</v>
      </c>
      <c r="W77" s="123">
        <v>1.0621082360933165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1.7823302499005502</v>
      </c>
      <c r="D78" s="99">
        <v>1.8891389907645744</v>
      </c>
      <c r="E78" s="99">
        <v>1.7089458979938714</v>
      </c>
      <c r="F78" s="99">
        <v>1.5997269873923563</v>
      </c>
      <c r="G78" s="99">
        <v>1.5954615019459597</v>
      </c>
      <c r="H78" s="99">
        <v>1.648132561506521</v>
      </c>
      <c r="I78" s="99">
        <v>1.6864362296626598</v>
      </c>
      <c r="J78" s="99">
        <v>1.6497667855041798</v>
      </c>
      <c r="K78" s="99">
        <v>1.3893184814225548</v>
      </c>
      <c r="L78" s="99">
        <v>1.5811742969846987</v>
      </c>
      <c r="M78" s="99">
        <v>1.819553328441903</v>
      </c>
      <c r="N78" s="99">
        <v>1.7403170089022348</v>
      </c>
      <c r="O78" s="99">
        <v>1.6532011416278238</v>
      </c>
      <c r="P78" s="99">
        <v>1.5926788842975004</v>
      </c>
      <c r="Q78" s="99">
        <v>1.5926517747279449</v>
      </c>
      <c r="R78" s="99">
        <v>1.6039314648463003</v>
      </c>
      <c r="S78" s="99">
        <v>1.6422487594321209</v>
      </c>
      <c r="T78" s="99">
        <v>1.6280108074120379</v>
      </c>
      <c r="U78" s="99">
        <v>1.6361109154915312</v>
      </c>
      <c r="V78" s="99">
        <v>1.6825888628835455</v>
      </c>
      <c r="W78" s="99">
        <v>1.5860032615901571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1.2183744365586193</v>
      </c>
      <c r="D81" s="118">
        <f t="shared" si="28"/>
        <v>1.2121637085716042</v>
      </c>
      <c r="E81" s="118">
        <f t="shared" si="28"/>
        <v>1.1240056536542049</v>
      </c>
      <c r="F81" s="118">
        <f t="shared" si="28"/>
        <v>1.2204573451866334</v>
      </c>
      <c r="G81" s="118">
        <f t="shared" si="28"/>
        <v>1.0589953081819763</v>
      </c>
      <c r="H81" s="118">
        <f t="shared" si="28"/>
        <v>0.88030979742114113</v>
      </c>
      <c r="I81" s="118">
        <f t="shared" si="28"/>
        <v>0.88286169276489657</v>
      </c>
      <c r="J81" s="118">
        <f t="shared" si="28"/>
        <v>0.681821253609871</v>
      </c>
      <c r="K81" s="118">
        <f t="shared" si="28"/>
        <v>0.77326777100295718</v>
      </c>
      <c r="L81" s="118">
        <f t="shared" si="28"/>
        <v>0.76176327103329466</v>
      </c>
      <c r="M81" s="118">
        <f t="shared" si="28"/>
        <v>0.81960399055995958</v>
      </c>
      <c r="N81" s="118">
        <f t="shared" si="28"/>
        <v>0.74969500622984497</v>
      </c>
      <c r="O81" s="118">
        <f t="shared" si="28"/>
        <v>0.74434561882454453</v>
      </c>
      <c r="P81" s="118">
        <f t="shared" si="28"/>
        <v>0.69150826832517531</v>
      </c>
      <c r="Q81" s="118">
        <f t="shared" si="28"/>
        <v>0.60865755484286732</v>
      </c>
      <c r="R81" s="118">
        <f t="shared" ref="R81:V81" si="29">R82+R85+R87+R100</f>
        <v>0.46480651187265354</v>
      </c>
      <c r="S81" s="118">
        <f t="shared" si="29"/>
        <v>0.5535019204153423</v>
      </c>
      <c r="T81" s="118">
        <f t="shared" si="29"/>
        <v>0.56699918585534281</v>
      </c>
      <c r="U81" s="118">
        <f t="shared" si="29"/>
        <v>0.53373725106138514</v>
      </c>
      <c r="V81" s="118">
        <f t="shared" si="29"/>
        <v>0.54401936191564904</v>
      </c>
      <c r="W81" s="118">
        <f t="shared" ref="W81" si="30">W82+W85+W87+W100</f>
        <v>0.51018057963612851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0.34074169554507489</v>
      </c>
      <c r="D87" s="123">
        <v>0.25779903036430457</v>
      </c>
      <c r="E87" s="123">
        <v>0.24273234187376222</v>
      </c>
      <c r="F87" s="123">
        <v>0.28054127313482352</v>
      </c>
      <c r="G87" s="123">
        <v>0.28587741261012267</v>
      </c>
      <c r="H87" s="123">
        <v>0.22602780066132663</v>
      </c>
      <c r="I87" s="123">
        <v>0.19007494399810443</v>
      </c>
      <c r="J87" s="123">
        <v>0.10983507598065193</v>
      </c>
      <c r="K87" s="123">
        <v>0.16131096015197319</v>
      </c>
      <c r="L87" s="123">
        <v>0.11409949764689233</v>
      </c>
      <c r="M87" s="123">
        <v>0.12420257171975413</v>
      </c>
      <c r="N87" s="123">
        <v>0.11342557148129531</v>
      </c>
      <c r="O87" s="123">
        <v>0.11966661794690656</v>
      </c>
      <c r="P87" s="123">
        <v>0.10872963861899901</v>
      </c>
      <c r="Q87" s="123">
        <v>9.8697680443276106E-2</v>
      </c>
      <c r="R87" s="123">
        <v>9.4172658898978606E-2</v>
      </c>
      <c r="S87" s="123">
        <v>0.1045038682332303</v>
      </c>
      <c r="T87" s="123">
        <v>9.3194067606981054E-2</v>
      </c>
      <c r="U87" s="123">
        <v>8.2626597134891552E-2</v>
      </c>
      <c r="V87" s="123">
        <v>8.4346911972804889E-2</v>
      </c>
      <c r="W87" s="123">
        <v>0.10942917180886497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3.1346543747099775</v>
      </c>
      <c r="D92" s="102">
        <v>3.2150092129526864</v>
      </c>
      <c r="E92" s="102">
        <v>3.1221001083606068</v>
      </c>
      <c r="F92" s="102">
        <v>3.1549981745727709</v>
      </c>
      <c r="G92" s="102">
        <v>3.0716700386555313</v>
      </c>
      <c r="H92" s="102">
        <v>2.9708182160887615</v>
      </c>
      <c r="I92" s="102">
        <v>3.0502971366574694</v>
      </c>
      <c r="J92" s="102">
        <v>2.8416593362140237</v>
      </c>
      <c r="K92" s="102">
        <v>2.8424362779560477</v>
      </c>
      <c r="L92" s="102">
        <v>2.9559730577651897</v>
      </c>
      <c r="M92" s="102">
        <v>3.1362278213937911</v>
      </c>
      <c r="N92" s="102">
        <v>3.0303636977288479</v>
      </c>
      <c r="O92" s="102">
        <v>2.9600022475021546</v>
      </c>
      <c r="P92" s="102">
        <v>2.8606226023268828</v>
      </c>
      <c r="Q92" s="102">
        <v>2.7421854981485736</v>
      </c>
      <c r="R92" s="102">
        <v>2.727459272817538</v>
      </c>
      <c r="S92" s="102">
        <v>2.8358013129791306</v>
      </c>
      <c r="T92" s="102">
        <v>2.8743463333377188</v>
      </c>
      <c r="U92" s="102">
        <v>2.7121493934264</v>
      </c>
      <c r="V92" s="102">
        <v>2.7434137657574382</v>
      </c>
      <c r="W92" s="102">
        <v>2.7999899248362397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0.74056396654839818</v>
      </c>
      <c r="D93" s="105">
        <v>0.69340364820348621</v>
      </c>
      <c r="E93" s="105">
        <v>0.7494978280386515</v>
      </c>
      <c r="F93" s="105">
        <v>0.73656620042000276</v>
      </c>
      <c r="G93" s="105">
        <v>0.65699774539997546</v>
      </c>
      <c r="H93" s="105">
        <v>0.60737674421790655</v>
      </c>
      <c r="I93" s="105">
        <v>0.75450820768865046</v>
      </c>
      <c r="J93" s="105">
        <v>0.65100117159278992</v>
      </c>
      <c r="K93" s="105">
        <v>0.59855461561571788</v>
      </c>
      <c r="L93" s="105">
        <v>1.3331163510873181</v>
      </c>
      <c r="M93" s="105">
        <v>0.6280538102988239</v>
      </c>
      <c r="N93" s="105">
        <v>0</v>
      </c>
      <c r="O93" s="105">
        <v>0</v>
      </c>
      <c r="P93" s="105">
        <v>0.54583484817612216</v>
      </c>
      <c r="Q93" s="105">
        <v>0.60102577226002085</v>
      </c>
      <c r="R93" s="105">
        <v>0.55541847161212399</v>
      </c>
      <c r="S93" s="105">
        <v>0.6502282286823351</v>
      </c>
      <c r="T93" s="105">
        <v>0.65709188289423448</v>
      </c>
      <c r="U93" s="105">
        <v>0.57178470245451085</v>
      </c>
      <c r="V93" s="105">
        <v>0.60055029242287017</v>
      </c>
      <c r="W93" s="105">
        <v>0.62862748617473352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0.74056396654839818</v>
      </c>
      <c r="D94" s="99">
        <v>0.69340364820348621</v>
      </c>
      <c r="E94" s="99">
        <v>0.7494978280386515</v>
      </c>
      <c r="F94" s="99">
        <v>0.73656620042000276</v>
      </c>
      <c r="G94" s="99">
        <v>0.65699774539997546</v>
      </c>
      <c r="H94" s="99">
        <v>0.60737674421790655</v>
      </c>
      <c r="I94" s="99">
        <v>0.75450820768865046</v>
      </c>
      <c r="J94" s="99">
        <v>0.65100117159278992</v>
      </c>
      <c r="K94" s="99">
        <v>0.59855461561571788</v>
      </c>
      <c r="L94" s="99">
        <v>1.3331163510873181</v>
      </c>
      <c r="M94" s="99">
        <v>0.6280538102988239</v>
      </c>
      <c r="N94" s="99">
        <v>0</v>
      </c>
      <c r="O94" s="99">
        <v>0</v>
      </c>
      <c r="P94" s="99">
        <v>0.54583484817612216</v>
      </c>
      <c r="Q94" s="99">
        <v>0.60102577226002085</v>
      </c>
      <c r="R94" s="99">
        <v>0.55541847161212399</v>
      </c>
      <c r="S94" s="99">
        <v>0.6502282286823351</v>
      </c>
      <c r="T94" s="99">
        <v>0.65709188289423448</v>
      </c>
      <c r="U94" s="99">
        <v>0.57178470245451085</v>
      </c>
      <c r="V94" s="99">
        <v>0.60055029242287017</v>
      </c>
      <c r="W94" s="99">
        <v>0.62862748617473352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0.87763274101354438</v>
      </c>
      <c r="D100" s="123">
        <v>0.95436467820729964</v>
      </c>
      <c r="E100" s="123">
        <v>0.88127331178044266</v>
      </c>
      <c r="F100" s="123">
        <v>0.93991607205180983</v>
      </c>
      <c r="G100" s="123">
        <v>0.77311789557185362</v>
      </c>
      <c r="H100" s="123">
        <v>0.65428199675981447</v>
      </c>
      <c r="I100" s="123">
        <v>0.69278674876679214</v>
      </c>
      <c r="J100" s="123">
        <v>0.57198617762921911</v>
      </c>
      <c r="K100" s="123">
        <v>0.61195681085098397</v>
      </c>
      <c r="L100" s="123">
        <v>0.64766377338640235</v>
      </c>
      <c r="M100" s="123">
        <v>0.69540141884020545</v>
      </c>
      <c r="N100" s="123">
        <v>0.63626943474854969</v>
      </c>
      <c r="O100" s="123">
        <v>0.62467900087763795</v>
      </c>
      <c r="P100" s="123">
        <v>0.58277862970617633</v>
      </c>
      <c r="Q100" s="123">
        <v>0.50995987439959123</v>
      </c>
      <c r="R100" s="123">
        <v>0.37063385297367496</v>
      </c>
      <c r="S100" s="123">
        <v>0.44899805218211203</v>
      </c>
      <c r="T100" s="123">
        <v>0.4738051182483618</v>
      </c>
      <c r="U100" s="123">
        <v>0.45111065392649363</v>
      </c>
      <c r="V100" s="123">
        <v>0.45967244994284412</v>
      </c>
      <c r="W100" s="123">
        <v>0.40075140782726354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2.034040578035968</v>
      </c>
      <c r="D102" s="99">
        <v>2.0601701645100903</v>
      </c>
      <c r="E102" s="99">
        <v>1.923206020220068</v>
      </c>
      <c r="F102" s="99">
        <v>1.8677404142541134</v>
      </c>
      <c r="G102" s="99">
        <v>1.8126614275868058</v>
      </c>
      <c r="H102" s="99">
        <v>1.7897147660145938</v>
      </c>
      <c r="I102" s="99">
        <v>1.8768235077818896</v>
      </c>
      <c r="J102" s="99">
        <v>1.7511432695686944</v>
      </c>
      <c r="K102" s="99">
        <v>1.7673568657883492</v>
      </c>
      <c r="L102" s="99">
        <v>1.8066410520778593</v>
      </c>
      <c r="M102" s="99">
        <v>1.8981597447769469</v>
      </c>
      <c r="N102" s="99">
        <v>1.8838369903417984</v>
      </c>
      <c r="O102" s="99">
        <v>1.8856838948610615</v>
      </c>
      <c r="P102" s="99">
        <v>1.8855333115425779</v>
      </c>
      <c r="Q102" s="99">
        <v>1.858421903858654</v>
      </c>
      <c r="R102" s="99">
        <v>1.7119921836973726</v>
      </c>
      <c r="S102" s="99">
        <v>1.855703118525134</v>
      </c>
      <c r="T102" s="99">
        <v>1.8570620058541918</v>
      </c>
      <c r="U102" s="99">
        <v>1.8201736406801061</v>
      </c>
      <c r="V102" s="99">
        <v>1.9322198415068967</v>
      </c>
      <c r="W102" s="99">
        <v>1.7595219867491332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0.87765181560387928</v>
      </c>
      <c r="D124" s="118">
        <f t="shared" si="42"/>
        <v>0.95437125255409749</v>
      </c>
      <c r="E124" s="118">
        <f t="shared" si="42"/>
        <v>0.88127964702987804</v>
      </c>
      <c r="F124" s="118">
        <f t="shared" si="42"/>
        <v>0.93991698260818923</v>
      </c>
      <c r="G124" s="118">
        <f t="shared" si="42"/>
        <v>0.77310608325345265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0.64766702601684323</v>
      </c>
      <c r="M124" s="118">
        <f t="shared" si="42"/>
        <v>0.69538753286210431</v>
      </c>
      <c r="N124" s="118">
        <f t="shared" si="42"/>
        <v>0.63625657186050322</v>
      </c>
      <c r="O124" s="118">
        <f t="shared" si="42"/>
        <v>0.62468305055237594</v>
      </c>
      <c r="P124" s="118">
        <f t="shared" si="42"/>
        <v>0.5827822459655545</v>
      </c>
      <c r="Q124" s="118">
        <f t="shared" si="42"/>
        <v>0.50997453130886816</v>
      </c>
      <c r="R124" s="118">
        <f t="shared" ref="R124:V124" si="43">R125+R128+R130+R139</f>
        <v>0.37062058741746934</v>
      </c>
      <c r="S124" s="118">
        <f t="shared" si="43"/>
        <v>0.4490035773345738</v>
      </c>
      <c r="T124" s="118">
        <f t="shared" si="43"/>
        <v>0.47382393853305194</v>
      </c>
      <c r="U124" s="118">
        <f t="shared" si="43"/>
        <v>0.45109801298867969</v>
      </c>
      <c r="V124" s="118">
        <f t="shared" si="43"/>
        <v>0.45966481255820973</v>
      </c>
      <c r="W124" s="118">
        <f t="shared" ref="W124" si="44">W125+W128+W130+W139</f>
        <v>0.40076106997732747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0.87765181560387928</v>
      </c>
      <c r="D139" s="123">
        <v>0.95437125255409749</v>
      </c>
      <c r="E139" s="123">
        <v>0.88127964702987804</v>
      </c>
      <c r="F139" s="123">
        <v>0.93991698260818923</v>
      </c>
      <c r="G139" s="123">
        <v>0.77310608325345265</v>
      </c>
      <c r="H139" s="123">
        <v>0</v>
      </c>
      <c r="I139" s="123">
        <v>0</v>
      </c>
      <c r="J139" s="123">
        <v>0</v>
      </c>
      <c r="K139" s="123">
        <v>0</v>
      </c>
      <c r="L139" s="123">
        <v>0.64766702601684323</v>
      </c>
      <c r="M139" s="123">
        <v>0.69538753286210431</v>
      </c>
      <c r="N139" s="123">
        <v>0.63625657186050322</v>
      </c>
      <c r="O139" s="123">
        <v>0.62468305055237594</v>
      </c>
      <c r="P139" s="123">
        <v>0.5827822459655545</v>
      </c>
      <c r="Q139" s="123">
        <v>0.50997453130886816</v>
      </c>
      <c r="R139" s="123">
        <v>0.37062058741746934</v>
      </c>
      <c r="S139" s="123">
        <v>0.4490035773345738</v>
      </c>
      <c r="T139" s="123">
        <v>0.47382393853305194</v>
      </c>
      <c r="U139" s="123">
        <v>0.45109801298867969</v>
      </c>
      <c r="V139" s="123">
        <v>0.45966481255820973</v>
      </c>
      <c r="W139" s="123">
        <v>0.40076106997732747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2.034040578035968</v>
      </c>
      <c r="D140" s="99">
        <v>2.0601701645100894</v>
      </c>
      <c r="E140" s="99">
        <v>1.9232060202200685</v>
      </c>
      <c r="F140" s="99">
        <v>1.8677404142541141</v>
      </c>
      <c r="G140" s="99">
        <v>1.8126614275868063</v>
      </c>
      <c r="H140" s="99">
        <v>0</v>
      </c>
      <c r="I140" s="99">
        <v>0</v>
      </c>
      <c r="J140" s="99">
        <v>0</v>
      </c>
      <c r="K140" s="99">
        <v>0</v>
      </c>
      <c r="L140" s="99">
        <v>1.8066410520778593</v>
      </c>
      <c r="M140" s="99">
        <v>1.8981597447769467</v>
      </c>
      <c r="N140" s="99">
        <v>1.8838369903417986</v>
      </c>
      <c r="O140" s="99">
        <v>1.8856838948610612</v>
      </c>
      <c r="P140" s="99">
        <v>1.8855333115425774</v>
      </c>
      <c r="Q140" s="99">
        <v>1.858421903858654</v>
      </c>
      <c r="R140" s="99">
        <v>1.7119921836973726</v>
      </c>
      <c r="S140" s="99">
        <v>1.855703118525134</v>
      </c>
      <c r="T140" s="99">
        <v>1.8570620058541913</v>
      </c>
      <c r="U140" s="99">
        <v>1.8201736406801061</v>
      </c>
      <c r="V140" s="99">
        <v>1.932219841506897</v>
      </c>
      <c r="W140" s="99">
        <v>1.7595219867491332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1.2198757925313428</v>
      </c>
      <c r="D143" s="118">
        <f t="shared" si="49"/>
        <v>1.2139350647759362</v>
      </c>
      <c r="E143" s="118">
        <f t="shared" si="49"/>
        <v>1.1261524207355227</v>
      </c>
      <c r="F143" s="118">
        <f t="shared" si="49"/>
        <v>1.2226440006471695</v>
      </c>
      <c r="G143" s="118">
        <f t="shared" si="49"/>
        <v>1.0614731642297612</v>
      </c>
      <c r="H143" s="118">
        <f t="shared" si="49"/>
        <v>0.88242788301799502</v>
      </c>
      <c r="I143" s="118">
        <f t="shared" si="49"/>
        <v>0.88533004526399828</v>
      </c>
      <c r="J143" s="118">
        <f t="shared" si="49"/>
        <v>0.68701802842534032</v>
      </c>
      <c r="K143" s="118">
        <f t="shared" si="49"/>
        <v>0.77698728618469537</v>
      </c>
      <c r="L143" s="118">
        <f t="shared" si="49"/>
        <v>0.76380270918714122</v>
      </c>
      <c r="M143" s="118">
        <f t="shared" si="49"/>
        <v>0.82155565056243185</v>
      </c>
      <c r="N143" s="118">
        <f t="shared" si="49"/>
        <v>0.75164785308052484</v>
      </c>
      <c r="O143" s="118">
        <f t="shared" si="49"/>
        <v>0.74693817275628416</v>
      </c>
      <c r="P143" s="118">
        <f t="shared" si="49"/>
        <v>0.69197722577095433</v>
      </c>
      <c r="Q143" s="118">
        <f t="shared" si="49"/>
        <v>0.60928174536710777</v>
      </c>
      <c r="R143" s="118">
        <f t="shared" ref="R143:V143" si="50">R144+R146+R148+R157</f>
        <v>0.46538100487507683</v>
      </c>
      <c r="S143" s="118">
        <f t="shared" si="50"/>
        <v>0.55436931742407258</v>
      </c>
      <c r="T143" s="118">
        <f t="shared" si="50"/>
        <v>0.56772639380941869</v>
      </c>
      <c r="U143" s="118">
        <f t="shared" si="50"/>
        <v>0.53450492961183749</v>
      </c>
      <c r="V143" s="118">
        <f t="shared" si="50"/>
        <v>0.54505384860283868</v>
      </c>
      <c r="W143" s="118">
        <f t="shared" ref="W143" si="51">W144+W146+W148+W157</f>
        <v>0.51209322779249733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0.3420913377985379</v>
      </c>
      <c r="D148" s="123">
        <v>0.25964219593096149</v>
      </c>
      <c r="E148" s="123">
        <v>0.24487398998560278</v>
      </c>
      <c r="F148" s="123">
        <v>0.28270787308025408</v>
      </c>
      <c r="G148" s="123">
        <v>0.28836930476669387</v>
      </c>
      <c r="H148" s="123">
        <v>0.22814365570913678</v>
      </c>
      <c r="I148" s="123">
        <v>0.19254003044641971</v>
      </c>
      <c r="J148" s="123">
        <v>0.11502570097562452</v>
      </c>
      <c r="K148" s="123">
        <v>0.16502342561714842</v>
      </c>
      <c r="L148" s="123">
        <v>0.11613722014809913</v>
      </c>
      <c r="M148" s="123">
        <v>0.12615819620756585</v>
      </c>
      <c r="N148" s="123">
        <v>0.11538705140254964</v>
      </c>
      <c r="O148" s="123">
        <v>0.12224777771531663</v>
      </c>
      <c r="P148" s="123">
        <v>0.10920132218928788</v>
      </c>
      <c r="Q148" s="123">
        <v>9.9322122118527534E-2</v>
      </c>
      <c r="R148" s="123">
        <v>9.4744237885583477E-2</v>
      </c>
      <c r="S148" s="123">
        <v>0.10536390022147463</v>
      </c>
      <c r="T148" s="123">
        <v>9.3914031331232842E-2</v>
      </c>
      <c r="U148" s="123">
        <v>8.3394293501233313E-2</v>
      </c>
      <c r="V148" s="123">
        <v>8.5385083288052582E-2</v>
      </c>
      <c r="W148" s="123">
        <v>0.11133477198024717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3.1346543747099775</v>
      </c>
      <c r="D149" s="99">
        <v>3.215009212952685</v>
      </c>
      <c r="E149" s="99">
        <v>3.1221001083606077</v>
      </c>
      <c r="F149" s="99">
        <v>3.1549981745727718</v>
      </c>
      <c r="G149" s="99">
        <v>3.0716700386555309</v>
      </c>
      <c r="H149" s="99">
        <v>2.9708182160887611</v>
      </c>
      <c r="I149" s="99">
        <v>3.0502971366574698</v>
      </c>
      <c r="J149" s="99">
        <v>2.8416593362140232</v>
      </c>
      <c r="K149" s="99">
        <v>2.842436277956049</v>
      </c>
      <c r="L149" s="99">
        <v>2.9559730577651897</v>
      </c>
      <c r="M149" s="99">
        <v>3.1362278213937906</v>
      </c>
      <c r="N149" s="99">
        <v>3.0303636977288479</v>
      </c>
      <c r="O149" s="99">
        <v>2.9600022475021546</v>
      </c>
      <c r="P149" s="99">
        <v>2.8606226023268828</v>
      </c>
      <c r="Q149" s="99">
        <v>2.7421854981485732</v>
      </c>
      <c r="R149" s="99">
        <v>2.7274592728175375</v>
      </c>
      <c r="S149" s="99">
        <v>2.8358013129791302</v>
      </c>
      <c r="T149" s="99">
        <v>2.8743463333377188</v>
      </c>
      <c r="U149" s="99">
        <v>2.7121493934264</v>
      </c>
      <c r="V149" s="99">
        <v>2.7434137657574378</v>
      </c>
      <c r="W149" s="99">
        <v>2.7999899248362397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0.73656620042000276</v>
      </c>
      <c r="G150" s="99">
        <v>0.65699774539997524</v>
      </c>
      <c r="H150" s="99">
        <v>0.60737674421790666</v>
      </c>
      <c r="I150" s="99">
        <v>0.75450820768865057</v>
      </c>
      <c r="J150" s="99">
        <v>0.65100117159279003</v>
      </c>
      <c r="K150" s="99">
        <v>0.59855461561571766</v>
      </c>
      <c r="L150" s="99">
        <v>1.3331163510873176</v>
      </c>
      <c r="M150" s="99">
        <v>0.62805381029882401</v>
      </c>
      <c r="N150" s="99">
        <v>0</v>
      </c>
      <c r="O150" s="99">
        <v>0</v>
      </c>
      <c r="P150" s="99">
        <v>0.54583484817612227</v>
      </c>
      <c r="Q150" s="99">
        <v>0.60102577226002085</v>
      </c>
      <c r="R150" s="99">
        <v>0.55541847161212399</v>
      </c>
      <c r="S150" s="99">
        <v>0.65022822868233499</v>
      </c>
      <c r="T150" s="99">
        <v>0.65709188289423448</v>
      </c>
      <c r="U150" s="99">
        <v>0.57178470245451085</v>
      </c>
      <c r="V150" s="99">
        <v>0.60055029242287017</v>
      </c>
      <c r="W150" s="99">
        <v>0.62862748617473352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0.73656620042000276</v>
      </c>
      <c r="G151" s="102">
        <v>0.65699774539997524</v>
      </c>
      <c r="H151" s="102">
        <v>0.60737674421790666</v>
      </c>
      <c r="I151" s="102">
        <v>0.75450820768865057</v>
      </c>
      <c r="J151" s="102">
        <v>0.65100117159279003</v>
      </c>
      <c r="K151" s="102">
        <v>0.59855461561571766</v>
      </c>
      <c r="L151" s="102">
        <v>1.3331163510873176</v>
      </c>
      <c r="M151" s="102">
        <v>0.62805381029882401</v>
      </c>
      <c r="N151" s="102">
        <v>0</v>
      </c>
      <c r="O151" s="102">
        <v>0</v>
      </c>
      <c r="P151" s="102">
        <v>0.54583484817612227</v>
      </c>
      <c r="Q151" s="102">
        <v>0.60102577226002085</v>
      </c>
      <c r="R151" s="102">
        <v>0.55541847161212399</v>
      </c>
      <c r="S151" s="102">
        <v>0.65022822868233499</v>
      </c>
      <c r="T151" s="102">
        <v>0.65709188289423448</v>
      </c>
      <c r="U151" s="102">
        <v>0.57178470245451085</v>
      </c>
      <c r="V151" s="102">
        <v>0.60055029242287017</v>
      </c>
      <c r="W151" s="102">
        <v>0.62862748617473352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0.87778445473280498</v>
      </c>
      <c r="D157" s="123">
        <v>0.95429286884497466</v>
      </c>
      <c r="E157" s="123">
        <v>0.88127843074991985</v>
      </c>
      <c r="F157" s="123">
        <v>0.93993612756691536</v>
      </c>
      <c r="G157" s="123">
        <v>0.77310385946306737</v>
      </c>
      <c r="H157" s="123">
        <v>0.65428422730885827</v>
      </c>
      <c r="I157" s="123">
        <v>0.69279001481757863</v>
      </c>
      <c r="J157" s="123">
        <v>0.57199232744971584</v>
      </c>
      <c r="K157" s="123">
        <v>0.61196386056754692</v>
      </c>
      <c r="L157" s="123">
        <v>0.64766548903904209</v>
      </c>
      <c r="M157" s="123">
        <v>0.695397454354866</v>
      </c>
      <c r="N157" s="123">
        <v>0.63626080167797516</v>
      </c>
      <c r="O157" s="123">
        <v>0.62469039504096757</v>
      </c>
      <c r="P157" s="123">
        <v>0.58277590358166642</v>
      </c>
      <c r="Q157" s="123">
        <v>0.50995962324858024</v>
      </c>
      <c r="R157" s="123">
        <v>0.37063676698949333</v>
      </c>
      <c r="S157" s="123">
        <v>0.44900541720259796</v>
      </c>
      <c r="T157" s="123">
        <v>0.47381236247818587</v>
      </c>
      <c r="U157" s="123">
        <v>0.45111063611060415</v>
      </c>
      <c r="V157" s="123">
        <v>0.45966876531478612</v>
      </c>
      <c r="W157" s="123">
        <v>0.40075845581225017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2.034040578035968</v>
      </c>
      <c r="D158" s="99">
        <v>2.0601701645100898</v>
      </c>
      <c r="E158" s="99">
        <v>1.9232060202200683</v>
      </c>
      <c r="F158" s="99">
        <v>1.8677404142541139</v>
      </c>
      <c r="G158" s="99">
        <v>1.8126614275868063</v>
      </c>
      <c r="H158" s="99">
        <v>1.7897147660145936</v>
      </c>
      <c r="I158" s="99">
        <v>1.8768235077818893</v>
      </c>
      <c r="J158" s="99">
        <v>1.7511432695686941</v>
      </c>
      <c r="K158" s="99">
        <v>1.7673568657883492</v>
      </c>
      <c r="L158" s="99">
        <v>1.8066410520778591</v>
      </c>
      <c r="M158" s="99">
        <v>1.8981597447769467</v>
      </c>
      <c r="N158" s="99">
        <v>1.883836990341798</v>
      </c>
      <c r="O158" s="99">
        <v>1.8856838948610608</v>
      </c>
      <c r="P158" s="99">
        <v>1.8855333115425776</v>
      </c>
      <c r="Q158" s="99">
        <v>1.8584219038586538</v>
      </c>
      <c r="R158" s="99">
        <v>1.7119921836973728</v>
      </c>
      <c r="S158" s="99">
        <v>1.8557031185251338</v>
      </c>
      <c r="T158" s="99">
        <v>1.8570620058541918</v>
      </c>
      <c r="U158" s="99">
        <v>1.8201736406801057</v>
      </c>
      <c r="V158" s="99">
        <v>1.9322198415068972</v>
      </c>
      <c r="W158" s="99">
        <v>1.7595219867491336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1.2196998587014123</v>
      </c>
      <c r="D161" s="118">
        <f t="shared" si="54"/>
        <v>1.2140679375676728</v>
      </c>
      <c r="E161" s="118">
        <f t="shared" si="54"/>
        <v>1.1260851197404216</v>
      </c>
      <c r="F161" s="118">
        <f t="shared" si="54"/>
        <v>1.2226769684176535</v>
      </c>
      <c r="G161" s="118">
        <f t="shared" si="54"/>
        <v>1.06142082808542</v>
      </c>
      <c r="H161" s="118">
        <f t="shared" si="54"/>
        <v>0.8824370314345541</v>
      </c>
      <c r="I161" s="118">
        <f t="shared" si="54"/>
        <v>0.88534863592924795</v>
      </c>
      <c r="J161" s="118">
        <f t="shared" si="54"/>
        <v>0.6870236389748301</v>
      </c>
      <c r="K161" s="118">
        <f t="shared" si="54"/>
        <v>0.77699777608910559</v>
      </c>
      <c r="L161" s="118">
        <f t="shared" si="54"/>
        <v>0.76380932416194458</v>
      </c>
      <c r="M161" s="118">
        <f t="shared" si="54"/>
        <v>0.821525947232014</v>
      </c>
      <c r="N161" s="118">
        <f t="shared" si="54"/>
        <v>0.75163603647730415</v>
      </c>
      <c r="O161" s="118">
        <f t="shared" si="54"/>
        <v>0.74693088292270249</v>
      </c>
      <c r="P161" s="118">
        <f t="shared" si="54"/>
        <v>0.69198416783179073</v>
      </c>
      <c r="Q161" s="118">
        <f t="shared" si="54"/>
        <v>0.60929394294808725</v>
      </c>
      <c r="R161" s="118">
        <f t="shared" ref="R161:V161" si="55">R162+R164+R166+R175</f>
        <v>0.46538231888571835</v>
      </c>
      <c r="S161" s="118">
        <f t="shared" si="55"/>
        <v>0.55436468572789432</v>
      </c>
      <c r="T161" s="118">
        <f t="shared" si="55"/>
        <v>0.56771982462583137</v>
      </c>
      <c r="U161" s="118">
        <f t="shared" si="55"/>
        <v>0.5345294872169275</v>
      </c>
      <c r="V161" s="118">
        <f t="shared" si="55"/>
        <v>0.54503389435849559</v>
      </c>
      <c r="W161" s="118">
        <f t="shared" ref="W161" si="56">W162+W164+W166+W175</f>
        <v>0.51209110270724567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0.34205708252529327</v>
      </c>
      <c r="D166" s="123">
        <v>0.25970776371566795</v>
      </c>
      <c r="E166" s="123">
        <v>0.24480571334966492</v>
      </c>
      <c r="F166" s="123">
        <v>0.28276098955692996</v>
      </c>
      <c r="G166" s="123">
        <v>0.28832677499575043</v>
      </c>
      <c r="H166" s="123">
        <v>0.22815049893018161</v>
      </c>
      <c r="I166" s="123">
        <v>0.19255477936227292</v>
      </c>
      <c r="J166" s="123">
        <v>0.11503928896188348</v>
      </c>
      <c r="K166" s="123">
        <v>0.16503610782607969</v>
      </c>
      <c r="L166" s="123">
        <v>0.11613964545974337</v>
      </c>
      <c r="M166" s="123">
        <v>0.12614033460285407</v>
      </c>
      <c r="N166" s="123">
        <v>0.11537935590786376</v>
      </c>
      <c r="O166" s="123">
        <v>0.12224620990523608</v>
      </c>
      <c r="P166" s="123">
        <v>0.10921038591300572</v>
      </c>
      <c r="Q166" s="123">
        <v>9.9326080028966021E-2</v>
      </c>
      <c r="R166" s="123">
        <v>9.474556368171437E-2</v>
      </c>
      <c r="S166" s="123">
        <v>0.10536657773665821</v>
      </c>
      <c r="T166" s="123">
        <v>9.3909687174088013E-2</v>
      </c>
      <c r="U166" s="123">
        <v>8.3424155049958149E-2</v>
      </c>
      <c r="V166" s="123">
        <v>8.5367541572114333E-2</v>
      </c>
      <c r="W166" s="123">
        <v>0.1113296166989948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3.134654374709978</v>
      </c>
      <c r="D167" s="99">
        <v>3.2150092129526864</v>
      </c>
      <c r="E167" s="99">
        <v>3.1221001083606068</v>
      </c>
      <c r="F167" s="99">
        <v>3.1549981745727704</v>
      </c>
      <c r="G167" s="99">
        <v>3.0716700386555309</v>
      </c>
      <c r="H167" s="99">
        <v>2.9708182160887615</v>
      </c>
      <c r="I167" s="99">
        <v>3.0502971366574694</v>
      </c>
      <c r="J167" s="99">
        <v>2.8416593362140232</v>
      </c>
      <c r="K167" s="99">
        <v>2.842436277956049</v>
      </c>
      <c r="L167" s="99">
        <v>2.9559730577651897</v>
      </c>
      <c r="M167" s="99">
        <v>3.1362278213937906</v>
      </c>
      <c r="N167" s="99">
        <v>3.0303636977288484</v>
      </c>
      <c r="O167" s="99">
        <v>2.9600022475021546</v>
      </c>
      <c r="P167" s="99">
        <v>2.8606226023268828</v>
      </c>
      <c r="Q167" s="99">
        <v>2.7421854981485732</v>
      </c>
      <c r="R167" s="99">
        <v>2.7274592728175375</v>
      </c>
      <c r="S167" s="99">
        <v>2.8358013129791306</v>
      </c>
      <c r="T167" s="99">
        <v>2.8743463333377184</v>
      </c>
      <c r="U167" s="99">
        <v>2.7121493934263996</v>
      </c>
      <c r="V167" s="99">
        <v>2.7434137657574378</v>
      </c>
      <c r="W167" s="99">
        <v>2.7999899248362392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0.74056396654839796</v>
      </c>
      <c r="D168" s="99">
        <v>0.69340364820348621</v>
      </c>
      <c r="E168" s="99">
        <v>0.7494978280386515</v>
      </c>
      <c r="F168" s="99">
        <v>0.73656620042000276</v>
      </c>
      <c r="G168" s="99">
        <v>0.65699774539997524</v>
      </c>
      <c r="H168" s="99">
        <v>0.60737674421790644</v>
      </c>
      <c r="I168" s="99">
        <v>0.75450820768865035</v>
      </c>
      <c r="J168" s="99">
        <v>0.65100117159278992</v>
      </c>
      <c r="K168" s="99">
        <v>0.59855461561571788</v>
      </c>
      <c r="L168" s="99">
        <v>1.3331163510873181</v>
      </c>
      <c r="M168" s="99">
        <v>0.6280538102988239</v>
      </c>
      <c r="N168" s="99">
        <v>0</v>
      </c>
      <c r="O168" s="99">
        <v>0</v>
      </c>
      <c r="P168" s="99">
        <v>0.54583484817612216</v>
      </c>
      <c r="Q168" s="99">
        <v>0.60102577226002063</v>
      </c>
      <c r="R168" s="99">
        <v>0.55541847161212399</v>
      </c>
      <c r="S168" s="99">
        <v>0.65022822868233499</v>
      </c>
      <c r="T168" s="99">
        <v>0.65709188289423448</v>
      </c>
      <c r="U168" s="99">
        <v>0.57178470245451085</v>
      </c>
      <c r="V168" s="99">
        <v>0.60055029242287017</v>
      </c>
      <c r="W168" s="99">
        <v>0.62862748617473352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0.74056396654839796</v>
      </c>
      <c r="D169" s="102">
        <v>0.69340364820348621</v>
      </c>
      <c r="E169" s="102">
        <v>0.7494978280386515</v>
      </c>
      <c r="F169" s="102">
        <v>0.73656620042000276</v>
      </c>
      <c r="G169" s="102">
        <v>0.65699774539997524</v>
      </c>
      <c r="H169" s="102">
        <v>0.60737674421790644</v>
      </c>
      <c r="I169" s="102">
        <v>0.75450820768865035</v>
      </c>
      <c r="J169" s="102">
        <v>0.65100117159278992</v>
      </c>
      <c r="K169" s="102">
        <v>0.59855461561571788</v>
      </c>
      <c r="L169" s="102">
        <v>1.3331163510873181</v>
      </c>
      <c r="M169" s="102">
        <v>0.6280538102988239</v>
      </c>
      <c r="N169" s="102">
        <v>0</v>
      </c>
      <c r="O169" s="102">
        <v>0</v>
      </c>
      <c r="P169" s="102">
        <v>0.54583484817612216</v>
      </c>
      <c r="Q169" s="102">
        <v>0.60102577226002063</v>
      </c>
      <c r="R169" s="102">
        <v>0.55541847161212399</v>
      </c>
      <c r="S169" s="102">
        <v>0.65022822868233499</v>
      </c>
      <c r="T169" s="102">
        <v>0.65709188289423448</v>
      </c>
      <c r="U169" s="102">
        <v>0.57178470245451085</v>
      </c>
      <c r="V169" s="102">
        <v>0.60055029242287017</v>
      </c>
      <c r="W169" s="102">
        <v>0.62862748617473352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0.87764277617611897</v>
      </c>
      <c r="D175" s="123">
        <v>0.95436017385200478</v>
      </c>
      <c r="E175" s="123">
        <v>0.88127940639075675</v>
      </c>
      <c r="F175" s="123">
        <v>0.93991597886072364</v>
      </c>
      <c r="G175" s="123">
        <v>0.77309405308966961</v>
      </c>
      <c r="H175" s="123">
        <v>0.65428653250437252</v>
      </c>
      <c r="I175" s="123">
        <v>0.69279385656697501</v>
      </c>
      <c r="J175" s="123">
        <v>0.57198435001294656</v>
      </c>
      <c r="K175" s="123">
        <v>0.61196166826302589</v>
      </c>
      <c r="L175" s="123">
        <v>0.64766967870220116</v>
      </c>
      <c r="M175" s="123">
        <v>0.69538561262915999</v>
      </c>
      <c r="N175" s="123">
        <v>0.6362566805694404</v>
      </c>
      <c r="O175" s="123">
        <v>0.62468467301746644</v>
      </c>
      <c r="P175" s="123">
        <v>0.58277378191878504</v>
      </c>
      <c r="Q175" s="123">
        <v>0.50996786291912122</v>
      </c>
      <c r="R175" s="123">
        <v>0.37063675520400396</v>
      </c>
      <c r="S175" s="123">
        <v>0.44899810799123607</v>
      </c>
      <c r="T175" s="123">
        <v>0.47381013745174339</v>
      </c>
      <c r="U175" s="123">
        <v>0.45110533216696941</v>
      </c>
      <c r="V175" s="123">
        <v>0.45966635278638129</v>
      </c>
      <c r="W175" s="123">
        <v>0.40076148600825084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2.034040578035968</v>
      </c>
      <c r="D176" s="99">
        <v>2.0601701645100898</v>
      </c>
      <c r="E176" s="99">
        <v>1.923206020220068</v>
      </c>
      <c r="F176" s="99">
        <v>1.8677404142541139</v>
      </c>
      <c r="G176" s="99">
        <v>1.8126614275868058</v>
      </c>
      <c r="H176" s="99">
        <v>1.7897147660145933</v>
      </c>
      <c r="I176" s="99">
        <v>1.8768235077818893</v>
      </c>
      <c r="J176" s="99">
        <v>1.7511432695686944</v>
      </c>
      <c r="K176" s="99">
        <v>1.7673568657883487</v>
      </c>
      <c r="L176" s="99">
        <v>1.8066410520778591</v>
      </c>
      <c r="M176" s="99">
        <v>1.8981597447769465</v>
      </c>
      <c r="N176" s="99">
        <v>1.883836990341798</v>
      </c>
      <c r="O176" s="99">
        <v>1.8856838948610617</v>
      </c>
      <c r="P176" s="99">
        <v>1.8855333115425776</v>
      </c>
      <c r="Q176" s="99">
        <v>1.8584219038586538</v>
      </c>
      <c r="R176" s="99">
        <v>1.7119921836973728</v>
      </c>
      <c r="S176" s="99">
        <v>1.8557031185251343</v>
      </c>
      <c r="T176" s="99">
        <v>1.8570620058541913</v>
      </c>
      <c r="U176" s="99">
        <v>1.8201736406801055</v>
      </c>
      <c r="V176" s="99">
        <v>1.9322198415068976</v>
      </c>
      <c r="W176" s="99">
        <v>1.7595219867491332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346138</v>
      </c>
      <c r="C5" s="120">
        <v>309426</v>
      </c>
      <c r="D5" s="120">
        <v>258239</v>
      </c>
      <c r="E5" s="120">
        <v>225949</v>
      </c>
      <c r="F5" s="120">
        <v>202936</v>
      </c>
      <c r="G5" s="120">
        <v>192751</v>
      </c>
      <c r="H5" s="120">
        <v>191662</v>
      </c>
      <c r="I5" s="120">
        <v>191582</v>
      </c>
      <c r="J5" s="120">
        <v>187372</v>
      </c>
      <c r="K5" s="120">
        <v>177075</v>
      </c>
      <c r="L5" s="120">
        <v>146973</v>
      </c>
      <c r="M5" s="120">
        <v>86056</v>
      </c>
      <c r="N5" s="120">
        <v>56282</v>
      </c>
      <c r="O5" s="120">
        <v>40238</v>
      </c>
      <c r="P5" s="120">
        <v>38866</v>
      </c>
      <c r="Q5" s="120">
        <v>37255</v>
      </c>
      <c r="R5" s="120">
        <v>34879</v>
      </c>
      <c r="S5" s="120">
        <v>31888</v>
      </c>
      <c r="T5" s="120">
        <v>27733</v>
      </c>
      <c r="U5" s="120">
        <v>25047</v>
      </c>
      <c r="V5" s="120">
        <v>22910</v>
      </c>
      <c r="W5" s="120">
        <v>23187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346138</v>
      </c>
      <c r="C7" s="52">
        <v>309426</v>
      </c>
      <c r="D7" s="52">
        <v>258239</v>
      </c>
      <c r="E7" s="52">
        <v>225949</v>
      </c>
      <c r="F7" s="52">
        <v>202936</v>
      </c>
      <c r="G7" s="52">
        <v>192751</v>
      </c>
      <c r="H7" s="52">
        <v>191662</v>
      </c>
      <c r="I7" s="52">
        <v>191582</v>
      </c>
      <c r="J7" s="52">
        <v>187372</v>
      </c>
      <c r="K7" s="52">
        <v>177075</v>
      </c>
      <c r="L7" s="52">
        <v>146973</v>
      </c>
      <c r="M7" s="52">
        <v>86056</v>
      </c>
      <c r="N7" s="52">
        <v>56282</v>
      </c>
      <c r="O7" s="52">
        <v>40238</v>
      </c>
      <c r="P7" s="52">
        <v>38866</v>
      </c>
      <c r="Q7" s="52">
        <v>37255</v>
      </c>
      <c r="R7" s="52">
        <v>34879</v>
      </c>
      <c r="S7" s="52">
        <v>31888</v>
      </c>
      <c r="T7" s="52">
        <v>27733</v>
      </c>
      <c r="U7" s="52">
        <v>25047</v>
      </c>
      <c r="V7" s="52">
        <v>22910</v>
      </c>
      <c r="W7" s="52">
        <v>23187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22537</v>
      </c>
      <c r="C9" s="52">
        <v>22673</v>
      </c>
      <c r="D9" s="52">
        <v>22176</v>
      </c>
      <c r="E9" s="52">
        <v>18960</v>
      </c>
      <c r="F9" s="52">
        <v>15685</v>
      </c>
      <c r="G9" s="52">
        <v>12245</v>
      </c>
      <c r="H9" s="52">
        <v>8750</v>
      </c>
      <c r="I9" s="52">
        <v>6963</v>
      </c>
      <c r="J9" s="52">
        <v>6687</v>
      </c>
      <c r="K9" s="52">
        <v>7053</v>
      </c>
      <c r="L9" s="52">
        <v>8180</v>
      </c>
      <c r="M9" s="52">
        <v>8387</v>
      </c>
      <c r="N9" s="52">
        <v>7799</v>
      </c>
      <c r="O9" s="52">
        <v>6300</v>
      </c>
      <c r="P9" s="52">
        <v>5566</v>
      </c>
      <c r="Q9" s="52">
        <v>4448</v>
      </c>
      <c r="R9" s="52">
        <v>3003</v>
      </c>
      <c r="S9" s="52">
        <v>1542</v>
      </c>
      <c r="T9" s="52">
        <v>612</v>
      </c>
      <c r="U9" s="52">
        <v>458</v>
      </c>
      <c r="V9" s="52">
        <v>428</v>
      </c>
      <c r="W9" s="52">
        <v>629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56308</v>
      </c>
      <c r="C11" s="52">
        <v>53656</v>
      </c>
      <c r="D11" s="52">
        <v>49505</v>
      </c>
      <c r="E11" s="52">
        <v>48445</v>
      </c>
      <c r="F11" s="52">
        <v>48611</v>
      </c>
      <c r="G11" s="52">
        <v>51553</v>
      </c>
      <c r="H11" s="52">
        <v>52200</v>
      </c>
      <c r="I11" s="52">
        <v>52987</v>
      </c>
      <c r="J11" s="52">
        <v>52184</v>
      </c>
      <c r="K11" s="52">
        <v>49974</v>
      </c>
      <c r="L11" s="52">
        <v>46977</v>
      </c>
      <c r="M11" s="52">
        <v>36520</v>
      </c>
      <c r="N11" s="52">
        <v>24241</v>
      </c>
      <c r="O11" s="52">
        <v>19576</v>
      </c>
      <c r="P11" s="52">
        <v>18020</v>
      </c>
      <c r="Q11" s="52">
        <v>18434</v>
      </c>
      <c r="R11" s="52">
        <v>18527</v>
      </c>
      <c r="S11" s="52">
        <v>17137</v>
      </c>
      <c r="T11" s="52">
        <v>13435</v>
      </c>
      <c r="U11" s="52">
        <v>10545</v>
      </c>
      <c r="V11" s="52">
        <v>8673</v>
      </c>
      <c r="W11" s="52">
        <v>8593</v>
      </c>
      <c r="DA11" s="63" t="s">
        <v>1060</v>
      </c>
    </row>
    <row r="12" spans="1:105" ht="12" customHeight="1" x14ac:dyDescent="0.25">
      <c r="A12" s="97" t="s">
        <v>124</v>
      </c>
      <c r="B12" s="52">
        <v>33171</v>
      </c>
      <c r="C12" s="52">
        <v>29213</v>
      </c>
      <c r="D12" s="52">
        <v>23830</v>
      </c>
      <c r="E12" s="52">
        <v>19807</v>
      </c>
      <c r="F12" s="52">
        <v>16596</v>
      </c>
      <c r="G12" s="52">
        <v>14423</v>
      </c>
      <c r="H12" s="52">
        <v>12534</v>
      </c>
      <c r="I12" s="52">
        <v>11402</v>
      </c>
      <c r="J12" s="52">
        <v>10375</v>
      </c>
      <c r="K12" s="52">
        <v>9310</v>
      </c>
      <c r="L12" s="52">
        <v>7050</v>
      </c>
      <c r="M12" s="52">
        <v>2996</v>
      </c>
      <c r="N12" s="52">
        <v>1748</v>
      </c>
      <c r="O12" s="52">
        <v>1026</v>
      </c>
      <c r="P12" s="52">
        <v>1021</v>
      </c>
      <c r="Q12" s="52">
        <v>847</v>
      </c>
      <c r="R12" s="52">
        <v>669</v>
      </c>
      <c r="S12" s="52">
        <v>531</v>
      </c>
      <c r="T12" s="52">
        <v>516</v>
      </c>
      <c r="U12" s="52">
        <v>518</v>
      </c>
      <c r="V12" s="52">
        <v>503</v>
      </c>
      <c r="W12" s="52">
        <v>526</v>
      </c>
      <c r="DA12" s="63" t="s">
        <v>1061</v>
      </c>
    </row>
    <row r="13" spans="1:105" ht="12" customHeight="1" x14ac:dyDescent="0.25">
      <c r="A13" s="97" t="s">
        <v>123</v>
      </c>
      <c r="B13" s="52">
        <v>12</v>
      </c>
      <c r="C13" s="52">
        <v>10</v>
      </c>
      <c r="D13" s="52">
        <v>8</v>
      </c>
      <c r="E13" s="52">
        <v>6</v>
      </c>
      <c r="F13" s="52">
        <v>6</v>
      </c>
      <c r="G13" s="52">
        <v>6</v>
      </c>
      <c r="H13" s="52">
        <v>6</v>
      </c>
      <c r="I13" s="52">
        <v>7</v>
      </c>
      <c r="J13" s="52">
        <v>7</v>
      </c>
      <c r="K13" s="52">
        <v>8</v>
      </c>
      <c r="L13" s="52">
        <v>8</v>
      </c>
      <c r="M13" s="52">
        <v>4</v>
      </c>
      <c r="N13" s="52">
        <v>3</v>
      </c>
      <c r="O13" s="52">
        <v>1</v>
      </c>
      <c r="P13" s="52">
        <v>1</v>
      </c>
      <c r="Q13" s="52">
        <v>1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247348</v>
      </c>
      <c r="C14" s="52">
        <v>218415</v>
      </c>
      <c r="D14" s="52">
        <v>178273</v>
      </c>
      <c r="E14" s="52">
        <v>152031</v>
      </c>
      <c r="F14" s="52">
        <v>132693</v>
      </c>
      <c r="G14" s="52">
        <v>121704</v>
      </c>
      <c r="H14" s="52">
        <v>120446</v>
      </c>
      <c r="I14" s="52">
        <v>119351</v>
      </c>
      <c r="J14" s="52">
        <v>116601</v>
      </c>
      <c r="K14" s="52">
        <v>109369</v>
      </c>
      <c r="L14" s="52">
        <v>85812</v>
      </c>
      <c r="M14" s="52">
        <v>42395</v>
      </c>
      <c r="N14" s="52">
        <v>27401</v>
      </c>
      <c r="O14" s="52">
        <v>17836</v>
      </c>
      <c r="P14" s="52">
        <v>17907</v>
      </c>
      <c r="Q14" s="52">
        <v>16060</v>
      </c>
      <c r="R14" s="52">
        <v>13715</v>
      </c>
      <c r="S14" s="52">
        <v>12336</v>
      </c>
      <c r="T14" s="52">
        <v>11949</v>
      </c>
      <c r="U14" s="52">
        <v>12102</v>
      </c>
      <c r="V14" s="52">
        <v>11911</v>
      </c>
      <c r="W14" s="52">
        <v>12140</v>
      </c>
      <c r="DA14" s="63" t="s">
        <v>1063</v>
      </c>
    </row>
    <row r="15" spans="1:105" ht="12" customHeight="1" x14ac:dyDescent="0.25">
      <c r="A15" s="97" t="s">
        <v>121</v>
      </c>
      <c r="B15" s="52">
        <v>9299</v>
      </c>
      <c r="C15" s="52">
        <v>8132</v>
      </c>
      <c r="D15" s="52">
        <v>6623</v>
      </c>
      <c r="E15" s="52">
        <v>5660</v>
      </c>
      <c r="F15" s="52">
        <v>5030</v>
      </c>
      <c r="G15" s="52">
        <v>5065</v>
      </c>
      <c r="H15" s="52">
        <v>6476</v>
      </c>
      <c r="I15" s="52">
        <v>7835</v>
      </c>
      <c r="J15" s="52">
        <v>8205</v>
      </c>
      <c r="K15" s="52">
        <v>8414</v>
      </c>
      <c r="L15" s="52">
        <v>7126</v>
      </c>
      <c r="M15" s="52">
        <v>4141</v>
      </c>
      <c r="N15" s="52">
        <v>2889</v>
      </c>
      <c r="O15" s="52">
        <v>1799</v>
      </c>
      <c r="P15" s="52">
        <v>1917</v>
      </c>
      <c r="Q15" s="52">
        <v>1913</v>
      </c>
      <c r="R15" s="52">
        <v>1968</v>
      </c>
      <c r="S15" s="52">
        <v>1884</v>
      </c>
      <c r="T15" s="52">
        <v>1833</v>
      </c>
      <c r="U15" s="52">
        <v>1882</v>
      </c>
      <c r="V15" s="52">
        <v>1823</v>
      </c>
      <c r="W15" s="52">
        <v>1928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158985</v>
      </c>
      <c r="C18" s="52">
        <v>141640</v>
      </c>
      <c r="D18" s="52">
        <v>118141</v>
      </c>
      <c r="E18" s="52">
        <v>103293</v>
      </c>
      <c r="F18" s="52">
        <v>94138</v>
      </c>
      <c r="G18" s="52">
        <v>87995</v>
      </c>
      <c r="H18" s="52">
        <v>82230</v>
      </c>
      <c r="I18" s="52">
        <v>79690</v>
      </c>
      <c r="J18" s="52">
        <v>75375</v>
      </c>
      <c r="K18" s="52">
        <v>69503</v>
      </c>
      <c r="L18" s="52">
        <v>56631</v>
      </c>
      <c r="M18" s="52">
        <v>32257</v>
      </c>
      <c r="N18" s="52">
        <v>20439</v>
      </c>
      <c r="O18" s="52">
        <v>14041</v>
      </c>
      <c r="P18" s="52">
        <v>13150</v>
      </c>
      <c r="Q18" s="52">
        <v>11608</v>
      </c>
      <c r="R18" s="52">
        <v>9802</v>
      </c>
      <c r="S18" s="52">
        <v>8407</v>
      </c>
      <c r="T18" s="52">
        <v>7301</v>
      </c>
      <c r="U18" s="52">
        <v>6587</v>
      </c>
      <c r="V18" s="52">
        <v>5961</v>
      </c>
      <c r="W18" s="52">
        <v>5782</v>
      </c>
      <c r="DA18" s="63" t="s">
        <v>1066</v>
      </c>
    </row>
    <row r="19" spans="1:105" ht="12" customHeight="1" x14ac:dyDescent="0.25">
      <c r="A19" s="109" t="s">
        <v>120</v>
      </c>
      <c r="B19" s="36">
        <v>187153</v>
      </c>
      <c r="C19" s="36">
        <v>167786</v>
      </c>
      <c r="D19" s="36">
        <v>140098</v>
      </c>
      <c r="E19" s="36">
        <v>122656</v>
      </c>
      <c r="F19" s="36">
        <v>108798</v>
      </c>
      <c r="G19" s="36">
        <v>104756</v>
      </c>
      <c r="H19" s="36">
        <v>109432</v>
      </c>
      <c r="I19" s="36">
        <v>111892</v>
      </c>
      <c r="J19" s="36">
        <v>111997</v>
      </c>
      <c r="K19" s="36">
        <v>107572</v>
      </c>
      <c r="L19" s="36">
        <v>90342</v>
      </c>
      <c r="M19" s="36">
        <v>53799</v>
      </c>
      <c r="N19" s="36">
        <v>35843</v>
      </c>
      <c r="O19" s="36">
        <v>26197</v>
      </c>
      <c r="P19" s="36">
        <v>25716</v>
      </c>
      <c r="Q19" s="36">
        <v>25647</v>
      </c>
      <c r="R19" s="36">
        <v>25077</v>
      </c>
      <c r="S19" s="36">
        <v>23481</v>
      </c>
      <c r="T19" s="36">
        <v>20432</v>
      </c>
      <c r="U19" s="36">
        <v>18460</v>
      </c>
      <c r="V19" s="36">
        <v>16949</v>
      </c>
      <c r="W19" s="36">
        <v>17405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36712</v>
      </c>
      <c r="D23" s="52">
        <v>51187</v>
      </c>
      <c r="E23" s="52">
        <v>32290</v>
      </c>
      <c r="F23" s="52">
        <v>23013</v>
      </c>
      <c r="G23" s="52">
        <v>10185</v>
      </c>
      <c r="H23" s="52">
        <v>8865</v>
      </c>
      <c r="I23" s="52">
        <v>27044</v>
      </c>
      <c r="J23" s="52">
        <v>27061</v>
      </c>
      <c r="K23" s="52">
        <v>27129</v>
      </c>
      <c r="L23" s="52">
        <v>30102</v>
      </c>
      <c r="M23" s="52">
        <v>60918</v>
      </c>
      <c r="N23" s="52">
        <v>29774</v>
      </c>
      <c r="O23" s="52">
        <v>16639</v>
      </c>
      <c r="P23" s="52">
        <v>1372</v>
      </c>
      <c r="Q23" s="52">
        <v>1611</v>
      </c>
      <c r="R23" s="52">
        <v>2376</v>
      </c>
      <c r="S23" s="52">
        <v>2991</v>
      </c>
      <c r="T23" s="52">
        <v>4157</v>
      </c>
      <c r="U23" s="52">
        <v>2686</v>
      </c>
      <c r="V23" s="52">
        <v>2137</v>
      </c>
      <c r="W23" s="52">
        <v>967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3521</v>
      </c>
      <c r="D25" s="52">
        <v>3529</v>
      </c>
      <c r="E25" s="52">
        <v>3577</v>
      </c>
      <c r="F25" s="52">
        <v>3700</v>
      </c>
      <c r="G25" s="52">
        <v>3904</v>
      </c>
      <c r="H25" s="52">
        <v>4196</v>
      </c>
      <c r="I25" s="52">
        <v>2468</v>
      </c>
      <c r="J25" s="52">
        <v>1547</v>
      </c>
      <c r="K25" s="52">
        <v>2146</v>
      </c>
      <c r="L25" s="52">
        <v>1320</v>
      </c>
      <c r="M25" s="52">
        <v>526</v>
      </c>
      <c r="N25" s="52">
        <v>678</v>
      </c>
      <c r="O25" s="52">
        <v>1597</v>
      </c>
      <c r="P25" s="52">
        <v>809</v>
      </c>
      <c r="Q25" s="52">
        <v>1193</v>
      </c>
      <c r="R25" s="52">
        <v>1490</v>
      </c>
      <c r="S25" s="52">
        <v>1508</v>
      </c>
      <c r="T25" s="52">
        <v>988</v>
      </c>
      <c r="U25" s="52">
        <v>262</v>
      </c>
      <c r="V25" s="52">
        <v>71</v>
      </c>
      <c r="W25" s="52">
        <v>78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4399</v>
      </c>
      <c r="D27" s="52">
        <v>4680</v>
      </c>
      <c r="E27" s="52">
        <v>4128</v>
      </c>
      <c r="F27" s="52">
        <v>4403</v>
      </c>
      <c r="G27" s="52">
        <v>4422</v>
      </c>
      <c r="H27" s="52">
        <v>4454</v>
      </c>
      <c r="I27" s="52">
        <v>4557</v>
      </c>
      <c r="J27" s="52">
        <v>8979</v>
      </c>
      <c r="K27" s="52">
        <v>8038</v>
      </c>
      <c r="L27" s="52">
        <v>10448</v>
      </c>
      <c r="M27" s="52">
        <v>27683</v>
      </c>
      <c r="N27" s="52">
        <v>23042</v>
      </c>
      <c r="O27" s="52">
        <v>18712</v>
      </c>
      <c r="P27" s="52">
        <v>2975</v>
      </c>
      <c r="Q27" s="52">
        <v>173</v>
      </c>
      <c r="R27" s="52">
        <v>967</v>
      </c>
      <c r="S27" s="52">
        <v>2740</v>
      </c>
      <c r="T27" s="52">
        <v>6643</v>
      </c>
      <c r="U27" s="52">
        <v>5124</v>
      </c>
      <c r="V27" s="52">
        <v>3347</v>
      </c>
      <c r="W27" s="52">
        <v>780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5183</v>
      </c>
      <c r="D28" s="52">
        <v>5383</v>
      </c>
      <c r="E28" s="52">
        <v>5002</v>
      </c>
      <c r="F28" s="52">
        <v>5231</v>
      </c>
      <c r="G28" s="52">
        <v>5288</v>
      </c>
      <c r="H28" s="52">
        <v>5400</v>
      </c>
      <c r="I28" s="52">
        <v>2496</v>
      </c>
      <c r="J28" s="52">
        <v>1625</v>
      </c>
      <c r="K28" s="52">
        <v>1734</v>
      </c>
      <c r="L28" s="52">
        <v>2260</v>
      </c>
      <c r="M28" s="52">
        <v>4054</v>
      </c>
      <c r="N28" s="52">
        <v>1248</v>
      </c>
      <c r="O28" s="52">
        <v>722</v>
      </c>
      <c r="P28" s="52">
        <v>90</v>
      </c>
      <c r="Q28" s="52">
        <v>352</v>
      </c>
      <c r="R28" s="52">
        <v>368</v>
      </c>
      <c r="S28" s="52">
        <v>236</v>
      </c>
      <c r="T28" s="52">
        <v>17</v>
      </c>
      <c r="U28" s="52">
        <v>23</v>
      </c>
      <c r="V28" s="52">
        <v>47</v>
      </c>
      <c r="W28" s="52">
        <v>87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2</v>
      </c>
      <c r="E29" s="52">
        <v>2</v>
      </c>
      <c r="F29" s="52">
        <v>1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4</v>
      </c>
      <c r="N29" s="52">
        <v>1</v>
      </c>
      <c r="O29" s="52">
        <v>2</v>
      </c>
      <c r="P29" s="52">
        <v>0</v>
      </c>
      <c r="Q29" s="52">
        <v>0</v>
      </c>
      <c r="R29" s="52">
        <v>1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38648</v>
      </c>
      <c r="D30" s="52">
        <v>40142</v>
      </c>
      <c r="E30" s="52">
        <v>37306</v>
      </c>
      <c r="F30" s="52">
        <v>39030</v>
      </c>
      <c r="G30" s="52">
        <v>39540</v>
      </c>
      <c r="H30" s="52">
        <v>40542</v>
      </c>
      <c r="I30" s="52">
        <v>19279</v>
      </c>
      <c r="J30" s="52">
        <v>15786</v>
      </c>
      <c r="K30" s="52">
        <v>16997</v>
      </c>
      <c r="L30" s="52">
        <v>23557</v>
      </c>
      <c r="M30" s="52">
        <v>43417</v>
      </c>
      <c r="N30" s="52">
        <v>14994</v>
      </c>
      <c r="O30" s="52">
        <v>9565</v>
      </c>
      <c r="P30" s="52">
        <v>1883</v>
      </c>
      <c r="Q30" s="52">
        <v>6020</v>
      </c>
      <c r="R30" s="52">
        <v>6877</v>
      </c>
      <c r="S30" s="52">
        <v>3579</v>
      </c>
      <c r="T30" s="52">
        <v>443</v>
      </c>
      <c r="U30" s="52">
        <v>543</v>
      </c>
      <c r="V30" s="52">
        <v>1080</v>
      </c>
      <c r="W30" s="52">
        <v>2078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1453</v>
      </c>
      <c r="D31" s="52">
        <v>1509</v>
      </c>
      <c r="E31" s="52">
        <v>1401</v>
      </c>
      <c r="F31" s="52">
        <v>1465</v>
      </c>
      <c r="G31" s="52">
        <v>1482</v>
      </c>
      <c r="H31" s="52">
        <v>1517</v>
      </c>
      <c r="I31" s="52">
        <v>726</v>
      </c>
      <c r="J31" s="52">
        <v>796</v>
      </c>
      <c r="K31" s="52">
        <v>894</v>
      </c>
      <c r="L31" s="52">
        <v>1288</v>
      </c>
      <c r="M31" s="52">
        <v>2985</v>
      </c>
      <c r="N31" s="52">
        <v>1252</v>
      </c>
      <c r="O31" s="52">
        <v>1090</v>
      </c>
      <c r="P31" s="52">
        <v>168</v>
      </c>
      <c r="Q31" s="52">
        <v>611</v>
      </c>
      <c r="R31" s="52">
        <v>677</v>
      </c>
      <c r="S31" s="52">
        <v>414</v>
      </c>
      <c r="T31" s="52">
        <v>63</v>
      </c>
      <c r="U31" s="52">
        <v>73</v>
      </c>
      <c r="V31" s="52">
        <v>162</v>
      </c>
      <c r="W31" s="52">
        <v>323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24841</v>
      </c>
      <c r="D34" s="52">
        <v>24857</v>
      </c>
      <c r="E34" s="52">
        <v>24946</v>
      </c>
      <c r="F34" s="52">
        <v>25158</v>
      </c>
      <c r="G34" s="52">
        <v>25603</v>
      </c>
      <c r="H34" s="52">
        <v>26464</v>
      </c>
      <c r="I34" s="52">
        <v>13060</v>
      </c>
      <c r="J34" s="52">
        <v>11824</v>
      </c>
      <c r="K34" s="52">
        <v>11913</v>
      </c>
      <c r="L34" s="52">
        <v>13129</v>
      </c>
      <c r="M34" s="52">
        <v>24374</v>
      </c>
      <c r="N34" s="52">
        <v>11819</v>
      </c>
      <c r="O34" s="52">
        <v>6947</v>
      </c>
      <c r="P34" s="52">
        <v>3036</v>
      </c>
      <c r="Q34" s="52">
        <v>4856</v>
      </c>
      <c r="R34" s="52">
        <v>3774</v>
      </c>
      <c r="S34" s="52">
        <v>2579</v>
      </c>
      <c r="T34" s="52">
        <v>1107</v>
      </c>
      <c r="U34" s="52">
        <v>742</v>
      </c>
      <c r="V34" s="52">
        <v>764</v>
      </c>
      <c r="W34" s="52">
        <v>986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29243</v>
      </c>
      <c r="D35" s="36">
        <v>29261</v>
      </c>
      <c r="E35" s="36">
        <v>29381</v>
      </c>
      <c r="F35" s="36">
        <v>29655</v>
      </c>
      <c r="G35" s="36">
        <v>30208</v>
      </c>
      <c r="H35" s="36">
        <v>31244</v>
      </c>
      <c r="I35" s="36">
        <v>15516</v>
      </c>
      <c r="J35" s="36">
        <v>15376</v>
      </c>
      <c r="K35" s="36">
        <v>15830</v>
      </c>
      <c r="L35" s="36">
        <v>17694</v>
      </c>
      <c r="M35" s="36">
        <v>36546</v>
      </c>
      <c r="N35" s="36">
        <v>17957</v>
      </c>
      <c r="O35" s="36">
        <v>10762</v>
      </c>
      <c r="P35" s="36">
        <v>5276</v>
      </c>
      <c r="Q35" s="36">
        <v>8836</v>
      </c>
      <c r="R35" s="36">
        <v>7690</v>
      </c>
      <c r="S35" s="36">
        <v>5307</v>
      </c>
      <c r="T35" s="36">
        <v>3054</v>
      </c>
      <c r="U35" s="36">
        <v>2064</v>
      </c>
      <c r="V35" s="36">
        <v>1973</v>
      </c>
      <c r="W35" s="36">
        <v>2294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7776</v>
      </c>
      <c r="I39" s="52">
        <v>26964</v>
      </c>
      <c r="J39" s="52">
        <v>22851</v>
      </c>
      <c r="K39" s="52">
        <v>16832</v>
      </c>
      <c r="L39" s="52">
        <v>0</v>
      </c>
      <c r="M39" s="52">
        <v>1</v>
      </c>
      <c r="N39" s="52">
        <v>0</v>
      </c>
      <c r="O39" s="52">
        <v>595</v>
      </c>
      <c r="P39" s="52">
        <v>0</v>
      </c>
      <c r="Q39" s="52">
        <v>0</v>
      </c>
      <c r="R39" s="52">
        <v>0</v>
      </c>
      <c r="S39" s="52">
        <v>0</v>
      </c>
      <c r="T39" s="52">
        <v>2</v>
      </c>
      <c r="U39" s="52">
        <v>0</v>
      </c>
      <c r="V39" s="52">
        <v>0</v>
      </c>
      <c r="W39" s="52">
        <v>1244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3657</v>
      </c>
      <c r="D41" s="52">
        <v>3032</v>
      </c>
      <c r="E41" s="52">
        <v>361</v>
      </c>
      <c r="F41" s="52">
        <v>425</v>
      </c>
      <c r="G41" s="52">
        <v>464</v>
      </c>
      <c r="H41" s="52">
        <v>701</v>
      </c>
      <c r="I41" s="52">
        <v>681</v>
      </c>
      <c r="J41" s="52">
        <v>1271</v>
      </c>
      <c r="K41" s="52">
        <v>2512</v>
      </c>
      <c r="L41" s="52">
        <v>2447</v>
      </c>
      <c r="M41" s="52">
        <v>733</v>
      </c>
      <c r="N41" s="52">
        <v>90</v>
      </c>
      <c r="O41" s="52">
        <v>98</v>
      </c>
      <c r="P41" s="52">
        <v>75</v>
      </c>
      <c r="Q41" s="52">
        <v>75</v>
      </c>
      <c r="R41" s="52">
        <v>45</v>
      </c>
      <c r="S41" s="52">
        <v>47</v>
      </c>
      <c r="T41" s="52">
        <v>58</v>
      </c>
      <c r="U41" s="52">
        <v>108</v>
      </c>
      <c r="V41" s="52">
        <v>41</v>
      </c>
      <c r="W41" s="52">
        <v>279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1747</v>
      </c>
      <c r="D43" s="52">
        <v>529</v>
      </c>
      <c r="E43" s="52">
        <v>3068</v>
      </c>
      <c r="F43" s="52">
        <v>4569</v>
      </c>
      <c r="G43" s="52">
        <v>7364</v>
      </c>
      <c r="H43" s="52">
        <v>5101</v>
      </c>
      <c r="I43" s="52">
        <v>5344</v>
      </c>
      <c r="J43" s="52">
        <v>8176</v>
      </c>
      <c r="K43" s="52">
        <v>5828</v>
      </c>
      <c r="L43" s="52">
        <v>7451</v>
      </c>
      <c r="M43" s="52">
        <v>17226</v>
      </c>
      <c r="N43" s="52">
        <v>10763</v>
      </c>
      <c r="O43" s="52">
        <v>14047</v>
      </c>
      <c r="P43" s="52">
        <v>1419</v>
      </c>
      <c r="Q43" s="52">
        <v>587</v>
      </c>
      <c r="R43" s="52">
        <v>1060</v>
      </c>
      <c r="S43" s="52">
        <v>1350</v>
      </c>
      <c r="T43" s="52">
        <v>2941</v>
      </c>
      <c r="U43" s="52">
        <v>2234</v>
      </c>
      <c r="V43" s="52">
        <v>1475</v>
      </c>
      <c r="W43" s="52">
        <v>700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1225</v>
      </c>
      <c r="D44" s="52">
        <v>0</v>
      </c>
      <c r="E44" s="52">
        <v>979</v>
      </c>
      <c r="F44" s="52">
        <v>2020</v>
      </c>
      <c r="G44" s="52">
        <v>3115</v>
      </c>
      <c r="H44" s="52">
        <v>3511</v>
      </c>
      <c r="I44" s="52">
        <v>1364</v>
      </c>
      <c r="J44" s="52">
        <v>598</v>
      </c>
      <c r="K44" s="52">
        <v>669</v>
      </c>
      <c r="L44" s="52">
        <v>0</v>
      </c>
      <c r="M44" s="52">
        <v>0</v>
      </c>
      <c r="N44" s="52">
        <v>0</v>
      </c>
      <c r="O44" s="52">
        <v>0</v>
      </c>
      <c r="P44" s="52">
        <v>85</v>
      </c>
      <c r="Q44" s="52">
        <v>178</v>
      </c>
      <c r="R44" s="52">
        <v>190</v>
      </c>
      <c r="S44" s="52">
        <v>98</v>
      </c>
      <c r="T44" s="52">
        <v>2</v>
      </c>
      <c r="U44" s="52">
        <v>25</v>
      </c>
      <c r="V44" s="52">
        <v>32</v>
      </c>
      <c r="W44" s="52">
        <v>110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2</v>
      </c>
      <c r="H45" s="52">
        <v>2</v>
      </c>
      <c r="I45" s="52">
        <v>2</v>
      </c>
      <c r="J45" s="52">
        <v>0</v>
      </c>
      <c r="K45" s="52">
        <v>1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9715</v>
      </c>
      <c r="D46" s="52">
        <v>0</v>
      </c>
      <c r="E46" s="52">
        <v>11064</v>
      </c>
      <c r="F46" s="52">
        <v>19692</v>
      </c>
      <c r="G46" s="52">
        <v>28551</v>
      </c>
      <c r="H46" s="52">
        <v>39284</v>
      </c>
      <c r="I46" s="52">
        <v>18184</v>
      </c>
      <c r="J46" s="52">
        <v>13036</v>
      </c>
      <c r="K46" s="52">
        <v>9765</v>
      </c>
      <c r="L46" s="52">
        <v>0</v>
      </c>
      <c r="M46" s="52">
        <v>0</v>
      </c>
      <c r="N46" s="52">
        <v>0</v>
      </c>
      <c r="O46" s="52">
        <v>0</v>
      </c>
      <c r="P46" s="52">
        <v>1954</v>
      </c>
      <c r="Q46" s="52">
        <v>4173</v>
      </c>
      <c r="R46" s="52">
        <v>4532</v>
      </c>
      <c r="S46" s="52">
        <v>2200</v>
      </c>
      <c r="T46" s="52">
        <v>56</v>
      </c>
      <c r="U46" s="52">
        <v>696</v>
      </c>
      <c r="V46" s="52">
        <v>889</v>
      </c>
      <c r="W46" s="52">
        <v>2307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286</v>
      </c>
      <c r="D47" s="52">
        <v>0</v>
      </c>
      <c r="E47" s="52">
        <v>438</v>
      </c>
      <c r="F47" s="52">
        <v>835</v>
      </c>
      <c r="G47" s="52">
        <v>1517</v>
      </c>
      <c r="H47" s="52">
        <v>2928</v>
      </c>
      <c r="I47" s="52">
        <v>2085</v>
      </c>
      <c r="J47" s="52">
        <v>1166</v>
      </c>
      <c r="K47" s="52">
        <v>1103</v>
      </c>
      <c r="L47" s="52">
        <v>0</v>
      </c>
      <c r="M47" s="52">
        <v>0</v>
      </c>
      <c r="N47" s="52">
        <v>0</v>
      </c>
      <c r="O47" s="52">
        <v>0</v>
      </c>
      <c r="P47" s="52">
        <v>286</v>
      </c>
      <c r="Q47" s="52">
        <v>607</v>
      </c>
      <c r="R47" s="52">
        <v>732</v>
      </c>
      <c r="S47" s="52">
        <v>330</v>
      </c>
      <c r="T47" s="52">
        <v>12</v>
      </c>
      <c r="U47" s="52">
        <v>122</v>
      </c>
      <c r="V47" s="52">
        <v>103</v>
      </c>
      <c r="W47" s="52">
        <v>428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7496</v>
      </c>
      <c r="D50" s="52">
        <v>1358</v>
      </c>
      <c r="E50" s="52">
        <v>10098</v>
      </c>
      <c r="F50" s="52">
        <v>16003</v>
      </c>
      <c r="G50" s="52">
        <v>19460</v>
      </c>
      <c r="H50" s="52">
        <v>20699</v>
      </c>
      <c r="I50" s="52">
        <v>10520</v>
      </c>
      <c r="J50" s="52">
        <v>7509</v>
      </c>
      <c r="K50" s="52">
        <v>6041</v>
      </c>
      <c r="L50" s="52">
        <v>257</v>
      </c>
      <c r="M50" s="52">
        <v>0</v>
      </c>
      <c r="N50" s="52">
        <v>1</v>
      </c>
      <c r="O50" s="52">
        <v>549</v>
      </c>
      <c r="P50" s="52">
        <v>2145</v>
      </c>
      <c r="Q50" s="52">
        <v>3314</v>
      </c>
      <c r="R50" s="52">
        <v>1968</v>
      </c>
      <c r="S50" s="52">
        <v>1184</v>
      </c>
      <c r="T50" s="52">
        <v>1</v>
      </c>
      <c r="U50" s="52">
        <v>28</v>
      </c>
      <c r="V50" s="52">
        <v>138</v>
      </c>
      <c r="W50" s="52">
        <v>807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9876</v>
      </c>
      <c r="D51" s="36">
        <v>1573</v>
      </c>
      <c r="E51" s="36">
        <v>11939</v>
      </c>
      <c r="F51" s="36">
        <v>15797</v>
      </c>
      <c r="G51" s="36">
        <v>26166</v>
      </c>
      <c r="H51" s="36">
        <v>35920</v>
      </c>
      <c r="I51" s="36">
        <v>17976</v>
      </c>
      <c r="J51" s="36">
        <v>15481</v>
      </c>
      <c r="K51" s="36">
        <v>11405</v>
      </c>
      <c r="L51" s="36">
        <v>464</v>
      </c>
      <c r="M51" s="36">
        <v>3</v>
      </c>
      <c r="N51" s="36">
        <v>1</v>
      </c>
      <c r="O51" s="36">
        <v>1116</v>
      </c>
      <c r="P51" s="36">
        <v>4795</v>
      </c>
      <c r="Q51" s="36">
        <v>8767</v>
      </c>
      <c r="R51" s="36">
        <v>7120</v>
      </c>
      <c r="S51" s="36">
        <v>3711</v>
      </c>
      <c r="T51" s="36">
        <v>5</v>
      </c>
      <c r="U51" s="36">
        <v>92</v>
      </c>
      <c r="V51" s="36">
        <v>462</v>
      </c>
      <c r="W51" s="36">
        <v>2750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2984</v>
      </c>
      <c r="I55" s="52">
        <v>8470</v>
      </c>
      <c r="J55" s="52">
        <v>8864</v>
      </c>
      <c r="K55" s="52">
        <v>5386</v>
      </c>
      <c r="L55" s="52">
        <v>0</v>
      </c>
      <c r="M55" s="52">
        <v>0</v>
      </c>
      <c r="N55" s="52">
        <v>0</v>
      </c>
      <c r="O55" s="52">
        <v>175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398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27</v>
      </c>
      <c r="I57" s="52">
        <v>35</v>
      </c>
      <c r="J57" s="52">
        <v>178</v>
      </c>
      <c r="K57" s="52">
        <v>328</v>
      </c>
      <c r="L57" s="52">
        <v>0</v>
      </c>
      <c r="M57" s="52">
        <v>0</v>
      </c>
      <c r="N57" s="52">
        <v>0</v>
      </c>
      <c r="O57" s="52">
        <v>8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87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79</v>
      </c>
      <c r="I59" s="52">
        <v>1674</v>
      </c>
      <c r="J59" s="52">
        <v>3123</v>
      </c>
      <c r="K59" s="52">
        <v>1695</v>
      </c>
      <c r="L59" s="52">
        <v>0</v>
      </c>
      <c r="M59" s="52">
        <v>0</v>
      </c>
      <c r="N59" s="52">
        <v>0</v>
      </c>
      <c r="O59" s="52">
        <v>175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19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223</v>
      </c>
      <c r="I60" s="52">
        <v>428</v>
      </c>
      <c r="J60" s="52">
        <v>232</v>
      </c>
      <c r="K60" s="52">
        <v>215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15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1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2496</v>
      </c>
      <c r="I62" s="52">
        <v>5712</v>
      </c>
      <c r="J62" s="52">
        <v>5057</v>
      </c>
      <c r="K62" s="52">
        <v>3123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307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186</v>
      </c>
      <c r="I63" s="52">
        <v>655</v>
      </c>
      <c r="J63" s="52">
        <v>452</v>
      </c>
      <c r="K63" s="52">
        <v>353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57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1091</v>
      </c>
      <c r="I66" s="52">
        <v>3127</v>
      </c>
      <c r="J66" s="52">
        <v>2895</v>
      </c>
      <c r="K66" s="52">
        <v>1865</v>
      </c>
      <c r="L66" s="52">
        <v>0</v>
      </c>
      <c r="M66" s="52">
        <v>0</v>
      </c>
      <c r="N66" s="52">
        <v>0</v>
      </c>
      <c r="O66" s="52">
        <v>58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91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1893</v>
      </c>
      <c r="I67" s="36">
        <v>5343</v>
      </c>
      <c r="J67" s="36">
        <v>5969</v>
      </c>
      <c r="K67" s="36">
        <v>3521</v>
      </c>
      <c r="L67" s="36">
        <v>0</v>
      </c>
      <c r="M67" s="36">
        <v>0</v>
      </c>
      <c r="N67" s="36">
        <v>0</v>
      </c>
      <c r="O67" s="36">
        <v>117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307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4792</v>
      </c>
      <c r="I71" s="52">
        <v>18494</v>
      </c>
      <c r="J71" s="52">
        <v>13987</v>
      </c>
      <c r="K71" s="52">
        <v>11446</v>
      </c>
      <c r="L71" s="52">
        <v>0</v>
      </c>
      <c r="M71" s="52">
        <v>1</v>
      </c>
      <c r="N71" s="52">
        <v>0</v>
      </c>
      <c r="O71" s="52">
        <v>420</v>
      </c>
      <c r="P71" s="52">
        <v>0</v>
      </c>
      <c r="Q71" s="52">
        <v>0</v>
      </c>
      <c r="R71" s="52">
        <v>0</v>
      </c>
      <c r="S71" s="52">
        <v>0</v>
      </c>
      <c r="T71" s="52">
        <v>2</v>
      </c>
      <c r="U71" s="52">
        <v>0</v>
      </c>
      <c r="V71" s="52">
        <v>0</v>
      </c>
      <c r="W71" s="52">
        <v>846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3657</v>
      </c>
      <c r="D73" s="52">
        <v>3032</v>
      </c>
      <c r="E73" s="52">
        <v>361</v>
      </c>
      <c r="F73" s="52">
        <v>425</v>
      </c>
      <c r="G73" s="52">
        <v>464</v>
      </c>
      <c r="H73" s="52">
        <v>674</v>
      </c>
      <c r="I73" s="52">
        <v>646</v>
      </c>
      <c r="J73" s="52">
        <v>1093</v>
      </c>
      <c r="K73" s="52">
        <v>2184</v>
      </c>
      <c r="L73" s="52">
        <v>2447</v>
      </c>
      <c r="M73" s="52">
        <v>733</v>
      </c>
      <c r="N73" s="52">
        <v>90</v>
      </c>
      <c r="O73" s="52">
        <v>90</v>
      </c>
      <c r="P73" s="52">
        <v>75</v>
      </c>
      <c r="Q73" s="52">
        <v>75</v>
      </c>
      <c r="R73" s="52">
        <v>45</v>
      </c>
      <c r="S73" s="52">
        <v>47</v>
      </c>
      <c r="T73" s="52">
        <v>58</v>
      </c>
      <c r="U73" s="52">
        <v>108</v>
      </c>
      <c r="V73" s="52">
        <v>41</v>
      </c>
      <c r="W73" s="52">
        <v>192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1747</v>
      </c>
      <c r="D75" s="52">
        <f t="shared" si="0"/>
        <v>529</v>
      </c>
      <c r="E75" s="52">
        <f t="shared" si="0"/>
        <v>3068</v>
      </c>
      <c r="F75" s="52">
        <f t="shared" si="0"/>
        <v>4569</v>
      </c>
      <c r="G75" s="52">
        <f t="shared" si="0"/>
        <v>7364</v>
      </c>
      <c r="H75" s="52">
        <f t="shared" si="0"/>
        <v>5022</v>
      </c>
      <c r="I75" s="52">
        <f t="shared" si="0"/>
        <v>3670</v>
      </c>
      <c r="J75" s="52">
        <f t="shared" si="0"/>
        <v>5053</v>
      </c>
      <c r="K75" s="52">
        <f t="shared" si="0"/>
        <v>4133</v>
      </c>
      <c r="L75" s="52">
        <f t="shared" si="0"/>
        <v>7451</v>
      </c>
      <c r="M75" s="52">
        <f t="shared" si="0"/>
        <v>17226</v>
      </c>
      <c r="N75" s="52">
        <f t="shared" si="0"/>
        <v>10763</v>
      </c>
      <c r="O75" s="52">
        <f t="shared" si="0"/>
        <v>13872</v>
      </c>
      <c r="P75" s="52">
        <f t="shared" si="0"/>
        <v>1419</v>
      </c>
      <c r="Q75" s="52">
        <f t="shared" si="0"/>
        <v>587</v>
      </c>
      <c r="R75" s="52">
        <f t="shared" ref="R75:V75" si="1">R43-R59</f>
        <v>1060</v>
      </c>
      <c r="S75" s="52">
        <f t="shared" si="1"/>
        <v>1350</v>
      </c>
      <c r="T75" s="52">
        <f t="shared" si="1"/>
        <v>2941</v>
      </c>
      <c r="U75" s="52">
        <f t="shared" si="1"/>
        <v>2234</v>
      </c>
      <c r="V75" s="52">
        <f t="shared" si="1"/>
        <v>1475</v>
      </c>
      <c r="W75" s="52">
        <f t="shared" ref="W75" si="2">W43-W59</f>
        <v>681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1225</v>
      </c>
      <c r="D76" s="52">
        <f t="shared" si="3"/>
        <v>0</v>
      </c>
      <c r="E76" s="52">
        <f t="shared" si="3"/>
        <v>979</v>
      </c>
      <c r="F76" s="52">
        <f t="shared" si="3"/>
        <v>2020</v>
      </c>
      <c r="G76" s="52">
        <f t="shared" si="3"/>
        <v>3115</v>
      </c>
      <c r="H76" s="52">
        <f t="shared" si="3"/>
        <v>3288</v>
      </c>
      <c r="I76" s="52">
        <f t="shared" si="3"/>
        <v>936</v>
      </c>
      <c r="J76" s="52">
        <f t="shared" si="3"/>
        <v>366</v>
      </c>
      <c r="K76" s="52">
        <f t="shared" si="3"/>
        <v>454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85</v>
      </c>
      <c r="Q76" s="52">
        <f t="shared" si="3"/>
        <v>178</v>
      </c>
      <c r="R76" s="52">
        <f t="shared" ref="R76:V76" si="4">R44-R60</f>
        <v>190</v>
      </c>
      <c r="S76" s="52">
        <f t="shared" si="4"/>
        <v>98</v>
      </c>
      <c r="T76" s="52">
        <f t="shared" si="4"/>
        <v>2</v>
      </c>
      <c r="U76" s="52">
        <f t="shared" si="4"/>
        <v>25</v>
      </c>
      <c r="V76" s="52">
        <f t="shared" si="4"/>
        <v>32</v>
      </c>
      <c r="W76" s="52">
        <f t="shared" ref="W76" si="5">W44-W60</f>
        <v>95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2</v>
      </c>
      <c r="H77" s="52">
        <f t="shared" si="6"/>
        <v>2</v>
      </c>
      <c r="I77" s="52">
        <f t="shared" si="6"/>
        <v>1</v>
      </c>
      <c r="J77" s="52">
        <f t="shared" si="6"/>
        <v>0</v>
      </c>
      <c r="K77" s="52">
        <f t="shared" si="6"/>
        <v>1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9715</v>
      </c>
      <c r="D78" s="52">
        <f t="shared" si="9"/>
        <v>0</v>
      </c>
      <c r="E78" s="52">
        <f t="shared" si="9"/>
        <v>11064</v>
      </c>
      <c r="F78" s="52">
        <f t="shared" si="9"/>
        <v>19692</v>
      </c>
      <c r="G78" s="52">
        <f t="shared" si="9"/>
        <v>28551</v>
      </c>
      <c r="H78" s="52">
        <f t="shared" si="9"/>
        <v>36788</v>
      </c>
      <c r="I78" s="52">
        <f t="shared" si="9"/>
        <v>12472</v>
      </c>
      <c r="J78" s="52">
        <f t="shared" si="9"/>
        <v>7979</v>
      </c>
      <c r="K78" s="52">
        <f t="shared" si="9"/>
        <v>6642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1954</v>
      </c>
      <c r="Q78" s="52">
        <f t="shared" si="9"/>
        <v>4173</v>
      </c>
      <c r="R78" s="52">
        <f t="shared" ref="R78:V78" si="10">R46-R62</f>
        <v>4532</v>
      </c>
      <c r="S78" s="52">
        <f t="shared" si="10"/>
        <v>2200</v>
      </c>
      <c r="T78" s="52">
        <f t="shared" si="10"/>
        <v>56</v>
      </c>
      <c r="U78" s="52">
        <f t="shared" si="10"/>
        <v>696</v>
      </c>
      <c r="V78" s="52">
        <f t="shared" si="10"/>
        <v>889</v>
      </c>
      <c r="W78" s="52">
        <f t="shared" ref="W78" si="11">W46-W62</f>
        <v>2000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286</v>
      </c>
      <c r="D79" s="52">
        <f t="shared" si="12"/>
        <v>0</v>
      </c>
      <c r="E79" s="52">
        <f t="shared" si="12"/>
        <v>438</v>
      </c>
      <c r="F79" s="52">
        <f t="shared" si="12"/>
        <v>835</v>
      </c>
      <c r="G79" s="52">
        <f t="shared" si="12"/>
        <v>1517</v>
      </c>
      <c r="H79" s="52">
        <f t="shared" si="12"/>
        <v>2742</v>
      </c>
      <c r="I79" s="52">
        <f t="shared" si="12"/>
        <v>1430</v>
      </c>
      <c r="J79" s="52">
        <f t="shared" si="12"/>
        <v>714</v>
      </c>
      <c r="K79" s="52">
        <f t="shared" si="12"/>
        <v>750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286</v>
      </c>
      <c r="Q79" s="52">
        <f t="shared" si="12"/>
        <v>607</v>
      </c>
      <c r="R79" s="52">
        <f t="shared" ref="R79:V79" si="13">R47-R63</f>
        <v>732</v>
      </c>
      <c r="S79" s="52">
        <f t="shared" si="13"/>
        <v>330</v>
      </c>
      <c r="T79" s="52">
        <f t="shared" si="13"/>
        <v>12</v>
      </c>
      <c r="U79" s="52">
        <f t="shared" si="13"/>
        <v>122</v>
      </c>
      <c r="V79" s="52">
        <f t="shared" si="13"/>
        <v>103</v>
      </c>
      <c r="W79" s="52">
        <f t="shared" ref="W79" si="14">W47-W63</f>
        <v>371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7496</v>
      </c>
      <c r="D82" s="52">
        <v>1358</v>
      </c>
      <c r="E82" s="52">
        <v>10098</v>
      </c>
      <c r="F82" s="52">
        <v>16003</v>
      </c>
      <c r="G82" s="52">
        <v>19460</v>
      </c>
      <c r="H82" s="52">
        <v>19608</v>
      </c>
      <c r="I82" s="52">
        <v>7393</v>
      </c>
      <c r="J82" s="52">
        <v>4614</v>
      </c>
      <c r="K82" s="52">
        <v>4176</v>
      </c>
      <c r="L82" s="52">
        <v>257</v>
      </c>
      <c r="M82" s="52">
        <v>0</v>
      </c>
      <c r="N82" s="52">
        <v>1</v>
      </c>
      <c r="O82" s="52">
        <v>491</v>
      </c>
      <c r="P82" s="52">
        <v>2145</v>
      </c>
      <c r="Q82" s="52">
        <v>3314</v>
      </c>
      <c r="R82" s="52">
        <v>1968</v>
      </c>
      <c r="S82" s="52">
        <v>1184</v>
      </c>
      <c r="T82" s="52">
        <v>1</v>
      </c>
      <c r="U82" s="52">
        <v>28</v>
      </c>
      <c r="V82" s="52">
        <v>138</v>
      </c>
      <c r="W82" s="52">
        <v>716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9876</v>
      </c>
      <c r="D83" s="36">
        <v>1573</v>
      </c>
      <c r="E83" s="36">
        <v>11939</v>
      </c>
      <c r="F83" s="36">
        <v>15797</v>
      </c>
      <c r="G83" s="36">
        <v>26166</v>
      </c>
      <c r="H83" s="36">
        <v>34027</v>
      </c>
      <c r="I83" s="36">
        <v>12633</v>
      </c>
      <c r="J83" s="36">
        <v>9512</v>
      </c>
      <c r="K83" s="36">
        <v>7884</v>
      </c>
      <c r="L83" s="36">
        <v>464</v>
      </c>
      <c r="M83" s="36">
        <v>3</v>
      </c>
      <c r="N83" s="36">
        <v>1</v>
      </c>
      <c r="O83" s="36">
        <v>999</v>
      </c>
      <c r="P83" s="36">
        <v>4795</v>
      </c>
      <c r="Q83" s="36">
        <v>8767</v>
      </c>
      <c r="R83" s="36">
        <v>7120</v>
      </c>
      <c r="S83" s="36">
        <v>3711</v>
      </c>
      <c r="T83" s="36">
        <v>5</v>
      </c>
      <c r="U83" s="36">
        <v>92</v>
      </c>
      <c r="V83" s="36">
        <v>462</v>
      </c>
      <c r="W83" s="36">
        <v>2443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1368</v>
      </c>
      <c r="I89" s="52">
        <f>RES_hhdet_numvin!I5</f>
        <v>8154</v>
      </c>
      <c r="J89" s="52">
        <f>RES_hhdet_numvin!J5</f>
        <v>6947</v>
      </c>
      <c r="K89" s="52">
        <f>RES_hhdet_numvin!K5</f>
        <v>5129</v>
      </c>
      <c r="L89" s="52">
        <f>RES_hhdet_numvin!L5</f>
        <v>0</v>
      </c>
      <c r="M89" s="52">
        <f>RES_hhdet_numvin!M5</f>
        <v>1</v>
      </c>
      <c r="N89" s="52">
        <f>RES_hhdet_numvin!N5</f>
        <v>0</v>
      </c>
      <c r="O89" s="52">
        <f>RES_hhdet_numvin!O5</f>
        <v>342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2</v>
      </c>
      <c r="U89" s="52">
        <f>RES_hhdet_numvin!U5</f>
        <v>0</v>
      </c>
      <c r="V89" s="52">
        <f>RES_hhdet_numvin!V5</f>
        <v>0</v>
      </c>
      <c r="W89" s="52">
        <f>RES_hhdet_numvin!W5</f>
        <v>1244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25</v>
      </c>
      <c r="Q92" s="52">
        <f>RES_hhdet_numvin!Q8</f>
        <v>43</v>
      </c>
      <c r="R92" s="52">
        <f>RES_hhdet_numvin!R8</f>
        <v>35</v>
      </c>
      <c r="S92" s="52">
        <f>RES_hhdet_numvin!S8</f>
        <v>42</v>
      </c>
      <c r="T92" s="52">
        <f>RES_hhdet_numvin!T8</f>
        <v>56</v>
      </c>
      <c r="U92" s="52">
        <f>RES_hhdet_numvin!U8</f>
        <v>108</v>
      </c>
      <c r="V92" s="52">
        <f>RES_hhdet_numvin!V8</f>
        <v>41</v>
      </c>
      <c r="W92" s="52">
        <f>RES_hhdet_numvin!W8</f>
        <v>279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127</v>
      </c>
      <c r="J94" s="52">
        <f>RES_hhdet_numvin!J10</f>
        <v>201</v>
      </c>
      <c r="K94" s="52">
        <f>RES_hhdet_numvin!K10</f>
        <v>144</v>
      </c>
      <c r="L94" s="52">
        <f>RES_hhdet_numvin!L10</f>
        <v>28</v>
      </c>
      <c r="M94" s="52">
        <f>RES_hhdet_numvin!M10</f>
        <v>37</v>
      </c>
      <c r="N94" s="52">
        <f>RES_hhdet_numvin!N10</f>
        <v>241</v>
      </c>
      <c r="O94" s="52">
        <f>RES_hhdet_numvin!O10</f>
        <v>2331</v>
      </c>
      <c r="P94" s="52">
        <f>RES_hhdet_numvin!P10</f>
        <v>283</v>
      </c>
      <c r="Q94" s="52">
        <f>RES_hhdet_numvin!Q10</f>
        <v>133</v>
      </c>
      <c r="R94" s="52">
        <f>RES_hhdet_numvin!R10</f>
        <v>228</v>
      </c>
      <c r="S94" s="52">
        <f>RES_hhdet_numvin!S10</f>
        <v>326</v>
      </c>
      <c r="T94" s="52">
        <f>RES_hhdet_numvin!T10</f>
        <v>1104</v>
      </c>
      <c r="U94" s="52">
        <f>RES_hhdet_numvin!U10</f>
        <v>1356</v>
      </c>
      <c r="V94" s="52">
        <f>RES_hhdet_numvin!V10</f>
        <v>1352</v>
      </c>
      <c r="W94" s="52">
        <f>RES_hhdet_numvin!W10</f>
        <v>700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26</v>
      </c>
      <c r="Q95" s="52">
        <f>RES_hhdet_numvin!Q11</f>
        <v>105</v>
      </c>
      <c r="R95" s="52">
        <f>RES_hhdet_numvin!R11</f>
        <v>146</v>
      </c>
      <c r="S95" s="52">
        <f>RES_hhdet_numvin!S11</f>
        <v>86</v>
      </c>
      <c r="T95" s="52">
        <f>RES_hhdet_numvin!T11</f>
        <v>2</v>
      </c>
      <c r="U95" s="52">
        <f>RES_hhdet_numvin!U11</f>
        <v>22</v>
      </c>
      <c r="V95" s="52">
        <f>RES_hhdet_numvin!V11</f>
        <v>29</v>
      </c>
      <c r="W95" s="52">
        <f>RES_hhdet_numvin!W11</f>
        <v>110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614</v>
      </c>
      <c r="Q99" s="138">
        <f>RES_hhdet_numvin!Q15</f>
        <v>2411</v>
      </c>
      <c r="R99" s="138">
        <f>RES_hhdet_numvin!R15</f>
        <v>3419</v>
      </c>
      <c r="S99" s="138">
        <f>RES_hhdet_numvin!S15</f>
        <v>1909</v>
      </c>
      <c r="T99" s="138">
        <f>RES_hhdet_numvin!T15</f>
        <v>49</v>
      </c>
      <c r="U99" s="138">
        <f>RES_hhdet_numvin!U15</f>
        <v>622</v>
      </c>
      <c r="V99" s="138">
        <f>RES_hhdet_numvin!V15</f>
        <v>809</v>
      </c>
      <c r="W99" s="138">
        <f>RES_hhdet_numvin!W15</f>
        <v>2307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87</v>
      </c>
      <c r="Q100" s="138">
        <f>RES_hhdet_numvin!Q16</f>
        <v>354</v>
      </c>
      <c r="R100" s="138">
        <f>RES_hhdet_numvin!R16</f>
        <v>555</v>
      </c>
      <c r="S100" s="138">
        <f>RES_hhdet_numvin!S16</f>
        <v>290</v>
      </c>
      <c r="T100" s="138">
        <f>RES_hhdet_numvin!T16</f>
        <v>11</v>
      </c>
      <c r="U100" s="138">
        <f>RES_hhdet_numvin!U16</f>
        <v>109</v>
      </c>
      <c r="V100" s="138">
        <f>RES_hhdet_numvin!V16</f>
        <v>94</v>
      </c>
      <c r="W100" s="138">
        <f>RES_hhdet_numvin!W16</f>
        <v>428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708</v>
      </c>
      <c r="Q105" s="52">
        <f>RES_hhdet_numvin!Q21</f>
        <v>1917</v>
      </c>
      <c r="R105" s="52">
        <f>RES_hhdet_numvin!R21</f>
        <v>1327</v>
      </c>
      <c r="S105" s="52">
        <f>RES_hhdet_numvin!S21</f>
        <v>856</v>
      </c>
      <c r="T105" s="52">
        <f>RES_hhdet_numvin!T21</f>
        <v>1</v>
      </c>
      <c r="U105" s="52">
        <f>RES_hhdet_numvin!U21</f>
        <v>28</v>
      </c>
      <c r="V105" s="52">
        <f>RES_hhdet_numvin!V21</f>
        <v>138</v>
      </c>
      <c r="W105" s="52">
        <f>RES_hhdet_numvin!W21</f>
        <v>807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1577</v>
      </c>
      <c r="Q106" s="36">
        <f>RES_hhdet_numvin!Q22</f>
        <v>5068</v>
      </c>
      <c r="R106" s="36">
        <f>RES_hhdet_numvin!R22</f>
        <v>4787</v>
      </c>
      <c r="S106" s="36">
        <f>RES_hhdet_numvin!S22</f>
        <v>2668</v>
      </c>
      <c r="T106" s="36">
        <f>RES_hhdet_numvin!T22</f>
        <v>5</v>
      </c>
      <c r="U106" s="36">
        <f>RES_hhdet_numvin!U22</f>
        <v>91</v>
      </c>
      <c r="V106" s="36">
        <f>RES_hhdet_numvin!V22</f>
        <v>459</v>
      </c>
      <c r="W106" s="36">
        <f>RES_hhdet_numvin!W22</f>
        <v>2750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436.58153765814262</v>
      </c>
      <c r="C110" s="117">
        <f t="shared" si="15"/>
        <v>418.91401317292105</v>
      </c>
      <c r="D110" s="117">
        <f t="shared" si="15"/>
        <v>297.95158641686817</v>
      </c>
      <c r="E110" s="117">
        <f t="shared" si="15"/>
        <v>288.82836325941366</v>
      </c>
      <c r="F110" s="117">
        <f t="shared" si="15"/>
        <v>274.543065489605</v>
      </c>
      <c r="G110" s="117">
        <f t="shared" si="15"/>
        <v>246.83822392141627</v>
      </c>
      <c r="H110" s="117">
        <f t="shared" si="15"/>
        <v>240.55062687303027</v>
      </c>
      <c r="I110" s="117">
        <f t="shared" si="15"/>
        <v>235.69123038809533</v>
      </c>
      <c r="J110" s="117">
        <f t="shared" si="15"/>
        <v>257.50989155578492</v>
      </c>
      <c r="K110" s="117">
        <f t="shared" si="15"/>
        <v>226.29397548444518</v>
      </c>
      <c r="L110" s="117">
        <f t="shared" si="15"/>
        <v>249.33760366284338</v>
      </c>
      <c r="M110" s="117">
        <f t="shared" si="15"/>
        <v>53.066964590333384</v>
      </c>
      <c r="N110" s="117">
        <f t="shared" si="15"/>
        <v>53.891111144153896</v>
      </c>
      <c r="O110" s="117">
        <f t="shared" si="15"/>
        <v>53.739004681152714</v>
      </c>
      <c r="P110" s="117">
        <f t="shared" si="15"/>
        <v>40.684746482374976</v>
      </c>
      <c r="Q110" s="117">
        <f t="shared" si="15"/>
        <v>41.685931285325125</v>
      </c>
      <c r="R110" s="117">
        <f t="shared" ref="R110:V110" si="16">R111+R114+R116+R126</f>
        <v>42.431856235322769</v>
      </c>
      <c r="S110" s="117">
        <f t="shared" si="16"/>
        <v>39.983887503580583</v>
      </c>
      <c r="T110" s="117">
        <f t="shared" si="16"/>
        <v>30.361829992874998</v>
      </c>
      <c r="U110" s="117">
        <f t="shared" si="16"/>
        <v>28.254229094430155</v>
      </c>
      <c r="V110" s="117">
        <f t="shared" si="16"/>
        <v>24.538089826351044</v>
      </c>
      <c r="W110" s="117">
        <f t="shared" ref="W110" si="17">W111+W114+W116+W126</f>
        <v>29.921968856403705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370.04783211860484</v>
      </c>
      <c r="C111" s="122">
        <f t="shared" si="18"/>
        <v>360.49192852745358</v>
      </c>
      <c r="D111" s="122">
        <f t="shared" si="18"/>
        <v>249.48889663391714</v>
      </c>
      <c r="E111" s="122">
        <f t="shared" si="18"/>
        <v>244.32295115085807</v>
      </c>
      <c r="F111" s="122">
        <f t="shared" si="18"/>
        <v>236.67669853527013</v>
      </c>
      <c r="G111" s="122">
        <f t="shared" si="18"/>
        <v>212.38949817611785</v>
      </c>
      <c r="H111" s="122">
        <f t="shared" si="18"/>
        <v>205.05258487198816</v>
      </c>
      <c r="I111" s="122">
        <f t="shared" si="18"/>
        <v>198.50856471393359</v>
      </c>
      <c r="J111" s="122">
        <f t="shared" si="18"/>
        <v>219.56087597095177</v>
      </c>
      <c r="K111" s="122">
        <f t="shared" si="18"/>
        <v>193.54248655543518</v>
      </c>
      <c r="L111" s="122">
        <f t="shared" si="18"/>
        <v>215.94742275151788</v>
      </c>
      <c r="M111" s="122">
        <f t="shared" si="18"/>
        <v>38.420187645799125</v>
      </c>
      <c r="N111" s="122">
        <f t="shared" si="18"/>
        <v>42.929377585899552</v>
      </c>
      <c r="O111" s="122">
        <f t="shared" si="18"/>
        <v>45.112564334382981</v>
      </c>
      <c r="P111" s="122">
        <f t="shared" si="18"/>
        <v>32.851009512265875</v>
      </c>
      <c r="Q111" s="122">
        <f t="shared" si="18"/>
        <v>34.086234214944554</v>
      </c>
      <c r="R111" s="122">
        <f t="shared" ref="R111:V111" si="19">SUM(R112:R113)</f>
        <v>35.106741788003802</v>
      </c>
      <c r="S111" s="122">
        <f t="shared" si="19"/>
        <v>32.685094845686315</v>
      </c>
      <c r="T111" s="122">
        <f t="shared" si="19"/>
        <v>24.6403933102122</v>
      </c>
      <c r="U111" s="122">
        <f t="shared" si="19"/>
        <v>23.288804779258253</v>
      </c>
      <c r="V111" s="122">
        <f t="shared" si="19"/>
        <v>19.674344330871936</v>
      </c>
      <c r="W111" s="122">
        <f t="shared" ref="W111" si="20">SUM(W112:W113)</f>
        <v>24.774524691256474</v>
      </c>
      <c r="DA111" s="130" t="s">
        <v>1572</v>
      </c>
    </row>
    <row r="112" spans="1:105" ht="12" customHeight="1" x14ac:dyDescent="0.25">
      <c r="A112" s="97" t="s">
        <v>51</v>
      </c>
      <c r="B112" s="98">
        <v>367.69589022195663</v>
      </c>
      <c r="C112" s="98">
        <v>358.25907142995834</v>
      </c>
      <c r="D112" s="98">
        <v>247.96413958685781</v>
      </c>
      <c r="E112" s="98">
        <v>242.8983788956379</v>
      </c>
      <c r="F112" s="98">
        <v>235.28546402064356</v>
      </c>
      <c r="G112" s="98">
        <v>211.16897409578837</v>
      </c>
      <c r="H112" s="98">
        <v>203.89064258680807</v>
      </c>
      <c r="I112" s="98">
        <v>197.36739440009217</v>
      </c>
      <c r="J112" s="98">
        <v>218.29974376041432</v>
      </c>
      <c r="K112" s="98">
        <v>192.44810201966709</v>
      </c>
      <c r="L112" s="98">
        <v>214.7229721983376</v>
      </c>
      <c r="M112" s="98">
        <v>38.202262918436233</v>
      </c>
      <c r="N112" s="98">
        <v>42.685381140393254</v>
      </c>
      <c r="O112" s="98">
        <v>44.849615715856189</v>
      </c>
      <c r="P112" s="98">
        <v>32.660541636265862</v>
      </c>
      <c r="Q112" s="98">
        <v>33.889602866626937</v>
      </c>
      <c r="R112" s="98">
        <v>34.905169798876997</v>
      </c>
      <c r="S112" s="98">
        <v>32.498313747969824</v>
      </c>
      <c r="T112" s="98">
        <v>24.500133753702098</v>
      </c>
      <c r="U112" s="98">
        <v>23.156659023597964</v>
      </c>
      <c r="V112" s="98">
        <v>19.563031436365009</v>
      </c>
      <c r="W112" s="98">
        <v>24.63332855641541</v>
      </c>
      <c r="DA112" s="63" t="s">
        <v>1573</v>
      </c>
    </row>
    <row r="113" spans="1:105" ht="12" customHeight="1" x14ac:dyDescent="0.25">
      <c r="A113" s="97" t="s">
        <v>53</v>
      </c>
      <c r="B113" s="98">
        <v>2.3519418966482015</v>
      </c>
      <c r="C113" s="98">
        <v>2.2328570974952351</v>
      </c>
      <c r="D113" s="98">
        <v>1.5247570470593148</v>
      </c>
      <c r="E113" s="98">
        <v>1.4245722552201692</v>
      </c>
      <c r="F113" s="98">
        <v>1.391234514626587</v>
      </c>
      <c r="G113" s="98">
        <v>1.220524080329479</v>
      </c>
      <c r="H113" s="98">
        <v>1.1619422851800978</v>
      </c>
      <c r="I113" s="98">
        <v>1.1411703138414158</v>
      </c>
      <c r="J113" s="98">
        <v>1.2611322105374645</v>
      </c>
      <c r="K113" s="98">
        <v>1.0943845357680768</v>
      </c>
      <c r="L113" s="98">
        <v>1.224450553180265</v>
      </c>
      <c r="M113" s="98">
        <v>0.21792472736289473</v>
      </c>
      <c r="N113" s="98">
        <v>0.24399644550629429</v>
      </c>
      <c r="O113" s="98">
        <v>0.26294861852679352</v>
      </c>
      <c r="P113" s="98">
        <v>0.19046787600001319</v>
      </c>
      <c r="Q113" s="98">
        <v>0.19663134831761442</v>
      </c>
      <c r="R113" s="98">
        <v>0.20157198912680463</v>
      </c>
      <c r="S113" s="98">
        <v>0.18678109771648777</v>
      </c>
      <c r="T113" s="98">
        <v>0.14025955651010266</v>
      </c>
      <c r="U113" s="98">
        <v>0.13214575566028972</v>
      </c>
      <c r="V113" s="98">
        <v>0.1113128945069284</v>
      </c>
      <c r="W113" s="98">
        <v>0.1411961348410645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0.6152508481751312</v>
      </c>
      <c r="C114" s="122">
        <f t="shared" si="21"/>
        <v>0.75468349278930458</v>
      </c>
      <c r="D114" s="122">
        <f t="shared" si="21"/>
        <v>0.56882659224866416</v>
      </c>
      <c r="E114" s="122">
        <f t="shared" si="21"/>
        <v>1.6669637273919715</v>
      </c>
      <c r="F114" s="122">
        <f t="shared" si="21"/>
        <v>0.42446566189185364</v>
      </c>
      <c r="G114" s="122">
        <f t="shared" si="21"/>
        <v>0.45780486403234444</v>
      </c>
      <c r="H114" s="122">
        <f t="shared" si="21"/>
        <v>0.43368345071247016</v>
      </c>
      <c r="I114" s="122">
        <f t="shared" si="21"/>
        <v>0.15916211104880001</v>
      </c>
      <c r="J114" s="122">
        <f t="shared" si="21"/>
        <v>0.16254289369004257</v>
      </c>
      <c r="K114" s="122">
        <f t="shared" si="21"/>
        <v>0.20250486629954118</v>
      </c>
      <c r="L114" s="122">
        <f t="shared" si="21"/>
        <v>0.23057532098299457</v>
      </c>
      <c r="M114" s="122">
        <f t="shared" si="21"/>
        <v>0.23418129093430873</v>
      </c>
      <c r="N114" s="122">
        <f t="shared" si="21"/>
        <v>0.22037652506365857</v>
      </c>
      <c r="O114" s="122">
        <f t="shared" si="21"/>
        <v>0.18841750110122971</v>
      </c>
      <c r="P114" s="122">
        <f t="shared" si="21"/>
        <v>0.17533503179941357</v>
      </c>
      <c r="Q114" s="122">
        <f t="shared" si="21"/>
        <v>0.14824681325341504</v>
      </c>
      <c r="R114" s="122">
        <f t="shared" si="21"/>
        <v>0.11845292311254635</v>
      </c>
      <c r="S114" s="122">
        <f t="shared" si="21"/>
        <v>5.7224509764892649E-2</v>
      </c>
      <c r="T114" s="122">
        <f t="shared" si="21"/>
        <v>2.247975816918564E-2</v>
      </c>
      <c r="U114" s="122">
        <f t="shared" si="21"/>
        <v>1.6072655109657934E-2</v>
      </c>
      <c r="V114" s="122">
        <f t="shared" si="21"/>
        <v>1.8333462098562816E-2</v>
      </c>
      <c r="W114" s="122">
        <f t="shared" si="21"/>
        <v>2.4889973968084768E-2</v>
      </c>
      <c r="DA114" s="130" t="s">
        <v>1575</v>
      </c>
    </row>
    <row r="115" spans="1:105" ht="12" customHeight="1" x14ac:dyDescent="0.25">
      <c r="A115" s="97" t="s">
        <v>53</v>
      </c>
      <c r="B115" s="98">
        <v>0.6152508481751312</v>
      </c>
      <c r="C115" s="98">
        <v>0.75468349278930458</v>
      </c>
      <c r="D115" s="98">
        <v>0.56882659224866416</v>
      </c>
      <c r="E115" s="98">
        <v>1.6669637273919715</v>
      </c>
      <c r="F115" s="98">
        <v>0.42446566189185364</v>
      </c>
      <c r="G115" s="98">
        <v>0.45780486403234444</v>
      </c>
      <c r="H115" s="98">
        <v>0.43368345071247016</v>
      </c>
      <c r="I115" s="98">
        <v>0.15916211104880001</v>
      </c>
      <c r="J115" s="98">
        <v>0.16254289369004257</v>
      </c>
      <c r="K115" s="98">
        <v>0.20250486629954118</v>
      </c>
      <c r="L115" s="98">
        <v>0.23057532098299457</v>
      </c>
      <c r="M115" s="98">
        <v>0.23418129093430873</v>
      </c>
      <c r="N115" s="98">
        <v>0.22037652506365857</v>
      </c>
      <c r="O115" s="98">
        <v>0.18841750110122971</v>
      </c>
      <c r="P115" s="98">
        <v>0.17533503179941357</v>
      </c>
      <c r="Q115" s="98">
        <v>0.14824681325341504</v>
      </c>
      <c r="R115" s="98">
        <v>0.11845292311254635</v>
      </c>
      <c r="S115" s="98">
        <v>5.7224509764892649E-2</v>
      </c>
      <c r="T115" s="98">
        <v>2.247975816918564E-2</v>
      </c>
      <c r="U115" s="98">
        <v>1.6072655109657934E-2</v>
      </c>
      <c r="V115" s="98">
        <v>1.8333462098562816E-2</v>
      </c>
      <c r="W115" s="98">
        <v>2.4889973968084768E-2</v>
      </c>
      <c r="DA115" s="63" t="s">
        <v>1576</v>
      </c>
    </row>
    <row r="116" spans="1:105" ht="12" customHeight="1" x14ac:dyDescent="0.25">
      <c r="A116" s="121" t="s">
        <v>55</v>
      </c>
      <c r="B116" s="122">
        <v>41.275864511578916</v>
      </c>
      <c r="C116" s="122">
        <v>35.706986330056075</v>
      </c>
      <c r="D116" s="122">
        <v>29.332060330327526</v>
      </c>
      <c r="E116" s="122">
        <v>27.225620583827098</v>
      </c>
      <c r="F116" s="122">
        <v>24.712328245729029</v>
      </c>
      <c r="G116" s="122">
        <v>21.65279752274504</v>
      </c>
      <c r="H116" s="122">
        <v>22.715316657772764</v>
      </c>
      <c r="I116" s="122">
        <v>24.101248481760532</v>
      </c>
      <c r="J116" s="122">
        <v>25.138890938170071</v>
      </c>
      <c r="K116" s="122">
        <v>22.416561574352237</v>
      </c>
      <c r="L116" s="122">
        <v>22.897416482156046</v>
      </c>
      <c r="M116" s="122">
        <v>8.4262587817561538</v>
      </c>
      <c r="N116" s="122">
        <v>6.6490029111329898</v>
      </c>
      <c r="O116" s="122">
        <v>5.4491319733952981</v>
      </c>
      <c r="P116" s="122">
        <v>5.091704324775189</v>
      </c>
      <c r="Q116" s="122">
        <v>4.9278293136385667</v>
      </c>
      <c r="R116" s="122">
        <v>4.9619036390151363</v>
      </c>
      <c r="S116" s="122">
        <v>5.0779264775957902</v>
      </c>
      <c r="T116" s="122">
        <v>3.8139845623839341</v>
      </c>
      <c r="U116" s="122">
        <v>3.269758257339892</v>
      </c>
      <c r="V116" s="122">
        <v>3.2326664406457826</v>
      </c>
      <c r="W116" s="122">
        <v>3.6017651007494846</v>
      </c>
      <c r="DA116" s="130" t="s">
        <v>1577</v>
      </c>
    </row>
    <row r="117" spans="1:105" ht="12" customHeight="1" x14ac:dyDescent="0.25">
      <c r="A117" s="97" t="s">
        <v>143</v>
      </c>
      <c r="B117" s="98">
        <v>7.4115904315256538</v>
      </c>
      <c r="C117" s="98">
        <v>7.3184006250717069</v>
      </c>
      <c r="D117" s="98">
        <v>6.0485001379917778</v>
      </c>
      <c r="E117" s="98">
        <v>6.5045445781367954</v>
      </c>
      <c r="F117" s="98">
        <v>6.6176314221766797</v>
      </c>
      <c r="G117" s="98">
        <v>6.3240611578660122</v>
      </c>
      <c r="H117" s="98">
        <v>7.2968896573879842</v>
      </c>
      <c r="I117" s="98">
        <v>8.6610664769499977</v>
      </c>
      <c r="J117" s="98">
        <v>9.8936354313311838</v>
      </c>
      <c r="K117" s="98">
        <v>9.0422677137808911</v>
      </c>
      <c r="L117" s="98">
        <v>11.320793923760396</v>
      </c>
      <c r="M117" s="98">
        <v>2.3182013979867899</v>
      </c>
      <c r="N117" s="98">
        <v>2.451592204404665</v>
      </c>
      <c r="O117" s="98">
        <v>2.5786731921403807</v>
      </c>
      <c r="P117" s="98">
        <v>2.4789252596928648</v>
      </c>
      <c r="Q117" s="98">
        <v>2.4841718539233817</v>
      </c>
      <c r="R117" s="98">
        <v>2.8710124883113055</v>
      </c>
      <c r="S117" s="98">
        <v>3.0966131651858215</v>
      </c>
      <c r="T117" s="98">
        <v>1.8559281551542932</v>
      </c>
      <c r="U117" s="98">
        <v>1.2951896436419226</v>
      </c>
      <c r="V117" s="98">
        <v>1.1957819772205496</v>
      </c>
      <c r="W117" s="98">
        <v>1.5723464220884691</v>
      </c>
      <c r="DA117" s="63" t="s">
        <v>1578</v>
      </c>
    </row>
    <row r="118" spans="1:105" ht="12" customHeight="1" x14ac:dyDescent="0.25">
      <c r="A118" s="97" t="s">
        <v>124</v>
      </c>
      <c r="B118" s="98">
        <v>4.1777964087413677</v>
      </c>
      <c r="C118" s="98">
        <v>3.5840436141378622</v>
      </c>
      <c r="D118" s="98">
        <v>3.0479134025273589</v>
      </c>
      <c r="E118" s="98">
        <v>2.4951995501548412</v>
      </c>
      <c r="F118" s="98">
        <v>2.1435188196015948</v>
      </c>
      <c r="G118" s="98">
        <v>1.8177213097657809</v>
      </c>
      <c r="H118" s="98">
        <v>1.5365058496250223</v>
      </c>
      <c r="I118" s="98">
        <v>1.454649364644379</v>
      </c>
      <c r="J118" s="98">
        <v>1.2603849436423851</v>
      </c>
      <c r="K118" s="98">
        <v>1.1532842619654242</v>
      </c>
      <c r="L118" s="98">
        <v>0.9303411750765499</v>
      </c>
      <c r="M118" s="98">
        <v>0.42758806601468891</v>
      </c>
      <c r="N118" s="98">
        <v>0.24735177707615127</v>
      </c>
      <c r="O118" s="98">
        <v>0.1477699176014462</v>
      </c>
      <c r="P118" s="98">
        <v>0.1480343612027136</v>
      </c>
      <c r="Q118" s="98">
        <v>0.11901630793902424</v>
      </c>
      <c r="R118" s="98">
        <v>9.0821238386067343E-2</v>
      </c>
      <c r="S118" s="98">
        <v>7.2690645823648301E-2</v>
      </c>
      <c r="T118" s="98">
        <v>7.3605189928198561E-2</v>
      </c>
      <c r="U118" s="98">
        <v>7.1269137844637773E-2</v>
      </c>
      <c r="V118" s="98">
        <v>7.1028368418249499E-2</v>
      </c>
      <c r="W118" s="98">
        <v>7.5797400509095378E-2</v>
      </c>
      <c r="DA118" s="63" t="s">
        <v>1579</v>
      </c>
    </row>
    <row r="119" spans="1:105" ht="12" customHeight="1" x14ac:dyDescent="0.25">
      <c r="A119" s="97" t="s">
        <v>123</v>
      </c>
      <c r="B119" s="98">
        <v>1.072543618377188E-3</v>
      </c>
      <c r="C119" s="98">
        <v>8.5846556783131679E-4</v>
      </c>
      <c r="D119" s="98">
        <v>7.078661402161342E-4</v>
      </c>
      <c r="E119" s="98">
        <v>5.3133542645645909E-4</v>
      </c>
      <c r="F119" s="98">
        <v>5.4460513610682664E-4</v>
      </c>
      <c r="G119" s="98">
        <v>5.2899122190587121E-4</v>
      </c>
      <c r="H119" s="98">
        <v>5.1799490155824172E-4</v>
      </c>
      <c r="I119" s="98">
        <v>6.4560553342770787E-4</v>
      </c>
      <c r="J119" s="98">
        <v>6.1020087158336243E-4</v>
      </c>
      <c r="K119" s="98">
        <v>7.0630419356029566E-4</v>
      </c>
      <c r="L119" s="98">
        <v>8.4634811882870514E-4</v>
      </c>
      <c r="M119" s="98">
        <v>4.0674991467275321E-4</v>
      </c>
      <c r="N119" s="98">
        <v>3.1116202103965269E-4</v>
      </c>
      <c r="O119" s="98">
        <v>1.0684329653807675E-4</v>
      </c>
      <c r="P119" s="98">
        <v>1.0486478477893105E-4</v>
      </c>
      <c r="Q119" s="98">
        <v>1.0667127331112205E-4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3.9878279737460485E-4</v>
      </c>
      <c r="C120" s="101">
        <v>2.9024695172276074E-4</v>
      </c>
      <c r="D120" s="101">
        <v>2.2105473378317031E-4</v>
      </c>
      <c r="E120" s="101">
        <v>1.8215856869427976E-4</v>
      </c>
      <c r="F120" s="101">
        <v>1.8141236102192044E-4</v>
      </c>
      <c r="G120" s="101">
        <v>1.6152222677903087E-4</v>
      </c>
      <c r="H120" s="101">
        <v>1.5019641273431524E-4</v>
      </c>
      <c r="I120" s="101">
        <v>2.1999482079483205E-4</v>
      </c>
      <c r="J120" s="101">
        <v>1.9437140044586639E-4</v>
      </c>
      <c r="K120" s="101">
        <v>2.0844280638992175E-4</v>
      </c>
      <c r="L120" s="101">
        <v>4.7660704830759088E-4</v>
      </c>
      <c r="M120" s="101">
        <v>1.1436953481841442E-4</v>
      </c>
      <c r="N120" s="101">
        <v>1.0771553763235298E-4</v>
      </c>
      <c r="O120" s="101">
        <v>3.8203621742782726E-5</v>
      </c>
      <c r="P120" s="101">
        <v>2.8051281941374933E-5</v>
      </c>
      <c r="Q120" s="101">
        <v>3.2324171866595843E-5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6.7376082100258322E-4</v>
      </c>
      <c r="C121" s="104">
        <v>5.6821861610855599E-4</v>
      </c>
      <c r="D121" s="104">
        <v>4.8681140643296392E-4</v>
      </c>
      <c r="E121" s="104">
        <v>3.4917685776217935E-4</v>
      </c>
      <c r="F121" s="104">
        <v>3.6319277508490623E-4</v>
      </c>
      <c r="G121" s="104">
        <v>3.6746899512684028E-4</v>
      </c>
      <c r="H121" s="104">
        <v>3.6779848882392645E-4</v>
      </c>
      <c r="I121" s="104">
        <v>4.2561071263287576E-4</v>
      </c>
      <c r="J121" s="104">
        <v>4.1582947113749603E-4</v>
      </c>
      <c r="K121" s="104">
        <v>4.9786138717037394E-4</v>
      </c>
      <c r="L121" s="104">
        <v>3.6974107052111421E-4</v>
      </c>
      <c r="M121" s="104">
        <v>2.9238037985433875E-4</v>
      </c>
      <c r="N121" s="104">
        <v>2.0344648340729968E-4</v>
      </c>
      <c r="O121" s="104">
        <v>6.8639674795294028E-5</v>
      </c>
      <c r="P121" s="104">
        <v>7.6813502837556124E-5</v>
      </c>
      <c r="Q121" s="104">
        <v>7.4347101444526199E-5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28.857270596256111</v>
      </c>
      <c r="C122" s="101">
        <v>24.125278507250368</v>
      </c>
      <c r="D122" s="101">
        <v>19.687277743372988</v>
      </c>
      <c r="E122" s="101">
        <v>17.725003257016187</v>
      </c>
      <c r="F122" s="101">
        <v>15.504339885805816</v>
      </c>
      <c r="G122" s="101">
        <v>13.097056248719534</v>
      </c>
      <c r="H122" s="101">
        <v>13.334191441025583</v>
      </c>
      <c r="I122" s="101">
        <v>13.304362619476368</v>
      </c>
      <c r="J122" s="101">
        <v>13.261663605908817</v>
      </c>
      <c r="K122" s="101">
        <v>11.537593413074086</v>
      </c>
      <c r="L122" s="101">
        <v>9.9515952627335462</v>
      </c>
      <c r="M122" s="101">
        <v>5.2835912273627272</v>
      </c>
      <c r="N122" s="101">
        <v>3.6480816085837717</v>
      </c>
      <c r="O122" s="101">
        <v>2.5222365419837094</v>
      </c>
      <c r="P122" s="101">
        <v>2.2772470469614303</v>
      </c>
      <c r="Q122" s="101">
        <v>2.1257504731366987</v>
      </c>
      <c r="R122" s="101">
        <v>1.7950443983251414</v>
      </c>
      <c r="S122" s="101">
        <v>1.697779690885588</v>
      </c>
      <c r="T122" s="101">
        <v>1.6753449276913541</v>
      </c>
      <c r="U122" s="101">
        <v>1.6902000392848144</v>
      </c>
      <c r="V122" s="101">
        <v>1.7479518280321398</v>
      </c>
      <c r="W122" s="101">
        <v>1.7284210726652853</v>
      </c>
      <c r="DA122" s="131" t="s">
        <v>1583</v>
      </c>
    </row>
    <row r="123" spans="1:105" ht="12" customHeight="1" x14ac:dyDescent="0.25">
      <c r="A123" s="107" t="s">
        <v>121</v>
      </c>
      <c r="B123" s="104">
        <v>0.82813453143740312</v>
      </c>
      <c r="C123" s="104">
        <v>0.67840511802830927</v>
      </c>
      <c r="D123" s="104">
        <v>0.54766118029518152</v>
      </c>
      <c r="E123" s="104">
        <v>0.50034186309281892</v>
      </c>
      <c r="F123" s="104">
        <v>0.44629351300883124</v>
      </c>
      <c r="G123" s="104">
        <v>0.41342981517180766</v>
      </c>
      <c r="H123" s="104">
        <v>0.54721171483261744</v>
      </c>
      <c r="I123" s="104">
        <v>0.68052441515636009</v>
      </c>
      <c r="J123" s="104">
        <v>0.72259675641610366</v>
      </c>
      <c r="K123" s="104">
        <v>0.68270988133827437</v>
      </c>
      <c r="L123" s="104">
        <v>0.69383977246672468</v>
      </c>
      <c r="M123" s="104">
        <v>0.39647134047727534</v>
      </c>
      <c r="N123" s="104">
        <v>0.30166615904736171</v>
      </c>
      <c r="O123" s="104">
        <v>0.20034547837322392</v>
      </c>
      <c r="P123" s="104">
        <v>0.18739279213340157</v>
      </c>
      <c r="Q123" s="104">
        <v>0.19878400736615057</v>
      </c>
      <c r="R123" s="104">
        <v>0.20502551399262164</v>
      </c>
      <c r="S123" s="104">
        <v>0.21084297570073218</v>
      </c>
      <c r="T123" s="104">
        <v>0.20910628961008795</v>
      </c>
      <c r="U123" s="104">
        <v>0.21309943656851718</v>
      </c>
      <c r="V123" s="104">
        <v>0.21790426697484347</v>
      </c>
      <c r="W123" s="104">
        <v>0.22520020548663477</v>
      </c>
      <c r="DA123" s="132" t="s">
        <v>1584</v>
      </c>
    </row>
    <row r="124" spans="1:105" ht="12" customHeight="1" x14ac:dyDescent="0.25">
      <c r="A124" s="108" t="s">
        <v>53</v>
      </c>
      <c r="B124" s="98">
        <v>0.28640796259599893</v>
      </c>
      <c r="C124" s="98">
        <v>0.21230534324910372</v>
      </c>
      <c r="D124" s="98">
        <v>0.15771963617868445</v>
      </c>
      <c r="E124" s="98">
        <v>0.15850362530719997</v>
      </c>
      <c r="F124" s="98">
        <v>0.13719460248975757</v>
      </c>
      <c r="G124" s="98">
        <v>0.1162929981878935</v>
      </c>
      <c r="H124" s="98">
        <v>0.14619514340790718</v>
      </c>
      <c r="I124" s="98">
        <v>0.21571623691460834</v>
      </c>
      <c r="J124" s="98">
        <v>0.21365666592782459</v>
      </c>
      <c r="K124" s="98">
        <v>0.18623312556544858</v>
      </c>
      <c r="L124" s="98">
        <v>0.37213346640198758</v>
      </c>
      <c r="M124" s="98">
        <v>0.10309498798145243</v>
      </c>
      <c r="N124" s="98">
        <v>9.7485277407497947E-2</v>
      </c>
      <c r="O124" s="98">
        <v>6.7202184378831617E-2</v>
      </c>
      <c r="P124" s="98">
        <v>4.6352743441007961E-2</v>
      </c>
      <c r="Q124" s="98">
        <v>5.5282262488891343E-2</v>
      </c>
      <c r="R124" s="98">
        <v>5.2277242516083913E-2</v>
      </c>
      <c r="S124" s="98">
        <v>5.9418000927315959E-2</v>
      </c>
      <c r="T124" s="98">
        <v>5.8716202666825999E-2</v>
      </c>
      <c r="U124" s="98">
        <v>5.5444617015641184E-2</v>
      </c>
      <c r="V124" s="98">
        <v>5.8642472680798773E-2</v>
      </c>
      <c r="W124" s="98">
        <v>6.1528400487714026E-2</v>
      </c>
      <c r="DA124" s="63" t="s">
        <v>1585</v>
      </c>
    </row>
    <row r="125" spans="1:105" ht="12" customHeight="1" x14ac:dyDescent="0.25">
      <c r="A125" s="108" t="s">
        <v>52</v>
      </c>
      <c r="B125" s="98">
        <v>0.54172656884140424</v>
      </c>
      <c r="C125" s="98">
        <v>0.4660997747792055</v>
      </c>
      <c r="D125" s="98">
        <v>0.38994154411649706</v>
      </c>
      <c r="E125" s="98">
        <v>0.34183823778561889</v>
      </c>
      <c r="F125" s="98">
        <v>0.30909891051907368</v>
      </c>
      <c r="G125" s="98">
        <v>0.29713681698391414</v>
      </c>
      <c r="H125" s="98">
        <v>0.40101657142471031</v>
      </c>
      <c r="I125" s="98">
        <v>0.46480817824175175</v>
      </c>
      <c r="J125" s="98">
        <v>0.50894009048827904</v>
      </c>
      <c r="K125" s="98">
        <v>0.4964767557728258</v>
      </c>
      <c r="L125" s="98">
        <v>0.32170630606473705</v>
      </c>
      <c r="M125" s="98">
        <v>0.29337635249582289</v>
      </c>
      <c r="N125" s="98">
        <v>0.20418088163986375</v>
      </c>
      <c r="O125" s="98">
        <v>0.13314329399439229</v>
      </c>
      <c r="P125" s="98">
        <v>0.14104004869239362</v>
      </c>
      <c r="Q125" s="98">
        <v>0.14350174487725922</v>
      </c>
      <c r="R125" s="98">
        <v>0.15274827147653774</v>
      </c>
      <c r="S125" s="98">
        <v>0.15142497477341624</v>
      </c>
      <c r="T125" s="98">
        <v>0.15039008694326195</v>
      </c>
      <c r="U125" s="98">
        <v>0.157654819552876</v>
      </c>
      <c r="V125" s="98">
        <v>0.15926179429404469</v>
      </c>
      <c r="W125" s="98">
        <v>0.16367180499892076</v>
      </c>
      <c r="DA125" s="63" t="s">
        <v>1586</v>
      </c>
    </row>
    <row r="126" spans="1:105" ht="12" customHeight="1" x14ac:dyDescent="0.25">
      <c r="A126" s="121" t="s">
        <v>54</v>
      </c>
      <c r="B126" s="122">
        <v>24.642590179783738</v>
      </c>
      <c r="C126" s="122">
        <v>21.960414822622127</v>
      </c>
      <c r="D126" s="122">
        <v>18.561802860374808</v>
      </c>
      <c r="E126" s="122">
        <v>15.61282779733655</v>
      </c>
      <c r="F126" s="122">
        <v>12.729573046713988</v>
      </c>
      <c r="G126" s="122">
        <v>12.338123358521042</v>
      </c>
      <c r="H126" s="122">
        <v>12.349041892556857</v>
      </c>
      <c r="I126" s="122">
        <v>12.922255081352407</v>
      </c>
      <c r="J126" s="122">
        <v>12.647581752973052</v>
      </c>
      <c r="K126" s="122">
        <v>10.132422488358223</v>
      </c>
      <c r="L126" s="122">
        <v>10.262189108186437</v>
      </c>
      <c r="M126" s="122">
        <v>5.9863368718437968</v>
      </c>
      <c r="N126" s="122">
        <v>4.0923541220577011</v>
      </c>
      <c r="O126" s="122">
        <v>2.9888908722732119</v>
      </c>
      <c r="P126" s="122">
        <v>2.566697613534501</v>
      </c>
      <c r="Q126" s="122">
        <v>2.5236209434885843</v>
      </c>
      <c r="R126" s="122">
        <v>2.2447578851912873</v>
      </c>
      <c r="S126" s="122">
        <v>2.163641670533587</v>
      </c>
      <c r="T126" s="122">
        <v>1.8849723621096777</v>
      </c>
      <c r="U126" s="122">
        <v>1.6795934027223551</v>
      </c>
      <c r="V126" s="122">
        <v>1.6127455927347607</v>
      </c>
      <c r="W126" s="122">
        <v>1.520789090429663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12.83706483205313</v>
      </c>
      <c r="C128" s="98">
        <v>11.006319249343823</v>
      </c>
      <c r="D128" s="98">
        <v>9.409748507632079</v>
      </c>
      <c r="E128" s="98">
        <v>7.7583108637720999</v>
      </c>
      <c r="F128" s="98">
        <v>6.9551613947160753</v>
      </c>
      <c r="G128" s="98">
        <v>6.3382391495542247</v>
      </c>
      <c r="H128" s="98">
        <v>5.9220837094663912</v>
      </c>
      <c r="I128" s="98">
        <v>6.1058547693015637</v>
      </c>
      <c r="J128" s="98">
        <v>5.4728324011940606</v>
      </c>
      <c r="K128" s="98">
        <v>5.1573991661443168</v>
      </c>
      <c r="L128" s="98">
        <v>4.3629886723689113</v>
      </c>
      <c r="M128" s="98">
        <v>2.6292419963793265</v>
      </c>
      <c r="N128" s="98">
        <v>1.6571059621984472</v>
      </c>
      <c r="O128" s="98">
        <v>1.1468504530761279</v>
      </c>
      <c r="P128" s="98">
        <v>1.0801159525570854</v>
      </c>
      <c r="Q128" s="98">
        <v>0.94468779500598865</v>
      </c>
      <c r="R128" s="98">
        <v>0.73760336210752497</v>
      </c>
      <c r="S128" s="98">
        <v>0.6884919132587437</v>
      </c>
      <c r="T128" s="98">
        <v>0.60075080490992183</v>
      </c>
      <c r="U128" s="98">
        <v>0.53383575021793472</v>
      </c>
      <c r="V128" s="98">
        <v>0.51454533652872059</v>
      </c>
      <c r="W128" s="98">
        <v>0.45748546604328633</v>
      </c>
      <c r="DA128" s="63" t="s">
        <v>1589</v>
      </c>
    </row>
    <row r="129" spans="1:105" ht="12" customHeight="1" x14ac:dyDescent="0.25">
      <c r="A129" s="109" t="s">
        <v>120</v>
      </c>
      <c r="B129" s="33">
        <v>11.805525347730606</v>
      </c>
      <c r="C129" s="33">
        <v>10.954095573278302</v>
      </c>
      <c r="D129" s="33">
        <v>9.1520543527427289</v>
      </c>
      <c r="E129" s="33">
        <v>7.85451693356445</v>
      </c>
      <c r="F129" s="33">
        <v>5.7744116519979132</v>
      </c>
      <c r="G129" s="33">
        <v>5.999884208966817</v>
      </c>
      <c r="H129" s="33">
        <v>6.4269581830904654</v>
      </c>
      <c r="I129" s="33">
        <v>6.8164003120508427</v>
      </c>
      <c r="J129" s="33">
        <v>7.1747493517789911</v>
      </c>
      <c r="K129" s="33">
        <v>4.9750233222139055</v>
      </c>
      <c r="L129" s="33">
        <v>5.8992004358175265</v>
      </c>
      <c r="M129" s="33">
        <v>3.3570948754644698</v>
      </c>
      <c r="N129" s="33">
        <v>2.4352481598592539</v>
      </c>
      <c r="O129" s="33">
        <v>1.8420404191970841</v>
      </c>
      <c r="P129" s="33">
        <v>1.4865816609774158</v>
      </c>
      <c r="Q129" s="33">
        <v>1.5789331484825957</v>
      </c>
      <c r="R129" s="33">
        <v>1.5071545230837624</v>
      </c>
      <c r="S129" s="33">
        <v>1.4751497572748435</v>
      </c>
      <c r="T129" s="33">
        <v>1.2842215571997557</v>
      </c>
      <c r="U129" s="33">
        <v>1.1457576525044204</v>
      </c>
      <c r="V129" s="33">
        <v>1.0982002562060402</v>
      </c>
      <c r="W129" s="33">
        <v>1.0633036243863767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281.75569970242128</v>
      </c>
      <c r="C131" s="117">
        <f t="shared" si="22"/>
        <v>270.45303672540302</v>
      </c>
      <c r="D131" s="117">
        <f t="shared" si="22"/>
        <v>192.61570933424127</v>
      </c>
      <c r="E131" s="117">
        <f t="shared" si="22"/>
        <v>188.10209020994898</v>
      </c>
      <c r="F131" s="117">
        <f t="shared" si="22"/>
        <v>177.12036823393788</v>
      </c>
      <c r="G131" s="117">
        <f t="shared" si="22"/>
        <v>159.61961265524693</v>
      </c>
      <c r="H131" s="117">
        <f t="shared" si="22"/>
        <v>156.45066215443822</v>
      </c>
      <c r="I131" s="117">
        <f t="shared" si="22"/>
        <v>154.92336304930453</v>
      </c>
      <c r="J131" s="117">
        <f t="shared" si="22"/>
        <v>171.3067379756383</v>
      </c>
      <c r="K131" s="117">
        <f t="shared" si="22"/>
        <v>152.30446703006155</v>
      </c>
      <c r="L131" s="117">
        <f t="shared" si="22"/>
        <v>169.0577874203874</v>
      </c>
      <c r="M131" s="117">
        <f t="shared" si="22"/>
        <v>37.065183414176069</v>
      </c>
      <c r="N131" s="117">
        <f t="shared" si="22"/>
        <v>37.876844558723811</v>
      </c>
      <c r="O131" s="117">
        <f t="shared" si="22"/>
        <v>38.764643599131382</v>
      </c>
      <c r="P131" s="117">
        <f t="shared" si="22"/>
        <v>29.412544253272191</v>
      </c>
      <c r="Q131" s="117">
        <f t="shared" si="22"/>
        <v>30.136492262000665</v>
      </c>
      <c r="R131" s="117">
        <f t="shared" ref="R131:V131" si="23">R132+R135+R137+R147</f>
        <v>30.661975799195599</v>
      </c>
      <c r="S131" s="117">
        <f t="shared" si="23"/>
        <v>28.812049959795342</v>
      </c>
      <c r="T131" s="117">
        <f t="shared" si="23"/>
        <v>21.915633704940678</v>
      </c>
      <c r="U131" s="117">
        <f t="shared" si="23"/>
        <v>20.426524445926873</v>
      </c>
      <c r="V131" s="117">
        <f t="shared" si="23"/>
        <v>17.800940280355448</v>
      </c>
      <c r="W131" s="117">
        <f t="shared" ref="W131" si="24">W132+W135+W137+W147</f>
        <v>21.877990003171668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236.7097211484506</v>
      </c>
      <c r="C132" s="122">
        <f t="shared" si="25"/>
        <v>230.5759052791206</v>
      </c>
      <c r="D132" s="122">
        <f t="shared" si="25"/>
        <v>159.56928958883157</v>
      </c>
      <c r="E132" s="122">
        <f t="shared" si="25"/>
        <v>156.24034848671999</v>
      </c>
      <c r="F132" s="122">
        <f t="shared" si="25"/>
        <v>151.35477858584932</v>
      </c>
      <c r="G132" s="122">
        <f t="shared" si="25"/>
        <v>135.81297706123351</v>
      </c>
      <c r="H132" s="122">
        <f t="shared" si="25"/>
        <v>131.62292710014722</v>
      </c>
      <c r="I132" s="122">
        <f t="shared" si="25"/>
        <v>129.28877625540807</v>
      </c>
      <c r="J132" s="122">
        <f t="shared" si="25"/>
        <v>145.02767820865571</v>
      </c>
      <c r="K132" s="122">
        <f t="shared" si="25"/>
        <v>129.55008911533383</v>
      </c>
      <c r="L132" s="122">
        <f t="shared" si="25"/>
        <v>145.74918310142255</v>
      </c>
      <c r="M132" s="122">
        <f t="shared" si="25"/>
        <v>26.233032496230358</v>
      </c>
      <c r="N132" s="122">
        <f t="shared" si="25"/>
        <v>29.659019121490584</v>
      </c>
      <c r="O132" s="122">
        <f t="shared" si="25"/>
        <v>32.247656936746978</v>
      </c>
      <c r="P132" s="122">
        <f t="shared" si="25"/>
        <v>23.482528881543118</v>
      </c>
      <c r="Q132" s="122">
        <f t="shared" si="25"/>
        <v>24.365227510482814</v>
      </c>
      <c r="R132" s="122">
        <f t="shared" ref="R132:V132" si="26">SUM(R133:R134)</f>
        <v>25.094439251221448</v>
      </c>
      <c r="S132" s="122">
        <f t="shared" si="26"/>
        <v>23.363209506836842</v>
      </c>
      <c r="T132" s="122">
        <f t="shared" si="26"/>
        <v>17.612854989353959</v>
      </c>
      <c r="U132" s="122">
        <f t="shared" si="26"/>
        <v>16.646689817810461</v>
      </c>
      <c r="V132" s="122">
        <f t="shared" si="26"/>
        <v>14.063062143632962</v>
      </c>
      <c r="W132" s="122">
        <f t="shared" ref="W132" si="27">SUM(W133:W134)</f>
        <v>17.875637339125859</v>
      </c>
      <c r="DA132" s="130" t="s">
        <v>1740</v>
      </c>
    </row>
    <row r="133" spans="1:105" ht="12" customHeight="1" x14ac:dyDescent="0.25">
      <c r="A133" s="97" t="s">
        <v>51</v>
      </c>
      <c r="B133" s="98">
        <v>234.35777925180238</v>
      </c>
      <c r="C133" s="98">
        <v>228.34304818162536</v>
      </c>
      <c r="D133" s="98">
        <v>158.04453254177224</v>
      </c>
      <c r="E133" s="98">
        <v>154.81577623149983</v>
      </c>
      <c r="F133" s="98">
        <v>149.96354407122274</v>
      </c>
      <c r="G133" s="98">
        <v>134.59245298090403</v>
      </c>
      <c r="H133" s="98">
        <v>130.46098481496713</v>
      </c>
      <c r="I133" s="98">
        <v>128.14760594156664</v>
      </c>
      <c r="J133" s="98">
        <v>143.76654599811826</v>
      </c>
      <c r="K133" s="98">
        <v>128.45570457956575</v>
      </c>
      <c r="L133" s="98">
        <v>144.52473254824227</v>
      </c>
      <c r="M133" s="98">
        <v>26.015107768867463</v>
      </c>
      <c r="N133" s="98">
        <v>29.415022675984289</v>
      </c>
      <c r="O133" s="98">
        <v>31.984708318220186</v>
      </c>
      <c r="P133" s="98">
        <v>23.292061005543104</v>
      </c>
      <c r="Q133" s="98">
        <v>24.168596162165201</v>
      </c>
      <c r="R133" s="98">
        <v>24.892867262094644</v>
      </c>
      <c r="S133" s="98">
        <v>23.176428409120355</v>
      </c>
      <c r="T133" s="98">
        <v>17.472595432843857</v>
      </c>
      <c r="U133" s="98">
        <v>16.514544062150172</v>
      </c>
      <c r="V133" s="98">
        <v>13.951749249126033</v>
      </c>
      <c r="W133" s="98">
        <v>17.734441204284796</v>
      </c>
      <c r="DA133" s="63" t="s">
        <v>1741</v>
      </c>
    </row>
    <row r="134" spans="1:105" ht="12" customHeight="1" x14ac:dyDescent="0.25">
      <c r="A134" s="97" t="s">
        <v>53</v>
      </c>
      <c r="B134" s="98">
        <v>2.3519418966482015</v>
      </c>
      <c r="C134" s="98">
        <v>2.2328570974952351</v>
      </c>
      <c r="D134" s="98">
        <v>1.5247570470593148</v>
      </c>
      <c r="E134" s="98">
        <v>1.4245722552201692</v>
      </c>
      <c r="F134" s="98">
        <v>1.391234514626587</v>
      </c>
      <c r="G134" s="98">
        <v>1.220524080329479</v>
      </c>
      <c r="H134" s="98">
        <v>1.1619422851800978</v>
      </c>
      <c r="I134" s="98">
        <v>1.1411703138414158</v>
      </c>
      <c r="J134" s="98">
        <v>1.2611322105374645</v>
      </c>
      <c r="K134" s="98">
        <v>1.0943845357680768</v>
      </c>
      <c r="L134" s="98">
        <v>1.224450553180265</v>
      </c>
      <c r="M134" s="98">
        <v>0.21792472736289473</v>
      </c>
      <c r="N134" s="98">
        <v>0.24399644550629429</v>
      </c>
      <c r="O134" s="98">
        <v>0.26294861852679352</v>
      </c>
      <c r="P134" s="98">
        <v>0.19046787600001319</v>
      </c>
      <c r="Q134" s="98">
        <v>0.19663134831761442</v>
      </c>
      <c r="R134" s="98">
        <v>0.20157198912680463</v>
      </c>
      <c r="S134" s="98">
        <v>0.18678109771648777</v>
      </c>
      <c r="T134" s="98">
        <v>0.14025955651010266</v>
      </c>
      <c r="U134" s="98">
        <v>0.13214575566028972</v>
      </c>
      <c r="V134" s="98">
        <v>0.1113128945069284</v>
      </c>
      <c r="W134" s="98">
        <v>0.1411961348410645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1.1154531238703789</v>
      </c>
      <c r="C135" s="122">
        <f t="shared" si="28"/>
        <v>1.4175457015009487</v>
      </c>
      <c r="D135" s="122">
        <f t="shared" si="28"/>
        <v>1.1070331453696223</v>
      </c>
      <c r="E135" s="122">
        <f t="shared" si="28"/>
        <v>3.3008985086435549</v>
      </c>
      <c r="F135" s="122">
        <f t="shared" si="28"/>
        <v>0.86207936341228864</v>
      </c>
      <c r="G135" s="122">
        <f t="shared" si="28"/>
        <v>0.96755452186269064</v>
      </c>
      <c r="H135" s="122">
        <f t="shared" si="28"/>
        <v>0.9926904107573481</v>
      </c>
      <c r="I135" s="122">
        <f t="shared" si="28"/>
        <v>0.39064764413724368</v>
      </c>
      <c r="J135" s="122">
        <f t="shared" si="28"/>
        <v>0.41507184112535839</v>
      </c>
      <c r="K135" s="122">
        <f t="shared" si="28"/>
        <v>0.55784733755707405</v>
      </c>
      <c r="L135" s="122">
        <f t="shared" si="28"/>
        <v>0.66680646655256293</v>
      </c>
      <c r="M135" s="122">
        <f t="shared" si="28"/>
        <v>0.68571486084640487</v>
      </c>
      <c r="N135" s="122">
        <f t="shared" si="28"/>
        <v>0.64983605248382348</v>
      </c>
      <c r="O135" s="122">
        <f t="shared" si="28"/>
        <v>0.56212152973131924</v>
      </c>
      <c r="P135" s="122">
        <f t="shared" si="28"/>
        <v>0.52584200110241019</v>
      </c>
      <c r="Q135" s="122">
        <f t="shared" si="28"/>
        <v>0.44873082496275551</v>
      </c>
      <c r="R135" s="122">
        <f t="shared" si="28"/>
        <v>0.36376466351508785</v>
      </c>
      <c r="S135" s="122">
        <f t="shared" si="28"/>
        <v>0.18127495335684163</v>
      </c>
      <c r="T135" s="122">
        <f t="shared" si="28"/>
        <v>7.7219841206672066E-2</v>
      </c>
      <c r="U135" s="122">
        <f t="shared" si="28"/>
        <v>5.9957437209894021E-2</v>
      </c>
      <c r="V135" s="122">
        <f t="shared" si="28"/>
        <v>6.9843241657960256E-2</v>
      </c>
      <c r="W135" s="122">
        <f t="shared" si="28"/>
        <v>9.841943364808256E-2</v>
      </c>
      <c r="DA135" s="130" t="s">
        <v>1743</v>
      </c>
    </row>
    <row r="136" spans="1:105" ht="12" customHeight="1" x14ac:dyDescent="0.25">
      <c r="A136" s="97" t="s">
        <v>53</v>
      </c>
      <c r="B136" s="98">
        <v>1.1154531238703789</v>
      </c>
      <c r="C136" s="98">
        <v>1.4175457015009487</v>
      </c>
      <c r="D136" s="98">
        <v>1.1070331453696223</v>
      </c>
      <c r="E136" s="98">
        <v>3.3008985086435549</v>
      </c>
      <c r="F136" s="98">
        <v>0.86207936341228864</v>
      </c>
      <c r="G136" s="98">
        <v>0.96755452186269064</v>
      </c>
      <c r="H136" s="98">
        <v>0.9926904107573481</v>
      </c>
      <c r="I136" s="98">
        <v>0.39064764413724368</v>
      </c>
      <c r="J136" s="98">
        <v>0.41507184112535839</v>
      </c>
      <c r="K136" s="98">
        <v>0.55784733755707405</v>
      </c>
      <c r="L136" s="98">
        <v>0.66680646655256293</v>
      </c>
      <c r="M136" s="98">
        <v>0.68571486084640487</v>
      </c>
      <c r="N136" s="98">
        <v>0.64983605248382348</v>
      </c>
      <c r="O136" s="98">
        <v>0.56212152973131924</v>
      </c>
      <c r="P136" s="98">
        <v>0.52584200110241019</v>
      </c>
      <c r="Q136" s="98">
        <v>0.44873082496275551</v>
      </c>
      <c r="R136" s="98">
        <v>0.36376466351508785</v>
      </c>
      <c r="S136" s="98">
        <v>0.18127495335684163</v>
      </c>
      <c r="T136" s="98">
        <v>7.7219841206672066E-2</v>
      </c>
      <c r="U136" s="98">
        <v>5.9957437209894021E-2</v>
      </c>
      <c r="V136" s="98">
        <v>6.9843241657960256E-2</v>
      </c>
      <c r="W136" s="98">
        <v>9.841943364808256E-2</v>
      </c>
      <c r="DA136" s="63" t="s">
        <v>1744</v>
      </c>
    </row>
    <row r="137" spans="1:105" ht="12" customHeight="1" x14ac:dyDescent="0.25">
      <c r="A137" s="121" t="s">
        <v>55</v>
      </c>
      <c r="B137" s="122">
        <v>27.092118931400758</v>
      </c>
      <c r="C137" s="122">
        <v>23.378479487762718</v>
      </c>
      <c r="D137" s="122">
        <v>19.203292694024245</v>
      </c>
      <c r="E137" s="122">
        <v>17.805785480906238</v>
      </c>
      <c r="F137" s="122">
        <v>16.200558171567398</v>
      </c>
      <c r="G137" s="122">
        <v>14.302943564909784</v>
      </c>
      <c r="H137" s="122">
        <v>15.174729099318144</v>
      </c>
      <c r="I137" s="122">
        <v>16.142616919239885</v>
      </c>
      <c r="J137" s="122">
        <v>16.870287529592741</v>
      </c>
      <c r="K137" s="122">
        <v>15.108864163027862</v>
      </c>
      <c r="L137" s="122">
        <v>15.323594086742718</v>
      </c>
      <c r="M137" s="122">
        <v>5.8888992852184074</v>
      </c>
      <c r="N137" s="122">
        <v>4.6337897992592412</v>
      </c>
      <c r="O137" s="122">
        <v>3.7984441684395396</v>
      </c>
      <c r="P137" s="122">
        <v>3.5615520781898891</v>
      </c>
      <c r="Q137" s="122">
        <v>3.475643129998959</v>
      </c>
      <c r="R137" s="122">
        <v>3.5267248525269661</v>
      </c>
      <c r="S137" s="122">
        <v>3.6351013195935082</v>
      </c>
      <c r="T137" s="122">
        <v>2.8033555848372482</v>
      </c>
      <c r="U137" s="122">
        <v>2.4519921991833797</v>
      </c>
      <c r="V137" s="122">
        <v>2.448739269952052</v>
      </c>
      <c r="W137" s="122">
        <v>2.7362891566765084</v>
      </c>
      <c r="DA137" s="130" t="s">
        <v>1745</v>
      </c>
    </row>
    <row r="138" spans="1:105" ht="12" customHeight="1" x14ac:dyDescent="0.25">
      <c r="A138" s="97" t="s">
        <v>143</v>
      </c>
      <c r="B138" s="98">
        <v>4.2469196309853228</v>
      </c>
      <c r="C138" s="98">
        <v>4.2012503430717913</v>
      </c>
      <c r="D138" s="98">
        <v>3.4751145446955345</v>
      </c>
      <c r="E138" s="98">
        <v>3.7543677731172234</v>
      </c>
      <c r="F138" s="98">
        <v>3.848333751723072</v>
      </c>
      <c r="G138" s="98">
        <v>3.7212496211377561</v>
      </c>
      <c r="H138" s="98">
        <v>4.3332066711559696</v>
      </c>
      <c r="I138" s="98">
        <v>5.1953194781235075</v>
      </c>
      <c r="J138" s="98">
        <v>6.0247014970792323</v>
      </c>
      <c r="K138" s="98">
        <v>5.5735353818170754</v>
      </c>
      <c r="L138" s="98">
        <v>7.0900776547160396</v>
      </c>
      <c r="M138" s="98">
        <v>1.4971103129911492</v>
      </c>
      <c r="N138" s="98">
        <v>1.6087567376335221</v>
      </c>
      <c r="O138" s="98">
        <v>1.7280489570511257</v>
      </c>
      <c r="P138" s="98">
        <v>1.6634437175372785</v>
      </c>
      <c r="Q138" s="98">
        <v>1.6684707653703938</v>
      </c>
      <c r="R138" s="98">
        <v>1.933469014152029</v>
      </c>
      <c r="S138" s="98">
        <v>2.0973829547023417</v>
      </c>
      <c r="T138" s="98">
        <v>1.2832140249296247</v>
      </c>
      <c r="U138" s="98">
        <v>0.91436863538003732</v>
      </c>
      <c r="V138" s="98">
        <v>0.858015228274013</v>
      </c>
      <c r="W138" s="98">
        <v>1.1367518943254613</v>
      </c>
      <c r="DA138" s="63" t="s">
        <v>1746</v>
      </c>
    </row>
    <row r="139" spans="1:105" ht="12" customHeight="1" x14ac:dyDescent="0.25">
      <c r="A139" s="97" t="s">
        <v>124</v>
      </c>
      <c r="B139" s="98">
        <v>2.5299976108504709</v>
      </c>
      <c r="C139" s="98">
        <v>2.1734204582025471</v>
      </c>
      <c r="D139" s="98">
        <v>1.8488548344533642</v>
      </c>
      <c r="E139" s="98">
        <v>1.5169327961090975</v>
      </c>
      <c r="F139" s="98">
        <v>1.3105565437646065</v>
      </c>
      <c r="G139" s="98">
        <v>1.1235438561283588</v>
      </c>
      <c r="H139" s="98">
        <v>0.96531052312712684</v>
      </c>
      <c r="I139" s="98">
        <v>0.92191474870410561</v>
      </c>
      <c r="J139" s="98">
        <v>0.79979300241532747</v>
      </c>
      <c r="K139" s="98">
        <v>0.73330052634588561</v>
      </c>
      <c r="L139" s="98">
        <v>0.59245527493546069</v>
      </c>
      <c r="M139" s="98">
        <v>0.27339054873116625</v>
      </c>
      <c r="N139" s="98">
        <v>0.15858129395717269</v>
      </c>
      <c r="O139" s="98">
        <v>9.5012068131648406E-2</v>
      </c>
      <c r="P139" s="98">
        <v>9.611023144461206E-2</v>
      </c>
      <c r="Q139" s="98">
        <v>7.9969939131807319E-2</v>
      </c>
      <c r="R139" s="98">
        <v>6.4856726645575694E-2</v>
      </c>
      <c r="S139" s="98">
        <v>5.5200387430593217E-2</v>
      </c>
      <c r="T139" s="98">
        <v>5.5920677817694699E-2</v>
      </c>
      <c r="U139" s="98">
        <v>5.4369521368560533E-2</v>
      </c>
      <c r="V139" s="98">
        <v>5.4538753955762215E-2</v>
      </c>
      <c r="W139" s="98">
        <v>5.9226740791361671E-2</v>
      </c>
      <c r="DA139" s="63" t="s">
        <v>1747</v>
      </c>
    </row>
    <row r="140" spans="1:105" ht="12" customHeight="1" x14ac:dyDescent="0.25">
      <c r="A140" s="97" t="s">
        <v>123</v>
      </c>
      <c r="B140" s="98">
        <v>9.1525643876294506E-4</v>
      </c>
      <c r="C140" s="98">
        <v>7.4398689741560133E-4</v>
      </c>
      <c r="D140" s="98">
        <v>6.2067813750880799E-4</v>
      </c>
      <c r="E140" s="98">
        <v>4.5948877785196451E-4</v>
      </c>
      <c r="F140" s="98">
        <v>4.7380834499354891E-4</v>
      </c>
      <c r="G140" s="98">
        <v>4.6744021550767058E-4</v>
      </c>
      <c r="H140" s="98">
        <v>4.6229724022364986E-4</v>
      </c>
      <c r="I140" s="98">
        <v>5.6538865337572982E-4</v>
      </c>
      <c r="J140" s="98">
        <v>5.3932707892420662E-4</v>
      </c>
      <c r="K140" s="98">
        <v>6.3055874690814474E-4</v>
      </c>
      <c r="L140" s="98">
        <v>6.7315522060946834E-4</v>
      </c>
      <c r="M140" s="98">
        <v>3.6553335059756782E-4</v>
      </c>
      <c r="N140" s="98">
        <v>2.7247692548167172E-4</v>
      </c>
      <c r="O140" s="98">
        <v>9.3297550113005467E-5</v>
      </c>
      <c r="P140" s="98">
        <v>9.4918723784129434E-5</v>
      </c>
      <c r="Q140" s="98">
        <v>9.5210186232694757E-5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2.4149561776036184E-4</v>
      </c>
      <c r="C141" s="101">
        <v>1.7576828130704539E-4</v>
      </c>
      <c r="D141" s="101">
        <v>1.3386673107584408E-4</v>
      </c>
      <c r="E141" s="101">
        <v>1.1031192008978517E-4</v>
      </c>
      <c r="F141" s="101">
        <v>1.106155699086427E-4</v>
      </c>
      <c r="G141" s="101">
        <v>9.9971220380830306E-5</v>
      </c>
      <c r="H141" s="101">
        <v>9.4498751399723382E-5</v>
      </c>
      <c r="I141" s="101">
        <v>1.3977794074285401E-4</v>
      </c>
      <c r="J141" s="101">
        <v>1.2349760778671061E-4</v>
      </c>
      <c r="K141" s="101">
        <v>1.3269735973777075E-4</v>
      </c>
      <c r="L141" s="101">
        <v>3.0341415008835419E-4</v>
      </c>
      <c r="M141" s="101">
        <v>7.3152970743229094E-5</v>
      </c>
      <c r="N141" s="101">
        <v>6.9030442074372058E-5</v>
      </c>
      <c r="O141" s="101">
        <v>2.4657875317711435E-5</v>
      </c>
      <c r="P141" s="101">
        <v>1.8105220946573314E-5</v>
      </c>
      <c r="Q141" s="101">
        <v>2.0863084788168562E-5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6.7376082100258322E-4</v>
      </c>
      <c r="C142" s="104">
        <v>5.6821861610855599E-4</v>
      </c>
      <c r="D142" s="104">
        <v>4.8681140643296392E-4</v>
      </c>
      <c r="E142" s="104">
        <v>3.4917685776217935E-4</v>
      </c>
      <c r="F142" s="104">
        <v>3.6319277508490623E-4</v>
      </c>
      <c r="G142" s="104">
        <v>3.6746899512684028E-4</v>
      </c>
      <c r="H142" s="104">
        <v>3.6779848882392645E-4</v>
      </c>
      <c r="I142" s="104">
        <v>4.2561071263287576E-4</v>
      </c>
      <c r="J142" s="104">
        <v>4.1582947113749603E-4</v>
      </c>
      <c r="K142" s="104">
        <v>4.9786138717037394E-4</v>
      </c>
      <c r="L142" s="104">
        <v>3.6974107052111421E-4</v>
      </c>
      <c r="M142" s="104">
        <v>2.9238037985433875E-4</v>
      </c>
      <c r="N142" s="104">
        <v>2.0344648340729968E-4</v>
      </c>
      <c r="O142" s="104">
        <v>6.8639674795294028E-5</v>
      </c>
      <c r="P142" s="104">
        <v>7.6813502837556124E-5</v>
      </c>
      <c r="Q142" s="104">
        <v>7.4347101444526199E-5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19.57824607597556</v>
      </c>
      <c r="C143" s="101">
        <v>16.392752713139934</v>
      </c>
      <c r="D143" s="101">
        <v>13.381599465977587</v>
      </c>
      <c r="E143" s="101">
        <v>12.084156111958935</v>
      </c>
      <c r="F143" s="101">
        <v>10.637935096275932</v>
      </c>
      <c r="G143" s="101">
        <v>9.0797700250887665</v>
      </c>
      <c r="H143" s="101">
        <v>9.3717621970818108</v>
      </c>
      <c r="I143" s="101">
        <v>9.4073492043596367</v>
      </c>
      <c r="J143" s="101">
        <v>9.3849879806789698</v>
      </c>
      <c r="K143" s="101">
        <v>8.1728818488657318</v>
      </c>
      <c r="L143" s="101">
        <v>7.0546966735560881</v>
      </c>
      <c r="M143" s="101">
        <v>3.7514424327794655</v>
      </c>
      <c r="N143" s="101">
        <v>2.5927165026506236</v>
      </c>
      <c r="O143" s="101">
        <v>1.794334574274056</v>
      </c>
      <c r="P143" s="101">
        <v>1.6276734561519666</v>
      </c>
      <c r="Q143" s="101">
        <v>1.5432891963919337</v>
      </c>
      <c r="R143" s="101">
        <v>1.3366002202382576</v>
      </c>
      <c r="S143" s="101">
        <v>1.2860727525348372</v>
      </c>
      <c r="T143" s="101">
        <v>1.2693302750413551</v>
      </c>
      <c r="U143" s="101">
        <v>1.2834755446839845</v>
      </c>
      <c r="V143" s="101">
        <v>1.3322375715176979</v>
      </c>
      <c r="W143" s="101">
        <v>1.3292675157253109</v>
      </c>
      <c r="DA143" s="131" t="s">
        <v>1751</v>
      </c>
    </row>
    <row r="144" spans="1:105" ht="12" customHeight="1" x14ac:dyDescent="0.25">
      <c r="A144" s="107" t="s">
        <v>121</v>
      </c>
      <c r="B144" s="104">
        <v>0.73604035715064098</v>
      </c>
      <c r="C144" s="104">
        <v>0.61031198645103102</v>
      </c>
      <c r="D144" s="104">
        <v>0.49710317076025284</v>
      </c>
      <c r="E144" s="104">
        <v>0.44986931094312688</v>
      </c>
      <c r="F144" s="104">
        <v>0.40325897145879364</v>
      </c>
      <c r="G144" s="104">
        <v>0.37791262233939504</v>
      </c>
      <c r="H144" s="104">
        <v>0.50398741071301434</v>
      </c>
      <c r="I144" s="104">
        <v>0.61746809939925817</v>
      </c>
      <c r="J144" s="104">
        <v>0.66026572234028769</v>
      </c>
      <c r="K144" s="104">
        <v>0.62851584725226117</v>
      </c>
      <c r="L144" s="104">
        <v>0.58569132831451953</v>
      </c>
      <c r="M144" s="104">
        <v>0.3665904573660288</v>
      </c>
      <c r="N144" s="104">
        <v>0.27346278809244179</v>
      </c>
      <c r="O144" s="104">
        <v>0.18095527143259654</v>
      </c>
      <c r="P144" s="104">
        <v>0.17422975433224774</v>
      </c>
      <c r="Q144" s="104">
        <v>0.18381801891859162</v>
      </c>
      <c r="R144" s="104">
        <v>0.19179889149110352</v>
      </c>
      <c r="S144" s="104">
        <v>0.19644522492573591</v>
      </c>
      <c r="T144" s="104">
        <v>0.19489060704857356</v>
      </c>
      <c r="U144" s="104">
        <v>0.19977849775079731</v>
      </c>
      <c r="V144" s="104">
        <v>0.20394771620457891</v>
      </c>
      <c r="W144" s="104">
        <v>0.21104300583437463</v>
      </c>
      <c r="DA144" s="132" t="s">
        <v>1752</v>
      </c>
    </row>
    <row r="145" spans="1:105" ht="12" customHeight="1" x14ac:dyDescent="0.25">
      <c r="A145" s="108" t="s">
        <v>53</v>
      </c>
      <c r="B145" s="98">
        <v>0.19431378830923673</v>
      </c>
      <c r="C145" s="98">
        <v>0.14421221167182555</v>
      </c>
      <c r="D145" s="98">
        <v>0.10716162664375577</v>
      </c>
      <c r="E145" s="98">
        <v>0.10803107315750796</v>
      </c>
      <c r="F145" s="98">
        <v>9.4160060939719945E-2</v>
      </c>
      <c r="G145" s="98">
        <v>8.0775805355480901E-2</v>
      </c>
      <c r="H145" s="98">
        <v>0.102970839288304</v>
      </c>
      <c r="I145" s="98">
        <v>0.15265992115750646</v>
      </c>
      <c r="J145" s="98">
        <v>0.15132563185200867</v>
      </c>
      <c r="K145" s="98">
        <v>0.13203909147943543</v>
      </c>
      <c r="L145" s="98">
        <v>0.26398502224978254</v>
      </c>
      <c r="M145" s="98">
        <v>7.3214104870205937E-2</v>
      </c>
      <c r="N145" s="98">
        <v>6.9281906452578049E-2</v>
      </c>
      <c r="O145" s="98">
        <v>4.7811977438204242E-2</v>
      </c>
      <c r="P145" s="98">
        <v>3.3189705639854121E-2</v>
      </c>
      <c r="Q145" s="98">
        <v>4.0316274041332402E-2</v>
      </c>
      <c r="R145" s="98">
        <v>3.905062001456578E-2</v>
      </c>
      <c r="S145" s="98">
        <v>4.5020250152319662E-2</v>
      </c>
      <c r="T145" s="98">
        <v>4.4500520105311601E-2</v>
      </c>
      <c r="U145" s="98">
        <v>4.2123678197921309E-2</v>
      </c>
      <c r="V145" s="98">
        <v>4.4685921910534228E-2</v>
      </c>
      <c r="W145" s="98">
        <v>4.7371200835453861E-2</v>
      </c>
      <c r="DA145" s="63" t="s">
        <v>1753</v>
      </c>
    </row>
    <row r="146" spans="1:105" ht="12" customHeight="1" x14ac:dyDescent="0.25">
      <c r="A146" s="108" t="s">
        <v>52</v>
      </c>
      <c r="B146" s="98">
        <v>0.54172656884140424</v>
      </c>
      <c r="C146" s="98">
        <v>0.4660997747792055</v>
      </c>
      <c r="D146" s="98">
        <v>0.38994154411649706</v>
      </c>
      <c r="E146" s="98">
        <v>0.34183823778561889</v>
      </c>
      <c r="F146" s="98">
        <v>0.30909891051907368</v>
      </c>
      <c r="G146" s="98">
        <v>0.29713681698391414</v>
      </c>
      <c r="H146" s="98">
        <v>0.40101657142471031</v>
      </c>
      <c r="I146" s="98">
        <v>0.46480817824175175</v>
      </c>
      <c r="J146" s="98">
        <v>0.50894009048827904</v>
      </c>
      <c r="K146" s="98">
        <v>0.4964767557728258</v>
      </c>
      <c r="L146" s="98">
        <v>0.32170630606473705</v>
      </c>
      <c r="M146" s="98">
        <v>0.29337635249582289</v>
      </c>
      <c r="N146" s="98">
        <v>0.20418088163986375</v>
      </c>
      <c r="O146" s="98">
        <v>0.13314329399439229</v>
      </c>
      <c r="P146" s="98">
        <v>0.14104004869239362</v>
      </c>
      <c r="Q146" s="98">
        <v>0.14350174487725922</v>
      </c>
      <c r="R146" s="98">
        <v>0.15274827147653774</v>
      </c>
      <c r="S146" s="98">
        <v>0.15142497477341624</v>
      </c>
      <c r="T146" s="98">
        <v>0.15039008694326195</v>
      </c>
      <c r="U146" s="98">
        <v>0.157654819552876</v>
      </c>
      <c r="V146" s="98">
        <v>0.15926179429404469</v>
      </c>
      <c r="W146" s="98">
        <v>0.16367180499892076</v>
      </c>
      <c r="DA146" s="63" t="s">
        <v>1754</v>
      </c>
    </row>
    <row r="147" spans="1:105" ht="12" customHeight="1" x14ac:dyDescent="0.25">
      <c r="A147" s="121" t="s">
        <v>54</v>
      </c>
      <c r="B147" s="122">
        <v>16.838406498699534</v>
      </c>
      <c r="C147" s="122">
        <v>15.081106257018742</v>
      </c>
      <c r="D147" s="122">
        <v>12.73609390601583</v>
      </c>
      <c r="E147" s="122">
        <v>10.755057733679234</v>
      </c>
      <c r="F147" s="122">
        <v>8.702952113108898</v>
      </c>
      <c r="G147" s="122">
        <v>8.5361375072409338</v>
      </c>
      <c r="H147" s="122">
        <v>8.6603155442155035</v>
      </c>
      <c r="I147" s="122">
        <v>9.1013222305193366</v>
      </c>
      <c r="J147" s="122">
        <v>8.9937003962645061</v>
      </c>
      <c r="K147" s="122">
        <v>7.087666414142773</v>
      </c>
      <c r="L147" s="122">
        <v>7.3182037656695584</v>
      </c>
      <c r="M147" s="122">
        <v>4.2575367718809032</v>
      </c>
      <c r="N147" s="122">
        <v>2.9341995854901608</v>
      </c>
      <c r="O147" s="122">
        <v>2.156420964213547</v>
      </c>
      <c r="P147" s="122">
        <v>1.8426212924367718</v>
      </c>
      <c r="Q147" s="122">
        <v>1.8468907965561394</v>
      </c>
      <c r="R147" s="122">
        <v>1.6770470319320931</v>
      </c>
      <c r="S147" s="122">
        <v>1.6324641800081487</v>
      </c>
      <c r="T147" s="122">
        <v>1.4222032895427956</v>
      </c>
      <c r="U147" s="122">
        <v>1.2678849917231356</v>
      </c>
      <c r="V147" s="122">
        <v>1.2192956251124716</v>
      </c>
      <c r="W147" s="122">
        <v>1.1676440737212173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7.8838446094572605</v>
      </c>
      <c r="C149" s="98">
        <v>6.7631689400772332</v>
      </c>
      <c r="D149" s="98">
        <v>5.78342385378751</v>
      </c>
      <c r="E149" s="98">
        <v>4.7739243582771769</v>
      </c>
      <c r="F149" s="98">
        <v>4.28842549670303</v>
      </c>
      <c r="G149" s="98">
        <v>3.9185760823852371</v>
      </c>
      <c r="H149" s="98">
        <v>3.6729568552715657</v>
      </c>
      <c r="I149" s="98">
        <v>3.7924753826223419</v>
      </c>
      <c r="J149" s="98">
        <v>3.3996901329377573</v>
      </c>
      <c r="K149" s="98">
        <v>3.2041861603887796</v>
      </c>
      <c r="L149" s="98">
        <v>2.7108315065581619</v>
      </c>
      <c r="M149" s="98">
        <v>1.6337796075886852</v>
      </c>
      <c r="N149" s="98">
        <v>1.0298054152968223</v>
      </c>
      <c r="O149" s="98">
        <v>0.71285502477415086</v>
      </c>
      <c r="P149" s="98">
        <v>0.67147891026684459</v>
      </c>
      <c r="Q149" s="98">
        <v>0.58742769070329726</v>
      </c>
      <c r="R149" s="98">
        <v>0.45879076358174581</v>
      </c>
      <c r="S149" s="98">
        <v>0.42839725267119833</v>
      </c>
      <c r="T149" s="98">
        <v>0.37380372720163912</v>
      </c>
      <c r="U149" s="98">
        <v>0.33217457875310324</v>
      </c>
      <c r="V149" s="98">
        <v>0.32021949326144467</v>
      </c>
      <c r="W149" s="98">
        <v>0.28501075998584796</v>
      </c>
      <c r="DA149" s="63" t="s">
        <v>1757</v>
      </c>
    </row>
    <row r="150" spans="1:105" ht="12" customHeight="1" x14ac:dyDescent="0.25">
      <c r="A150" s="109" t="s">
        <v>120</v>
      </c>
      <c r="B150" s="33">
        <v>8.9545618892422727</v>
      </c>
      <c r="C150" s="33">
        <v>8.3179373169415101</v>
      </c>
      <c r="D150" s="33">
        <v>6.9526700522283198</v>
      </c>
      <c r="E150" s="33">
        <v>5.9811333754020559</v>
      </c>
      <c r="F150" s="33">
        <v>4.4145266164058681</v>
      </c>
      <c r="G150" s="33">
        <v>4.6175614248556958</v>
      </c>
      <c r="H150" s="33">
        <v>4.987358688943937</v>
      </c>
      <c r="I150" s="33">
        <v>5.3088468478969943</v>
      </c>
      <c r="J150" s="33">
        <v>5.5940102633267488</v>
      </c>
      <c r="K150" s="33">
        <v>3.8834802537539934</v>
      </c>
      <c r="L150" s="33">
        <v>4.607372259111397</v>
      </c>
      <c r="M150" s="33">
        <v>2.6237571642922179</v>
      </c>
      <c r="N150" s="33">
        <v>1.9043941701933382</v>
      </c>
      <c r="O150" s="33">
        <v>1.443565939439396</v>
      </c>
      <c r="P150" s="33">
        <v>1.1711423821699272</v>
      </c>
      <c r="Q150" s="33">
        <v>1.259463105852842</v>
      </c>
      <c r="R150" s="33">
        <v>1.2182562683503473</v>
      </c>
      <c r="S150" s="33">
        <v>1.2040669273369504</v>
      </c>
      <c r="T150" s="33">
        <v>1.0483995623411566</v>
      </c>
      <c r="U150" s="33">
        <v>0.93571041297003232</v>
      </c>
      <c r="V150" s="33">
        <v>0.89907613185102686</v>
      </c>
      <c r="W150" s="33">
        <v>0.88263331373536935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0.64536787609888591</v>
      </c>
      <c r="C152" s="119">
        <f t="shared" si="29"/>
        <v>0.64560513189078805</v>
      </c>
      <c r="D152" s="119">
        <f t="shared" si="29"/>
        <v>0.64646646675258834</v>
      </c>
      <c r="E152" s="119">
        <f t="shared" si="29"/>
        <v>0.65125906641309839</v>
      </c>
      <c r="F152" s="119">
        <f t="shared" si="29"/>
        <v>0.64514602806693067</v>
      </c>
      <c r="G152" s="119">
        <f t="shared" si="29"/>
        <v>0.6466567864548548</v>
      </c>
      <c r="H152" s="119">
        <f t="shared" si="29"/>
        <v>0.65038559320411793</v>
      </c>
      <c r="I152" s="119">
        <f t="shared" si="29"/>
        <v>0.65731492340297804</v>
      </c>
      <c r="J152" s="119">
        <f t="shared" si="29"/>
        <v>0.6652433308121205</v>
      </c>
      <c r="K152" s="119">
        <f t="shared" si="29"/>
        <v>0.6730380988005159</v>
      </c>
      <c r="L152" s="119">
        <f t="shared" si="29"/>
        <v>0.67802764178719266</v>
      </c>
      <c r="M152" s="119">
        <f t="shared" si="29"/>
        <v>0.69846059031851648</v>
      </c>
      <c r="N152" s="119">
        <f t="shared" si="29"/>
        <v>0.70284029693517813</v>
      </c>
      <c r="O152" s="119">
        <f t="shared" si="29"/>
        <v>0.72135023395263731</v>
      </c>
      <c r="P152" s="119">
        <f t="shared" si="29"/>
        <v>0.72293787712340762</v>
      </c>
      <c r="Q152" s="119">
        <f t="shared" si="29"/>
        <v>0.72294156164407775</v>
      </c>
      <c r="R152" s="119">
        <f t="shared" ref="R152:V152" si="30">IF(R131=0,"",R131/R110)</f>
        <v>0.72261688551043801</v>
      </c>
      <c r="S152" s="119">
        <f t="shared" si="30"/>
        <v>0.72059151219888773</v>
      </c>
      <c r="T152" s="119">
        <f t="shared" si="30"/>
        <v>0.72181530922489234</v>
      </c>
      <c r="U152" s="119">
        <f t="shared" si="30"/>
        <v>0.72295458416714042</v>
      </c>
      <c r="V152" s="119">
        <f t="shared" si="30"/>
        <v>0.72544115725093306</v>
      </c>
      <c r="W152" s="119">
        <f t="shared" ref="W152" si="31">IF(W131=0,"",W131/W110)</f>
        <v>0.73116812961622624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0.63967330869967709</v>
      </c>
      <c r="C153" s="124">
        <f t="shared" si="32"/>
        <v>0.63961461279031351</v>
      </c>
      <c r="D153" s="124">
        <f t="shared" si="32"/>
        <v>0.63958473399709082</v>
      </c>
      <c r="E153" s="124">
        <f t="shared" si="32"/>
        <v>0.63948289651367562</v>
      </c>
      <c r="F153" s="124">
        <f t="shared" si="32"/>
        <v>0.63950012621666708</v>
      </c>
      <c r="G153" s="124">
        <f t="shared" si="32"/>
        <v>0.63945241279592135</v>
      </c>
      <c r="H153" s="124">
        <f t="shared" si="32"/>
        <v>0.64189840465711667</v>
      </c>
      <c r="I153" s="124">
        <f t="shared" si="32"/>
        <v>0.65130074584803599</v>
      </c>
      <c r="J153" s="124">
        <f t="shared" si="32"/>
        <v>0.66053515940537189</v>
      </c>
      <c r="K153" s="124">
        <f t="shared" si="32"/>
        <v>0.66936253336926932</v>
      </c>
      <c r="L153" s="124">
        <f t="shared" si="32"/>
        <v>0.67492902320547876</v>
      </c>
      <c r="M153" s="124">
        <f t="shared" si="32"/>
        <v>0.682792930062607</v>
      </c>
      <c r="N153" s="124">
        <f t="shared" si="32"/>
        <v>0.69087931829769389</v>
      </c>
      <c r="O153" s="124">
        <f t="shared" si="32"/>
        <v>0.71482651036463274</v>
      </c>
      <c r="P153" s="124">
        <f t="shared" si="32"/>
        <v>0.7148190947610068</v>
      </c>
      <c r="Q153" s="124">
        <f t="shared" si="32"/>
        <v>0.71481136217154428</v>
      </c>
      <c r="R153" s="124">
        <f t="shared" ref="R153:V153" si="33">IF(R132=0,"",R132/R111)</f>
        <v>0.7148039941375699</v>
      </c>
      <c r="S153" s="124">
        <f t="shared" si="33"/>
        <v>0.71479705404374105</v>
      </c>
      <c r="T153" s="124">
        <f t="shared" si="33"/>
        <v>0.71479601675247284</v>
      </c>
      <c r="U153" s="124">
        <f t="shared" si="33"/>
        <v>0.71479365195402944</v>
      </c>
      <c r="V153" s="124">
        <f t="shared" si="33"/>
        <v>0.7147919090531496</v>
      </c>
      <c r="W153" s="124">
        <f t="shared" ref="W153" si="34">IF(W132=0,"",W132/W111)</f>
        <v>0.72153300868107484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0.63736850338559459</v>
      </c>
      <c r="C154" s="111">
        <f t="shared" si="35"/>
        <v>0.63736850338559459</v>
      </c>
      <c r="D154" s="111">
        <f t="shared" si="35"/>
        <v>0.63736850338559459</v>
      </c>
      <c r="E154" s="111">
        <f t="shared" si="35"/>
        <v>0.63736850338559459</v>
      </c>
      <c r="F154" s="111">
        <f t="shared" si="35"/>
        <v>0.63736850338559459</v>
      </c>
      <c r="G154" s="111">
        <f t="shared" si="35"/>
        <v>0.63736850338559459</v>
      </c>
      <c r="H154" s="111">
        <f t="shared" si="35"/>
        <v>0.63985763721070388</v>
      </c>
      <c r="I154" s="111">
        <f t="shared" si="35"/>
        <v>0.64928458082490037</v>
      </c>
      <c r="J154" s="111">
        <f t="shared" si="35"/>
        <v>0.65857404833192645</v>
      </c>
      <c r="K154" s="111">
        <f t="shared" si="35"/>
        <v>0.66748231461611562</v>
      </c>
      <c r="L154" s="111">
        <f t="shared" si="35"/>
        <v>0.67307531685406308</v>
      </c>
      <c r="M154" s="111">
        <f t="shared" si="35"/>
        <v>0.68098342300850179</v>
      </c>
      <c r="N154" s="111">
        <f t="shared" si="35"/>
        <v>0.68911233518654935</v>
      </c>
      <c r="O154" s="111">
        <f t="shared" si="35"/>
        <v>0.71315456794231291</v>
      </c>
      <c r="P154" s="111">
        <f t="shared" si="35"/>
        <v>0.71315599309228506</v>
      </c>
      <c r="Q154" s="111">
        <f t="shared" si="35"/>
        <v>0.7131566651070268</v>
      </c>
      <c r="R154" s="111">
        <f t="shared" ref="R154:V154" si="36">IF(R133=0,"",R133/R112)</f>
        <v>0.71315703105089956</v>
      </c>
      <c r="S154" s="111">
        <f t="shared" si="36"/>
        <v>0.71315787609343861</v>
      </c>
      <c r="T154" s="111">
        <f t="shared" si="36"/>
        <v>0.71316326712721134</v>
      </c>
      <c r="U154" s="111">
        <f t="shared" si="36"/>
        <v>0.71316609383594176</v>
      </c>
      <c r="V154" s="111">
        <f t="shared" si="36"/>
        <v>0.71316908601351181</v>
      </c>
      <c r="W154" s="111">
        <f t="shared" ref="W154" si="37">IF(W133=0,"",W133/W112)</f>
        <v>0.71993685967648513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1.8130054223880812</v>
      </c>
      <c r="C156" s="124">
        <f t="shared" si="41"/>
        <v>1.8783313999113858</v>
      </c>
      <c r="D156" s="124">
        <f t="shared" si="41"/>
        <v>1.946169817752964</v>
      </c>
      <c r="E156" s="124">
        <f t="shared" si="41"/>
        <v>1.9801861638632874</v>
      </c>
      <c r="F156" s="124">
        <f t="shared" si="41"/>
        <v>2.0309755082895991</v>
      </c>
      <c r="G156" s="124">
        <f t="shared" si="41"/>
        <v>2.1134649233310281</v>
      </c>
      <c r="H156" s="124">
        <f t="shared" si="41"/>
        <v>2.2889746176076629</v>
      </c>
      <c r="I156" s="124">
        <f t="shared" si="41"/>
        <v>2.4544009975933836</v>
      </c>
      <c r="J156" s="124">
        <f t="shared" si="41"/>
        <v>2.5536141980889675</v>
      </c>
      <c r="K156" s="124">
        <f t="shared" si="41"/>
        <v>2.7547354676006517</v>
      </c>
      <c r="L156" s="124">
        <f t="shared" si="41"/>
        <v>2.8919247025649435</v>
      </c>
      <c r="M156" s="124">
        <f t="shared" si="41"/>
        <v>2.9281368213089145</v>
      </c>
      <c r="N156" s="124">
        <f t="shared" si="41"/>
        <v>2.9487535130890645</v>
      </c>
      <c r="O156" s="124">
        <f t="shared" si="41"/>
        <v>2.9833827879359904</v>
      </c>
      <c r="P156" s="124">
        <f t="shared" si="41"/>
        <v>2.9990698134071856</v>
      </c>
      <c r="Q156" s="124">
        <f t="shared" si="41"/>
        <v>3.0269171735630445</v>
      </c>
      <c r="R156" s="124">
        <f t="shared" ref="R156:V156" si="42">IF(R135=0,"",R135/R114)</f>
        <v>3.0709640079499101</v>
      </c>
      <c r="S156" s="124">
        <f t="shared" si="42"/>
        <v>3.1677851693550756</v>
      </c>
      <c r="T156" s="124">
        <f t="shared" si="42"/>
        <v>3.4350832702694265</v>
      </c>
      <c r="U156" s="124">
        <f t="shared" si="42"/>
        <v>3.7304002855051661</v>
      </c>
      <c r="V156" s="124">
        <f t="shared" si="42"/>
        <v>3.8096046061826674</v>
      </c>
      <c r="W156" s="124">
        <f t="shared" ref="W156" si="43">IF(W135=0,"",W135/W114)</f>
        <v>3.9541798546788809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1.8130054223880812</v>
      </c>
      <c r="C157" s="111">
        <f t="shared" si="44"/>
        <v>1.8783313999113858</v>
      </c>
      <c r="D157" s="111">
        <f t="shared" si="44"/>
        <v>1.946169817752964</v>
      </c>
      <c r="E157" s="111">
        <f t="shared" si="44"/>
        <v>1.9801861638632874</v>
      </c>
      <c r="F157" s="111">
        <f t="shared" si="44"/>
        <v>2.0309755082895991</v>
      </c>
      <c r="G157" s="111">
        <f t="shared" si="44"/>
        <v>2.1134649233310281</v>
      </c>
      <c r="H157" s="111">
        <f t="shared" si="44"/>
        <v>2.2889746176076629</v>
      </c>
      <c r="I157" s="111">
        <f t="shared" si="44"/>
        <v>2.4544009975933836</v>
      </c>
      <c r="J157" s="111">
        <f t="shared" si="44"/>
        <v>2.5536141980889675</v>
      </c>
      <c r="K157" s="111">
        <f t="shared" si="44"/>
        <v>2.7547354676006517</v>
      </c>
      <c r="L157" s="111">
        <f t="shared" si="44"/>
        <v>2.8919247025649435</v>
      </c>
      <c r="M157" s="111">
        <f t="shared" si="44"/>
        <v>2.9281368213089145</v>
      </c>
      <c r="N157" s="111">
        <f t="shared" si="44"/>
        <v>2.9487535130890645</v>
      </c>
      <c r="O157" s="111">
        <f t="shared" si="44"/>
        <v>2.9833827879359904</v>
      </c>
      <c r="P157" s="111">
        <f t="shared" si="44"/>
        <v>2.9990698134071856</v>
      </c>
      <c r="Q157" s="111">
        <f t="shared" si="44"/>
        <v>3.0269171735630445</v>
      </c>
      <c r="R157" s="111">
        <f t="shared" ref="R157:V157" si="45">IF(R136=0,"",R136/R115)</f>
        <v>3.0709640079499101</v>
      </c>
      <c r="S157" s="111">
        <f t="shared" si="45"/>
        <v>3.1677851693550756</v>
      </c>
      <c r="T157" s="111">
        <f t="shared" si="45"/>
        <v>3.4350832702694265</v>
      </c>
      <c r="U157" s="111">
        <f t="shared" si="45"/>
        <v>3.7304002855051661</v>
      </c>
      <c r="V157" s="111">
        <f t="shared" si="45"/>
        <v>3.8096046061826674</v>
      </c>
      <c r="W157" s="111">
        <f t="shared" ref="W157" si="46">IF(W136=0,"",W136/W115)</f>
        <v>3.9541798546788809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0.65636708647981779</v>
      </c>
      <c r="C158" s="124">
        <f t="shared" si="47"/>
        <v>0.65473124143451067</v>
      </c>
      <c r="D158" s="124">
        <f t="shared" si="47"/>
        <v>0.65468611743475913</v>
      </c>
      <c r="E158" s="124">
        <f t="shared" si="47"/>
        <v>0.65400843393386054</v>
      </c>
      <c r="F158" s="124">
        <f t="shared" si="47"/>
        <v>0.65556583784724132</v>
      </c>
      <c r="G158" s="124">
        <f t="shared" si="47"/>
        <v>0.66055868992841915</v>
      </c>
      <c r="H158" s="124">
        <f t="shared" si="47"/>
        <v>0.66803951395172956</v>
      </c>
      <c r="I158" s="124">
        <f t="shared" si="47"/>
        <v>0.66978343181915978</v>
      </c>
      <c r="J158" s="124">
        <f t="shared" si="47"/>
        <v>0.67108320614007066</v>
      </c>
      <c r="K158" s="124">
        <f t="shared" si="47"/>
        <v>0.67400453512525182</v>
      </c>
      <c r="L158" s="124">
        <f t="shared" si="47"/>
        <v>0.66922808076118079</v>
      </c>
      <c r="M158" s="124">
        <f t="shared" si="47"/>
        <v>0.69887472456561273</v>
      </c>
      <c r="N158" s="124">
        <f t="shared" si="47"/>
        <v>0.69691499029132531</v>
      </c>
      <c r="O158" s="124">
        <f t="shared" si="47"/>
        <v>0.69707325625163163</v>
      </c>
      <c r="P158" s="124">
        <f t="shared" si="47"/>
        <v>0.69948132315148526</v>
      </c>
      <c r="Q158" s="124">
        <f t="shared" si="47"/>
        <v>0.70530915516484161</v>
      </c>
      <c r="R158" s="124">
        <f t="shared" ref="R158:V158" si="48">IF(R137=0,"",R137/R116)</f>
        <v>0.71076044782420811</v>
      </c>
      <c r="S158" s="124">
        <f t="shared" si="48"/>
        <v>0.71586332248642437</v>
      </c>
      <c r="T158" s="124">
        <f t="shared" si="48"/>
        <v>0.73502017089576488</v>
      </c>
      <c r="U158" s="124">
        <f t="shared" si="48"/>
        <v>0.74990014741279221</v>
      </c>
      <c r="V158" s="124">
        <f t="shared" si="48"/>
        <v>0.7574982804173489</v>
      </c>
      <c r="W158" s="124">
        <f t="shared" ref="W158" si="49">IF(W137=0,"",W137/W116)</f>
        <v>0.75970783217015436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0.57301056638542658</v>
      </c>
      <c r="C159" s="111">
        <f t="shared" si="50"/>
        <v>0.57406673374493311</v>
      </c>
      <c r="D159" s="111">
        <f t="shared" si="50"/>
        <v>0.57454153350641102</v>
      </c>
      <c r="E159" s="111">
        <f t="shared" si="50"/>
        <v>0.57719148942978715</v>
      </c>
      <c r="F159" s="111">
        <f t="shared" si="50"/>
        <v>0.58152736322345278</v>
      </c>
      <c r="G159" s="111">
        <f t="shared" si="50"/>
        <v>0.58842720338167198</v>
      </c>
      <c r="H159" s="111">
        <f t="shared" si="50"/>
        <v>0.59384297620132809</v>
      </c>
      <c r="I159" s="111">
        <f t="shared" si="50"/>
        <v>0.59984754671379037</v>
      </c>
      <c r="J159" s="111">
        <f t="shared" si="50"/>
        <v>0.60894719023102428</v>
      </c>
      <c r="K159" s="111">
        <f t="shared" si="50"/>
        <v>0.61638690185236544</v>
      </c>
      <c r="L159" s="111">
        <f t="shared" si="50"/>
        <v>0.62628802383154314</v>
      </c>
      <c r="M159" s="111">
        <f t="shared" si="50"/>
        <v>0.6458068372710386</v>
      </c>
      <c r="N159" s="111">
        <f t="shared" si="50"/>
        <v>0.65620894647288464</v>
      </c>
      <c r="O159" s="111">
        <f t="shared" si="50"/>
        <v>0.67013104348317598</v>
      </c>
      <c r="P159" s="111">
        <f t="shared" si="50"/>
        <v>0.6710342359185838</v>
      </c>
      <c r="Q159" s="111">
        <f t="shared" si="50"/>
        <v>0.67164063659093931</v>
      </c>
      <c r="R159" s="111">
        <f t="shared" ref="R159:V159" si="51">IF(R138=0,"",R138/R117)</f>
        <v>0.67344500312127586</v>
      </c>
      <c r="S159" s="111">
        <f t="shared" si="51"/>
        <v>0.67731513199081872</v>
      </c>
      <c r="T159" s="111">
        <f t="shared" si="51"/>
        <v>0.69141363116124732</v>
      </c>
      <c r="U159" s="111">
        <f t="shared" si="51"/>
        <v>0.70597278156806376</v>
      </c>
      <c r="V159" s="111">
        <f t="shared" si="51"/>
        <v>0.71753483880762736</v>
      </c>
      <c r="W159" s="111">
        <f t="shared" ref="W159" si="52">IF(W138=0,"",W138/W117)</f>
        <v>0.72296529464262116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0.6055818338961797</v>
      </c>
      <c r="C160" s="111">
        <f t="shared" si="53"/>
        <v>0.60641573937022553</v>
      </c>
      <c r="D160" s="111">
        <f t="shared" si="53"/>
        <v>0.60659690426908985</v>
      </c>
      <c r="E160" s="111">
        <f t="shared" si="53"/>
        <v>0.60794047354447589</v>
      </c>
      <c r="F160" s="111">
        <f t="shared" si="53"/>
        <v>0.6114042628318016</v>
      </c>
      <c r="G160" s="111">
        <f t="shared" si="53"/>
        <v>0.61810567444639297</v>
      </c>
      <c r="H160" s="111">
        <f t="shared" si="53"/>
        <v>0.62825047061337691</v>
      </c>
      <c r="I160" s="111">
        <f t="shared" si="53"/>
        <v>0.63377111427088684</v>
      </c>
      <c r="J160" s="111">
        <f t="shared" si="53"/>
        <v>0.63456248541339011</v>
      </c>
      <c r="K160" s="111">
        <f t="shared" si="53"/>
        <v>0.63583675814338836</v>
      </c>
      <c r="L160" s="111">
        <f t="shared" si="53"/>
        <v>0.63681506398629784</v>
      </c>
      <c r="M160" s="111">
        <f t="shared" si="53"/>
        <v>0.63937834205544564</v>
      </c>
      <c r="N160" s="111">
        <f t="shared" si="53"/>
        <v>0.64111645297923547</v>
      </c>
      <c r="O160" s="111">
        <f t="shared" si="53"/>
        <v>0.64297300610201147</v>
      </c>
      <c r="P160" s="111">
        <f t="shared" si="53"/>
        <v>0.64924272083696655</v>
      </c>
      <c r="Q160" s="111">
        <f t="shared" si="53"/>
        <v>0.67192421372017697</v>
      </c>
      <c r="R160" s="111">
        <f t="shared" ref="R160:V160" si="54">IF(R139=0,"",R139/R118)</f>
        <v>0.71411409707803764</v>
      </c>
      <c r="S160" s="111">
        <f t="shared" si="54"/>
        <v>0.75938776998229651</v>
      </c>
      <c r="T160" s="111">
        <f t="shared" si="54"/>
        <v>0.7597382449830643</v>
      </c>
      <c r="U160" s="111">
        <f t="shared" si="54"/>
        <v>0.76287609213237095</v>
      </c>
      <c r="V160" s="111">
        <f t="shared" si="54"/>
        <v>0.76784466784611416</v>
      </c>
      <c r="W160" s="111">
        <f t="shared" ref="W160" si="55">IF(W139=0,"",W139/W118)</f>
        <v>0.78138221619163184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0.85335125125053068</v>
      </c>
      <c r="C161" s="111">
        <f t="shared" si="56"/>
        <v>0.86664733600799493</v>
      </c>
      <c r="D161" s="111">
        <f t="shared" si="56"/>
        <v>0.87682981604303756</v>
      </c>
      <c r="E161" s="111">
        <f t="shared" si="56"/>
        <v>0.86478099327265145</v>
      </c>
      <c r="F161" s="111">
        <f t="shared" si="56"/>
        <v>0.8700034457637017</v>
      </c>
      <c r="G161" s="111">
        <f t="shared" si="56"/>
        <v>0.88364455996747515</v>
      </c>
      <c r="H161" s="111">
        <f t="shared" si="56"/>
        <v>0.89247449894382913</v>
      </c>
      <c r="I161" s="111">
        <f t="shared" si="56"/>
        <v>0.87574939200709256</v>
      </c>
      <c r="J161" s="111">
        <f t="shared" si="56"/>
        <v>0.88385170202190799</v>
      </c>
      <c r="K161" s="111">
        <f t="shared" si="56"/>
        <v>0.89275803918091179</v>
      </c>
      <c r="L161" s="111">
        <f t="shared" si="56"/>
        <v>0.79536446721365039</v>
      </c>
      <c r="M161" s="111">
        <f t="shared" si="56"/>
        <v>0.89866853664039292</v>
      </c>
      <c r="N161" s="111">
        <f t="shared" si="56"/>
        <v>0.87567539435331299</v>
      </c>
      <c r="O161" s="111">
        <f t="shared" si="56"/>
        <v>0.87321856528225095</v>
      </c>
      <c r="P161" s="111">
        <f t="shared" si="56"/>
        <v>0.90515346962501053</v>
      </c>
      <c r="Q161" s="111">
        <f t="shared" si="56"/>
        <v>0.89255694881414427</v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0.6055818338961797</v>
      </c>
      <c r="C162" s="112">
        <f t="shared" si="59"/>
        <v>0.6055818338961797</v>
      </c>
      <c r="D162" s="112">
        <f t="shared" si="59"/>
        <v>0.6055818338961797</v>
      </c>
      <c r="E162" s="112">
        <f t="shared" si="59"/>
        <v>0.6055818338961797</v>
      </c>
      <c r="F162" s="112">
        <f t="shared" si="59"/>
        <v>0.60974659767135042</v>
      </c>
      <c r="G162" s="112">
        <f t="shared" si="59"/>
        <v>0.61893166268438771</v>
      </c>
      <c r="H162" s="112">
        <f t="shared" si="59"/>
        <v>0.62916783216975813</v>
      </c>
      <c r="I162" s="112">
        <f t="shared" si="59"/>
        <v>0.63536923386578903</v>
      </c>
      <c r="J162" s="112">
        <f t="shared" si="59"/>
        <v>0.63536923386578903</v>
      </c>
      <c r="K162" s="112">
        <f t="shared" si="59"/>
        <v>0.63661280538289033</v>
      </c>
      <c r="L162" s="112">
        <f t="shared" si="59"/>
        <v>0.63661280538289033</v>
      </c>
      <c r="M162" s="112">
        <f t="shared" si="59"/>
        <v>0.63961937817946668</v>
      </c>
      <c r="N162" s="112">
        <f t="shared" si="59"/>
        <v>0.64085872467147553</v>
      </c>
      <c r="O162" s="112">
        <f t="shared" si="59"/>
        <v>0.6454329247558761</v>
      </c>
      <c r="P162" s="112">
        <f t="shared" si="59"/>
        <v>0.6454329247558761</v>
      </c>
      <c r="Q162" s="112">
        <f t="shared" si="59"/>
        <v>0.6454329247558761</v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0.67845106870625549</v>
      </c>
      <c r="C164" s="112">
        <f t="shared" si="65"/>
        <v>0.67948449623963603</v>
      </c>
      <c r="D164" s="112">
        <f t="shared" si="65"/>
        <v>0.67970796371184528</v>
      </c>
      <c r="E164" s="112">
        <f t="shared" si="65"/>
        <v>0.6817576243420771</v>
      </c>
      <c r="F164" s="112">
        <f t="shared" si="65"/>
        <v>0.6861262830038275</v>
      </c>
      <c r="G164" s="112">
        <f t="shared" si="65"/>
        <v>0.69326800256939203</v>
      </c>
      <c r="H164" s="112">
        <f t="shared" si="65"/>
        <v>0.70283693154783389</v>
      </c>
      <c r="I164" s="112">
        <f t="shared" si="65"/>
        <v>0.70708755266397649</v>
      </c>
      <c r="J164" s="112">
        <f t="shared" si="65"/>
        <v>0.70767803041674426</v>
      </c>
      <c r="K164" s="112">
        <f t="shared" si="65"/>
        <v>0.70836972289250932</v>
      </c>
      <c r="L164" s="112">
        <f t="shared" si="65"/>
        <v>0.70890108442958066</v>
      </c>
      <c r="M164" s="112">
        <f t="shared" si="65"/>
        <v>0.71001753757017561</v>
      </c>
      <c r="N164" s="112">
        <f t="shared" si="65"/>
        <v>0.71070682644546068</v>
      </c>
      <c r="O164" s="112">
        <f t="shared" si="65"/>
        <v>0.71140614466826846</v>
      </c>
      <c r="P164" s="112">
        <f t="shared" si="65"/>
        <v>0.71475488718880942</v>
      </c>
      <c r="Q164" s="112">
        <f t="shared" si="65"/>
        <v>0.72599734347686573</v>
      </c>
      <c r="R164" s="112">
        <f t="shared" ref="R164:V164" si="66">IF(R143=0,"",R143/R122)</f>
        <v>0.7446056607209085</v>
      </c>
      <c r="S164" s="112">
        <f t="shared" si="66"/>
        <v>0.75750273103102195</v>
      </c>
      <c r="T164" s="112">
        <f t="shared" si="66"/>
        <v>0.75765309821333793</v>
      </c>
      <c r="U164" s="112">
        <f t="shared" si="66"/>
        <v>0.75936310191252276</v>
      </c>
      <c r="V164" s="112">
        <f t="shared" si="66"/>
        <v>0.76217064460955042</v>
      </c>
      <c r="W164" s="112">
        <f t="shared" ref="W164" si="67">IF(W143=0,"",W143/W122)</f>
        <v>0.76906463173093242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0.88879322043616127</v>
      </c>
      <c r="C165" s="113">
        <f t="shared" si="68"/>
        <v>0.89962762696251242</v>
      </c>
      <c r="D165" s="113">
        <f t="shared" si="68"/>
        <v>0.90768378085940171</v>
      </c>
      <c r="E165" s="113">
        <f t="shared" si="68"/>
        <v>0.89912386735401184</v>
      </c>
      <c r="F165" s="113">
        <f t="shared" si="68"/>
        <v>0.90357345492228558</v>
      </c>
      <c r="G165" s="113">
        <f t="shared" si="68"/>
        <v>0.91409136078477349</v>
      </c>
      <c r="H165" s="113">
        <f t="shared" si="68"/>
        <v>0.92100990722973708</v>
      </c>
      <c r="I165" s="113">
        <f t="shared" si="68"/>
        <v>0.90734158194366354</v>
      </c>
      <c r="J165" s="113">
        <f t="shared" si="68"/>
        <v>0.91374022437498603</v>
      </c>
      <c r="K165" s="113">
        <f t="shared" si="68"/>
        <v>0.9206192329020052</v>
      </c>
      <c r="L165" s="113">
        <f t="shared" si="68"/>
        <v>0.844130520555606</v>
      </c>
      <c r="M165" s="113">
        <f t="shared" si="68"/>
        <v>0.92463293040229422</v>
      </c>
      <c r="N165" s="113">
        <f t="shared" si="68"/>
        <v>0.90650800525990727</v>
      </c>
      <c r="O165" s="113">
        <f t="shared" si="68"/>
        <v>0.90321614893396629</v>
      </c>
      <c r="P165" s="113">
        <f t="shared" si="68"/>
        <v>0.92975696849757539</v>
      </c>
      <c r="Q165" s="113">
        <f t="shared" si="68"/>
        <v>0.92471231138834864</v>
      </c>
      <c r="R165" s="113">
        <f t="shared" ref="R165:V165" si="69">IF(R144=0,"",R144/R123)</f>
        <v>0.93548791931332942</v>
      </c>
      <c r="S165" s="113">
        <f t="shared" si="69"/>
        <v>0.93171339606099912</v>
      </c>
      <c r="T165" s="113">
        <f t="shared" si="69"/>
        <v>0.93201695373189486</v>
      </c>
      <c r="U165" s="113">
        <f t="shared" si="69"/>
        <v>0.93748956340653289</v>
      </c>
      <c r="V165" s="113">
        <f t="shared" si="69"/>
        <v>0.9359509982800116</v>
      </c>
      <c r="W165" s="113">
        <f t="shared" ref="W165" si="70">IF(W144=0,"",W144/W123)</f>
        <v>0.93713505002507491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0.67845106870625549</v>
      </c>
      <c r="C166" s="111">
        <f t="shared" si="71"/>
        <v>0.67926793299129251</v>
      </c>
      <c r="D166" s="111">
        <f t="shared" si="71"/>
        <v>0.67944378544184392</v>
      </c>
      <c r="E166" s="111">
        <f t="shared" si="71"/>
        <v>0.68156846853269215</v>
      </c>
      <c r="F166" s="111">
        <f t="shared" si="71"/>
        <v>0.68632482059015099</v>
      </c>
      <c r="G166" s="111">
        <f t="shared" si="71"/>
        <v>0.69458872515241366</v>
      </c>
      <c r="H166" s="111">
        <f t="shared" si="71"/>
        <v>0.70433830350300586</v>
      </c>
      <c r="I166" s="111">
        <f t="shared" si="71"/>
        <v>0.7076885974880841</v>
      </c>
      <c r="J166" s="111">
        <f t="shared" si="71"/>
        <v>0.70826543695635513</v>
      </c>
      <c r="K166" s="111">
        <f t="shared" si="71"/>
        <v>0.70899895536056212</v>
      </c>
      <c r="L166" s="111">
        <f t="shared" si="71"/>
        <v>0.70938264381903116</v>
      </c>
      <c r="M166" s="111">
        <f t="shared" si="71"/>
        <v>0.71016163155649925</v>
      </c>
      <c r="N166" s="111">
        <f t="shared" si="71"/>
        <v>0.71069097093474887</v>
      </c>
      <c r="O166" s="111">
        <f t="shared" si="71"/>
        <v>0.71146463288572503</v>
      </c>
      <c r="P166" s="111">
        <f t="shared" si="71"/>
        <v>0.71602462283799606</v>
      </c>
      <c r="Q166" s="111">
        <f t="shared" si="71"/>
        <v>0.72928046404456992</v>
      </c>
      <c r="R166" s="111">
        <f t="shared" ref="R166:V166" si="72">IF(R145=0,"",R145/R124)</f>
        <v>0.74699081541172041</v>
      </c>
      <c r="S166" s="111">
        <f t="shared" si="72"/>
        <v>0.75768705526447144</v>
      </c>
      <c r="T166" s="111">
        <f t="shared" si="72"/>
        <v>0.75789165654702495</v>
      </c>
      <c r="U166" s="111">
        <f t="shared" si="72"/>
        <v>0.759743334254397</v>
      </c>
      <c r="V166" s="111">
        <f t="shared" si="72"/>
        <v>0.76200610014805326</v>
      </c>
      <c r="W166" s="111">
        <f t="shared" ref="W166" si="73">IF(W145=0,"",W145/W124)</f>
        <v>0.76990788741392568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0.68330505745753167</v>
      </c>
      <c r="C168" s="124">
        <f t="shared" si="77"/>
        <v>0.68674050006938903</v>
      </c>
      <c r="D168" s="124">
        <f t="shared" si="77"/>
        <v>0.68614530613319191</v>
      </c>
      <c r="E168" s="124">
        <f t="shared" si="77"/>
        <v>0.68886033159950555</v>
      </c>
      <c r="F168" s="124">
        <f t="shared" si="77"/>
        <v>0.68367981244708587</v>
      </c>
      <c r="G168" s="124">
        <f t="shared" si="77"/>
        <v>0.6918505561338586</v>
      </c>
      <c r="H168" s="124">
        <f t="shared" si="77"/>
        <v>0.70129453115187335</v>
      </c>
      <c r="I168" s="124">
        <f t="shared" si="77"/>
        <v>0.70431377288419983</v>
      </c>
      <c r="J168" s="124">
        <f t="shared" si="77"/>
        <v>0.71110039625957489</v>
      </c>
      <c r="K168" s="124">
        <f t="shared" si="77"/>
        <v>0.69950364014984945</v>
      </c>
      <c r="L168" s="124">
        <f t="shared" si="77"/>
        <v>0.71312306648409174</v>
      </c>
      <c r="M168" s="124">
        <f t="shared" si="77"/>
        <v>0.71120901864140806</v>
      </c>
      <c r="N168" s="124">
        <f t="shared" si="77"/>
        <v>0.7169955233529004</v>
      </c>
      <c r="O168" s="124">
        <f t="shared" si="77"/>
        <v>0.72147865424523616</v>
      </c>
      <c r="P168" s="124">
        <f t="shared" si="77"/>
        <v>0.71789574382288401</v>
      </c>
      <c r="Q168" s="124">
        <f t="shared" si="77"/>
        <v>0.73184160296397294</v>
      </c>
      <c r="R168" s="124">
        <f t="shared" ref="R168:V168" si="78">IF(R147=0,"",R147/R126)</f>
        <v>0.74709483949053301</v>
      </c>
      <c r="S168" s="124">
        <f t="shared" si="78"/>
        <v>0.75449840065502072</v>
      </c>
      <c r="T168" s="124">
        <f t="shared" si="78"/>
        <v>0.75449556615835633</v>
      </c>
      <c r="U168" s="124">
        <f t="shared" si="78"/>
        <v>0.75487614423115423</v>
      </c>
      <c r="V168" s="124">
        <f t="shared" si="78"/>
        <v>0.75603717697649442</v>
      </c>
      <c r="W168" s="124">
        <f t="shared" ref="W168" si="79">IF(W147=0,"",W147/W126)</f>
        <v>0.76778830218418193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0.61414698084034969</v>
      </c>
      <c r="C170" s="111">
        <f t="shared" si="83"/>
        <v>0.61448053494181909</v>
      </c>
      <c r="D170" s="111">
        <f t="shared" si="83"/>
        <v>0.61462044911154412</v>
      </c>
      <c r="E170" s="111">
        <f t="shared" si="83"/>
        <v>0.61533037823597714</v>
      </c>
      <c r="F170" s="111">
        <f t="shared" si="83"/>
        <v>0.61658173740741684</v>
      </c>
      <c r="G170" s="111">
        <f t="shared" si="83"/>
        <v>0.6182436462121873</v>
      </c>
      <c r="H170" s="111">
        <f t="shared" si="83"/>
        <v>0.62021359971666412</v>
      </c>
      <c r="I170" s="111">
        <f t="shared" si="83"/>
        <v>0.62112112487342297</v>
      </c>
      <c r="J170" s="111">
        <f t="shared" si="83"/>
        <v>0.62119390540737451</v>
      </c>
      <c r="K170" s="111">
        <f t="shared" si="83"/>
        <v>0.621279458340673</v>
      </c>
      <c r="L170" s="111">
        <f t="shared" si="83"/>
        <v>0.62132444297323819</v>
      </c>
      <c r="M170" s="111">
        <f t="shared" si="83"/>
        <v>0.62138806919961287</v>
      </c>
      <c r="N170" s="111">
        <f t="shared" si="83"/>
        <v>0.6214481383740853</v>
      </c>
      <c r="O170" s="111">
        <f t="shared" si="83"/>
        <v>0.62157626817175926</v>
      </c>
      <c r="P170" s="111">
        <f t="shared" si="83"/>
        <v>0.62167298675403659</v>
      </c>
      <c r="Q170" s="111">
        <f t="shared" si="83"/>
        <v>0.62182203878221309</v>
      </c>
      <c r="R170" s="111">
        <f t="shared" ref="R170:V170" si="84">IF(R149=0,"",R149/R128)</f>
        <v>0.62200199612819151</v>
      </c>
      <c r="S170" s="111">
        <f t="shared" si="84"/>
        <v>0.62222554022969534</v>
      </c>
      <c r="T170" s="111">
        <f t="shared" si="84"/>
        <v>0.62222759278314788</v>
      </c>
      <c r="U170" s="111">
        <f t="shared" si="84"/>
        <v>0.62224116428600984</v>
      </c>
      <c r="V170" s="111">
        <f t="shared" si="84"/>
        <v>0.62233484695778762</v>
      </c>
      <c r="W170" s="111">
        <f t="shared" ref="W170" si="85">IF(W149=0,"",W149/W128)</f>
        <v>0.62299413017610672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0.75850600676264024</v>
      </c>
      <c r="C171" s="45">
        <f t="shared" si="86"/>
        <v>0.75934496474839031</v>
      </c>
      <c r="D171" s="45">
        <f t="shared" si="86"/>
        <v>0.75968408668210241</v>
      </c>
      <c r="E171" s="45">
        <f t="shared" si="86"/>
        <v>0.76148965315016059</v>
      </c>
      <c r="F171" s="45">
        <f t="shared" si="86"/>
        <v>0.76449807919019197</v>
      </c>
      <c r="G171" s="45">
        <f t="shared" si="86"/>
        <v>0.7696084231016922</v>
      </c>
      <c r="H171" s="45">
        <f t="shared" si="86"/>
        <v>0.77600608979623342</v>
      </c>
      <c r="I171" s="45">
        <f t="shared" si="86"/>
        <v>0.77883437076184969</v>
      </c>
      <c r="J171" s="45">
        <f t="shared" si="86"/>
        <v>0.7796802353715262</v>
      </c>
      <c r="K171" s="45">
        <f t="shared" si="86"/>
        <v>0.78059538664148997</v>
      </c>
      <c r="L171" s="45">
        <f t="shared" si="86"/>
        <v>0.78101639522829591</v>
      </c>
      <c r="M171" s="45">
        <f t="shared" si="86"/>
        <v>0.78155585755651569</v>
      </c>
      <c r="N171" s="45">
        <f t="shared" si="86"/>
        <v>0.78201236390766982</v>
      </c>
      <c r="O171" s="45">
        <f t="shared" si="86"/>
        <v>0.78367766765325564</v>
      </c>
      <c r="P171" s="45">
        <f t="shared" si="86"/>
        <v>0.78780898009996314</v>
      </c>
      <c r="Q171" s="45">
        <f t="shared" si="86"/>
        <v>0.79766715079940254</v>
      </c>
      <c r="R171" s="45">
        <f t="shared" ref="R171:V171" si="87">IF(R150=0,"",R150/R129)</f>
        <v>0.80831543792715732</v>
      </c>
      <c r="S171" s="45">
        <f t="shared" si="87"/>
        <v>0.81623368840958554</v>
      </c>
      <c r="T171" s="45">
        <f t="shared" si="87"/>
        <v>0.81636969607268639</v>
      </c>
      <c r="U171" s="45">
        <f t="shared" si="87"/>
        <v>0.81667393704483449</v>
      </c>
      <c r="V171" s="45">
        <f t="shared" si="87"/>
        <v>0.81868140784912147</v>
      </c>
      <c r="W171" s="45">
        <f t="shared" ref="W171" si="88">IF(W150=0,"",W150/W129)</f>
        <v>0.83008586963552333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1589.7715114131954</v>
      </c>
      <c r="C173" s="117">
        <f t="shared" si="89"/>
        <v>1533.3067762468743</v>
      </c>
      <c r="D173" s="117">
        <f t="shared" si="89"/>
        <v>1080.8056504369836</v>
      </c>
      <c r="E173" s="117">
        <f t="shared" si="89"/>
        <v>1040.2478922808159</v>
      </c>
      <c r="F173" s="117">
        <f t="shared" si="89"/>
        <v>1004.565893405968</v>
      </c>
      <c r="G173" s="117">
        <f t="shared" si="89"/>
        <v>904.00526418541767</v>
      </c>
      <c r="H173" s="117">
        <f t="shared" si="89"/>
        <v>873.91499884582038</v>
      </c>
      <c r="I173" s="117">
        <f t="shared" si="89"/>
        <v>851.0724283834553</v>
      </c>
      <c r="J173" s="117">
        <f t="shared" si="89"/>
        <v>948.18286147893366</v>
      </c>
      <c r="K173" s="117">
        <f t="shared" si="89"/>
        <v>836.14524743688264</v>
      </c>
      <c r="L173" s="117">
        <f t="shared" si="89"/>
        <v>929.91358061408812</v>
      </c>
      <c r="M173" s="117">
        <f t="shared" si="89"/>
        <v>176.89878879238327</v>
      </c>
      <c r="N173" s="117">
        <f t="shared" si="89"/>
        <v>192.93258410224772</v>
      </c>
      <c r="O173" s="117">
        <f t="shared" si="89"/>
        <v>200.79333676392307</v>
      </c>
      <c r="P173" s="117">
        <f t="shared" si="89"/>
        <v>149.5644248801795</v>
      </c>
      <c r="Q173" s="117">
        <f t="shared" si="89"/>
        <v>154.41553428610183</v>
      </c>
      <c r="R173" s="117">
        <f t="shared" ref="R173:V173" si="90">R174+R177+R179+R189</f>
        <v>159.74520940247234</v>
      </c>
      <c r="S173" s="117">
        <f t="shared" si="90"/>
        <v>150.57277021671666</v>
      </c>
      <c r="T173" s="117">
        <f t="shared" si="90"/>
        <v>109.43371573174318</v>
      </c>
      <c r="U173" s="117">
        <f t="shared" si="90"/>
        <v>100.95600181484473</v>
      </c>
      <c r="V173" s="117">
        <f t="shared" si="90"/>
        <v>85.482223272439455</v>
      </c>
      <c r="W173" s="117">
        <f t="shared" ref="W173" si="91">W174+W177+W179+W189</f>
        <v>108.31378187345236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1514.2959582652891</v>
      </c>
      <c r="C174" s="122">
        <f t="shared" si="92"/>
        <v>1464.8369398474924</v>
      </c>
      <c r="D174" s="122">
        <f t="shared" si="92"/>
        <v>1022.9412938686136</v>
      </c>
      <c r="E174" s="122">
        <f t="shared" si="92"/>
        <v>986.7353029833622</v>
      </c>
      <c r="F174" s="122">
        <f t="shared" si="92"/>
        <v>953.70402763784398</v>
      </c>
      <c r="G174" s="122">
        <f t="shared" si="92"/>
        <v>856.79855134485263</v>
      </c>
      <c r="H174" s="122">
        <f t="shared" si="92"/>
        <v>824.6955597277298</v>
      </c>
      <c r="I174" s="122">
        <f t="shared" si="92"/>
        <v>796.16010595101386</v>
      </c>
      <c r="J174" s="122">
        <f t="shared" si="92"/>
        <v>890.05555335329893</v>
      </c>
      <c r="K174" s="122">
        <f t="shared" si="92"/>
        <v>782.69727421159109</v>
      </c>
      <c r="L174" s="122">
        <f t="shared" si="92"/>
        <v>870.05623667033774</v>
      </c>
      <c r="M174" s="122">
        <f t="shared" si="92"/>
        <v>159.16428099956815</v>
      </c>
      <c r="N174" s="122">
        <f t="shared" si="92"/>
        <v>177.69522082762009</v>
      </c>
      <c r="O174" s="122">
        <f t="shared" si="92"/>
        <v>186.64185716381547</v>
      </c>
      <c r="P174" s="122">
        <f t="shared" si="92"/>
        <v>135.99756235485026</v>
      </c>
      <c r="Q174" s="122">
        <f t="shared" si="92"/>
        <v>141.25129365542389</v>
      </c>
      <c r="R174" s="122">
        <f t="shared" ref="R174:V174" si="93">SUM(R175:R176)</f>
        <v>145.58222122001345</v>
      </c>
      <c r="S174" s="122">
        <f t="shared" si="93"/>
        <v>135.63755270280149</v>
      </c>
      <c r="T174" s="122">
        <f t="shared" si="93"/>
        <v>100.07155806657912</v>
      </c>
      <c r="U174" s="122">
        <f t="shared" si="93"/>
        <v>94.094532471137541</v>
      </c>
      <c r="V174" s="122">
        <f t="shared" si="93"/>
        <v>79.100244399170847</v>
      </c>
      <c r="W174" s="122">
        <f t="shared" ref="W174" si="94">SUM(W175:W176)</f>
        <v>100.49059822959201</v>
      </c>
      <c r="DA174" s="130" t="s">
        <v>2076</v>
      </c>
    </row>
    <row r="175" spans="1:105" ht="12" customHeight="1" x14ac:dyDescent="0.25">
      <c r="A175" s="97" t="s">
        <v>51</v>
      </c>
      <c r="B175" s="98">
        <v>1514.2959582652891</v>
      </c>
      <c r="C175" s="98">
        <v>1464.8369398474924</v>
      </c>
      <c r="D175" s="98">
        <v>1022.9412938686136</v>
      </c>
      <c r="E175" s="98">
        <v>986.7353029833622</v>
      </c>
      <c r="F175" s="98">
        <v>953.70402763784398</v>
      </c>
      <c r="G175" s="98">
        <v>856.79855134485263</v>
      </c>
      <c r="H175" s="98">
        <v>824.6955597277298</v>
      </c>
      <c r="I175" s="98">
        <v>796.16010595101386</v>
      </c>
      <c r="J175" s="98">
        <v>890.05555335329893</v>
      </c>
      <c r="K175" s="98">
        <v>782.69727421159109</v>
      </c>
      <c r="L175" s="98">
        <v>870.05623667033774</v>
      </c>
      <c r="M175" s="98">
        <v>159.16428099956815</v>
      </c>
      <c r="N175" s="98">
        <v>177.69522082762009</v>
      </c>
      <c r="O175" s="98">
        <v>186.64185716381547</v>
      </c>
      <c r="P175" s="98">
        <v>135.99756235485026</v>
      </c>
      <c r="Q175" s="98">
        <v>141.25129365542389</v>
      </c>
      <c r="R175" s="98">
        <v>145.58222122001345</v>
      </c>
      <c r="S175" s="98">
        <v>135.63755270280149</v>
      </c>
      <c r="T175" s="98">
        <v>100.07155806657912</v>
      </c>
      <c r="U175" s="98">
        <v>94.094532471137541</v>
      </c>
      <c r="V175" s="98">
        <v>79.100244399170847</v>
      </c>
      <c r="W175" s="98">
        <v>100.49059822959201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41.561686410398373</v>
      </c>
      <c r="C179" s="122">
        <v>39.392562959062431</v>
      </c>
      <c r="D179" s="122">
        <v>33.005016750713359</v>
      </c>
      <c r="E179" s="122">
        <v>33.016134369131336</v>
      </c>
      <c r="F179" s="122">
        <v>32.487227970136345</v>
      </c>
      <c r="G179" s="122">
        <v>30.461903907940926</v>
      </c>
      <c r="H179" s="122">
        <v>33.574059090895581</v>
      </c>
      <c r="I179" s="122">
        <v>38.781443008382844</v>
      </c>
      <c r="J179" s="122">
        <v>43.668792011626287</v>
      </c>
      <c r="K179" s="122">
        <v>39.822790964310606</v>
      </c>
      <c r="L179" s="122">
        <v>48.330891569488116</v>
      </c>
      <c r="M179" s="122">
        <v>10.788390136446885</v>
      </c>
      <c r="N179" s="122">
        <v>10.859503420589652</v>
      </c>
      <c r="O179" s="122">
        <v>11.121648876158979</v>
      </c>
      <c r="P179" s="122">
        <v>10.713335729654494</v>
      </c>
      <c r="Q179" s="122">
        <v>10.668497529935234</v>
      </c>
      <c r="R179" s="122">
        <v>12.214335398125201</v>
      </c>
      <c r="S179" s="122">
        <v>13.11631083224078</v>
      </c>
      <c r="T179" s="122">
        <v>7.7750516555960427</v>
      </c>
      <c r="U179" s="122">
        <v>5.4511442632103169</v>
      </c>
      <c r="V179" s="122">
        <v>5.0226165734172081</v>
      </c>
      <c r="W179" s="122">
        <v>6.6145661496961985</v>
      </c>
      <c r="DA179" s="130" t="s">
        <v>2081</v>
      </c>
    </row>
    <row r="180" spans="1:105" ht="12" customHeight="1" x14ac:dyDescent="0.25">
      <c r="A180" s="97" t="s">
        <v>143</v>
      </c>
      <c r="B180" s="98">
        <v>30.523434537171763</v>
      </c>
      <c r="C180" s="98">
        <v>29.9232159939986</v>
      </c>
      <c r="D180" s="98">
        <v>24.952239333601302</v>
      </c>
      <c r="E180" s="98">
        <v>26.423658298000518</v>
      </c>
      <c r="F180" s="98">
        <v>26.823848923361084</v>
      </c>
      <c r="G180" s="98">
        <v>25.659292336278476</v>
      </c>
      <c r="H180" s="98">
        <v>29.514412353224976</v>
      </c>
      <c r="I180" s="98">
        <v>34.937866129797094</v>
      </c>
      <c r="J180" s="98">
        <v>40.338504328130632</v>
      </c>
      <c r="K180" s="98">
        <v>36.775412269560931</v>
      </c>
      <c r="L180" s="98">
        <v>45.871791250771693</v>
      </c>
      <c r="M180" s="98">
        <v>9.6584555608797604</v>
      </c>
      <c r="N180" s="98">
        <v>10.205747412870481</v>
      </c>
      <c r="O180" s="98">
        <v>10.731158916696575</v>
      </c>
      <c r="P180" s="98">
        <v>10.322173965533727</v>
      </c>
      <c r="Q180" s="98">
        <v>10.353986424981528</v>
      </c>
      <c r="R180" s="98">
        <v>11.97439742041321</v>
      </c>
      <c r="S180" s="98">
        <v>12.924271537606142</v>
      </c>
      <c r="T180" s="98">
        <v>7.5805962535962808</v>
      </c>
      <c r="U180" s="98">
        <v>5.2628604089973932</v>
      </c>
      <c r="V180" s="98">
        <v>4.8349688009213923</v>
      </c>
      <c r="W180" s="98">
        <v>6.4143192105753144</v>
      </c>
      <c r="DA180" s="63" t="s">
        <v>2082</v>
      </c>
    </row>
    <row r="181" spans="1:105" ht="12" customHeight="1" x14ac:dyDescent="0.25">
      <c r="A181" s="97" t="s">
        <v>124</v>
      </c>
      <c r="B181" s="98">
        <v>11.037198340598684</v>
      </c>
      <c r="C181" s="98">
        <v>9.4685801701172867</v>
      </c>
      <c r="D181" s="98">
        <v>8.0521934190656754</v>
      </c>
      <c r="E181" s="98">
        <v>6.5919948317272121</v>
      </c>
      <c r="F181" s="98">
        <v>5.6628997787559223</v>
      </c>
      <c r="G181" s="98">
        <v>4.8021848508079721</v>
      </c>
      <c r="H181" s="98">
        <v>4.0592499381535383</v>
      </c>
      <c r="I181" s="98">
        <v>3.8429956806925381</v>
      </c>
      <c r="J181" s="98">
        <v>3.3297741793684632</v>
      </c>
      <c r="K181" s="98">
        <v>3.0468280157860055</v>
      </c>
      <c r="L181" s="98">
        <v>2.4578411844724255</v>
      </c>
      <c r="M181" s="98">
        <v>1.1296324260326791</v>
      </c>
      <c r="N181" s="98">
        <v>0.65347143718559353</v>
      </c>
      <c r="O181" s="98">
        <v>0.39038903042966683</v>
      </c>
      <c r="P181" s="98">
        <v>0.39108765625810199</v>
      </c>
      <c r="Q181" s="98">
        <v>0.31442570866791636</v>
      </c>
      <c r="R181" s="98">
        <v>0.23993797771199049</v>
      </c>
      <c r="S181" s="98">
        <v>0.19203929463463842</v>
      </c>
      <c r="T181" s="98">
        <v>0.19445540199976191</v>
      </c>
      <c r="U181" s="98">
        <v>0.18828385421292348</v>
      </c>
      <c r="V181" s="98">
        <v>0.1876477724958156</v>
      </c>
      <c r="W181" s="98">
        <v>0.20024693912088423</v>
      </c>
      <c r="DA181" s="63" t="s">
        <v>2083</v>
      </c>
    </row>
    <row r="182" spans="1:105" ht="12" customHeight="1" x14ac:dyDescent="0.25">
      <c r="A182" s="97" t="s">
        <v>123</v>
      </c>
      <c r="B182" s="98">
        <v>1.0535326279262852E-3</v>
      </c>
      <c r="C182" s="98">
        <v>7.6679494654537138E-4</v>
      </c>
      <c r="D182" s="98">
        <v>5.839980463835312E-4</v>
      </c>
      <c r="E182" s="98">
        <v>4.81239403603212E-4</v>
      </c>
      <c r="F182" s="98">
        <v>4.7926801934286984E-4</v>
      </c>
      <c r="G182" s="98">
        <v>4.2672085447849979E-4</v>
      </c>
      <c r="H182" s="98">
        <v>3.9679951706753563E-4</v>
      </c>
      <c r="I182" s="98">
        <v>5.8119789320909966E-4</v>
      </c>
      <c r="J182" s="98">
        <v>5.1350412719304149E-4</v>
      </c>
      <c r="K182" s="98">
        <v>5.5067896367158782E-4</v>
      </c>
      <c r="L182" s="98">
        <v>1.2591342439980139E-3</v>
      </c>
      <c r="M182" s="98">
        <v>3.0214953444635239E-4</v>
      </c>
      <c r="N182" s="98">
        <v>2.8457053357721452E-4</v>
      </c>
      <c r="O182" s="98">
        <v>1.0092903273650281E-4</v>
      </c>
      <c r="P182" s="98">
        <v>7.4107862663485758E-5</v>
      </c>
      <c r="Q182" s="98">
        <v>8.539628578854106E-5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1.0535326279262852E-3</v>
      </c>
      <c r="C183" s="101">
        <v>7.6679494654537138E-4</v>
      </c>
      <c r="D183" s="101">
        <v>5.839980463835312E-4</v>
      </c>
      <c r="E183" s="101">
        <v>4.81239403603212E-4</v>
      </c>
      <c r="F183" s="101">
        <v>4.7926801934286984E-4</v>
      </c>
      <c r="G183" s="101">
        <v>4.2672085447849979E-4</v>
      </c>
      <c r="H183" s="101">
        <v>3.9679951706753563E-4</v>
      </c>
      <c r="I183" s="101">
        <v>5.8119789320909966E-4</v>
      </c>
      <c r="J183" s="101">
        <v>5.1350412719304149E-4</v>
      </c>
      <c r="K183" s="101">
        <v>5.5067896367158782E-4</v>
      </c>
      <c r="L183" s="101">
        <v>1.2591342439980139E-3</v>
      </c>
      <c r="M183" s="101">
        <v>3.0214953444635239E-4</v>
      </c>
      <c r="N183" s="101">
        <v>2.8457053357721452E-4</v>
      </c>
      <c r="O183" s="101">
        <v>1.0092903273650281E-4</v>
      </c>
      <c r="P183" s="101">
        <v>7.4107862663485758E-5</v>
      </c>
      <c r="Q183" s="101">
        <v>8.539628578854106E-5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33.913866737508066</v>
      </c>
      <c r="C189" s="122">
        <v>29.07727344031937</v>
      </c>
      <c r="D189" s="122">
        <v>24.859339817656767</v>
      </c>
      <c r="E189" s="122">
        <v>20.496454928322294</v>
      </c>
      <c r="F189" s="122">
        <v>18.374637797987678</v>
      </c>
      <c r="G189" s="122">
        <v>16.744808932624142</v>
      </c>
      <c r="H189" s="122">
        <v>15.645380027194944</v>
      </c>
      <c r="I189" s="122">
        <v>16.130879424058541</v>
      </c>
      <c r="J189" s="122">
        <v>14.458516114008477</v>
      </c>
      <c r="K189" s="122">
        <v>13.62518226098102</v>
      </c>
      <c r="L189" s="122">
        <v>11.526452374262195</v>
      </c>
      <c r="M189" s="122">
        <v>6.9461176563682496</v>
      </c>
      <c r="N189" s="122">
        <v>4.3778598540379825</v>
      </c>
      <c r="O189" s="122">
        <v>3.0298307239485927</v>
      </c>
      <c r="P189" s="122">
        <v>2.8535267956747496</v>
      </c>
      <c r="Q189" s="122">
        <v>2.4957431007427076</v>
      </c>
      <c r="R189" s="122">
        <v>1.9486527843336969</v>
      </c>
      <c r="S189" s="122">
        <v>1.8189066816744082</v>
      </c>
      <c r="T189" s="122">
        <v>1.5871060095680194</v>
      </c>
      <c r="U189" s="122">
        <v>1.4103250804968557</v>
      </c>
      <c r="V189" s="122">
        <v>1.3593622998514008</v>
      </c>
      <c r="W189" s="122">
        <v>1.2086174941641499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33.913866737508066</v>
      </c>
      <c r="C191" s="98">
        <v>29.07727344031937</v>
      </c>
      <c r="D191" s="98">
        <v>24.859339817656767</v>
      </c>
      <c r="E191" s="98">
        <v>20.496454928322294</v>
      </c>
      <c r="F191" s="98">
        <v>18.374637797987678</v>
      </c>
      <c r="G191" s="98">
        <v>16.744808932624142</v>
      </c>
      <c r="H191" s="98">
        <v>15.645380027194944</v>
      </c>
      <c r="I191" s="98">
        <v>16.130879424058541</v>
      </c>
      <c r="J191" s="98">
        <v>14.458516114008477</v>
      </c>
      <c r="K191" s="98">
        <v>13.62518226098102</v>
      </c>
      <c r="L191" s="98">
        <v>11.526452374262195</v>
      </c>
      <c r="M191" s="98">
        <v>6.9461176563682496</v>
      </c>
      <c r="N191" s="98">
        <v>4.3778598540379825</v>
      </c>
      <c r="O191" s="98">
        <v>3.0298307239485927</v>
      </c>
      <c r="P191" s="98">
        <v>2.8535267956747496</v>
      </c>
      <c r="Q191" s="98">
        <v>2.4957431007427076</v>
      </c>
      <c r="R191" s="98">
        <v>1.9486527843336969</v>
      </c>
      <c r="S191" s="98">
        <v>1.8189066816744082</v>
      </c>
      <c r="T191" s="98">
        <v>1.5871060095680194</v>
      </c>
      <c r="U191" s="98">
        <v>1.4103250804968557</v>
      </c>
      <c r="V191" s="98">
        <v>1.3593622998514008</v>
      </c>
      <c r="W191" s="98">
        <v>1.2086174941641499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14668.840991061943</v>
      </c>
      <c r="C194" s="117">
        <f t="shared" si="96"/>
        <v>15745.186161476644</v>
      </c>
      <c r="D194" s="117">
        <f t="shared" si="96"/>
        <v>13418.488106088455</v>
      </c>
      <c r="E194" s="117">
        <f t="shared" si="96"/>
        <v>14866.513526092089</v>
      </c>
      <c r="F194" s="117">
        <f t="shared" si="96"/>
        <v>15733.708418634971</v>
      </c>
      <c r="G194" s="117">
        <f t="shared" si="96"/>
        <v>14893.456035019643</v>
      </c>
      <c r="H194" s="117">
        <f t="shared" si="96"/>
        <v>14596.549083977743</v>
      </c>
      <c r="I194" s="117">
        <f t="shared" si="96"/>
        <v>14307.654212888207</v>
      </c>
      <c r="J194" s="117">
        <f t="shared" si="96"/>
        <v>15983.391535521738</v>
      </c>
      <c r="K194" s="117">
        <f t="shared" si="96"/>
        <v>14862.62281453676</v>
      </c>
      <c r="L194" s="117">
        <f t="shared" si="96"/>
        <v>19730.129551678663</v>
      </c>
      <c r="M194" s="117">
        <f t="shared" si="96"/>
        <v>7171.7114226268623</v>
      </c>
      <c r="N194" s="117">
        <f t="shared" si="96"/>
        <v>11135.951505037308</v>
      </c>
      <c r="O194" s="117">
        <f t="shared" si="96"/>
        <v>15532.199026835482</v>
      </c>
      <c r="P194" s="117">
        <f t="shared" si="96"/>
        <v>12174.229444502158</v>
      </c>
      <c r="Q194" s="117">
        <f t="shared" si="96"/>
        <v>13013.216503780193</v>
      </c>
      <c r="R194" s="117">
        <f t="shared" ref="R194:V194" si="97">R195+R198+R200+R210</f>
        <v>14148.41274167275</v>
      </c>
      <c r="S194" s="117">
        <f t="shared" si="97"/>
        <v>14582.683506856567</v>
      </c>
      <c r="T194" s="117">
        <f t="shared" si="97"/>
        <v>12732.415635421205</v>
      </c>
      <c r="U194" s="117">
        <f t="shared" si="97"/>
        <v>13119.203272576466</v>
      </c>
      <c r="V194" s="117">
        <f t="shared" si="97"/>
        <v>12456.481216956028</v>
      </c>
      <c r="W194" s="117">
        <f t="shared" ref="W194" si="98">W195+W198+W200+W210</f>
        <v>15008.086332857858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12433.354001985839</v>
      </c>
      <c r="C195" s="122">
        <f t="shared" si="99"/>
        <v>13549.349856748575</v>
      </c>
      <c r="D195" s="122">
        <f t="shared" si="99"/>
        <v>11235.932093341658</v>
      </c>
      <c r="E195" s="122">
        <f t="shared" si="99"/>
        <v>12575.740197498017</v>
      </c>
      <c r="F195" s="122">
        <f t="shared" si="99"/>
        <v>13563.635845612371</v>
      </c>
      <c r="G195" s="122">
        <f t="shared" si="99"/>
        <v>12814.926323537884</v>
      </c>
      <c r="H195" s="122">
        <f t="shared" si="99"/>
        <v>12442.537185572635</v>
      </c>
      <c r="I195" s="122">
        <f t="shared" si="99"/>
        <v>12050.477642069962</v>
      </c>
      <c r="J195" s="122">
        <f t="shared" si="99"/>
        <v>13627.932602214682</v>
      </c>
      <c r="K195" s="122">
        <f t="shared" si="99"/>
        <v>12711.557919749885</v>
      </c>
      <c r="L195" s="122">
        <f t="shared" si="99"/>
        <v>17087.958513469501</v>
      </c>
      <c r="M195" s="122">
        <f t="shared" si="99"/>
        <v>5192.2792405020436</v>
      </c>
      <c r="N195" s="122">
        <f t="shared" si="99"/>
        <v>8870.8407896665303</v>
      </c>
      <c r="O195" s="122">
        <f t="shared" si="99"/>
        <v>13038.896645183013</v>
      </c>
      <c r="P195" s="122">
        <f t="shared" si="99"/>
        <v>9830.1147694039028</v>
      </c>
      <c r="Q195" s="122">
        <f t="shared" si="99"/>
        <v>10640.797313643943</v>
      </c>
      <c r="R195" s="122">
        <f t="shared" ref="R195:V195" si="100">SUM(R196:R197)</f>
        <v>11705.937870767058</v>
      </c>
      <c r="S195" s="122">
        <f t="shared" si="100"/>
        <v>11920.711648749744</v>
      </c>
      <c r="T195" s="122">
        <f t="shared" si="100"/>
        <v>10333.096823198641</v>
      </c>
      <c r="U195" s="122">
        <f t="shared" si="100"/>
        <v>10813.622373249229</v>
      </c>
      <c r="V195" s="122">
        <f t="shared" si="100"/>
        <v>9987.4563320838333</v>
      </c>
      <c r="W195" s="122">
        <f t="shared" ref="W195" si="101">SUM(W196:W197)</f>
        <v>12426.261360215329</v>
      </c>
      <c r="DA195" s="130" t="s">
        <v>2244</v>
      </c>
    </row>
    <row r="196" spans="1:105" ht="12" customHeight="1" x14ac:dyDescent="0.25">
      <c r="A196" s="97" t="s">
        <v>51</v>
      </c>
      <c r="B196" s="98">
        <v>12354.330363269435</v>
      </c>
      <c r="C196" s="98">
        <v>13465.426307842312</v>
      </c>
      <c r="D196" s="98">
        <v>11167.263439663089</v>
      </c>
      <c r="E196" s="98">
        <v>12502.414910250847</v>
      </c>
      <c r="F196" s="98">
        <v>13483.905992825743</v>
      </c>
      <c r="G196" s="98">
        <v>12741.283670300121</v>
      </c>
      <c r="H196" s="98">
        <v>12372.030831800659</v>
      </c>
      <c r="I196" s="98">
        <v>11981.202810666304</v>
      </c>
      <c r="J196" s="98">
        <v>13549.655337689828</v>
      </c>
      <c r="K196" s="98">
        <v>12639.680511019218</v>
      </c>
      <c r="L196" s="98">
        <v>16991.067520338202</v>
      </c>
      <c r="M196" s="98">
        <v>5162.8278997561283</v>
      </c>
      <c r="N196" s="98">
        <v>8820.4218517958398</v>
      </c>
      <c r="O196" s="98">
        <v>12962.896535001924</v>
      </c>
      <c r="P196" s="98">
        <v>9773.1204453705541</v>
      </c>
      <c r="Q196" s="98">
        <v>10579.414342742484</v>
      </c>
      <c r="R196" s="98">
        <v>11638.726017401286</v>
      </c>
      <c r="S196" s="98">
        <v>11852.58996766461</v>
      </c>
      <c r="T196" s="98">
        <v>10274.278136355801</v>
      </c>
      <c r="U196" s="98">
        <v>10752.263522355743</v>
      </c>
      <c r="V196" s="98">
        <v>9930.949611738326</v>
      </c>
      <c r="W196" s="98">
        <v>12355.441027778981</v>
      </c>
      <c r="DA196" s="63" t="s">
        <v>2245</v>
      </c>
    </row>
    <row r="197" spans="1:105" ht="12" customHeight="1" x14ac:dyDescent="0.25">
      <c r="A197" s="97" t="s">
        <v>53</v>
      </c>
      <c r="B197" s="98">
        <v>79.023638716403823</v>
      </c>
      <c r="C197" s="98">
        <v>83.923548906263804</v>
      </c>
      <c r="D197" s="98">
        <v>68.668653678568432</v>
      </c>
      <c r="E197" s="98">
        <v>73.325287247168902</v>
      </c>
      <c r="F197" s="98">
        <v>79.729852786628328</v>
      </c>
      <c r="G197" s="98">
        <v>73.642653237761891</v>
      </c>
      <c r="H197" s="98">
        <v>70.506353771976379</v>
      </c>
      <c r="I197" s="98">
        <v>69.274831403658311</v>
      </c>
      <c r="J197" s="98">
        <v>78.277264524852768</v>
      </c>
      <c r="K197" s="98">
        <v>71.877408730666289</v>
      </c>
      <c r="L197" s="98">
        <v>96.890993131299496</v>
      </c>
      <c r="M197" s="98">
        <v>29.451340745915051</v>
      </c>
      <c r="N197" s="98">
        <v>50.418937870690492</v>
      </c>
      <c r="O197" s="98">
        <v>76.000110181087749</v>
      </c>
      <c r="P197" s="98">
        <v>56.994324033349287</v>
      </c>
      <c r="Q197" s="98">
        <v>61.382970901459011</v>
      </c>
      <c r="R197" s="98">
        <v>67.211853365771304</v>
      </c>
      <c r="S197" s="98">
        <v>68.121681085134</v>
      </c>
      <c r="T197" s="98">
        <v>58.818686842840442</v>
      </c>
      <c r="U197" s="98">
        <v>61.358850893487023</v>
      </c>
      <c r="V197" s="98">
        <v>56.50672034550751</v>
      </c>
      <c r="W197" s="98">
        <v>70.820332436347087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20.672007593147171</v>
      </c>
      <c r="C198" s="122">
        <f t="shared" si="102"/>
        <v>28.365324895579597</v>
      </c>
      <c r="D198" s="122">
        <f t="shared" si="102"/>
        <v>25.617560739671251</v>
      </c>
      <c r="E198" s="122">
        <f t="shared" si="102"/>
        <v>85.80161075981141</v>
      </c>
      <c r="F198" s="122">
        <f t="shared" si="102"/>
        <v>24.325578743063122</v>
      </c>
      <c r="G198" s="122">
        <f t="shared" si="102"/>
        <v>27.622531497611767</v>
      </c>
      <c r="H198" s="122">
        <f t="shared" si="102"/>
        <v>26.315798289624592</v>
      </c>
      <c r="I198" s="122">
        <f t="shared" si="102"/>
        <v>9.661948155346245</v>
      </c>
      <c r="J198" s="122">
        <f t="shared" si="102"/>
        <v>10.088881228866615</v>
      </c>
      <c r="K198" s="122">
        <f t="shared" si="102"/>
        <v>13.300192545891083</v>
      </c>
      <c r="L198" s="122">
        <f t="shared" si="102"/>
        <v>18.24546673900803</v>
      </c>
      <c r="M198" s="122">
        <f t="shared" si="102"/>
        <v>31.648326828646585</v>
      </c>
      <c r="N198" s="122">
        <f t="shared" si="102"/>
        <v>45.538164715012783</v>
      </c>
      <c r="O198" s="122">
        <f t="shared" si="102"/>
        <v>54.458361196065951</v>
      </c>
      <c r="P198" s="122">
        <f t="shared" si="102"/>
        <v>52.466073684639007</v>
      </c>
      <c r="Q198" s="122">
        <f t="shared" si="102"/>
        <v>46.278632079914559</v>
      </c>
      <c r="R198" s="122">
        <f t="shared" si="102"/>
        <v>39.496760107770122</v>
      </c>
      <c r="S198" s="122">
        <f t="shared" si="102"/>
        <v>20.870579796967561</v>
      </c>
      <c r="T198" s="122">
        <f t="shared" si="102"/>
        <v>9.4270215089470657</v>
      </c>
      <c r="U198" s="122">
        <f t="shared" si="102"/>
        <v>7.4629687757145273</v>
      </c>
      <c r="V198" s="122">
        <f t="shared" si="102"/>
        <v>9.3067727719897668</v>
      </c>
      <c r="W198" s="122">
        <f t="shared" si="102"/>
        <v>12.48416773402449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20.672007593147171</v>
      </c>
      <c r="C199" s="98">
        <f>RES_hhdet_fech!C8</f>
        <v>28.365324895579597</v>
      </c>
      <c r="D199" s="98">
        <f>RES_hhdet_fech!D8</f>
        <v>25.617560739671251</v>
      </c>
      <c r="E199" s="98">
        <f>RES_hhdet_fech!E8</f>
        <v>85.80161075981141</v>
      </c>
      <c r="F199" s="98">
        <f>RES_hhdet_fech!F8</f>
        <v>24.325578743063122</v>
      </c>
      <c r="G199" s="98">
        <f>RES_hhdet_fech!G8</f>
        <v>27.622531497611767</v>
      </c>
      <c r="H199" s="98">
        <f>RES_hhdet_fech!H8</f>
        <v>26.315798289624592</v>
      </c>
      <c r="I199" s="98">
        <f>RES_hhdet_fech!I8</f>
        <v>9.661948155346245</v>
      </c>
      <c r="J199" s="98">
        <f>RES_hhdet_fech!J8</f>
        <v>10.088881228866615</v>
      </c>
      <c r="K199" s="98">
        <f>RES_hhdet_fech!K8</f>
        <v>13.300192545891083</v>
      </c>
      <c r="L199" s="98">
        <f>RES_hhdet_fech!L8</f>
        <v>18.24546673900803</v>
      </c>
      <c r="M199" s="98">
        <f>RES_hhdet_fech!M8</f>
        <v>31.648326828646585</v>
      </c>
      <c r="N199" s="98">
        <f>RES_hhdet_fech!N8</f>
        <v>45.538164715012783</v>
      </c>
      <c r="O199" s="98">
        <f>RES_hhdet_fech!O8</f>
        <v>54.458361196065951</v>
      </c>
      <c r="P199" s="98">
        <f>RES_hhdet_fech!P8</f>
        <v>52.466073684639007</v>
      </c>
      <c r="Q199" s="98">
        <f>RES_hhdet_fech!Q8</f>
        <v>46.278632079914559</v>
      </c>
      <c r="R199" s="98">
        <f>RES_hhdet_fech!R8</f>
        <v>39.496760107770122</v>
      </c>
      <c r="S199" s="98">
        <f>RES_hhdet_fech!S8</f>
        <v>20.870579796967561</v>
      </c>
      <c r="T199" s="98">
        <f>RES_hhdet_fech!T8</f>
        <v>9.4270215089470657</v>
      </c>
      <c r="U199" s="98">
        <f>RES_hhdet_fech!U8</f>
        <v>7.4629687757145273</v>
      </c>
      <c r="V199" s="98">
        <f>RES_hhdet_fech!V8</f>
        <v>9.3067727719897668</v>
      </c>
      <c r="W199" s="98">
        <f>RES_hhdet_fech!W8</f>
        <v>12.48416773402449</v>
      </c>
      <c r="DA199" s="63" t="s">
        <v>2248</v>
      </c>
    </row>
    <row r="200" spans="1:105" ht="12" customHeight="1" x14ac:dyDescent="0.25">
      <c r="A200" s="121" t="s">
        <v>55</v>
      </c>
      <c r="B200" s="122">
        <v>1386.8408099361029</v>
      </c>
      <c r="C200" s="122">
        <v>1342.0729060213175</v>
      </c>
      <c r="D200" s="122">
        <v>1320.9928075995845</v>
      </c>
      <c r="E200" s="122">
        <v>1401.351488123024</v>
      </c>
      <c r="F200" s="122">
        <v>1416.2316074911726</v>
      </c>
      <c r="G200" s="122">
        <v>1306.4629246516222</v>
      </c>
      <c r="H200" s="122">
        <v>1378.3594699517757</v>
      </c>
      <c r="I200" s="122">
        <v>1463.0681371051296</v>
      </c>
      <c r="J200" s="122">
        <v>1560.3468053440108</v>
      </c>
      <c r="K200" s="122">
        <v>1472.2835584340901</v>
      </c>
      <c r="L200" s="122">
        <v>1811.876696314798</v>
      </c>
      <c r="M200" s="122">
        <v>1138.7630105027433</v>
      </c>
      <c r="N200" s="122">
        <v>1373.9366734742309</v>
      </c>
      <c r="O200" s="122">
        <v>1574.9640849591758</v>
      </c>
      <c r="P200" s="122">
        <v>1523.6072993653952</v>
      </c>
      <c r="Q200" s="122">
        <v>1538.3345837502759</v>
      </c>
      <c r="R200" s="122">
        <v>1654.489501469252</v>
      </c>
      <c r="S200" s="122">
        <v>1851.9908722541095</v>
      </c>
      <c r="T200" s="122">
        <v>1599.417317294384</v>
      </c>
      <c r="U200" s="122">
        <v>1518.2372552746012</v>
      </c>
      <c r="V200" s="122">
        <v>1641.0262201968767</v>
      </c>
      <c r="W200" s="122">
        <v>1806.552297482059</v>
      </c>
      <c r="DA200" s="130" t="s">
        <v>2249</v>
      </c>
    </row>
    <row r="201" spans="1:105" ht="12" customHeight="1" x14ac:dyDescent="0.25">
      <c r="A201" s="97" t="s">
        <v>143</v>
      </c>
      <c r="B201" s="98">
        <v>1530.8090629864912</v>
      </c>
      <c r="C201" s="98">
        <v>1586.2717919633208</v>
      </c>
      <c r="D201" s="98">
        <v>1420.948522469334</v>
      </c>
      <c r="E201" s="98">
        <v>1561.5203518160995</v>
      </c>
      <c r="F201" s="98">
        <v>1583.2435753207051</v>
      </c>
      <c r="G201" s="98">
        <v>1426.6644281803526</v>
      </c>
      <c r="H201" s="98">
        <v>1625.7246497207329</v>
      </c>
      <c r="I201" s="98">
        <v>1900.9984171009582</v>
      </c>
      <c r="J201" s="98">
        <v>2204.9474947566628</v>
      </c>
      <c r="K201" s="98">
        <v>2104.3257195996271</v>
      </c>
      <c r="L201" s="98">
        <v>2802.66584356884</v>
      </c>
      <c r="M201" s="98">
        <v>738.24431157136814</v>
      </c>
      <c r="N201" s="98">
        <v>1176.1898163122912</v>
      </c>
      <c r="O201" s="98">
        <v>1531.9763600629663</v>
      </c>
      <c r="P201" s="98">
        <v>1599.8835055620432</v>
      </c>
      <c r="Q201" s="98">
        <v>1567.2625941808035</v>
      </c>
      <c r="R201" s="98">
        <v>1802.227842557375</v>
      </c>
      <c r="S201" s="98">
        <v>2101.5119980808254</v>
      </c>
      <c r="T201" s="98">
        <v>1606.5831369143602</v>
      </c>
      <c r="U201" s="98">
        <v>1428.4547705600341</v>
      </c>
      <c r="V201" s="98">
        <v>1603.4756595266911</v>
      </c>
      <c r="W201" s="98">
        <v>2128.0564283590011</v>
      </c>
      <c r="DA201" s="63" t="s">
        <v>2250</v>
      </c>
    </row>
    <row r="202" spans="1:105" ht="12" customHeight="1" x14ac:dyDescent="0.25">
      <c r="A202" s="97" t="s">
        <v>124</v>
      </c>
      <c r="B202" s="98">
        <v>1464.7665802557085</v>
      </c>
      <c r="C202" s="98">
        <v>1426.8451453949726</v>
      </c>
      <c r="D202" s="98">
        <v>1487.5045267055471</v>
      </c>
      <c r="E202" s="98">
        <v>1465.0967217802192</v>
      </c>
      <c r="F202" s="98">
        <v>1502.1164058789195</v>
      </c>
      <c r="G202" s="98">
        <v>1465.7213362390648</v>
      </c>
      <c r="H202" s="98">
        <v>1425.6871733795283</v>
      </c>
      <c r="I202" s="98">
        <v>1483.7372487996952</v>
      </c>
      <c r="J202" s="98">
        <v>1412.8459657408134</v>
      </c>
      <c r="K202" s="98">
        <v>1440.676258502458</v>
      </c>
      <c r="L202" s="98">
        <v>1534.7330306581953</v>
      </c>
      <c r="M202" s="98">
        <v>1659.8295085950706</v>
      </c>
      <c r="N202" s="98">
        <v>1645.7100499975054</v>
      </c>
      <c r="O202" s="98">
        <v>1675.0137833380306</v>
      </c>
      <c r="P202" s="98">
        <v>1686.2288156587258</v>
      </c>
      <c r="Q202" s="98">
        <v>1634.1908634366607</v>
      </c>
      <c r="R202" s="98">
        <v>1578.8505268011406</v>
      </c>
      <c r="S202" s="98">
        <v>1592.0757267966662</v>
      </c>
      <c r="T202" s="98">
        <v>1658.96968772277</v>
      </c>
      <c r="U202" s="98">
        <v>1600.1159712994929</v>
      </c>
      <c r="V202" s="98">
        <v>1642.2662518971008</v>
      </c>
      <c r="W202" s="98">
        <v>1675.9006994691622</v>
      </c>
      <c r="DA202" s="63" t="s">
        <v>2251</v>
      </c>
    </row>
    <row r="203" spans="1:105" ht="12" customHeight="1" x14ac:dyDescent="0.25">
      <c r="A203" s="97" t="s">
        <v>123</v>
      </c>
      <c r="B203" s="98">
        <v>1039.4735234772247</v>
      </c>
      <c r="C203" s="98">
        <v>998.39545538782147</v>
      </c>
      <c r="D203" s="98">
        <v>1029.0604013392051</v>
      </c>
      <c r="E203" s="98">
        <v>1029.9051682814365</v>
      </c>
      <c r="F203" s="98">
        <v>1055.6262888203989</v>
      </c>
      <c r="G203" s="98">
        <v>1025.3613184608805</v>
      </c>
      <c r="H203" s="98">
        <v>1004.0467841870585</v>
      </c>
      <c r="I203" s="98">
        <v>1072.6274791091776</v>
      </c>
      <c r="J203" s="98">
        <v>1013.8051623592149</v>
      </c>
      <c r="K203" s="98">
        <v>1026.7897213882798</v>
      </c>
      <c r="L203" s="98">
        <v>1230.3785777472301</v>
      </c>
      <c r="M203" s="98">
        <v>1182.6253769110299</v>
      </c>
      <c r="N203" s="98">
        <v>1206.2714348970537</v>
      </c>
      <c r="O203" s="98">
        <v>1242.5875387378326</v>
      </c>
      <c r="P203" s="98">
        <v>1219.5774469789683</v>
      </c>
      <c r="Q203" s="98">
        <v>1240.5869086083494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386.48699445555457</v>
      </c>
      <c r="C204" s="101">
        <v>337.55720485357074</v>
      </c>
      <c r="D204" s="101">
        <v>321.35831923728387</v>
      </c>
      <c r="E204" s="101">
        <v>353.08402565241227</v>
      </c>
      <c r="F204" s="101">
        <v>351.63762644748908</v>
      </c>
      <c r="G204" s="101">
        <v>313.08391624002155</v>
      </c>
      <c r="H204" s="101">
        <v>291.13071335001439</v>
      </c>
      <c r="I204" s="101">
        <v>365.50568083484239</v>
      </c>
      <c r="J204" s="101">
        <v>322.93419816934659</v>
      </c>
      <c r="K204" s="101">
        <v>303.02372978934869</v>
      </c>
      <c r="L204" s="101">
        <v>692.86749647716033</v>
      </c>
      <c r="M204" s="101">
        <v>332.52942248453991</v>
      </c>
      <c r="N204" s="101">
        <v>417.57723422142163</v>
      </c>
      <c r="O204" s="101">
        <v>444.30812086856309</v>
      </c>
      <c r="P204" s="101">
        <v>326.23640897819047</v>
      </c>
      <c r="Q204" s="101">
        <v>375.93011880850963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652.98652902167021</v>
      </c>
      <c r="C205" s="104">
        <v>660.83825053425062</v>
      </c>
      <c r="D205" s="104">
        <v>707.70208210192129</v>
      </c>
      <c r="E205" s="104">
        <v>676.82114262902439</v>
      </c>
      <c r="F205" s="104">
        <v>703.98866237290986</v>
      </c>
      <c r="G205" s="104">
        <v>712.27740222085868</v>
      </c>
      <c r="H205" s="104">
        <v>712.91607083704412</v>
      </c>
      <c r="I205" s="104">
        <v>707.12179827433499</v>
      </c>
      <c r="J205" s="104">
        <v>690.87096418986846</v>
      </c>
      <c r="K205" s="104">
        <v>723.76599159893112</v>
      </c>
      <c r="L205" s="104">
        <v>537.51108127006978</v>
      </c>
      <c r="M205" s="104">
        <v>850.09595442648993</v>
      </c>
      <c r="N205" s="104">
        <v>788.69420067563181</v>
      </c>
      <c r="O205" s="104">
        <v>798.27941786926954</v>
      </c>
      <c r="P205" s="104">
        <v>893.34103800077764</v>
      </c>
      <c r="Q205" s="104">
        <v>864.65678979983977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1356.8335180978158</v>
      </c>
      <c r="C206" s="101">
        <v>1284.6049448953679</v>
      </c>
      <c r="D206" s="101">
        <v>1284.3394128972297</v>
      </c>
      <c r="E206" s="101">
        <v>1355.919436687901</v>
      </c>
      <c r="F206" s="101">
        <v>1358.8921259744043</v>
      </c>
      <c r="G206" s="101">
        <v>1251.551010423718</v>
      </c>
      <c r="H206" s="101">
        <v>1287.5201041058028</v>
      </c>
      <c r="I206" s="101">
        <v>1296.4259810517729</v>
      </c>
      <c r="J206" s="101">
        <v>1322.7429244750863</v>
      </c>
      <c r="K206" s="101">
        <v>1226.8760928055628</v>
      </c>
      <c r="L206" s="101">
        <v>1348.7280672352485</v>
      </c>
      <c r="M206" s="101">
        <v>1449.4201196893152</v>
      </c>
      <c r="N206" s="101">
        <v>1548.3810484226585</v>
      </c>
      <c r="O206" s="101">
        <v>1644.6294563394563</v>
      </c>
      <c r="P206" s="101">
        <v>1478.9960996348598</v>
      </c>
      <c r="Q206" s="101">
        <v>1539.3821919414572</v>
      </c>
      <c r="R206" s="101">
        <v>1522.1557675917898</v>
      </c>
      <c r="S206" s="101">
        <v>1600.6142838034525</v>
      </c>
      <c r="T206" s="101">
        <v>1630.6185880869066</v>
      </c>
      <c r="U206" s="101">
        <v>1624.2791651695911</v>
      </c>
      <c r="V206" s="101">
        <v>1706.7147812957589</v>
      </c>
      <c r="W206" s="101">
        <v>1655.8103027262991</v>
      </c>
      <c r="DA206" s="131" t="s">
        <v>2255</v>
      </c>
    </row>
    <row r="207" spans="1:105" ht="12" customHeight="1" x14ac:dyDescent="0.25">
      <c r="A207" s="107" t="s">
        <v>121</v>
      </c>
      <c r="B207" s="104">
        <v>1035.7247661702334</v>
      </c>
      <c r="C207" s="104">
        <v>970.22276471584325</v>
      </c>
      <c r="D207" s="104">
        <v>961.69402488796038</v>
      </c>
      <c r="E207" s="104">
        <v>1028.0876091465518</v>
      </c>
      <c r="F207" s="104">
        <v>1031.8873869369199</v>
      </c>
      <c r="G207" s="104">
        <v>949.29689051295611</v>
      </c>
      <c r="H207" s="104">
        <v>982.71652926240586</v>
      </c>
      <c r="I207" s="104">
        <v>1010.1466430463903</v>
      </c>
      <c r="J207" s="104">
        <v>1024.2291623545748</v>
      </c>
      <c r="K207" s="104">
        <v>943.65532683196227</v>
      </c>
      <c r="L207" s="104">
        <v>1132.3823398523725</v>
      </c>
      <c r="M207" s="104">
        <v>1113.4899033447748</v>
      </c>
      <c r="N207" s="104">
        <v>1214.3916336866796</v>
      </c>
      <c r="O207" s="104">
        <v>1295.1739374544713</v>
      </c>
      <c r="P207" s="104">
        <v>1136.8691562396766</v>
      </c>
      <c r="Q207" s="104">
        <v>1208.4986961151758</v>
      </c>
      <c r="R207" s="104">
        <v>1211.6091096210312</v>
      </c>
      <c r="S207" s="104">
        <v>1301.5412990443285</v>
      </c>
      <c r="T207" s="104">
        <v>1326.7354872696797</v>
      </c>
      <c r="U207" s="104">
        <v>1316.868462960603</v>
      </c>
      <c r="V207" s="104">
        <v>1390.1407706623311</v>
      </c>
      <c r="W207" s="104">
        <v>1358.4431482414743</v>
      </c>
      <c r="DA207" s="132" t="s">
        <v>2256</v>
      </c>
    </row>
    <row r="208" spans="1:105" ht="12" customHeight="1" x14ac:dyDescent="0.25">
      <c r="A208" s="108" t="s">
        <v>53</v>
      </c>
      <c r="B208" s="98">
        <v>358.20245241332054</v>
      </c>
      <c r="C208" s="98">
        <v>303.62901401710235</v>
      </c>
      <c r="D208" s="98">
        <v>276.95596689688966</v>
      </c>
      <c r="E208" s="98">
        <v>325.68854457998862</v>
      </c>
      <c r="F208" s="98">
        <v>317.21137712840567</v>
      </c>
      <c r="G208" s="98">
        <v>267.02617352916121</v>
      </c>
      <c r="H208" s="98">
        <v>262.54625043760973</v>
      </c>
      <c r="I208" s="98">
        <v>320.20163820253924</v>
      </c>
      <c r="J208" s="98">
        <v>302.84302556253505</v>
      </c>
      <c r="K208" s="98">
        <v>257.41517118209731</v>
      </c>
      <c r="L208" s="98">
        <v>607.34103483793376</v>
      </c>
      <c r="M208" s="98">
        <v>289.54231109014535</v>
      </c>
      <c r="N208" s="98">
        <v>392.43813646562859</v>
      </c>
      <c r="O208" s="98">
        <v>434.44213692374194</v>
      </c>
      <c r="P208" s="98">
        <v>281.21147950908852</v>
      </c>
      <c r="Q208" s="98">
        <v>336.08610180125788</v>
      </c>
      <c r="R208" s="98">
        <v>308.93512726730489</v>
      </c>
      <c r="S208" s="98">
        <v>366.78946432308101</v>
      </c>
      <c r="T208" s="98">
        <v>372.54197327615185</v>
      </c>
      <c r="U208" s="98">
        <v>342.62534319442449</v>
      </c>
      <c r="V208" s="98">
        <v>374.11517129878757</v>
      </c>
      <c r="W208" s="98">
        <v>371.14901331541193</v>
      </c>
      <c r="DA208" s="63" t="s">
        <v>2257</v>
      </c>
    </row>
    <row r="209" spans="1:105" ht="12" customHeight="1" x14ac:dyDescent="0.25">
      <c r="A209" s="108" t="s">
        <v>52</v>
      </c>
      <c r="B209" s="98">
        <v>677.52231375691269</v>
      </c>
      <c r="C209" s="98">
        <v>666.59375069874079</v>
      </c>
      <c r="D209" s="98">
        <v>684.7380579910706</v>
      </c>
      <c r="E209" s="98">
        <v>702.3990645665632</v>
      </c>
      <c r="F209" s="98">
        <v>714.67600980851432</v>
      </c>
      <c r="G209" s="98">
        <v>682.27071698379496</v>
      </c>
      <c r="H209" s="98">
        <v>720.17027882479636</v>
      </c>
      <c r="I209" s="98">
        <v>689.94500484385105</v>
      </c>
      <c r="J209" s="98">
        <v>721.38613679203968</v>
      </c>
      <c r="K209" s="98">
        <v>686.24015564986485</v>
      </c>
      <c r="L209" s="98">
        <v>525.04130501443888</v>
      </c>
      <c r="M209" s="98">
        <v>823.9475922546294</v>
      </c>
      <c r="N209" s="98">
        <v>821.95349722105061</v>
      </c>
      <c r="O209" s="98">
        <v>860.7318005307294</v>
      </c>
      <c r="P209" s="98">
        <v>855.65767673058826</v>
      </c>
      <c r="Q209" s="98">
        <v>872.41259431391779</v>
      </c>
      <c r="R209" s="98">
        <v>902.67398235372661</v>
      </c>
      <c r="S209" s="98">
        <v>934.75183472124775</v>
      </c>
      <c r="T209" s="98">
        <v>954.19351399352774</v>
      </c>
      <c r="U209" s="98">
        <v>974.24311976617844</v>
      </c>
      <c r="V209" s="98">
        <v>1016.0255993635434</v>
      </c>
      <c r="W209" s="98">
        <v>987.2941349260625</v>
      </c>
      <c r="DA209" s="63" t="s">
        <v>2258</v>
      </c>
    </row>
    <row r="210" spans="1:105" ht="12" customHeight="1" x14ac:dyDescent="0.25">
      <c r="A210" s="121" t="s">
        <v>54</v>
      </c>
      <c r="B210" s="122">
        <v>827.97417154685377</v>
      </c>
      <c r="C210" s="122">
        <v>825.39807381117078</v>
      </c>
      <c r="D210" s="122">
        <v>835.94564440754107</v>
      </c>
      <c r="E210" s="122">
        <v>803.62022971123599</v>
      </c>
      <c r="F210" s="122">
        <v>729.51538678836516</v>
      </c>
      <c r="G210" s="122">
        <v>744.44425533252604</v>
      </c>
      <c r="H210" s="122">
        <v>749.33663016370622</v>
      </c>
      <c r="I210" s="122">
        <v>784.44648555776894</v>
      </c>
      <c r="J210" s="122">
        <v>785.023246734179</v>
      </c>
      <c r="K210" s="122">
        <v>665.48114380689617</v>
      </c>
      <c r="L210" s="122">
        <v>812.04887515535688</v>
      </c>
      <c r="M210" s="122">
        <v>809.02084479342943</v>
      </c>
      <c r="N210" s="122">
        <v>845.63587718153349</v>
      </c>
      <c r="O210" s="122">
        <v>863.87993549722796</v>
      </c>
      <c r="P210" s="122">
        <v>768.04130204822332</v>
      </c>
      <c r="Q210" s="122">
        <v>787.80597430605928</v>
      </c>
      <c r="R210" s="122">
        <v>748.48860932866967</v>
      </c>
      <c r="S210" s="122">
        <v>789.11040605574556</v>
      </c>
      <c r="T210" s="122">
        <v>790.4744734192318</v>
      </c>
      <c r="U210" s="122">
        <v>779.88067527691908</v>
      </c>
      <c r="V210" s="122">
        <v>818.69189190332895</v>
      </c>
      <c r="W210" s="122">
        <v>762.78850742644511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939.05125638757045</v>
      </c>
      <c r="C212" s="98">
        <v>903.72418010356307</v>
      </c>
      <c r="D212" s="98">
        <v>926.31156959701616</v>
      </c>
      <c r="E212" s="98">
        <v>873.52633136485065</v>
      </c>
      <c r="F212" s="98">
        <v>859.25478574590443</v>
      </c>
      <c r="G212" s="98">
        <v>837.70352076044821</v>
      </c>
      <c r="H212" s="98">
        <v>837.57550214148296</v>
      </c>
      <c r="I212" s="98">
        <v>891.09161710349076</v>
      </c>
      <c r="J212" s="98">
        <v>844.43171908307693</v>
      </c>
      <c r="K212" s="98">
        <v>862.99227806365775</v>
      </c>
      <c r="L212" s="98">
        <v>896.00321837245394</v>
      </c>
      <c r="M212" s="98">
        <v>947.95189936731776</v>
      </c>
      <c r="N212" s="98">
        <v>942.91023730945449</v>
      </c>
      <c r="O212" s="98">
        <v>949.92313718932894</v>
      </c>
      <c r="P212" s="98">
        <v>955.26604777482146</v>
      </c>
      <c r="Q212" s="98">
        <v>946.47820950376013</v>
      </c>
      <c r="R212" s="98">
        <v>875.16089586926296</v>
      </c>
      <c r="S212" s="98">
        <v>952.43974678234667</v>
      </c>
      <c r="T212" s="98">
        <v>956.95546652546102</v>
      </c>
      <c r="U212" s="98">
        <v>942.53981706916375</v>
      </c>
      <c r="V212" s="98">
        <v>1003.8856339253514</v>
      </c>
      <c r="W212" s="98">
        <v>920.19300762425121</v>
      </c>
      <c r="DA212" s="63" t="s">
        <v>2261</v>
      </c>
    </row>
    <row r="213" spans="1:105" ht="12" customHeight="1" x14ac:dyDescent="0.25">
      <c r="A213" s="109" t="s">
        <v>120</v>
      </c>
      <c r="B213" s="33">
        <v>733.61506251092385</v>
      </c>
      <c r="C213" s="33">
        <v>759.27748153735502</v>
      </c>
      <c r="D213" s="33">
        <v>759.74240975886835</v>
      </c>
      <c r="E213" s="33">
        <v>744.74980382007038</v>
      </c>
      <c r="F213" s="33">
        <v>617.25773922990993</v>
      </c>
      <c r="G213" s="33">
        <v>666.10650798316158</v>
      </c>
      <c r="H213" s="33">
        <v>683.03168789149527</v>
      </c>
      <c r="I213" s="33">
        <v>708.49332954233819</v>
      </c>
      <c r="J213" s="33">
        <v>745.04080431788054</v>
      </c>
      <c r="K213" s="33">
        <v>537.86785815405233</v>
      </c>
      <c r="L213" s="33">
        <v>759.4219861034494</v>
      </c>
      <c r="M213" s="33">
        <v>725.72005802434592</v>
      </c>
      <c r="N213" s="33">
        <v>790.16645088756866</v>
      </c>
      <c r="O213" s="33">
        <v>817.76272379517081</v>
      </c>
      <c r="P213" s="33">
        <v>672.30302991006943</v>
      </c>
      <c r="Q213" s="33">
        <v>715.98988251462504</v>
      </c>
      <c r="R213" s="33">
        <v>698.97543978403144</v>
      </c>
      <c r="S213" s="33">
        <v>730.63292351715995</v>
      </c>
      <c r="T213" s="33">
        <v>730.98554768173256</v>
      </c>
      <c r="U213" s="33">
        <v>721.83973448680445</v>
      </c>
      <c r="V213" s="33">
        <v>753.558851830565</v>
      </c>
      <c r="W213" s="33">
        <v>710.49819888615696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9466.79875523392</v>
      </c>
      <c r="C215" s="117">
        <f t="shared" si="103"/>
        <v>10165.172988425136</v>
      </c>
      <c r="D215" s="117">
        <f t="shared" si="103"/>
        <v>8674.602595104634</v>
      </c>
      <c r="E215" s="117">
        <f t="shared" si="103"/>
        <v>9681.9517198204321</v>
      </c>
      <c r="F215" s="117">
        <f t="shared" si="103"/>
        <v>10150.53949304558</v>
      </c>
      <c r="G215" s="117">
        <f t="shared" si="103"/>
        <v>9630.9544188124655</v>
      </c>
      <c r="H215" s="117">
        <f t="shared" si="103"/>
        <v>9493.3852347158863</v>
      </c>
      <c r="I215" s="117">
        <f t="shared" si="103"/>
        <v>9404.6346330209071</v>
      </c>
      <c r="J215" s="117">
        <f t="shared" si="103"/>
        <v>10632.844622764735</v>
      </c>
      <c r="K215" s="117">
        <f t="shared" si="103"/>
        <v>10003.111402284996</v>
      </c>
      <c r="L215" s="117">
        <f t="shared" si="103"/>
        <v>13377.573212080486</v>
      </c>
      <c r="M215" s="117">
        <f t="shared" si="103"/>
        <v>5009.157793842006</v>
      </c>
      <c r="N215" s="117">
        <f t="shared" si="103"/>
        <v>7826.7954624561644</v>
      </c>
      <c r="O215" s="117">
        <f t="shared" si="103"/>
        <v>11204.155401806702</v>
      </c>
      <c r="P215" s="117">
        <f t="shared" si="103"/>
        <v>8801.2115902216719</v>
      </c>
      <c r="Q215" s="117">
        <f t="shared" si="103"/>
        <v>9407.7950612553414</v>
      </c>
      <c r="R215" s="117">
        <f t="shared" ref="R215:V215" si="104">R216+R219+R221+R231</f>
        <v>10223.881950303759</v>
      </c>
      <c r="S215" s="117">
        <f t="shared" si="104"/>
        <v>10508.157960123552</v>
      </c>
      <c r="T215" s="117">
        <f t="shared" si="104"/>
        <v>9190.4525290614092</v>
      </c>
      <c r="U215" s="117">
        <f t="shared" si="104"/>
        <v>9484.5881465297061</v>
      </c>
      <c r="V215" s="117">
        <f t="shared" si="104"/>
        <v>9036.4441493030918</v>
      </c>
      <c r="W215" s="117">
        <f t="shared" ref="W215" si="105">W216+W219+W221+W231</f>
        <v>10973.434413114526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7953.2846926846523</v>
      </c>
      <c r="C216" s="122">
        <f t="shared" si="106"/>
        <v>8666.3621621847306</v>
      </c>
      <c r="D216" s="122">
        <f t="shared" si="106"/>
        <v>7186.3306391292981</v>
      </c>
      <c r="E216" s="122">
        <f t="shared" si="106"/>
        <v>8041.9707672994946</v>
      </c>
      <c r="F216" s="122">
        <f t="shared" si="106"/>
        <v>8673.946835226021</v>
      </c>
      <c r="G216" s="122">
        <f t="shared" si="106"/>
        <v>8194.5355573882662</v>
      </c>
      <c r="H216" s="122">
        <f t="shared" si="106"/>
        <v>7986.8447693059252</v>
      </c>
      <c r="I216" s="122">
        <f t="shared" si="106"/>
        <v>7848.4850761052476</v>
      </c>
      <c r="J216" s="122">
        <f t="shared" si="106"/>
        <v>9001.7286337695386</v>
      </c>
      <c r="K216" s="122">
        <f t="shared" si="106"/>
        <v>8508.6406122339831</v>
      </c>
      <c r="L216" s="122">
        <f t="shared" si="106"/>
        <v>11533.159148071714</v>
      </c>
      <c r="M216" s="122">
        <f t="shared" si="106"/>
        <v>3545.2515563256366</v>
      </c>
      <c r="N216" s="122">
        <f t="shared" si="106"/>
        <v>6128.6804374921903</v>
      </c>
      <c r="O216" s="122">
        <f t="shared" si="106"/>
        <v>9320.5489878812914</v>
      </c>
      <c r="P216" s="122">
        <f t="shared" si="106"/>
        <v>7026.753740862101</v>
      </c>
      <c r="Q216" s="122">
        <f t="shared" si="106"/>
        <v>7606.162822357137</v>
      </c>
      <c r="R216" s="122">
        <f t="shared" ref="R216:V216" si="107">SUM(R217:R218)</f>
        <v>8367.4511451505332</v>
      </c>
      <c r="S216" s="122">
        <f t="shared" si="107"/>
        <v>8520.8895686312244</v>
      </c>
      <c r="T216" s="122">
        <f t="shared" si="107"/>
        <v>7386.0564499400198</v>
      </c>
      <c r="U216" s="122">
        <f t="shared" si="107"/>
        <v>7729.5086270266174</v>
      </c>
      <c r="V216" s="122">
        <f t="shared" si="107"/>
        <v>7138.9529781951687</v>
      </c>
      <c r="W216" s="122">
        <f t="shared" ref="W216" si="108">SUM(W217:W218)</f>
        <v>8965.957745893551</v>
      </c>
      <c r="DA216" s="130" t="s">
        <v>2412</v>
      </c>
    </row>
    <row r="217" spans="1:105" ht="12" customHeight="1" x14ac:dyDescent="0.25">
      <c r="A217" s="97" t="s">
        <v>51</v>
      </c>
      <c r="B217" s="98">
        <v>7874.2610539682482</v>
      </c>
      <c r="C217" s="98">
        <v>8582.4386132784675</v>
      </c>
      <c r="D217" s="98">
        <v>7117.6619854507298</v>
      </c>
      <c r="E217" s="98">
        <v>7968.6454800523261</v>
      </c>
      <c r="F217" s="98">
        <v>8594.2169824393932</v>
      </c>
      <c r="G217" s="98">
        <v>8120.8929041505044</v>
      </c>
      <c r="H217" s="98">
        <v>7916.338415533949</v>
      </c>
      <c r="I217" s="98">
        <v>7779.2102447015895</v>
      </c>
      <c r="J217" s="98">
        <v>8923.4513692446853</v>
      </c>
      <c r="K217" s="98">
        <v>8436.7632035033166</v>
      </c>
      <c r="L217" s="98">
        <v>11436.268154940415</v>
      </c>
      <c r="M217" s="98">
        <v>3515.8002155797217</v>
      </c>
      <c r="N217" s="98">
        <v>6078.2614996214998</v>
      </c>
      <c r="O217" s="98">
        <v>9244.5488777002029</v>
      </c>
      <c r="P217" s="98">
        <v>6969.7594168287515</v>
      </c>
      <c r="Q217" s="98">
        <v>7544.779851455678</v>
      </c>
      <c r="R217" s="98">
        <v>8300.239291784761</v>
      </c>
      <c r="S217" s="98">
        <v>8452.7678875460897</v>
      </c>
      <c r="T217" s="98">
        <v>7327.2377630971796</v>
      </c>
      <c r="U217" s="98">
        <v>7668.1497761331302</v>
      </c>
      <c r="V217" s="98">
        <v>7082.4462578496614</v>
      </c>
      <c r="W217" s="98">
        <v>8895.1374134572034</v>
      </c>
      <c r="DA217" s="63" t="s">
        <v>2413</v>
      </c>
    </row>
    <row r="218" spans="1:105" ht="12" customHeight="1" x14ac:dyDescent="0.25">
      <c r="A218" s="97" t="s">
        <v>53</v>
      </c>
      <c r="B218" s="98">
        <v>79.023638716403823</v>
      </c>
      <c r="C218" s="98">
        <v>83.923548906263804</v>
      </c>
      <c r="D218" s="98">
        <v>68.668653678568432</v>
      </c>
      <c r="E218" s="98">
        <v>73.325287247168902</v>
      </c>
      <c r="F218" s="98">
        <v>79.729852786628328</v>
      </c>
      <c r="G218" s="98">
        <v>73.642653237761891</v>
      </c>
      <c r="H218" s="98">
        <v>70.506353771976379</v>
      </c>
      <c r="I218" s="98">
        <v>69.274831403658311</v>
      </c>
      <c r="J218" s="98">
        <v>78.277264524852768</v>
      </c>
      <c r="K218" s="98">
        <v>71.877408730666289</v>
      </c>
      <c r="L218" s="98">
        <v>96.890993131299496</v>
      </c>
      <c r="M218" s="98">
        <v>29.451340745915051</v>
      </c>
      <c r="N218" s="98">
        <v>50.418937870690492</v>
      </c>
      <c r="O218" s="98">
        <v>76.000110181087749</v>
      </c>
      <c r="P218" s="98">
        <v>56.994324033349287</v>
      </c>
      <c r="Q218" s="98">
        <v>61.382970901459011</v>
      </c>
      <c r="R218" s="98">
        <v>67.211853365771304</v>
      </c>
      <c r="S218" s="98">
        <v>68.121681085134</v>
      </c>
      <c r="T218" s="98">
        <v>58.818686842840442</v>
      </c>
      <c r="U218" s="98">
        <v>61.358850893487023</v>
      </c>
      <c r="V218" s="98">
        <v>56.50672034550751</v>
      </c>
      <c r="W218" s="98">
        <v>70.820332436347087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37.478461858023408</v>
      </c>
      <c r="C219" s="122">
        <f t="shared" si="109"/>
        <v>53.279480420055307</v>
      </c>
      <c r="D219" s="122">
        <f t="shared" si="109"/>
        <v>49.856123516001482</v>
      </c>
      <c r="E219" s="122">
        <f t="shared" si="109"/>
        <v>169.90316246376193</v>
      </c>
      <c r="F219" s="122">
        <f t="shared" si="109"/>
        <v>49.404654652131299</v>
      </c>
      <c r="G219" s="122">
        <f t="shared" si="109"/>
        <v>58.379251413808973</v>
      </c>
      <c r="H219" s="122">
        <f t="shared" si="109"/>
        <v>60.236194327033836</v>
      </c>
      <c r="I219" s="122">
        <f t="shared" si="109"/>
        <v>23.714295191177374</v>
      </c>
      <c r="J219" s="122">
        <f t="shared" si="109"/>
        <v>25.763110348867059</v>
      </c>
      <c r="K219" s="122">
        <f t="shared" si="109"/>
        <v>36.638512132083989</v>
      </c>
      <c r="L219" s="122">
        <f t="shared" si="109"/>
        <v>52.764515972364357</v>
      </c>
      <c r="M219" s="122">
        <f t="shared" si="109"/>
        <v>92.670631119778861</v>
      </c>
      <c r="N219" s="122">
        <f t="shared" si="109"/>
        <v>134.28082318302239</v>
      </c>
      <c r="O219" s="122">
        <f t="shared" si="109"/>
        <v>162.47013745154439</v>
      </c>
      <c r="P219" s="122">
        <f t="shared" si="109"/>
        <v>157.34941781559797</v>
      </c>
      <c r="Q219" s="122">
        <f t="shared" si="109"/>
        <v>140.081586211699</v>
      </c>
      <c r="R219" s="122">
        <f t="shared" si="109"/>
        <v>121.29312872159386</v>
      </c>
      <c r="S219" s="122">
        <f t="shared" si="109"/>
        <v>66.113513156675481</v>
      </c>
      <c r="T219" s="122">
        <f t="shared" si="109"/>
        <v>32.382603873854116</v>
      </c>
      <c r="U219" s="122">
        <f t="shared" si="109"/>
        <v>27.839860851641614</v>
      </c>
      <c r="V219" s="122">
        <f t="shared" si="109"/>
        <v>35.455124420867648</v>
      </c>
      <c r="W219" s="122">
        <f t="shared" si="109"/>
        <v>49.364644556311738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37.478461858023408</v>
      </c>
      <c r="C220" s="98">
        <f>RES_hhdet_tesh!C8</f>
        <v>53.279480420055307</v>
      </c>
      <c r="D220" s="98">
        <f>RES_hhdet_tesh!D8</f>
        <v>49.856123516001482</v>
      </c>
      <c r="E220" s="98">
        <f>RES_hhdet_tesh!E8</f>
        <v>169.90316246376193</v>
      </c>
      <c r="F220" s="98">
        <f>RES_hhdet_tesh!F8</f>
        <v>49.404654652131299</v>
      </c>
      <c r="G220" s="98">
        <f>RES_hhdet_tesh!G8</f>
        <v>58.379251413808973</v>
      </c>
      <c r="H220" s="98">
        <f>RES_hhdet_tesh!H8</f>
        <v>60.236194327033836</v>
      </c>
      <c r="I220" s="98">
        <f>RES_hhdet_tesh!I8</f>
        <v>23.714295191177374</v>
      </c>
      <c r="J220" s="98">
        <f>RES_hhdet_tesh!J8</f>
        <v>25.763110348867059</v>
      </c>
      <c r="K220" s="98">
        <f>RES_hhdet_tesh!K8</f>
        <v>36.638512132083989</v>
      </c>
      <c r="L220" s="98">
        <f>RES_hhdet_tesh!L8</f>
        <v>52.764515972364357</v>
      </c>
      <c r="M220" s="98">
        <f>RES_hhdet_tesh!M8</f>
        <v>92.670631119778861</v>
      </c>
      <c r="N220" s="98">
        <f>RES_hhdet_tesh!N8</f>
        <v>134.28082318302239</v>
      </c>
      <c r="O220" s="98">
        <f>RES_hhdet_tesh!O8</f>
        <v>162.47013745154439</v>
      </c>
      <c r="P220" s="98">
        <f>RES_hhdet_tesh!P8</f>
        <v>157.34941781559797</v>
      </c>
      <c r="Q220" s="98">
        <f>RES_hhdet_tesh!Q8</f>
        <v>140.081586211699</v>
      </c>
      <c r="R220" s="98">
        <f>RES_hhdet_tesh!R8</f>
        <v>121.29312872159386</v>
      </c>
      <c r="S220" s="98">
        <f>RES_hhdet_tesh!S8</f>
        <v>66.113513156675481</v>
      </c>
      <c r="T220" s="98">
        <f>RES_hhdet_tesh!T8</f>
        <v>32.382603873854116</v>
      </c>
      <c r="U220" s="98">
        <f>RES_hhdet_tesh!U8</f>
        <v>27.839860851641614</v>
      </c>
      <c r="V220" s="98">
        <f>RES_hhdet_tesh!V8</f>
        <v>35.455124420867648</v>
      </c>
      <c r="W220" s="98">
        <f>RES_hhdet_tesh!W8</f>
        <v>49.364644556311738</v>
      </c>
      <c r="DA220" s="63" t="s">
        <v>2416</v>
      </c>
    </row>
    <row r="221" spans="1:105" ht="12" customHeight="1" x14ac:dyDescent="0.25">
      <c r="A221" s="121" t="s">
        <v>55</v>
      </c>
      <c r="B221" s="122">
        <v>910.27666182907058</v>
      </c>
      <c r="C221" s="122">
        <v>878.69705985495864</v>
      </c>
      <c r="D221" s="122">
        <v>864.83565236661377</v>
      </c>
      <c r="E221" s="122">
        <v>916.49569213822383</v>
      </c>
      <c r="F221" s="122">
        <v>928.433060350696</v>
      </c>
      <c r="G221" s="122">
        <v>862.99543794792658</v>
      </c>
      <c r="H221" s="122">
        <v>920.79859035734796</v>
      </c>
      <c r="I221" s="122">
        <v>979.93879785553884</v>
      </c>
      <c r="J221" s="122">
        <v>1047.1225368206754</v>
      </c>
      <c r="K221" s="122">
        <v>992.3257953749204</v>
      </c>
      <c r="L221" s="122">
        <v>1212.5587640506612</v>
      </c>
      <c r="M221" s="122">
        <v>795.85268531061263</v>
      </c>
      <c r="N221" s="122">
        <v>957.51706345518949</v>
      </c>
      <c r="O221" s="122">
        <v>1097.8653431818641</v>
      </c>
      <c r="P221" s="122">
        <v>1065.7348497233677</v>
      </c>
      <c r="Q221" s="122">
        <v>1085.0014656257654</v>
      </c>
      <c r="R221" s="122">
        <v>1175.9456989847363</v>
      </c>
      <c r="S221" s="122">
        <v>1325.7723390263579</v>
      </c>
      <c r="T221" s="122">
        <v>1175.6039898913641</v>
      </c>
      <c r="U221" s="122">
        <v>1138.5263415380168</v>
      </c>
      <c r="V221" s="122">
        <v>1243.0745399189159</v>
      </c>
      <c r="W221" s="122">
        <v>1372.4519296221069</v>
      </c>
      <c r="DA221" s="130" t="s">
        <v>2417</v>
      </c>
    </row>
    <row r="222" spans="1:105" ht="12" customHeight="1" x14ac:dyDescent="0.25">
      <c r="A222" s="97" t="s">
        <v>143</v>
      </c>
      <c r="B222" s="98">
        <v>877.16976820983359</v>
      </c>
      <c r="C222" s="98">
        <v>910.62586644410555</v>
      </c>
      <c r="D222" s="98">
        <v>816.39394313319997</v>
      </c>
      <c r="E222" s="98">
        <v>901.29625763965953</v>
      </c>
      <c r="F222" s="98">
        <v>920.69946169672153</v>
      </c>
      <c r="G222" s="98">
        <v>839.48815963827724</v>
      </c>
      <c r="H222" s="98">
        <v>965.4251644740217</v>
      </c>
      <c r="I222" s="98">
        <v>1140.3092368048085</v>
      </c>
      <c r="J222" s="98">
        <v>1342.6965815390056</v>
      </c>
      <c r="K222" s="98">
        <v>1297.0788107922638</v>
      </c>
      <c r="L222" s="98">
        <v>1755.2760526288937</v>
      </c>
      <c r="M222" s="98">
        <v>476.76322398924054</v>
      </c>
      <c r="N222" s="98">
        <v>771.82628021442429</v>
      </c>
      <c r="O222" s="98">
        <v>1026.6249167605533</v>
      </c>
      <c r="P222" s="98">
        <v>1073.5766057135709</v>
      </c>
      <c r="Q222" s="98">
        <v>1052.6372464607616</v>
      </c>
      <c r="R222" s="98">
        <v>1213.7013350563013</v>
      </c>
      <c r="S222" s="98">
        <v>1423.3858763604035</v>
      </c>
      <c r="T222" s="98">
        <v>1110.8134804563852</v>
      </c>
      <c r="U222" s="98">
        <v>1008.4501877164375</v>
      </c>
      <c r="V222" s="98">
        <v>1150.5496488904384</v>
      </c>
      <c r="W222" s="98">
        <v>1538.5109427446894</v>
      </c>
      <c r="DA222" s="63" t="s">
        <v>2418</v>
      </c>
    </row>
    <row r="223" spans="1:105" ht="12" customHeight="1" x14ac:dyDescent="0.25">
      <c r="A223" s="97" t="s">
        <v>124</v>
      </c>
      <c r="B223" s="98">
        <v>887.03603190108765</v>
      </c>
      <c r="C223" s="98">
        <v>865.26135381150937</v>
      </c>
      <c r="D223" s="98">
        <v>902.31564098584238</v>
      </c>
      <c r="E223" s="98">
        <v>890.69159482752582</v>
      </c>
      <c r="F223" s="98">
        <v>918.40037382395599</v>
      </c>
      <c r="G223" s="98">
        <v>905.97067508651548</v>
      </c>
      <c r="H223" s="98">
        <v>895.6886376231439</v>
      </c>
      <c r="I223" s="98">
        <v>940.34980945700318</v>
      </c>
      <c r="J223" s="98">
        <v>896.53904752677192</v>
      </c>
      <c r="K223" s="98">
        <v>916.0349217403492</v>
      </c>
      <c r="L223" s="98">
        <v>977.34111312048321</v>
      </c>
      <c r="M223" s="98">
        <v>1061.2590393002215</v>
      </c>
      <c r="N223" s="98">
        <v>1055.091789886681</v>
      </c>
      <c r="O223" s="98">
        <v>1076.9886475351568</v>
      </c>
      <c r="P223" s="98">
        <v>1094.7717842319671</v>
      </c>
      <c r="Q223" s="98">
        <v>1098.0524109833755</v>
      </c>
      <c r="R223" s="98">
        <v>1127.4794183677807</v>
      </c>
      <c r="S223" s="98">
        <v>1209.0028358150644</v>
      </c>
      <c r="T223" s="98">
        <v>1260.3827190305994</v>
      </c>
      <c r="U223" s="98">
        <v>1220.6902191435504</v>
      </c>
      <c r="V223" s="98">
        <v>1261.0053847028123</v>
      </c>
      <c r="W223" s="98">
        <v>1309.5190026683199</v>
      </c>
      <c r="DA223" s="63" t="s">
        <v>2419</v>
      </c>
    </row>
    <row r="224" spans="1:105" ht="12" customHeight="1" x14ac:dyDescent="0.25">
      <c r="A224" s="97" t="s">
        <v>123</v>
      </c>
      <c r="B224" s="98">
        <v>887.03603190108754</v>
      </c>
      <c r="C224" s="98">
        <v>865.25676169434428</v>
      </c>
      <c r="D224" s="98">
        <v>902.31084240342966</v>
      </c>
      <c r="E224" s="98">
        <v>890.64241440305784</v>
      </c>
      <c r="F224" s="98">
        <v>918.39850871249564</v>
      </c>
      <c r="G224" s="98">
        <v>906.05495105903481</v>
      </c>
      <c r="H224" s="98">
        <v>896.08615063350805</v>
      </c>
      <c r="I224" s="98">
        <v>939.35286267996253</v>
      </c>
      <c r="J224" s="98">
        <v>896.05341826978906</v>
      </c>
      <c r="K224" s="98">
        <v>916.67477831771532</v>
      </c>
      <c r="L224" s="98">
        <v>978.59940196101456</v>
      </c>
      <c r="M224" s="98">
        <v>1062.7882168624285</v>
      </c>
      <c r="N224" s="98">
        <v>1056.3022144506142</v>
      </c>
      <c r="O224" s="98">
        <v>1085.0505078142537</v>
      </c>
      <c r="P224" s="98">
        <v>1103.9047576094254</v>
      </c>
      <c r="Q224" s="98">
        <v>1107.29446588624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234.04950287941736</v>
      </c>
      <c r="C225" s="101">
        <v>204.4185111600938</v>
      </c>
      <c r="D225" s="101">
        <v>194.60876030150834</v>
      </c>
      <c r="E225" s="101">
        <v>213.82127177403356</v>
      </c>
      <c r="F225" s="101">
        <v>214.40984633958576</v>
      </c>
      <c r="G225" s="101">
        <v>193.77754883817605</v>
      </c>
      <c r="H225" s="101">
        <v>183.17007979646382</v>
      </c>
      <c r="I225" s="101">
        <v>232.23106440562745</v>
      </c>
      <c r="J225" s="101">
        <v>205.18245407992063</v>
      </c>
      <c r="K225" s="101">
        <v>192.90878671878423</v>
      </c>
      <c r="L225" s="101">
        <v>441.0883206909449</v>
      </c>
      <c r="M225" s="101">
        <v>212.69226243593857</v>
      </c>
      <c r="N225" s="101">
        <v>267.60801377498234</v>
      </c>
      <c r="O225" s="101">
        <v>286.771089944984</v>
      </c>
      <c r="P225" s="101">
        <v>210.56371960864763</v>
      </c>
      <c r="Q225" s="101">
        <v>242.63767608640038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652.98652902167021</v>
      </c>
      <c r="C226" s="104">
        <v>660.83825053425062</v>
      </c>
      <c r="D226" s="104">
        <v>707.70208210192129</v>
      </c>
      <c r="E226" s="104">
        <v>676.82114262902439</v>
      </c>
      <c r="F226" s="104">
        <v>703.98866237290986</v>
      </c>
      <c r="G226" s="104">
        <v>712.27740222085868</v>
      </c>
      <c r="H226" s="104">
        <v>712.91607083704412</v>
      </c>
      <c r="I226" s="104">
        <v>707.12179827433499</v>
      </c>
      <c r="J226" s="104">
        <v>690.87096418986846</v>
      </c>
      <c r="K226" s="104">
        <v>723.76599159893112</v>
      </c>
      <c r="L226" s="104">
        <v>537.51108127006978</v>
      </c>
      <c r="M226" s="104">
        <v>850.09595442648993</v>
      </c>
      <c r="N226" s="104">
        <v>788.69420067563181</v>
      </c>
      <c r="O226" s="104">
        <v>798.27941786926954</v>
      </c>
      <c r="P226" s="104">
        <v>893.34103800077764</v>
      </c>
      <c r="Q226" s="104">
        <v>864.65678979983977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920.54515040993158</v>
      </c>
      <c r="C227" s="101">
        <v>872.86914384917452</v>
      </c>
      <c r="D227" s="101">
        <v>872.97572705524306</v>
      </c>
      <c r="E227" s="101">
        <v>924.40841395559073</v>
      </c>
      <c r="F227" s="101">
        <v>932.37160339798686</v>
      </c>
      <c r="G227" s="101">
        <v>867.66026911015547</v>
      </c>
      <c r="H227" s="101">
        <v>904.91667927587014</v>
      </c>
      <c r="I227" s="101">
        <v>916.68667415189304</v>
      </c>
      <c r="J227" s="101">
        <v>936.07610754021334</v>
      </c>
      <c r="K227" s="101">
        <v>869.08187788412135</v>
      </c>
      <c r="L227" s="101">
        <v>956.11478946368004</v>
      </c>
      <c r="M227" s="101">
        <v>1029.1137042864768</v>
      </c>
      <c r="N227" s="101">
        <v>1100.4449810527628</v>
      </c>
      <c r="O227" s="101">
        <v>1169.9995009423228</v>
      </c>
      <c r="P227" s="101">
        <v>1057.1196903472035</v>
      </c>
      <c r="Q227" s="101">
        <v>1117.5873819450928</v>
      </c>
      <c r="R227" s="101">
        <v>1133.4058010478261</v>
      </c>
      <c r="S227" s="101">
        <v>1212.4696913083785</v>
      </c>
      <c r="T227" s="101">
        <v>1235.4432252683036</v>
      </c>
      <c r="U227" s="101">
        <v>1233.4176652350636</v>
      </c>
      <c r="V227" s="101">
        <v>1300.8079050248364</v>
      </c>
      <c r="W227" s="101">
        <v>1273.4251406824849</v>
      </c>
      <c r="DA227" s="131" t="s">
        <v>2423</v>
      </c>
    </row>
    <row r="228" spans="1:105" ht="12" customHeight="1" x14ac:dyDescent="0.25">
      <c r="A228" s="107" t="s">
        <v>121</v>
      </c>
      <c r="B228" s="104">
        <v>920.54515040993169</v>
      </c>
      <c r="C228" s="104">
        <v>872.83920344632213</v>
      </c>
      <c r="D228" s="104">
        <v>872.91406854019931</v>
      </c>
      <c r="E228" s="104">
        <v>924.37810711458758</v>
      </c>
      <c r="F228" s="104">
        <v>932.38605130532198</v>
      </c>
      <c r="G228" s="104">
        <v>867.74408643774211</v>
      </c>
      <c r="H228" s="104">
        <v>905.09165944909773</v>
      </c>
      <c r="I228" s="104">
        <v>916.54805309679284</v>
      </c>
      <c r="J228" s="104">
        <v>935.87938462127306</v>
      </c>
      <c r="K228" s="104">
        <v>868.74724311193222</v>
      </c>
      <c r="L228" s="104">
        <v>955.87849400755852</v>
      </c>
      <c r="M228" s="104">
        <v>1029.5694323030464</v>
      </c>
      <c r="N228" s="104">
        <v>1100.8557374576317</v>
      </c>
      <c r="O228" s="104">
        <v>1169.8220159872697</v>
      </c>
      <c r="P228" s="104">
        <v>1057.0120202837982</v>
      </c>
      <c r="Q228" s="104">
        <v>1117.5136225944698</v>
      </c>
      <c r="R228" s="104">
        <v>1133.4456849804542</v>
      </c>
      <c r="S228" s="104">
        <v>1212.6634638462358</v>
      </c>
      <c r="T228" s="104">
        <v>1236.539967253088</v>
      </c>
      <c r="U228" s="104">
        <v>1234.5504404047676</v>
      </c>
      <c r="V228" s="104">
        <v>1301.1036420511534</v>
      </c>
      <c r="W228" s="104">
        <v>1273.0446876834944</v>
      </c>
      <c r="DA228" s="132" t="s">
        <v>2424</v>
      </c>
    </row>
    <row r="229" spans="1:105" ht="12" customHeight="1" x14ac:dyDescent="0.25">
      <c r="A229" s="108" t="s">
        <v>53</v>
      </c>
      <c r="B229" s="98">
        <v>243.022836653019</v>
      </c>
      <c r="C229" s="98">
        <v>206.24545274758131</v>
      </c>
      <c r="D229" s="98">
        <v>188.1760105491287</v>
      </c>
      <c r="E229" s="98">
        <v>221.9790425480243</v>
      </c>
      <c r="F229" s="98">
        <v>217.71004149680772</v>
      </c>
      <c r="G229" s="98">
        <v>185.47336945394724</v>
      </c>
      <c r="H229" s="98">
        <v>184.92138062430135</v>
      </c>
      <c r="I229" s="98">
        <v>226.60304825294196</v>
      </c>
      <c r="J229" s="98">
        <v>214.4932478292335</v>
      </c>
      <c r="K229" s="98">
        <v>182.50708746206726</v>
      </c>
      <c r="L229" s="98">
        <v>430.8371889931197</v>
      </c>
      <c r="M229" s="98">
        <v>205.62184004841708</v>
      </c>
      <c r="N229" s="98">
        <v>278.90224023658106</v>
      </c>
      <c r="O229" s="98">
        <v>309.09021545653997</v>
      </c>
      <c r="P229" s="98">
        <v>201.35434355320993</v>
      </c>
      <c r="Q229" s="98">
        <v>245.1010282805519</v>
      </c>
      <c r="R229" s="98">
        <v>230.77170262672766</v>
      </c>
      <c r="S229" s="98">
        <v>277.91162912498817</v>
      </c>
      <c r="T229" s="98">
        <v>282.34645325956023</v>
      </c>
      <c r="U229" s="98">
        <v>260.30732063858915</v>
      </c>
      <c r="V229" s="98">
        <v>285.07804268761004</v>
      </c>
      <c r="W229" s="98">
        <v>285.75055275743176</v>
      </c>
      <c r="DA229" s="63" t="s">
        <v>2425</v>
      </c>
    </row>
    <row r="230" spans="1:105" ht="12" customHeight="1" x14ac:dyDescent="0.25">
      <c r="A230" s="108" t="s">
        <v>52</v>
      </c>
      <c r="B230" s="98">
        <v>677.52231375691269</v>
      </c>
      <c r="C230" s="98">
        <v>666.59375069874079</v>
      </c>
      <c r="D230" s="98">
        <v>684.7380579910706</v>
      </c>
      <c r="E230" s="98">
        <v>702.3990645665632</v>
      </c>
      <c r="F230" s="98">
        <v>714.67600980851432</v>
      </c>
      <c r="G230" s="98">
        <v>682.27071698379496</v>
      </c>
      <c r="H230" s="98">
        <v>720.17027882479636</v>
      </c>
      <c r="I230" s="98">
        <v>689.94500484385105</v>
      </c>
      <c r="J230" s="98">
        <v>721.38613679203968</v>
      </c>
      <c r="K230" s="98">
        <v>686.24015564986485</v>
      </c>
      <c r="L230" s="98">
        <v>525.04130501443888</v>
      </c>
      <c r="M230" s="98">
        <v>823.9475922546294</v>
      </c>
      <c r="N230" s="98">
        <v>821.95349722105061</v>
      </c>
      <c r="O230" s="98">
        <v>860.7318005307294</v>
      </c>
      <c r="P230" s="98">
        <v>855.65767673058826</v>
      </c>
      <c r="Q230" s="98">
        <v>872.41259431391779</v>
      </c>
      <c r="R230" s="98">
        <v>902.67398235372661</v>
      </c>
      <c r="S230" s="98">
        <v>934.75183472124775</v>
      </c>
      <c r="T230" s="98">
        <v>954.19351399352774</v>
      </c>
      <c r="U230" s="98">
        <v>974.24311976617844</v>
      </c>
      <c r="V230" s="98">
        <v>1016.0255993635434</v>
      </c>
      <c r="W230" s="98">
        <v>987.2941349260625</v>
      </c>
      <c r="DA230" s="63" t="s">
        <v>2426</v>
      </c>
    </row>
    <row r="231" spans="1:105" ht="12" customHeight="1" x14ac:dyDescent="0.25">
      <c r="A231" s="121" t="s">
        <v>54</v>
      </c>
      <c r="B231" s="122">
        <v>565.75893886217511</v>
      </c>
      <c r="C231" s="122">
        <v>566.83428596539386</v>
      </c>
      <c r="D231" s="122">
        <v>573.58018009272064</v>
      </c>
      <c r="E231" s="122">
        <v>553.58209791895285</v>
      </c>
      <c r="F231" s="122">
        <v>498.75494281673281</v>
      </c>
      <c r="G231" s="122">
        <v>515.04417206246433</v>
      </c>
      <c r="H231" s="122">
        <v>525.50568072558099</v>
      </c>
      <c r="I231" s="122">
        <v>552.49646386894324</v>
      </c>
      <c r="J231" s="122">
        <v>558.23034182565277</v>
      </c>
      <c r="K231" s="122">
        <v>465.50648254400926</v>
      </c>
      <c r="L231" s="122">
        <v>579.09078398574547</v>
      </c>
      <c r="M231" s="122">
        <v>575.38292108597784</v>
      </c>
      <c r="N231" s="122">
        <v>606.3171383257627</v>
      </c>
      <c r="O231" s="122">
        <v>623.27093329200136</v>
      </c>
      <c r="P231" s="122">
        <v>551.37358182060552</v>
      </c>
      <c r="Q231" s="122">
        <v>576.54918706074091</v>
      </c>
      <c r="R231" s="122">
        <v>559.19197744689473</v>
      </c>
      <c r="S231" s="122">
        <v>595.38253930929409</v>
      </c>
      <c r="T231" s="122">
        <v>596.40948535617179</v>
      </c>
      <c r="U231" s="122">
        <v>588.71331711342941</v>
      </c>
      <c r="V231" s="122">
        <v>618.96150676813818</v>
      </c>
      <c r="W231" s="122">
        <v>585.66009304255647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576.7154939647636</v>
      </c>
      <c r="C233" s="98">
        <v>555.32091762989432</v>
      </c>
      <c r="D233" s="98">
        <v>569.33003292293733</v>
      </c>
      <c r="E233" s="98">
        <v>537.50728787781918</v>
      </c>
      <c r="F233" s="98">
        <v>529.80080867084735</v>
      </c>
      <c r="G233" s="98">
        <v>517.90487911972627</v>
      </c>
      <c r="H233" s="98">
        <v>519.47571721766155</v>
      </c>
      <c r="I233" s="98">
        <v>553.47582758059775</v>
      </c>
      <c r="J233" s="98">
        <v>524.55583742707961</v>
      </c>
      <c r="K233" s="98">
        <v>536.1593750675728</v>
      </c>
      <c r="L233" s="98">
        <v>556.70870055749367</v>
      </c>
      <c r="M233" s="98">
        <v>589.04600044196332</v>
      </c>
      <c r="N233" s="98">
        <v>585.96981162982752</v>
      </c>
      <c r="O233" s="98">
        <v>590.44967866415311</v>
      </c>
      <c r="P233" s="98">
        <v>593.8630970648976</v>
      </c>
      <c r="Q233" s="98">
        <v>588.54100989656672</v>
      </c>
      <c r="R233" s="98">
        <v>544.3518241640179</v>
      </c>
      <c r="S233" s="98">
        <v>592.63233597787996</v>
      </c>
      <c r="T233" s="98">
        <v>595.44409633681187</v>
      </c>
      <c r="U233" s="98">
        <v>586.48707315903903</v>
      </c>
      <c r="V233" s="98">
        <v>624.75301235205529</v>
      </c>
      <c r="W233" s="98">
        <v>573.2748423790058</v>
      </c>
      <c r="DA233" s="63" t="s">
        <v>2429</v>
      </c>
    </row>
    <row r="234" spans="1:105" ht="12" customHeight="1" x14ac:dyDescent="0.25">
      <c r="A234" s="109" t="s">
        <v>120</v>
      </c>
      <c r="B234" s="33">
        <v>556.45143156608572</v>
      </c>
      <c r="C234" s="33">
        <v>576.55353245222943</v>
      </c>
      <c r="D234" s="33">
        <v>577.16421867132556</v>
      </c>
      <c r="E234" s="33">
        <v>567.11926979459554</v>
      </c>
      <c r="F234" s="33">
        <v>471.89235600654649</v>
      </c>
      <c r="G234" s="33">
        <v>512.64117922669573</v>
      </c>
      <c r="H234" s="33">
        <v>530.03674932760055</v>
      </c>
      <c r="I234" s="33">
        <v>551.79895650307481</v>
      </c>
      <c r="J234" s="33">
        <v>580.89358967195631</v>
      </c>
      <c r="K234" s="33">
        <v>419.85716869779259</v>
      </c>
      <c r="L234" s="33">
        <v>593.12102204362918</v>
      </c>
      <c r="M234" s="33">
        <v>567.19076229518191</v>
      </c>
      <c r="N234" s="33">
        <v>617.91993413912132</v>
      </c>
      <c r="O234" s="33">
        <v>640.86238407757276</v>
      </c>
      <c r="P234" s="33">
        <v>529.6463643115668</v>
      </c>
      <c r="Q234" s="33">
        <v>571.12160958663992</v>
      </c>
      <c r="R234" s="33">
        <v>564.9926387093567</v>
      </c>
      <c r="S234" s="33">
        <v>596.36720603588992</v>
      </c>
      <c r="T234" s="33">
        <v>596.7544493944622</v>
      </c>
      <c r="U234" s="33">
        <v>589.50769787873651</v>
      </c>
      <c r="V234" s="33">
        <v>616.92462171381464</v>
      </c>
      <c r="W234" s="33">
        <v>589.77451529688858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4592.8835071942267</v>
      </c>
      <c r="C236" s="117">
        <f t="shared" si="110"/>
        <v>4955.3262371192923</v>
      </c>
      <c r="D236" s="117">
        <f t="shared" si="110"/>
        <v>4185.2921148121841</v>
      </c>
      <c r="E236" s="117">
        <f t="shared" si="110"/>
        <v>4603.9057144790013</v>
      </c>
      <c r="F236" s="117">
        <f t="shared" si="110"/>
        <v>4950.1611020517203</v>
      </c>
      <c r="G236" s="117">
        <f t="shared" si="110"/>
        <v>4690.0159489985399</v>
      </c>
      <c r="H236" s="117">
        <f t="shared" si="110"/>
        <v>4559.6675337094475</v>
      </c>
      <c r="I236" s="117">
        <f t="shared" si="110"/>
        <v>4442.340242733947</v>
      </c>
      <c r="J236" s="117">
        <f t="shared" si="110"/>
        <v>5060.4298479972122</v>
      </c>
      <c r="K236" s="117">
        <f t="shared" si="110"/>
        <v>4721.9836082839638</v>
      </c>
      <c r="L236" s="117">
        <f t="shared" si="110"/>
        <v>6327.1048465642543</v>
      </c>
      <c r="M236" s="117">
        <f t="shared" si="110"/>
        <v>2055.6241144415644</v>
      </c>
      <c r="N236" s="117">
        <f t="shared" si="110"/>
        <v>3427.9624764977739</v>
      </c>
      <c r="O236" s="117">
        <f t="shared" si="110"/>
        <v>4990.142073759208</v>
      </c>
      <c r="P236" s="117">
        <f t="shared" si="110"/>
        <v>3848.2072989291282</v>
      </c>
      <c r="Q236" s="117">
        <f t="shared" si="110"/>
        <v>4144.8271181345272</v>
      </c>
      <c r="R236" s="117">
        <f t="shared" ref="R236:V236" si="111">R237+R240+R242+R252</f>
        <v>4579.9824938350384</v>
      </c>
      <c r="S236" s="117">
        <f t="shared" si="111"/>
        <v>4721.9258096060175</v>
      </c>
      <c r="T236" s="117">
        <f t="shared" si="111"/>
        <v>3945.9746775229214</v>
      </c>
      <c r="U236" s="117">
        <f t="shared" si="111"/>
        <v>4030.6624272305949</v>
      </c>
      <c r="V236" s="117">
        <f t="shared" si="111"/>
        <v>3731.2188246372525</v>
      </c>
      <c r="W236" s="117">
        <f t="shared" ref="W236" si="112">W237+W240+W242+W252</f>
        <v>4671.3150417670395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4374.8330384565952</v>
      </c>
      <c r="C237" s="122">
        <f t="shared" si="113"/>
        <v>4734.0460719121611</v>
      </c>
      <c r="D237" s="122">
        <f t="shared" si="113"/>
        <v>3961.2192343860283</v>
      </c>
      <c r="E237" s="122">
        <f t="shared" si="113"/>
        <v>4367.0709008818903</v>
      </c>
      <c r="F237" s="122">
        <f t="shared" si="113"/>
        <v>4699.5310227748841</v>
      </c>
      <c r="G237" s="122">
        <f t="shared" si="113"/>
        <v>4445.1056095421172</v>
      </c>
      <c r="H237" s="122">
        <f t="shared" si="113"/>
        <v>4302.864207447119</v>
      </c>
      <c r="I237" s="122">
        <f t="shared" si="113"/>
        <v>4155.714555391497</v>
      </c>
      <c r="J237" s="122">
        <f t="shared" si="113"/>
        <v>4750.2057583486267</v>
      </c>
      <c r="K237" s="122">
        <f t="shared" si="113"/>
        <v>4420.1455553386486</v>
      </c>
      <c r="L237" s="122">
        <f t="shared" si="113"/>
        <v>5919.8372263636029</v>
      </c>
      <c r="M237" s="122">
        <f t="shared" si="113"/>
        <v>1849.543099836945</v>
      </c>
      <c r="N237" s="122">
        <f t="shared" si="113"/>
        <v>3157.2300349600241</v>
      </c>
      <c r="O237" s="122">
        <f t="shared" si="113"/>
        <v>4638.4476654857463</v>
      </c>
      <c r="P237" s="122">
        <f t="shared" si="113"/>
        <v>3499.1396684724505</v>
      </c>
      <c r="Q237" s="122">
        <f t="shared" si="113"/>
        <v>3791.4721152979164</v>
      </c>
      <c r="R237" s="122">
        <f t="shared" ref="R237:V237" si="114">SUM(R238:R239)</f>
        <v>4173.9218790680188</v>
      </c>
      <c r="S237" s="122">
        <f t="shared" si="114"/>
        <v>4253.5609854114873</v>
      </c>
      <c r="T237" s="122">
        <f t="shared" si="114"/>
        <v>3608.3928196220791</v>
      </c>
      <c r="U237" s="122">
        <f t="shared" si="114"/>
        <v>3756.7186677501313</v>
      </c>
      <c r="V237" s="122">
        <f t="shared" si="114"/>
        <v>3452.6514360179331</v>
      </c>
      <c r="W237" s="122">
        <f t="shared" ref="W237" si="115">SUM(W238:W239)</f>
        <v>4333.9197925385779</v>
      </c>
      <c r="DA237" s="130" t="s">
        <v>2580</v>
      </c>
    </row>
    <row r="238" spans="1:105" ht="12" customHeight="1" x14ac:dyDescent="0.25">
      <c r="A238" s="97" t="s">
        <v>51</v>
      </c>
      <c r="B238" s="98">
        <v>4374.8330384565952</v>
      </c>
      <c r="C238" s="98">
        <v>4734.0460719121611</v>
      </c>
      <c r="D238" s="98">
        <v>3961.2192343860283</v>
      </c>
      <c r="E238" s="98">
        <v>4367.0709008818903</v>
      </c>
      <c r="F238" s="98">
        <v>4699.5310227748841</v>
      </c>
      <c r="G238" s="98">
        <v>4445.1056095421172</v>
      </c>
      <c r="H238" s="98">
        <v>4302.864207447119</v>
      </c>
      <c r="I238" s="98">
        <v>4155.714555391497</v>
      </c>
      <c r="J238" s="98">
        <v>4750.2057583486267</v>
      </c>
      <c r="K238" s="98">
        <v>4420.1455553386486</v>
      </c>
      <c r="L238" s="98">
        <v>5919.8372263636029</v>
      </c>
      <c r="M238" s="98">
        <v>1849.543099836945</v>
      </c>
      <c r="N238" s="98">
        <v>3157.2300349600241</v>
      </c>
      <c r="O238" s="98">
        <v>4638.4476654857463</v>
      </c>
      <c r="P238" s="98">
        <v>3499.1396684724505</v>
      </c>
      <c r="Q238" s="98">
        <v>3791.4721152979164</v>
      </c>
      <c r="R238" s="98">
        <v>4173.9218790680188</v>
      </c>
      <c r="S238" s="98">
        <v>4253.5609854114873</v>
      </c>
      <c r="T238" s="98">
        <v>3608.3928196220791</v>
      </c>
      <c r="U238" s="98">
        <v>3756.7186677501313</v>
      </c>
      <c r="V238" s="98">
        <v>3452.6514360179331</v>
      </c>
      <c r="W238" s="98">
        <v>4333.9197925385779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120.07259073085986</v>
      </c>
      <c r="C242" s="122">
        <v>127.30850981838124</v>
      </c>
      <c r="D242" s="122">
        <v>127.80802570763269</v>
      </c>
      <c r="E242" s="122">
        <v>146.12206457710076</v>
      </c>
      <c r="F242" s="122">
        <v>160.08607625131245</v>
      </c>
      <c r="G242" s="122">
        <v>158.03759206406673</v>
      </c>
      <c r="H242" s="122">
        <v>175.17326904078837</v>
      </c>
      <c r="I242" s="122">
        <v>202.42738361841322</v>
      </c>
      <c r="J242" s="122">
        <v>233.05932589515129</v>
      </c>
      <c r="K242" s="122">
        <v>224.89222625616608</v>
      </c>
      <c r="L242" s="122">
        <v>328.84197484904109</v>
      </c>
      <c r="M242" s="122">
        <v>125.36476406580466</v>
      </c>
      <c r="N242" s="122">
        <v>192.94807257364081</v>
      </c>
      <c r="O242" s="122">
        <v>276.39666176646404</v>
      </c>
      <c r="P242" s="122">
        <v>275.64801445104962</v>
      </c>
      <c r="Q242" s="122">
        <v>286.36418010831386</v>
      </c>
      <c r="R242" s="122">
        <v>350.191674019473</v>
      </c>
      <c r="S242" s="122">
        <v>411.32434872807261</v>
      </c>
      <c r="T242" s="122">
        <v>280.35378991079375</v>
      </c>
      <c r="U242" s="122">
        <v>217.63661369466672</v>
      </c>
      <c r="V242" s="122">
        <v>219.23249993091261</v>
      </c>
      <c r="W242" s="122">
        <v>285.2704597272695</v>
      </c>
      <c r="DA242" s="130" t="s">
        <v>2585</v>
      </c>
    </row>
    <row r="243" spans="1:105" ht="12" customHeight="1" x14ac:dyDescent="0.25">
      <c r="A243" s="97" t="s">
        <v>143</v>
      </c>
      <c r="B243" s="98">
        <v>542.07989161703063</v>
      </c>
      <c r="C243" s="98">
        <v>557.68629778586921</v>
      </c>
      <c r="D243" s="98">
        <v>504.03473050401584</v>
      </c>
      <c r="E243" s="98">
        <v>545.43623280009331</v>
      </c>
      <c r="F243" s="98">
        <v>551.80615340892155</v>
      </c>
      <c r="G243" s="98">
        <v>497.72646279127258</v>
      </c>
      <c r="H243" s="98">
        <v>565.41019833764324</v>
      </c>
      <c r="I243" s="98">
        <v>659.3667527845904</v>
      </c>
      <c r="J243" s="98">
        <v>773.00521861357186</v>
      </c>
      <c r="K243" s="98">
        <v>735.89090866372385</v>
      </c>
      <c r="L243" s="98">
        <v>976.47340721569481</v>
      </c>
      <c r="M243" s="98">
        <v>264.47030561007011</v>
      </c>
      <c r="N243" s="98">
        <v>421.01181522505186</v>
      </c>
      <c r="O243" s="98">
        <v>548.17934801269791</v>
      </c>
      <c r="P243" s="98">
        <v>572.81764514615577</v>
      </c>
      <c r="Q243" s="98">
        <v>561.67876885003409</v>
      </c>
      <c r="R243" s="98">
        <v>646.32144548028327</v>
      </c>
      <c r="S243" s="98">
        <v>754.17351564487035</v>
      </c>
      <c r="T243" s="98">
        <v>564.24237094129364</v>
      </c>
      <c r="U243" s="98">
        <v>499.08586145067738</v>
      </c>
      <c r="V243" s="98">
        <v>557.47363091449245</v>
      </c>
      <c r="W243" s="98">
        <v>746.45865362217091</v>
      </c>
      <c r="DA243" s="63" t="s">
        <v>2586</v>
      </c>
    </row>
    <row r="244" spans="1:105" ht="12" customHeight="1" x14ac:dyDescent="0.25">
      <c r="A244" s="97" t="s">
        <v>124</v>
      </c>
      <c r="B244" s="98">
        <v>332.73637637088672</v>
      </c>
      <c r="C244" s="98">
        <v>324.12214322792204</v>
      </c>
      <c r="D244" s="98">
        <v>337.90152828643204</v>
      </c>
      <c r="E244" s="98">
        <v>332.81137131959468</v>
      </c>
      <c r="F244" s="98">
        <v>341.2207627594554</v>
      </c>
      <c r="G244" s="98">
        <v>332.95325874006602</v>
      </c>
      <c r="H244" s="98">
        <v>323.85909830489373</v>
      </c>
      <c r="I244" s="98">
        <v>337.04575343733887</v>
      </c>
      <c r="J244" s="98">
        <v>320.94208957768319</v>
      </c>
      <c r="K244" s="98">
        <v>327.26401888141845</v>
      </c>
      <c r="L244" s="98">
        <v>348.62995524431568</v>
      </c>
      <c r="M244" s="98">
        <v>377.04687117245635</v>
      </c>
      <c r="N244" s="98">
        <v>373.83949495743337</v>
      </c>
      <c r="O244" s="98">
        <v>380.49613102306705</v>
      </c>
      <c r="P244" s="98">
        <v>383.04373776503621</v>
      </c>
      <c r="Q244" s="98">
        <v>371.22279653827195</v>
      </c>
      <c r="R244" s="98">
        <v>358.65168566814725</v>
      </c>
      <c r="S244" s="98">
        <v>361.65592209913075</v>
      </c>
      <c r="T244" s="98">
        <v>376.85155426310445</v>
      </c>
      <c r="U244" s="98">
        <v>363.48234404039283</v>
      </c>
      <c r="V244" s="98">
        <v>373.05720178094549</v>
      </c>
      <c r="W244" s="98">
        <v>380.69760289141487</v>
      </c>
      <c r="DA244" s="63" t="s">
        <v>2587</v>
      </c>
    </row>
    <row r="245" spans="1:105" ht="12" customHeight="1" x14ac:dyDescent="0.25">
      <c r="A245" s="97" t="s">
        <v>123</v>
      </c>
      <c r="B245" s="98">
        <v>87.794385660523758</v>
      </c>
      <c r="C245" s="98">
        <v>76.679494654537137</v>
      </c>
      <c r="D245" s="98">
        <v>72.999755797941404</v>
      </c>
      <c r="E245" s="98">
        <v>80.206567267202004</v>
      </c>
      <c r="F245" s="98">
        <v>79.878003223811632</v>
      </c>
      <c r="G245" s="98">
        <v>71.1201424130833</v>
      </c>
      <c r="H245" s="98">
        <v>66.133252844589279</v>
      </c>
      <c r="I245" s="98">
        <v>83.028270458442805</v>
      </c>
      <c r="J245" s="98">
        <v>73.357732456148796</v>
      </c>
      <c r="K245" s="98">
        <v>68.834870458948473</v>
      </c>
      <c r="L245" s="98">
        <v>157.39178049975175</v>
      </c>
      <c r="M245" s="98">
        <v>75.537383611588098</v>
      </c>
      <c r="N245" s="98">
        <v>94.856844525738168</v>
      </c>
      <c r="O245" s="98">
        <v>100.9290327365028</v>
      </c>
      <c r="P245" s="98">
        <v>74.107862663485761</v>
      </c>
      <c r="Q245" s="98">
        <v>85.396285788541064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87.794385660523758</v>
      </c>
      <c r="C246" s="101">
        <v>76.679494654537137</v>
      </c>
      <c r="D246" s="101">
        <v>72.999755797941404</v>
      </c>
      <c r="E246" s="101">
        <v>80.206567267202004</v>
      </c>
      <c r="F246" s="101">
        <v>79.878003223811632</v>
      </c>
      <c r="G246" s="101">
        <v>71.1201424130833</v>
      </c>
      <c r="H246" s="101">
        <v>66.133252844589279</v>
      </c>
      <c r="I246" s="101">
        <v>83.028270458442805</v>
      </c>
      <c r="J246" s="101">
        <v>73.357732456148796</v>
      </c>
      <c r="K246" s="101">
        <v>68.834870458948473</v>
      </c>
      <c r="L246" s="101">
        <v>157.39178049975175</v>
      </c>
      <c r="M246" s="101">
        <v>75.537383611588098</v>
      </c>
      <c r="N246" s="101">
        <v>94.856844525738168</v>
      </c>
      <c r="O246" s="101">
        <v>100.9290327365028</v>
      </c>
      <c r="P246" s="101">
        <v>74.107862663485761</v>
      </c>
      <c r="Q246" s="101">
        <v>85.396285788541064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97.977878006772059</v>
      </c>
      <c r="C252" s="122">
        <v>93.971655388750037</v>
      </c>
      <c r="D252" s="122">
        <v>96.264854718523409</v>
      </c>
      <c r="E252" s="122">
        <v>90.712749020010236</v>
      </c>
      <c r="F252" s="122">
        <v>90.544003025523693</v>
      </c>
      <c r="G252" s="122">
        <v>86.872747392356686</v>
      </c>
      <c r="H252" s="122">
        <v>81.630057221540767</v>
      </c>
      <c r="I252" s="122">
        <v>84.198303724037444</v>
      </c>
      <c r="J252" s="122">
        <v>77.164763753434215</v>
      </c>
      <c r="K252" s="122">
        <v>76.945826689148774</v>
      </c>
      <c r="L252" s="122">
        <v>78.425645351610129</v>
      </c>
      <c r="M252" s="122">
        <v>80.716250538814847</v>
      </c>
      <c r="N252" s="122">
        <v>77.784368964108992</v>
      </c>
      <c r="O252" s="122">
        <v>75.29774650699818</v>
      </c>
      <c r="P252" s="122">
        <v>73.419616005628299</v>
      </c>
      <c r="Q252" s="122">
        <v>66.990822728297076</v>
      </c>
      <c r="R252" s="122">
        <v>55.868940747547143</v>
      </c>
      <c r="S252" s="122">
        <v>57.040475466457863</v>
      </c>
      <c r="T252" s="122">
        <v>57.22806799004865</v>
      </c>
      <c r="U252" s="122">
        <v>56.307145785796934</v>
      </c>
      <c r="V252" s="122">
        <v>59.334888688406842</v>
      </c>
      <c r="W252" s="122">
        <v>52.124789501192474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213.31488340100051</v>
      </c>
      <c r="C254" s="98">
        <v>205.28998475232541</v>
      </c>
      <c r="D254" s="98">
        <v>210.42093614965819</v>
      </c>
      <c r="E254" s="98">
        <v>198.43024143283952</v>
      </c>
      <c r="F254" s="98">
        <v>195.18831713003971</v>
      </c>
      <c r="G254" s="98">
        <v>190.29273177594342</v>
      </c>
      <c r="H254" s="98">
        <v>190.26365106645926</v>
      </c>
      <c r="I254" s="98">
        <v>202.42037174122905</v>
      </c>
      <c r="J254" s="98">
        <v>191.82110930691181</v>
      </c>
      <c r="K254" s="98">
        <v>196.03732588494049</v>
      </c>
      <c r="L254" s="98">
        <v>203.53609108548667</v>
      </c>
      <c r="M254" s="98">
        <v>215.33675346027994</v>
      </c>
      <c r="N254" s="98">
        <v>214.19148950721575</v>
      </c>
      <c r="O254" s="98">
        <v>215.78453984392797</v>
      </c>
      <c r="P254" s="98">
        <v>216.99823541252849</v>
      </c>
      <c r="Q254" s="98">
        <v>215.00199007087417</v>
      </c>
      <c r="R254" s="98">
        <v>198.80154910566179</v>
      </c>
      <c r="S254" s="98">
        <v>216.35621287907793</v>
      </c>
      <c r="T254" s="98">
        <v>217.38200377592375</v>
      </c>
      <c r="U254" s="98">
        <v>214.10734484543127</v>
      </c>
      <c r="V254" s="98">
        <v>228.04266060248293</v>
      </c>
      <c r="W254" s="98">
        <v>209.03104361192493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169.08855004133306</v>
      </c>
      <c r="C257" s="118">
        <f t="shared" si="117"/>
        <v>180.6873478798293</v>
      </c>
      <c r="D257" s="118">
        <f t="shared" si="117"/>
        <v>153.24556328648421</v>
      </c>
      <c r="E257" s="118">
        <f t="shared" si="117"/>
        <v>168.91639925013152</v>
      </c>
      <c r="F257" s="118">
        <f t="shared" si="117"/>
        <v>177.78864446484201</v>
      </c>
      <c r="G257" s="118">
        <f t="shared" si="117"/>
        <v>167.53496999302632</v>
      </c>
      <c r="H257" s="118">
        <f t="shared" si="117"/>
        <v>163.00563498188785</v>
      </c>
      <c r="I257" s="118">
        <f t="shared" si="117"/>
        <v>158.70017185696744</v>
      </c>
      <c r="J257" s="118">
        <f t="shared" si="117"/>
        <v>175.7234768687124</v>
      </c>
      <c r="K257" s="118">
        <f t="shared" si="117"/>
        <v>162.26091469604688</v>
      </c>
      <c r="L257" s="118">
        <f t="shared" si="117"/>
        <v>213.58209702382445</v>
      </c>
      <c r="M257" s="118">
        <f t="shared" si="117"/>
        <v>77.119164187946836</v>
      </c>
      <c r="N257" s="118">
        <f t="shared" si="117"/>
        <v>118.84686771651343</v>
      </c>
      <c r="O257" s="118">
        <f t="shared" si="117"/>
        <v>164.50254578965956</v>
      </c>
      <c r="P257" s="118">
        <f t="shared" si="117"/>
        <v>127.77584655823691</v>
      </c>
      <c r="Q257" s="118">
        <f t="shared" si="117"/>
        <v>135.44931224481613</v>
      </c>
      <c r="R257" s="118">
        <f t="shared" ref="R257:V257" si="118">R258+R261+R263+R273</f>
        <v>146.13014114689076</v>
      </c>
      <c r="S257" s="118">
        <f t="shared" si="118"/>
        <v>149.554026982354</v>
      </c>
      <c r="T257" s="118">
        <f t="shared" si="118"/>
        <v>129.63534435808643</v>
      </c>
      <c r="U257" s="118">
        <f t="shared" si="118"/>
        <v>132.62180565189348</v>
      </c>
      <c r="V257" s="118">
        <f t="shared" si="118"/>
        <v>125.02090214556097</v>
      </c>
      <c r="W257" s="118">
        <f t="shared" ref="W257" si="119">W258+W261+W263+W273</f>
        <v>149.44642582948418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143.3199665622794</v>
      </c>
      <c r="C258" s="123">
        <f t="shared" si="120"/>
        <v>155.48854526101354</v>
      </c>
      <c r="D258" s="123">
        <f t="shared" si="120"/>
        <v>128.31972790671992</v>
      </c>
      <c r="E258" s="123">
        <f t="shared" si="120"/>
        <v>142.88815924044681</v>
      </c>
      <c r="F258" s="123">
        <f t="shared" si="120"/>
        <v>153.26713619212848</v>
      </c>
      <c r="G258" s="123">
        <f t="shared" si="120"/>
        <v>144.15380097329646</v>
      </c>
      <c r="H258" s="123">
        <f t="shared" si="120"/>
        <v>138.95090291898697</v>
      </c>
      <c r="I258" s="123">
        <f t="shared" si="120"/>
        <v>133.66362118483144</v>
      </c>
      <c r="J258" s="123">
        <f t="shared" si="120"/>
        <v>149.82725625356287</v>
      </c>
      <c r="K258" s="123">
        <f t="shared" si="120"/>
        <v>138.77691986188523</v>
      </c>
      <c r="L258" s="123">
        <f t="shared" si="120"/>
        <v>184.98013424612361</v>
      </c>
      <c r="M258" s="123">
        <f t="shared" si="120"/>
        <v>55.833846575951199</v>
      </c>
      <c r="N258" s="123">
        <f t="shared" si="120"/>
        <v>94.672793913196699</v>
      </c>
      <c r="O258" s="123">
        <f t="shared" si="120"/>
        <v>138.09581558380685</v>
      </c>
      <c r="P258" s="123">
        <f t="shared" si="120"/>
        <v>103.17295580398641</v>
      </c>
      <c r="Q258" s="123">
        <f t="shared" si="120"/>
        <v>110.75575953499897</v>
      </c>
      <c r="R258" s="123">
        <f t="shared" ref="R258:V258" si="121">SUM(R259:R260)</f>
        <v>120.90333979821989</v>
      </c>
      <c r="S258" s="123">
        <f t="shared" si="121"/>
        <v>122.25393431378654</v>
      </c>
      <c r="T258" s="123">
        <f t="shared" si="121"/>
        <v>105.20663190056877</v>
      </c>
      <c r="U258" s="123">
        <f t="shared" si="121"/>
        <v>109.31472704412035</v>
      </c>
      <c r="V258" s="123">
        <f t="shared" si="121"/>
        <v>100.24025076012956</v>
      </c>
      <c r="W258" s="123">
        <f t="shared" ref="W258" si="122">SUM(W259:W260)</f>
        <v>123.73731770462048</v>
      </c>
      <c r="DA258" s="130" t="s">
        <v>2748</v>
      </c>
    </row>
    <row r="259" spans="1:105" ht="12" customHeight="1" x14ac:dyDescent="0.25">
      <c r="A259" s="97" t="s">
        <v>51</v>
      </c>
      <c r="B259" s="99">
        <v>142.40905666164795</v>
      </c>
      <c r="C259" s="99">
        <v>154.52546211159756</v>
      </c>
      <c r="D259" s="99">
        <v>127.5354989809349</v>
      </c>
      <c r="E259" s="99">
        <v>142.05502217209281</v>
      </c>
      <c r="F259" s="99">
        <v>152.36620031146049</v>
      </c>
      <c r="G259" s="99">
        <v>143.32540226775859</v>
      </c>
      <c r="H259" s="99">
        <v>138.16352962268681</v>
      </c>
      <c r="I259" s="99">
        <v>132.89522634626874</v>
      </c>
      <c r="J259" s="99">
        <v>148.96666586813001</v>
      </c>
      <c r="K259" s="99">
        <v>137.99220681142603</v>
      </c>
      <c r="L259" s="99">
        <v>183.93127232955584</v>
      </c>
      <c r="M259" s="99">
        <v>55.517149117186541</v>
      </c>
      <c r="N259" s="99">
        <v>94.134704928450802</v>
      </c>
      <c r="O259" s="99">
        <v>137.29089339709762</v>
      </c>
      <c r="P259" s="99">
        <v>102.57476615793334</v>
      </c>
      <c r="Q259" s="99">
        <v>110.11684899433972</v>
      </c>
      <c r="R259" s="99">
        <v>120.20915043589265</v>
      </c>
      <c r="S259" s="99">
        <v>121.55530626454586</v>
      </c>
      <c r="T259" s="99">
        <v>104.60776826448469</v>
      </c>
      <c r="U259" s="99">
        <v>108.69445145046218</v>
      </c>
      <c r="V259" s="99">
        <v>99.673114581634309</v>
      </c>
      <c r="W259" s="99">
        <v>123.03210817131067</v>
      </c>
      <c r="DA259" s="63" t="s">
        <v>2749</v>
      </c>
    </row>
    <row r="260" spans="1:105" ht="12" customHeight="1" x14ac:dyDescent="0.25">
      <c r="A260" s="97" t="s">
        <v>53</v>
      </c>
      <c r="B260" s="99">
        <v>0.9109099006314566</v>
      </c>
      <c r="C260" s="99">
        <v>0.96308314941598805</v>
      </c>
      <c r="D260" s="99">
        <v>0.78422892578501324</v>
      </c>
      <c r="E260" s="99">
        <v>0.83313706835399393</v>
      </c>
      <c r="F260" s="99">
        <v>0.9009358806679767</v>
      </c>
      <c r="G260" s="99">
        <v>0.82839870553785866</v>
      </c>
      <c r="H260" s="99">
        <v>0.78737329630015984</v>
      </c>
      <c r="I260" s="99">
        <v>0.76839483856268964</v>
      </c>
      <c r="J260" s="99">
        <v>0.86059038543286526</v>
      </c>
      <c r="K260" s="99">
        <v>0.78471305045919304</v>
      </c>
      <c r="L260" s="99">
        <v>1.0488619165677615</v>
      </c>
      <c r="M260" s="99">
        <v>0.3166974587646571</v>
      </c>
      <c r="N260" s="99">
        <v>0.53808898474589639</v>
      </c>
      <c r="O260" s="99">
        <v>0.80492218670924087</v>
      </c>
      <c r="P260" s="99">
        <v>0.59818964605307512</v>
      </c>
      <c r="Q260" s="99">
        <v>0.63891054065925823</v>
      </c>
      <c r="R260" s="99">
        <v>0.69418936232723172</v>
      </c>
      <c r="S260" s="99">
        <v>0.69862804924068034</v>
      </c>
      <c r="T260" s="99">
        <v>0.59886363608407489</v>
      </c>
      <c r="U260" s="99">
        <v>0.62027559365816809</v>
      </c>
      <c r="V260" s="99">
        <v>0.56713617849524756</v>
      </c>
      <c r="W260" s="99">
        <v>0.70520953330980529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0.23828738701977265</v>
      </c>
      <c r="C261" s="123">
        <f t="shared" si="123"/>
        <v>0.32551252646804579</v>
      </c>
      <c r="D261" s="123">
        <f t="shared" si="123"/>
        <v>0.29256481762616582</v>
      </c>
      <c r="E261" s="123">
        <f t="shared" si="123"/>
        <v>0.97489563467396856</v>
      </c>
      <c r="F261" s="123">
        <f t="shared" si="123"/>
        <v>0.27487554462555502</v>
      </c>
      <c r="G261" s="123">
        <f t="shared" si="123"/>
        <v>0.31072304337572165</v>
      </c>
      <c r="H261" s="123">
        <f t="shared" si="123"/>
        <v>0.29387928513624806</v>
      </c>
      <c r="I261" s="123">
        <f t="shared" si="123"/>
        <v>0.10717010698688316</v>
      </c>
      <c r="J261" s="123">
        <f t="shared" si="123"/>
        <v>0.11091846704198623</v>
      </c>
      <c r="K261" s="123">
        <f t="shared" si="123"/>
        <v>0.14520326829656516</v>
      </c>
      <c r="L261" s="123">
        <f t="shared" si="123"/>
        <v>0.19751036287362952</v>
      </c>
      <c r="M261" s="123">
        <f t="shared" si="123"/>
        <v>0.34032218659437063</v>
      </c>
      <c r="N261" s="123">
        <f t="shared" si="123"/>
        <v>0.48599962342596353</v>
      </c>
      <c r="O261" s="123">
        <f t="shared" si="123"/>
        <v>0.57677210038370619</v>
      </c>
      <c r="P261" s="123">
        <f t="shared" si="123"/>
        <v>0.55066294020514306</v>
      </c>
      <c r="Q261" s="123">
        <f t="shared" si="123"/>
        <v>0.48169558118351519</v>
      </c>
      <c r="R261" s="123">
        <f t="shared" si="123"/>
        <v>0.40793742978627268</v>
      </c>
      <c r="S261" s="123">
        <f t="shared" si="123"/>
        <v>0.2140401149504122</v>
      </c>
      <c r="T261" s="123">
        <f t="shared" si="123"/>
        <v>9.5981407972864433E-2</v>
      </c>
      <c r="U261" s="123">
        <f t="shared" si="123"/>
        <v>7.5443026073685138E-2</v>
      </c>
      <c r="V261" s="123">
        <f t="shared" si="123"/>
        <v>9.3408492153792724E-2</v>
      </c>
      <c r="W261" s="123">
        <f t="shared" si="123"/>
        <v>0.12431393356400416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0.23828738701977265</v>
      </c>
      <c r="C262" s="99">
        <f>RES_hhdet_fecs!C8</f>
        <v>0.32551252646804579</v>
      </c>
      <c r="D262" s="99">
        <f>RES_hhdet_fecs!D8</f>
        <v>0.29256481762616582</v>
      </c>
      <c r="E262" s="99">
        <f>RES_hhdet_fecs!E8</f>
        <v>0.97489563467396856</v>
      </c>
      <c r="F262" s="99">
        <f>RES_hhdet_fecs!F8</f>
        <v>0.27487554462555502</v>
      </c>
      <c r="G262" s="99">
        <f>RES_hhdet_fecs!G8</f>
        <v>0.31072304337572165</v>
      </c>
      <c r="H262" s="99">
        <f>RES_hhdet_fecs!H8</f>
        <v>0.29387928513624806</v>
      </c>
      <c r="I262" s="99">
        <f>RES_hhdet_fecs!I8</f>
        <v>0.10717010698688316</v>
      </c>
      <c r="J262" s="99">
        <f>RES_hhdet_fecs!J8</f>
        <v>0.11091846704198623</v>
      </c>
      <c r="K262" s="99">
        <f>RES_hhdet_fecs!K8</f>
        <v>0.14520326829656516</v>
      </c>
      <c r="L262" s="99">
        <f>RES_hhdet_fecs!L8</f>
        <v>0.19751036287362952</v>
      </c>
      <c r="M262" s="99">
        <f>RES_hhdet_fecs!M8</f>
        <v>0.34032218659437063</v>
      </c>
      <c r="N262" s="99">
        <f>RES_hhdet_fecs!N8</f>
        <v>0.48599962342596353</v>
      </c>
      <c r="O262" s="99">
        <f>RES_hhdet_fecs!O8</f>
        <v>0.57677210038370619</v>
      </c>
      <c r="P262" s="99">
        <f>RES_hhdet_fecs!P8</f>
        <v>0.55066294020514306</v>
      </c>
      <c r="Q262" s="99">
        <f>RES_hhdet_fecs!Q8</f>
        <v>0.48169558118351519</v>
      </c>
      <c r="R262" s="99">
        <f>RES_hhdet_fecs!R8</f>
        <v>0.40793742978627268</v>
      </c>
      <c r="S262" s="99">
        <f>RES_hhdet_fecs!S8</f>
        <v>0.2140401149504122</v>
      </c>
      <c r="T262" s="99">
        <f>RES_hhdet_fecs!T8</f>
        <v>9.5981407972864433E-2</v>
      </c>
      <c r="U262" s="99">
        <f>RES_hhdet_fecs!U8</f>
        <v>7.5443026073685138E-2</v>
      </c>
      <c r="V262" s="99">
        <f>RES_hhdet_fecs!V8</f>
        <v>9.3408492153792724E-2</v>
      </c>
      <c r="W262" s="99">
        <f>RES_hhdet_fecs!W8</f>
        <v>0.12431393356400416</v>
      </c>
      <c r="DA262" s="63" t="s">
        <v>2752</v>
      </c>
    </row>
    <row r="263" spans="1:105" ht="12" customHeight="1" x14ac:dyDescent="0.25">
      <c r="A263" s="121" t="s">
        <v>55</v>
      </c>
      <c r="B263" s="123">
        <v>15.986191535727267</v>
      </c>
      <c r="C263" s="123">
        <v>15.401252901262943</v>
      </c>
      <c r="D263" s="123">
        <v>15.086370781678443</v>
      </c>
      <c r="E263" s="123">
        <v>15.922445235199552</v>
      </c>
      <c r="F263" s="123">
        <v>16.003213676306618</v>
      </c>
      <c r="G263" s="123">
        <v>14.696268372085893</v>
      </c>
      <c r="H263" s="123">
        <v>15.392704079583678</v>
      </c>
      <c r="I263" s="123">
        <v>16.228318167480129</v>
      </c>
      <c r="J263" s="123">
        <v>17.154654889525446</v>
      </c>
      <c r="K263" s="123">
        <v>16.073480425662819</v>
      </c>
      <c r="L263" s="123">
        <v>19.613881567979291</v>
      </c>
      <c r="M263" s="123">
        <v>12.245396726511718</v>
      </c>
      <c r="N263" s="123">
        <v>14.663144860984321</v>
      </c>
      <c r="O263" s="123">
        <v>16.680548649642947</v>
      </c>
      <c r="P263" s="123">
        <v>15.991173271885339</v>
      </c>
      <c r="Q263" s="123">
        <v>16.011903076450185</v>
      </c>
      <c r="R263" s="123">
        <v>17.08819136040885</v>
      </c>
      <c r="S263" s="123">
        <v>18.993259556784313</v>
      </c>
      <c r="T263" s="123">
        <v>16.284499394044889</v>
      </c>
      <c r="U263" s="123">
        <v>15.347834927093803</v>
      </c>
      <c r="V263" s="123">
        <v>16.470347839023898</v>
      </c>
      <c r="W263" s="123">
        <v>17.989154509436137</v>
      </c>
      <c r="DA263" s="130" t="s">
        <v>2753</v>
      </c>
    </row>
    <row r="264" spans="1:105" ht="12" customHeight="1" x14ac:dyDescent="0.25">
      <c r="A264" s="97" t="s">
        <v>143</v>
      </c>
      <c r="B264" s="99">
        <v>17.645721635965373</v>
      </c>
      <c r="C264" s="99">
        <v>18.203610942860809</v>
      </c>
      <c r="D264" s="99">
        <v>16.227912936637598</v>
      </c>
      <c r="E264" s="99">
        <v>17.742316967703289</v>
      </c>
      <c r="F264" s="99">
        <v>17.890424916007124</v>
      </c>
      <c r="G264" s="99">
        <v>16.048402842382863</v>
      </c>
      <c r="H264" s="99">
        <v>18.155132237682228</v>
      </c>
      <c r="I264" s="99">
        <v>21.08583077315264</v>
      </c>
      <c r="J264" s="99">
        <v>24.241478363994172</v>
      </c>
      <c r="K264" s="99">
        <v>22.973725454883308</v>
      </c>
      <c r="L264" s="99">
        <v>30.339347066048489</v>
      </c>
      <c r="M264" s="99">
        <v>7.938521354228822</v>
      </c>
      <c r="N264" s="99">
        <v>12.552719491059671</v>
      </c>
      <c r="O264" s="99">
        <v>16.225262815942632</v>
      </c>
      <c r="P264" s="99">
        <v>16.791737846707669</v>
      </c>
      <c r="Q264" s="99">
        <v>16.313003047874435</v>
      </c>
      <c r="R264" s="99">
        <v>18.614088648690988</v>
      </c>
      <c r="S264" s="99">
        <v>21.552245985243118</v>
      </c>
      <c r="T264" s="99">
        <v>16.357458329775771</v>
      </c>
      <c r="U264" s="99">
        <v>14.440225296282664</v>
      </c>
      <c r="V264" s="99">
        <v>16.093467330853755</v>
      </c>
      <c r="W264" s="99">
        <v>21.19060485982364</v>
      </c>
      <c r="DA264" s="63" t="s">
        <v>2754</v>
      </c>
    </row>
    <row r="265" spans="1:105" ht="12" customHeight="1" x14ac:dyDescent="0.25">
      <c r="A265" s="97" t="s">
        <v>124</v>
      </c>
      <c r="B265" s="99">
        <v>16.884446245981792</v>
      </c>
      <c r="C265" s="99">
        <v>16.374075384857083</v>
      </c>
      <c r="D265" s="99">
        <v>16.988014393570605</v>
      </c>
      <c r="E265" s="99">
        <v>16.646731754687362</v>
      </c>
      <c r="F265" s="99">
        <v>16.973699557906457</v>
      </c>
      <c r="G265" s="99">
        <v>16.487750023067516</v>
      </c>
      <c r="H265" s="99">
        <v>15.921231905242379</v>
      </c>
      <c r="I265" s="99">
        <v>16.457579479589814</v>
      </c>
      <c r="J265" s="99">
        <v>15.533011553158158</v>
      </c>
      <c r="K265" s="99">
        <v>15.728411492542701</v>
      </c>
      <c r="L265" s="99">
        <v>16.613753001526433</v>
      </c>
      <c r="M265" s="99">
        <v>17.848552019743241</v>
      </c>
      <c r="N265" s="99">
        <v>17.563607790795146</v>
      </c>
      <c r="O265" s="99">
        <v>17.740181613421832</v>
      </c>
      <c r="P265" s="99">
        <v>17.697983711731961</v>
      </c>
      <c r="Q265" s="99">
        <v>17.009632358376443</v>
      </c>
      <c r="R265" s="99">
        <v>16.30696351200849</v>
      </c>
      <c r="S265" s="99">
        <v>16.327676321806457</v>
      </c>
      <c r="T265" s="99">
        <v>16.890833044224127</v>
      </c>
      <c r="U265" s="99">
        <v>16.175545492900685</v>
      </c>
      <c r="V265" s="99">
        <v>16.482793559380308</v>
      </c>
      <c r="W265" s="99">
        <v>16.688161570103816</v>
      </c>
      <c r="DA265" s="63" t="s">
        <v>2755</v>
      </c>
    </row>
    <row r="266" spans="1:105" ht="12" customHeight="1" x14ac:dyDescent="0.25">
      <c r="A266" s="97" t="s">
        <v>123</v>
      </c>
      <c r="B266" s="99">
        <v>11.982069408088609</v>
      </c>
      <c r="C266" s="99">
        <v>11.457306704361097</v>
      </c>
      <c r="D266" s="99">
        <v>11.752362830465845</v>
      </c>
      <c r="E266" s="99">
        <v>11.701995379741964</v>
      </c>
      <c r="F266" s="99">
        <v>11.928425388164984</v>
      </c>
      <c r="G266" s="99">
        <v>11.534185035120826</v>
      </c>
      <c r="H266" s="99">
        <v>11.212601188563479</v>
      </c>
      <c r="I266" s="99">
        <v>11.897559358108754</v>
      </c>
      <c r="J266" s="99">
        <v>11.14590527306353</v>
      </c>
      <c r="K266" s="99">
        <v>11.209854510336253</v>
      </c>
      <c r="L266" s="99">
        <v>13.319062912391558</v>
      </c>
      <c r="M266" s="99">
        <v>12.717059463252671</v>
      </c>
      <c r="N266" s="99">
        <v>12.873761311601427</v>
      </c>
      <c r="O266" s="99">
        <v>13.160326695255256</v>
      </c>
      <c r="P266" s="99">
        <v>12.800197453272444</v>
      </c>
      <c r="Q266" s="99">
        <v>12.912767838920589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4.4550571883724155</v>
      </c>
      <c r="C267" s="102">
        <v>3.8737119699447145</v>
      </c>
      <c r="D267" s="102">
        <v>3.6700659760595795</v>
      </c>
      <c r="E267" s="102">
        <v>4.0118136738159862</v>
      </c>
      <c r="F267" s="102">
        <v>3.9734546545230458</v>
      </c>
      <c r="G267" s="102">
        <v>3.5218490852114699</v>
      </c>
      <c r="H267" s="102">
        <v>3.2511757758167819</v>
      </c>
      <c r="I267" s="102">
        <v>4.0541806155013349</v>
      </c>
      <c r="J267" s="102">
        <v>3.5503804043097915</v>
      </c>
      <c r="K267" s="102">
        <v>3.3082254850830628</v>
      </c>
      <c r="L267" s="102">
        <v>7.5004116151203126</v>
      </c>
      <c r="M267" s="102">
        <v>3.5757700803465005</v>
      </c>
      <c r="N267" s="102">
        <v>4.4565339831528457</v>
      </c>
      <c r="O267" s="102">
        <v>4.7056966545187038</v>
      </c>
      <c r="P267" s="102">
        <v>3.4240469612746085</v>
      </c>
      <c r="Q267" s="102">
        <v>3.9129047019184777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7.5270122197161946</v>
      </c>
      <c r="C268" s="105">
        <v>7.5835947344163808</v>
      </c>
      <c r="D268" s="105">
        <v>8.0822968544062661</v>
      </c>
      <c r="E268" s="105">
        <v>7.6901817059259789</v>
      </c>
      <c r="F268" s="105">
        <v>7.9549707336419377</v>
      </c>
      <c r="G268" s="105">
        <v>8.0123359499093532</v>
      </c>
      <c r="H268" s="105">
        <v>7.9614254127466975</v>
      </c>
      <c r="I268" s="105">
        <v>7.8433787426074177</v>
      </c>
      <c r="J268" s="105">
        <v>7.5955248687537402</v>
      </c>
      <c r="K268" s="105">
        <v>7.9016290252531913</v>
      </c>
      <c r="L268" s="105">
        <v>5.8186512972712467</v>
      </c>
      <c r="M268" s="105">
        <v>9.1412893829061694</v>
      </c>
      <c r="N268" s="105">
        <v>8.417227328448579</v>
      </c>
      <c r="O268" s="105">
        <v>8.4546300407365518</v>
      </c>
      <c r="P268" s="105">
        <v>9.3761504919978336</v>
      </c>
      <c r="Q268" s="105">
        <v>8.9998631370021105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15.640295805403738</v>
      </c>
      <c r="C269" s="102">
        <v>14.74176666988928</v>
      </c>
      <c r="D269" s="102">
        <v>14.66777145266942</v>
      </c>
      <c r="E269" s="102">
        <v>15.406236877032804</v>
      </c>
      <c r="F269" s="102">
        <v>15.355285773873332</v>
      </c>
      <c r="G269" s="102">
        <v>14.078569841885784</v>
      </c>
      <c r="H269" s="102">
        <v>14.378263719339319</v>
      </c>
      <c r="I269" s="102">
        <v>14.379927200604451</v>
      </c>
      <c r="J269" s="102">
        <v>14.542407046444383</v>
      </c>
      <c r="K269" s="102">
        <v>13.394273643453657</v>
      </c>
      <c r="L269" s="102">
        <v>14.600216798398325</v>
      </c>
      <c r="M269" s="102">
        <v>15.58596848096429</v>
      </c>
      <c r="N269" s="102">
        <v>16.524877784660177</v>
      </c>
      <c r="O269" s="102">
        <v>17.418379199305502</v>
      </c>
      <c r="P269" s="102">
        <v>15.522951949334042</v>
      </c>
      <c r="Q269" s="102">
        <v>16.02280720679769</v>
      </c>
      <c r="R269" s="102">
        <v>15.721398663370076</v>
      </c>
      <c r="S269" s="102">
        <v>16.415244263905926</v>
      </c>
      <c r="T269" s="102">
        <v>16.602175756442776</v>
      </c>
      <c r="U269" s="102">
        <v>16.419810814108704</v>
      </c>
      <c r="V269" s="102">
        <v>17.129638615141882</v>
      </c>
      <c r="W269" s="102">
        <v>16.488106884907619</v>
      </c>
      <c r="DA269" s="131" t="s">
        <v>2759</v>
      </c>
    </row>
    <row r="270" spans="1:105" ht="12" customHeight="1" x14ac:dyDescent="0.25">
      <c r="A270" s="107" t="s">
        <v>121</v>
      </c>
      <c r="B270" s="105">
        <v>11.938857273068381</v>
      </c>
      <c r="C270" s="105">
        <v>11.134004794307266</v>
      </c>
      <c r="D270" s="105">
        <v>10.983006534568684</v>
      </c>
      <c r="E270" s="105">
        <v>11.681343897203703</v>
      </c>
      <c r="F270" s="105">
        <v>11.660179207757263</v>
      </c>
      <c r="G270" s="105">
        <v>10.678544032533651</v>
      </c>
      <c r="H270" s="105">
        <v>10.974397505739907</v>
      </c>
      <c r="I270" s="105">
        <v>11.204523359796791</v>
      </c>
      <c r="J270" s="105">
        <v>11.260508079232245</v>
      </c>
      <c r="K270" s="105">
        <v>10.302244657638086</v>
      </c>
      <c r="L270" s="105">
        <v>12.258236528296758</v>
      </c>
      <c r="M270" s="105">
        <v>11.973628833801243</v>
      </c>
      <c r="N270" s="105">
        <v>12.960422984916537</v>
      </c>
      <c r="O270" s="105">
        <v>13.717272717376865</v>
      </c>
      <c r="P270" s="105">
        <v>11.932124289810726</v>
      </c>
      <c r="Q270" s="105">
        <v>12.578774601191597</v>
      </c>
      <c r="R270" s="105">
        <v>12.513955694993898</v>
      </c>
      <c r="S270" s="105">
        <v>13.348074273462881</v>
      </c>
      <c r="T270" s="105">
        <v>13.508183889773626</v>
      </c>
      <c r="U270" s="105">
        <v>13.312201185946742</v>
      </c>
      <c r="V270" s="105">
        <v>13.95230725519453</v>
      </c>
      <c r="W270" s="105">
        <v>13.527005954967892</v>
      </c>
      <c r="DA270" s="132" t="s">
        <v>2760</v>
      </c>
    </row>
    <row r="271" spans="1:105" ht="12" customHeight="1" x14ac:dyDescent="0.25">
      <c r="A271" s="108" t="s">
        <v>53</v>
      </c>
      <c r="B271" s="99">
        <v>4.1290196912437311</v>
      </c>
      <c r="C271" s="99">
        <v>3.4843615514910233</v>
      </c>
      <c r="D271" s="99">
        <v>3.1629698381153037</v>
      </c>
      <c r="E271" s="99">
        <v>3.700540555854793</v>
      </c>
      <c r="F271" s="99">
        <v>3.5844429836826666</v>
      </c>
      <c r="G271" s="99">
        <v>3.0037502285816271</v>
      </c>
      <c r="H271" s="99">
        <v>2.9319613847407924</v>
      </c>
      <c r="I271" s="99">
        <v>3.5516692153386571</v>
      </c>
      <c r="J271" s="99">
        <v>3.3294954502628271</v>
      </c>
      <c r="K271" s="99">
        <v>2.8102994776799388</v>
      </c>
      <c r="L271" s="99">
        <v>6.5745727360552983</v>
      </c>
      <c r="M271" s="99">
        <v>3.1135191744984785</v>
      </c>
      <c r="N271" s="99">
        <v>4.1882405172425674</v>
      </c>
      <c r="O271" s="99">
        <v>4.6012053669142308</v>
      </c>
      <c r="P271" s="99">
        <v>2.9514832967432576</v>
      </c>
      <c r="Q271" s="99">
        <v>3.4981844289455899</v>
      </c>
      <c r="R271" s="99">
        <v>3.190798471678352</v>
      </c>
      <c r="S271" s="99">
        <v>3.7616424589085597</v>
      </c>
      <c r="T271" s="99">
        <v>3.7930435493435208</v>
      </c>
      <c r="U271" s="99">
        <v>3.4635938427395407</v>
      </c>
      <c r="V271" s="99">
        <v>3.7548498173343012</v>
      </c>
      <c r="W271" s="99">
        <v>3.6958005344553393</v>
      </c>
      <c r="DA271" s="63" t="s">
        <v>2761</v>
      </c>
    </row>
    <row r="272" spans="1:105" ht="12" customHeight="1" x14ac:dyDescent="0.25">
      <c r="A272" s="108" t="s">
        <v>52</v>
      </c>
      <c r="B272" s="99">
        <v>7.8098375818246488</v>
      </c>
      <c r="C272" s="99">
        <v>7.6496432428162411</v>
      </c>
      <c r="D272" s="99">
        <v>7.8200366964533776</v>
      </c>
      <c r="E272" s="99">
        <v>7.9808033413489099</v>
      </c>
      <c r="F272" s="99">
        <v>8.075736224074598</v>
      </c>
      <c r="G272" s="99">
        <v>7.6747938039520243</v>
      </c>
      <c r="H272" s="99">
        <v>8.0424361209991169</v>
      </c>
      <c r="I272" s="99">
        <v>7.6528541444581348</v>
      </c>
      <c r="J272" s="99">
        <v>7.9310126289694169</v>
      </c>
      <c r="K272" s="99">
        <v>7.4919451799581456</v>
      </c>
      <c r="L272" s="99">
        <v>5.683663792241461</v>
      </c>
      <c r="M272" s="99">
        <v>8.8601096593027648</v>
      </c>
      <c r="N272" s="99">
        <v>8.7721824676739661</v>
      </c>
      <c r="O272" s="99">
        <v>9.1160673504626342</v>
      </c>
      <c r="P272" s="99">
        <v>8.9806409930674711</v>
      </c>
      <c r="Q272" s="99">
        <v>9.0805901722460067</v>
      </c>
      <c r="R272" s="99">
        <v>9.3231572233155511</v>
      </c>
      <c r="S272" s="99">
        <v>9.5864318145543237</v>
      </c>
      <c r="T272" s="99">
        <v>9.7151403404301053</v>
      </c>
      <c r="U272" s="99">
        <v>9.8486073432072008</v>
      </c>
      <c r="V272" s="99">
        <v>10.197457437860228</v>
      </c>
      <c r="W272" s="99">
        <v>9.8312054205125534</v>
      </c>
      <c r="DA272" s="63" t="s">
        <v>2762</v>
      </c>
    </row>
    <row r="273" spans="1:105" ht="12" customHeight="1" x14ac:dyDescent="0.25">
      <c r="A273" s="121" t="s">
        <v>54</v>
      </c>
      <c r="B273" s="123">
        <v>9.5441045563066105</v>
      </c>
      <c r="C273" s="123">
        <v>9.4720371910847714</v>
      </c>
      <c r="D273" s="123">
        <v>9.5468997804596771</v>
      </c>
      <c r="E273" s="123">
        <v>9.1308991398111825</v>
      </c>
      <c r="F273" s="123">
        <v>8.2434190517813626</v>
      </c>
      <c r="G273" s="123">
        <v>8.3741776042682687</v>
      </c>
      <c r="H273" s="123">
        <v>8.3681486981809723</v>
      </c>
      <c r="I273" s="123">
        <v>8.701062397669002</v>
      </c>
      <c r="J273" s="123">
        <v>8.6306472585820995</v>
      </c>
      <c r="K273" s="123">
        <v>7.2653111402022796</v>
      </c>
      <c r="L273" s="123">
        <v>8.7905708468479116</v>
      </c>
      <c r="M273" s="123">
        <v>8.6995986988895435</v>
      </c>
      <c r="N273" s="123">
        <v>9.024929318906441</v>
      </c>
      <c r="O273" s="123">
        <v>9.1494094558260599</v>
      </c>
      <c r="P273" s="123">
        <v>8.0610545421600097</v>
      </c>
      <c r="Q273" s="123">
        <v>8.1999540521834557</v>
      </c>
      <c r="R273" s="123">
        <v>7.7306725584757725</v>
      </c>
      <c r="S273" s="123">
        <v>8.0927929968327526</v>
      </c>
      <c r="T273" s="123">
        <v>8.0482316554999276</v>
      </c>
      <c r="U273" s="123">
        <v>7.8838006546056585</v>
      </c>
      <c r="V273" s="123">
        <v>8.2168950542537118</v>
      </c>
      <c r="W273" s="123">
        <v>7.5956396818635508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10.824496322089546</v>
      </c>
      <c r="C275" s="99">
        <v>10.370885656297119</v>
      </c>
      <c r="D275" s="99">
        <v>10.578921942575093</v>
      </c>
      <c r="E275" s="99">
        <v>9.9251867147841324</v>
      </c>
      <c r="F275" s="99">
        <v>9.7094556186612149</v>
      </c>
      <c r="G275" s="99">
        <v>9.4232415823201574</v>
      </c>
      <c r="H275" s="99">
        <v>9.3535482795526637</v>
      </c>
      <c r="I275" s="99">
        <v>9.8839677469448759</v>
      </c>
      <c r="J275" s="99">
        <v>9.2837916987596607</v>
      </c>
      <c r="K275" s="99">
        <v>9.4216154282859534</v>
      </c>
      <c r="L275" s="99">
        <v>9.6993912695217137</v>
      </c>
      <c r="M275" s="99">
        <v>10.193558254301196</v>
      </c>
      <c r="N275" s="99">
        <v>10.063076171925875</v>
      </c>
      <c r="O275" s="99">
        <v>10.060698688071209</v>
      </c>
      <c r="P275" s="99">
        <v>10.026090644931193</v>
      </c>
      <c r="Q275" s="99">
        <v>9.8515092325366833</v>
      </c>
      <c r="R275" s="99">
        <v>9.0389916928939407</v>
      </c>
      <c r="S275" s="99">
        <v>9.7678317932621734</v>
      </c>
      <c r="T275" s="99">
        <v>9.7432612153551883</v>
      </c>
      <c r="U275" s="99">
        <v>9.5281191884428384</v>
      </c>
      <c r="V275" s="99">
        <v>10.075613282623779</v>
      </c>
      <c r="W275" s="99">
        <v>9.1630307164245224</v>
      </c>
      <c r="DA275" s="63" t="s">
        <v>2765</v>
      </c>
    </row>
    <row r="276" spans="1:105" ht="12" customHeight="1" x14ac:dyDescent="0.25">
      <c r="A276" s="109" t="s">
        <v>120</v>
      </c>
      <c r="B276" s="110">
        <v>8.456421832102345</v>
      </c>
      <c r="C276" s="110">
        <v>8.7132557873164185</v>
      </c>
      <c r="D276" s="110">
        <v>8.6766223300001624</v>
      </c>
      <c r="E276" s="110">
        <v>8.4620011936717283</v>
      </c>
      <c r="F276" s="110">
        <v>6.9749237638814447</v>
      </c>
      <c r="G276" s="110">
        <v>7.4929642632789593</v>
      </c>
      <c r="H276" s="110">
        <v>7.6276942828710599</v>
      </c>
      <c r="I276" s="110">
        <v>7.858591735925585</v>
      </c>
      <c r="J276" s="110">
        <v>8.1910751077353474</v>
      </c>
      <c r="K276" s="110">
        <v>5.87210829062544</v>
      </c>
      <c r="L276" s="110">
        <v>8.2208755848829327</v>
      </c>
      <c r="M276" s="110">
        <v>7.8038449975398212</v>
      </c>
      <c r="N276" s="110">
        <v>8.4329397106464103</v>
      </c>
      <c r="O276" s="110">
        <v>8.6609790206634791</v>
      </c>
      <c r="P276" s="110">
        <v>7.0562239016466686</v>
      </c>
      <c r="Q276" s="110">
        <v>7.4524493719658755</v>
      </c>
      <c r="R276" s="110">
        <v>7.2192818755564883</v>
      </c>
      <c r="S276" s="110">
        <v>7.4930718963011707</v>
      </c>
      <c r="T276" s="110">
        <v>7.4425439687094368</v>
      </c>
      <c r="U276" s="110">
        <v>7.2970657584850995</v>
      </c>
      <c r="V276" s="110">
        <v>7.563179828617157</v>
      </c>
      <c r="W276" s="110">
        <v>7.0749470669924488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109.12431841281527</v>
      </c>
      <c r="C278" s="118">
        <f t="shared" si="124"/>
        <v>116.65267905895392</v>
      </c>
      <c r="D278" s="118">
        <f t="shared" si="124"/>
        <v>99.068117843323634</v>
      </c>
      <c r="E278" s="118">
        <f t="shared" si="124"/>
        <v>110.00833647750285</v>
      </c>
      <c r="F278" s="118">
        <f t="shared" si="124"/>
        <v>114.69963781189652</v>
      </c>
      <c r="G278" s="118">
        <f t="shared" si="124"/>
        <v>108.33762531450094</v>
      </c>
      <c r="H278" s="118">
        <f t="shared" si="124"/>
        <v>106.01651660330907</v>
      </c>
      <c r="I278" s="118">
        <f t="shared" si="124"/>
        <v>104.31599130820199</v>
      </c>
      <c r="J278" s="118">
        <f t="shared" si="124"/>
        <v>116.89887105402886</v>
      </c>
      <c r="K278" s="118">
        <f t="shared" si="124"/>
        <v>109.20777753666012</v>
      </c>
      <c r="L278" s="118">
        <f t="shared" si="124"/>
        <v>144.81456557302707</v>
      </c>
      <c r="M278" s="118">
        <f t="shared" si="124"/>
        <v>53.864696943583937</v>
      </c>
      <c r="N278" s="118">
        <f t="shared" si="124"/>
        <v>83.530367795690125</v>
      </c>
      <c r="O278" s="118">
        <f t="shared" si="124"/>
        <v>118.66394989117535</v>
      </c>
      <c r="P278" s="118">
        <f t="shared" si="124"/>
        <v>92.373999258458028</v>
      </c>
      <c r="Q278" s="118">
        <f t="shared" si="124"/>
        <v>97.921937317883717</v>
      </c>
      <c r="R278" s="118">
        <f t="shared" ref="R278:V278" si="125">R279+R282+R284+R294</f>
        <v>105.59610747476691</v>
      </c>
      <c r="S278" s="118">
        <f t="shared" si="125"/>
        <v>107.76736245864772</v>
      </c>
      <c r="T278" s="118">
        <f t="shared" si="125"/>
        <v>93.572776174307563</v>
      </c>
      <c r="U278" s="118">
        <f t="shared" si="125"/>
        <v>95.879542356559952</v>
      </c>
      <c r="V278" s="118">
        <f t="shared" si="125"/>
        <v>90.695307933031387</v>
      </c>
      <c r="W278" s="118">
        <f t="shared" ref="W278" si="126">W279+W282+W284+W294</f>
        <v>109.27046365157402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91.677957213620331</v>
      </c>
      <c r="C279" s="123">
        <f t="shared" si="127"/>
        <v>99.452745670452344</v>
      </c>
      <c r="D279" s="123">
        <f t="shared" si="127"/>
        <v>82.071339039798517</v>
      </c>
      <c r="E279" s="123">
        <f t="shared" si="127"/>
        <v>91.374533948588251</v>
      </c>
      <c r="F279" s="123">
        <f t="shared" si="127"/>
        <v>98.014352939733257</v>
      </c>
      <c r="G279" s="123">
        <f t="shared" si="127"/>
        <v>92.179495846077458</v>
      </c>
      <c r="H279" s="123">
        <f t="shared" si="127"/>
        <v>89.192362909363638</v>
      </c>
      <c r="I279" s="123">
        <f t="shared" si="127"/>
        <v>87.055216170430043</v>
      </c>
      <c r="J279" s="123">
        <f t="shared" si="127"/>
        <v>98.966170592716651</v>
      </c>
      <c r="K279" s="123">
        <f t="shared" si="127"/>
        <v>92.892070651935583</v>
      </c>
      <c r="L279" s="123">
        <f t="shared" si="127"/>
        <v>124.84846131915451</v>
      </c>
      <c r="M279" s="123">
        <f t="shared" si="127"/>
        <v>38.122955700259766</v>
      </c>
      <c r="N279" s="123">
        <f t="shared" si="127"/>
        <v>65.407475320087414</v>
      </c>
      <c r="O279" s="123">
        <f t="shared" si="127"/>
        <v>98.714549949730525</v>
      </c>
      <c r="P279" s="123">
        <f t="shared" si="127"/>
        <v>73.749998871622921</v>
      </c>
      <c r="Q279" s="123">
        <f t="shared" si="127"/>
        <v>79.169475341556634</v>
      </c>
      <c r="R279" s="123">
        <f t="shared" ref="R279:V279" si="128">SUM(R280:R281)</f>
        <v>86.422190192339386</v>
      </c>
      <c r="S279" s="123">
        <f t="shared" si="128"/>
        <v>87.386752092751649</v>
      </c>
      <c r="T279" s="123">
        <f t="shared" si="128"/>
        <v>75.201281418470202</v>
      </c>
      <c r="U279" s="123">
        <f t="shared" si="128"/>
        <v>78.137472956224698</v>
      </c>
      <c r="V279" s="123">
        <f t="shared" si="128"/>
        <v>71.650920204799419</v>
      </c>
      <c r="W279" s="123">
        <f t="shared" ref="W279" si="129">SUM(W280:W281)</f>
        <v>89.280559129540848</v>
      </c>
      <c r="DA279" s="130" t="s">
        <v>2916</v>
      </c>
    </row>
    <row r="280" spans="1:105" ht="12" customHeight="1" x14ac:dyDescent="0.25">
      <c r="A280" s="97" t="s">
        <v>51</v>
      </c>
      <c r="B280" s="99">
        <v>90.767047312988879</v>
      </c>
      <c r="C280" s="99">
        <v>98.489662521036351</v>
      </c>
      <c r="D280" s="99">
        <v>81.287110114013501</v>
      </c>
      <c r="E280" s="99">
        <v>90.541396880234259</v>
      </c>
      <c r="F280" s="99">
        <v>97.113417059065284</v>
      </c>
      <c r="G280" s="99">
        <v>91.351097140539594</v>
      </c>
      <c r="H280" s="99">
        <v>88.404989613063478</v>
      </c>
      <c r="I280" s="99">
        <v>86.286821331867358</v>
      </c>
      <c r="J280" s="99">
        <v>98.105580207283779</v>
      </c>
      <c r="K280" s="99">
        <v>92.107357601476394</v>
      </c>
      <c r="L280" s="99">
        <v>123.79959940258675</v>
      </c>
      <c r="M280" s="99">
        <v>37.806258241495108</v>
      </c>
      <c r="N280" s="99">
        <v>64.869386335341517</v>
      </c>
      <c r="O280" s="99">
        <v>97.909627763021291</v>
      </c>
      <c r="P280" s="99">
        <v>73.151809225569849</v>
      </c>
      <c r="Q280" s="99">
        <v>78.53056480089738</v>
      </c>
      <c r="R280" s="99">
        <v>85.728000830012149</v>
      </c>
      <c r="S280" s="99">
        <v>86.688124043510967</v>
      </c>
      <c r="T280" s="99">
        <v>74.602417782386127</v>
      </c>
      <c r="U280" s="99">
        <v>77.517197362566534</v>
      </c>
      <c r="V280" s="99">
        <v>71.083784026304173</v>
      </c>
      <c r="W280" s="99">
        <v>88.575349596231035</v>
      </c>
      <c r="DA280" s="63" t="s">
        <v>2917</v>
      </c>
    </row>
    <row r="281" spans="1:105" ht="12" customHeight="1" x14ac:dyDescent="0.25">
      <c r="A281" s="97" t="s">
        <v>53</v>
      </c>
      <c r="B281" s="99">
        <v>0.9109099006314566</v>
      </c>
      <c r="C281" s="99">
        <v>0.96308314941598805</v>
      </c>
      <c r="D281" s="99">
        <v>0.78422892578501324</v>
      </c>
      <c r="E281" s="99">
        <v>0.83313706835399393</v>
      </c>
      <c r="F281" s="99">
        <v>0.9009358806679767</v>
      </c>
      <c r="G281" s="99">
        <v>0.82839870553785866</v>
      </c>
      <c r="H281" s="99">
        <v>0.78737329630015984</v>
      </c>
      <c r="I281" s="99">
        <v>0.76839483856268964</v>
      </c>
      <c r="J281" s="99">
        <v>0.86059038543286526</v>
      </c>
      <c r="K281" s="99">
        <v>0.78471305045919304</v>
      </c>
      <c r="L281" s="99">
        <v>1.0488619165677615</v>
      </c>
      <c r="M281" s="99">
        <v>0.3166974587646571</v>
      </c>
      <c r="N281" s="99">
        <v>0.53808898474589639</v>
      </c>
      <c r="O281" s="99">
        <v>0.80492218670924087</v>
      </c>
      <c r="P281" s="99">
        <v>0.59818964605307512</v>
      </c>
      <c r="Q281" s="99">
        <v>0.63891054065925823</v>
      </c>
      <c r="R281" s="99">
        <v>0.69418936232723172</v>
      </c>
      <c r="S281" s="99">
        <v>0.69862804924068034</v>
      </c>
      <c r="T281" s="99">
        <v>0.59886363608407489</v>
      </c>
      <c r="U281" s="99">
        <v>0.62027559365816809</v>
      </c>
      <c r="V281" s="99">
        <v>0.56713617849524756</v>
      </c>
      <c r="W281" s="99">
        <v>0.70520953330980529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0.43201632475353507</v>
      </c>
      <c r="C282" s="123">
        <f t="shared" si="130"/>
        <v>0.6114203995294164</v>
      </c>
      <c r="D282" s="123">
        <f t="shared" si="130"/>
        <v>0.56938081780044425</v>
      </c>
      <c r="E282" s="123">
        <f t="shared" si="130"/>
        <v>1.9304748469921109</v>
      </c>
      <c r="F282" s="123">
        <f t="shared" si="130"/>
        <v>0.55826549896226707</v>
      </c>
      <c r="G282" s="123">
        <f t="shared" si="130"/>
        <v>0.65670225304525343</v>
      </c>
      <c r="H282" s="123">
        <f t="shared" si="130"/>
        <v>0.67268222431755664</v>
      </c>
      <c r="I282" s="123">
        <f t="shared" si="130"/>
        <v>0.26303841750079565</v>
      </c>
      <c r="J282" s="123">
        <f t="shared" si="130"/>
        <v>0.28324297226867923</v>
      </c>
      <c r="K282" s="123">
        <f t="shared" si="130"/>
        <v>0.39999659318808145</v>
      </c>
      <c r="L282" s="123">
        <f t="shared" si="130"/>
        <v>0.571185097406815</v>
      </c>
      <c r="M282" s="123">
        <f t="shared" si="130"/>
        <v>0.99650992567533991</v>
      </c>
      <c r="N282" s="123">
        <f t="shared" si="130"/>
        <v>1.4330930969372719</v>
      </c>
      <c r="O282" s="123">
        <f t="shared" si="130"/>
        <v>1.7207319568464383</v>
      </c>
      <c r="P282" s="123">
        <f t="shared" si="130"/>
        <v>1.6514766013312907</v>
      </c>
      <c r="Q282" s="123">
        <f t="shared" si="130"/>
        <v>1.4580526271138139</v>
      </c>
      <c r="R282" s="123">
        <f t="shared" si="130"/>
        <v>1.2527611643692369</v>
      </c>
      <c r="S282" s="123">
        <f t="shared" si="130"/>
        <v>0.67803310178697107</v>
      </c>
      <c r="T282" s="123">
        <f t="shared" si="130"/>
        <v>0.32970412878449123</v>
      </c>
      <c r="U282" s="123">
        <f t="shared" si="130"/>
        <v>0.28143268600464877</v>
      </c>
      <c r="V282" s="123">
        <f t="shared" si="130"/>
        <v>0.35584942196566632</v>
      </c>
      <c r="W282" s="123">
        <f t="shared" si="130"/>
        <v>0.49155965175467409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0.43201632475353507</v>
      </c>
      <c r="C283" s="99">
        <f>RES_hhdet_tess!C8</f>
        <v>0.6114203995294164</v>
      </c>
      <c r="D283" s="99">
        <f>RES_hhdet_tess!D8</f>
        <v>0.56938081780044425</v>
      </c>
      <c r="E283" s="99">
        <f>RES_hhdet_tess!E8</f>
        <v>1.9304748469921109</v>
      </c>
      <c r="F283" s="99">
        <f>RES_hhdet_tess!F8</f>
        <v>0.55826549896226707</v>
      </c>
      <c r="G283" s="99">
        <f>RES_hhdet_tess!G8</f>
        <v>0.65670225304525343</v>
      </c>
      <c r="H283" s="99">
        <f>RES_hhdet_tess!H8</f>
        <v>0.67268222431755664</v>
      </c>
      <c r="I283" s="99">
        <f>RES_hhdet_tess!I8</f>
        <v>0.26303841750079565</v>
      </c>
      <c r="J283" s="99">
        <f>RES_hhdet_tess!J8</f>
        <v>0.28324297226867923</v>
      </c>
      <c r="K283" s="99">
        <f>RES_hhdet_tess!K8</f>
        <v>0.39999659318808145</v>
      </c>
      <c r="L283" s="99">
        <f>RES_hhdet_tess!L8</f>
        <v>0.571185097406815</v>
      </c>
      <c r="M283" s="99">
        <f>RES_hhdet_tess!M8</f>
        <v>0.99650992567533991</v>
      </c>
      <c r="N283" s="99">
        <f>RES_hhdet_tess!N8</f>
        <v>1.4330930969372719</v>
      </c>
      <c r="O283" s="99">
        <f>RES_hhdet_tess!O8</f>
        <v>1.7207319568464383</v>
      </c>
      <c r="P283" s="99">
        <f>RES_hhdet_tess!P8</f>
        <v>1.6514766013312907</v>
      </c>
      <c r="Q283" s="99">
        <f>RES_hhdet_tess!Q8</f>
        <v>1.4580526271138139</v>
      </c>
      <c r="R283" s="99">
        <f>RES_hhdet_tess!R8</f>
        <v>1.2527611643692369</v>
      </c>
      <c r="S283" s="99">
        <f>RES_hhdet_tess!S8</f>
        <v>0.67803310178697107</v>
      </c>
      <c r="T283" s="99">
        <f>RES_hhdet_tess!T8</f>
        <v>0.32970412878449123</v>
      </c>
      <c r="U283" s="99">
        <f>RES_hhdet_tess!U8</f>
        <v>0.28143268600464877</v>
      </c>
      <c r="V283" s="99">
        <f>RES_hhdet_tess!V8</f>
        <v>0.35584942196566632</v>
      </c>
      <c r="W283" s="99">
        <f>RES_hhdet_tess!W8</f>
        <v>0.49155965175467409</v>
      </c>
      <c r="DA283" s="63" t="s">
        <v>2920</v>
      </c>
    </row>
    <row r="284" spans="1:105" ht="12" customHeight="1" x14ac:dyDescent="0.25">
      <c r="A284" s="121" t="s">
        <v>55</v>
      </c>
      <c r="B284" s="123">
        <v>10.492809962213629</v>
      </c>
      <c r="C284" s="123">
        <v>10.083681431690746</v>
      </c>
      <c r="D284" s="123">
        <v>9.8768375132382538</v>
      </c>
      <c r="E284" s="123">
        <v>10.413413472670518</v>
      </c>
      <c r="F284" s="123">
        <v>10.49116018195638</v>
      </c>
      <c r="G284" s="123">
        <v>9.7077477827015191</v>
      </c>
      <c r="H284" s="123">
        <v>10.282934551727886</v>
      </c>
      <c r="I284" s="123">
        <v>10.86945863486806</v>
      </c>
      <c r="J284" s="123">
        <v>11.512200803489174</v>
      </c>
      <c r="K284" s="123">
        <v>10.833598702143702</v>
      </c>
      <c r="L284" s="123">
        <v>13.126160318015881</v>
      </c>
      <c r="M284" s="123">
        <v>8.5579982644375328</v>
      </c>
      <c r="N284" s="123">
        <v>10.218965458433185</v>
      </c>
      <c r="O284" s="123">
        <v>11.627564363270366</v>
      </c>
      <c r="P284" s="123">
        <v>11.185527038963023</v>
      </c>
      <c r="Q284" s="123">
        <v>11.293341831432407</v>
      </c>
      <c r="R284" s="123">
        <v>12.145610543829957</v>
      </c>
      <c r="S284" s="123">
        <v>13.59657789116665</v>
      </c>
      <c r="T284" s="123">
        <v>11.969435527562856</v>
      </c>
      <c r="U284" s="123">
        <v>11.509343674294847</v>
      </c>
      <c r="V284" s="123">
        <v>12.476260165936202</v>
      </c>
      <c r="W284" s="123">
        <v>13.666501574937683</v>
      </c>
      <c r="DA284" s="130" t="s">
        <v>2921</v>
      </c>
    </row>
    <row r="285" spans="1:105" ht="12" customHeight="1" x14ac:dyDescent="0.25">
      <c r="A285" s="97" t="s">
        <v>143</v>
      </c>
      <c r="B285" s="99">
        <v>10.111184948904096</v>
      </c>
      <c r="C285" s="99">
        <v>10.450087476331626</v>
      </c>
      <c r="D285" s="99">
        <v>9.323609984224289</v>
      </c>
      <c r="E285" s="99">
        <v>10.240714356524045</v>
      </c>
      <c r="F285" s="99">
        <v>10.403771628352782</v>
      </c>
      <c r="G285" s="99">
        <v>9.4433168032858248</v>
      </c>
      <c r="H285" s="99">
        <v>10.781297761353892</v>
      </c>
      <c r="I285" s="99">
        <v>12.648283859697756</v>
      </c>
      <c r="J285" s="99">
        <v>14.761780136800414</v>
      </c>
      <c r="K285" s="99">
        <v>14.160703457142349</v>
      </c>
      <c r="L285" s="99">
        <v>19.001169718334836</v>
      </c>
      <c r="M285" s="99">
        <v>5.1267513683831192</v>
      </c>
      <c r="N285" s="99">
        <v>8.2372068325979111</v>
      </c>
      <c r="O285" s="99">
        <v>10.873052301636411</v>
      </c>
      <c r="P285" s="99">
        <v>11.267830975710645</v>
      </c>
      <c r="Q285" s="99">
        <v>10.956475751784318</v>
      </c>
      <c r="R285" s="99">
        <v>12.535564988117404</v>
      </c>
      <c r="S285" s="99">
        <v>14.597662334193537</v>
      </c>
      <c r="T285" s="99">
        <v>11.309769660359057</v>
      </c>
      <c r="U285" s="99">
        <v>10.194406018886189</v>
      </c>
      <c r="V285" s="99">
        <v>11.547623487099967</v>
      </c>
      <c r="W285" s="99">
        <v>15.320071886137759</v>
      </c>
      <c r="DA285" s="63" t="s">
        <v>2922</v>
      </c>
    </row>
    <row r="286" spans="1:105" ht="12" customHeight="1" x14ac:dyDescent="0.25">
      <c r="A286" s="97" t="s">
        <v>124</v>
      </c>
      <c r="B286" s="99">
        <v>10.224913921963122</v>
      </c>
      <c r="C286" s="99">
        <v>9.9294970310119179</v>
      </c>
      <c r="D286" s="99">
        <v>10.304876940818668</v>
      </c>
      <c r="E286" s="99">
        <v>10.120221985912501</v>
      </c>
      <c r="F286" s="99">
        <v>10.377792265730273</v>
      </c>
      <c r="G286" s="99">
        <v>10.191171848111679</v>
      </c>
      <c r="H286" s="99">
        <v>10.002521437213238</v>
      </c>
      <c r="I286" s="99">
        <v>10.430338484981322</v>
      </c>
      <c r="J286" s="99">
        <v>9.8566664171269434</v>
      </c>
      <c r="K286" s="99">
        <v>10.000702174163566</v>
      </c>
      <c r="L286" s="99">
        <v>10.5798881807196</v>
      </c>
      <c r="M286" s="99">
        <v>11.411977598473811</v>
      </c>
      <c r="N286" s="99">
        <v>11.260317928353052</v>
      </c>
      <c r="O286" s="99">
        <v>11.406457900777466</v>
      </c>
      <c r="P286" s="99">
        <v>11.490287098333178</v>
      </c>
      <c r="Q286" s="99">
        <v>11.429183848071373</v>
      </c>
      <c r="R286" s="99">
        <v>11.645032524462449</v>
      </c>
      <c r="S286" s="99">
        <v>12.399037711009351</v>
      </c>
      <c r="T286" s="99">
        <v>12.832611853320788</v>
      </c>
      <c r="U286" s="99">
        <v>12.339936933733462</v>
      </c>
      <c r="V286" s="99">
        <v>12.656225145778443</v>
      </c>
      <c r="W286" s="99">
        <v>13.039832671811741</v>
      </c>
      <c r="DA286" s="63" t="s">
        <v>2923</v>
      </c>
    </row>
    <row r="287" spans="1:105" ht="12" customHeight="1" x14ac:dyDescent="0.25">
      <c r="A287" s="97" t="s">
        <v>123</v>
      </c>
      <c r="B287" s="99">
        <v>10.22491392196312</v>
      </c>
      <c r="C287" s="99">
        <v>9.9294443331610829</v>
      </c>
      <c r="D287" s="99">
        <v>10.304822138708401</v>
      </c>
      <c r="E287" s="99">
        <v>10.119663187765232</v>
      </c>
      <c r="F287" s="99">
        <v>10.377771190238755</v>
      </c>
      <c r="G287" s="99">
        <v>10.192119859942778</v>
      </c>
      <c r="H287" s="99">
        <v>10.006960627620176</v>
      </c>
      <c r="I287" s="99">
        <v>10.419280374232036</v>
      </c>
      <c r="J287" s="99">
        <v>9.8513273461721624</v>
      </c>
      <c r="K287" s="99">
        <v>10.007687732151092</v>
      </c>
      <c r="L287" s="99">
        <v>10.593509377099403</v>
      </c>
      <c r="M287" s="99">
        <v>11.42842121821014</v>
      </c>
      <c r="N287" s="99">
        <v>11.273236013347002</v>
      </c>
      <c r="O287" s="99">
        <v>11.491841595476503</v>
      </c>
      <c r="P287" s="99">
        <v>11.586143136714774</v>
      </c>
      <c r="Q287" s="99">
        <v>11.525380663052372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2.6979017022469249</v>
      </c>
      <c r="C288" s="102">
        <v>2.3458495987447034</v>
      </c>
      <c r="D288" s="102">
        <v>2.222525284302133</v>
      </c>
      <c r="E288" s="102">
        <v>2.4294814818392547</v>
      </c>
      <c r="F288" s="102">
        <v>2.4228004565968186</v>
      </c>
      <c r="G288" s="102">
        <v>2.1797839100334242</v>
      </c>
      <c r="H288" s="102">
        <v>2.0455352148734764</v>
      </c>
      <c r="I288" s="102">
        <v>2.5759016316246166</v>
      </c>
      <c r="J288" s="102">
        <v>2.2558024774184222</v>
      </c>
      <c r="K288" s="102">
        <v>2.106058706897902</v>
      </c>
      <c r="L288" s="102">
        <v>4.7748580798281575</v>
      </c>
      <c r="M288" s="102">
        <v>2.28713183530397</v>
      </c>
      <c r="N288" s="102">
        <v>2.8560086848984239</v>
      </c>
      <c r="O288" s="102">
        <v>3.0372115547399487</v>
      </c>
      <c r="P288" s="102">
        <v>2.2099926447169405</v>
      </c>
      <c r="Q288" s="102">
        <v>2.5255175260502627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7.5270122197161946</v>
      </c>
      <c r="C289" s="105">
        <v>7.5835947344163808</v>
      </c>
      <c r="D289" s="105">
        <v>8.0822968544062661</v>
      </c>
      <c r="E289" s="105">
        <v>7.6901817059259789</v>
      </c>
      <c r="F289" s="105">
        <v>7.9549707336419377</v>
      </c>
      <c r="G289" s="105">
        <v>8.0123359499093532</v>
      </c>
      <c r="H289" s="105">
        <v>7.9614254127466975</v>
      </c>
      <c r="I289" s="105">
        <v>7.8433787426074177</v>
      </c>
      <c r="J289" s="105">
        <v>7.5955248687537402</v>
      </c>
      <c r="K289" s="105">
        <v>7.9016290252531913</v>
      </c>
      <c r="L289" s="105">
        <v>5.8186512972712467</v>
      </c>
      <c r="M289" s="105">
        <v>9.1412893829061694</v>
      </c>
      <c r="N289" s="105">
        <v>8.417227328448579</v>
      </c>
      <c r="O289" s="105">
        <v>8.4546300407365518</v>
      </c>
      <c r="P289" s="105">
        <v>9.3761504919978336</v>
      </c>
      <c r="Q289" s="105">
        <v>8.9998631370021105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10.61117540405813</v>
      </c>
      <c r="C290" s="102">
        <v>10.016801899371975</v>
      </c>
      <c r="D290" s="102">
        <v>9.9698010662846688</v>
      </c>
      <c r="E290" s="102">
        <v>10.503319453337184</v>
      </c>
      <c r="F290" s="102">
        <v>10.535665152489258</v>
      </c>
      <c r="G290" s="102">
        <v>9.76022199331784</v>
      </c>
      <c r="H290" s="102">
        <v>10.105574753485994</v>
      </c>
      <c r="I290" s="102">
        <v>10.16786753176155</v>
      </c>
      <c r="J290" s="102">
        <v>10.291341976146343</v>
      </c>
      <c r="K290" s="102">
        <v>9.4880979091597109</v>
      </c>
      <c r="L290" s="102">
        <v>10.350109521291552</v>
      </c>
      <c r="M290" s="102">
        <v>11.066310961500635</v>
      </c>
      <c r="N290" s="102">
        <v>11.744343447734929</v>
      </c>
      <c r="O290" s="102">
        <v>12.391541992547888</v>
      </c>
      <c r="P290" s="102">
        <v>11.095105769383563</v>
      </c>
      <c r="Q290" s="102">
        <v>11.632515467177106</v>
      </c>
      <c r="R290" s="102">
        <v>11.706242439195481</v>
      </c>
      <c r="S290" s="102">
        <v>12.434592360450056</v>
      </c>
      <c r="T290" s="102">
        <v>12.578689898951238</v>
      </c>
      <c r="U290" s="102">
        <v>12.468598472618371</v>
      </c>
      <c r="V290" s="102">
        <v>13.055707705231335</v>
      </c>
      <c r="W290" s="102">
        <v>12.68041984938173</v>
      </c>
      <c r="DA290" s="131" t="s">
        <v>2927</v>
      </c>
    </row>
    <row r="291" spans="1:105" ht="12" customHeight="1" x14ac:dyDescent="0.25">
      <c r="A291" s="107" t="s">
        <v>121</v>
      </c>
      <c r="B291" s="105">
        <v>10.611175404058132</v>
      </c>
      <c r="C291" s="105">
        <v>10.016458311691881</v>
      </c>
      <c r="D291" s="105">
        <v>9.9690968965008153</v>
      </c>
      <c r="E291" s="105">
        <v>10.50297510074598</v>
      </c>
      <c r="F291" s="105">
        <v>10.535828411766229</v>
      </c>
      <c r="G291" s="105">
        <v>9.7611648458988061</v>
      </c>
      <c r="H291" s="105">
        <v>10.107528828663771</v>
      </c>
      <c r="I291" s="105">
        <v>10.166329950202751</v>
      </c>
      <c r="J291" s="105">
        <v>10.289179178894013</v>
      </c>
      <c r="K291" s="105">
        <v>9.4844445738835574</v>
      </c>
      <c r="L291" s="105">
        <v>10.347551581724888</v>
      </c>
      <c r="M291" s="105">
        <v>11.071211516147047</v>
      </c>
      <c r="N291" s="105">
        <v>11.748727187381341</v>
      </c>
      <c r="O291" s="105">
        <v>12.389662237666098</v>
      </c>
      <c r="P291" s="105">
        <v>11.093975707430706</v>
      </c>
      <c r="Q291" s="105">
        <v>11.631747735900936</v>
      </c>
      <c r="R291" s="105">
        <v>11.706654375489032</v>
      </c>
      <c r="S291" s="105">
        <v>12.436579612202555</v>
      </c>
      <c r="T291" s="105">
        <v>12.589856399397073</v>
      </c>
      <c r="U291" s="105">
        <v>12.48004967779314</v>
      </c>
      <c r="V291" s="105">
        <v>13.058675903808769</v>
      </c>
      <c r="W291" s="105">
        <v>12.676631402298323</v>
      </c>
      <c r="DA291" s="132" t="s">
        <v>2928</v>
      </c>
    </row>
    <row r="292" spans="1:105" ht="12" customHeight="1" x14ac:dyDescent="0.25">
      <c r="A292" s="108" t="s">
        <v>53</v>
      </c>
      <c r="B292" s="99">
        <v>2.8013378222334833</v>
      </c>
      <c r="C292" s="99">
        <v>2.3668150688756406</v>
      </c>
      <c r="D292" s="99">
        <v>2.1490602000474381</v>
      </c>
      <c r="E292" s="99">
        <v>2.5221717593970689</v>
      </c>
      <c r="F292" s="99">
        <v>2.4600921876916315</v>
      </c>
      <c r="G292" s="99">
        <v>2.0863710419467831</v>
      </c>
      <c r="H292" s="99">
        <v>2.0650927076646539</v>
      </c>
      <c r="I292" s="99">
        <v>2.5134758057446187</v>
      </c>
      <c r="J292" s="99">
        <v>2.3581665499245976</v>
      </c>
      <c r="K292" s="99">
        <v>1.9924993939254099</v>
      </c>
      <c r="L292" s="99">
        <v>4.6638877894834287</v>
      </c>
      <c r="M292" s="99">
        <v>2.2111018568442842</v>
      </c>
      <c r="N292" s="99">
        <v>2.9765447197073751</v>
      </c>
      <c r="O292" s="99">
        <v>3.273594887203461</v>
      </c>
      <c r="P292" s="99">
        <v>2.1133347143632362</v>
      </c>
      <c r="Q292" s="99">
        <v>2.5511575636549284</v>
      </c>
      <c r="R292" s="99">
        <v>2.3834971521734829</v>
      </c>
      <c r="S292" s="99">
        <v>2.8501477976482321</v>
      </c>
      <c r="T292" s="99">
        <v>2.874716058966968</v>
      </c>
      <c r="U292" s="99">
        <v>2.6314423345859383</v>
      </c>
      <c r="V292" s="99">
        <v>2.8612184659485411</v>
      </c>
      <c r="W292" s="99">
        <v>2.8454259817857674</v>
      </c>
      <c r="DA292" s="63" t="s">
        <v>2929</v>
      </c>
    </row>
    <row r="293" spans="1:105" ht="12" customHeight="1" x14ac:dyDescent="0.25">
      <c r="A293" s="108" t="s">
        <v>52</v>
      </c>
      <c r="B293" s="99">
        <v>7.8098375818246488</v>
      </c>
      <c r="C293" s="99">
        <v>7.6496432428162411</v>
      </c>
      <c r="D293" s="99">
        <v>7.8200366964533776</v>
      </c>
      <c r="E293" s="99">
        <v>7.9808033413489099</v>
      </c>
      <c r="F293" s="99">
        <v>8.075736224074598</v>
      </c>
      <c r="G293" s="99">
        <v>7.6747938039520243</v>
      </c>
      <c r="H293" s="99">
        <v>8.0424361209991169</v>
      </c>
      <c r="I293" s="99">
        <v>7.6528541444581348</v>
      </c>
      <c r="J293" s="99">
        <v>7.9310126289694169</v>
      </c>
      <c r="K293" s="99">
        <v>7.4919451799581456</v>
      </c>
      <c r="L293" s="99">
        <v>5.683663792241461</v>
      </c>
      <c r="M293" s="99">
        <v>8.8601096593027648</v>
      </c>
      <c r="N293" s="99">
        <v>8.7721824676739661</v>
      </c>
      <c r="O293" s="99">
        <v>9.1160673504626342</v>
      </c>
      <c r="P293" s="99">
        <v>8.9806409930674711</v>
      </c>
      <c r="Q293" s="99">
        <v>9.0805901722460067</v>
      </c>
      <c r="R293" s="99">
        <v>9.3231572233155511</v>
      </c>
      <c r="S293" s="99">
        <v>9.5864318145543237</v>
      </c>
      <c r="T293" s="99">
        <v>9.7151403404301053</v>
      </c>
      <c r="U293" s="99">
        <v>9.8486073432072008</v>
      </c>
      <c r="V293" s="99">
        <v>10.197457437860228</v>
      </c>
      <c r="W293" s="99">
        <v>9.8312054205125534</v>
      </c>
      <c r="DA293" s="63" t="s">
        <v>2930</v>
      </c>
    </row>
    <row r="294" spans="1:105" ht="12" customHeight="1" x14ac:dyDescent="0.25">
      <c r="A294" s="121" t="s">
        <v>54</v>
      </c>
      <c r="B294" s="123">
        <v>6.5215349122277786</v>
      </c>
      <c r="C294" s="123">
        <v>6.5048315572814071</v>
      </c>
      <c r="D294" s="123">
        <v>6.5505604724864082</v>
      </c>
      <c r="E294" s="123">
        <v>6.2899142092519709</v>
      </c>
      <c r="F294" s="123">
        <v>5.6358591912446174</v>
      </c>
      <c r="G294" s="123">
        <v>5.7936794326767043</v>
      </c>
      <c r="H294" s="123">
        <v>5.8685369178999833</v>
      </c>
      <c r="I294" s="123">
        <v>6.1282780854030969</v>
      </c>
      <c r="J294" s="123">
        <v>6.1372566855543456</v>
      </c>
      <c r="K294" s="123">
        <v>5.0821115893927473</v>
      </c>
      <c r="L294" s="123">
        <v>6.2687588384498421</v>
      </c>
      <c r="M294" s="123">
        <v>6.1872330532113029</v>
      </c>
      <c r="N294" s="123">
        <v>6.4708339202322591</v>
      </c>
      <c r="O294" s="123">
        <v>6.6011036213280239</v>
      </c>
      <c r="P294" s="123">
        <v>5.7869967465407965</v>
      </c>
      <c r="Q294" s="123">
        <v>6.0010675177808661</v>
      </c>
      <c r="R294" s="123">
        <v>5.7755455742283246</v>
      </c>
      <c r="S294" s="123">
        <v>6.1059993729424651</v>
      </c>
      <c r="T294" s="123">
        <v>6.0723550994900224</v>
      </c>
      <c r="U294" s="123">
        <v>5.9512930400357682</v>
      </c>
      <c r="V294" s="123">
        <v>6.2122781403300964</v>
      </c>
      <c r="W294" s="123">
        <v>5.831843295340815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6.647831735328765</v>
      </c>
      <c r="C296" s="99">
        <v>6.3727073659018929</v>
      </c>
      <c r="D296" s="99">
        <v>6.5020217554614712</v>
      </c>
      <c r="E296" s="99">
        <v>6.107268895270817</v>
      </c>
      <c r="F296" s="99">
        <v>5.9866730146343361</v>
      </c>
      <c r="G296" s="99">
        <v>5.8258592349919152</v>
      </c>
      <c r="H296" s="99">
        <v>5.801197848584966</v>
      </c>
      <c r="I296" s="99">
        <v>6.1391411651950341</v>
      </c>
      <c r="J296" s="99">
        <v>5.7670348223410777</v>
      </c>
      <c r="K296" s="99">
        <v>5.8534561299796257</v>
      </c>
      <c r="L296" s="99">
        <v>6.026468877715069</v>
      </c>
      <c r="M296" s="99">
        <v>6.3341554819139967</v>
      </c>
      <c r="N296" s="99">
        <v>6.2536799533599519</v>
      </c>
      <c r="O296" s="99">
        <v>6.2534915457318156</v>
      </c>
      <c r="P296" s="99">
        <v>6.2329497167010812</v>
      </c>
      <c r="Q296" s="99">
        <v>6.1258855560577556</v>
      </c>
      <c r="R296" s="99">
        <v>5.6222708759661728</v>
      </c>
      <c r="S296" s="99">
        <v>6.0777944144353508</v>
      </c>
      <c r="T296" s="99">
        <v>6.062525971887867</v>
      </c>
      <c r="U296" s="99">
        <v>5.9287879772725409</v>
      </c>
      <c r="V296" s="99">
        <v>6.2704052502475234</v>
      </c>
      <c r="W296" s="99">
        <v>5.7085143509558423</v>
      </c>
      <c r="DA296" s="63" t="s">
        <v>2933</v>
      </c>
    </row>
    <row r="297" spans="1:105" ht="12" customHeight="1" x14ac:dyDescent="0.25">
      <c r="A297" s="109" t="s">
        <v>120</v>
      </c>
      <c r="B297" s="110">
        <v>6.4142467553683629</v>
      </c>
      <c r="C297" s="110">
        <v>6.616366908663494</v>
      </c>
      <c r="D297" s="110">
        <v>6.5914919102517091</v>
      </c>
      <c r="E297" s="110">
        <v>6.4437263539253289</v>
      </c>
      <c r="F297" s="110">
        <v>5.3323158199853884</v>
      </c>
      <c r="G297" s="110">
        <v>5.7666484110194522</v>
      </c>
      <c r="H297" s="110">
        <v>5.9191372146118564</v>
      </c>
      <c r="I297" s="110">
        <v>6.1205413497238759</v>
      </c>
      <c r="J297" s="110">
        <v>6.3864193679449457</v>
      </c>
      <c r="K297" s="110">
        <v>4.583740641521465</v>
      </c>
      <c r="L297" s="110">
        <v>6.4206386149255774</v>
      </c>
      <c r="M297" s="110">
        <v>6.0991407692903588</v>
      </c>
      <c r="N297" s="110">
        <v>6.5946631178134609</v>
      </c>
      <c r="O297" s="110">
        <v>6.7874158385073313</v>
      </c>
      <c r="P297" s="110">
        <v>5.5589565553132445</v>
      </c>
      <c r="Q297" s="110">
        <v>5.9445740570128169</v>
      </c>
      <c r="R297" s="110">
        <v>5.835456990760032</v>
      </c>
      <c r="S297" s="110">
        <v>6.1160977114361108</v>
      </c>
      <c r="T297" s="110">
        <v>6.0758673577429283</v>
      </c>
      <c r="U297" s="110">
        <v>5.9593234218570776</v>
      </c>
      <c r="V297" s="110">
        <v>6.191834709908373</v>
      </c>
      <c r="W297" s="110">
        <v>5.8728135887297217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52.942424913694737</v>
      </c>
      <c r="C299" s="118">
        <f t="shared" si="131"/>
        <v>56.865936450791914</v>
      </c>
      <c r="D299" s="118">
        <f t="shared" si="131"/>
        <v>47.798041223575531</v>
      </c>
      <c r="E299" s="118">
        <f t="shared" si="131"/>
        <v>52.310528249411412</v>
      </c>
      <c r="F299" s="118">
        <f t="shared" si="131"/>
        <v>55.93610919940501</v>
      </c>
      <c r="G299" s="118">
        <f t="shared" si="131"/>
        <v>52.757511717544681</v>
      </c>
      <c r="H299" s="118">
        <f t="shared" si="131"/>
        <v>50.919672681706338</v>
      </c>
      <c r="I299" s="118">
        <f t="shared" si="131"/>
        <v>49.27433592391003</v>
      </c>
      <c r="J299" s="118">
        <f t="shared" si="131"/>
        <v>55.635021225878589</v>
      </c>
      <c r="K299" s="118">
        <f t="shared" si="131"/>
        <v>51.551693736754274</v>
      </c>
      <c r="L299" s="118">
        <f t="shared" si="131"/>
        <v>68.492014595201738</v>
      </c>
      <c r="M299" s="118">
        <f t="shared" si="131"/>
        <v>22.104628065507967</v>
      </c>
      <c r="N299" s="118">
        <f t="shared" si="131"/>
        <v>36.584444786529069</v>
      </c>
      <c r="O299" s="118">
        <f t="shared" si="131"/>
        <v>52.850924300364746</v>
      </c>
      <c r="P299" s="118">
        <f t="shared" si="131"/>
        <v>40.38924579118305</v>
      </c>
      <c r="Q299" s="118">
        <f t="shared" si="131"/>
        <v>43.141830642862239</v>
      </c>
      <c r="R299" s="118">
        <f t="shared" ref="R299:V299" si="132">R300+R303+R305+R315</f>
        <v>47.303785978982944</v>
      </c>
      <c r="S299" s="118">
        <f t="shared" si="132"/>
        <v>48.426136355935803</v>
      </c>
      <c r="T299" s="118">
        <f t="shared" si="132"/>
        <v>40.176020073197265</v>
      </c>
      <c r="U299" s="118">
        <f t="shared" si="132"/>
        <v>40.745898814599656</v>
      </c>
      <c r="V299" s="118">
        <f t="shared" si="132"/>
        <v>37.448805600386237</v>
      </c>
      <c r="W299" s="118">
        <f t="shared" ref="W299" si="133">W300+W303+W305+W315</f>
        <v>46.515679709756611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50.428944972290715</v>
      </c>
      <c r="C300" s="123">
        <f t="shared" si="134"/>
        <v>54.326587231313567</v>
      </c>
      <c r="D300" s="123">
        <f t="shared" si="134"/>
        <v>45.239021570493243</v>
      </c>
      <c r="E300" s="123">
        <f t="shared" si="134"/>
        <v>49.619562149008168</v>
      </c>
      <c r="F300" s="123">
        <f t="shared" si="134"/>
        <v>53.104025314847398</v>
      </c>
      <c r="G300" s="123">
        <f t="shared" si="134"/>
        <v>50.00254025388066</v>
      </c>
      <c r="H300" s="123">
        <f t="shared" si="134"/>
        <v>48.051844880626909</v>
      </c>
      <c r="I300" s="123">
        <f t="shared" si="134"/>
        <v>46.095090384211872</v>
      </c>
      <c r="J300" s="123">
        <f t="shared" si="134"/>
        <v>52.22437740098519</v>
      </c>
      <c r="K300" s="123">
        <f t="shared" si="134"/>
        <v>48.256412737422316</v>
      </c>
      <c r="L300" s="123">
        <f t="shared" si="134"/>
        <v>64.083271502840404</v>
      </c>
      <c r="M300" s="123">
        <f t="shared" si="134"/>
        <v>19.88858859253499</v>
      </c>
      <c r="N300" s="123">
        <f t="shared" si="134"/>
        <v>33.695091088153937</v>
      </c>
      <c r="O300" s="123">
        <f t="shared" si="134"/>
        <v>49.126105593044862</v>
      </c>
      <c r="P300" s="123">
        <f t="shared" si="134"/>
        <v>36.725571454256361</v>
      </c>
      <c r="Q300" s="123">
        <f t="shared" si="134"/>
        <v>39.463901201007438</v>
      </c>
      <c r="R300" s="123">
        <f t="shared" ref="R300:V300" si="135">SUM(R301:R302)</f>
        <v>43.109838853357708</v>
      </c>
      <c r="S300" s="123">
        <f t="shared" si="135"/>
        <v>43.622778625361747</v>
      </c>
      <c r="T300" s="123">
        <f t="shared" si="135"/>
        <v>36.738923637523882</v>
      </c>
      <c r="U300" s="123">
        <f t="shared" si="135"/>
        <v>37.976605948674568</v>
      </c>
      <c r="V300" s="123">
        <f t="shared" si="135"/>
        <v>34.652932060584845</v>
      </c>
      <c r="W300" s="123">
        <f t="shared" ref="W300" si="136">SUM(W301:W302)</f>
        <v>43.155989941804684</v>
      </c>
      <c r="DA300" s="130" t="s">
        <v>3084</v>
      </c>
    </row>
    <row r="301" spans="1:105" ht="12" customHeight="1" x14ac:dyDescent="0.25">
      <c r="A301" s="97" t="s">
        <v>51</v>
      </c>
      <c r="B301" s="99">
        <v>50.428944972290715</v>
      </c>
      <c r="C301" s="99">
        <v>54.326587231313567</v>
      </c>
      <c r="D301" s="99">
        <v>45.239021570493243</v>
      </c>
      <c r="E301" s="99">
        <v>49.619562149008168</v>
      </c>
      <c r="F301" s="99">
        <v>53.104025314847398</v>
      </c>
      <c r="G301" s="99">
        <v>50.00254025388066</v>
      </c>
      <c r="H301" s="99">
        <v>48.051844880626909</v>
      </c>
      <c r="I301" s="99">
        <v>46.095090384211872</v>
      </c>
      <c r="J301" s="99">
        <v>52.22437740098519</v>
      </c>
      <c r="K301" s="99">
        <v>48.256412737422316</v>
      </c>
      <c r="L301" s="99">
        <v>64.083271502840404</v>
      </c>
      <c r="M301" s="99">
        <v>19.88858859253499</v>
      </c>
      <c r="N301" s="99">
        <v>33.695091088153937</v>
      </c>
      <c r="O301" s="99">
        <v>49.126105593044862</v>
      </c>
      <c r="P301" s="99">
        <v>36.725571454256361</v>
      </c>
      <c r="Q301" s="99">
        <v>39.463901201007438</v>
      </c>
      <c r="R301" s="99">
        <v>43.109838853357708</v>
      </c>
      <c r="S301" s="99">
        <v>43.622778625361747</v>
      </c>
      <c r="T301" s="99">
        <v>36.738923637523882</v>
      </c>
      <c r="U301" s="99">
        <v>37.976605948674568</v>
      </c>
      <c r="V301" s="99">
        <v>34.652932060584845</v>
      </c>
      <c r="W301" s="99">
        <v>43.155989941804684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1.3840834649962133</v>
      </c>
      <c r="C305" s="123">
        <v>1.4609568134480033</v>
      </c>
      <c r="D305" s="123">
        <v>1.4596288894285148</v>
      </c>
      <c r="E305" s="123">
        <v>1.6602690977974872</v>
      </c>
      <c r="F305" s="123">
        <v>1.8089496599991932</v>
      </c>
      <c r="G305" s="123">
        <v>1.7777487765074425</v>
      </c>
      <c r="H305" s="123">
        <v>1.9562315577172986</v>
      </c>
      <c r="I305" s="123">
        <v>2.2453198889766504</v>
      </c>
      <c r="J305" s="123">
        <v>2.562284417043625</v>
      </c>
      <c r="K305" s="123">
        <v>2.4552340993720629</v>
      </c>
      <c r="L305" s="123">
        <v>3.559771789320981</v>
      </c>
      <c r="M305" s="123">
        <v>1.3480779208253184</v>
      </c>
      <c r="N305" s="123">
        <v>2.0592110199961664</v>
      </c>
      <c r="O305" s="123">
        <v>2.927335300673803</v>
      </c>
      <c r="P305" s="123">
        <v>2.8930913910519189</v>
      </c>
      <c r="Q305" s="123">
        <v>2.9806490375345973</v>
      </c>
      <c r="R305" s="123">
        <v>3.6169116414171958</v>
      </c>
      <c r="S305" s="123">
        <v>4.218373985779353</v>
      </c>
      <c r="T305" s="123">
        <v>2.8544277172411103</v>
      </c>
      <c r="U305" s="123">
        <v>2.2000848743981596</v>
      </c>
      <c r="V305" s="123">
        <v>2.200352125420467</v>
      </c>
      <c r="W305" s="123">
        <v>2.840645346478099</v>
      </c>
      <c r="DA305" s="130" t="s">
        <v>3089</v>
      </c>
    </row>
    <row r="306" spans="1:105" ht="12" customHeight="1" x14ac:dyDescent="0.25">
      <c r="A306" s="97" t="s">
        <v>143</v>
      </c>
      <c r="B306" s="99">
        <v>6.2485852110563398</v>
      </c>
      <c r="C306" s="99">
        <v>6.3998518062868772</v>
      </c>
      <c r="D306" s="99">
        <v>5.7563181173139837</v>
      </c>
      <c r="E306" s="99">
        <v>6.1973592062083824</v>
      </c>
      <c r="F306" s="99">
        <v>6.2353302483815964</v>
      </c>
      <c r="G306" s="99">
        <v>5.5988742849477253</v>
      </c>
      <c r="H306" s="99">
        <v>6.3141669907738605</v>
      </c>
      <c r="I306" s="99">
        <v>7.3136808750539162</v>
      </c>
      <c r="J306" s="99">
        <v>8.4985195007301044</v>
      </c>
      <c r="K306" s="99">
        <v>8.0340013634398755</v>
      </c>
      <c r="L306" s="99">
        <v>10.570495112809972</v>
      </c>
      <c r="M306" s="99">
        <v>2.8439137772374146</v>
      </c>
      <c r="N306" s="99">
        <v>4.4931890632342784</v>
      </c>
      <c r="O306" s="99">
        <v>5.8058036818613399</v>
      </c>
      <c r="P306" s="99">
        <v>6.0120650646270812</v>
      </c>
      <c r="Q306" s="99">
        <v>5.8462873434213654</v>
      </c>
      <c r="R306" s="99">
        <v>6.6754515703455448</v>
      </c>
      <c r="S306" s="99">
        <v>7.7344945637130271</v>
      </c>
      <c r="T306" s="99">
        <v>5.744844980940492</v>
      </c>
      <c r="U306" s="99">
        <v>5.045250595306972</v>
      </c>
      <c r="V306" s="99">
        <v>5.5951480233775683</v>
      </c>
      <c r="W306" s="99">
        <v>7.4330314564548381</v>
      </c>
      <c r="DA306" s="63" t="s">
        <v>3090</v>
      </c>
    </row>
    <row r="307" spans="1:105" ht="12" customHeight="1" x14ac:dyDescent="0.25">
      <c r="A307" s="97" t="s">
        <v>124</v>
      </c>
      <c r="B307" s="99">
        <v>3.8354708092372238</v>
      </c>
      <c r="C307" s="99">
        <v>3.7195349644241351</v>
      </c>
      <c r="D307" s="99">
        <v>3.8589973496434986</v>
      </c>
      <c r="E307" s="99">
        <v>3.7814715853947827</v>
      </c>
      <c r="F307" s="99">
        <v>3.8557455915740313</v>
      </c>
      <c r="G307" s="99">
        <v>3.7453572952400176</v>
      </c>
      <c r="H307" s="99">
        <v>3.6166670395948599</v>
      </c>
      <c r="I307" s="99">
        <v>3.7385037545836233</v>
      </c>
      <c r="J307" s="99">
        <v>3.5284789044154072</v>
      </c>
      <c r="K307" s="99">
        <v>3.5728659546460007</v>
      </c>
      <c r="L307" s="99">
        <v>3.7739801318267445</v>
      </c>
      <c r="M307" s="99">
        <v>4.0544770768048757</v>
      </c>
      <c r="N307" s="99">
        <v>3.9897491457570262</v>
      </c>
      <c r="O307" s="99">
        <v>4.0298596553049038</v>
      </c>
      <c r="P307" s="99">
        <v>4.0202739799570333</v>
      </c>
      <c r="Q307" s="99">
        <v>3.8639080865287943</v>
      </c>
      <c r="R307" s="99">
        <v>3.7042898313878503</v>
      </c>
      <c r="S307" s="99">
        <v>3.7089949532615551</v>
      </c>
      <c r="T307" s="99">
        <v>3.8369216343259529</v>
      </c>
      <c r="U307" s="99">
        <v>3.6744369141673197</v>
      </c>
      <c r="V307" s="99">
        <v>3.7442313849488311</v>
      </c>
      <c r="W307" s="99">
        <v>3.7908827822647826</v>
      </c>
      <c r="DA307" s="63" t="s">
        <v>3091</v>
      </c>
    </row>
    <row r="308" spans="1:105" ht="12" customHeight="1" x14ac:dyDescent="0.25">
      <c r="A308" s="97" t="s">
        <v>123</v>
      </c>
      <c r="B308" s="99">
        <v>1.0120107909106777</v>
      </c>
      <c r="C308" s="99">
        <v>0.87995241109264144</v>
      </c>
      <c r="D308" s="99">
        <v>0.83369218712169402</v>
      </c>
      <c r="E308" s="99">
        <v>0.91132359414403974</v>
      </c>
      <c r="F308" s="99">
        <v>0.90260995932145527</v>
      </c>
      <c r="G308" s="99">
        <v>0.80002323819663756</v>
      </c>
      <c r="H308" s="99">
        <v>0.73853708923454031</v>
      </c>
      <c r="I308" s="99">
        <v>0.92094766861728339</v>
      </c>
      <c r="J308" s="99">
        <v>0.80650441264301242</v>
      </c>
      <c r="K308" s="99">
        <v>0.75149650119146871</v>
      </c>
      <c r="L308" s="99">
        <v>1.7037935024907302</v>
      </c>
      <c r="M308" s="99">
        <v>0.81227193145151122</v>
      </c>
      <c r="N308" s="99">
        <v>1.0123462596130006</v>
      </c>
      <c r="O308" s="99">
        <v>1.068946052040469</v>
      </c>
      <c r="P308" s="99">
        <v>0.77780650772314019</v>
      </c>
      <c r="Q308" s="99">
        <v>0.88885543208780149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1.0120107909106777</v>
      </c>
      <c r="C309" s="102">
        <v>0.87995241109264144</v>
      </c>
      <c r="D309" s="102">
        <v>0.83369218712169402</v>
      </c>
      <c r="E309" s="102">
        <v>0.91132359414403974</v>
      </c>
      <c r="F309" s="102">
        <v>0.90260995932145527</v>
      </c>
      <c r="G309" s="102">
        <v>0.80002323819663756</v>
      </c>
      <c r="H309" s="102">
        <v>0.73853708923454031</v>
      </c>
      <c r="I309" s="102">
        <v>0.92094766861728339</v>
      </c>
      <c r="J309" s="102">
        <v>0.80650441264301242</v>
      </c>
      <c r="K309" s="102">
        <v>0.75149650119146871</v>
      </c>
      <c r="L309" s="102">
        <v>1.7037935024907302</v>
      </c>
      <c r="M309" s="102">
        <v>0.81227193145151122</v>
      </c>
      <c r="N309" s="102">
        <v>1.0123462596130006</v>
      </c>
      <c r="O309" s="102">
        <v>1.068946052040469</v>
      </c>
      <c r="P309" s="102">
        <v>0.77780650772314019</v>
      </c>
      <c r="Q309" s="102">
        <v>0.88885543208780149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1.1293964764078031</v>
      </c>
      <c r="C315" s="123">
        <v>1.0783924060303467</v>
      </c>
      <c r="D315" s="123">
        <v>1.0993907636537752</v>
      </c>
      <c r="E315" s="123">
        <v>1.0306970026057547</v>
      </c>
      <c r="F315" s="123">
        <v>1.0231342245584223</v>
      </c>
      <c r="G315" s="123">
        <v>0.9772226871565769</v>
      </c>
      <c r="H315" s="123">
        <v>0.91159624336213296</v>
      </c>
      <c r="I315" s="123">
        <v>0.93392565072150391</v>
      </c>
      <c r="J315" s="123">
        <v>0.84835940784977049</v>
      </c>
      <c r="K315" s="123">
        <v>0.84004689995989246</v>
      </c>
      <c r="L315" s="123">
        <v>0.8489713030403544</v>
      </c>
      <c r="M315" s="123">
        <v>0.86796155214765991</v>
      </c>
      <c r="N315" s="123">
        <v>0.83014267837896472</v>
      </c>
      <c r="O315" s="123">
        <v>0.79748340664607731</v>
      </c>
      <c r="P315" s="123">
        <v>0.77058294587476972</v>
      </c>
      <c r="Q315" s="123">
        <v>0.69728040432020644</v>
      </c>
      <c r="R315" s="123">
        <v>0.57703548420804029</v>
      </c>
      <c r="S315" s="123">
        <v>0.58498374479470538</v>
      </c>
      <c r="T315" s="123">
        <v>0.58266871843227563</v>
      </c>
      <c r="U315" s="123">
        <v>0.56920799152693136</v>
      </c>
      <c r="V315" s="123">
        <v>0.59552141438092365</v>
      </c>
      <c r="W315" s="123">
        <v>0.51904442147382568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2.4588925845258616</v>
      </c>
      <c r="C317" s="99">
        <v>2.3558503856844539</v>
      </c>
      <c r="D317" s="99">
        <v>2.4031079084753584</v>
      </c>
      <c r="E317" s="99">
        <v>2.254605414130364</v>
      </c>
      <c r="F317" s="99">
        <v>2.2055999383350824</v>
      </c>
      <c r="G317" s="99">
        <v>2.1405835578398471</v>
      </c>
      <c r="H317" s="99">
        <v>2.1247520271831828</v>
      </c>
      <c r="I317" s="99">
        <v>2.245242113395999</v>
      </c>
      <c r="J317" s="99">
        <v>2.1089061222902448</v>
      </c>
      <c r="K317" s="99">
        <v>2.1402141606894372</v>
      </c>
      <c r="L317" s="99">
        <v>2.203313720784553</v>
      </c>
      <c r="M317" s="99">
        <v>2.31556869304706</v>
      </c>
      <c r="N317" s="99">
        <v>2.2859283832146824</v>
      </c>
      <c r="O317" s="99">
        <v>2.2853883139822559</v>
      </c>
      <c r="P317" s="99">
        <v>2.2775267509025703</v>
      </c>
      <c r="Q317" s="99">
        <v>2.2378688372630333</v>
      </c>
      <c r="R317" s="99">
        <v>2.053297352957788</v>
      </c>
      <c r="S317" s="99">
        <v>2.218860670157436</v>
      </c>
      <c r="T317" s="99">
        <v>2.2132792176800851</v>
      </c>
      <c r="U317" s="99">
        <v>2.1644075548466755</v>
      </c>
      <c r="V317" s="99">
        <v>2.288776313280819</v>
      </c>
      <c r="W317" s="99">
        <v>2.0814740575429949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3.6777518402552718</v>
      </c>
      <c r="I322" s="117">
        <f t="shared" si="138"/>
        <v>10.227006439965065</v>
      </c>
      <c r="J322" s="117">
        <f t="shared" si="138"/>
        <v>11.987757765725686</v>
      </c>
      <c r="K322" s="117">
        <f t="shared" si="138"/>
        <v>6.7063403262732697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0.21458346440740922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0.31714254377042439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3.1649156152042428</v>
      </c>
      <c r="I323" s="122">
        <f t="shared" si="141"/>
        <v>8.6768052948882062</v>
      </c>
      <c r="J323" s="122">
        <f t="shared" si="141"/>
        <v>10.216802453094056</v>
      </c>
      <c r="K323" s="122">
        <f t="shared" si="141"/>
        <v>5.7390893944642833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0.17952291647796909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0.23996396161296571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3.1452361678210834</v>
      </c>
      <c r="I324" s="98">
        <v>8.6223996098999436</v>
      </c>
      <c r="J324" s="98">
        <v>10.15313922551297</v>
      </c>
      <c r="K324" s="98">
        <v>5.7040405769953821</v>
      </c>
      <c r="L324" s="98">
        <v>0</v>
      </c>
      <c r="M324" s="98">
        <v>0</v>
      </c>
      <c r="N324" s="98">
        <v>0</v>
      </c>
      <c r="O324" s="98">
        <v>0.17842666076996588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0.23831239561671294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1.967944738315934E-2</v>
      </c>
      <c r="I325" s="98">
        <v>5.440568498826294E-2</v>
      </c>
      <c r="J325" s="98">
        <v>6.3663227581086085E-2</v>
      </c>
      <c r="K325" s="98">
        <v>3.5048817468900907E-2</v>
      </c>
      <c r="L325" s="98">
        <v>0</v>
      </c>
      <c r="M325" s="98">
        <v>0</v>
      </c>
      <c r="N325" s="98">
        <v>0</v>
      </c>
      <c r="O325" s="98">
        <v>1.0962557080032079E-3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1.65156599625277E-3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1.2546271392349395E-3</v>
      </c>
      <c r="I326" s="122">
        <f t="shared" si="144"/>
        <v>7.7567677955152163E-4</v>
      </c>
      <c r="J326" s="122">
        <f t="shared" si="144"/>
        <v>4.1556396291862006E-3</v>
      </c>
      <c r="K326" s="122">
        <f t="shared" si="144"/>
        <v>9.1356496070992155E-3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1.9875695317528511E-4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2.7095916069526933E-3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1.2546271392349395E-3</v>
      </c>
      <c r="I327" s="98">
        <v>7.7567677955152163E-4</v>
      </c>
      <c r="J327" s="98">
        <v>4.1556396291862006E-3</v>
      </c>
      <c r="K327" s="98">
        <v>9.1356496070992155E-3</v>
      </c>
      <c r="L327" s="98">
        <v>0</v>
      </c>
      <c r="M327" s="98">
        <v>0</v>
      </c>
      <c r="N327" s="98">
        <v>0</v>
      </c>
      <c r="O327" s="98">
        <v>1.9875695317528511E-4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2.7095916069526933E-3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0.32256404861597854</v>
      </c>
      <c r="I328" s="122">
        <v>0.98567359995863957</v>
      </c>
      <c r="J328" s="122">
        <v>1.1761534354742396</v>
      </c>
      <c r="K328" s="122">
        <v>0.65793125683665532</v>
      </c>
      <c r="L328" s="122">
        <v>0</v>
      </c>
      <c r="M328" s="122">
        <v>0</v>
      </c>
      <c r="N328" s="122">
        <v>0</v>
      </c>
      <c r="O328" s="122">
        <v>2.2045481753474625E-2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4.9690487682381004E-2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1.0204849046726283E-2</v>
      </c>
      <c r="I329" s="98">
        <v>0.25245377216930931</v>
      </c>
      <c r="J329" s="98">
        <v>0.54831153613166339</v>
      </c>
      <c r="K329" s="98">
        <v>0.28402969881750328</v>
      </c>
      <c r="L329" s="98">
        <v>0</v>
      </c>
      <c r="M329" s="98">
        <v>0</v>
      </c>
      <c r="N329" s="98">
        <v>0</v>
      </c>
      <c r="O329" s="98">
        <v>2.2045481753474625E-2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2.9032744233366218E-3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2.6612215305022592E-2</v>
      </c>
      <c r="I330" s="98">
        <v>5.3268867432039291E-2</v>
      </c>
      <c r="J330" s="98">
        <v>2.7317372813365288E-2</v>
      </c>
      <c r="K330" s="98">
        <v>2.5639424024899042E-2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1.8777348490838519E-3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9.0645995728565339E-5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3.0785875987201604E-5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5.9860119741363735E-5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0.27027891500930823</v>
      </c>
      <c r="I334" s="101">
        <v>0.62393148571346746</v>
      </c>
      <c r="J334" s="101">
        <v>0.56149573381744911</v>
      </c>
      <c r="K334" s="101">
        <v>0.32026401133101851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3.8846428185392537E-2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1.5468069254921449E-2</v>
      </c>
      <c r="I335" s="104">
        <v>5.5928828648094925E-2</v>
      </c>
      <c r="J335" s="104">
        <v>3.902879271176167E-2</v>
      </c>
      <c r="K335" s="104">
        <v>2.7998122663234416E-2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6.063050224568E-3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4.1163335358629588E-3</v>
      </c>
      <c r="I336" s="98">
        <v>1.7698673098538772E-2</v>
      </c>
      <c r="J336" s="98">
        <v>1.150966603268312E-2</v>
      </c>
      <c r="K336" s="98">
        <v>7.6094218979271787E-3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1.619079616602297E-3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1.1351735719058492E-2</v>
      </c>
      <c r="I337" s="98">
        <v>3.8230155549556152E-2</v>
      </c>
      <c r="J337" s="98">
        <v>2.7519126679078548E-2</v>
      </c>
      <c r="K337" s="98">
        <v>2.0388700765307237E-2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4.4439706079657032E-3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0.18901754929581516</v>
      </c>
      <c r="I338" s="122">
        <v>0.56375186833866731</v>
      </c>
      <c r="J338" s="122">
        <v>0.59064623752820389</v>
      </c>
      <c r="K338" s="122">
        <v>0.30018402536523181</v>
      </c>
      <c r="L338" s="122">
        <v>0</v>
      </c>
      <c r="M338" s="122">
        <v>0</v>
      </c>
      <c r="N338" s="122">
        <v>0</v>
      </c>
      <c r="O338" s="122">
        <v>1.2816309222790232E-2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2.4778502868124986E-2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7.8434775714648006E-2</v>
      </c>
      <c r="I340" s="98">
        <v>0.23946324469600233</v>
      </c>
      <c r="J340" s="98">
        <v>0.21006281427482765</v>
      </c>
      <c r="K340" s="98">
        <v>0.13828725468085237</v>
      </c>
      <c r="L340" s="98">
        <v>0</v>
      </c>
      <c r="M340" s="98">
        <v>0</v>
      </c>
      <c r="N340" s="98">
        <v>0</v>
      </c>
      <c r="O340" s="98">
        <v>4.7344969046522944E-3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7.1585098881421054E-3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0.11058277358116715</v>
      </c>
      <c r="I341" s="33">
        <v>0.32428862364266492</v>
      </c>
      <c r="J341" s="33">
        <v>0.38058342325337624</v>
      </c>
      <c r="K341" s="33">
        <v>0.16189677068437947</v>
      </c>
      <c r="L341" s="33">
        <v>0</v>
      </c>
      <c r="M341" s="33">
        <v>0</v>
      </c>
      <c r="N341" s="33">
        <v>0</v>
      </c>
      <c r="O341" s="33">
        <v>8.0818123181379386E-3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1.7619992979982881E-2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2.596689911379177</v>
      </c>
      <c r="I343" s="117">
        <f t="shared" si="145"/>
        <v>7.2571636913987625</v>
      </c>
      <c r="J343" s="117">
        <f t="shared" si="145"/>
        <v>8.5676783651600701</v>
      </c>
      <c r="K343" s="117">
        <f t="shared" si="145"/>
        <v>4.8444176849839495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0.15940483193741159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0.28062319468126262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2.2292557051431188</v>
      </c>
      <c r="I344" s="122">
        <f t="shared" si="148"/>
        <v>6.1638866242425205</v>
      </c>
      <c r="J344" s="122">
        <f t="shared" si="148"/>
        <v>7.3211436566347841</v>
      </c>
      <c r="K344" s="122">
        <f t="shared" si="148"/>
        <v>4.148978058518022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0.13444329232342372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0.20909067251648591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2.2095762577599594</v>
      </c>
      <c r="I345" s="98">
        <v>6.1094809392542579</v>
      </c>
      <c r="J345" s="98">
        <v>7.2574804290536976</v>
      </c>
      <c r="K345" s="98">
        <v>4.1139292410491208</v>
      </c>
      <c r="L345" s="98">
        <v>0</v>
      </c>
      <c r="M345" s="98">
        <v>0</v>
      </c>
      <c r="N345" s="98">
        <v>0</v>
      </c>
      <c r="O345" s="98">
        <v>0.13334703661542052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0.20743910652023315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1.967944738315934E-2</v>
      </c>
      <c r="I346" s="98">
        <v>5.440568498826294E-2</v>
      </c>
      <c r="J346" s="98">
        <v>6.3663227581086085E-2</v>
      </c>
      <c r="K346" s="98">
        <v>3.5048817468900907E-2</v>
      </c>
      <c r="L346" s="98">
        <v>0</v>
      </c>
      <c r="M346" s="98">
        <v>0</v>
      </c>
      <c r="N346" s="98">
        <v>0</v>
      </c>
      <c r="O346" s="98">
        <v>1.0962557080032079E-3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1.65156599625277E-3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3.3893447368223539E-3</v>
      </c>
      <c r="I347" s="122">
        <f t="shared" si="151"/>
        <v>2.1575183547284968E-3</v>
      </c>
      <c r="J347" s="122">
        <f t="shared" si="151"/>
        <v>1.1897268237426269E-2</v>
      </c>
      <c r="K347" s="122">
        <f t="shared" si="151"/>
        <v>2.6917199245043981E-2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6.7688670218386837E-4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1.1037771035217019E-2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3.3893447368223539E-3</v>
      </c>
      <c r="I348" s="98">
        <v>2.1575183547284968E-3</v>
      </c>
      <c r="J348" s="98">
        <v>1.1897268237426269E-2</v>
      </c>
      <c r="K348" s="98">
        <v>2.6917199245043981E-2</v>
      </c>
      <c r="L348" s="98">
        <v>0</v>
      </c>
      <c r="M348" s="98">
        <v>0</v>
      </c>
      <c r="N348" s="98">
        <v>0</v>
      </c>
      <c r="O348" s="98">
        <v>6.7688670218386837E-4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1.1037771035217019E-2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0.2290399110296211</v>
      </c>
      <c r="I349" s="122">
        <v>0.68879962296828479</v>
      </c>
      <c r="J349" s="122">
        <v>0.80592351199006884</v>
      </c>
      <c r="K349" s="122">
        <v>0.45543091170188504</v>
      </c>
      <c r="L349" s="122">
        <v>0</v>
      </c>
      <c r="M349" s="122">
        <v>0</v>
      </c>
      <c r="N349" s="122">
        <v>0</v>
      </c>
      <c r="O349" s="122">
        <v>1.4892823135398425E-2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4.0440685192101838E-2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6.460758911637241E-3</v>
      </c>
      <c r="I350" s="98">
        <v>0.16127465744928815</v>
      </c>
      <c r="J350" s="98">
        <v>0.35351726117839888</v>
      </c>
      <c r="K350" s="98">
        <v>0.184853399561068</v>
      </c>
      <c r="L350" s="98">
        <v>0</v>
      </c>
      <c r="M350" s="98">
        <v>0</v>
      </c>
      <c r="N350" s="98">
        <v>0</v>
      </c>
      <c r="O350" s="98">
        <v>1.4892823135398425E-2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2.2996436325151159E-3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1.6924090612219826E-2</v>
      </c>
      <c r="I351" s="98">
        <v>3.4016185894776646E-2</v>
      </c>
      <c r="J351" s="98">
        <v>1.7528914574517676E-2</v>
      </c>
      <c r="K351" s="98">
        <v>1.6548528437446666E-2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1.5509562904200843E-3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7.9519221408021781E-5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1.9659101666658049E-5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5.9860119741363735E-5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0.19138848924960766</v>
      </c>
      <c r="I355" s="101">
        <v>0.44264293048878717</v>
      </c>
      <c r="J355" s="101">
        <v>0.39917581380942735</v>
      </c>
      <c r="K355" s="101">
        <v>0.22821786286664081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3.0859905199661818E-2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1.4266572256156382E-2</v>
      </c>
      <c r="I356" s="104">
        <v>5.0786329914024778E-2</v>
      </c>
      <c r="J356" s="104">
        <v>3.5701522427724987E-2</v>
      </c>
      <c r="K356" s="104">
        <v>2.5811120836729616E-2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5.73018006950482E-3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2.9148365370978918E-3</v>
      </c>
      <c r="I357" s="98">
        <v>1.2556174364468629E-2</v>
      </c>
      <c r="J357" s="98">
        <v>8.1823957486464368E-3</v>
      </c>
      <c r="K357" s="98">
        <v>5.4224200714223774E-3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1.2862094615391166E-3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1.1351735719058492E-2</v>
      </c>
      <c r="I358" s="98">
        <v>3.8230155549556152E-2</v>
      </c>
      <c r="J358" s="98">
        <v>2.7519126679078548E-2</v>
      </c>
      <c r="K358" s="98">
        <v>2.0388700765307237E-2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4.4439706079657032E-3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0.1350049504696145</v>
      </c>
      <c r="I359" s="122">
        <v>0.40231992583322951</v>
      </c>
      <c r="J359" s="122">
        <v>0.42871392829779026</v>
      </c>
      <c r="K359" s="122">
        <v>0.21309151551899841</v>
      </c>
      <c r="L359" s="122">
        <v>0</v>
      </c>
      <c r="M359" s="122">
        <v>0</v>
      </c>
      <c r="N359" s="122">
        <v>0</v>
      </c>
      <c r="O359" s="122">
        <v>9.3918297764055813E-3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2.0054065937457826E-2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4.8731556963410909E-2</v>
      </c>
      <c r="I361" s="98">
        <v>0.14881503979746599</v>
      </c>
      <c r="J361" s="98">
        <v>0.13057516331482333</v>
      </c>
      <c r="K361" s="98">
        <v>8.5979125924421598E-2</v>
      </c>
      <c r="L361" s="98">
        <v>0</v>
      </c>
      <c r="M361" s="98">
        <v>0</v>
      </c>
      <c r="N361" s="98">
        <v>0</v>
      </c>
      <c r="O361" s="98">
        <v>2.9446329632434117E-3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4.4856415009879224E-3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8.6273393506203597E-2</v>
      </c>
      <c r="I362" s="33">
        <v>0.25350488603576349</v>
      </c>
      <c r="J362" s="33">
        <v>0.29813876498296693</v>
      </c>
      <c r="K362" s="33">
        <v>0.1271123895945768</v>
      </c>
      <c r="L362" s="33">
        <v>0</v>
      </c>
      <c r="M362" s="33">
        <v>0</v>
      </c>
      <c r="N362" s="33">
        <v>0</v>
      </c>
      <c r="O362" s="33">
        <v>6.4471968131621692E-3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1.5568424436469903E-2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0.70605359582905991</v>
      </c>
      <c r="I364" s="119">
        <f t="shared" si="152"/>
        <v>0.70960781475987345</v>
      </c>
      <c r="J364" s="119">
        <f t="shared" si="152"/>
        <v>0.71470232653983068</v>
      </c>
      <c r="K364" s="119">
        <f t="shared" si="152"/>
        <v>0.72236383024062911</v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>
        <f t="shared" si="152"/>
        <v>0.74285701546305916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0.8848487854861955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0.70436497404031329</v>
      </c>
      <c r="I365" s="124">
        <f t="shared" si="155"/>
        <v>0.71038664747656266</v>
      </c>
      <c r="J365" s="124">
        <f t="shared" si="155"/>
        <v>0.71657876231302187</v>
      </c>
      <c r="K365" s="124">
        <f t="shared" si="155"/>
        <v>0.72293316471424462</v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>
        <f t="shared" si="155"/>
        <v>0.74889209111039867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0.87134197614942333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0.70251521344124734</v>
      </c>
      <c r="I366" s="111">
        <f t="shared" si="158"/>
        <v>0.70855924286315397</v>
      </c>
      <c r="J366" s="111">
        <f t="shared" si="158"/>
        <v>0.71480162616277199</v>
      </c>
      <c r="K366" s="111">
        <f t="shared" si="158"/>
        <v>0.72123071102277181</v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>
        <f t="shared" si="158"/>
        <v>0.74734928087533037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0.87045034306090185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2.7014757060724404</v>
      </c>
      <c r="I368" s="124">
        <f t="shared" si="164"/>
        <v>2.7814656975756371</v>
      </c>
      <c r="J368" s="124">
        <f t="shared" si="164"/>
        <v>2.8629210660781266</v>
      </c>
      <c r="K368" s="124">
        <f t="shared" si="164"/>
        <v>2.946391379122828</v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>
        <f t="shared" si="164"/>
        <v>3.4056001129526137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4.0735921261693395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2.7014757060724404</v>
      </c>
      <c r="I369" s="111">
        <f t="shared" si="167"/>
        <v>2.7814656975756371</v>
      </c>
      <c r="J369" s="111">
        <f t="shared" si="167"/>
        <v>2.8629210660781266</v>
      </c>
      <c r="K369" s="111">
        <f t="shared" si="167"/>
        <v>2.946391379122828</v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>
        <f t="shared" si="167"/>
        <v>3.4056001129526137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4.0735921261693395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0.71006025628819991</v>
      </c>
      <c r="I370" s="124">
        <f t="shared" si="170"/>
        <v>0.69881106990913411</v>
      </c>
      <c r="J370" s="124">
        <f t="shared" si="170"/>
        <v>0.68521970661515819</v>
      </c>
      <c r="K370" s="124">
        <f t="shared" si="170"/>
        <v>0.69221656057443537</v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>
        <f t="shared" si="170"/>
        <v>0.67554990641341472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0.81385164602522275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0.63310675954681106</v>
      </c>
      <c r="I371" s="111">
        <f t="shared" si="173"/>
        <v>0.63882847169789381</v>
      </c>
      <c r="J371" s="111">
        <f t="shared" si="173"/>
        <v>0.6447379598694245</v>
      </c>
      <c r="K371" s="111">
        <f t="shared" si="173"/>
        <v>0.65082419314129991</v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>
        <f t="shared" si="173"/>
        <v>0.67554990641341472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>
        <f t="shared" ref="W371" si="175">IF(W350=0,"",W350/W329)</f>
        <v>0.79208620929199791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0.63595196484922845</v>
      </c>
      <c r="I372" s="111">
        <f t="shared" si="176"/>
        <v>0.63857535432257273</v>
      </c>
      <c r="J372" s="111">
        <f t="shared" si="176"/>
        <v>0.64167644137219104</v>
      </c>
      <c r="K372" s="111">
        <f t="shared" si="176"/>
        <v>0.6454329247558761</v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0.82597193697331495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>
        <f t="shared" si="179"/>
        <v>0.87725023889789799</v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>
        <f t="shared" si="182"/>
        <v>0.63857535432257273</v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>
        <f t="shared" si="185"/>
        <v>1</v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0.70811476079447921</v>
      </c>
      <c r="I376" s="112">
        <f t="shared" si="188"/>
        <v>0.70944156630054289</v>
      </c>
      <c r="J376" s="112">
        <f t="shared" si="188"/>
        <v>0.71091513215166391</v>
      </c>
      <c r="K376" s="112">
        <f t="shared" si="188"/>
        <v>0.71259290707740297</v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0.79440779091412328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0.92232404840165882</v>
      </c>
      <c r="I377" s="113">
        <f t="shared" si="191"/>
        <v>0.90805280821404588</v>
      </c>
      <c r="J377" s="113">
        <f t="shared" si="191"/>
        <v>0.9147483164900978</v>
      </c>
      <c r="K377" s="113">
        <f t="shared" si="191"/>
        <v>0.92188755464748895</v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" si="193">IF(W356=0,"",W356/W335)</f>
        <v>0.94509856545235904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0.70811476079447921</v>
      </c>
      <c r="I378" s="111">
        <f t="shared" si="194"/>
        <v>0.70944156630054289</v>
      </c>
      <c r="J378" s="111">
        <f t="shared" si="194"/>
        <v>0.7109151321516638</v>
      </c>
      <c r="K378" s="111">
        <f t="shared" si="194"/>
        <v>0.71259290707740297</v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" si="196">IF(W357=0,"",W357/W336)</f>
        <v>0.79440779091412339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0.71424558710328967</v>
      </c>
      <c r="I380" s="124">
        <f t="shared" si="200"/>
        <v>0.71364717072926942</v>
      </c>
      <c r="J380" s="124">
        <f t="shared" si="200"/>
        <v>0.72583875263798459</v>
      </c>
      <c r="K380" s="124">
        <f t="shared" si="200"/>
        <v>0.70986960501889285</v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>
        <f t="shared" si="200"/>
        <v>0.73280299446152808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0.80933323712851657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0.62130039283468108</v>
      </c>
      <c r="I382" s="111">
        <f t="shared" si="206"/>
        <v>0.62145253225139463</v>
      </c>
      <c r="J382" s="111">
        <f t="shared" si="206"/>
        <v>0.62160056155388987</v>
      </c>
      <c r="K382" s="111">
        <f t="shared" si="206"/>
        <v>0.62174295182046524</v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>
        <f t="shared" si="206"/>
        <v>0.62195266414682937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0.62661665221951801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0.78017028070723327</v>
      </c>
      <c r="I383" s="45">
        <f t="shared" si="209"/>
        <v>0.78172611542211135</v>
      </c>
      <c r="J383" s="45">
        <f t="shared" si="209"/>
        <v>0.78337296573339932</v>
      </c>
      <c r="K383" s="45">
        <f t="shared" si="209"/>
        <v>0.78514468853973984</v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>
        <f t="shared" si="209"/>
        <v>0.79774146681095071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0.8835658705515006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13.04062810769955</v>
      </c>
      <c r="I385" s="117">
        <f t="shared" si="212"/>
        <v>36.573702632770249</v>
      </c>
      <c r="J385" s="117">
        <f t="shared" si="212"/>
        <v>44.259270980465374</v>
      </c>
      <c r="K385" s="117">
        <f t="shared" si="212"/>
        <v>24.786892309430623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0.84677356090297451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1.0079014822618499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12.721831021709349</v>
      </c>
      <c r="I386" s="122">
        <f t="shared" si="215"/>
        <v>34.781887899142852</v>
      </c>
      <c r="J386" s="122">
        <f t="shared" si="215"/>
        <v>41.396557760301604</v>
      </c>
      <c r="K386" s="122">
        <f t="shared" si="215"/>
        <v>23.198654415154206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0.74252327031357246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0.97218510873203612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12.721831021709349</v>
      </c>
      <c r="I387" s="98">
        <v>34.781887899142852</v>
      </c>
      <c r="J387" s="98">
        <v>41.396557760301604</v>
      </c>
      <c r="K387" s="98">
        <v>23.198654415154206</v>
      </c>
      <c r="L387" s="98">
        <v>0</v>
      </c>
      <c r="M387" s="98">
        <v>0</v>
      </c>
      <c r="N387" s="98">
        <v>0</v>
      </c>
      <c r="O387" s="98">
        <v>0.74252327031357246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0.97218510873203612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0.11158254232512364</v>
      </c>
      <c r="I391" s="122">
        <v>1.159183779791775</v>
      </c>
      <c r="J391" s="122">
        <v>2.3077544049652774</v>
      </c>
      <c r="K391" s="122">
        <v>1.2229008341229104</v>
      </c>
      <c r="L391" s="122">
        <v>0</v>
      </c>
      <c r="M391" s="122">
        <v>0</v>
      </c>
      <c r="N391" s="122">
        <v>0</v>
      </c>
      <c r="O391" s="122">
        <v>9.1742361464310765E-2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1.6804515284819882E-2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4.1276507787471356E-2</v>
      </c>
      <c r="I392" s="98">
        <v>1.0183729820671765</v>
      </c>
      <c r="J392" s="98">
        <v>2.235585435396934</v>
      </c>
      <c r="K392" s="98">
        <v>1.1551647884627112</v>
      </c>
      <c r="L392" s="98">
        <v>0</v>
      </c>
      <c r="M392" s="98">
        <v>0</v>
      </c>
      <c r="N392" s="98">
        <v>0</v>
      </c>
      <c r="O392" s="98">
        <v>9.1742361464310765E-2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1.1843782416882845E-2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7.0306034537652287E-2</v>
      </c>
      <c r="I393" s="98">
        <v>0.14072946541777562</v>
      </c>
      <c r="J393" s="98">
        <v>7.2168969568343622E-2</v>
      </c>
      <c r="K393" s="98">
        <v>6.7736045660199265E-2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4.9607328679370354E-3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8.1332306823009098E-5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8.1332306823009098E-5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0.20721454366507774</v>
      </c>
      <c r="I401" s="122">
        <v>0.63263095383562351</v>
      </c>
      <c r="J401" s="122">
        <v>0.55495881519849044</v>
      </c>
      <c r="K401" s="122">
        <v>0.36533706015350725</v>
      </c>
      <c r="L401" s="122">
        <v>0</v>
      </c>
      <c r="M401" s="122">
        <v>0</v>
      </c>
      <c r="N401" s="122">
        <v>0</v>
      </c>
      <c r="O401" s="122">
        <v>1.2507929125091282E-2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1.8911858244993897E-2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0.20721454366507774</v>
      </c>
      <c r="I403" s="98">
        <v>0.63263095383562351</v>
      </c>
      <c r="J403" s="98">
        <v>0.55495881519849044</v>
      </c>
      <c r="K403" s="98">
        <v>0.36533706015350725</v>
      </c>
      <c r="L403" s="98">
        <v>0</v>
      </c>
      <c r="M403" s="98">
        <v>0</v>
      </c>
      <c r="N403" s="98">
        <v>0</v>
      </c>
      <c r="O403" s="98">
        <v>1.2507929125091282E-2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1.8911858244993897E-2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14333.865248716087</v>
      </c>
      <c r="I406" s="117">
        <f t="shared" si="219"/>
        <v>14042.512974828063</v>
      </c>
      <c r="J406" s="117">
        <f t="shared" si="219"/>
        <v>15728.522429534038</v>
      </c>
      <c r="K406" s="117">
        <f t="shared" si="219"/>
        <v>14481.013366980713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14260.603948903825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9267.2557388191835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12335.110122260503</v>
      </c>
      <c r="I407" s="122">
        <f t="shared" si="222"/>
        <v>11913.960517066096</v>
      </c>
      <c r="J407" s="122">
        <f t="shared" si="222"/>
        <v>13404.942749264876</v>
      </c>
      <c r="K407" s="122">
        <f t="shared" si="222"/>
        <v>12392.426598146976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11930.580106507317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7012.0122451225907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12258.410399383109</v>
      </c>
      <c r="I408" s="98">
        <v>11839.257079473004</v>
      </c>
      <c r="J408" s="98">
        <v>13321.413491958014</v>
      </c>
      <c r="K408" s="98">
        <v>12316.745620210972</v>
      </c>
      <c r="L408" s="98">
        <v>0</v>
      </c>
      <c r="M408" s="98">
        <v>0</v>
      </c>
      <c r="N408" s="98">
        <v>0</v>
      </c>
      <c r="O408" s="98">
        <v>11857.72608431259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6963.75166086023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76.69972287739381</v>
      </c>
      <c r="I409" s="98">
        <v>74.703437593093028</v>
      </c>
      <c r="J409" s="98">
        <v>83.529257306862718</v>
      </c>
      <c r="K409" s="98">
        <v>75.680977936004012</v>
      </c>
      <c r="L409" s="98">
        <v>0</v>
      </c>
      <c r="M409" s="98">
        <v>0</v>
      </c>
      <c r="N409" s="98">
        <v>0</v>
      </c>
      <c r="O409" s="98">
        <v>72.854022194727477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48.2605842623611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4.8898504119645931</v>
      </c>
      <c r="I410" s="122">
        <f t="shared" si="225"/>
        <v>1.0650674080500822</v>
      </c>
      <c r="J410" s="122">
        <f t="shared" si="225"/>
        <v>5.4524017246655587</v>
      </c>
      <c r="K410" s="122">
        <f t="shared" si="225"/>
        <v>19.726625497691032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13.208819231020376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79.177262283567401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4.8898504119645931</v>
      </c>
      <c r="I411" s="98">
        <f>RES_hhdet_in_fech!I8</f>
        <v>1.0650674080500822</v>
      </c>
      <c r="J411" s="98">
        <f>RES_hhdet_in_fech!J8</f>
        <v>5.4524017246655587</v>
      </c>
      <c r="K411" s="98">
        <f>RES_hhdet_in_fech!K8</f>
        <v>19.726625497691032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13.208819231020376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79.177262283567401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1257.1782457787635</v>
      </c>
      <c r="I412" s="122">
        <v>1353.4101496480494</v>
      </c>
      <c r="J412" s="122">
        <v>1543.1706288995269</v>
      </c>
      <c r="K412" s="122">
        <v>1420.6722088767733</v>
      </c>
      <c r="L412" s="122">
        <v>0</v>
      </c>
      <c r="M412" s="122">
        <v>0</v>
      </c>
      <c r="N412" s="122">
        <v>0</v>
      </c>
      <c r="O412" s="122">
        <v>1465.0797302451995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1452.0109842866609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1502.3087900433754</v>
      </c>
      <c r="I413" s="98">
        <v>1753.9052391452017</v>
      </c>
      <c r="J413" s="98">
        <v>2041.9030308073152</v>
      </c>
      <c r="K413" s="98">
        <v>1948.8291429189162</v>
      </c>
      <c r="L413" s="98">
        <v>0</v>
      </c>
      <c r="M413" s="98">
        <v>0</v>
      </c>
      <c r="N413" s="98">
        <v>0</v>
      </c>
      <c r="O413" s="98">
        <v>1465.0797302451995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1777.1095549160477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1387.8926636655281</v>
      </c>
      <c r="I414" s="98">
        <v>1447.4694584920956</v>
      </c>
      <c r="J414" s="98">
        <v>1369.4010595665443</v>
      </c>
      <c r="K414" s="98">
        <v>1386.913960044539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1455.8704196563465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1054.2129303232148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358.03973773115467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696.17319259206022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1259.3524765858392</v>
      </c>
      <c r="I418" s="101">
        <v>1270.3647021792065</v>
      </c>
      <c r="J418" s="101">
        <v>1291.3180510771076</v>
      </c>
      <c r="K418" s="101">
        <v>1192.6578455906965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1471.6089895638931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967.17013674589509</v>
      </c>
      <c r="I419" s="104">
        <v>993.05691172113586</v>
      </c>
      <c r="J419" s="104">
        <v>1004.2142903490891</v>
      </c>
      <c r="K419" s="104">
        <v>922.43106678021604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1237.0749844162428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257.38150011874308</v>
      </c>
      <c r="I420" s="98">
        <v>314.2527757801617</v>
      </c>
      <c r="J420" s="98">
        <v>296.14472557545281</v>
      </c>
      <c r="K420" s="98">
        <v>250.70135034813907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330.34905159797751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709.78863662715207</v>
      </c>
      <c r="I421" s="98">
        <v>678.80413594097411</v>
      </c>
      <c r="J421" s="98">
        <v>708.0695647736361</v>
      </c>
      <c r="K421" s="98">
        <v>671.729716432077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906.72593281826539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736.68703026485605</v>
      </c>
      <c r="I422" s="122">
        <v>774.07724070586778</v>
      </c>
      <c r="J422" s="122">
        <v>774.95664964496973</v>
      </c>
      <c r="K422" s="122">
        <v>648.18793445927327</v>
      </c>
      <c r="L422" s="122">
        <v>0</v>
      </c>
      <c r="M422" s="122">
        <v>0</v>
      </c>
      <c r="N422" s="122">
        <v>0</v>
      </c>
      <c r="O422" s="122">
        <v>851.73529292028809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724.05524712636577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836.1103955649462</v>
      </c>
      <c r="I424" s="98">
        <v>890.61641695379183</v>
      </c>
      <c r="J424" s="98">
        <v>843.87928497970472</v>
      </c>
      <c r="K424" s="98">
        <v>862.34893937711149</v>
      </c>
      <c r="L424" s="98">
        <v>0</v>
      </c>
      <c r="M424" s="98">
        <v>0</v>
      </c>
      <c r="N424" s="98">
        <v>0</v>
      </c>
      <c r="O424" s="98">
        <v>949.34825863976187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914.87329669332621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679.38597820864982</v>
      </c>
      <c r="I425" s="33">
        <v>705.87248604982085</v>
      </c>
      <c r="J425" s="33">
        <v>741.52876737087729</v>
      </c>
      <c r="K425" s="33">
        <v>534.75133287683423</v>
      </c>
      <c r="L425" s="33">
        <v>0</v>
      </c>
      <c r="M425" s="33">
        <v>0</v>
      </c>
      <c r="N425" s="33">
        <v>0</v>
      </c>
      <c r="O425" s="33">
        <v>803.34595948670278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667.49354513746221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10120.477100985197</v>
      </c>
      <c r="I427" s="117">
        <f t="shared" si="226"/>
        <v>9964.6769458049148</v>
      </c>
      <c r="J427" s="117">
        <f t="shared" si="226"/>
        <v>11241.211573421886</v>
      </c>
      <c r="K427" s="117">
        <f t="shared" si="226"/>
        <v>10460.560281537937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10593.589688183412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8200.1199852841291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8688.4195210504276</v>
      </c>
      <c r="I428" s="122">
        <f t="shared" si="229"/>
        <v>8463.5184698867197</v>
      </c>
      <c r="J428" s="122">
        <f t="shared" si="229"/>
        <v>9605.6972841451407</v>
      </c>
      <c r="K428" s="122">
        <f t="shared" si="229"/>
        <v>8958.8961790873727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8934.7170841223888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6109.8606064490732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8611.7197981730333</v>
      </c>
      <c r="I429" s="98">
        <v>8388.8150322936272</v>
      </c>
      <c r="J429" s="98">
        <v>9522.1680268382788</v>
      </c>
      <c r="K429" s="98">
        <v>8883.2152011513681</v>
      </c>
      <c r="L429" s="98">
        <v>0</v>
      </c>
      <c r="M429" s="98">
        <v>0</v>
      </c>
      <c r="N429" s="98">
        <v>0</v>
      </c>
      <c r="O429" s="98">
        <v>8861.863061927661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6061.6000221867125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76.69972287739381</v>
      </c>
      <c r="I430" s="98">
        <v>74.703437593093028</v>
      </c>
      <c r="J430" s="98">
        <v>83.529257306862718</v>
      </c>
      <c r="K430" s="98">
        <v>75.680977936004012</v>
      </c>
      <c r="L430" s="98">
        <v>0</v>
      </c>
      <c r="M430" s="98">
        <v>0</v>
      </c>
      <c r="N430" s="98">
        <v>0</v>
      </c>
      <c r="O430" s="98">
        <v>72.854022194727477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48.2605842623611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13.20981209425066</v>
      </c>
      <c r="I431" s="122">
        <f t="shared" si="232"/>
        <v>2.9624484610970976</v>
      </c>
      <c r="J431" s="122">
        <f t="shared" si="232"/>
        <v>15.60979575826574</v>
      </c>
      <c r="K431" s="122">
        <f t="shared" si="232"/>
        <v>58.122359305581419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44.983956265133656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322.53587220998475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13.20981209425066</v>
      </c>
      <c r="I432" s="98">
        <f>RES_hhdet_in_tesh!I8</f>
        <v>2.9624484610970976</v>
      </c>
      <c r="J432" s="98">
        <f>RES_hhdet_in_tesh!J8</f>
        <v>15.60979575826574</v>
      </c>
      <c r="K432" s="98">
        <f>RES_hhdet_in_tesh!K8</f>
        <v>58.122359305581419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44.983956265133656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322.53587220998475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892.6723073976184</v>
      </c>
      <c r="I433" s="122">
        <v>945.77799470143475</v>
      </c>
      <c r="J433" s="122">
        <v>1057.4109255916628</v>
      </c>
      <c r="K433" s="122">
        <v>983.41283013236603</v>
      </c>
      <c r="L433" s="122">
        <v>0</v>
      </c>
      <c r="M433" s="122">
        <v>0</v>
      </c>
      <c r="N433" s="122">
        <v>0</v>
      </c>
      <c r="O433" s="122">
        <v>989.73447465533536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1181.7215296084028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951.12184990305195</v>
      </c>
      <c r="I434" s="98">
        <v>1120.4446034260579</v>
      </c>
      <c r="J434" s="98">
        <v>1316.4923943339031</v>
      </c>
      <c r="K434" s="98">
        <v>1268.3451545104547</v>
      </c>
      <c r="L434" s="98">
        <v>0</v>
      </c>
      <c r="M434" s="98">
        <v>0</v>
      </c>
      <c r="N434" s="98">
        <v>0</v>
      </c>
      <c r="O434" s="98">
        <v>989.73447465533536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1407.623970850042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882.63306645792181</v>
      </c>
      <c r="I435" s="98">
        <v>924.31832232769261</v>
      </c>
      <c r="J435" s="98">
        <v>878.7123987139679</v>
      </c>
      <c r="K435" s="98">
        <v>895.15993361630103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1202.5081105057054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924.80854497529333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228.63535238323311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696.17319259206022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891.76607771351644</v>
      </c>
      <c r="I439" s="101">
        <v>901.24952408693878</v>
      </c>
      <c r="J439" s="101">
        <v>918.01754293131103</v>
      </c>
      <c r="K439" s="101">
        <v>849.8795213381469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1169.0576464888175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892.04427601665986</v>
      </c>
      <c r="I440" s="104">
        <v>901.74811740474536</v>
      </c>
      <c r="J440" s="104">
        <v>918.6033314921275</v>
      </c>
      <c r="K440" s="104">
        <v>850.37772048488796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1169.1577931287904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182.25563938950796</v>
      </c>
      <c r="I441" s="98">
        <v>222.94398146377122</v>
      </c>
      <c r="J441" s="98">
        <v>210.53376671849128</v>
      </c>
      <c r="K441" s="98">
        <v>178.6480040528109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262.431860310525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709.78863662715207</v>
      </c>
      <c r="I442" s="98">
        <v>678.80413594097411</v>
      </c>
      <c r="J442" s="98">
        <v>708.0695647736361</v>
      </c>
      <c r="K442" s="98">
        <v>671.729716432077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906.72593281826539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526.175460442901</v>
      </c>
      <c r="I443" s="122">
        <v>552.41803275566224</v>
      </c>
      <c r="J443" s="122">
        <v>562.49356792681635</v>
      </c>
      <c r="K443" s="122">
        <v>460.12891301261635</v>
      </c>
      <c r="L443" s="122">
        <v>0</v>
      </c>
      <c r="M443" s="122">
        <v>0</v>
      </c>
      <c r="N443" s="122">
        <v>0</v>
      </c>
      <c r="O443" s="122">
        <v>624.15417314055389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586.00197701666968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519.47571721766167</v>
      </c>
      <c r="I445" s="98">
        <v>553.47582758059787</v>
      </c>
      <c r="J445" s="98">
        <v>524.5558374270795</v>
      </c>
      <c r="K445" s="98">
        <v>536.1593750675728</v>
      </c>
      <c r="L445" s="98">
        <v>0</v>
      </c>
      <c r="M445" s="98">
        <v>0</v>
      </c>
      <c r="N445" s="98">
        <v>0</v>
      </c>
      <c r="O445" s="98">
        <v>590.449678664153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573.2748423790058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530.03674932760055</v>
      </c>
      <c r="I446" s="33">
        <v>551.79895650307492</v>
      </c>
      <c r="J446" s="33">
        <v>580.89358967195597</v>
      </c>
      <c r="K446" s="33">
        <v>419.8571686977927</v>
      </c>
      <c r="L446" s="33">
        <v>0</v>
      </c>
      <c r="M446" s="33">
        <v>0</v>
      </c>
      <c r="N446" s="33">
        <v>0</v>
      </c>
      <c r="O446" s="33">
        <v>640.86238407757298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589.77451529688915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4370.1836822049436</v>
      </c>
      <c r="I448" s="117">
        <f t="shared" si="233"/>
        <v>4318.0286461358028</v>
      </c>
      <c r="J448" s="117">
        <f t="shared" si="233"/>
        <v>4993.1488019478084</v>
      </c>
      <c r="K448" s="117">
        <f t="shared" si="233"/>
        <v>4602.0966040532157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4838.706062302711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2532.4157845775121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4263.3481976237763</v>
      </c>
      <c r="I449" s="122">
        <f t="shared" si="236"/>
        <v>4106.4802714454372</v>
      </c>
      <c r="J449" s="122">
        <f t="shared" si="236"/>
        <v>4670.1892780123653</v>
      </c>
      <c r="K449" s="122">
        <f t="shared" si="236"/>
        <v>4307.2139649376541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4242.9901160775571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2442.6761525930556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4263.3481976237763</v>
      </c>
      <c r="I450" s="98">
        <v>4106.4802714454372</v>
      </c>
      <c r="J450" s="98">
        <v>4670.1892780123653</v>
      </c>
      <c r="K450" s="98">
        <v>4307.2139649376541</v>
      </c>
      <c r="L450" s="98">
        <v>0</v>
      </c>
      <c r="M450" s="98">
        <v>0</v>
      </c>
      <c r="N450" s="98">
        <v>0</v>
      </c>
      <c r="O450" s="98">
        <v>4242.9901160775571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2442.6761525930556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37.393613379733125</v>
      </c>
      <c r="I454" s="122">
        <v>136.85758911355074</v>
      </c>
      <c r="J454" s="122">
        <v>260.35135435077586</v>
      </c>
      <c r="K454" s="122">
        <v>227.05177016764026</v>
      </c>
      <c r="L454" s="122">
        <v>0</v>
      </c>
      <c r="M454" s="122">
        <v>0</v>
      </c>
      <c r="N454" s="122">
        <v>0</v>
      </c>
      <c r="O454" s="122">
        <v>524.24206551034729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42.222400213115279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522.4874403477387</v>
      </c>
      <c r="I455" s="98">
        <v>608.34706216677205</v>
      </c>
      <c r="J455" s="98">
        <v>715.84548043449695</v>
      </c>
      <c r="K455" s="98">
        <v>681.51314953552287</v>
      </c>
      <c r="L455" s="98">
        <v>0</v>
      </c>
      <c r="M455" s="98">
        <v>0</v>
      </c>
      <c r="N455" s="98">
        <v>0</v>
      </c>
      <c r="O455" s="98">
        <v>524.24206551034729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623.35696930962342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315.2736974782614</v>
      </c>
      <c r="I456" s="98">
        <v>328.80716219106455</v>
      </c>
      <c r="J456" s="98">
        <v>311.07314469113629</v>
      </c>
      <c r="K456" s="98">
        <v>315.05137516371752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330.71552452913573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81.332306823009091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81.332306823009091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69.441871201433557</v>
      </c>
      <c r="I464" s="122">
        <v>74.690785576815045</v>
      </c>
      <c r="J464" s="122">
        <v>62.608169584667237</v>
      </c>
      <c r="K464" s="122">
        <v>67.830868947921886</v>
      </c>
      <c r="L464" s="122">
        <v>0</v>
      </c>
      <c r="M464" s="122">
        <v>0</v>
      </c>
      <c r="N464" s="122">
        <v>0</v>
      </c>
      <c r="O464" s="122">
        <v>71.473880714807336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47.517231771341457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189.93083745653323</v>
      </c>
      <c r="I466" s="98">
        <v>202.31242527522338</v>
      </c>
      <c r="J466" s="98">
        <v>191.69561837598977</v>
      </c>
      <c r="K466" s="98">
        <v>195.89118506890472</v>
      </c>
      <c r="L466" s="98">
        <v>0</v>
      </c>
      <c r="M466" s="98">
        <v>0</v>
      </c>
      <c r="N466" s="98">
        <v>0</v>
      </c>
      <c r="O466" s="98">
        <v>215.65395043260833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207.82261807685603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135.06774694004909</v>
      </c>
      <c r="I469" s="118">
        <f t="shared" si="240"/>
        <v>130.2703895899426</v>
      </c>
      <c r="J469" s="118">
        <f t="shared" si="240"/>
        <v>143.68036382926829</v>
      </c>
      <c r="K469" s="118">
        <f t="shared" si="240"/>
        <v>130.64966853257761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124.69510131159599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78.460854646962702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116.23351437745332</v>
      </c>
      <c r="I470" s="123">
        <f t="shared" si="243"/>
        <v>110.52411209443068</v>
      </c>
      <c r="J470" s="123">
        <f t="shared" si="243"/>
        <v>122.45441744154657</v>
      </c>
      <c r="K470" s="123">
        <f t="shared" si="243"/>
        <v>111.80615515858581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104.32131068343681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59.366924691924758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115.51077430837783</v>
      </c>
      <c r="I471" s="99">
        <v>109.8310989609264</v>
      </c>
      <c r="J471" s="99">
        <v>121.6913760221121</v>
      </c>
      <c r="K471" s="99">
        <v>111.12335110123261</v>
      </c>
      <c r="L471" s="99">
        <v>0</v>
      </c>
      <c r="M471" s="99">
        <v>0</v>
      </c>
      <c r="N471" s="99">
        <v>0</v>
      </c>
      <c r="O471" s="99">
        <v>103.6842731700833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58.958328361608196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0.72274006907548249</v>
      </c>
      <c r="I472" s="99">
        <v>0.69301313350428617</v>
      </c>
      <c r="J472" s="99">
        <v>0.76304141943447323</v>
      </c>
      <c r="K472" s="99">
        <v>0.68280405735319238</v>
      </c>
      <c r="L472" s="99">
        <v>0</v>
      </c>
      <c r="M472" s="99">
        <v>0</v>
      </c>
      <c r="N472" s="99">
        <v>0</v>
      </c>
      <c r="O472" s="99">
        <v>0.63703751335350078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0.40859633031656101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4.6076969928058126E-2</v>
      </c>
      <c r="I473" s="123">
        <f t="shared" si="246"/>
        <v>9.8804784040395985E-3</v>
      </c>
      <c r="J473" s="123">
        <f t="shared" si="246"/>
        <v>4.9807797716093914E-2</v>
      </c>
      <c r="K473" s="123">
        <f t="shared" si="246"/>
        <v>0.17797629331772302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0.11549826768348403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0.67035116354380264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4.6076969928058126E-2</v>
      </c>
      <c r="I474" s="99">
        <f>RES_hhdet_in_fecs!I8</f>
        <v>9.8804784040395985E-3</v>
      </c>
      <c r="J474" s="99">
        <f>RES_hhdet_in_fecs!J8</f>
        <v>4.9807797716093914E-2</v>
      </c>
      <c r="K474" s="99">
        <f>RES_hhdet_in_fecs!K8</f>
        <v>0.17797629331772302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0.11549826768348403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0.67035116354380264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11.846367341467131</v>
      </c>
      <c r="I475" s="123">
        <v>12.555392883430297</v>
      </c>
      <c r="J475" s="123">
        <v>14.096894250828454</v>
      </c>
      <c r="K475" s="123">
        <v>12.817497538288302</v>
      </c>
      <c r="L475" s="123">
        <v>0</v>
      </c>
      <c r="M475" s="123">
        <v>0</v>
      </c>
      <c r="N475" s="123">
        <v>0</v>
      </c>
      <c r="O475" s="123">
        <v>12.810696240290275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12.293393642595769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14.156227923069485</v>
      </c>
      <c r="I476" s="99">
        <v>16.270728694846326</v>
      </c>
      <c r="J476" s="99">
        <v>18.652824617497917</v>
      </c>
      <c r="K476" s="99">
        <v>17.582601099557625</v>
      </c>
      <c r="L476" s="99">
        <v>0</v>
      </c>
      <c r="M476" s="99">
        <v>0</v>
      </c>
      <c r="N476" s="99">
        <v>0</v>
      </c>
      <c r="O476" s="99">
        <v>12.810696240290275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15.045827849115009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13.07808688188396</v>
      </c>
      <c r="I477" s="99">
        <v>13.4279676732588</v>
      </c>
      <c r="J477" s="99">
        <v>12.509505794215631</v>
      </c>
      <c r="K477" s="99">
        <v>12.512926034319635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12.326069399701705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9.7797829626460917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3.3214835696806233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6.4582993929654693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11.866855078120416</v>
      </c>
      <c r="I481" s="102">
        <v>11.784992114363552</v>
      </c>
      <c r="J481" s="102">
        <v>11.796215965567788</v>
      </c>
      <c r="K481" s="102">
        <v>10.760320997596809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12.4593193801349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9.1136262976707112</v>
      </c>
      <c r="I482" s="105">
        <v>9.2124473024730484</v>
      </c>
      <c r="J482" s="105">
        <v>9.1735174264670007</v>
      </c>
      <c r="K482" s="105">
        <v>8.3222983133061348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10.473646489877044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2.4253011118687953</v>
      </c>
      <c r="I483" s="99">
        <v>2.915278170223929</v>
      </c>
      <c r="J483" s="99">
        <v>2.7052879319993717</v>
      </c>
      <c r="K483" s="99">
        <v>2.2618616179402915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2.7968871962406312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6.6883251858019159</v>
      </c>
      <c r="I484" s="99">
        <v>6.2971691322491194</v>
      </c>
      <c r="J484" s="99">
        <v>6.4682294944676268</v>
      </c>
      <c r="K484" s="99">
        <v>6.0604366953658442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7.6767592936364144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6.9417882512005979</v>
      </c>
      <c r="I485" s="123">
        <v>7.1810041336775647</v>
      </c>
      <c r="J485" s="123">
        <v>7.0792443391771736</v>
      </c>
      <c r="K485" s="123">
        <v>5.8480395423857763</v>
      </c>
      <c r="L485" s="123">
        <v>0</v>
      </c>
      <c r="M485" s="123">
        <v>0</v>
      </c>
      <c r="N485" s="123">
        <v>0</v>
      </c>
      <c r="O485" s="123">
        <v>7.4475961201854348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6.1301851488983559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7.8786527822442043</v>
      </c>
      <c r="I487" s="99">
        <v>8.2621214464777637</v>
      </c>
      <c r="J487" s="99">
        <v>7.7088539776751794</v>
      </c>
      <c r="K487" s="99">
        <v>7.7802292031534961</v>
      </c>
      <c r="L487" s="99">
        <v>0</v>
      </c>
      <c r="M487" s="99">
        <v>0</v>
      </c>
      <c r="N487" s="99">
        <v>0</v>
      </c>
      <c r="O487" s="99">
        <v>8.3011264961307507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7.745738628055701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6.4018414982325185</v>
      </c>
      <c r="I488" s="110">
        <v>6.5482783546908108</v>
      </c>
      <c r="J488" s="110">
        <v>6.773879972708464</v>
      </c>
      <c r="K488" s="110">
        <v>4.8245991228084417</v>
      </c>
      <c r="L488" s="110">
        <v>0</v>
      </c>
      <c r="M488" s="110">
        <v>0</v>
      </c>
      <c r="N488" s="110">
        <v>0</v>
      </c>
      <c r="O488" s="110">
        <v>7.0244784979219448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5.6513077332523682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95.365068407551192</v>
      </c>
      <c r="I490" s="118">
        <f t="shared" si="247"/>
        <v>92.44088648483654</v>
      </c>
      <c r="J490" s="118">
        <f t="shared" si="247"/>
        <v>102.68869030686739</v>
      </c>
      <c r="K490" s="118">
        <f t="shared" si="247"/>
        <v>94.376594980861341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92.630630803195999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69.425991942573845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81.870816337089309</v>
      </c>
      <c r="I491" s="123">
        <f t="shared" si="250"/>
        <v>78.514853456086428</v>
      </c>
      <c r="J491" s="123">
        <f t="shared" si="250"/>
        <v>87.748234890025557</v>
      </c>
      <c r="K491" s="123">
        <f t="shared" si="250"/>
        <v>80.82837758332829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78.125404505096569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51.728893478975721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81.148076268013824</v>
      </c>
      <c r="I492" s="99">
        <v>77.821840322582148</v>
      </c>
      <c r="J492" s="99">
        <v>86.985193470591085</v>
      </c>
      <c r="K492" s="99">
        <v>80.145573525975095</v>
      </c>
      <c r="L492" s="99">
        <v>0</v>
      </c>
      <c r="M492" s="99">
        <v>0</v>
      </c>
      <c r="N492" s="99">
        <v>0</v>
      </c>
      <c r="O492" s="99">
        <v>77.488366991743064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51.320297148659158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0.72274006907548249</v>
      </c>
      <c r="I493" s="99">
        <v>0.69301313350428617</v>
      </c>
      <c r="J493" s="99">
        <v>0.76304141943447323</v>
      </c>
      <c r="K493" s="99">
        <v>0.68280405735319238</v>
      </c>
      <c r="L493" s="99">
        <v>0</v>
      </c>
      <c r="M493" s="99">
        <v>0</v>
      </c>
      <c r="N493" s="99">
        <v>0</v>
      </c>
      <c r="O493" s="99">
        <v>0.63703751335350078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0.40859633031656101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0.1244758148700794</v>
      </c>
      <c r="I494" s="123">
        <f t="shared" si="253"/>
        <v>2.7482211756473023E-2</v>
      </c>
      <c r="J494" s="123">
        <f t="shared" si="253"/>
        <v>0.1425957933363633</v>
      </c>
      <c r="K494" s="123">
        <f t="shared" si="253"/>
        <v>0.52438781631957487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0.39334091346870448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2.730737221580489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0.1244758148700794</v>
      </c>
      <c r="I495" s="99">
        <f>RES_hhdet_in_tess!I8</f>
        <v>2.7482211756473023E-2</v>
      </c>
      <c r="J495" s="99">
        <f>RES_hhdet_in_tess!J8</f>
        <v>0.1425957933363633</v>
      </c>
      <c r="K495" s="99">
        <f>RES_hhdet_in_tess!K8</f>
        <v>0.52438781631957487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0.39334091346870448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2.730737221580489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8.4116346305663132</v>
      </c>
      <c r="I496" s="123">
        <v>8.7738475339994544</v>
      </c>
      <c r="J496" s="123">
        <v>9.6594697427375813</v>
      </c>
      <c r="K496" s="123">
        <v>8.8724840611252223</v>
      </c>
      <c r="L496" s="123">
        <v>0</v>
      </c>
      <c r="M496" s="123">
        <v>0</v>
      </c>
      <c r="N496" s="123">
        <v>0</v>
      </c>
      <c r="O496" s="123">
        <v>8.6542646462187793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10.004998651262575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8.9624035877806048</v>
      </c>
      <c r="I497" s="99">
        <v>10.394204745539744</v>
      </c>
      <c r="J497" s="99">
        <v>12.026184089687787</v>
      </c>
      <c r="K497" s="99">
        <v>11.443182173944923</v>
      </c>
      <c r="L497" s="99">
        <v>0</v>
      </c>
      <c r="M497" s="99">
        <v>0</v>
      </c>
      <c r="N497" s="99">
        <v>0</v>
      </c>
      <c r="O497" s="99">
        <v>8.6542646462187793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11.917592746665482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8.3170350490030227</v>
      </c>
      <c r="I498" s="99">
        <v>8.5747692147832932</v>
      </c>
      <c r="J498" s="99">
        <v>8.0270551613570902</v>
      </c>
      <c r="K498" s="99">
        <v>8.0762544475848674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10.180987417339121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8.5793169403508767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2.1210175473854078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6.4582993929654693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8.4030952450259875</v>
      </c>
      <c r="I502" s="102">
        <v>8.3607632644536238</v>
      </c>
      <c r="J502" s="102">
        <v>8.3861084320511914</v>
      </c>
      <c r="K502" s="102">
        <v>7.6677284207635319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9.8977803850664898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8.4057167024874708</v>
      </c>
      <c r="I503" s="105">
        <v>8.3653886435345655</v>
      </c>
      <c r="J503" s="105">
        <v>8.3914596221532634</v>
      </c>
      <c r="K503" s="105">
        <v>7.6722232411007152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9.8986282726379304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1.7173915166855562</v>
      </c>
      <c r="I504" s="99">
        <v>2.0682195112854447</v>
      </c>
      <c r="J504" s="99">
        <v>1.9232301276856349</v>
      </c>
      <c r="K504" s="99">
        <v>1.6117865457348703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2.2218689790015156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6.6883251858019159</v>
      </c>
      <c r="I505" s="99">
        <v>6.2971691322491194</v>
      </c>
      <c r="J505" s="99">
        <v>6.4682294944676268</v>
      </c>
      <c r="K505" s="99">
        <v>6.0604366953658442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7.6767592936364144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4.9581416250254895</v>
      </c>
      <c r="I506" s="123">
        <v>5.124703282994183</v>
      </c>
      <c r="J506" s="123">
        <v>5.1383898807678721</v>
      </c>
      <c r="K506" s="123">
        <v>4.1513455200882579</v>
      </c>
      <c r="L506" s="123">
        <v>0</v>
      </c>
      <c r="M506" s="123">
        <v>0</v>
      </c>
      <c r="N506" s="123">
        <v>0</v>
      </c>
      <c r="O506" s="123">
        <v>5.4576207384119453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4.9613625907550638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4.8950100686163776</v>
      </c>
      <c r="I508" s="99">
        <v>5.1345162946821619</v>
      </c>
      <c r="J508" s="99">
        <v>4.7918279614598287</v>
      </c>
      <c r="K508" s="99">
        <v>4.8373026706084419</v>
      </c>
      <c r="L508" s="99">
        <v>0</v>
      </c>
      <c r="M508" s="99">
        <v>0</v>
      </c>
      <c r="N508" s="99">
        <v>0</v>
      </c>
      <c r="O508" s="99">
        <v>5.1629077396883538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4.8536088080796649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4.9945264787192789</v>
      </c>
      <c r="I509" s="110">
        <v>5.1189602009151418</v>
      </c>
      <c r="J509" s="110">
        <v>5.3064744437427063</v>
      </c>
      <c r="K509" s="110">
        <v>3.7880083756065352</v>
      </c>
      <c r="L509" s="110">
        <v>0</v>
      </c>
      <c r="M509" s="110">
        <v>0</v>
      </c>
      <c r="N509" s="110">
        <v>0</v>
      </c>
      <c r="O509" s="110">
        <v>5.6037177805142377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4.9933026370855558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41.180159951793954</v>
      </c>
      <c r="I511" s="118">
        <f t="shared" si="254"/>
        <v>40.057735748649414</v>
      </c>
      <c r="J511" s="118">
        <f t="shared" si="254"/>
        <v>45.61251317354607</v>
      </c>
      <c r="K511" s="118">
        <f t="shared" si="254"/>
        <v>41.520740340274735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42.309774874734487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21.440598207202118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40.173451157952101</v>
      </c>
      <c r="I512" s="123">
        <f t="shared" si="257"/>
        <v>38.095231655725797</v>
      </c>
      <c r="J512" s="123">
        <f t="shared" si="257"/>
        <v>42.662271527576884</v>
      </c>
      <c r="K512" s="123">
        <f t="shared" si="257"/>
        <v>38.860269137043424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37.100818751022146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20.680821157809767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40.173451157952101</v>
      </c>
      <c r="I513" s="99">
        <v>38.095231655725797</v>
      </c>
      <c r="J513" s="99">
        <v>42.662271527576884</v>
      </c>
      <c r="K513" s="99">
        <v>38.860269137043424</v>
      </c>
      <c r="L513" s="99">
        <v>0</v>
      </c>
      <c r="M513" s="99">
        <v>0</v>
      </c>
      <c r="N513" s="99">
        <v>0</v>
      </c>
      <c r="O513" s="99">
        <v>37.100818751022146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20.680821157809767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0.35235932677685994</v>
      </c>
      <c r="I517" s="123">
        <v>1.2696083303694319</v>
      </c>
      <c r="J517" s="123">
        <v>2.3783147771287778</v>
      </c>
      <c r="K517" s="123">
        <v>2.0484918948957631</v>
      </c>
      <c r="L517" s="123">
        <v>0</v>
      </c>
      <c r="M517" s="123">
        <v>0</v>
      </c>
      <c r="N517" s="123">
        <v>0</v>
      </c>
      <c r="O517" s="123">
        <v>4.5839866042726722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0.35747428357785183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4.9233894799285611</v>
      </c>
      <c r="I518" s="99">
        <v>5.6435489101146974</v>
      </c>
      <c r="J518" s="99">
        <v>6.5392626379980259</v>
      </c>
      <c r="K518" s="99">
        <v>6.1487041570194867</v>
      </c>
      <c r="L518" s="99">
        <v>0</v>
      </c>
      <c r="M518" s="99">
        <v>0</v>
      </c>
      <c r="N518" s="99">
        <v>0</v>
      </c>
      <c r="O518" s="99">
        <v>4.5839866042726722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5.2776271574442859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2.9708182160887611</v>
      </c>
      <c r="I519" s="99">
        <v>3.0502971366574703</v>
      </c>
      <c r="J519" s="99">
        <v>2.8416593362140237</v>
      </c>
      <c r="K519" s="99">
        <v>2.842436277956049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2.7999899248362397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0.75450820768865035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0.75450820768865035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0.6543494670649872</v>
      </c>
      <c r="I527" s="123">
        <v>0.69289576255418728</v>
      </c>
      <c r="J527" s="123">
        <v>0.57192686884040722</v>
      </c>
      <c r="K527" s="123">
        <v>0.6119793083355497</v>
      </c>
      <c r="L527" s="123">
        <v>0</v>
      </c>
      <c r="M527" s="123">
        <v>0</v>
      </c>
      <c r="N527" s="123">
        <v>0</v>
      </c>
      <c r="O527" s="123">
        <v>0.62496951943966605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0.40230276581450036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1.7897147660145938</v>
      </c>
      <c r="I529" s="99">
        <v>1.8768235077818891</v>
      </c>
      <c r="J529" s="99">
        <v>1.7511432695686941</v>
      </c>
      <c r="K529" s="99">
        <v>1.7673568657883489</v>
      </c>
      <c r="L529" s="99">
        <v>0</v>
      </c>
      <c r="M529" s="99">
        <v>0</v>
      </c>
      <c r="N529" s="99">
        <v>0</v>
      </c>
      <c r="O529" s="99">
        <v>1.8856838948610615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1.7595219867491334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701262</v>
      </c>
      <c r="C5" s="120">
        <v>683584</v>
      </c>
      <c r="D5" s="120">
        <v>658766</v>
      </c>
      <c r="E5" s="120">
        <v>628488</v>
      </c>
      <c r="F5" s="120">
        <v>603202</v>
      </c>
      <c r="G5" s="120">
        <v>583707</v>
      </c>
      <c r="H5" s="120">
        <v>564446</v>
      </c>
      <c r="I5" s="120">
        <v>555758</v>
      </c>
      <c r="J5" s="120">
        <v>528646</v>
      </c>
      <c r="K5" s="120">
        <v>502260</v>
      </c>
      <c r="L5" s="120">
        <v>469869</v>
      </c>
      <c r="M5" s="120">
        <v>428570</v>
      </c>
      <c r="N5" s="120">
        <v>389537</v>
      </c>
      <c r="O5" s="120">
        <v>355410</v>
      </c>
      <c r="P5" s="120">
        <v>330631</v>
      </c>
      <c r="Q5" s="120">
        <v>324361</v>
      </c>
      <c r="R5" s="120">
        <v>334006</v>
      </c>
      <c r="S5" s="120">
        <v>335127</v>
      </c>
      <c r="T5" s="120">
        <v>328159</v>
      </c>
      <c r="U5" s="120">
        <v>316631</v>
      </c>
      <c r="V5" s="120">
        <v>319336</v>
      </c>
      <c r="W5" s="120">
        <v>322673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701262</v>
      </c>
      <c r="C7" s="52">
        <v>683584</v>
      </c>
      <c r="D7" s="52">
        <v>658766</v>
      </c>
      <c r="E7" s="52">
        <v>628488</v>
      </c>
      <c r="F7" s="52">
        <v>603202</v>
      </c>
      <c r="G7" s="52">
        <v>583707</v>
      </c>
      <c r="H7" s="52">
        <v>564446</v>
      </c>
      <c r="I7" s="52">
        <v>555758</v>
      </c>
      <c r="J7" s="52">
        <v>528646</v>
      </c>
      <c r="K7" s="52">
        <v>502260</v>
      </c>
      <c r="L7" s="52">
        <v>469869</v>
      </c>
      <c r="M7" s="52">
        <v>428570</v>
      </c>
      <c r="N7" s="52">
        <v>389537</v>
      </c>
      <c r="O7" s="52">
        <v>355410</v>
      </c>
      <c r="P7" s="52">
        <v>330631</v>
      </c>
      <c r="Q7" s="52">
        <v>324361</v>
      </c>
      <c r="R7" s="52">
        <v>334006</v>
      </c>
      <c r="S7" s="52">
        <v>335127</v>
      </c>
      <c r="T7" s="52">
        <v>328159</v>
      </c>
      <c r="U7" s="52">
        <v>316631</v>
      </c>
      <c r="V7" s="52">
        <v>319336</v>
      </c>
      <c r="W7" s="52">
        <v>322673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45659</v>
      </c>
      <c r="C9" s="52">
        <v>46628</v>
      </c>
      <c r="D9" s="52">
        <v>47564</v>
      </c>
      <c r="E9" s="52">
        <v>45376</v>
      </c>
      <c r="F9" s="52">
        <v>42690</v>
      </c>
      <c r="G9" s="52">
        <v>39669</v>
      </c>
      <c r="H9" s="52">
        <v>37290</v>
      </c>
      <c r="I9" s="52">
        <v>34855</v>
      </c>
      <c r="J9" s="52">
        <v>33140</v>
      </c>
      <c r="K9" s="52">
        <v>30587</v>
      </c>
      <c r="L9" s="52">
        <v>28947</v>
      </c>
      <c r="M9" s="52">
        <v>28873</v>
      </c>
      <c r="N9" s="52">
        <v>27900</v>
      </c>
      <c r="O9" s="52">
        <v>25774</v>
      </c>
      <c r="P9" s="52">
        <v>24716</v>
      </c>
      <c r="Q9" s="52">
        <v>22667</v>
      </c>
      <c r="R9" s="52">
        <v>21216</v>
      </c>
      <c r="S9" s="52">
        <v>24141</v>
      </c>
      <c r="T9" s="52">
        <v>30171</v>
      </c>
      <c r="U9" s="52">
        <v>35736</v>
      </c>
      <c r="V9" s="52">
        <v>38315</v>
      </c>
      <c r="W9" s="52">
        <v>48997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80259</v>
      </c>
      <c r="C11" s="52">
        <v>77746</v>
      </c>
      <c r="D11" s="52">
        <v>72044</v>
      </c>
      <c r="E11" s="52">
        <v>65683</v>
      </c>
      <c r="F11" s="52">
        <v>60641</v>
      </c>
      <c r="G11" s="52">
        <v>56513</v>
      </c>
      <c r="H11" s="52">
        <v>50504</v>
      </c>
      <c r="I11" s="52">
        <v>46556</v>
      </c>
      <c r="J11" s="52">
        <v>41569</v>
      </c>
      <c r="K11" s="52">
        <v>37117</v>
      </c>
      <c r="L11" s="52">
        <v>32058</v>
      </c>
      <c r="M11" s="52">
        <v>26608</v>
      </c>
      <c r="N11" s="52">
        <v>20930</v>
      </c>
      <c r="O11" s="52">
        <v>16462</v>
      </c>
      <c r="P11" s="52">
        <v>14418</v>
      </c>
      <c r="Q11" s="52">
        <v>13334</v>
      </c>
      <c r="R11" s="52">
        <v>13115</v>
      </c>
      <c r="S11" s="52">
        <v>12661</v>
      </c>
      <c r="T11" s="52">
        <v>12080</v>
      </c>
      <c r="U11" s="52">
        <v>11300</v>
      </c>
      <c r="V11" s="52">
        <v>11003</v>
      </c>
      <c r="W11" s="52">
        <v>11241</v>
      </c>
      <c r="DA11" s="63" t="s">
        <v>1070</v>
      </c>
    </row>
    <row r="12" spans="1:105" ht="12" customHeight="1" x14ac:dyDescent="0.25">
      <c r="A12" s="97" t="s">
        <v>140</v>
      </c>
      <c r="B12" s="52">
        <v>29</v>
      </c>
      <c r="C12" s="52">
        <v>27</v>
      </c>
      <c r="D12" s="52">
        <v>26</v>
      </c>
      <c r="E12" s="52">
        <v>22</v>
      </c>
      <c r="F12" s="52">
        <v>21</v>
      </c>
      <c r="G12" s="52">
        <v>23</v>
      </c>
      <c r="H12" s="52">
        <v>24</v>
      </c>
      <c r="I12" s="52">
        <v>26</v>
      </c>
      <c r="J12" s="52">
        <v>24</v>
      </c>
      <c r="K12" s="52">
        <v>26</v>
      </c>
      <c r="L12" s="52">
        <v>26</v>
      </c>
      <c r="M12" s="52">
        <v>23</v>
      </c>
      <c r="N12" s="52">
        <v>18</v>
      </c>
      <c r="O12" s="52">
        <v>12</v>
      </c>
      <c r="P12" s="52">
        <v>12</v>
      </c>
      <c r="Q12" s="52">
        <v>10</v>
      </c>
      <c r="R12" s="52">
        <v>9</v>
      </c>
      <c r="S12" s="52">
        <v>8</v>
      </c>
      <c r="T12" s="52">
        <v>8</v>
      </c>
      <c r="U12" s="52">
        <v>8</v>
      </c>
      <c r="V12" s="52">
        <v>8</v>
      </c>
      <c r="W12" s="52">
        <v>8</v>
      </c>
      <c r="DA12" s="63" t="s">
        <v>1071</v>
      </c>
    </row>
    <row r="13" spans="1:105" ht="12" customHeight="1" x14ac:dyDescent="0.25">
      <c r="A13" s="97" t="s">
        <v>122</v>
      </c>
      <c r="B13" s="52">
        <v>598474</v>
      </c>
      <c r="C13" s="52">
        <v>584486</v>
      </c>
      <c r="D13" s="52">
        <v>566751</v>
      </c>
      <c r="E13" s="52">
        <v>543555</v>
      </c>
      <c r="F13" s="52">
        <v>523654</v>
      </c>
      <c r="G13" s="52">
        <v>507469</v>
      </c>
      <c r="H13" s="52">
        <v>491160</v>
      </c>
      <c r="I13" s="52">
        <v>481927</v>
      </c>
      <c r="J13" s="52">
        <v>458512</v>
      </c>
      <c r="K13" s="52">
        <v>433653</v>
      </c>
      <c r="L13" s="52">
        <v>399449</v>
      </c>
      <c r="M13" s="52">
        <v>360583</v>
      </c>
      <c r="N13" s="52">
        <v>327203</v>
      </c>
      <c r="O13" s="52">
        <v>299952</v>
      </c>
      <c r="P13" s="52">
        <v>278667</v>
      </c>
      <c r="Q13" s="52">
        <v>273338</v>
      </c>
      <c r="R13" s="52">
        <v>280723</v>
      </c>
      <c r="S13" s="52">
        <v>282138</v>
      </c>
      <c r="T13" s="52">
        <v>274774</v>
      </c>
      <c r="U13" s="52">
        <v>264157</v>
      </c>
      <c r="V13" s="52">
        <v>266948</v>
      </c>
      <c r="W13" s="52">
        <v>267408</v>
      </c>
      <c r="DA13" s="63" t="s">
        <v>1072</v>
      </c>
    </row>
    <row r="14" spans="1:105" ht="12" customHeight="1" x14ac:dyDescent="0.25">
      <c r="A14" s="97" t="s">
        <v>121</v>
      </c>
      <c r="B14" s="52">
        <v>22500</v>
      </c>
      <c r="C14" s="52">
        <v>21325</v>
      </c>
      <c r="D14" s="52">
        <v>19945</v>
      </c>
      <c r="E14" s="52">
        <v>19228</v>
      </c>
      <c r="F14" s="52">
        <v>18886</v>
      </c>
      <c r="G14" s="52">
        <v>19702</v>
      </c>
      <c r="H14" s="52">
        <v>22758</v>
      </c>
      <c r="I14" s="52">
        <v>27249</v>
      </c>
      <c r="J14" s="52">
        <v>28541</v>
      </c>
      <c r="K14" s="52">
        <v>31464</v>
      </c>
      <c r="L14" s="52">
        <v>38336</v>
      </c>
      <c r="M14" s="52">
        <v>41356</v>
      </c>
      <c r="N14" s="52">
        <v>41386</v>
      </c>
      <c r="O14" s="52">
        <v>38984</v>
      </c>
      <c r="P14" s="52">
        <v>37534</v>
      </c>
      <c r="Q14" s="52">
        <v>37679</v>
      </c>
      <c r="R14" s="52">
        <v>40159</v>
      </c>
      <c r="S14" s="52">
        <v>40320</v>
      </c>
      <c r="T14" s="52">
        <v>41297</v>
      </c>
      <c r="U14" s="52">
        <v>41166</v>
      </c>
      <c r="V14" s="52">
        <v>41377</v>
      </c>
      <c r="W14" s="52">
        <v>44016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322098</v>
      </c>
      <c r="C16" s="52">
        <v>311420</v>
      </c>
      <c r="D16" s="52">
        <v>300359</v>
      </c>
      <c r="E16" s="52">
        <v>286401</v>
      </c>
      <c r="F16" s="52">
        <v>278787</v>
      </c>
      <c r="G16" s="52">
        <v>266678</v>
      </c>
      <c r="H16" s="52">
        <v>247588</v>
      </c>
      <c r="I16" s="52">
        <v>237418</v>
      </c>
      <c r="J16" s="52">
        <v>219423</v>
      </c>
      <c r="K16" s="52">
        <v>201547</v>
      </c>
      <c r="L16" s="52">
        <v>181940</v>
      </c>
      <c r="M16" s="52">
        <v>160423</v>
      </c>
      <c r="N16" s="52">
        <v>139418</v>
      </c>
      <c r="O16" s="52">
        <v>123658</v>
      </c>
      <c r="P16" s="52">
        <v>113471</v>
      </c>
      <c r="Q16" s="52">
        <v>107559</v>
      </c>
      <c r="R16" s="52">
        <v>102773</v>
      </c>
      <c r="S16" s="52">
        <v>96991</v>
      </c>
      <c r="T16" s="52">
        <v>90510</v>
      </c>
      <c r="U16" s="52">
        <v>83431</v>
      </c>
      <c r="V16" s="52">
        <v>80378</v>
      </c>
      <c r="W16" s="52">
        <v>78162</v>
      </c>
      <c r="DA16" s="63" t="s">
        <v>1074</v>
      </c>
    </row>
    <row r="17" spans="1:105" ht="12" customHeight="1" x14ac:dyDescent="0.25">
      <c r="A17" s="109" t="s">
        <v>120</v>
      </c>
      <c r="B17" s="36">
        <v>379164</v>
      </c>
      <c r="C17" s="36">
        <v>372164</v>
      </c>
      <c r="D17" s="36">
        <v>358407</v>
      </c>
      <c r="E17" s="36">
        <v>342087</v>
      </c>
      <c r="F17" s="36">
        <v>324415</v>
      </c>
      <c r="G17" s="36">
        <v>317029</v>
      </c>
      <c r="H17" s="36">
        <v>316858</v>
      </c>
      <c r="I17" s="36">
        <v>318340</v>
      </c>
      <c r="J17" s="36">
        <v>309223</v>
      </c>
      <c r="K17" s="36">
        <v>300713</v>
      </c>
      <c r="L17" s="36">
        <v>287929</v>
      </c>
      <c r="M17" s="36">
        <v>268147</v>
      </c>
      <c r="N17" s="36">
        <v>250119</v>
      </c>
      <c r="O17" s="36">
        <v>231752</v>
      </c>
      <c r="P17" s="36">
        <v>217160</v>
      </c>
      <c r="Q17" s="36">
        <v>216802</v>
      </c>
      <c r="R17" s="36">
        <v>231233</v>
      </c>
      <c r="S17" s="36">
        <v>238136</v>
      </c>
      <c r="T17" s="36">
        <v>237649</v>
      </c>
      <c r="U17" s="36">
        <v>233200</v>
      </c>
      <c r="V17" s="36">
        <v>238958</v>
      </c>
      <c r="W17" s="36">
        <v>244511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54786</v>
      </c>
      <c r="D21" s="52">
        <v>54795</v>
      </c>
      <c r="E21" s="52">
        <v>54857</v>
      </c>
      <c r="F21" s="52">
        <v>55016</v>
      </c>
      <c r="G21" s="52">
        <v>55308</v>
      </c>
      <c r="H21" s="52">
        <v>55784</v>
      </c>
      <c r="I21" s="52">
        <v>56486</v>
      </c>
      <c r="J21" s="52">
        <v>57479</v>
      </c>
      <c r="K21" s="52">
        <v>58816</v>
      </c>
      <c r="L21" s="52">
        <v>60554</v>
      </c>
      <c r="M21" s="52">
        <v>62742</v>
      </c>
      <c r="N21" s="52">
        <v>65407</v>
      </c>
      <c r="O21" s="52">
        <v>57639</v>
      </c>
      <c r="P21" s="52">
        <v>24779</v>
      </c>
      <c r="Q21" s="52">
        <v>16003</v>
      </c>
      <c r="R21" s="52">
        <v>26029</v>
      </c>
      <c r="S21" s="52">
        <v>31929</v>
      </c>
      <c r="T21" s="52">
        <v>31002</v>
      </c>
      <c r="U21" s="52">
        <v>31137</v>
      </c>
      <c r="V21" s="52">
        <v>32145</v>
      </c>
      <c r="W21" s="52">
        <v>32200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7134</v>
      </c>
      <c r="D23" s="52">
        <v>7150</v>
      </c>
      <c r="E23" s="52">
        <v>7262</v>
      </c>
      <c r="F23" s="52">
        <v>7554</v>
      </c>
      <c r="G23" s="52">
        <v>8099</v>
      </c>
      <c r="H23" s="52">
        <v>8946</v>
      </c>
      <c r="I23" s="52">
        <v>5885</v>
      </c>
      <c r="J23" s="52">
        <v>4688</v>
      </c>
      <c r="K23" s="52">
        <v>6830</v>
      </c>
      <c r="L23" s="52">
        <v>6049</v>
      </c>
      <c r="M23" s="52">
        <v>4988</v>
      </c>
      <c r="N23" s="52">
        <v>4887</v>
      </c>
      <c r="O23" s="52">
        <v>6356</v>
      </c>
      <c r="P23" s="52">
        <v>3974</v>
      </c>
      <c r="Q23" s="52">
        <v>3430</v>
      </c>
      <c r="R23" s="52">
        <v>3696</v>
      </c>
      <c r="S23" s="52">
        <v>4297</v>
      </c>
      <c r="T23" s="52">
        <v>4180</v>
      </c>
      <c r="U23" s="52">
        <v>3918</v>
      </c>
      <c r="V23" s="52">
        <v>3630</v>
      </c>
      <c r="W23" s="52">
        <v>3731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12540</v>
      </c>
      <c r="D25" s="52">
        <v>12561</v>
      </c>
      <c r="E25" s="52">
        <v>12690</v>
      </c>
      <c r="F25" s="52">
        <v>13018</v>
      </c>
      <c r="G25" s="52">
        <v>13620</v>
      </c>
      <c r="H25" s="52">
        <v>14594</v>
      </c>
      <c r="I25" s="52">
        <v>8512</v>
      </c>
      <c r="J25" s="52">
        <v>6997</v>
      </c>
      <c r="K25" s="52">
        <v>8029</v>
      </c>
      <c r="L25" s="52">
        <v>7242</v>
      </c>
      <c r="M25" s="52">
        <v>7446</v>
      </c>
      <c r="N25" s="52">
        <v>7874</v>
      </c>
      <c r="O25" s="52">
        <v>6828</v>
      </c>
      <c r="P25" s="52">
        <v>3176</v>
      </c>
      <c r="Q25" s="52">
        <v>2806</v>
      </c>
      <c r="R25" s="52">
        <v>2446</v>
      </c>
      <c r="S25" s="52">
        <v>2680</v>
      </c>
      <c r="T25" s="52">
        <v>2151</v>
      </c>
      <c r="U25" s="52">
        <v>2032</v>
      </c>
      <c r="V25" s="52">
        <v>2024</v>
      </c>
      <c r="W25" s="52">
        <v>1900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5</v>
      </c>
      <c r="D26" s="52">
        <v>4</v>
      </c>
      <c r="E26" s="52">
        <v>5</v>
      </c>
      <c r="F26" s="52">
        <v>4</v>
      </c>
      <c r="G26" s="52">
        <v>5</v>
      </c>
      <c r="H26" s="52">
        <v>4</v>
      </c>
      <c r="I26" s="52">
        <v>3</v>
      </c>
      <c r="J26" s="52">
        <v>2</v>
      </c>
      <c r="K26" s="52">
        <v>2</v>
      </c>
      <c r="L26" s="52">
        <v>4</v>
      </c>
      <c r="M26" s="52">
        <v>4</v>
      </c>
      <c r="N26" s="52">
        <v>5</v>
      </c>
      <c r="O26" s="52">
        <v>6</v>
      </c>
      <c r="P26" s="52">
        <v>2</v>
      </c>
      <c r="Q26" s="52">
        <v>2</v>
      </c>
      <c r="R26" s="52">
        <v>3</v>
      </c>
      <c r="S26" s="52">
        <v>3</v>
      </c>
      <c r="T26" s="52">
        <v>2</v>
      </c>
      <c r="U26" s="52">
        <v>0</v>
      </c>
      <c r="V26" s="52">
        <v>0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93512</v>
      </c>
      <c r="D27" s="52">
        <v>93666</v>
      </c>
      <c r="E27" s="52">
        <v>94749</v>
      </c>
      <c r="F27" s="52">
        <v>97639</v>
      </c>
      <c r="G27" s="52">
        <v>103203</v>
      </c>
      <c r="H27" s="52">
        <v>112365</v>
      </c>
      <c r="I27" s="52">
        <v>70017</v>
      </c>
      <c r="J27" s="52">
        <v>67157</v>
      </c>
      <c r="K27" s="52">
        <v>77043</v>
      </c>
      <c r="L27" s="52">
        <v>77325</v>
      </c>
      <c r="M27" s="52">
        <v>79067</v>
      </c>
      <c r="N27" s="52">
        <v>83305</v>
      </c>
      <c r="O27" s="52">
        <v>78115</v>
      </c>
      <c r="P27" s="52">
        <v>46225</v>
      </c>
      <c r="Q27" s="52">
        <v>45302</v>
      </c>
      <c r="R27" s="52">
        <v>45994</v>
      </c>
      <c r="S27" s="52">
        <v>48738</v>
      </c>
      <c r="T27" s="52">
        <v>45281</v>
      </c>
      <c r="U27" s="52">
        <v>44241</v>
      </c>
      <c r="V27" s="52">
        <v>45575</v>
      </c>
      <c r="W27" s="52">
        <v>43076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3516</v>
      </c>
      <c r="D28" s="52">
        <v>3520</v>
      </c>
      <c r="E28" s="52">
        <v>3552</v>
      </c>
      <c r="F28" s="52">
        <v>3638</v>
      </c>
      <c r="G28" s="52">
        <v>3807</v>
      </c>
      <c r="H28" s="52">
        <v>4109</v>
      </c>
      <c r="I28" s="52">
        <v>2481</v>
      </c>
      <c r="J28" s="52">
        <v>2610</v>
      </c>
      <c r="K28" s="52">
        <v>2969</v>
      </c>
      <c r="L28" s="52">
        <v>3493</v>
      </c>
      <c r="M28" s="52">
        <v>4451</v>
      </c>
      <c r="N28" s="52">
        <v>5586</v>
      </c>
      <c r="O28" s="52">
        <v>6446</v>
      </c>
      <c r="P28" s="52">
        <v>5093</v>
      </c>
      <c r="Q28" s="52">
        <v>5653</v>
      </c>
      <c r="R28" s="52">
        <v>6135</v>
      </c>
      <c r="S28" s="52">
        <v>7394</v>
      </c>
      <c r="T28" s="52">
        <v>7667</v>
      </c>
      <c r="U28" s="52">
        <v>6050</v>
      </c>
      <c r="V28" s="52">
        <v>5449</v>
      </c>
      <c r="W28" s="52">
        <v>5520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50328</v>
      </c>
      <c r="D30" s="52">
        <v>50406</v>
      </c>
      <c r="E30" s="52">
        <v>50945</v>
      </c>
      <c r="F30" s="52">
        <v>52409</v>
      </c>
      <c r="G30" s="52">
        <v>55248</v>
      </c>
      <c r="H30" s="52">
        <v>59960</v>
      </c>
      <c r="I30" s="52">
        <v>36870</v>
      </c>
      <c r="J30" s="52">
        <v>34209</v>
      </c>
      <c r="K30" s="52">
        <v>39230</v>
      </c>
      <c r="L30" s="52">
        <v>39565</v>
      </c>
      <c r="M30" s="52">
        <v>39710</v>
      </c>
      <c r="N30" s="52">
        <v>40506</v>
      </c>
      <c r="O30" s="52">
        <v>34721</v>
      </c>
      <c r="P30" s="52">
        <v>19376</v>
      </c>
      <c r="Q30" s="52">
        <v>18943</v>
      </c>
      <c r="R30" s="52">
        <v>18693</v>
      </c>
      <c r="S30" s="52">
        <v>20278</v>
      </c>
      <c r="T30" s="52">
        <v>18756</v>
      </c>
      <c r="U30" s="52">
        <v>17186</v>
      </c>
      <c r="V30" s="52">
        <v>16313</v>
      </c>
      <c r="W30" s="52">
        <v>14474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59244</v>
      </c>
      <c r="D31" s="36">
        <v>59347</v>
      </c>
      <c r="E31" s="36">
        <v>60049</v>
      </c>
      <c r="F31" s="36">
        <v>61888</v>
      </c>
      <c r="G31" s="36">
        <v>65396</v>
      </c>
      <c r="H31" s="36">
        <v>71101</v>
      </c>
      <c r="I31" s="36">
        <v>44151</v>
      </c>
      <c r="J31" s="36">
        <v>42552</v>
      </c>
      <c r="K31" s="36">
        <v>48829</v>
      </c>
      <c r="L31" s="36">
        <v>48498</v>
      </c>
      <c r="M31" s="36">
        <v>51259</v>
      </c>
      <c r="N31" s="36">
        <v>56263</v>
      </c>
      <c r="O31" s="36">
        <v>56659</v>
      </c>
      <c r="P31" s="36">
        <v>35135</v>
      </c>
      <c r="Q31" s="36">
        <v>34825</v>
      </c>
      <c r="R31" s="36">
        <v>35904</v>
      </c>
      <c r="S31" s="36">
        <v>38536</v>
      </c>
      <c r="T31" s="36">
        <v>36328</v>
      </c>
      <c r="U31" s="36">
        <v>35137</v>
      </c>
      <c r="V31" s="36">
        <v>36742</v>
      </c>
      <c r="W31" s="36">
        <v>36033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37108</v>
      </c>
      <c r="D35" s="52">
        <v>29977</v>
      </c>
      <c r="E35" s="52">
        <v>24579</v>
      </c>
      <c r="F35" s="52">
        <v>29730</v>
      </c>
      <c r="G35" s="52">
        <v>35813</v>
      </c>
      <c r="H35" s="52">
        <v>36523</v>
      </c>
      <c r="I35" s="52">
        <v>47798</v>
      </c>
      <c r="J35" s="52">
        <v>30367</v>
      </c>
      <c r="K35" s="52">
        <v>32430</v>
      </c>
      <c r="L35" s="52">
        <v>28163</v>
      </c>
      <c r="M35" s="52">
        <v>21443</v>
      </c>
      <c r="N35" s="52">
        <v>26374</v>
      </c>
      <c r="O35" s="52">
        <v>23512</v>
      </c>
      <c r="P35" s="52">
        <v>0</v>
      </c>
      <c r="Q35" s="52">
        <v>9733</v>
      </c>
      <c r="R35" s="52">
        <v>35674</v>
      </c>
      <c r="S35" s="52">
        <v>33050</v>
      </c>
      <c r="T35" s="52">
        <v>24034</v>
      </c>
      <c r="U35" s="52">
        <v>19609</v>
      </c>
      <c r="V35" s="52">
        <v>34850</v>
      </c>
      <c r="W35" s="52">
        <v>35537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8103</v>
      </c>
      <c r="D37" s="52">
        <v>8086</v>
      </c>
      <c r="E37" s="52">
        <v>5074</v>
      </c>
      <c r="F37" s="52">
        <v>4868</v>
      </c>
      <c r="G37" s="52">
        <v>5078</v>
      </c>
      <c r="H37" s="52">
        <v>6567</v>
      </c>
      <c r="I37" s="52">
        <v>3450</v>
      </c>
      <c r="J37" s="52">
        <v>2973</v>
      </c>
      <c r="K37" s="52">
        <v>4277</v>
      </c>
      <c r="L37" s="52">
        <v>4409</v>
      </c>
      <c r="M37" s="52">
        <v>4914</v>
      </c>
      <c r="N37" s="52">
        <v>3914</v>
      </c>
      <c r="O37" s="52">
        <v>4230</v>
      </c>
      <c r="P37" s="52">
        <v>2916</v>
      </c>
      <c r="Q37" s="52">
        <v>1381</v>
      </c>
      <c r="R37" s="52">
        <v>2245</v>
      </c>
      <c r="S37" s="52">
        <v>7222</v>
      </c>
      <c r="T37" s="52">
        <v>10210</v>
      </c>
      <c r="U37" s="52">
        <v>9483</v>
      </c>
      <c r="V37" s="52">
        <v>6209</v>
      </c>
      <c r="W37" s="52">
        <v>14413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10027</v>
      </c>
      <c r="D39" s="52">
        <v>6859</v>
      </c>
      <c r="E39" s="52">
        <v>6329</v>
      </c>
      <c r="F39" s="52">
        <v>7976</v>
      </c>
      <c r="G39" s="52">
        <v>9492</v>
      </c>
      <c r="H39" s="52">
        <v>8585</v>
      </c>
      <c r="I39" s="52">
        <v>4564</v>
      </c>
      <c r="J39" s="52">
        <v>2010</v>
      </c>
      <c r="K39" s="52">
        <v>3577</v>
      </c>
      <c r="L39" s="52">
        <v>2183</v>
      </c>
      <c r="M39" s="52">
        <v>1996</v>
      </c>
      <c r="N39" s="52">
        <v>2196</v>
      </c>
      <c r="O39" s="52">
        <v>2360</v>
      </c>
      <c r="P39" s="52">
        <v>1132</v>
      </c>
      <c r="Q39" s="52">
        <v>1722</v>
      </c>
      <c r="R39" s="52">
        <v>2227</v>
      </c>
      <c r="S39" s="52">
        <v>2226</v>
      </c>
      <c r="T39" s="52">
        <v>1570</v>
      </c>
      <c r="U39" s="52">
        <v>1252</v>
      </c>
      <c r="V39" s="52">
        <v>1727</v>
      </c>
      <c r="W39" s="52">
        <v>2138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3</v>
      </c>
      <c r="D40" s="52">
        <v>3</v>
      </c>
      <c r="E40" s="52">
        <v>1</v>
      </c>
      <c r="F40" s="52">
        <v>3</v>
      </c>
      <c r="G40" s="52">
        <v>7</v>
      </c>
      <c r="H40" s="52">
        <v>5</v>
      </c>
      <c r="I40" s="52">
        <v>5</v>
      </c>
      <c r="J40" s="52">
        <v>0</v>
      </c>
      <c r="K40" s="52">
        <v>4</v>
      </c>
      <c r="L40" s="52">
        <v>4</v>
      </c>
      <c r="M40" s="52">
        <v>1</v>
      </c>
      <c r="N40" s="52">
        <v>0</v>
      </c>
      <c r="O40" s="52">
        <v>0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0</v>
      </c>
      <c r="V40" s="52">
        <v>0</v>
      </c>
      <c r="W40" s="52">
        <v>2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79524</v>
      </c>
      <c r="D41" s="52">
        <v>75931</v>
      </c>
      <c r="E41" s="52">
        <v>71553</v>
      </c>
      <c r="F41" s="52">
        <v>77738</v>
      </c>
      <c r="G41" s="52">
        <v>87018</v>
      </c>
      <c r="H41" s="52">
        <v>96056</v>
      </c>
      <c r="I41" s="52">
        <v>60784</v>
      </c>
      <c r="J41" s="52">
        <v>43742</v>
      </c>
      <c r="K41" s="52">
        <v>52184</v>
      </c>
      <c r="L41" s="52">
        <v>43121</v>
      </c>
      <c r="M41" s="52">
        <v>40201</v>
      </c>
      <c r="N41" s="52">
        <v>49925</v>
      </c>
      <c r="O41" s="52">
        <v>50864</v>
      </c>
      <c r="P41" s="52">
        <v>24940</v>
      </c>
      <c r="Q41" s="52">
        <v>39973</v>
      </c>
      <c r="R41" s="52">
        <v>53379</v>
      </c>
      <c r="S41" s="52">
        <v>50153</v>
      </c>
      <c r="T41" s="52">
        <v>37917</v>
      </c>
      <c r="U41" s="52">
        <v>33624</v>
      </c>
      <c r="V41" s="52">
        <v>48366</v>
      </c>
      <c r="W41" s="52">
        <v>43536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2341</v>
      </c>
      <c r="D42" s="52">
        <v>2140</v>
      </c>
      <c r="E42" s="52">
        <v>2835</v>
      </c>
      <c r="F42" s="52">
        <v>3296</v>
      </c>
      <c r="G42" s="52">
        <v>4623</v>
      </c>
      <c r="H42" s="52">
        <v>7165</v>
      </c>
      <c r="I42" s="52">
        <v>6972</v>
      </c>
      <c r="J42" s="52">
        <v>3902</v>
      </c>
      <c r="K42" s="52">
        <v>5892</v>
      </c>
      <c r="L42" s="52">
        <v>10365</v>
      </c>
      <c r="M42" s="52">
        <v>7471</v>
      </c>
      <c r="N42" s="52">
        <v>5616</v>
      </c>
      <c r="O42" s="52">
        <v>4044</v>
      </c>
      <c r="P42" s="52">
        <v>3643</v>
      </c>
      <c r="Q42" s="52">
        <v>5798</v>
      </c>
      <c r="R42" s="52">
        <v>8615</v>
      </c>
      <c r="S42" s="52">
        <v>7555</v>
      </c>
      <c r="T42" s="52">
        <v>8644</v>
      </c>
      <c r="U42" s="52">
        <v>5919</v>
      </c>
      <c r="V42" s="52">
        <v>5660</v>
      </c>
      <c r="W42" s="52">
        <v>8159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39650</v>
      </c>
      <c r="D44" s="52">
        <v>39345</v>
      </c>
      <c r="E44" s="52">
        <v>36987</v>
      </c>
      <c r="F44" s="52">
        <v>44795</v>
      </c>
      <c r="G44" s="52">
        <v>43139</v>
      </c>
      <c r="H44" s="52">
        <v>40870</v>
      </c>
      <c r="I44" s="52">
        <v>26700</v>
      </c>
      <c r="J44" s="52">
        <v>16214</v>
      </c>
      <c r="K44" s="52">
        <v>21354</v>
      </c>
      <c r="L44" s="52">
        <v>19958</v>
      </c>
      <c r="M44" s="52">
        <v>18193</v>
      </c>
      <c r="N44" s="52">
        <v>19501</v>
      </c>
      <c r="O44" s="52">
        <v>18961</v>
      </c>
      <c r="P44" s="52">
        <v>9189</v>
      </c>
      <c r="Q44" s="52">
        <v>13031</v>
      </c>
      <c r="R44" s="52">
        <v>13907</v>
      </c>
      <c r="S44" s="52">
        <v>14496</v>
      </c>
      <c r="T44" s="52">
        <v>12275</v>
      </c>
      <c r="U44" s="52">
        <v>10107</v>
      </c>
      <c r="V44" s="52">
        <v>13260</v>
      </c>
      <c r="W44" s="52">
        <v>12258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52244</v>
      </c>
      <c r="D45" s="36">
        <v>45590</v>
      </c>
      <c r="E45" s="36">
        <v>43729</v>
      </c>
      <c r="F45" s="36">
        <v>44216</v>
      </c>
      <c r="G45" s="36">
        <v>58010</v>
      </c>
      <c r="H45" s="36">
        <v>70930</v>
      </c>
      <c r="I45" s="36">
        <v>45633</v>
      </c>
      <c r="J45" s="36">
        <v>33435</v>
      </c>
      <c r="K45" s="36">
        <v>40319</v>
      </c>
      <c r="L45" s="36">
        <v>35714</v>
      </c>
      <c r="M45" s="36">
        <v>31477</v>
      </c>
      <c r="N45" s="36">
        <v>38235</v>
      </c>
      <c r="O45" s="36">
        <v>38292</v>
      </c>
      <c r="P45" s="36">
        <v>20543</v>
      </c>
      <c r="Q45" s="36">
        <v>34467</v>
      </c>
      <c r="R45" s="36">
        <v>50335</v>
      </c>
      <c r="S45" s="36">
        <v>45439</v>
      </c>
      <c r="T45" s="36">
        <v>35841</v>
      </c>
      <c r="U45" s="36">
        <v>30688</v>
      </c>
      <c r="V45" s="36">
        <v>42500</v>
      </c>
      <c r="W45" s="36">
        <v>41586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12582</v>
      </c>
      <c r="D49" s="52">
        <v>10180</v>
      </c>
      <c r="E49" s="52">
        <v>8452</v>
      </c>
      <c r="F49" s="52">
        <v>10230</v>
      </c>
      <c r="G49" s="52">
        <v>10242</v>
      </c>
      <c r="H49" s="52">
        <v>14015</v>
      </c>
      <c r="I49" s="52">
        <v>15015</v>
      </c>
      <c r="J49" s="52">
        <v>11779</v>
      </c>
      <c r="K49" s="52">
        <v>10378</v>
      </c>
      <c r="L49" s="52">
        <v>9770</v>
      </c>
      <c r="M49" s="52">
        <v>5524</v>
      </c>
      <c r="N49" s="52">
        <v>7265</v>
      </c>
      <c r="O49" s="52">
        <v>6930</v>
      </c>
      <c r="P49" s="52">
        <v>0</v>
      </c>
      <c r="Q49" s="52">
        <v>4793</v>
      </c>
      <c r="R49" s="52">
        <v>13755</v>
      </c>
      <c r="S49" s="52">
        <v>9827</v>
      </c>
      <c r="T49" s="52">
        <v>7260</v>
      </c>
      <c r="U49" s="52">
        <v>5791</v>
      </c>
      <c r="V49" s="52">
        <v>10296</v>
      </c>
      <c r="W49" s="52">
        <v>11373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139</v>
      </c>
      <c r="D51" s="52">
        <v>362</v>
      </c>
      <c r="E51" s="52">
        <v>58</v>
      </c>
      <c r="F51" s="52">
        <v>92</v>
      </c>
      <c r="G51" s="52">
        <v>77</v>
      </c>
      <c r="H51" s="52">
        <v>126</v>
      </c>
      <c r="I51" s="52">
        <v>62</v>
      </c>
      <c r="J51" s="52">
        <v>236</v>
      </c>
      <c r="K51" s="52">
        <v>632</v>
      </c>
      <c r="L51" s="52">
        <v>350</v>
      </c>
      <c r="M51" s="52">
        <v>145</v>
      </c>
      <c r="N51" s="52">
        <v>173</v>
      </c>
      <c r="O51" s="52">
        <v>319</v>
      </c>
      <c r="P51" s="52">
        <v>0</v>
      </c>
      <c r="Q51" s="52">
        <v>137</v>
      </c>
      <c r="R51" s="52">
        <v>1020</v>
      </c>
      <c r="S51" s="52">
        <v>941</v>
      </c>
      <c r="T51" s="52">
        <v>515</v>
      </c>
      <c r="U51" s="52">
        <v>941</v>
      </c>
      <c r="V51" s="52">
        <v>696</v>
      </c>
      <c r="W51" s="52">
        <v>2472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1373</v>
      </c>
      <c r="D53" s="52">
        <v>823</v>
      </c>
      <c r="E53" s="52">
        <v>663</v>
      </c>
      <c r="F53" s="52">
        <v>917</v>
      </c>
      <c r="G53" s="52">
        <v>961</v>
      </c>
      <c r="H53" s="52">
        <v>1076</v>
      </c>
      <c r="I53" s="52">
        <v>948</v>
      </c>
      <c r="J53" s="52">
        <v>477</v>
      </c>
      <c r="K53" s="52">
        <v>602</v>
      </c>
      <c r="L53" s="52">
        <v>383</v>
      </c>
      <c r="M53" s="52">
        <v>223</v>
      </c>
      <c r="N53" s="52">
        <v>277</v>
      </c>
      <c r="O53" s="52">
        <v>286</v>
      </c>
      <c r="P53" s="52">
        <v>0</v>
      </c>
      <c r="Q53" s="52">
        <v>174</v>
      </c>
      <c r="R53" s="52">
        <v>477</v>
      </c>
      <c r="S53" s="52">
        <v>365</v>
      </c>
      <c r="T53" s="52">
        <v>237</v>
      </c>
      <c r="U53" s="52">
        <v>178</v>
      </c>
      <c r="V53" s="52">
        <v>321</v>
      </c>
      <c r="W53" s="52">
        <v>452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1</v>
      </c>
      <c r="I54" s="52">
        <v>1</v>
      </c>
      <c r="J54" s="52">
        <v>0</v>
      </c>
      <c r="K54" s="52">
        <v>1</v>
      </c>
      <c r="L54" s="52">
        <v>1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</v>
      </c>
      <c r="S54" s="52">
        <v>1</v>
      </c>
      <c r="T54" s="52">
        <v>1</v>
      </c>
      <c r="U54" s="52">
        <v>0</v>
      </c>
      <c r="V54" s="52">
        <v>0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10889</v>
      </c>
      <c r="D55" s="52">
        <v>9101</v>
      </c>
      <c r="E55" s="52">
        <v>7492</v>
      </c>
      <c r="F55" s="52">
        <v>8934</v>
      </c>
      <c r="G55" s="52">
        <v>8812</v>
      </c>
      <c r="H55" s="52">
        <v>12040</v>
      </c>
      <c r="I55" s="52">
        <v>12619</v>
      </c>
      <c r="J55" s="52">
        <v>10376</v>
      </c>
      <c r="K55" s="52">
        <v>8783</v>
      </c>
      <c r="L55" s="52">
        <v>7567</v>
      </c>
      <c r="M55" s="52">
        <v>4470</v>
      </c>
      <c r="N55" s="52">
        <v>6281</v>
      </c>
      <c r="O55" s="52">
        <v>6154</v>
      </c>
      <c r="P55" s="52">
        <v>0</v>
      </c>
      <c r="Q55" s="52">
        <v>4034</v>
      </c>
      <c r="R55" s="52">
        <v>11432</v>
      </c>
      <c r="S55" s="52">
        <v>8222</v>
      </c>
      <c r="T55" s="52">
        <v>5718</v>
      </c>
      <c r="U55" s="52">
        <v>4772</v>
      </c>
      <c r="V55" s="52">
        <v>8928</v>
      </c>
      <c r="W55" s="52">
        <v>9196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320</v>
      </c>
      <c r="D56" s="52">
        <v>256</v>
      </c>
      <c r="E56" s="52">
        <v>297</v>
      </c>
      <c r="F56" s="52">
        <v>379</v>
      </c>
      <c r="G56" s="52">
        <v>468</v>
      </c>
      <c r="H56" s="52">
        <v>898</v>
      </c>
      <c r="I56" s="52">
        <v>1447</v>
      </c>
      <c r="J56" s="52">
        <v>926</v>
      </c>
      <c r="K56" s="52">
        <v>992</v>
      </c>
      <c r="L56" s="52">
        <v>1819</v>
      </c>
      <c r="M56" s="52">
        <v>831</v>
      </c>
      <c r="N56" s="52">
        <v>707</v>
      </c>
      <c r="O56" s="52">
        <v>490</v>
      </c>
      <c r="P56" s="52">
        <v>0</v>
      </c>
      <c r="Q56" s="52">
        <v>585</v>
      </c>
      <c r="R56" s="52">
        <v>1845</v>
      </c>
      <c r="S56" s="52">
        <v>1239</v>
      </c>
      <c r="T56" s="52">
        <v>1304</v>
      </c>
      <c r="U56" s="52">
        <v>841</v>
      </c>
      <c r="V56" s="52">
        <v>1047</v>
      </c>
      <c r="W56" s="52">
        <v>1724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5429</v>
      </c>
      <c r="D58" s="52">
        <v>4716</v>
      </c>
      <c r="E58" s="52">
        <v>3873</v>
      </c>
      <c r="F58" s="52">
        <v>5148</v>
      </c>
      <c r="G58" s="52">
        <v>4368</v>
      </c>
      <c r="H58" s="52">
        <v>5124</v>
      </c>
      <c r="I58" s="52">
        <v>5542</v>
      </c>
      <c r="J58" s="52">
        <v>3847</v>
      </c>
      <c r="K58" s="52">
        <v>3593</v>
      </c>
      <c r="L58" s="52">
        <v>3502</v>
      </c>
      <c r="M58" s="52">
        <v>2024</v>
      </c>
      <c r="N58" s="52">
        <v>2454</v>
      </c>
      <c r="O58" s="52">
        <v>2296</v>
      </c>
      <c r="P58" s="52">
        <v>0</v>
      </c>
      <c r="Q58" s="52">
        <v>1315</v>
      </c>
      <c r="R58" s="52">
        <v>2978</v>
      </c>
      <c r="S58" s="52">
        <v>2378</v>
      </c>
      <c r="T58" s="52">
        <v>1852</v>
      </c>
      <c r="U58" s="52">
        <v>1435</v>
      </c>
      <c r="V58" s="52">
        <v>2449</v>
      </c>
      <c r="W58" s="52">
        <v>2590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7153</v>
      </c>
      <c r="D59" s="36">
        <v>5464</v>
      </c>
      <c r="E59" s="36">
        <v>4579</v>
      </c>
      <c r="F59" s="36">
        <v>5082</v>
      </c>
      <c r="G59" s="36">
        <v>5874</v>
      </c>
      <c r="H59" s="36">
        <v>8891</v>
      </c>
      <c r="I59" s="36">
        <v>9473</v>
      </c>
      <c r="J59" s="36">
        <v>7932</v>
      </c>
      <c r="K59" s="36">
        <v>6785</v>
      </c>
      <c r="L59" s="36">
        <v>6268</v>
      </c>
      <c r="M59" s="36">
        <v>3500</v>
      </c>
      <c r="N59" s="36">
        <v>4811</v>
      </c>
      <c r="O59" s="36">
        <v>4634</v>
      </c>
      <c r="P59" s="36">
        <v>0</v>
      </c>
      <c r="Q59" s="36">
        <v>3478</v>
      </c>
      <c r="R59" s="36">
        <v>10777</v>
      </c>
      <c r="S59" s="36">
        <v>7449</v>
      </c>
      <c r="T59" s="36">
        <v>5408</v>
      </c>
      <c r="U59" s="36">
        <v>4356</v>
      </c>
      <c r="V59" s="36">
        <v>7847</v>
      </c>
      <c r="W59" s="36">
        <v>8783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24526</v>
      </c>
      <c r="D63" s="52">
        <v>19797</v>
      </c>
      <c r="E63" s="52">
        <v>16127</v>
      </c>
      <c r="F63" s="52">
        <v>19500</v>
      </c>
      <c r="G63" s="52">
        <v>25571</v>
      </c>
      <c r="H63" s="52">
        <v>22508</v>
      </c>
      <c r="I63" s="52">
        <v>32783</v>
      </c>
      <c r="J63" s="52">
        <v>18588</v>
      </c>
      <c r="K63" s="52">
        <v>22052</v>
      </c>
      <c r="L63" s="52">
        <v>18393</v>
      </c>
      <c r="M63" s="52">
        <v>15919</v>
      </c>
      <c r="N63" s="52">
        <v>19109</v>
      </c>
      <c r="O63" s="52">
        <v>16582</v>
      </c>
      <c r="P63" s="52">
        <v>0</v>
      </c>
      <c r="Q63" s="52">
        <v>4940</v>
      </c>
      <c r="R63" s="52">
        <v>21919</v>
      </c>
      <c r="S63" s="52">
        <v>23223</v>
      </c>
      <c r="T63" s="52">
        <v>16774</v>
      </c>
      <c r="U63" s="52">
        <v>13818</v>
      </c>
      <c r="V63" s="52">
        <v>24554</v>
      </c>
      <c r="W63" s="52">
        <v>24164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7964</v>
      </c>
      <c r="D65" s="52">
        <v>7724</v>
      </c>
      <c r="E65" s="52">
        <v>5016</v>
      </c>
      <c r="F65" s="52">
        <v>4776</v>
      </c>
      <c r="G65" s="52">
        <v>5001</v>
      </c>
      <c r="H65" s="52">
        <v>6441</v>
      </c>
      <c r="I65" s="52">
        <v>3388</v>
      </c>
      <c r="J65" s="52">
        <v>2737</v>
      </c>
      <c r="K65" s="52">
        <v>3645</v>
      </c>
      <c r="L65" s="52">
        <v>4059</v>
      </c>
      <c r="M65" s="52">
        <v>4769</v>
      </c>
      <c r="N65" s="52">
        <v>3741</v>
      </c>
      <c r="O65" s="52">
        <v>3911</v>
      </c>
      <c r="P65" s="52">
        <v>2916</v>
      </c>
      <c r="Q65" s="52">
        <v>1244</v>
      </c>
      <c r="R65" s="52">
        <v>1225</v>
      </c>
      <c r="S65" s="52">
        <v>6281</v>
      </c>
      <c r="T65" s="52">
        <v>9695</v>
      </c>
      <c r="U65" s="52">
        <v>8542</v>
      </c>
      <c r="V65" s="52">
        <v>5513</v>
      </c>
      <c r="W65" s="52">
        <v>11941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8654</v>
      </c>
      <c r="D67" s="52">
        <f t="shared" si="0"/>
        <v>6036</v>
      </c>
      <c r="E67" s="52">
        <f t="shared" si="0"/>
        <v>5666</v>
      </c>
      <c r="F67" s="52">
        <f t="shared" si="0"/>
        <v>7059</v>
      </c>
      <c r="G67" s="52">
        <f t="shared" si="0"/>
        <v>8531</v>
      </c>
      <c r="H67" s="52">
        <f t="shared" si="0"/>
        <v>7509</v>
      </c>
      <c r="I67" s="52">
        <f t="shared" si="0"/>
        <v>3616</v>
      </c>
      <c r="J67" s="52">
        <f t="shared" si="0"/>
        <v>1533</v>
      </c>
      <c r="K67" s="52">
        <f t="shared" si="0"/>
        <v>2975</v>
      </c>
      <c r="L67" s="52">
        <f t="shared" si="0"/>
        <v>1800</v>
      </c>
      <c r="M67" s="52">
        <f t="shared" si="0"/>
        <v>1773</v>
      </c>
      <c r="N67" s="52">
        <f t="shared" si="0"/>
        <v>1919</v>
      </c>
      <c r="O67" s="52">
        <f t="shared" si="0"/>
        <v>2074</v>
      </c>
      <c r="P67" s="52">
        <f t="shared" si="0"/>
        <v>1132</v>
      </c>
      <c r="Q67" s="52">
        <f t="shared" si="0"/>
        <v>1548</v>
      </c>
      <c r="R67" s="52">
        <f t="shared" ref="R67:V67" si="1">R39-R53</f>
        <v>1750</v>
      </c>
      <c r="S67" s="52">
        <f t="shared" si="1"/>
        <v>1861</v>
      </c>
      <c r="T67" s="52">
        <f t="shared" si="1"/>
        <v>1333</v>
      </c>
      <c r="U67" s="52">
        <f t="shared" si="1"/>
        <v>1074</v>
      </c>
      <c r="V67" s="52">
        <f t="shared" si="1"/>
        <v>1406</v>
      </c>
      <c r="W67" s="52">
        <f t="shared" ref="W67" si="2">W39-W53</f>
        <v>1686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1</v>
      </c>
      <c r="F68" s="52">
        <f t="shared" si="3"/>
        <v>3</v>
      </c>
      <c r="G68" s="52">
        <f t="shared" si="3"/>
        <v>6</v>
      </c>
      <c r="H68" s="52">
        <f t="shared" si="3"/>
        <v>4</v>
      </c>
      <c r="I68" s="52">
        <f t="shared" si="3"/>
        <v>4</v>
      </c>
      <c r="J68" s="52">
        <f t="shared" si="3"/>
        <v>0</v>
      </c>
      <c r="K68" s="52">
        <f t="shared" si="3"/>
        <v>3</v>
      </c>
      <c r="L68" s="52">
        <f t="shared" si="3"/>
        <v>3</v>
      </c>
      <c r="M68" s="52">
        <f t="shared" si="3"/>
        <v>1</v>
      </c>
      <c r="N68" s="52">
        <f t="shared" si="3"/>
        <v>0</v>
      </c>
      <c r="O68" s="52">
        <f t="shared" si="3"/>
        <v>0</v>
      </c>
      <c r="P68" s="52">
        <f t="shared" si="3"/>
        <v>2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0</v>
      </c>
      <c r="W68" s="52">
        <f t="shared" ref="W68" si="5">W40-W54</f>
        <v>1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68635</v>
      </c>
      <c r="D69" s="52">
        <f t="shared" si="6"/>
        <v>66830</v>
      </c>
      <c r="E69" s="52">
        <f t="shared" si="6"/>
        <v>64061</v>
      </c>
      <c r="F69" s="52">
        <f t="shared" si="6"/>
        <v>68804</v>
      </c>
      <c r="G69" s="52">
        <f t="shared" si="6"/>
        <v>78206</v>
      </c>
      <c r="H69" s="52">
        <f t="shared" si="6"/>
        <v>84016</v>
      </c>
      <c r="I69" s="52">
        <f t="shared" si="6"/>
        <v>48165</v>
      </c>
      <c r="J69" s="52">
        <f t="shared" si="6"/>
        <v>33366</v>
      </c>
      <c r="K69" s="52">
        <f t="shared" si="6"/>
        <v>43401</v>
      </c>
      <c r="L69" s="52">
        <f t="shared" si="6"/>
        <v>35554</v>
      </c>
      <c r="M69" s="52">
        <f t="shared" si="6"/>
        <v>35731</v>
      </c>
      <c r="N69" s="52">
        <f t="shared" si="6"/>
        <v>43644</v>
      </c>
      <c r="O69" s="52">
        <f t="shared" si="6"/>
        <v>44710</v>
      </c>
      <c r="P69" s="52">
        <f t="shared" si="6"/>
        <v>24940</v>
      </c>
      <c r="Q69" s="52">
        <f t="shared" si="6"/>
        <v>35939</v>
      </c>
      <c r="R69" s="52">
        <f t="shared" ref="R69:V69" si="7">R41-R55</f>
        <v>41947</v>
      </c>
      <c r="S69" s="52">
        <f t="shared" si="7"/>
        <v>41931</v>
      </c>
      <c r="T69" s="52">
        <f t="shared" si="7"/>
        <v>32199</v>
      </c>
      <c r="U69" s="52">
        <f t="shared" si="7"/>
        <v>28852</v>
      </c>
      <c r="V69" s="52">
        <f t="shared" si="7"/>
        <v>39438</v>
      </c>
      <c r="W69" s="52">
        <f t="shared" ref="W69" si="8">W41-W55</f>
        <v>34340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2021</v>
      </c>
      <c r="D70" s="52">
        <f t="shared" si="9"/>
        <v>1884</v>
      </c>
      <c r="E70" s="52">
        <f t="shared" si="9"/>
        <v>2538</v>
      </c>
      <c r="F70" s="52">
        <f t="shared" si="9"/>
        <v>2917</v>
      </c>
      <c r="G70" s="52">
        <f t="shared" si="9"/>
        <v>4155</v>
      </c>
      <c r="H70" s="52">
        <f t="shared" si="9"/>
        <v>6267</v>
      </c>
      <c r="I70" s="52">
        <f t="shared" si="9"/>
        <v>5525</v>
      </c>
      <c r="J70" s="52">
        <f t="shared" si="9"/>
        <v>2976</v>
      </c>
      <c r="K70" s="52">
        <f t="shared" si="9"/>
        <v>4900</v>
      </c>
      <c r="L70" s="52">
        <f t="shared" si="9"/>
        <v>8546</v>
      </c>
      <c r="M70" s="52">
        <f t="shared" si="9"/>
        <v>6640</v>
      </c>
      <c r="N70" s="52">
        <f t="shared" si="9"/>
        <v>4909</v>
      </c>
      <c r="O70" s="52">
        <f t="shared" si="9"/>
        <v>3554</v>
      </c>
      <c r="P70" s="52">
        <f t="shared" si="9"/>
        <v>3643</v>
      </c>
      <c r="Q70" s="52">
        <f t="shared" si="9"/>
        <v>5213</v>
      </c>
      <c r="R70" s="52">
        <f t="shared" ref="R70:V70" si="10">R42-R56</f>
        <v>6770</v>
      </c>
      <c r="S70" s="52">
        <f t="shared" si="10"/>
        <v>6316</v>
      </c>
      <c r="T70" s="52">
        <f t="shared" si="10"/>
        <v>7340</v>
      </c>
      <c r="U70" s="52">
        <f t="shared" si="10"/>
        <v>5078</v>
      </c>
      <c r="V70" s="52">
        <f t="shared" si="10"/>
        <v>4613</v>
      </c>
      <c r="W70" s="52">
        <f t="shared" ref="W70" si="11">W42-W56</f>
        <v>6435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34221</v>
      </c>
      <c r="D72" s="52">
        <v>34629</v>
      </c>
      <c r="E72" s="52">
        <v>33114</v>
      </c>
      <c r="F72" s="52">
        <v>39647</v>
      </c>
      <c r="G72" s="52">
        <v>38771</v>
      </c>
      <c r="H72" s="52">
        <v>35746</v>
      </c>
      <c r="I72" s="52">
        <v>21158</v>
      </c>
      <c r="J72" s="52">
        <v>12367</v>
      </c>
      <c r="K72" s="52">
        <v>17761</v>
      </c>
      <c r="L72" s="52">
        <v>16456</v>
      </c>
      <c r="M72" s="52">
        <v>16169</v>
      </c>
      <c r="N72" s="52">
        <v>17047</v>
      </c>
      <c r="O72" s="52">
        <v>16665</v>
      </c>
      <c r="P72" s="52">
        <v>9189</v>
      </c>
      <c r="Q72" s="52">
        <v>11716</v>
      </c>
      <c r="R72" s="52">
        <v>10929</v>
      </c>
      <c r="S72" s="52">
        <v>12118</v>
      </c>
      <c r="T72" s="52">
        <v>10423</v>
      </c>
      <c r="U72" s="52">
        <v>8672</v>
      </c>
      <c r="V72" s="52">
        <v>10811</v>
      </c>
      <c r="W72" s="52">
        <v>9668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45091</v>
      </c>
      <c r="D73" s="36">
        <v>40126</v>
      </c>
      <c r="E73" s="36">
        <v>39150</v>
      </c>
      <c r="F73" s="36">
        <v>39134</v>
      </c>
      <c r="G73" s="36">
        <v>52136</v>
      </c>
      <c r="H73" s="36">
        <v>62039</v>
      </c>
      <c r="I73" s="36">
        <v>36160</v>
      </c>
      <c r="J73" s="36">
        <v>25503</v>
      </c>
      <c r="K73" s="36">
        <v>33534</v>
      </c>
      <c r="L73" s="36">
        <v>29446</v>
      </c>
      <c r="M73" s="36">
        <v>27977</v>
      </c>
      <c r="N73" s="36">
        <v>33424</v>
      </c>
      <c r="O73" s="36">
        <v>33658</v>
      </c>
      <c r="P73" s="36">
        <v>20543</v>
      </c>
      <c r="Q73" s="36">
        <v>30989</v>
      </c>
      <c r="R73" s="36">
        <v>39558</v>
      </c>
      <c r="S73" s="36">
        <v>37990</v>
      </c>
      <c r="T73" s="36">
        <v>30433</v>
      </c>
      <c r="U73" s="36">
        <v>26332</v>
      </c>
      <c r="V73" s="36">
        <v>34653</v>
      </c>
      <c r="W73" s="36">
        <v>32803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6429</v>
      </c>
      <c r="I79" s="52">
        <f>RES_hhdet_numvin!I26</f>
        <v>15776</v>
      </c>
      <c r="J79" s="52">
        <f>RES_hhdet_numvin!J26</f>
        <v>14079</v>
      </c>
      <c r="K79" s="52">
        <f>RES_hhdet_numvin!K26</f>
        <v>18749</v>
      </c>
      <c r="L79" s="52">
        <f>RES_hhdet_numvin!L26</f>
        <v>19011</v>
      </c>
      <c r="M79" s="52">
        <f>RES_hhdet_numvin!M26</f>
        <v>16207</v>
      </c>
      <c r="N79" s="52">
        <f>RES_hhdet_numvin!N26</f>
        <v>21680</v>
      </c>
      <c r="O79" s="52">
        <f>RES_hhdet_numvin!O26</f>
        <v>20574</v>
      </c>
      <c r="P79" s="52">
        <f>RES_hhdet_numvin!P26</f>
        <v>0</v>
      </c>
      <c r="Q79" s="52">
        <f>RES_hhdet_numvin!Q26</f>
        <v>9220</v>
      </c>
      <c r="R79" s="52">
        <f>RES_hhdet_numvin!R26</f>
        <v>34585</v>
      </c>
      <c r="S79" s="52">
        <f>RES_hhdet_numvin!S26</f>
        <v>32533</v>
      </c>
      <c r="T79" s="52">
        <f>RES_hhdet_numvin!T26</f>
        <v>23876</v>
      </c>
      <c r="U79" s="52">
        <f>RES_hhdet_numvin!U26</f>
        <v>19573</v>
      </c>
      <c r="V79" s="52">
        <f>RES_hhdet_numvin!V26</f>
        <v>34844</v>
      </c>
      <c r="W79" s="52">
        <f>RES_hhdet_numvin!W26</f>
        <v>35537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922</v>
      </c>
      <c r="Q82" s="138">
        <f>RES_hhdet_numvin!Q29</f>
        <v>712</v>
      </c>
      <c r="R82" s="138">
        <f>RES_hhdet_numvin!R29</f>
        <v>1625</v>
      </c>
      <c r="S82" s="138">
        <f>RES_hhdet_numvin!S29</f>
        <v>6260</v>
      </c>
      <c r="T82" s="138">
        <f>RES_hhdet_numvin!T29</f>
        <v>9615</v>
      </c>
      <c r="U82" s="138">
        <f>RES_hhdet_numvin!U29</f>
        <v>9263</v>
      </c>
      <c r="V82" s="138">
        <f>RES_hhdet_numvin!V29</f>
        <v>6187</v>
      </c>
      <c r="W82" s="138">
        <f>RES_hhdet_numvin!W29</f>
        <v>14413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353</v>
      </c>
      <c r="Q84" s="138">
        <f>RES_hhdet_numvin!Q31</f>
        <v>931</v>
      </c>
      <c r="R84" s="138">
        <f>RES_hhdet_numvin!R31</f>
        <v>1629</v>
      </c>
      <c r="S84" s="138">
        <f>RES_hhdet_numvin!S31</f>
        <v>1870</v>
      </c>
      <c r="T84" s="138">
        <f>RES_hhdet_numvin!T31</f>
        <v>1410</v>
      </c>
      <c r="U84" s="138">
        <f>RES_hhdet_numvin!U31</f>
        <v>1192</v>
      </c>
      <c r="V84" s="138">
        <f>RES_hhdet_numvin!V31</f>
        <v>1718</v>
      </c>
      <c r="W84" s="138">
        <f>RES_hhdet_numvin!W31</f>
        <v>2138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2</v>
      </c>
      <c r="S85" s="138">
        <f>RES_hhdet_numvin!S32</f>
        <v>2</v>
      </c>
      <c r="T85" s="138">
        <f>RES_hhdet_numvin!T32</f>
        <v>2</v>
      </c>
      <c r="U85" s="138">
        <f>RES_hhdet_numvin!U32</f>
        <v>0</v>
      </c>
      <c r="V85" s="138">
        <f>RES_hhdet_numvin!V32</f>
        <v>0</v>
      </c>
      <c r="W85" s="138">
        <f>RES_hhdet_numvin!W32</f>
        <v>2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7836</v>
      </c>
      <c r="Q88" s="138">
        <f>RES_hhdet_numvin!Q35</f>
        <v>21463</v>
      </c>
      <c r="R88" s="138">
        <f>RES_hhdet_numvin!R35</f>
        <v>38836</v>
      </c>
      <c r="S88" s="138">
        <f>RES_hhdet_numvin!S35</f>
        <v>41985</v>
      </c>
      <c r="T88" s="138">
        <f>RES_hhdet_numvin!T35</f>
        <v>33857</v>
      </c>
      <c r="U88" s="138">
        <f>RES_hhdet_numvin!U35</f>
        <v>31837</v>
      </c>
      <c r="V88" s="138">
        <f>RES_hhdet_numvin!V35</f>
        <v>48058</v>
      </c>
      <c r="W88" s="138">
        <f>RES_hhdet_numvin!W35</f>
        <v>43536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1145</v>
      </c>
      <c r="Q89" s="138">
        <f>RES_hhdet_numvin!Q36</f>
        <v>3117</v>
      </c>
      <c r="R89" s="138">
        <f>RES_hhdet_numvin!R36</f>
        <v>6282</v>
      </c>
      <c r="S89" s="138">
        <f>RES_hhdet_numvin!S36</f>
        <v>6330</v>
      </c>
      <c r="T89" s="138">
        <f>RES_hhdet_numvin!T36</f>
        <v>7733</v>
      </c>
      <c r="U89" s="138">
        <f>RES_hhdet_numvin!U36</f>
        <v>5618</v>
      </c>
      <c r="V89" s="138">
        <f>RES_hhdet_numvin!V36</f>
        <v>5632</v>
      </c>
      <c r="W89" s="138">
        <f>RES_hhdet_numvin!W36</f>
        <v>8159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2887</v>
      </c>
      <c r="Q93" s="138">
        <f>RES_hhdet_numvin!Q40</f>
        <v>6998</v>
      </c>
      <c r="R93" s="138">
        <f>RES_hhdet_numvin!R40</f>
        <v>10129</v>
      </c>
      <c r="S93" s="138">
        <f>RES_hhdet_numvin!S40</f>
        <v>12141</v>
      </c>
      <c r="T93" s="138">
        <f>RES_hhdet_numvin!T40</f>
        <v>10981</v>
      </c>
      <c r="U93" s="138">
        <f>RES_hhdet_numvin!U40</f>
        <v>9585</v>
      </c>
      <c r="V93" s="138">
        <f>RES_hhdet_numvin!V40</f>
        <v>13183</v>
      </c>
      <c r="W93" s="138">
        <f>RES_hhdet_numvin!W40</f>
        <v>12258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6452</v>
      </c>
      <c r="Q94" s="39">
        <f>RES_hhdet_numvin!Q41</f>
        <v>18502</v>
      </c>
      <c r="R94" s="39">
        <f>RES_hhdet_numvin!R41</f>
        <v>36624</v>
      </c>
      <c r="S94" s="39">
        <f>RES_hhdet_numvin!S41</f>
        <v>38028</v>
      </c>
      <c r="T94" s="39">
        <f>RES_hhdet_numvin!T41</f>
        <v>32027</v>
      </c>
      <c r="U94" s="39">
        <f>RES_hhdet_numvin!U41</f>
        <v>29064</v>
      </c>
      <c r="V94" s="39">
        <f>RES_hhdet_numvin!V41</f>
        <v>42228</v>
      </c>
      <c r="W94" s="39">
        <f>RES_hhdet_numvin!W41</f>
        <v>41586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1070.821687315902</v>
      </c>
      <c r="C98" s="117">
        <f t="shared" si="12"/>
        <v>1074.9808825711461</v>
      </c>
      <c r="D98" s="117">
        <f t="shared" si="12"/>
        <v>1016.2851389982886</v>
      </c>
      <c r="E98" s="117">
        <f t="shared" si="12"/>
        <v>975.41857344340372</v>
      </c>
      <c r="F98" s="117">
        <f t="shared" si="12"/>
        <v>982.76567336443406</v>
      </c>
      <c r="G98" s="117">
        <f t="shared" si="12"/>
        <v>929.13277067316767</v>
      </c>
      <c r="H98" s="117">
        <f t="shared" si="12"/>
        <v>843.54341567495669</v>
      </c>
      <c r="I98" s="117">
        <f t="shared" si="12"/>
        <v>781.60727314145868</v>
      </c>
      <c r="J98" s="117">
        <f t="shared" si="12"/>
        <v>768.39014964190051</v>
      </c>
      <c r="K98" s="117">
        <f t="shared" si="12"/>
        <v>729.21423560424284</v>
      </c>
      <c r="L98" s="117">
        <f t="shared" si="12"/>
        <v>735.29045504933435</v>
      </c>
      <c r="M98" s="117">
        <f t="shared" si="12"/>
        <v>536.04601737228415</v>
      </c>
      <c r="N98" s="117">
        <f t="shared" si="12"/>
        <v>549.37555384415305</v>
      </c>
      <c r="O98" s="117">
        <f t="shared" si="12"/>
        <v>539.09139320270538</v>
      </c>
      <c r="P98" s="117">
        <f t="shared" si="12"/>
        <v>367.27928510285415</v>
      </c>
      <c r="Q98" s="117">
        <f t="shared" si="12"/>
        <v>389.19186646902352</v>
      </c>
      <c r="R98" s="117">
        <f t="shared" ref="R98:V98" si="13">R99+R102+R104+R113</f>
        <v>453.90294503944227</v>
      </c>
      <c r="S98" s="117">
        <f t="shared" si="13"/>
        <v>435.646178814189</v>
      </c>
      <c r="T98" s="117">
        <f t="shared" si="13"/>
        <v>422.84924220964649</v>
      </c>
      <c r="U98" s="117">
        <f t="shared" si="13"/>
        <v>369.92229144801951</v>
      </c>
      <c r="V98" s="117">
        <f t="shared" si="13"/>
        <v>326.59845694083242</v>
      </c>
      <c r="W98" s="117">
        <f t="shared" ref="W98" si="14">W99+W102+W104+W113</f>
        <v>483.77079995888482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937.7135482068544</v>
      </c>
      <c r="C99" s="122">
        <f t="shared" si="15"/>
        <v>949.34607641330592</v>
      </c>
      <c r="D99" s="122">
        <f t="shared" si="15"/>
        <v>894.97163243254101</v>
      </c>
      <c r="E99" s="122">
        <f t="shared" si="15"/>
        <v>855.6065278120011</v>
      </c>
      <c r="F99" s="122">
        <f t="shared" si="15"/>
        <v>873.93941553646027</v>
      </c>
      <c r="G99" s="122">
        <f t="shared" si="15"/>
        <v>827.48698530320235</v>
      </c>
      <c r="H99" s="122">
        <f t="shared" si="15"/>
        <v>742.86643804421874</v>
      </c>
      <c r="I99" s="122">
        <f t="shared" si="15"/>
        <v>681.08156159020211</v>
      </c>
      <c r="J99" s="122">
        <f t="shared" si="15"/>
        <v>671.99864353091482</v>
      </c>
      <c r="K99" s="122">
        <f t="shared" si="15"/>
        <v>646.47048528853418</v>
      </c>
      <c r="L99" s="122">
        <f t="shared" si="15"/>
        <v>647.34416010212203</v>
      </c>
      <c r="M99" s="122">
        <f t="shared" si="15"/>
        <v>452.71398338601608</v>
      </c>
      <c r="N99" s="122">
        <f t="shared" si="15"/>
        <v>469.6173904250328</v>
      </c>
      <c r="O99" s="122">
        <f t="shared" si="15"/>
        <v>463.29323749987998</v>
      </c>
      <c r="P99" s="122">
        <f t="shared" si="15"/>
        <v>303.84735705001441</v>
      </c>
      <c r="Q99" s="122">
        <f t="shared" si="15"/>
        <v>324.44576991361572</v>
      </c>
      <c r="R99" s="122">
        <f t="shared" ref="R99:V99" si="16">SUM(R100:R101)</f>
        <v>388.27590318915958</v>
      </c>
      <c r="S99" s="122">
        <f t="shared" si="16"/>
        <v>366.14527221817178</v>
      </c>
      <c r="T99" s="122">
        <f t="shared" si="16"/>
        <v>354.46441127245811</v>
      </c>
      <c r="U99" s="122">
        <f t="shared" si="16"/>
        <v>304.92376095037724</v>
      </c>
      <c r="V99" s="122">
        <f t="shared" si="16"/>
        <v>258.21841250187322</v>
      </c>
      <c r="W99" s="122">
        <f t="shared" ref="W99" si="17">SUM(W100:W101)</f>
        <v>417.25624155234129</v>
      </c>
      <c r="DA99" s="130" t="s">
        <v>1592</v>
      </c>
    </row>
    <row r="100" spans="1:105" ht="12" customHeight="1" x14ac:dyDescent="0.25">
      <c r="A100" s="97" t="s">
        <v>74</v>
      </c>
      <c r="B100" s="98">
        <v>926.1420729215431</v>
      </c>
      <c r="C100" s="98">
        <v>937.84928970829435</v>
      </c>
      <c r="D100" s="98">
        <v>884.20787885243215</v>
      </c>
      <c r="E100" s="98">
        <v>845.72443789840395</v>
      </c>
      <c r="F100" s="98">
        <v>863.67825471944889</v>
      </c>
      <c r="G100" s="98">
        <v>817.88404243635489</v>
      </c>
      <c r="H100" s="98">
        <v>734.29205389660547</v>
      </c>
      <c r="I100" s="98">
        <v>673.0925156977072</v>
      </c>
      <c r="J100" s="98">
        <v>664.12207354957104</v>
      </c>
      <c r="K100" s="98">
        <v>638.98476158162964</v>
      </c>
      <c r="L100" s="98">
        <v>639.75022451514235</v>
      </c>
      <c r="M100" s="98">
        <v>447.35079774529459</v>
      </c>
      <c r="N100" s="98">
        <v>463.94762587178764</v>
      </c>
      <c r="O100" s="98">
        <v>457.57301996751659</v>
      </c>
      <c r="P100" s="98">
        <v>300.10745199197459</v>
      </c>
      <c r="Q100" s="98">
        <v>320.44316423043824</v>
      </c>
      <c r="R100" s="98">
        <v>383.40252221266832</v>
      </c>
      <c r="S100" s="98">
        <v>361.46720168147516</v>
      </c>
      <c r="T100" s="98">
        <v>349.86937995605308</v>
      </c>
      <c r="U100" s="98">
        <v>300.91498996847253</v>
      </c>
      <c r="V100" s="98">
        <v>254.75239323588374</v>
      </c>
      <c r="W100" s="98">
        <v>411.53560714626946</v>
      </c>
      <c r="DA100" s="63" t="s">
        <v>1593</v>
      </c>
    </row>
    <row r="101" spans="1:105" ht="12" customHeight="1" x14ac:dyDescent="0.25">
      <c r="A101" s="97" t="s">
        <v>53</v>
      </c>
      <c r="B101" s="98">
        <v>11.571475285311326</v>
      </c>
      <c r="C101" s="98">
        <v>11.496786705011576</v>
      </c>
      <c r="D101" s="98">
        <v>10.763753580108862</v>
      </c>
      <c r="E101" s="98">
        <v>9.8820899135971203</v>
      </c>
      <c r="F101" s="98">
        <v>10.261160817011364</v>
      </c>
      <c r="G101" s="98">
        <v>9.602942866847437</v>
      </c>
      <c r="H101" s="98">
        <v>8.5743841476133014</v>
      </c>
      <c r="I101" s="98">
        <v>7.9890458924949135</v>
      </c>
      <c r="J101" s="98">
        <v>7.8765699813437413</v>
      </c>
      <c r="K101" s="98">
        <v>7.4857237069045022</v>
      </c>
      <c r="L101" s="98">
        <v>7.5939355869797236</v>
      </c>
      <c r="M101" s="98">
        <v>5.3631856407215039</v>
      </c>
      <c r="N101" s="98">
        <v>5.6697645532451606</v>
      </c>
      <c r="O101" s="98">
        <v>5.7202175323633826</v>
      </c>
      <c r="P101" s="98">
        <v>3.7399050580398181</v>
      </c>
      <c r="Q101" s="98">
        <v>4.0026056831774985</v>
      </c>
      <c r="R101" s="98">
        <v>4.8733809764912861</v>
      </c>
      <c r="S101" s="98">
        <v>4.6780705366965956</v>
      </c>
      <c r="T101" s="98">
        <v>4.5950313164050289</v>
      </c>
      <c r="U101" s="98">
        <v>4.0087709819046964</v>
      </c>
      <c r="V101" s="98">
        <v>3.4660192659894906</v>
      </c>
      <c r="W101" s="98">
        <v>5.7206344060718557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1.2464719561977333</v>
      </c>
      <c r="C102" s="122">
        <f t="shared" si="18"/>
        <v>1.5481302971403774</v>
      </c>
      <c r="D102" s="122">
        <f t="shared" si="18"/>
        <v>1.2095689903033175</v>
      </c>
      <c r="E102" s="122">
        <f t="shared" si="18"/>
        <v>3.9144108494483585</v>
      </c>
      <c r="F102" s="122">
        <f t="shared" si="18"/>
        <v>1.1236458470597559</v>
      </c>
      <c r="G102" s="122">
        <f t="shared" si="18"/>
        <v>1.437514579152906</v>
      </c>
      <c r="H102" s="122">
        <f t="shared" si="18"/>
        <v>1.826261080305287</v>
      </c>
      <c r="I102" s="122">
        <f t="shared" si="18"/>
        <v>0.81214850205265965</v>
      </c>
      <c r="J102" s="122">
        <f t="shared" si="18"/>
        <v>0.82952340450815543</v>
      </c>
      <c r="K102" s="122">
        <f t="shared" si="18"/>
        <v>0.92426635532571566</v>
      </c>
      <c r="L102" s="122">
        <f t="shared" si="18"/>
        <v>0.86097650859597852</v>
      </c>
      <c r="M102" s="122">
        <f t="shared" si="18"/>
        <v>0.82983677362284514</v>
      </c>
      <c r="N102" s="122">
        <f t="shared" si="18"/>
        <v>0.78906241213780681</v>
      </c>
      <c r="O102" s="122">
        <f t="shared" si="18"/>
        <v>0.74259298475862523</v>
      </c>
      <c r="P102" s="122">
        <f t="shared" si="18"/>
        <v>0.7270457626420791</v>
      </c>
      <c r="Q102" s="122">
        <f t="shared" si="18"/>
        <v>0.6951531116464329</v>
      </c>
      <c r="R102" s="122">
        <f t="shared" si="18"/>
        <v>0.75424256016683855</v>
      </c>
      <c r="S102" s="122">
        <f t="shared" si="18"/>
        <v>0.7744889901649199</v>
      </c>
      <c r="T102" s="122">
        <f t="shared" si="18"/>
        <v>0.98551919368721597</v>
      </c>
      <c r="U102" s="122">
        <f t="shared" si="18"/>
        <v>1.1634095230994286</v>
      </c>
      <c r="V102" s="122">
        <f t="shared" si="18"/>
        <v>1.4941112123440232</v>
      </c>
      <c r="W102" s="122">
        <f t="shared" si="18"/>
        <v>1.7929650612219397</v>
      </c>
      <c r="DA102" s="130" t="s">
        <v>1595</v>
      </c>
    </row>
    <row r="103" spans="1:105" ht="12" customHeight="1" x14ac:dyDescent="0.25">
      <c r="A103" s="97" t="s">
        <v>53</v>
      </c>
      <c r="B103" s="98">
        <v>1.2464719561977333</v>
      </c>
      <c r="C103" s="98">
        <v>1.5481302971403774</v>
      </c>
      <c r="D103" s="98">
        <v>1.2095689903033175</v>
      </c>
      <c r="E103" s="98">
        <v>3.9144108494483585</v>
      </c>
      <c r="F103" s="98">
        <v>1.1236458470597559</v>
      </c>
      <c r="G103" s="98">
        <v>1.437514579152906</v>
      </c>
      <c r="H103" s="98">
        <v>1.826261080305287</v>
      </c>
      <c r="I103" s="98">
        <v>0.81214850205265965</v>
      </c>
      <c r="J103" s="98">
        <v>0.82952340450815543</v>
      </c>
      <c r="K103" s="98">
        <v>0.92426635532571566</v>
      </c>
      <c r="L103" s="98">
        <v>0.86097650859597852</v>
      </c>
      <c r="M103" s="98">
        <v>0.82983677362284514</v>
      </c>
      <c r="N103" s="98">
        <v>0.78906241213780681</v>
      </c>
      <c r="O103" s="98">
        <v>0.74259298475862523</v>
      </c>
      <c r="P103" s="98">
        <v>0.7270457626420791</v>
      </c>
      <c r="Q103" s="98">
        <v>0.6951531116464329</v>
      </c>
      <c r="R103" s="98">
        <v>0.75424256016683855</v>
      </c>
      <c r="S103" s="98">
        <v>0.7744889901649199</v>
      </c>
      <c r="T103" s="98">
        <v>0.98551919368721597</v>
      </c>
      <c r="U103" s="98">
        <v>1.1634095230994286</v>
      </c>
      <c r="V103" s="98">
        <v>1.4941112123440232</v>
      </c>
      <c r="W103" s="98">
        <v>1.7929650612219397</v>
      </c>
      <c r="DA103" s="63" t="s">
        <v>1596</v>
      </c>
    </row>
    <row r="104" spans="1:105" ht="12" customHeight="1" x14ac:dyDescent="0.25">
      <c r="A104" s="121" t="s">
        <v>55</v>
      </c>
      <c r="B104" s="122">
        <v>81.936735670320402</v>
      </c>
      <c r="C104" s="122">
        <v>75.645936901614704</v>
      </c>
      <c r="D104" s="122">
        <v>72.903161275377002</v>
      </c>
      <c r="E104" s="122">
        <v>72.628084516430278</v>
      </c>
      <c r="F104" s="122">
        <v>70.001887533529185</v>
      </c>
      <c r="G104" s="122">
        <v>62.907472325774926</v>
      </c>
      <c r="H104" s="122">
        <v>62.406580396644401</v>
      </c>
      <c r="I104" s="122">
        <v>62.10283720069792</v>
      </c>
      <c r="J104" s="122">
        <v>59.79603089892457</v>
      </c>
      <c r="K104" s="122">
        <v>52.948434213725669</v>
      </c>
      <c r="L104" s="122">
        <v>54.282362780059209</v>
      </c>
      <c r="M104" s="122">
        <v>52.731007392501667</v>
      </c>
      <c r="N104" s="122">
        <v>50.751290022074123</v>
      </c>
      <c r="O104" s="122">
        <v>48.766092908223428</v>
      </c>
      <c r="P104" s="122">
        <v>40.883020403416005</v>
      </c>
      <c r="Q104" s="122">
        <v>41.910358726956872</v>
      </c>
      <c r="R104" s="122">
        <v>43.137324598961953</v>
      </c>
      <c r="S104" s="122">
        <v>45.716123079111007</v>
      </c>
      <c r="T104" s="122">
        <v>45.062506619472479</v>
      </c>
      <c r="U104" s="122">
        <v>42.797444171698636</v>
      </c>
      <c r="V104" s="122">
        <v>44.858484916983201</v>
      </c>
      <c r="W104" s="122">
        <v>43.969189036275026</v>
      </c>
      <c r="DA104" s="130" t="s">
        <v>1597</v>
      </c>
    </row>
    <row r="105" spans="1:105" ht="12" customHeight="1" x14ac:dyDescent="0.25">
      <c r="A105" s="97" t="s">
        <v>141</v>
      </c>
      <c r="B105" s="98">
        <v>10.108400770829139</v>
      </c>
      <c r="C105" s="98">
        <v>9.5108034044350855</v>
      </c>
      <c r="D105" s="98">
        <v>9.156259165647981</v>
      </c>
      <c r="E105" s="98">
        <v>8.2034589015362283</v>
      </c>
      <c r="F105" s="98">
        <v>7.7595933098325274</v>
      </c>
      <c r="G105" s="98">
        <v>7.0728840156870962</v>
      </c>
      <c r="H105" s="98">
        <v>6.1850130144081739</v>
      </c>
      <c r="I105" s="98">
        <v>5.953259159370309</v>
      </c>
      <c r="J105" s="98">
        <v>5.0611526571699894</v>
      </c>
      <c r="K105" s="98">
        <v>4.602954887868588</v>
      </c>
      <c r="L105" s="98">
        <v>4.229022078669411</v>
      </c>
      <c r="M105" s="98">
        <v>3.8008273888095978</v>
      </c>
      <c r="N105" s="98">
        <v>2.9484051761979391</v>
      </c>
      <c r="O105" s="98">
        <v>2.3259360070679822</v>
      </c>
      <c r="P105" s="98">
        <v>2.0437245220167766</v>
      </c>
      <c r="Q105" s="98">
        <v>1.8531654999485723</v>
      </c>
      <c r="R105" s="98">
        <v>1.8157849788970635</v>
      </c>
      <c r="S105" s="98">
        <v>1.8158983870488645</v>
      </c>
      <c r="T105" s="98">
        <v>1.7573196676761238</v>
      </c>
      <c r="U105" s="98">
        <v>1.5521445384307528</v>
      </c>
      <c r="V105" s="98">
        <v>1.5178270239942793</v>
      </c>
      <c r="W105" s="98">
        <v>1.5747577097493339</v>
      </c>
      <c r="DA105" s="63" t="s">
        <v>1598</v>
      </c>
    </row>
    <row r="106" spans="1:105" ht="12" customHeight="1" x14ac:dyDescent="0.25">
      <c r="A106" s="97" t="s">
        <v>140</v>
      </c>
      <c r="B106" s="98">
        <v>2.5919804110782051E-3</v>
      </c>
      <c r="C106" s="98">
        <v>2.3150015779367971E-3</v>
      </c>
      <c r="D106" s="98">
        <v>2.2949244908666427E-3</v>
      </c>
      <c r="E106" s="98">
        <v>1.9408759733405795E-3</v>
      </c>
      <c r="F106" s="98">
        <v>1.8993676229391416E-3</v>
      </c>
      <c r="G106" s="98">
        <v>2.0218465405765391E-3</v>
      </c>
      <c r="H106" s="98">
        <v>2.0693218539158229E-3</v>
      </c>
      <c r="I106" s="98">
        <v>2.4026601831591506E-3</v>
      </c>
      <c r="J106" s="98">
        <v>2.0951923214006848E-3</v>
      </c>
      <c r="K106" s="98">
        <v>2.2949832515076624E-3</v>
      </c>
      <c r="L106" s="98">
        <v>2.7403579291245912E-3</v>
      </c>
      <c r="M106" s="98">
        <v>2.3379792734215315E-3</v>
      </c>
      <c r="N106" s="98">
        <v>1.8673464565279675E-3</v>
      </c>
      <c r="O106" s="98">
        <v>1.2738086280894394E-3</v>
      </c>
      <c r="P106" s="98">
        <v>1.2454425736670607E-3</v>
      </c>
      <c r="Q106" s="98">
        <v>1.0522250699655691E-3</v>
      </c>
      <c r="R106" s="98">
        <v>9.5137804852530206E-4</v>
      </c>
      <c r="S106" s="98">
        <v>8.9670224027432657E-4</v>
      </c>
      <c r="T106" s="98">
        <v>9.1310735350596964E-4</v>
      </c>
      <c r="U106" s="98">
        <v>8.7935699385205553E-4</v>
      </c>
      <c r="V106" s="98">
        <v>9.092739696315189E-4</v>
      </c>
      <c r="W106" s="98">
        <v>9.293978374631637E-4</v>
      </c>
      <c r="DA106" s="63" t="s">
        <v>1599</v>
      </c>
    </row>
    <row r="107" spans="1:105" ht="12" customHeight="1" x14ac:dyDescent="0.25">
      <c r="A107" s="100" t="s">
        <v>50</v>
      </c>
      <c r="B107" s="101">
        <v>9.6372509365529513E-4</v>
      </c>
      <c r="C107" s="101">
        <v>7.8081131444369544E-4</v>
      </c>
      <c r="D107" s="101">
        <v>7.1278741995950987E-4</v>
      </c>
      <c r="E107" s="101">
        <v>6.6056082821258849E-4</v>
      </c>
      <c r="F107" s="101">
        <v>6.2819291014197E-4</v>
      </c>
      <c r="G107" s="101">
        <v>6.1394246658541421E-4</v>
      </c>
      <c r="H107" s="101">
        <v>5.9976517794030294E-4</v>
      </c>
      <c r="I107" s="101">
        <v>8.204674226790316E-4</v>
      </c>
      <c r="J107" s="101">
        <v>6.6847599213298045E-4</v>
      </c>
      <c r="K107" s="101">
        <v>6.7763356884113887E-4</v>
      </c>
      <c r="L107" s="101">
        <v>1.5405588398364769E-3</v>
      </c>
      <c r="M107" s="101">
        <v>6.5643208780594045E-4</v>
      </c>
      <c r="N107" s="101">
        <v>6.4521579978166991E-4</v>
      </c>
      <c r="O107" s="101">
        <v>4.5507374435530717E-4</v>
      </c>
      <c r="P107" s="101">
        <v>3.2782618913910599E-4</v>
      </c>
      <c r="Q107" s="101">
        <v>3.1276659256435806E-4</v>
      </c>
      <c r="R107" s="101">
        <v>2.5712807926620647E-4</v>
      </c>
      <c r="S107" s="101">
        <v>2.5956980800988927E-4</v>
      </c>
      <c r="T107" s="101">
        <v>2.5373629723268428E-4</v>
      </c>
      <c r="U107" s="101">
        <v>2.2662039378939462E-4</v>
      </c>
      <c r="V107" s="101">
        <v>2.4301529707047718E-4</v>
      </c>
      <c r="W107" s="101">
        <v>2.4820251795475232E-4</v>
      </c>
      <c r="DA107" s="131" t="s">
        <v>1600</v>
      </c>
    </row>
    <row r="108" spans="1:105" ht="12" customHeight="1" x14ac:dyDescent="0.25">
      <c r="A108" s="103" t="s">
        <v>52</v>
      </c>
      <c r="B108" s="104">
        <v>1.6282553174229099E-3</v>
      </c>
      <c r="C108" s="104">
        <v>1.5341902634931014E-3</v>
      </c>
      <c r="D108" s="104">
        <v>1.5821370709071328E-3</v>
      </c>
      <c r="E108" s="104">
        <v>1.280315145127991E-3</v>
      </c>
      <c r="F108" s="104">
        <v>1.2711747127971715E-3</v>
      </c>
      <c r="G108" s="104">
        <v>1.407904073991125E-3</v>
      </c>
      <c r="H108" s="104">
        <v>1.4695566759755198E-3</v>
      </c>
      <c r="I108" s="104">
        <v>1.582192760480119E-3</v>
      </c>
      <c r="J108" s="104">
        <v>1.4267163292677044E-3</v>
      </c>
      <c r="K108" s="104">
        <v>1.6173496826665233E-3</v>
      </c>
      <c r="L108" s="104">
        <v>1.1997990892881143E-3</v>
      </c>
      <c r="M108" s="104">
        <v>1.6815471856155913E-3</v>
      </c>
      <c r="N108" s="104">
        <v>1.2221306567462976E-3</v>
      </c>
      <c r="O108" s="104">
        <v>8.187348837341322E-4</v>
      </c>
      <c r="P108" s="104">
        <v>9.1761638452795484E-4</v>
      </c>
      <c r="Q108" s="104">
        <v>7.3945847740121103E-4</v>
      </c>
      <c r="R108" s="104">
        <v>6.9424996925909559E-4</v>
      </c>
      <c r="S108" s="104">
        <v>6.3713243226443735E-4</v>
      </c>
      <c r="T108" s="104">
        <v>6.5937105627328536E-4</v>
      </c>
      <c r="U108" s="104">
        <v>6.5273660006266092E-4</v>
      </c>
      <c r="V108" s="104">
        <v>6.6625867256104177E-4</v>
      </c>
      <c r="W108" s="104">
        <v>6.8119531950841137E-4</v>
      </c>
      <c r="DA108" s="132" t="s">
        <v>1601</v>
      </c>
    </row>
    <row r="109" spans="1:105" ht="12" customHeight="1" x14ac:dyDescent="0.25">
      <c r="A109" s="106" t="s">
        <v>122</v>
      </c>
      <c r="B109" s="101">
        <v>69.821976174554791</v>
      </c>
      <c r="C109" s="101">
        <v>64.355273514560437</v>
      </c>
      <c r="D109" s="101">
        <v>62.098505565002206</v>
      </c>
      <c r="E109" s="101">
        <v>62.728096315825496</v>
      </c>
      <c r="F109" s="101">
        <v>60.569923650057163</v>
      </c>
      <c r="G109" s="101">
        <v>54.227802111849059</v>
      </c>
      <c r="H109" s="101">
        <v>54.297922385272336</v>
      </c>
      <c r="I109" s="101">
        <v>53.779980027176101</v>
      </c>
      <c r="J109" s="101">
        <v>52.217825067955999</v>
      </c>
      <c r="K109" s="101">
        <v>45.788396899968937</v>
      </c>
      <c r="L109" s="101">
        <v>46.320884203559736</v>
      </c>
      <c r="M109" s="101">
        <v>44.967105348436647</v>
      </c>
      <c r="N109" s="101">
        <v>43.480355827793318</v>
      </c>
      <c r="O109" s="101">
        <v>42.101816277529906</v>
      </c>
      <c r="P109" s="101">
        <v>35.169320590377772</v>
      </c>
      <c r="Q109" s="101">
        <v>36.134295439937723</v>
      </c>
      <c r="R109" s="101">
        <v>37.127905356656719</v>
      </c>
      <c r="S109" s="101">
        <v>39.382148755810626</v>
      </c>
      <c r="T109" s="101">
        <v>38.617765454343214</v>
      </c>
      <c r="U109" s="101">
        <v>36.625832734515967</v>
      </c>
      <c r="V109" s="101">
        <v>38.457601521002708</v>
      </c>
      <c r="W109" s="101">
        <v>37.318201241095778</v>
      </c>
      <c r="DA109" s="131" t="s">
        <v>1602</v>
      </c>
    </row>
    <row r="110" spans="1:105" ht="12" customHeight="1" x14ac:dyDescent="0.25">
      <c r="A110" s="107" t="s">
        <v>121</v>
      </c>
      <c r="B110" s="104">
        <v>2.0037667445253868</v>
      </c>
      <c r="C110" s="104">
        <v>1.7775449810412522</v>
      </c>
      <c r="D110" s="104">
        <v>1.6461016202359504</v>
      </c>
      <c r="E110" s="104">
        <v>1.6945884230952188</v>
      </c>
      <c r="F110" s="104">
        <v>1.6704712060165541</v>
      </c>
      <c r="G110" s="104">
        <v>1.6047643516981902</v>
      </c>
      <c r="H110" s="104">
        <v>1.9215756751099786</v>
      </c>
      <c r="I110" s="104">
        <v>2.3671953539683459</v>
      </c>
      <c r="J110" s="104">
        <v>2.5149579814771807</v>
      </c>
      <c r="K110" s="104">
        <v>2.5547874426366377</v>
      </c>
      <c r="L110" s="104">
        <v>3.7297161399009391</v>
      </c>
      <c r="M110" s="104">
        <v>3.960736675982</v>
      </c>
      <c r="N110" s="104">
        <v>4.3206616716263406</v>
      </c>
      <c r="O110" s="104">
        <v>4.3370668149974465</v>
      </c>
      <c r="P110" s="104">
        <v>3.6687298484477888</v>
      </c>
      <c r="Q110" s="104">
        <v>3.9218455620006138</v>
      </c>
      <c r="R110" s="104">
        <v>4.1926828853596412</v>
      </c>
      <c r="S110" s="104">
        <v>4.5171792340112447</v>
      </c>
      <c r="T110" s="104">
        <v>4.6865083900996343</v>
      </c>
      <c r="U110" s="104">
        <v>4.6185875417580675</v>
      </c>
      <c r="V110" s="104">
        <v>4.8821470980165795</v>
      </c>
      <c r="W110" s="104">
        <v>5.0753006875924491</v>
      </c>
      <c r="DA110" s="132" t="s">
        <v>1603</v>
      </c>
    </row>
    <row r="111" spans="1:105" ht="12" customHeight="1" x14ac:dyDescent="0.25">
      <c r="A111" s="108" t="s">
        <v>53</v>
      </c>
      <c r="B111" s="98">
        <v>0.69299700595870284</v>
      </c>
      <c r="C111" s="98">
        <v>0.55530206499222401</v>
      </c>
      <c r="D111" s="98">
        <v>0.47190305365770546</v>
      </c>
      <c r="E111" s="98">
        <v>0.53352591312180297</v>
      </c>
      <c r="F111" s="98">
        <v>0.51034430229413208</v>
      </c>
      <c r="G111" s="98">
        <v>0.44970138590504333</v>
      </c>
      <c r="H111" s="98">
        <v>0.51335584180793781</v>
      </c>
      <c r="I111" s="98">
        <v>0.75080452064797454</v>
      </c>
      <c r="J111" s="98">
        <v>0.74396829363706252</v>
      </c>
      <c r="K111" s="98">
        <v>0.69693724110131106</v>
      </c>
      <c r="L111" s="98">
        <v>1.9986650800848553</v>
      </c>
      <c r="M111" s="98">
        <v>1.027536439311566</v>
      </c>
      <c r="N111" s="98">
        <v>1.3912826446505806</v>
      </c>
      <c r="O111" s="98">
        <v>1.4472100842468048</v>
      </c>
      <c r="P111" s="98">
        <v>0.90350658489802604</v>
      </c>
      <c r="Q111" s="98">
        <v>1.0938588775372997</v>
      </c>
      <c r="R111" s="98">
        <v>1.0817057105433472</v>
      </c>
      <c r="S111" s="98">
        <v>1.2891209509155297</v>
      </c>
      <c r="T111" s="98">
        <v>1.3191425473438592</v>
      </c>
      <c r="U111" s="98">
        <v>1.1976520171689218</v>
      </c>
      <c r="V111" s="98">
        <v>1.3042575732347257</v>
      </c>
      <c r="W111" s="98">
        <v>1.3783453823711027</v>
      </c>
      <c r="DA111" s="63" t="s">
        <v>1604</v>
      </c>
    </row>
    <row r="112" spans="1:105" ht="12" customHeight="1" x14ac:dyDescent="0.25">
      <c r="A112" s="108" t="s">
        <v>52</v>
      </c>
      <c r="B112" s="98">
        <v>1.3107697385666841</v>
      </c>
      <c r="C112" s="98">
        <v>1.2222429160490282</v>
      </c>
      <c r="D112" s="98">
        <v>1.1741985665782448</v>
      </c>
      <c r="E112" s="98">
        <v>1.1610625099734158</v>
      </c>
      <c r="F112" s="98">
        <v>1.160126903722422</v>
      </c>
      <c r="G112" s="98">
        <v>1.1550629657931468</v>
      </c>
      <c r="H112" s="98">
        <v>1.4082198333020408</v>
      </c>
      <c r="I112" s="98">
        <v>1.6163908333203716</v>
      </c>
      <c r="J112" s="98">
        <v>1.7709896878401183</v>
      </c>
      <c r="K112" s="98">
        <v>1.8578502015353264</v>
      </c>
      <c r="L112" s="98">
        <v>1.7310510598160838</v>
      </c>
      <c r="M112" s="98">
        <v>2.9332002366704342</v>
      </c>
      <c r="N112" s="98">
        <v>2.9293790269757598</v>
      </c>
      <c r="O112" s="98">
        <v>2.8898567307506418</v>
      </c>
      <c r="P112" s="98">
        <v>2.7652232635497627</v>
      </c>
      <c r="Q112" s="98">
        <v>2.8279866844633141</v>
      </c>
      <c r="R112" s="98">
        <v>3.1109771748162944</v>
      </c>
      <c r="S112" s="98">
        <v>3.2280582830957152</v>
      </c>
      <c r="T112" s="98">
        <v>3.3673658427557749</v>
      </c>
      <c r="U112" s="98">
        <v>3.4209355245891455</v>
      </c>
      <c r="V112" s="98">
        <v>3.5778895247818538</v>
      </c>
      <c r="W112" s="98">
        <v>3.6969553052213469</v>
      </c>
      <c r="DA112" s="63" t="s">
        <v>1605</v>
      </c>
    </row>
    <row r="113" spans="1:105" ht="12" customHeight="1" x14ac:dyDescent="0.25">
      <c r="A113" s="121" t="s">
        <v>54</v>
      </c>
      <c r="B113" s="122">
        <v>49.924931482529288</v>
      </c>
      <c r="C113" s="122">
        <v>48.440738959085209</v>
      </c>
      <c r="D113" s="122">
        <v>47.200776300067282</v>
      </c>
      <c r="E113" s="122">
        <v>43.269550265524018</v>
      </c>
      <c r="F113" s="122">
        <v>37.700724447384907</v>
      </c>
      <c r="G113" s="122">
        <v>37.300798465037452</v>
      </c>
      <c r="H113" s="122">
        <v>36.444136153788307</v>
      </c>
      <c r="I113" s="122">
        <v>37.610725848506064</v>
      </c>
      <c r="J113" s="122">
        <v>35.76595180755308</v>
      </c>
      <c r="K113" s="122">
        <v>28.871049746657285</v>
      </c>
      <c r="L113" s="122">
        <v>32.802955658557195</v>
      </c>
      <c r="M113" s="122">
        <v>29.771189820143597</v>
      </c>
      <c r="N113" s="122">
        <v>28.217810984908287</v>
      </c>
      <c r="O113" s="122">
        <v>26.289469809843318</v>
      </c>
      <c r="P113" s="122">
        <v>21.82186188678164</v>
      </c>
      <c r="Q113" s="122">
        <v>22.140584716804476</v>
      </c>
      <c r="R113" s="122">
        <v>21.735474691153897</v>
      </c>
      <c r="S113" s="122">
        <v>23.010294526741305</v>
      </c>
      <c r="T113" s="122">
        <v>22.336805124028757</v>
      </c>
      <c r="U113" s="122">
        <v>21.037676802844178</v>
      </c>
      <c r="V113" s="122">
        <v>22.027448309631922</v>
      </c>
      <c r="W113" s="122">
        <v>20.752404309046575</v>
      </c>
      <c r="DA113" s="130" t="s">
        <v>1606</v>
      </c>
    </row>
    <row r="114" spans="1:105" ht="12" customHeight="1" x14ac:dyDescent="0.25">
      <c r="A114" s="97" t="s">
        <v>50</v>
      </c>
      <c r="B114" s="98">
        <v>26.007440376605647</v>
      </c>
      <c r="C114" s="98">
        <v>24.18081751741417</v>
      </c>
      <c r="D114" s="98">
        <v>23.876248930632162</v>
      </c>
      <c r="E114" s="98">
        <v>21.461792701758512</v>
      </c>
      <c r="F114" s="98">
        <v>20.554296824906778</v>
      </c>
      <c r="G114" s="98">
        <v>19.183219348803238</v>
      </c>
      <c r="H114" s="98">
        <v>17.826094182159327</v>
      </c>
      <c r="I114" s="98">
        <v>18.194084407642439</v>
      </c>
      <c r="J114" s="98">
        <v>15.934422007465454</v>
      </c>
      <c r="K114" s="98">
        <v>14.956863618464263</v>
      </c>
      <c r="L114" s="98">
        <v>14.016188087192972</v>
      </c>
      <c r="M114" s="98">
        <v>13.073479510909493</v>
      </c>
      <c r="N114" s="98">
        <v>11.299574504407286</v>
      </c>
      <c r="O114" s="98">
        <v>10.096654746507673</v>
      </c>
      <c r="P114" s="98">
        <v>9.3176268237649804</v>
      </c>
      <c r="Q114" s="98">
        <v>8.7523086104847181</v>
      </c>
      <c r="R114" s="98">
        <v>7.733812673342717</v>
      </c>
      <c r="S114" s="98">
        <v>7.9434616619413392</v>
      </c>
      <c r="T114" s="98">
        <v>7.4442024040612722</v>
      </c>
      <c r="U114" s="98">
        <v>6.7544176485575784</v>
      </c>
      <c r="V114" s="98">
        <v>6.9246842329692591</v>
      </c>
      <c r="W114" s="98">
        <v>6.1719244593177551</v>
      </c>
      <c r="DA114" s="63" t="s">
        <v>1607</v>
      </c>
    </row>
    <row r="115" spans="1:105" ht="12" customHeight="1" x14ac:dyDescent="0.25">
      <c r="A115" s="109" t="s">
        <v>120</v>
      </c>
      <c r="B115" s="33">
        <v>23.917491105923641</v>
      </c>
      <c r="C115" s="33">
        <v>24.25992144167104</v>
      </c>
      <c r="D115" s="33">
        <v>23.324527369435121</v>
      </c>
      <c r="E115" s="33">
        <v>21.807757563765509</v>
      </c>
      <c r="F115" s="33">
        <v>17.146427622478129</v>
      </c>
      <c r="G115" s="33">
        <v>18.117579116234214</v>
      </c>
      <c r="H115" s="33">
        <v>18.618041971628983</v>
      </c>
      <c r="I115" s="33">
        <v>19.416641440863629</v>
      </c>
      <c r="J115" s="33">
        <v>19.831529800087626</v>
      </c>
      <c r="K115" s="33">
        <v>13.914186128193023</v>
      </c>
      <c r="L115" s="33">
        <v>18.786767571364223</v>
      </c>
      <c r="M115" s="33">
        <v>16.697710309234104</v>
      </c>
      <c r="N115" s="33">
        <v>16.918236480501001</v>
      </c>
      <c r="O115" s="33">
        <v>16.192815063335647</v>
      </c>
      <c r="P115" s="33">
        <v>12.50423506301666</v>
      </c>
      <c r="Q115" s="33">
        <v>13.388276106319756</v>
      </c>
      <c r="R115" s="33">
        <v>14.00166201781118</v>
      </c>
      <c r="S115" s="33">
        <v>15.066832864799965</v>
      </c>
      <c r="T115" s="33">
        <v>14.892602719967483</v>
      </c>
      <c r="U115" s="33">
        <v>14.283259154286601</v>
      </c>
      <c r="V115" s="33">
        <v>15.102764076662661</v>
      </c>
      <c r="W115" s="33">
        <v>14.580479849728821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564.43365869244781</v>
      </c>
      <c r="C117" s="117">
        <f t="shared" si="19"/>
        <v>569.2726694862863</v>
      </c>
      <c r="D117" s="117">
        <f t="shared" si="19"/>
        <v>541.53241288430013</v>
      </c>
      <c r="E117" s="117">
        <f t="shared" si="19"/>
        <v>527.12345978697499</v>
      </c>
      <c r="F117" s="117">
        <f t="shared" si="19"/>
        <v>529.21819228609706</v>
      </c>
      <c r="G117" s="117">
        <f t="shared" si="19"/>
        <v>505.98680877660865</v>
      </c>
      <c r="H117" s="117">
        <f t="shared" si="19"/>
        <v>467.4509715772972</v>
      </c>
      <c r="I117" s="117">
        <f t="shared" si="19"/>
        <v>439.19029678333015</v>
      </c>
      <c r="J117" s="117">
        <f t="shared" si="19"/>
        <v>436.93982725483818</v>
      </c>
      <c r="K117" s="117">
        <f t="shared" si="19"/>
        <v>419.25909063444476</v>
      </c>
      <c r="L117" s="117">
        <f t="shared" si="19"/>
        <v>430.59754214863506</v>
      </c>
      <c r="M117" s="117">
        <f t="shared" si="19"/>
        <v>323.0926956887206</v>
      </c>
      <c r="N117" s="117">
        <f t="shared" si="19"/>
        <v>338.56903041204868</v>
      </c>
      <c r="O117" s="117">
        <f t="shared" si="19"/>
        <v>341.04297918942694</v>
      </c>
      <c r="P117" s="117">
        <f t="shared" si="19"/>
        <v>234.79961084809554</v>
      </c>
      <c r="Q117" s="117">
        <f t="shared" si="19"/>
        <v>250.2880797464197</v>
      </c>
      <c r="R117" s="117">
        <f t="shared" ref="R117:V117" si="20">R118+R121+R123+R132</f>
        <v>296.63890918266054</v>
      </c>
      <c r="S117" s="117">
        <f t="shared" si="20"/>
        <v>291.53995622734192</v>
      </c>
      <c r="T117" s="117">
        <f t="shared" si="20"/>
        <v>288.72259744751676</v>
      </c>
      <c r="U117" s="117">
        <f t="shared" si="20"/>
        <v>258.18936755547861</v>
      </c>
      <c r="V117" s="117">
        <f t="shared" si="20"/>
        <v>235.34834215516995</v>
      </c>
      <c r="W117" s="117">
        <f t="shared" ref="W117" si="21">W118+W121+W123+W132</f>
        <v>351.45501288407149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472.78444222083152</v>
      </c>
      <c r="C118" s="122">
        <f t="shared" si="22"/>
        <v>481.78417293518754</v>
      </c>
      <c r="D118" s="122">
        <f t="shared" si="22"/>
        <v>457.03876014433968</v>
      </c>
      <c r="E118" s="122">
        <f t="shared" si="22"/>
        <v>439.45761060954521</v>
      </c>
      <c r="F118" s="122">
        <f t="shared" si="22"/>
        <v>452.68837958589245</v>
      </c>
      <c r="G118" s="122">
        <f t="shared" si="22"/>
        <v>433.18610918522654</v>
      </c>
      <c r="H118" s="122">
        <f t="shared" si="22"/>
        <v>393.66153153758557</v>
      </c>
      <c r="I118" s="122">
        <f t="shared" si="22"/>
        <v>366.84068879381903</v>
      </c>
      <c r="J118" s="122">
        <f t="shared" si="22"/>
        <v>367.04185053433361</v>
      </c>
      <c r="K118" s="122">
        <f t="shared" si="22"/>
        <v>358.94679854144755</v>
      </c>
      <c r="L118" s="122">
        <f t="shared" si="22"/>
        <v>366.12585240346789</v>
      </c>
      <c r="M118" s="122">
        <f t="shared" si="22"/>
        <v>261.45868084439013</v>
      </c>
      <c r="N118" s="122">
        <f t="shared" si="22"/>
        <v>279.07744072678349</v>
      </c>
      <c r="O118" s="122">
        <f t="shared" si="22"/>
        <v>284.03997492750511</v>
      </c>
      <c r="P118" s="122">
        <f t="shared" si="22"/>
        <v>186.67909374683811</v>
      </c>
      <c r="Q118" s="122">
        <f t="shared" si="22"/>
        <v>200.7918993147228</v>
      </c>
      <c r="R118" s="122">
        <f t="shared" ref="R118:V118" si="23">SUM(R119:R120)</f>
        <v>245.60608652934386</v>
      </c>
      <c r="S118" s="122">
        <f t="shared" si="23"/>
        <v>236.86637698114075</v>
      </c>
      <c r="T118" s="122">
        <f t="shared" si="23"/>
        <v>233.56231223607617</v>
      </c>
      <c r="U118" s="122">
        <f t="shared" si="23"/>
        <v>204.40272138898021</v>
      </c>
      <c r="V118" s="122">
        <f t="shared" si="23"/>
        <v>177.2357587231387</v>
      </c>
      <c r="W118" s="122">
        <f t="shared" ref="W118" si="24">SUM(W119:W120)</f>
        <v>293.12865627547558</v>
      </c>
      <c r="DA118" s="130" t="s">
        <v>1760</v>
      </c>
    </row>
    <row r="119" spans="1:105" ht="12" customHeight="1" x14ac:dyDescent="0.25">
      <c r="A119" s="97" t="s">
        <v>74</v>
      </c>
      <c r="B119" s="98">
        <v>461.21296693552017</v>
      </c>
      <c r="C119" s="98">
        <v>470.28738623017597</v>
      </c>
      <c r="D119" s="98">
        <v>446.27500656423081</v>
      </c>
      <c r="E119" s="98">
        <v>429.57552069594811</v>
      </c>
      <c r="F119" s="98">
        <v>442.42721876888106</v>
      </c>
      <c r="G119" s="98">
        <v>423.58316631837909</v>
      </c>
      <c r="H119" s="98">
        <v>385.0871473899723</v>
      </c>
      <c r="I119" s="98">
        <v>358.85164290132411</v>
      </c>
      <c r="J119" s="98">
        <v>359.16528055298988</v>
      </c>
      <c r="K119" s="98">
        <v>351.46107483454307</v>
      </c>
      <c r="L119" s="98">
        <v>358.53191681648815</v>
      </c>
      <c r="M119" s="98">
        <v>256.09549520366863</v>
      </c>
      <c r="N119" s="98">
        <v>273.40767617353833</v>
      </c>
      <c r="O119" s="98">
        <v>278.31975739514172</v>
      </c>
      <c r="P119" s="98">
        <v>182.93918868879828</v>
      </c>
      <c r="Q119" s="98">
        <v>196.78929363154529</v>
      </c>
      <c r="R119" s="98">
        <v>240.73270555285256</v>
      </c>
      <c r="S119" s="98">
        <v>232.18830644444415</v>
      </c>
      <c r="T119" s="98">
        <v>228.96728091967114</v>
      </c>
      <c r="U119" s="98">
        <v>200.39395040707552</v>
      </c>
      <c r="V119" s="98">
        <v>173.7697394571492</v>
      </c>
      <c r="W119" s="98">
        <v>287.40802186940374</v>
      </c>
      <c r="DA119" s="63" t="s">
        <v>1761</v>
      </c>
    </row>
    <row r="120" spans="1:105" ht="12" customHeight="1" x14ac:dyDescent="0.25">
      <c r="A120" s="97" t="s">
        <v>53</v>
      </c>
      <c r="B120" s="98">
        <v>11.571475285311326</v>
      </c>
      <c r="C120" s="98">
        <v>11.496786705011576</v>
      </c>
      <c r="D120" s="98">
        <v>10.763753580108862</v>
      </c>
      <c r="E120" s="98">
        <v>9.8820899135971203</v>
      </c>
      <c r="F120" s="98">
        <v>10.261160817011364</v>
      </c>
      <c r="G120" s="98">
        <v>9.602942866847437</v>
      </c>
      <c r="H120" s="98">
        <v>8.5743841476133014</v>
      </c>
      <c r="I120" s="98">
        <v>7.9890458924949135</v>
      </c>
      <c r="J120" s="98">
        <v>7.8765699813437413</v>
      </c>
      <c r="K120" s="98">
        <v>7.4857237069045022</v>
      </c>
      <c r="L120" s="98">
        <v>7.5939355869797236</v>
      </c>
      <c r="M120" s="98">
        <v>5.3631856407215039</v>
      </c>
      <c r="N120" s="98">
        <v>5.6697645532451606</v>
      </c>
      <c r="O120" s="98">
        <v>5.7202175323633826</v>
      </c>
      <c r="P120" s="98">
        <v>3.7399050580398181</v>
      </c>
      <c r="Q120" s="98">
        <v>4.0026056831774985</v>
      </c>
      <c r="R120" s="98">
        <v>4.8733809764912861</v>
      </c>
      <c r="S120" s="98">
        <v>4.6780705366965956</v>
      </c>
      <c r="T120" s="98">
        <v>4.5950313164050289</v>
      </c>
      <c r="U120" s="98">
        <v>4.0087709819046964</v>
      </c>
      <c r="V120" s="98">
        <v>3.4660192659894906</v>
      </c>
      <c r="W120" s="98">
        <v>5.7206344060718557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2.2598604154411692</v>
      </c>
      <c r="C121" s="122">
        <f t="shared" si="25"/>
        <v>2.9162156721488279</v>
      </c>
      <c r="D121" s="122">
        <f t="shared" si="25"/>
        <v>2.3781056754259762</v>
      </c>
      <c r="E121" s="122">
        <f t="shared" si="25"/>
        <v>7.9928496766332371</v>
      </c>
      <c r="F121" s="122">
        <f t="shared" si="25"/>
        <v>2.3982276354154277</v>
      </c>
      <c r="G121" s="122">
        <f t="shared" si="25"/>
        <v>3.2419286880512161</v>
      </c>
      <c r="H121" s="122">
        <f t="shared" si="25"/>
        <v>4.4393855448052717</v>
      </c>
      <c r="I121" s="122">
        <f t="shared" si="25"/>
        <v>2.0586385143833787</v>
      </c>
      <c r="J121" s="122">
        <f t="shared" si="25"/>
        <v>2.1426579746968919</v>
      </c>
      <c r="K121" s="122">
        <f t="shared" si="25"/>
        <v>2.468893152323056</v>
      </c>
      <c r="L121" s="122">
        <f t="shared" si="25"/>
        <v>2.379306561677816</v>
      </c>
      <c r="M121" s="122">
        <f t="shared" si="25"/>
        <v>2.3705231601577554</v>
      </c>
      <c r="N121" s="122">
        <f t="shared" si="25"/>
        <v>2.3254323260048344</v>
      </c>
      <c r="O121" s="122">
        <f t="shared" si="25"/>
        <v>2.2750472669767507</v>
      </c>
      <c r="P121" s="122">
        <f t="shared" si="25"/>
        <v>2.2982011375390972</v>
      </c>
      <c r="Q121" s="122">
        <f t="shared" si="25"/>
        <v>2.2441443230186282</v>
      </c>
      <c r="R121" s="122">
        <f t="shared" si="25"/>
        <v>2.5039473251633022</v>
      </c>
      <c r="S121" s="122">
        <f t="shared" si="25"/>
        <v>2.715238753772895</v>
      </c>
      <c r="T121" s="122">
        <f t="shared" si="25"/>
        <v>3.633022164211249</v>
      </c>
      <c r="U121" s="122">
        <f t="shared" si="25"/>
        <v>4.4309823858479636</v>
      </c>
      <c r="V121" s="122">
        <f t="shared" si="25"/>
        <v>5.7983170927342389</v>
      </c>
      <c r="W121" s="122">
        <f t="shared" si="25"/>
        <v>7.093982392587372</v>
      </c>
      <c r="DA121" s="130" t="s">
        <v>1763</v>
      </c>
    </row>
    <row r="122" spans="1:105" ht="12" customHeight="1" x14ac:dyDescent="0.25">
      <c r="A122" s="97" t="s">
        <v>53</v>
      </c>
      <c r="B122" s="98">
        <v>2.2598604154411692</v>
      </c>
      <c r="C122" s="98">
        <v>2.9162156721488279</v>
      </c>
      <c r="D122" s="98">
        <v>2.3781056754259762</v>
      </c>
      <c r="E122" s="98">
        <v>7.9928496766332371</v>
      </c>
      <c r="F122" s="98">
        <v>2.3982276354154277</v>
      </c>
      <c r="G122" s="98">
        <v>3.2419286880512161</v>
      </c>
      <c r="H122" s="98">
        <v>4.4393855448052717</v>
      </c>
      <c r="I122" s="98">
        <v>2.0586385143833787</v>
      </c>
      <c r="J122" s="98">
        <v>2.1426579746968919</v>
      </c>
      <c r="K122" s="98">
        <v>2.468893152323056</v>
      </c>
      <c r="L122" s="98">
        <v>2.379306561677816</v>
      </c>
      <c r="M122" s="98">
        <v>2.3705231601577554</v>
      </c>
      <c r="N122" s="98">
        <v>2.3254323260048344</v>
      </c>
      <c r="O122" s="98">
        <v>2.2750472669767507</v>
      </c>
      <c r="P122" s="98">
        <v>2.2982011375390972</v>
      </c>
      <c r="Q122" s="98">
        <v>2.2441443230186282</v>
      </c>
      <c r="R122" s="98">
        <v>2.5039473251633022</v>
      </c>
      <c r="S122" s="98">
        <v>2.715238753772895</v>
      </c>
      <c r="T122" s="98">
        <v>3.633022164211249</v>
      </c>
      <c r="U122" s="98">
        <v>4.4309823858479636</v>
      </c>
      <c r="V122" s="98">
        <v>5.7983170927342389</v>
      </c>
      <c r="W122" s="98">
        <v>7.093982392587372</v>
      </c>
      <c r="DA122" s="63" t="s">
        <v>1764</v>
      </c>
    </row>
    <row r="123" spans="1:105" ht="12" customHeight="1" x14ac:dyDescent="0.25">
      <c r="A123" s="121" t="s">
        <v>55</v>
      </c>
      <c r="B123" s="122">
        <v>55.27540439896228</v>
      </c>
      <c r="C123" s="122">
        <v>51.2523746863572</v>
      </c>
      <c r="D123" s="122">
        <v>49.625169121281367</v>
      </c>
      <c r="E123" s="122">
        <v>49.754963868662443</v>
      </c>
      <c r="F123" s="122">
        <v>48.268254306338299</v>
      </c>
      <c r="G123" s="122">
        <v>43.708731542802099</v>
      </c>
      <c r="H123" s="122">
        <v>43.850283369116944</v>
      </c>
      <c r="I123" s="122">
        <v>43.888148852108003</v>
      </c>
      <c r="J123" s="122">
        <v>42.413506708413628</v>
      </c>
      <c r="K123" s="122">
        <v>37.69569280676501</v>
      </c>
      <c r="L123" s="122">
        <v>38.699062140030129</v>
      </c>
      <c r="M123" s="122">
        <v>38.060823767915835</v>
      </c>
      <c r="N123" s="122">
        <v>36.852463876478808</v>
      </c>
      <c r="O123" s="122">
        <v>35.679378697524818</v>
      </c>
      <c r="P123" s="122">
        <v>30.138374092613393</v>
      </c>
      <c r="Q123" s="122">
        <v>31.162337941432551</v>
      </c>
      <c r="R123" s="122">
        <v>32.48505651031244</v>
      </c>
      <c r="S123" s="122">
        <v>34.804728809247379</v>
      </c>
      <c r="T123" s="122">
        <v>34.699082195674002</v>
      </c>
      <c r="U123" s="122">
        <v>33.327770560869418</v>
      </c>
      <c r="V123" s="122">
        <v>35.32067464692193</v>
      </c>
      <c r="W123" s="122">
        <v>34.980038468821526</v>
      </c>
      <c r="DA123" s="130" t="s">
        <v>1765</v>
      </c>
    </row>
    <row r="124" spans="1:105" ht="12" customHeight="1" x14ac:dyDescent="0.25">
      <c r="A124" s="97" t="s">
        <v>141</v>
      </c>
      <c r="B124" s="98">
        <v>6.1214638765562661</v>
      </c>
      <c r="C124" s="98">
        <v>5.7840269308471228</v>
      </c>
      <c r="D124" s="98">
        <v>5.5890667931871683</v>
      </c>
      <c r="E124" s="98">
        <v>5.0295727682996878</v>
      </c>
      <c r="F124" s="98">
        <v>4.7872225608722907</v>
      </c>
      <c r="G124" s="98">
        <v>4.3999731372037463</v>
      </c>
      <c r="H124" s="98">
        <v>3.8870627922676468</v>
      </c>
      <c r="I124" s="98">
        <v>3.7629234184830862</v>
      </c>
      <c r="J124" s="98">
        <v>3.2039897695847883</v>
      </c>
      <c r="K124" s="98">
        <v>2.9235875622787155</v>
      </c>
      <c r="L124" s="98">
        <v>2.694276384899986</v>
      </c>
      <c r="M124" s="98">
        <v>2.4322402227629989</v>
      </c>
      <c r="N124" s="98">
        <v>1.9033402067368215</v>
      </c>
      <c r="O124" s="98">
        <v>1.5270874467285183</v>
      </c>
      <c r="P124" s="98">
        <v>1.3590641689754759</v>
      </c>
      <c r="Q124" s="98">
        <v>1.2598096156142806</v>
      </c>
      <c r="R124" s="98">
        <v>1.2695631862703431</v>
      </c>
      <c r="S124" s="98">
        <v>1.3114115470987646</v>
      </c>
      <c r="T124" s="98">
        <v>1.302306347453015</v>
      </c>
      <c r="U124" s="98">
        <v>1.1778219345071583</v>
      </c>
      <c r="V124" s="98">
        <v>1.1812773414760018</v>
      </c>
      <c r="W124" s="98">
        <v>1.2521369982706987</v>
      </c>
      <c r="DA124" s="63" t="s">
        <v>1766</v>
      </c>
    </row>
    <row r="125" spans="1:105" ht="12" customHeight="1" x14ac:dyDescent="0.25">
      <c r="A125" s="97" t="s">
        <v>140</v>
      </c>
      <c r="B125" s="98">
        <v>2.211869727010451E-3</v>
      </c>
      <c r="C125" s="98">
        <v>2.008764623022124E-3</v>
      </c>
      <c r="D125" s="98">
        <v>2.0172039469036262E-3</v>
      </c>
      <c r="E125" s="98">
        <v>1.6847921854572033E-3</v>
      </c>
      <c r="F125" s="98">
        <v>1.6583292074774207E-3</v>
      </c>
      <c r="G125" s="98">
        <v>1.7909292824374937E-3</v>
      </c>
      <c r="H125" s="98">
        <v>1.8471310141270161E-3</v>
      </c>
      <c r="I125" s="98">
        <v>2.1018123080005962E-3</v>
      </c>
      <c r="J125" s="98">
        <v>1.8504382294322517E-3</v>
      </c>
      <c r="K125" s="98">
        <v>2.048429573963906E-3</v>
      </c>
      <c r="L125" s="98">
        <v>2.1843692384469864E-3</v>
      </c>
      <c r="M125" s="98">
        <v>2.1022668390136036E-3</v>
      </c>
      <c r="N125" s="98">
        <v>1.6368058976003873E-3</v>
      </c>
      <c r="O125" s="98">
        <v>1.1128543232796313E-3</v>
      </c>
      <c r="P125" s="98">
        <v>1.1339018912728909E-3</v>
      </c>
      <c r="Q125" s="98">
        <v>9.4696333786793111E-4</v>
      </c>
      <c r="R125" s="98">
        <v>8.7164207925698005E-4</v>
      </c>
      <c r="S125" s="98">
        <v>8.2642401410560912E-4</v>
      </c>
      <c r="T125" s="98">
        <v>8.5438021493407571E-4</v>
      </c>
      <c r="U125" s="98">
        <v>8.2690581751490577E-4</v>
      </c>
      <c r="V125" s="98">
        <v>8.5302820116324039E-4</v>
      </c>
      <c r="W125" s="98">
        <v>8.783384616186515E-4</v>
      </c>
      <c r="DA125" s="63" t="s">
        <v>1767</v>
      </c>
    </row>
    <row r="126" spans="1:105" ht="12" customHeight="1" x14ac:dyDescent="0.25">
      <c r="A126" s="100" t="s">
        <v>50</v>
      </c>
      <c r="B126" s="101">
        <v>5.8361440958754117E-4</v>
      </c>
      <c r="C126" s="101">
        <v>4.7457435952902251E-4</v>
      </c>
      <c r="D126" s="101">
        <v>4.3506687599649329E-4</v>
      </c>
      <c r="E126" s="101">
        <v>4.0447704032921223E-4</v>
      </c>
      <c r="F126" s="101">
        <v>3.8715449468024936E-4</v>
      </c>
      <c r="G126" s="101">
        <v>3.8302520844636851E-4</v>
      </c>
      <c r="H126" s="101">
        <v>3.7757433815149616E-4</v>
      </c>
      <c r="I126" s="101">
        <v>5.1961954752047701E-4</v>
      </c>
      <c r="J126" s="101">
        <v>4.2372190016454713E-4</v>
      </c>
      <c r="K126" s="101">
        <v>4.3107989129738286E-4</v>
      </c>
      <c r="L126" s="101">
        <v>9.8457014915887225E-4</v>
      </c>
      <c r="M126" s="101">
        <v>4.207196533980123E-4</v>
      </c>
      <c r="N126" s="101">
        <v>4.1467524085408969E-4</v>
      </c>
      <c r="O126" s="101">
        <v>2.9411943954549909E-4</v>
      </c>
      <c r="P126" s="101">
        <v>2.1628550674493595E-4</v>
      </c>
      <c r="Q126" s="101">
        <v>2.0750486046672008E-4</v>
      </c>
      <c r="R126" s="101">
        <v>1.7739210999788451E-4</v>
      </c>
      <c r="S126" s="101">
        <v>1.892915818411718E-4</v>
      </c>
      <c r="T126" s="101">
        <v>1.9500915866079037E-4</v>
      </c>
      <c r="U126" s="101">
        <v>1.7416921745224491E-4</v>
      </c>
      <c r="V126" s="101">
        <v>1.8676952860219857E-4</v>
      </c>
      <c r="W126" s="101">
        <v>1.971431421102401E-4</v>
      </c>
      <c r="DA126" s="131" t="s">
        <v>1768</v>
      </c>
    </row>
    <row r="127" spans="1:105" ht="12" customHeight="1" x14ac:dyDescent="0.25">
      <c r="A127" s="103" t="s">
        <v>52</v>
      </c>
      <c r="B127" s="104">
        <v>1.6282553174229099E-3</v>
      </c>
      <c r="C127" s="104">
        <v>1.5341902634931014E-3</v>
      </c>
      <c r="D127" s="104">
        <v>1.5821370709071328E-3</v>
      </c>
      <c r="E127" s="104">
        <v>1.280315145127991E-3</v>
      </c>
      <c r="F127" s="104">
        <v>1.2711747127971715E-3</v>
      </c>
      <c r="G127" s="104">
        <v>1.407904073991125E-3</v>
      </c>
      <c r="H127" s="104">
        <v>1.4695566759755198E-3</v>
      </c>
      <c r="I127" s="104">
        <v>1.582192760480119E-3</v>
      </c>
      <c r="J127" s="104">
        <v>1.4267163292677044E-3</v>
      </c>
      <c r="K127" s="104">
        <v>1.6173496826665233E-3</v>
      </c>
      <c r="L127" s="104">
        <v>1.1997990892881143E-3</v>
      </c>
      <c r="M127" s="104">
        <v>1.6815471856155913E-3</v>
      </c>
      <c r="N127" s="104">
        <v>1.2221306567462976E-3</v>
      </c>
      <c r="O127" s="104">
        <v>8.187348837341322E-4</v>
      </c>
      <c r="P127" s="104">
        <v>9.1761638452795484E-4</v>
      </c>
      <c r="Q127" s="104">
        <v>7.3945847740121103E-4</v>
      </c>
      <c r="R127" s="104">
        <v>6.9424996925909559E-4</v>
      </c>
      <c r="S127" s="104">
        <v>6.3713243226443735E-4</v>
      </c>
      <c r="T127" s="104">
        <v>6.5937105627328536E-4</v>
      </c>
      <c r="U127" s="104">
        <v>6.5273660006266092E-4</v>
      </c>
      <c r="V127" s="104">
        <v>6.6625867256104177E-4</v>
      </c>
      <c r="W127" s="104">
        <v>6.8119531950841137E-4</v>
      </c>
      <c r="DA127" s="132" t="s">
        <v>1769</v>
      </c>
    </row>
    <row r="128" spans="1:105" ht="12" customHeight="1" x14ac:dyDescent="0.25">
      <c r="A128" s="106" t="s">
        <v>122</v>
      </c>
      <c r="B128" s="101">
        <v>47.370794354809405</v>
      </c>
      <c r="C128" s="101">
        <v>43.865931648118128</v>
      </c>
      <c r="D128" s="101">
        <v>42.537199656683981</v>
      </c>
      <c r="E128" s="101">
        <v>43.195713434392331</v>
      </c>
      <c r="F128" s="101">
        <v>41.965839831907999</v>
      </c>
      <c r="G128" s="101">
        <v>37.837903902165699</v>
      </c>
      <c r="H128" s="101">
        <v>38.19155863499298</v>
      </c>
      <c r="I128" s="101">
        <v>37.975851214208781</v>
      </c>
      <c r="J128" s="101">
        <v>36.910099837346174</v>
      </c>
      <c r="K128" s="101">
        <v>32.418107242433123</v>
      </c>
      <c r="L128" s="101">
        <v>32.851088420522842</v>
      </c>
      <c r="M128" s="101">
        <v>31.961280565442909</v>
      </c>
      <c r="N128" s="101">
        <v>31.024121710052654</v>
      </c>
      <c r="O128" s="101">
        <v>30.223569326381035</v>
      </c>
      <c r="P128" s="101">
        <v>25.36223725578056</v>
      </c>
      <c r="Q128" s="101">
        <v>26.279082484081179</v>
      </c>
      <c r="R128" s="101">
        <v>27.308312511874846</v>
      </c>
      <c r="S128" s="101">
        <v>29.304696609045095</v>
      </c>
      <c r="T128" s="101">
        <v>29.032149981545665</v>
      </c>
      <c r="U128" s="101">
        <v>27.814148885949354</v>
      </c>
      <c r="V128" s="101">
        <v>29.556764945634974</v>
      </c>
      <c r="W128" s="101">
        <v>28.960065499683338</v>
      </c>
      <c r="DA128" s="131" t="s">
        <v>1770</v>
      </c>
    </row>
    <row r="129" spans="1:105" ht="12" customHeight="1" x14ac:dyDescent="0.25">
      <c r="A129" s="107" t="s">
        <v>121</v>
      </c>
      <c r="B129" s="104">
        <v>1.7809342978696012</v>
      </c>
      <c r="C129" s="104">
        <v>1.6004073427689263</v>
      </c>
      <c r="D129" s="104">
        <v>1.4968854674633143</v>
      </c>
      <c r="E129" s="104">
        <v>1.5279928737849704</v>
      </c>
      <c r="F129" s="104">
        <v>1.5135335843505349</v>
      </c>
      <c r="G129" s="104">
        <v>1.4690635741502147</v>
      </c>
      <c r="H129" s="104">
        <v>1.7698148108421923</v>
      </c>
      <c r="I129" s="104">
        <v>2.1472724071081344</v>
      </c>
      <c r="J129" s="104">
        <v>2.2975666632532379</v>
      </c>
      <c r="K129" s="104">
        <v>2.3519495724792039</v>
      </c>
      <c r="L129" s="104">
        <v>3.1515129653688527</v>
      </c>
      <c r="M129" s="104">
        <v>3.6652007128709139</v>
      </c>
      <c r="N129" s="104">
        <v>3.9233651537917349</v>
      </c>
      <c r="O129" s="104">
        <v>3.9276090700919837</v>
      </c>
      <c r="P129" s="104">
        <v>3.4159387659660858</v>
      </c>
      <c r="Q129" s="104">
        <v>3.6224988783992234</v>
      </c>
      <c r="R129" s="104">
        <v>3.9063091700879968</v>
      </c>
      <c r="S129" s="104">
        <v>4.1877942290894135</v>
      </c>
      <c r="T129" s="104">
        <v>4.3637714864603865</v>
      </c>
      <c r="U129" s="104">
        <v>4.3349728345953933</v>
      </c>
      <c r="V129" s="104">
        <v>4.5817793316097948</v>
      </c>
      <c r="W129" s="104">
        <v>4.7669576324058713</v>
      </c>
      <c r="DA129" s="132" t="s">
        <v>1771</v>
      </c>
    </row>
    <row r="130" spans="1:105" ht="12" customHeight="1" x14ac:dyDescent="0.25">
      <c r="A130" s="108" t="s">
        <v>53</v>
      </c>
      <c r="B130" s="98">
        <v>0.47016455930291723</v>
      </c>
      <c r="C130" s="98">
        <v>0.37816442671989803</v>
      </c>
      <c r="D130" s="98">
        <v>0.32268690088506952</v>
      </c>
      <c r="E130" s="98">
        <v>0.36693036381155469</v>
      </c>
      <c r="F130" s="98">
        <v>0.35340668062811287</v>
      </c>
      <c r="G130" s="98">
        <v>0.31400060835706778</v>
      </c>
      <c r="H130" s="98">
        <v>0.36159497754015135</v>
      </c>
      <c r="I130" s="98">
        <v>0.53088157378776279</v>
      </c>
      <c r="J130" s="98">
        <v>0.52657697541311954</v>
      </c>
      <c r="K130" s="98">
        <v>0.49409937094387757</v>
      </c>
      <c r="L130" s="98">
        <v>1.4204619055527692</v>
      </c>
      <c r="M130" s="98">
        <v>0.73200047620047959</v>
      </c>
      <c r="N130" s="98">
        <v>0.9939861268159752</v>
      </c>
      <c r="O130" s="98">
        <v>1.0377523393413419</v>
      </c>
      <c r="P130" s="98">
        <v>0.65071550241632303</v>
      </c>
      <c r="Q130" s="98">
        <v>0.79451219393590911</v>
      </c>
      <c r="R130" s="98">
        <v>0.7953319952717024</v>
      </c>
      <c r="S130" s="98">
        <v>0.95973594599369794</v>
      </c>
      <c r="T130" s="98">
        <v>0.99640564370461115</v>
      </c>
      <c r="U130" s="98">
        <v>0.91403731000624777</v>
      </c>
      <c r="V130" s="98">
        <v>1.0038898068279414</v>
      </c>
      <c r="W130" s="98">
        <v>1.0700023271845245</v>
      </c>
      <c r="DA130" s="63" t="s">
        <v>1772</v>
      </c>
    </row>
    <row r="131" spans="1:105" ht="12" customHeight="1" x14ac:dyDescent="0.25">
      <c r="A131" s="108" t="s">
        <v>52</v>
      </c>
      <c r="B131" s="98">
        <v>1.3107697385666841</v>
      </c>
      <c r="C131" s="98">
        <v>1.2222429160490282</v>
      </c>
      <c r="D131" s="98">
        <v>1.1741985665782448</v>
      </c>
      <c r="E131" s="98">
        <v>1.1610625099734158</v>
      </c>
      <c r="F131" s="98">
        <v>1.160126903722422</v>
      </c>
      <c r="G131" s="98">
        <v>1.1550629657931468</v>
      </c>
      <c r="H131" s="98">
        <v>1.4082198333020408</v>
      </c>
      <c r="I131" s="98">
        <v>1.6163908333203716</v>
      </c>
      <c r="J131" s="98">
        <v>1.7709896878401183</v>
      </c>
      <c r="K131" s="98">
        <v>1.8578502015353264</v>
      </c>
      <c r="L131" s="98">
        <v>1.7310510598160838</v>
      </c>
      <c r="M131" s="98">
        <v>2.9332002366704342</v>
      </c>
      <c r="N131" s="98">
        <v>2.9293790269757598</v>
      </c>
      <c r="O131" s="98">
        <v>2.8898567307506418</v>
      </c>
      <c r="P131" s="98">
        <v>2.7652232635497627</v>
      </c>
      <c r="Q131" s="98">
        <v>2.8279866844633141</v>
      </c>
      <c r="R131" s="98">
        <v>3.1109771748162944</v>
      </c>
      <c r="S131" s="98">
        <v>3.2280582830957152</v>
      </c>
      <c r="T131" s="98">
        <v>3.3673658427557749</v>
      </c>
      <c r="U131" s="98">
        <v>3.4209355245891455</v>
      </c>
      <c r="V131" s="98">
        <v>3.5778895247818538</v>
      </c>
      <c r="W131" s="98">
        <v>3.6969553052213469</v>
      </c>
      <c r="DA131" s="63" t="s">
        <v>1773</v>
      </c>
    </row>
    <row r="132" spans="1:105" ht="12" customHeight="1" x14ac:dyDescent="0.25">
      <c r="A132" s="121" t="s">
        <v>54</v>
      </c>
      <c r="B132" s="122">
        <v>34.113951657212873</v>
      </c>
      <c r="C132" s="122">
        <v>33.319906192592704</v>
      </c>
      <c r="D132" s="122">
        <v>32.490377943253165</v>
      </c>
      <c r="E132" s="122">
        <v>29.91803563213405</v>
      </c>
      <c r="F132" s="122">
        <v>25.86333075845085</v>
      </c>
      <c r="G132" s="122">
        <v>25.850039360528843</v>
      </c>
      <c r="H132" s="122">
        <v>25.49977112578944</v>
      </c>
      <c r="I132" s="122">
        <v>26.402820623019718</v>
      </c>
      <c r="J132" s="122">
        <v>25.341812037394071</v>
      </c>
      <c r="K132" s="122">
        <v>20.14770613390915</v>
      </c>
      <c r="L132" s="122">
        <v>23.39332104345922</v>
      </c>
      <c r="M132" s="122">
        <v>21.202667916256875</v>
      </c>
      <c r="N132" s="122">
        <v>20.313693482781559</v>
      </c>
      <c r="O132" s="122">
        <v>19.048578297420249</v>
      </c>
      <c r="P132" s="122">
        <v>15.683941871104937</v>
      </c>
      <c r="Q132" s="122">
        <v>16.089698167245729</v>
      </c>
      <c r="R132" s="122">
        <v>16.043818817840904</v>
      </c>
      <c r="S132" s="122">
        <v>17.153611683180891</v>
      </c>
      <c r="T132" s="122">
        <v>16.828180851555352</v>
      </c>
      <c r="U132" s="122">
        <v>16.027893219781024</v>
      </c>
      <c r="V132" s="122">
        <v>16.993591692375087</v>
      </c>
      <c r="W132" s="122">
        <v>16.252335747187022</v>
      </c>
      <c r="DA132" s="130" t="s">
        <v>1774</v>
      </c>
    </row>
    <row r="133" spans="1:105" ht="12" customHeight="1" x14ac:dyDescent="0.25">
      <c r="A133" s="97" t="s">
        <v>50</v>
      </c>
      <c r="B133" s="98">
        <v>15.972390986677766</v>
      </c>
      <c r="C133" s="98">
        <v>14.869994855399971</v>
      </c>
      <c r="D133" s="98">
        <v>14.703645688624293</v>
      </c>
      <c r="E133" s="98">
        <v>13.236683126009906</v>
      </c>
      <c r="F133" s="98">
        <v>12.70004970308853</v>
      </c>
      <c r="G133" s="98">
        <v>11.87565239500347</v>
      </c>
      <c r="H133" s="98">
        <v>11.058981416550841</v>
      </c>
      <c r="I133" s="98">
        <v>11.298806881558935</v>
      </c>
      <c r="J133" s="98">
        <v>9.8967855129631985</v>
      </c>
      <c r="K133" s="98">
        <v>9.2916004786538391</v>
      </c>
      <c r="L133" s="98">
        <v>8.7091643146543838</v>
      </c>
      <c r="M133" s="98">
        <v>8.1252387385125679</v>
      </c>
      <c r="N133" s="98">
        <v>7.0244831640419143</v>
      </c>
      <c r="O133" s="98">
        <v>6.2780590167026347</v>
      </c>
      <c r="P133" s="98">
        <v>5.7941736446303427</v>
      </c>
      <c r="Q133" s="98">
        <v>5.4430681413125335</v>
      </c>
      <c r="R133" s="98">
        <v>4.8103757544977528</v>
      </c>
      <c r="S133" s="98">
        <v>4.9423906189880267</v>
      </c>
      <c r="T133" s="98">
        <v>4.6340193602273985</v>
      </c>
      <c r="U133" s="98">
        <v>4.2073261393578401</v>
      </c>
      <c r="V133" s="98">
        <v>4.3178329859701527</v>
      </c>
      <c r="W133" s="98">
        <v>3.8528210000024141</v>
      </c>
      <c r="DA133" s="63" t="s">
        <v>1775</v>
      </c>
    </row>
    <row r="134" spans="1:105" ht="12" customHeight="1" x14ac:dyDescent="0.25">
      <c r="A134" s="109" t="s">
        <v>120</v>
      </c>
      <c r="B134" s="33">
        <v>18.141560670535107</v>
      </c>
      <c r="C134" s="33">
        <v>18.449911337192734</v>
      </c>
      <c r="D134" s="33">
        <v>17.78673225462887</v>
      </c>
      <c r="E134" s="33">
        <v>16.681352506124146</v>
      </c>
      <c r="F134" s="33">
        <v>13.163281055362319</v>
      </c>
      <c r="G134" s="33">
        <v>13.974386965525373</v>
      </c>
      <c r="H134" s="33">
        <v>14.440789709238599</v>
      </c>
      <c r="I134" s="33">
        <v>15.104013741460783</v>
      </c>
      <c r="J134" s="33">
        <v>15.445026524430874</v>
      </c>
      <c r="K134" s="33">
        <v>10.856105655255311</v>
      </c>
      <c r="L134" s="33">
        <v>14.684156728804837</v>
      </c>
      <c r="M134" s="33">
        <v>13.077429177744307</v>
      </c>
      <c r="N134" s="33">
        <v>13.289210318739643</v>
      </c>
      <c r="O134" s="33">
        <v>12.770519280717615</v>
      </c>
      <c r="P134" s="33">
        <v>9.8897682264745939</v>
      </c>
      <c r="Q134" s="33">
        <v>10.646630025933195</v>
      </c>
      <c r="R134" s="33">
        <v>11.233443063343152</v>
      </c>
      <c r="S134" s="33">
        <v>12.211221064192863</v>
      </c>
      <c r="T134" s="33">
        <v>12.194161491327954</v>
      </c>
      <c r="U134" s="33">
        <v>11.820567080423185</v>
      </c>
      <c r="V134" s="33">
        <v>12.675758706404935</v>
      </c>
      <c r="W134" s="33">
        <v>12.399514747184607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0.52710331269741539</v>
      </c>
      <c r="C136" s="119">
        <f t="shared" si="26"/>
        <v>0.5295653892231984</v>
      </c>
      <c r="D136" s="119">
        <f t="shared" si="26"/>
        <v>0.53285479842602723</v>
      </c>
      <c r="E136" s="119">
        <f t="shared" si="26"/>
        <v>0.54040744572469435</v>
      </c>
      <c r="F136" s="119">
        <f t="shared" si="26"/>
        <v>0.53849885748894055</v>
      </c>
      <c r="G136" s="119">
        <f t="shared" si="26"/>
        <v>0.54457966046124417</v>
      </c>
      <c r="H136" s="119">
        <f t="shared" si="26"/>
        <v>0.55415164518031224</v>
      </c>
      <c r="I136" s="119">
        <f t="shared" si="26"/>
        <v>0.56190661458167313</v>
      </c>
      <c r="J136" s="119">
        <f t="shared" si="26"/>
        <v>0.56864319181924572</v>
      </c>
      <c r="K136" s="119">
        <f t="shared" si="26"/>
        <v>0.57494638771970419</v>
      </c>
      <c r="L136" s="119">
        <f t="shared" si="26"/>
        <v>0.58561557435115097</v>
      </c>
      <c r="M136" s="119">
        <f t="shared" si="26"/>
        <v>0.6027331333838315</v>
      </c>
      <c r="N136" s="119">
        <f t="shared" si="26"/>
        <v>0.6162797526081657</v>
      </c>
      <c r="O136" s="119">
        <f t="shared" si="26"/>
        <v>0.63262553156954293</v>
      </c>
      <c r="P136" s="119">
        <f t="shared" si="26"/>
        <v>0.63929445621291014</v>
      </c>
      <c r="Q136" s="119">
        <f t="shared" si="26"/>
        <v>0.6430968920732586</v>
      </c>
      <c r="R136" s="119">
        <f t="shared" ref="R136:V136" si="27">IF(R117=0,"",R117/R98)</f>
        <v>0.65352937764456198</v>
      </c>
      <c r="S136" s="119">
        <f t="shared" si="27"/>
        <v>0.66921270151135426</v>
      </c>
      <c r="T136" s="119">
        <f t="shared" si="27"/>
        <v>0.68280268385669607</v>
      </c>
      <c r="U136" s="119">
        <f t="shared" si="27"/>
        <v>0.69795568832801391</v>
      </c>
      <c r="V136" s="119">
        <f t="shared" si="27"/>
        <v>0.72060457468054229</v>
      </c>
      <c r="W136" s="119">
        <f t="shared" ref="W136" si="28">IF(W117=0,"",W117/W98)</f>
        <v>0.72649075329462065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0.50418855856878153</v>
      </c>
      <c r="C137" s="124">
        <f t="shared" si="29"/>
        <v>0.50749056103481349</v>
      </c>
      <c r="D137" s="124">
        <f t="shared" si="29"/>
        <v>0.51067401868604945</v>
      </c>
      <c r="E137" s="124">
        <f t="shared" si="29"/>
        <v>0.51362115215898096</v>
      </c>
      <c r="F137" s="124">
        <f t="shared" si="29"/>
        <v>0.5179859971277454</v>
      </c>
      <c r="G137" s="124">
        <f t="shared" si="29"/>
        <v>0.52349597864249353</v>
      </c>
      <c r="H137" s="124">
        <f t="shared" si="29"/>
        <v>0.52992235397522847</v>
      </c>
      <c r="I137" s="124">
        <f t="shared" si="29"/>
        <v>0.53861491704064413</v>
      </c>
      <c r="J137" s="124">
        <f t="shared" si="29"/>
        <v>0.54619433248520854</v>
      </c>
      <c r="K137" s="124">
        <f t="shared" si="29"/>
        <v>0.55524081409724624</v>
      </c>
      <c r="L137" s="124">
        <f t="shared" si="29"/>
        <v>0.5655814556907558</v>
      </c>
      <c r="M137" s="124">
        <f t="shared" si="29"/>
        <v>0.57753612753209771</v>
      </c>
      <c r="N137" s="124">
        <f t="shared" si="29"/>
        <v>0.59426555833931349</v>
      </c>
      <c r="O137" s="124">
        <f t="shared" si="29"/>
        <v>0.61308897246223826</v>
      </c>
      <c r="P137" s="124">
        <f t="shared" si="29"/>
        <v>0.61438445790433527</v>
      </c>
      <c r="Q137" s="124">
        <f t="shared" si="29"/>
        <v>0.61887661339577338</v>
      </c>
      <c r="R137" s="124">
        <f t="shared" ref="R137:V137" si="30">IF(R118=0,"",R118/R99)</f>
        <v>0.63255557327154011</v>
      </c>
      <c r="S137" s="124">
        <f t="shared" si="30"/>
        <v>0.64691911914132605</v>
      </c>
      <c r="T137" s="124">
        <f t="shared" si="30"/>
        <v>0.65891611346152645</v>
      </c>
      <c r="U137" s="124">
        <f t="shared" si="30"/>
        <v>0.67034041805041344</v>
      </c>
      <c r="V137" s="124">
        <f t="shared" si="30"/>
        <v>0.68637924385757332</v>
      </c>
      <c r="W137" s="124">
        <f t="shared" ref="W137" si="31">IF(W118=0,"",W118/W99)</f>
        <v>0.70251473095988437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0.49799375324847295</v>
      </c>
      <c r="C138" s="111">
        <f t="shared" si="32"/>
        <v>0.50145304943020497</v>
      </c>
      <c r="D138" s="111">
        <f t="shared" si="32"/>
        <v>0.50471729243515462</v>
      </c>
      <c r="E138" s="111">
        <f t="shared" si="32"/>
        <v>0.50793793042498392</v>
      </c>
      <c r="F138" s="111">
        <f t="shared" si="32"/>
        <v>0.51225930067279046</v>
      </c>
      <c r="G138" s="111">
        <f t="shared" si="32"/>
        <v>0.51790124802605009</v>
      </c>
      <c r="H138" s="111">
        <f t="shared" si="32"/>
        <v>0.52443322155872851</v>
      </c>
      <c r="I138" s="111">
        <f t="shared" si="32"/>
        <v>0.53313866152463374</v>
      </c>
      <c r="J138" s="111">
        <f t="shared" si="32"/>
        <v>0.54081214110734011</v>
      </c>
      <c r="K138" s="111">
        <f t="shared" si="32"/>
        <v>0.55003044824511715</v>
      </c>
      <c r="L138" s="111">
        <f t="shared" si="32"/>
        <v>0.56042483937885978</v>
      </c>
      <c r="M138" s="111">
        <f t="shared" si="32"/>
        <v>0.57247130550436653</v>
      </c>
      <c r="N138" s="111">
        <f t="shared" si="32"/>
        <v>0.58930719962148226</v>
      </c>
      <c r="O138" s="111">
        <f t="shared" si="32"/>
        <v>0.6082521155091265</v>
      </c>
      <c r="P138" s="111">
        <f t="shared" si="32"/>
        <v>0.60957896071734463</v>
      </c>
      <c r="Q138" s="111">
        <f t="shared" si="32"/>
        <v>0.61411606050060552</v>
      </c>
      <c r="R138" s="111">
        <f t="shared" ref="R138:V138" si="33">IF(R119=0,"",R119/R100)</f>
        <v>0.6278850336287598</v>
      </c>
      <c r="S138" s="111">
        <f t="shared" si="33"/>
        <v>0.64234958348737947</v>
      </c>
      <c r="T138" s="111">
        <f t="shared" si="33"/>
        <v>0.65443646697070668</v>
      </c>
      <c r="U138" s="111">
        <f t="shared" si="33"/>
        <v>0.66594871338271056</v>
      </c>
      <c r="V138" s="111">
        <f t="shared" si="33"/>
        <v>0.68211229441228449</v>
      </c>
      <c r="W138" s="111">
        <f t="shared" ref="W138" si="34">IF(W119=0,"",W119/W100)</f>
        <v>0.69837947647444309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1.8130054223880812</v>
      </c>
      <c r="C140" s="124">
        <f t="shared" si="38"/>
        <v>1.8837016997442035</v>
      </c>
      <c r="D140" s="124">
        <f t="shared" si="38"/>
        <v>1.9660769203661799</v>
      </c>
      <c r="E140" s="124">
        <f t="shared" si="38"/>
        <v>2.0419036182059518</v>
      </c>
      <c r="F140" s="124">
        <f t="shared" si="38"/>
        <v>2.1343269693835207</v>
      </c>
      <c r="G140" s="124">
        <f t="shared" si="38"/>
        <v>2.2552318669085145</v>
      </c>
      <c r="H140" s="124">
        <f t="shared" si="38"/>
        <v>2.430860293021829</v>
      </c>
      <c r="I140" s="124">
        <f t="shared" si="38"/>
        <v>2.5348055302451287</v>
      </c>
      <c r="J140" s="124">
        <f t="shared" si="38"/>
        <v>2.5829988196262237</v>
      </c>
      <c r="K140" s="124">
        <f t="shared" si="38"/>
        <v>2.6711922792569971</v>
      </c>
      <c r="L140" s="124">
        <f t="shared" si="38"/>
        <v>2.7634976540275482</v>
      </c>
      <c r="M140" s="124">
        <f t="shared" si="38"/>
        <v>2.8566137769584325</v>
      </c>
      <c r="N140" s="124">
        <f t="shared" si="38"/>
        <v>2.9470828799264948</v>
      </c>
      <c r="O140" s="124">
        <f t="shared" si="38"/>
        <v>3.0636530558071988</v>
      </c>
      <c r="P140" s="124">
        <f t="shared" si="38"/>
        <v>3.1610130415827618</v>
      </c>
      <c r="Q140" s="124">
        <f t="shared" si="38"/>
        <v>3.2282734341841506</v>
      </c>
      <c r="R140" s="124">
        <f t="shared" ref="R140:V140" si="39">IF(R121=0,"",R121/R102)</f>
        <v>3.3198170686753992</v>
      </c>
      <c r="S140" s="124">
        <f t="shared" si="39"/>
        <v>3.5058455165317604</v>
      </c>
      <c r="T140" s="124">
        <f t="shared" si="39"/>
        <v>3.6864042704421416</v>
      </c>
      <c r="U140" s="124">
        <f t="shared" si="39"/>
        <v>3.8086179439578802</v>
      </c>
      <c r="V140" s="124">
        <f t="shared" si="39"/>
        <v>3.8807801218743285</v>
      </c>
      <c r="W140" s="124">
        <f t="shared" ref="W140" si="40">IF(W121=0,"",W121/W102)</f>
        <v>3.9565647686144474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1.8130054223880812</v>
      </c>
      <c r="C141" s="111">
        <f t="shared" si="41"/>
        <v>1.8837016997442035</v>
      </c>
      <c r="D141" s="111">
        <f t="shared" si="41"/>
        <v>1.9660769203661799</v>
      </c>
      <c r="E141" s="111">
        <f t="shared" si="41"/>
        <v>2.0419036182059518</v>
      </c>
      <c r="F141" s="111">
        <f t="shared" si="41"/>
        <v>2.1343269693835207</v>
      </c>
      <c r="G141" s="111">
        <f t="shared" si="41"/>
        <v>2.2552318669085145</v>
      </c>
      <c r="H141" s="111">
        <f t="shared" si="41"/>
        <v>2.430860293021829</v>
      </c>
      <c r="I141" s="111">
        <f t="shared" si="41"/>
        <v>2.5348055302451287</v>
      </c>
      <c r="J141" s="111">
        <f t="shared" si="41"/>
        <v>2.5829988196262237</v>
      </c>
      <c r="K141" s="111">
        <f t="shared" si="41"/>
        <v>2.6711922792569971</v>
      </c>
      <c r="L141" s="111">
        <f t="shared" si="41"/>
        <v>2.7634976540275482</v>
      </c>
      <c r="M141" s="111">
        <f t="shared" si="41"/>
        <v>2.8566137769584325</v>
      </c>
      <c r="N141" s="111">
        <f t="shared" si="41"/>
        <v>2.9470828799264948</v>
      </c>
      <c r="O141" s="111">
        <f t="shared" si="41"/>
        <v>3.0636530558071988</v>
      </c>
      <c r="P141" s="111">
        <f t="shared" si="41"/>
        <v>3.1610130415827618</v>
      </c>
      <c r="Q141" s="111">
        <f t="shared" si="41"/>
        <v>3.2282734341841506</v>
      </c>
      <c r="R141" s="111">
        <f t="shared" ref="R141:V141" si="42">IF(R122=0,"",R122/R103)</f>
        <v>3.3198170686753992</v>
      </c>
      <c r="S141" s="111">
        <f t="shared" si="42"/>
        <v>3.5058455165317604</v>
      </c>
      <c r="T141" s="111">
        <f t="shared" si="42"/>
        <v>3.6864042704421416</v>
      </c>
      <c r="U141" s="111">
        <f t="shared" si="42"/>
        <v>3.8086179439578802</v>
      </c>
      <c r="V141" s="111">
        <f t="shared" si="42"/>
        <v>3.8807801218743285</v>
      </c>
      <c r="W141" s="111">
        <f t="shared" ref="W141" si="43">IF(W122=0,"",W122/W103)</f>
        <v>3.9565647686144474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0.67461077069713504</v>
      </c>
      <c r="C142" s="124">
        <f t="shared" si="44"/>
        <v>0.67752977602770881</v>
      </c>
      <c r="D142" s="124">
        <f t="shared" si="44"/>
        <v>0.6806998249888272</v>
      </c>
      <c r="E142" s="124">
        <f t="shared" si="44"/>
        <v>0.68506507090114199</v>
      </c>
      <c r="F142" s="124">
        <f t="shared" si="44"/>
        <v>0.68952789713304508</v>
      </c>
      <c r="G142" s="124">
        <f t="shared" si="44"/>
        <v>0.69480985210231416</v>
      </c>
      <c r="H142" s="124">
        <f t="shared" si="44"/>
        <v>0.70265480163170058</v>
      </c>
      <c r="I142" s="124">
        <f t="shared" si="44"/>
        <v>0.70670118838974372</v>
      </c>
      <c r="J142" s="124">
        <f t="shared" si="44"/>
        <v>0.70930304354325358</v>
      </c>
      <c r="K142" s="124">
        <f t="shared" si="44"/>
        <v>0.71193215373672492</v>
      </c>
      <c r="L142" s="124">
        <f t="shared" si="44"/>
        <v>0.71292147500709657</v>
      </c>
      <c r="M142" s="124">
        <f t="shared" si="44"/>
        <v>0.72179208496077529</v>
      </c>
      <c r="N142" s="124">
        <f t="shared" si="44"/>
        <v>0.72613846584884711</v>
      </c>
      <c r="O142" s="124">
        <f t="shared" si="44"/>
        <v>0.73164316781892946</v>
      </c>
      <c r="P142" s="124">
        <f t="shared" si="44"/>
        <v>0.73718560407770561</v>
      </c>
      <c r="Q142" s="124">
        <f t="shared" si="44"/>
        <v>0.74354739229155864</v>
      </c>
      <c r="R142" s="124">
        <f t="shared" ref="R142:V142" si="45">IF(R123=0,"",R123/R104)</f>
        <v>0.75306145692433957</v>
      </c>
      <c r="S142" s="124">
        <f t="shared" si="45"/>
        <v>0.7613228433438759</v>
      </c>
      <c r="T142" s="124">
        <f t="shared" si="45"/>
        <v>0.77002112840034032</v>
      </c>
      <c r="U142" s="124">
        <f t="shared" si="45"/>
        <v>0.77873273056124725</v>
      </c>
      <c r="V142" s="124">
        <f t="shared" si="45"/>
        <v>0.78738001767754073</v>
      </c>
      <c r="W142" s="124">
        <f t="shared" ref="W142" si="46">IF(W123=0,"",W123/W104)</f>
        <v>0.7955579630991747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0.6055818338961797</v>
      </c>
      <c r="C143" s="111">
        <f t="shared" si="47"/>
        <v>0.60815334781811503</v>
      </c>
      <c r="D143" s="111">
        <f t="shared" si="47"/>
        <v>0.6104094141585642</v>
      </c>
      <c r="E143" s="111">
        <f t="shared" si="47"/>
        <v>0.61310391490567717</v>
      </c>
      <c r="F143" s="111">
        <f t="shared" si="47"/>
        <v>0.61694245686899429</v>
      </c>
      <c r="G143" s="111">
        <f t="shared" si="47"/>
        <v>0.62209038455104804</v>
      </c>
      <c r="H143" s="111">
        <f t="shared" si="47"/>
        <v>0.62846477173332005</v>
      </c>
      <c r="I143" s="111">
        <f t="shared" si="47"/>
        <v>0.63207787830978623</v>
      </c>
      <c r="J143" s="111">
        <f t="shared" si="47"/>
        <v>0.63305535055256401</v>
      </c>
      <c r="K143" s="111">
        <f t="shared" si="47"/>
        <v>0.6351545112866599</v>
      </c>
      <c r="L143" s="111">
        <f t="shared" si="47"/>
        <v>0.63709205929416513</v>
      </c>
      <c r="M143" s="111">
        <f t="shared" si="47"/>
        <v>0.63992388339549555</v>
      </c>
      <c r="N143" s="111">
        <f t="shared" si="47"/>
        <v>0.64554906567869963</v>
      </c>
      <c r="O143" s="111">
        <f t="shared" si="47"/>
        <v>0.65654748973662747</v>
      </c>
      <c r="P143" s="111">
        <f t="shared" si="47"/>
        <v>0.66499381611095609</v>
      </c>
      <c r="Q143" s="111">
        <f t="shared" si="47"/>
        <v>0.67981495211800669</v>
      </c>
      <c r="R143" s="111">
        <f t="shared" ref="R143:V143" si="48">IF(R124=0,"",R124/R105)</f>
        <v>0.69918145651887476</v>
      </c>
      <c r="S143" s="111">
        <f t="shared" si="48"/>
        <v>0.72218333165107629</v>
      </c>
      <c r="T143" s="111">
        <f t="shared" si="48"/>
        <v>0.74107538395400907</v>
      </c>
      <c r="U143" s="111">
        <f t="shared" si="48"/>
        <v>0.75883521498452611</v>
      </c>
      <c r="V143" s="111">
        <f t="shared" si="48"/>
        <v>0.77826875052427191</v>
      </c>
      <c r="W143" s="111">
        <f t="shared" ref="W143" si="49">IF(W124=0,"",W124/W105)</f>
        <v>0.79512993682692357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0.85335125125053057</v>
      </c>
      <c r="C144" s="111">
        <f t="shared" si="50"/>
        <v>0.86771630834584523</v>
      </c>
      <c r="D144" s="111">
        <f t="shared" si="50"/>
        <v>0.87898488814412379</v>
      </c>
      <c r="E144" s="111">
        <f t="shared" si="50"/>
        <v>0.868057623773552</v>
      </c>
      <c r="F144" s="111">
        <f t="shared" si="50"/>
        <v>0.87309543842348414</v>
      </c>
      <c r="G144" s="111">
        <f t="shared" si="50"/>
        <v>0.8857889293253689</v>
      </c>
      <c r="H144" s="111">
        <f t="shared" si="50"/>
        <v>0.89262625368385773</v>
      </c>
      <c r="I144" s="111">
        <f t="shared" si="50"/>
        <v>0.87478550763554797</v>
      </c>
      <c r="J144" s="111">
        <f t="shared" si="50"/>
        <v>0.88318299496019093</v>
      </c>
      <c r="K144" s="111">
        <f t="shared" si="50"/>
        <v>0.89256841966851574</v>
      </c>
      <c r="L144" s="111">
        <f t="shared" si="50"/>
        <v>0.79711092307740405</v>
      </c>
      <c r="M144" s="111">
        <f t="shared" si="50"/>
        <v>0.89918112744302781</v>
      </c>
      <c r="N144" s="111">
        <f t="shared" si="50"/>
        <v>0.87654108956501109</v>
      </c>
      <c r="O144" s="111">
        <f t="shared" si="50"/>
        <v>0.87364326064330378</v>
      </c>
      <c r="P144" s="111">
        <f t="shared" si="50"/>
        <v>0.91044092698248524</v>
      </c>
      <c r="Q144" s="111">
        <f t="shared" si="50"/>
        <v>0.89996272175772973</v>
      </c>
      <c r="R144" s="111">
        <f t="shared" ref="R144:V144" si="51">IF(R125=0,"",R125/R106)</f>
        <v>0.91618897514829367</v>
      </c>
      <c r="S144" s="111">
        <f t="shared" si="51"/>
        <v>0.92162590544301826</v>
      </c>
      <c r="T144" s="111">
        <f t="shared" si="51"/>
        <v>0.93568430004817615</v>
      </c>
      <c r="U144" s="111">
        <f t="shared" si="51"/>
        <v>0.94035280698981483</v>
      </c>
      <c r="V144" s="111">
        <f t="shared" si="51"/>
        <v>0.93814211079739585</v>
      </c>
      <c r="W144" s="111">
        <f t="shared" ref="W144" si="52">IF(W125=0,"",W125/W106)</f>
        <v>0.94506187362789518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0.6055818338961797</v>
      </c>
      <c r="C145" s="112">
        <f t="shared" si="53"/>
        <v>0.60779646855801839</v>
      </c>
      <c r="D145" s="112">
        <f t="shared" si="53"/>
        <v>0.61037395416042473</v>
      </c>
      <c r="E145" s="112">
        <f t="shared" si="53"/>
        <v>0.61232368474480481</v>
      </c>
      <c r="F145" s="112">
        <f t="shared" si="53"/>
        <v>0.61629873312762062</v>
      </c>
      <c r="G145" s="112">
        <f t="shared" si="53"/>
        <v>0.62387801674097165</v>
      </c>
      <c r="H145" s="112">
        <f t="shared" si="53"/>
        <v>0.62953694552283201</v>
      </c>
      <c r="I145" s="112">
        <f t="shared" si="53"/>
        <v>0.63332136433130892</v>
      </c>
      <c r="J145" s="112">
        <f t="shared" si="53"/>
        <v>0.63386255475313436</v>
      </c>
      <c r="K145" s="112">
        <f t="shared" si="53"/>
        <v>0.63615486469272475</v>
      </c>
      <c r="L145" s="112">
        <f t="shared" si="53"/>
        <v>0.63909934739226171</v>
      </c>
      <c r="M145" s="112">
        <f t="shared" si="53"/>
        <v>0.6409187808052258</v>
      </c>
      <c r="N145" s="112">
        <f t="shared" si="53"/>
        <v>0.64269232246700836</v>
      </c>
      <c r="O145" s="112">
        <f t="shared" si="53"/>
        <v>0.6463115993698374</v>
      </c>
      <c r="P145" s="112">
        <f t="shared" si="53"/>
        <v>0.65975664516894306</v>
      </c>
      <c r="Q145" s="112">
        <f t="shared" si="53"/>
        <v>0.66344956718490244</v>
      </c>
      <c r="R145" s="112">
        <f t="shared" ref="R145:V145" si="54">IF(R126=0,"",R126/R107)</f>
        <v>0.68989785364603928</v>
      </c>
      <c r="S145" s="112">
        <f t="shared" si="54"/>
        <v>0.72925115325415679</v>
      </c>
      <c r="T145" s="112">
        <f t="shared" si="54"/>
        <v>0.76855050218519094</v>
      </c>
      <c r="U145" s="112">
        <f t="shared" si="54"/>
        <v>0.76855050218519072</v>
      </c>
      <c r="V145" s="112">
        <f t="shared" si="54"/>
        <v>0.76855050218519083</v>
      </c>
      <c r="W145" s="112">
        <f t="shared" ref="W145" si="55">IF(W126=0,"",W126/W107)</f>
        <v>0.79428340910779793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0.68162140027566542</v>
      </c>
      <c r="D147" s="112">
        <f t="shared" si="59"/>
        <v>0.68499554489532377</v>
      </c>
      <c r="E147" s="112">
        <f t="shared" si="59"/>
        <v>0.68861827428827305</v>
      </c>
      <c r="F147" s="112">
        <f t="shared" si="59"/>
        <v>0.69284947549819798</v>
      </c>
      <c r="G147" s="112">
        <f t="shared" si="59"/>
        <v>0.69775839013578456</v>
      </c>
      <c r="H147" s="112">
        <f t="shared" si="59"/>
        <v>0.70337053348015366</v>
      </c>
      <c r="I147" s="112">
        <f t="shared" si="59"/>
        <v>0.70613360575847783</v>
      </c>
      <c r="J147" s="112">
        <f t="shared" si="59"/>
        <v>0.70684866306307403</v>
      </c>
      <c r="K147" s="112">
        <f t="shared" si="59"/>
        <v>0.70799830169322031</v>
      </c>
      <c r="L147" s="112">
        <f t="shared" si="59"/>
        <v>0.70920685097799263</v>
      </c>
      <c r="M147" s="112">
        <f t="shared" si="59"/>
        <v>0.71077024677893996</v>
      </c>
      <c r="N147" s="112">
        <f t="shared" si="59"/>
        <v>0.71352041903533725</v>
      </c>
      <c r="O147" s="112">
        <f t="shared" si="59"/>
        <v>0.7178685386670981</v>
      </c>
      <c r="P147" s="112">
        <f t="shared" si="59"/>
        <v>0.72114663661485678</v>
      </c>
      <c r="Q147" s="112">
        <f t="shared" si="59"/>
        <v>0.72726151607860079</v>
      </c>
      <c r="R147" s="112">
        <f t="shared" ref="R147:V147" si="60">IF(R128=0,"",R128/R109)</f>
        <v>0.73551988051969908</v>
      </c>
      <c r="S147" s="112">
        <f t="shared" si="60"/>
        <v>0.74411116546100964</v>
      </c>
      <c r="T147" s="112">
        <f t="shared" si="60"/>
        <v>0.75178223390137955</v>
      </c>
      <c r="U147" s="112">
        <f t="shared" si="60"/>
        <v>0.7594134196910004</v>
      </c>
      <c r="V147" s="112">
        <f t="shared" si="60"/>
        <v>0.76855455817995433</v>
      </c>
      <c r="W147" s="112">
        <f t="shared" ref="W147" si="61">IF(W128=0,"",W128/W109)</f>
        <v>0.77603058391227486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0.90034702909821041</v>
      </c>
      <c r="D148" s="113">
        <f t="shared" si="62"/>
        <v>0.90935179764220897</v>
      </c>
      <c r="E148" s="113">
        <f t="shared" si="62"/>
        <v>0.90168966868901623</v>
      </c>
      <c r="F148" s="113">
        <f t="shared" si="62"/>
        <v>0.90605188458156283</v>
      </c>
      <c r="G148" s="113">
        <f t="shared" si="62"/>
        <v>0.91543881355267243</v>
      </c>
      <c r="H148" s="113">
        <f t="shared" si="62"/>
        <v>0.92102269703268358</v>
      </c>
      <c r="I148" s="113">
        <f t="shared" si="62"/>
        <v>0.907095565014719</v>
      </c>
      <c r="J148" s="113">
        <f t="shared" si="62"/>
        <v>0.91356065595328306</v>
      </c>
      <c r="K148" s="113">
        <f t="shared" si="62"/>
        <v>0.92060479601070155</v>
      </c>
      <c r="L148" s="113">
        <f t="shared" si="62"/>
        <v>0.84497394631553824</v>
      </c>
      <c r="M148" s="113">
        <f t="shared" si="62"/>
        <v>0.92538358712326851</v>
      </c>
      <c r="N148" s="113">
        <f t="shared" si="62"/>
        <v>0.90804729737492751</v>
      </c>
      <c r="O148" s="113">
        <f t="shared" si="62"/>
        <v>0.90559109131324189</v>
      </c>
      <c r="P148" s="113">
        <f t="shared" si="62"/>
        <v>0.93109574895827862</v>
      </c>
      <c r="Q148" s="113">
        <f t="shared" si="62"/>
        <v>0.92367198583702326</v>
      </c>
      <c r="R148" s="113">
        <f t="shared" ref="R148:V148" si="63">IF(R129=0,"",R129/R110)</f>
        <v>0.93169678625788088</v>
      </c>
      <c r="S148" s="113">
        <f t="shared" si="63"/>
        <v>0.92708170567114334</v>
      </c>
      <c r="T148" s="113">
        <f t="shared" si="63"/>
        <v>0.93113489259487137</v>
      </c>
      <c r="U148" s="113">
        <f t="shared" si="63"/>
        <v>0.93859276140195969</v>
      </c>
      <c r="V148" s="113">
        <f t="shared" si="63"/>
        <v>0.9384762973387647</v>
      </c>
      <c r="W148" s="113">
        <f t="shared" ref="W148" si="64">IF(W129=0,"",W129/W110)</f>
        <v>0.93924634732669499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0.6810066998853922</v>
      </c>
      <c r="D149" s="111">
        <f t="shared" si="65"/>
        <v>0.68379913709804097</v>
      </c>
      <c r="E149" s="111">
        <f t="shared" si="65"/>
        <v>0.68774609590103486</v>
      </c>
      <c r="F149" s="111">
        <f t="shared" si="65"/>
        <v>0.69248677616161625</v>
      </c>
      <c r="G149" s="111">
        <f t="shared" si="65"/>
        <v>0.69824247422570884</v>
      </c>
      <c r="H149" s="111">
        <f t="shared" si="65"/>
        <v>0.70437491519855955</v>
      </c>
      <c r="I149" s="111">
        <f t="shared" si="65"/>
        <v>0.70708361389405405</v>
      </c>
      <c r="J149" s="111">
        <f t="shared" si="65"/>
        <v>0.70779491534353589</v>
      </c>
      <c r="K149" s="111">
        <f t="shared" si="65"/>
        <v>0.70895819853606057</v>
      </c>
      <c r="L149" s="111">
        <f t="shared" si="65"/>
        <v>0.71070532011919774</v>
      </c>
      <c r="M149" s="111">
        <f t="shared" si="65"/>
        <v>0.71238395855908421</v>
      </c>
      <c r="N149" s="111">
        <f t="shared" si="65"/>
        <v>0.71443867329029609</v>
      </c>
      <c r="O149" s="111">
        <f t="shared" si="65"/>
        <v>0.71707097030175571</v>
      </c>
      <c r="P149" s="111">
        <f t="shared" si="65"/>
        <v>0.72021113436573991</v>
      </c>
      <c r="Q149" s="111">
        <f t="shared" si="65"/>
        <v>0.72633884521252323</v>
      </c>
      <c r="R149" s="111">
        <f t="shared" ref="R149:V149" si="66">IF(R130=0,"",R130/R111)</f>
        <v>0.73525727702057009</v>
      </c>
      <c r="S149" s="111">
        <f t="shared" si="66"/>
        <v>0.74448867293026033</v>
      </c>
      <c r="T149" s="111">
        <f t="shared" si="66"/>
        <v>0.75534342039903846</v>
      </c>
      <c r="U149" s="111">
        <f t="shared" si="66"/>
        <v>0.76319105792256869</v>
      </c>
      <c r="V149" s="111">
        <f t="shared" si="66"/>
        <v>0.76970211055640347</v>
      </c>
      <c r="W149" s="111">
        <f t="shared" ref="W149" si="67">IF(W130=0,"",W130/W111)</f>
        <v>0.77629478131515184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0.68330492690111544</v>
      </c>
      <c r="C151" s="124">
        <f t="shared" si="71"/>
        <v>0.68784884187534578</v>
      </c>
      <c r="D151" s="124">
        <f t="shared" si="71"/>
        <v>0.68834414367898544</v>
      </c>
      <c r="E151" s="124">
        <f t="shared" si="71"/>
        <v>0.69143394023144988</v>
      </c>
      <c r="F151" s="124">
        <f t="shared" si="71"/>
        <v>0.68601681101766865</v>
      </c>
      <c r="G151" s="124">
        <f t="shared" si="71"/>
        <v>0.69301571076979596</v>
      </c>
      <c r="H151" s="124">
        <f t="shared" si="71"/>
        <v>0.6996947607204782</v>
      </c>
      <c r="I151" s="124">
        <f t="shared" si="71"/>
        <v>0.70200242157965331</v>
      </c>
      <c r="J151" s="124">
        <f t="shared" si="71"/>
        <v>0.70854571894944984</v>
      </c>
      <c r="K151" s="124">
        <f t="shared" si="71"/>
        <v>0.6978515263803966</v>
      </c>
      <c r="L151" s="124">
        <f t="shared" si="71"/>
        <v>0.71314674467014638</v>
      </c>
      <c r="M151" s="124">
        <f t="shared" si="71"/>
        <v>0.71218745519908166</v>
      </c>
      <c r="N151" s="124">
        <f t="shared" si="71"/>
        <v>0.71988906204120229</v>
      </c>
      <c r="O151" s="124">
        <f t="shared" si="71"/>
        <v>0.72457065263020515</v>
      </c>
      <c r="P151" s="124">
        <f t="shared" si="71"/>
        <v>0.71872610836224371</v>
      </c>
      <c r="Q151" s="124">
        <f t="shared" si="71"/>
        <v>0.72670610885148912</v>
      </c>
      <c r="R151" s="124">
        <f t="shared" ref="R151:V151" si="72">IF(R132=0,"",R132/R113)</f>
        <v>0.73813979431378907</v>
      </c>
      <c r="S151" s="124">
        <f t="shared" si="72"/>
        <v>0.74547553762277585</v>
      </c>
      <c r="T151" s="124">
        <f t="shared" si="72"/>
        <v>0.75338351917895741</v>
      </c>
      <c r="U151" s="124">
        <f t="shared" si="72"/>
        <v>0.76186612095942752</v>
      </c>
      <c r="V151" s="124">
        <f t="shared" si="72"/>
        <v>0.77147345682088453</v>
      </c>
      <c r="W151" s="124">
        <f t="shared" ref="W151" si="73">IF(W132=0,"",W132/W113)</f>
        <v>0.78315435190813809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0.61495004644450613</v>
      </c>
      <c r="D152" s="111">
        <f t="shared" si="74"/>
        <v>0.61582729059924368</v>
      </c>
      <c r="E152" s="111">
        <f t="shared" si="74"/>
        <v>0.61675570675535107</v>
      </c>
      <c r="F152" s="111">
        <f t="shared" si="74"/>
        <v>0.61787809192767795</v>
      </c>
      <c r="G152" s="111">
        <f t="shared" si="74"/>
        <v>0.61906461991971873</v>
      </c>
      <c r="H152" s="111">
        <f t="shared" si="74"/>
        <v>0.6203816328772046</v>
      </c>
      <c r="I152" s="111">
        <f t="shared" si="74"/>
        <v>0.62101541514300451</v>
      </c>
      <c r="J152" s="111">
        <f t="shared" si="74"/>
        <v>0.6210947286526266</v>
      </c>
      <c r="K152" s="111">
        <f t="shared" si="74"/>
        <v>0.62122652955017577</v>
      </c>
      <c r="L152" s="111">
        <f t="shared" si="74"/>
        <v>0.62136468635236275</v>
      </c>
      <c r="M152" s="111">
        <f t="shared" si="74"/>
        <v>0.62150544785971162</v>
      </c>
      <c r="N152" s="111">
        <f t="shared" si="74"/>
        <v>0.62165908648171531</v>
      </c>
      <c r="O152" s="111">
        <f t="shared" si="74"/>
        <v>0.62179594869024812</v>
      </c>
      <c r="P152" s="111">
        <f t="shared" si="74"/>
        <v>0.62185079465213944</v>
      </c>
      <c r="Q152" s="111">
        <f t="shared" si="74"/>
        <v>0.62190084737095286</v>
      </c>
      <c r="R152" s="111">
        <f t="shared" ref="R152:V152" si="75">IF(R133=0,"",R133/R114)</f>
        <v>0.62199279419818254</v>
      </c>
      <c r="S152" s="111">
        <f t="shared" si="75"/>
        <v>0.6221960688333118</v>
      </c>
      <c r="T152" s="111">
        <f t="shared" si="75"/>
        <v>0.62250045185488978</v>
      </c>
      <c r="U152" s="111">
        <f t="shared" si="75"/>
        <v>0.62289990910709003</v>
      </c>
      <c r="V152" s="111">
        <f t="shared" si="75"/>
        <v>0.62354222094524225</v>
      </c>
      <c r="W152" s="111">
        <f t="shared" ref="W152" si="76">IF(W133=0,"",W133/W114)</f>
        <v>0.62424953924797477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0.75850600676264024</v>
      </c>
      <c r="C153" s="45">
        <f t="shared" si="77"/>
        <v>0.76050993741065853</v>
      </c>
      <c r="D153" s="45">
        <f t="shared" si="77"/>
        <v>0.76257632032179667</v>
      </c>
      <c r="E153" s="45">
        <f t="shared" si="77"/>
        <v>0.7649274556243647</v>
      </c>
      <c r="F153" s="45">
        <f t="shared" si="77"/>
        <v>0.76769816694096094</v>
      </c>
      <c r="G153" s="45">
        <f t="shared" si="77"/>
        <v>0.77131645877586674</v>
      </c>
      <c r="H153" s="45">
        <f t="shared" si="77"/>
        <v>0.77563417953639424</v>
      </c>
      <c r="I153" s="45">
        <f t="shared" si="77"/>
        <v>0.77789013035351051</v>
      </c>
      <c r="J153" s="45">
        <f t="shared" si="77"/>
        <v>0.77881165397349372</v>
      </c>
      <c r="K153" s="45">
        <f t="shared" si="77"/>
        <v>0.78021851621336247</v>
      </c>
      <c r="L153" s="45">
        <f t="shared" si="77"/>
        <v>0.78162231331307885</v>
      </c>
      <c r="M153" s="45">
        <f t="shared" si="77"/>
        <v>0.78318697207917642</v>
      </c>
      <c r="N153" s="45">
        <f t="shared" si="77"/>
        <v>0.7854961912877878</v>
      </c>
      <c r="O153" s="45">
        <f t="shared" si="77"/>
        <v>0.78865343862495429</v>
      </c>
      <c r="P153" s="45">
        <f t="shared" si="77"/>
        <v>0.79091349263940314</v>
      </c>
      <c r="Q153" s="45">
        <f t="shared" si="77"/>
        <v>0.79522038098001258</v>
      </c>
      <c r="R153" s="45">
        <f t="shared" ref="R153:V153" si="78">IF(R134=0,"",R134/R115)</f>
        <v>0.80229354551290821</v>
      </c>
      <c r="S153" s="45">
        <f t="shared" si="78"/>
        <v>0.8104703339957694</v>
      </c>
      <c r="T153" s="45">
        <f t="shared" si="78"/>
        <v>0.81880660624743895</v>
      </c>
      <c r="U153" s="45">
        <f t="shared" si="78"/>
        <v>0.82758192319682666</v>
      </c>
      <c r="V153" s="45">
        <f t="shared" si="78"/>
        <v>0.83930058379127948</v>
      </c>
      <c r="W153" s="45">
        <f t="shared" ref="W153" si="79">IF(W134=0,"",W134/W115)</f>
        <v>0.85041883909021165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2542.1636312849255</v>
      </c>
      <c r="C155" s="117">
        <f t="shared" si="80"/>
        <v>2566.6876256017981</v>
      </c>
      <c r="D155" s="117">
        <f t="shared" si="80"/>
        <v>2423.2324779527753</v>
      </c>
      <c r="E155" s="117">
        <f t="shared" si="80"/>
        <v>2312.6682044319687</v>
      </c>
      <c r="F155" s="117">
        <f t="shared" si="80"/>
        <v>2356.5296609241564</v>
      </c>
      <c r="G155" s="117">
        <f t="shared" si="80"/>
        <v>2230.1108242556716</v>
      </c>
      <c r="H155" s="117">
        <f t="shared" si="80"/>
        <v>2003.3405633418606</v>
      </c>
      <c r="I155" s="117">
        <f t="shared" si="80"/>
        <v>1842.0197923564997</v>
      </c>
      <c r="J155" s="117">
        <f t="shared" si="80"/>
        <v>1809.9940754089887</v>
      </c>
      <c r="K155" s="117">
        <f t="shared" si="80"/>
        <v>1739.7914868529883</v>
      </c>
      <c r="L155" s="117">
        <f t="shared" si="80"/>
        <v>1738.3429953744687</v>
      </c>
      <c r="M155" s="117">
        <f t="shared" si="80"/>
        <v>1226.4244827973712</v>
      </c>
      <c r="N155" s="117">
        <f t="shared" si="80"/>
        <v>1263.3327115739658</v>
      </c>
      <c r="O155" s="117">
        <f t="shared" si="80"/>
        <v>1241.6688823382578</v>
      </c>
      <c r="P155" s="117">
        <f t="shared" si="80"/>
        <v>822.86120272339781</v>
      </c>
      <c r="Q155" s="117">
        <f t="shared" si="80"/>
        <v>874.58855730143716</v>
      </c>
      <c r="R155" s="117">
        <f t="shared" ref="R155:V155" si="81">R156+R159+R161+R170</f>
        <v>1038.1294105683653</v>
      </c>
      <c r="S155" s="117">
        <f t="shared" si="81"/>
        <v>980.7332993700104</v>
      </c>
      <c r="T155" s="117">
        <f t="shared" si="81"/>
        <v>948.61960153539519</v>
      </c>
      <c r="U155" s="117">
        <f t="shared" si="81"/>
        <v>816.92398807199015</v>
      </c>
      <c r="V155" s="117">
        <f t="shared" si="81"/>
        <v>695.32757490345944</v>
      </c>
      <c r="W155" s="117">
        <f t="shared" ref="W155" si="82">W156+W159+W161+W170</f>
        <v>1107.6902928183245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2446.7476991028952</v>
      </c>
      <c r="C156" s="122">
        <f t="shared" si="83"/>
        <v>2477.6766532810839</v>
      </c>
      <c r="D156" s="122">
        <f t="shared" si="83"/>
        <v>2335.9629762701779</v>
      </c>
      <c r="E156" s="122">
        <f t="shared" si="83"/>
        <v>2234.2946973302073</v>
      </c>
      <c r="F156" s="122">
        <f t="shared" si="83"/>
        <v>2281.7263617382746</v>
      </c>
      <c r="G156" s="122">
        <f t="shared" si="83"/>
        <v>2160.7439694985674</v>
      </c>
      <c r="H156" s="122">
        <f t="shared" si="83"/>
        <v>1939.9047358614685</v>
      </c>
      <c r="I156" s="122">
        <f t="shared" si="83"/>
        <v>1778.2234629203147</v>
      </c>
      <c r="J156" s="122">
        <f t="shared" si="83"/>
        <v>1754.5247137460644</v>
      </c>
      <c r="K156" s="122">
        <f t="shared" si="83"/>
        <v>1688.1151832674693</v>
      </c>
      <c r="L156" s="122">
        <f t="shared" si="83"/>
        <v>1690.1374374399991</v>
      </c>
      <c r="M156" s="122">
        <f t="shared" si="83"/>
        <v>1181.8430099199998</v>
      </c>
      <c r="N156" s="122">
        <f t="shared" si="83"/>
        <v>1225.6896855200005</v>
      </c>
      <c r="O156" s="122">
        <f t="shared" si="83"/>
        <v>1208.8488003199991</v>
      </c>
      <c r="P156" s="122">
        <f t="shared" si="83"/>
        <v>792.84511427999962</v>
      </c>
      <c r="Q156" s="122">
        <f t="shared" si="83"/>
        <v>846.56943863999936</v>
      </c>
      <c r="R156" s="122">
        <f t="shared" ref="R156:V156" si="84">SUM(R157:R158)</f>
        <v>1012.89992808</v>
      </c>
      <c r="S156" s="122">
        <f t="shared" si="84"/>
        <v>954.94964528000025</v>
      </c>
      <c r="T156" s="122">
        <f t="shared" si="84"/>
        <v>924.30969872000207</v>
      </c>
      <c r="U156" s="122">
        <f t="shared" si="84"/>
        <v>794.97852528000055</v>
      </c>
      <c r="V156" s="122">
        <f t="shared" si="84"/>
        <v>673.02290891999894</v>
      </c>
      <c r="W156" s="122">
        <f t="shared" ref="W156" si="85">SUM(W157:W158)</f>
        <v>1087.2239036800008</v>
      </c>
      <c r="DA156" s="130" t="s">
        <v>2096</v>
      </c>
    </row>
    <row r="157" spans="1:105" ht="12" customHeight="1" x14ac:dyDescent="0.25">
      <c r="A157" s="97" t="s">
        <v>74</v>
      </c>
      <c r="B157" s="98">
        <v>2446.7476991028952</v>
      </c>
      <c r="C157" s="98">
        <v>2477.6766532810839</v>
      </c>
      <c r="D157" s="98">
        <v>2335.9629762701779</v>
      </c>
      <c r="E157" s="98">
        <v>2234.2946973302073</v>
      </c>
      <c r="F157" s="98">
        <v>2281.7263617382746</v>
      </c>
      <c r="G157" s="98">
        <v>2160.7439694985674</v>
      </c>
      <c r="H157" s="98">
        <v>1939.9047358614685</v>
      </c>
      <c r="I157" s="98">
        <v>1778.2234629203147</v>
      </c>
      <c r="J157" s="98">
        <v>1754.5247137460644</v>
      </c>
      <c r="K157" s="98">
        <v>1688.1151832674693</v>
      </c>
      <c r="L157" s="98">
        <v>1690.1374374399991</v>
      </c>
      <c r="M157" s="98">
        <v>1181.8430099199998</v>
      </c>
      <c r="N157" s="98">
        <v>1225.6896855200005</v>
      </c>
      <c r="O157" s="98">
        <v>1208.8488003199991</v>
      </c>
      <c r="P157" s="98">
        <v>792.84511427999962</v>
      </c>
      <c r="Q157" s="98">
        <v>846.56943863999936</v>
      </c>
      <c r="R157" s="98">
        <v>1012.89992808</v>
      </c>
      <c r="S157" s="98">
        <v>954.94964528000025</v>
      </c>
      <c r="T157" s="98">
        <v>924.30969872000207</v>
      </c>
      <c r="U157" s="98">
        <v>794.97852528000055</v>
      </c>
      <c r="V157" s="98">
        <v>673.02290891999894</v>
      </c>
      <c r="W157" s="98">
        <v>1087.2239036800008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26.707634868335148</v>
      </c>
      <c r="C161" s="122">
        <v>25.128376601329585</v>
      </c>
      <c r="D161" s="122">
        <v>24.191536819229164</v>
      </c>
      <c r="E161" s="122">
        <v>21.674223647332322</v>
      </c>
      <c r="F161" s="122">
        <v>20.501502589627979</v>
      </c>
      <c r="G161" s="122">
        <v>18.687267709505836</v>
      </c>
      <c r="H161" s="122">
        <v>16.341589782495394</v>
      </c>
      <c r="I161" s="122">
        <v>15.729909106899294</v>
      </c>
      <c r="J161" s="122">
        <v>13.372677446523925</v>
      </c>
      <c r="K161" s="122">
        <v>12.162202332315921</v>
      </c>
      <c r="L161" s="122">
        <v>11.176599899606668</v>
      </c>
      <c r="M161" s="122">
        <v>10.043029103101283</v>
      </c>
      <c r="N161" s="122">
        <v>7.7910101183473337</v>
      </c>
      <c r="O161" s="122">
        <v>6.1460246657785564</v>
      </c>
      <c r="P161" s="122">
        <v>5.4001222123966421</v>
      </c>
      <c r="Q161" s="122">
        <v>4.896650110809647</v>
      </c>
      <c r="R161" s="122">
        <v>4.7977486139912422</v>
      </c>
      <c r="S161" s="122">
        <v>4.7980546744078376</v>
      </c>
      <c r="T161" s="122">
        <v>4.6432818548138153</v>
      </c>
      <c r="U161" s="122">
        <v>4.1011640352607213</v>
      </c>
      <c r="V161" s="122">
        <v>4.0105449091586705</v>
      </c>
      <c r="W161" s="122">
        <v>4.1609621294463119</v>
      </c>
      <c r="DA161" s="130" t="s">
        <v>2101</v>
      </c>
    </row>
    <row r="162" spans="1:105" ht="12" customHeight="1" x14ac:dyDescent="0.25">
      <c r="A162" s="97" t="s">
        <v>141</v>
      </c>
      <c r="B162" s="98">
        <v>26.705088831150992</v>
      </c>
      <c r="C162" s="98">
        <v>25.126313798717646</v>
      </c>
      <c r="D162" s="98">
        <v>24.189653726957765</v>
      </c>
      <c r="E162" s="98">
        <v>21.672478530968643</v>
      </c>
      <c r="F162" s="98">
        <v>20.499842985121909</v>
      </c>
      <c r="G162" s="98">
        <v>18.685645752830485</v>
      </c>
      <c r="H162" s="98">
        <v>16.340005280384936</v>
      </c>
      <c r="I162" s="98">
        <v>15.727741537972967</v>
      </c>
      <c r="J162" s="98">
        <v>13.370911419319807</v>
      </c>
      <c r="K162" s="98">
        <v>12.160412111977299</v>
      </c>
      <c r="L162" s="98">
        <v>11.172529942192021</v>
      </c>
      <c r="M162" s="98">
        <v>10.041294894336325</v>
      </c>
      <c r="N162" s="98">
        <v>7.7893055415661916</v>
      </c>
      <c r="O162" s="98">
        <v>6.1448224197414971</v>
      </c>
      <c r="P162" s="98">
        <v>5.3992561379600801</v>
      </c>
      <c r="Q162" s="98">
        <v>4.8958238218815353</v>
      </c>
      <c r="R162" s="98">
        <v>4.7970693148267687</v>
      </c>
      <c r="S162" s="98">
        <v>4.7973689245114945</v>
      </c>
      <c r="T162" s="98">
        <v>4.6426115162992563</v>
      </c>
      <c r="U162" s="98">
        <v>4.1005653334596843</v>
      </c>
      <c r="V162" s="98">
        <v>4.009902894141387</v>
      </c>
      <c r="W162" s="98">
        <v>4.160306410461641</v>
      </c>
      <c r="DA162" s="63" t="s">
        <v>2102</v>
      </c>
    </row>
    <row r="163" spans="1:105" ht="12" customHeight="1" x14ac:dyDescent="0.25">
      <c r="A163" s="97" t="s">
        <v>140</v>
      </c>
      <c r="B163" s="98">
        <v>2.5460371841551895E-3</v>
      </c>
      <c r="C163" s="98">
        <v>2.0628026119384173E-3</v>
      </c>
      <c r="D163" s="98">
        <v>1.8830922713983663E-3</v>
      </c>
      <c r="E163" s="98">
        <v>1.7451163636786544E-3</v>
      </c>
      <c r="F163" s="98">
        <v>1.6596045060710946E-3</v>
      </c>
      <c r="G163" s="98">
        <v>1.6219566753519817E-3</v>
      </c>
      <c r="H163" s="98">
        <v>1.5845021104572907E-3</v>
      </c>
      <c r="I163" s="98">
        <v>2.1675689263269916E-3</v>
      </c>
      <c r="J163" s="98">
        <v>1.766027204117151E-3</v>
      </c>
      <c r="K163" s="98">
        <v>1.7902203386211948E-3</v>
      </c>
      <c r="L163" s="98">
        <v>4.0699574146458653E-3</v>
      </c>
      <c r="M163" s="98">
        <v>1.7342087649575503E-3</v>
      </c>
      <c r="N163" s="98">
        <v>1.7045767811418404E-3</v>
      </c>
      <c r="O163" s="98">
        <v>1.2022460370589511E-3</v>
      </c>
      <c r="P163" s="98">
        <v>8.6607443656188136E-4</v>
      </c>
      <c r="Q163" s="98">
        <v>8.2628892811127479E-4</v>
      </c>
      <c r="R163" s="98">
        <v>6.7929916447347636E-4</v>
      </c>
      <c r="S163" s="98">
        <v>6.8574989634293264E-4</v>
      </c>
      <c r="T163" s="98">
        <v>6.7033851455914955E-4</v>
      </c>
      <c r="U163" s="98">
        <v>5.987018010367031E-4</v>
      </c>
      <c r="V163" s="98">
        <v>6.4201501728381935E-4</v>
      </c>
      <c r="W163" s="98">
        <v>6.5571898467113598E-4</v>
      </c>
      <c r="DA163" s="63" t="s">
        <v>2103</v>
      </c>
    </row>
    <row r="164" spans="1:105" ht="12" customHeight="1" x14ac:dyDescent="0.25">
      <c r="A164" s="100" t="s">
        <v>50</v>
      </c>
      <c r="B164" s="101">
        <v>2.5460371841551895E-3</v>
      </c>
      <c r="C164" s="101">
        <v>2.0628026119384173E-3</v>
      </c>
      <c r="D164" s="101">
        <v>1.8830922713983663E-3</v>
      </c>
      <c r="E164" s="101">
        <v>1.7451163636786544E-3</v>
      </c>
      <c r="F164" s="101">
        <v>1.6596045060710946E-3</v>
      </c>
      <c r="G164" s="101">
        <v>1.6219566753519817E-3</v>
      </c>
      <c r="H164" s="101">
        <v>1.5845021104572907E-3</v>
      </c>
      <c r="I164" s="101">
        <v>2.1675689263269916E-3</v>
      </c>
      <c r="J164" s="101">
        <v>1.766027204117151E-3</v>
      </c>
      <c r="K164" s="101">
        <v>1.7902203386211948E-3</v>
      </c>
      <c r="L164" s="101">
        <v>4.0699574146458653E-3</v>
      </c>
      <c r="M164" s="101">
        <v>1.7342087649575503E-3</v>
      </c>
      <c r="N164" s="101">
        <v>1.7045767811418404E-3</v>
      </c>
      <c r="O164" s="101">
        <v>1.2022460370589511E-3</v>
      </c>
      <c r="P164" s="101">
        <v>8.6607443656188136E-4</v>
      </c>
      <c r="Q164" s="101">
        <v>8.2628892811127479E-4</v>
      </c>
      <c r="R164" s="101">
        <v>6.7929916447347636E-4</v>
      </c>
      <c r="S164" s="101">
        <v>6.8574989634293264E-4</v>
      </c>
      <c r="T164" s="101">
        <v>6.7033851455914955E-4</v>
      </c>
      <c r="U164" s="101">
        <v>5.987018010367031E-4</v>
      </c>
      <c r="V164" s="101">
        <v>6.4201501728381935E-4</v>
      </c>
      <c r="W164" s="101">
        <v>6.5571898467113598E-4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68.708297313695468</v>
      </c>
      <c r="C170" s="122">
        <v>63.882595719384994</v>
      </c>
      <c r="D170" s="122">
        <v>63.077964863368337</v>
      </c>
      <c r="E170" s="122">
        <v>56.699283454428937</v>
      </c>
      <c r="F170" s="122">
        <v>54.301796596253936</v>
      </c>
      <c r="G170" s="122">
        <v>50.679587047598297</v>
      </c>
      <c r="H170" s="122">
        <v>47.094237697896617</v>
      </c>
      <c r="I170" s="122">
        <v>48.066420329285862</v>
      </c>
      <c r="J170" s="122">
        <v>42.096684216400369</v>
      </c>
      <c r="K170" s="122">
        <v>39.514101253203087</v>
      </c>
      <c r="L170" s="122">
        <v>37.028958034862974</v>
      </c>
      <c r="M170" s="122">
        <v>34.538443774270078</v>
      </c>
      <c r="N170" s="122">
        <v>29.852015935618084</v>
      </c>
      <c r="O170" s="122">
        <v>26.674057352480027</v>
      </c>
      <c r="P170" s="122">
        <v>24.615966231001451</v>
      </c>
      <c r="Q170" s="122">
        <v>23.122468550628152</v>
      </c>
      <c r="R170" s="122">
        <v>20.431733874374064</v>
      </c>
      <c r="S170" s="122">
        <v>20.985599415602298</v>
      </c>
      <c r="T170" s="122">
        <v>19.66662096057928</v>
      </c>
      <c r="U170" s="122">
        <v>17.844298756728932</v>
      </c>
      <c r="V170" s="122">
        <v>18.294121074301888</v>
      </c>
      <c r="W170" s="122">
        <v>16.305427008877366</v>
      </c>
      <c r="DA170" s="130" t="s">
        <v>2110</v>
      </c>
    </row>
    <row r="171" spans="1:105" ht="12" customHeight="1" x14ac:dyDescent="0.25">
      <c r="A171" s="97" t="s">
        <v>50</v>
      </c>
      <c r="B171" s="98">
        <v>68.708297313695468</v>
      </c>
      <c r="C171" s="98">
        <v>63.882595719384994</v>
      </c>
      <c r="D171" s="98">
        <v>63.077964863368337</v>
      </c>
      <c r="E171" s="98">
        <v>56.699283454428937</v>
      </c>
      <c r="F171" s="98">
        <v>54.301796596253936</v>
      </c>
      <c r="G171" s="98">
        <v>50.679587047598297</v>
      </c>
      <c r="H171" s="98">
        <v>47.094237697896617</v>
      </c>
      <c r="I171" s="98">
        <v>48.066420329285862</v>
      </c>
      <c r="J171" s="98">
        <v>42.096684216400369</v>
      </c>
      <c r="K171" s="98">
        <v>39.514101253203087</v>
      </c>
      <c r="L171" s="98">
        <v>37.028958034862974</v>
      </c>
      <c r="M171" s="98">
        <v>34.538443774270078</v>
      </c>
      <c r="N171" s="98">
        <v>29.852015935618084</v>
      </c>
      <c r="O171" s="98">
        <v>26.674057352480027</v>
      </c>
      <c r="P171" s="98">
        <v>24.615966231001451</v>
      </c>
      <c r="Q171" s="98">
        <v>23.122468550628152</v>
      </c>
      <c r="R171" s="98">
        <v>20.431733874374064</v>
      </c>
      <c r="S171" s="98">
        <v>20.985599415602298</v>
      </c>
      <c r="T171" s="98">
        <v>19.66662096057928</v>
      </c>
      <c r="U171" s="98">
        <v>17.844298756728932</v>
      </c>
      <c r="V171" s="98">
        <v>18.294121074301888</v>
      </c>
      <c r="W171" s="98">
        <v>16.305427008877366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17758.920665149315</v>
      </c>
      <c r="C174" s="117">
        <f t="shared" si="87"/>
        <v>18288.941321479775</v>
      </c>
      <c r="D174" s="117">
        <f t="shared" si="87"/>
        <v>17941.721592416881</v>
      </c>
      <c r="E174" s="117">
        <f t="shared" si="87"/>
        <v>18049.856177280686</v>
      </c>
      <c r="F174" s="117">
        <f t="shared" si="87"/>
        <v>18948.154650064771</v>
      </c>
      <c r="G174" s="117">
        <f t="shared" si="87"/>
        <v>18512.394271319245</v>
      </c>
      <c r="H174" s="117">
        <f t="shared" si="87"/>
        <v>17380.599604390405</v>
      </c>
      <c r="I174" s="117">
        <f t="shared" si="87"/>
        <v>16356.206454311345</v>
      </c>
      <c r="J174" s="117">
        <f t="shared" si="87"/>
        <v>16904.275148843091</v>
      </c>
      <c r="K174" s="117">
        <f t="shared" si="87"/>
        <v>16885.202007082677</v>
      </c>
      <c r="L174" s="117">
        <f t="shared" si="87"/>
        <v>18199.600297580302</v>
      </c>
      <c r="M174" s="117">
        <f t="shared" si="87"/>
        <v>14546.550579927818</v>
      </c>
      <c r="N174" s="117">
        <f t="shared" si="87"/>
        <v>16402.133022556267</v>
      </c>
      <c r="O174" s="117">
        <f t="shared" si="87"/>
        <v>17640.564145486798</v>
      </c>
      <c r="P174" s="117">
        <f t="shared" si="87"/>
        <v>12919.109477774902</v>
      </c>
      <c r="Q174" s="117">
        <f t="shared" si="87"/>
        <v>13954.517981615372</v>
      </c>
      <c r="R174" s="117">
        <f t="shared" ref="R174:V174" si="88">R175+R178+R180+R189</f>
        <v>15804.779706977459</v>
      </c>
      <c r="S174" s="117">
        <f t="shared" si="88"/>
        <v>15118.343373136207</v>
      </c>
      <c r="T174" s="117">
        <f t="shared" si="88"/>
        <v>14985.835180196762</v>
      </c>
      <c r="U174" s="117">
        <f t="shared" si="88"/>
        <v>13587.413265095542</v>
      </c>
      <c r="V174" s="117">
        <f t="shared" si="88"/>
        <v>11894.493743962099</v>
      </c>
      <c r="W174" s="117">
        <f t="shared" ref="W174" si="89">W175+W178+W180+W189</f>
        <v>17436.39661056807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15551.403848555485</v>
      </c>
      <c r="C175" s="122">
        <f t="shared" si="90"/>
        <v>16151.482288477711</v>
      </c>
      <c r="D175" s="122">
        <f t="shared" si="90"/>
        <v>15800.026238741</v>
      </c>
      <c r="E175" s="122">
        <f t="shared" si="90"/>
        <v>15832.766764764916</v>
      </c>
      <c r="F175" s="122">
        <f t="shared" si="90"/>
        <v>16849.936509973497</v>
      </c>
      <c r="G175" s="122">
        <f t="shared" si="90"/>
        <v>16487.16503155906</v>
      </c>
      <c r="H175" s="122">
        <f t="shared" si="90"/>
        <v>15306.223579322494</v>
      </c>
      <c r="I175" s="122">
        <f t="shared" si="90"/>
        <v>14252.567774632213</v>
      </c>
      <c r="J175" s="122">
        <f t="shared" si="90"/>
        <v>14783.700669757342</v>
      </c>
      <c r="K175" s="122">
        <f t="shared" si="90"/>
        <v>14969.242511658607</v>
      </c>
      <c r="L175" s="122">
        <f t="shared" si="90"/>
        <v>16022.790569260111</v>
      </c>
      <c r="M175" s="122">
        <f t="shared" si="90"/>
        <v>12285.189413116566</v>
      </c>
      <c r="N175" s="122">
        <f t="shared" si="90"/>
        <v>14020.876709126815</v>
      </c>
      <c r="O175" s="122">
        <f t="shared" si="90"/>
        <v>15160.238462968417</v>
      </c>
      <c r="P175" s="122">
        <f t="shared" si="90"/>
        <v>10687.880938241326</v>
      </c>
      <c r="Q175" s="122">
        <f t="shared" si="90"/>
        <v>11633.039434751254</v>
      </c>
      <c r="R175" s="122">
        <f t="shared" ref="R175:V175" si="91">SUM(R176:R177)</f>
        <v>13519.663581162989</v>
      </c>
      <c r="S175" s="122">
        <f t="shared" si="91"/>
        <v>12706.435219774407</v>
      </c>
      <c r="T175" s="122">
        <f t="shared" si="91"/>
        <v>12562.267385927822</v>
      </c>
      <c r="U175" s="122">
        <f t="shared" si="91"/>
        <v>11199.987808688622</v>
      </c>
      <c r="V175" s="122">
        <f t="shared" si="91"/>
        <v>9404.1390178269448</v>
      </c>
      <c r="W175" s="122">
        <f t="shared" ref="W175" si="92">SUM(W176:W177)</f>
        <v>15039.033601366489</v>
      </c>
      <c r="DA175" s="130" t="s">
        <v>2264</v>
      </c>
    </row>
    <row r="176" spans="1:105" ht="12" customHeight="1" x14ac:dyDescent="0.25">
      <c r="A176" s="97" t="s">
        <v>74</v>
      </c>
      <c r="B176" s="98">
        <v>15359.498030803816</v>
      </c>
      <c r="C176" s="98">
        <v>15955.884338000104</v>
      </c>
      <c r="D176" s="98">
        <v>15610.000563255826</v>
      </c>
      <c r="E176" s="98">
        <v>15649.901370843099</v>
      </c>
      <c r="F176" s="98">
        <v>16652.09681398137</v>
      </c>
      <c r="G176" s="98">
        <v>16295.832350022883</v>
      </c>
      <c r="H176" s="98">
        <v>15129.554619604925</v>
      </c>
      <c r="I176" s="98">
        <v>14085.386008954138</v>
      </c>
      <c r="J176" s="98">
        <v>14610.419288865351</v>
      </c>
      <c r="K176" s="98">
        <v>14795.908050002694</v>
      </c>
      <c r="L176" s="98">
        <v>15834.828667375597</v>
      </c>
      <c r="M176" s="98">
        <v>12139.649946981301</v>
      </c>
      <c r="N176" s="98">
        <v>13851.600461288377</v>
      </c>
      <c r="O176" s="98">
        <v>14973.057095248358</v>
      </c>
      <c r="P176" s="98">
        <v>10556.329160504201</v>
      </c>
      <c r="Q176" s="98">
        <v>11489.525559484639</v>
      </c>
      <c r="R176" s="98">
        <v>13349.973752966509</v>
      </c>
      <c r="S176" s="98">
        <v>12544.090913461332</v>
      </c>
      <c r="T176" s="98">
        <v>12399.418845403898</v>
      </c>
      <c r="U176" s="98">
        <v>11052.743835358306</v>
      </c>
      <c r="V176" s="98">
        <v>9277.9089527435917</v>
      </c>
      <c r="W176" s="98">
        <v>14832.846600462739</v>
      </c>
      <c r="DA176" s="63" t="s">
        <v>2265</v>
      </c>
    </row>
    <row r="177" spans="1:105" ht="12" customHeight="1" x14ac:dyDescent="0.25">
      <c r="A177" s="97" t="s">
        <v>53</v>
      </c>
      <c r="B177" s="98">
        <v>191.90581775166874</v>
      </c>
      <c r="C177" s="98">
        <v>195.59795047760718</v>
      </c>
      <c r="D177" s="98">
        <v>190.02567548517388</v>
      </c>
      <c r="E177" s="98">
        <v>182.86539392181635</v>
      </c>
      <c r="F177" s="98">
        <v>197.8396959921256</v>
      </c>
      <c r="G177" s="98">
        <v>191.33268153617431</v>
      </c>
      <c r="H177" s="98">
        <v>176.66895971756855</v>
      </c>
      <c r="I177" s="98">
        <v>167.18176567807544</v>
      </c>
      <c r="J177" s="98">
        <v>173.28138089199143</v>
      </c>
      <c r="K177" s="98">
        <v>173.334461655914</v>
      </c>
      <c r="L177" s="98">
        <v>187.96190188451288</v>
      </c>
      <c r="M177" s="98">
        <v>145.53946613526634</v>
      </c>
      <c r="N177" s="98">
        <v>169.27624783843697</v>
      </c>
      <c r="O177" s="98">
        <v>187.18136772005892</v>
      </c>
      <c r="P177" s="98">
        <v>131.5517777371241</v>
      </c>
      <c r="Q177" s="98">
        <v>143.51387526661441</v>
      </c>
      <c r="R177" s="98">
        <v>169.68982819648048</v>
      </c>
      <c r="S177" s="98">
        <v>162.34430631307359</v>
      </c>
      <c r="T177" s="98">
        <v>162.84854052392436</v>
      </c>
      <c r="U177" s="98">
        <v>147.24397333031706</v>
      </c>
      <c r="V177" s="98">
        <v>126.23006508335352</v>
      </c>
      <c r="W177" s="98">
        <v>206.18700090374986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20.671972601651934</v>
      </c>
      <c r="C178" s="122">
        <f t="shared" si="93"/>
        <v>26.338760643523823</v>
      </c>
      <c r="D178" s="122">
        <f t="shared" si="93"/>
        <v>21.35399725733809</v>
      </c>
      <c r="E178" s="122">
        <f t="shared" si="93"/>
        <v>72.435111217850476</v>
      </c>
      <c r="F178" s="122">
        <f t="shared" si="93"/>
        <v>21.664386393455196</v>
      </c>
      <c r="G178" s="122">
        <f t="shared" si="93"/>
        <v>28.641586541789454</v>
      </c>
      <c r="H178" s="122">
        <f t="shared" si="93"/>
        <v>37.628783557595391</v>
      </c>
      <c r="I178" s="122">
        <f t="shared" si="93"/>
        <v>16.995323646033761</v>
      </c>
      <c r="J178" s="122">
        <f t="shared" si="93"/>
        <v>18.249182239967475</v>
      </c>
      <c r="K178" s="122">
        <f t="shared" si="93"/>
        <v>21.401699742042116</v>
      </c>
      <c r="L178" s="122">
        <f t="shared" si="93"/>
        <v>21.310528668567688</v>
      </c>
      <c r="M178" s="122">
        <f t="shared" si="93"/>
        <v>22.519078977141863</v>
      </c>
      <c r="N178" s="122">
        <f t="shared" si="93"/>
        <v>23.558213605287026</v>
      </c>
      <c r="O178" s="122">
        <f t="shared" si="93"/>
        <v>24.299700100567829</v>
      </c>
      <c r="P178" s="122">
        <f t="shared" si="93"/>
        <v>25.573954709411339</v>
      </c>
      <c r="Q178" s="122">
        <f t="shared" si="93"/>
        <v>24.924792710739005</v>
      </c>
      <c r="R178" s="122">
        <f t="shared" si="93"/>
        <v>26.262525148471379</v>
      </c>
      <c r="S178" s="122">
        <f t="shared" si="93"/>
        <v>26.877294147048786</v>
      </c>
      <c r="T178" s="122">
        <f t="shared" si="93"/>
        <v>34.926935487316577</v>
      </c>
      <c r="U178" s="122">
        <f t="shared" si="93"/>
        <v>42.732558573375172</v>
      </c>
      <c r="V178" s="122">
        <f t="shared" si="93"/>
        <v>54.41451449119733</v>
      </c>
      <c r="W178" s="122">
        <f t="shared" si="93"/>
        <v>64.623267710689021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20.671972601651934</v>
      </c>
      <c r="C179" s="98">
        <f>RES_hhdet_fech!C29</f>
        <v>26.338760643523823</v>
      </c>
      <c r="D179" s="98">
        <f>RES_hhdet_fech!D29</f>
        <v>21.35399725733809</v>
      </c>
      <c r="E179" s="98">
        <f>RES_hhdet_fech!E29</f>
        <v>72.435111217850476</v>
      </c>
      <c r="F179" s="98">
        <f>RES_hhdet_fech!F29</f>
        <v>21.664386393455196</v>
      </c>
      <c r="G179" s="98">
        <f>RES_hhdet_fech!G29</f>
        <v>28.641586541789454</v>
      </c>
      <c r="H179" s="98">
        <f>RES_hhdet_fech!H29</f>
        <v>37.628783557595391</v>
      </c>
      <c r="I179" s="98">
        <f>RES_hhdet_fech!I29</f>
        <v>16.995323646033761</v>
      </c>
      <c r="J179" s="98">
        <f>RES_hhdet_fech!J29</f>
        <v>18.249182239967475</v>
      </c>
      <c r="K179" s="98">
        <f>RES_hhdet_fech!K29</f>
        <v>21.401699742042116</v>
      </c>
      <c r="L179" s="98">
        <f>RES_hhdet_fech!L29</f>
        <v>21.310528668567688</v>
      </c>
      <c r="M179" s="98">
        <f>RES_hhdet_fech!M29</f>
        <v>22.519078977141863</v>
      </c>
      <c r="N179" s="98">
        <f>RES_hhdet_fech!N29</f>
        <v>23.558213605287026</v>
      </c>
      <c r="O179" s="98">
        <f>RES_hhdet_fech!O29</f>
        <v>24.299700100567829</v>
      </c>
      <c r="P179" s="98">
        <f>RES_hhdet_fech!P29</f>
        <v>25.573954709411339</v>
      </c>
      <c r="Q179" s="98">
        <f>RES_hhdet_fech!Q29</f>
        <v>24.924792710739005</v>
      </c>
      <c r="R179" s="98">
        <f>RES_hhdet_fech!R29</f>
        <v>26.262525148471379</v>
      </c>
      <c r="S179" s="98">
        <f>RES_hhdet_fech!S29</f>
        <v>26.877294147048786</v>
      </c>
      <c r="T179" s="98">
        <f>RES_hhdet_fech!T29</f>
        <v>34.926935487316577</v>
      </c>
      <c r="U179" s="98">
        <f>RES_hhdet_fech!U29</f>
        <v>42.732558573375172</v>
      </c>
      <c r="V179" s="98">
        <f>RES_hhdet_fech!V29</f>
        <v>54.41451449119733</v>
      </c>
      <c r="W179" s="98">
        <f>RES_hhdet_fech!W29</f>
        <v>64.623267710689021</v>
      </c>
      <c r="DA179" s="63" t="s">
        <v>2268</v>
      </c>
    </row>
    <row r="180" spans="1:105" ht="12" customHeight="1" x14ac:dyDescent="0.25">
      <c r="A180" s="121" t="s">
        <v>55</v>
      </c>
      <c r="B180" s="122">
        <v>1358.8704875578976</v>
      </c>
      <c r="C180" s="122">
        <v>1286.9848419005989</v>
      </c>
      <c r="D180" s="122">
        <v>1287.0484597453944</v>
      </c>
      <c r="E180" s="122">
        <v>1343.9630079270948</v>
      </c>
      <c r="F180" s="122">
        <v>1349.6671960884487</v>
      </c>
      <c r="G180" s="122">
        <v>1253.3923751963955</v>
      </c>
      <c r="H180" s="122">
        <v>1285.8422772293086</v>
      </c>
      <c r="I180" s="122">
        <v>1299.5872243748481</v>
      </c>
      <c r="J180" s="122">
        <v>1315.4887001027014</v>
      </c>
      <c r="K180" s="122">
        <v>1226.0388840553292</v>
      </c>
      <c r="L180" s="122">
        <v>1343.5742284170453</v>
      </c>
      <c r="M180" s="122">
        <v>1430.9485404363218</v>
      </c>
      <c r="N180" s="122">
        <v>1515.2283427677526</v>
      </c>
      <c r="O180" s="122">
        <v>1595.7616851597829</v>
      </c>
      <c r="P180" s="122">
        <v>1438.0669909709861</v>
      </c>
      <c r="Q180" s="122">
        <v>1502.7006082559506</v>
      </c>
      <c r="R180" s="122">
        <v>1502.030158398135</v>
      </c>
      <c r="S180" s="122">
        <v>1586.4985853424555</v>
      </c>
      <c r="T180" s="122">
        <v>1597.0214194474781</v>
      </c>
      <c r="U180" s="122">
        <v>1571.9695030393584</v>
      </c>
      <c r="V180" s="122">
        <v>1633.7155209074913</v>
      </c>
      <c r="W180" s="122">
        <v>1584.7674534029143</v>
      </c>
      <c r="DA180" s="130" t="s">
        <v>2269</v>
      </c>
    </row>
    <row r="181" spans="1:105" ht="12" customHeight="1" x14ac:dyDescent="0.25">
      <c r="A181" s="97" t="s">
        <v>141</v>
      </c>
      <c r="B181" s="98">
        <v>1464.7665802557083</v>
      </c>
      <c r="C181" s="98">
        <v>1422.7181281812575</v>
      </c>
      <c r="D181" s="98">
        <v>1478.0869204442565</v>
      </c>
      <c r="E181" s="98">
        <v>1452.525417914321</v>
      </c>
      <c r="F181" s="98">
        <v>1488.1692286300076</v>
      </c>
      <c r="G181" s="98">
        <v>1455.5525472447214</v>
      </c>
      <c r="H181" s="98">
        <v>1424.2773118479142</v>
      </c>
      <c r="I181" s="98">
        <v>1487.1639321135126</v>
      </c>
      <c r="J181" s="98">
        <v>1415.9880055543067</v>
      </c>
      <c r="K181" s="98">
        <v>1442.2600249457573</v>
      </c>
      <c r="L181" s="98">
        <v>1534.2044661215689</v>
      </c>
      <c r="M181" s="98">
        <v>1661.2906844503768</v>
      </c>
      <c r="N181" s="98">
        <v>1638.31591969336</v>
      </c>
      <c r="O181" s="98">
        <v>1643.2168486332541</v>
      </c>
      <c r="P181" s="98">
        <v>1648.5307387331884</v>
      </c>
      <c r="Q181" s="98">
        <v>1616.3427901906327</v>
      </c>
      <c r="R181" s="98">
        <v>1610.1852310005986</v>
      </c>
      <c r="S181" s="98">
        <v>1668.0276630106857</v>
      </c>
      <c r="T181" s="98">
        <v>1691.8566005855396</v>
      </c>
      <c r="U181" s="98">
        <v>1597.4726532698808</v>
      </c>
      <c r="V181" s="98">
        <v>1604.3195754842743</v>
      </c>
      <c r="W181" s="98">
        <v>1629.2529280655415</v>
      </c>
      <c r="DA181" s="63" t="s">
        <v>2270</v>
      </c>
    </row>
    <row r="182" spans="1:105" ht="12" customHeight="1" x14ac:dyDescent="0.25">
      <c r="A182" s="97" t="s">
        <v>140</v>
      </c>
      <c r="B182" s="98">
        <v>1039.4735234772249</v>
      </c>
      <c r="C182" s="98">
        <v>997.1654944964796</v>
      </c>
      <c r="D182" s="98">
        <v>1026.5373780299635</v>
      </c>
      <c r="E182" s="98">
        <v>1026.0176168159519</v>
      </c>
      <c r="F182" s="98">
        <v>1051.8878787991532</v>
      </c>
      <c r="G182" s="98">
        <v>1022.3510985610934</v>
      </c>
      <c r="H182" s="98">
        <v>1002.7588817100426</v>
      </c>
      <c r="I182" s="98">
        <v>1074.7283819284969</v>
      </c>
      <c r="J182" s="98">
        <v>1015.2952790787485</v>
      </c>
      <c r="K182" s="98">
        <v>1026.5636621166966</v>
      </c>
      <c r="L182" s="98">
        <v>1225.7831813738076</v>
      </c>
      <c r="M182" s="98">
        <v>1182.2043021692352</v>
      </c>
      <c r="N182" s="98">
        <v>1206.5132938566812</v>
      </c>
      <c r="O182" s="98">
        <v>1234.5328620566818</v>
      </c>
      <c r="P182" s="98">
        <v>1207.0414276456597</v>
      </c>
      <c r="Q182" s="98">
        <v>1223.737756369957</v>
      </c>
      <c r="R182" s="98">
        <v>1229.391856038807</v>
      </c>
      <c r="S182" s="98">
        <v>1303.5808817988022</v>
      </c>
      <c r="T182" s="98">
        <v>1327.4298151593034</v>
      </c>
      <c r="U182" s="98">
        <v>1278.3652298124257</v>
      </c>
      <c r="V182" s="98">
        <v>1321.8570333518207</v>
      </c>
      <c r="W182" s="98">
        <v>1351.1121062120742</v>
      </c>
      <c r="DA182" s="63" t="s">
        <v>2271</v>
      </c>
    </row>
    <row r="183" spans="1:105" ht="12" customHeight="1" x14ac:dyDescent="0.25">
      <c r="A183" s="100" t="s">
        <v>50</v>
      </c>
      <c r="B183" s="101">
        <v>386.48699445555457</v>
      </c>
      <c r="C183" s="101">
        <v>336.32724396222881</v>
      </c>
      <c r="D183" s="101">
        <v>318.83529592804229</v>
      </c>
      <c r="E183" s="101">
        <v>349.19647418692745</v>
      </c>
      <c r="F183" s="101">
        <v>347.89921642624341</v>
      </c>
      <c r="G183" s="101">
        <v>310.44134288645074</v>
      </c>
      <c r="H183" s="101">
        <v>290.63620914357182</v>
      </c>
      <c r="I183" s="101">
        <v>367.00138945219754</v>
      </c>
      <c r="J183" s="101">
        <v>323.93232452110675</v>
      </c>
      <c r="K183" s="101">
        <v>303.11070790855558</v>
      </c>
      <c r="L183" s="101">
        <v>689.10381951147019</v>
      </c>
      <c r="M183" s="101">
        <v>331.92631222535164</v>
      </c>
      <c r="N183" s="101">
        <v>416.88109730337897</v>
      </c>
      <c r="O183" s="101">
        <v>441.04230390435185</v>
      </c>
      <c r="P183" s="101">
        <v>317.71821497398355</v>
      </c>
      <c r="Q183" s="101">
        <v>363.74754715234837</v>
      </c>
      <c r="R183" s="101">
        <v>332.26661798510906</v>
      </c>
      <c r="S183" s="101">
        <v>377.34960839437656</v>
      </c>
      <c r="T183" s="101">
        <v>368.86914210201479</v>
      </c>
      <c r="U183" s="101">
        <v>329.44939747133242</v>
      </c>
      <c r="V183" s="101">
        <v>353.28348811620617</v>
      </c>
      <c r="W183" s="101">
        <v>360.8244104767212</v>
      </c>
      <c r="DA183" s="131" t="s">
        <v>2272</v>
      </c>
    </row>
    <row r="184" spans="1:105" ht="12" customHeight="1" x14ac:dyDescent="0.25">
      <c r="A184" s="103" t="s">
        <v>52</v>
      </c>
      <c r="B184" s="104">
        <v>652.98652902167044</v>
      </c>
      <c r="C184" s="104">
        <v>660.83825053425085</v>
      </c>
      <c r="D184" s="104">
        <v>707.70208210192141</v>
      </c>
      <c r="E184" s="104">
        <v>676.82114262902439</v>
      </c>
      <c r="F184" s="104">
        <v>703.98866237290974</v>
      </c>
      <c r="G184" s="104">
        <v>711.90975567464272</v>
      </c>
      <c r="H184" s="104">
        <v>712.12267256647056</v>
      </c>
      <c r="I184" s="104">
        <v>707.72699247629942</v>
      </c>
      <c r="J184" s="104">
        <v>691.36295455764184</v>
      </c>
      <c r="K184" s="104">
        <v>723.45295420814102</v>
      </c>
      <c r="L184" s="104">
        <v>536.67936186233726</v>
      </c>
      <c r="M184" s="104">
        <v>850.27798994388377</v>
      </c>
      <c r="N184" s="104">
        <v>789.63219655330226</v>
      </c>
      <c r="O184" s="104">
        <v>793.49055815232975</v>
      </c>
      <c r="P184" s="104">
        <v>889.32321267167617</v>
      </c>
      <c r="Q184" s="104">
        <v>859.99020921760837</v>
      </c>
      <c r="R184" s="104">
        <v>897.1252380536979</v>
      </c>
      <c r="S184" s="104">
        <v>926.23127340442579</v>
      </c>
      <c r="T184" s="104">
        <v>958.56067305728868</v>
      </c>
      <c r="U184" s="104">
        <v>948.91583234109339</v>
      </c>
      <c r="V184" s="104">
        <v>968.57354523561446</v>
      </c>
      <c r="W184" s="104">
        <v>990.28769573535305</v>
      </c>
      <c r="DA184" s="132" t="s">
        <v>2273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1280.5299544802406</v>
      </c>
      <c r="D185" s="101">
        <v>1274.2908609265367</v>
      </c>
      <c r="E185" s="101">
        <v>1342.1415682921702</v>
      </c>
      <c r="F185" s="101">
        <v>1345.2169028598364</v>
      </c>
      <c r="G185" s="101">
        <v>1242.7741173565373</v>
      </c>
      <c r="H185" s="101">
        <v>1285.7008659921762</v>
      </c>
      <c r="I185" s="101">
        <v>1297.8338373157308</v>
      </c>
      <c r="J185" s="101">
        <v>1324.4872665062817</v>
      </c>
      <c r="K185" s="101">
        <v>1227.9842545690649</v>
      </c>
      <c r="L185" s="101">
        <v>1348.6374563145728</v>
      </c>
      <c r="M185" s="101">
        <v>1450.3385772549404</v>
      </c>
      <c r="N185" s="101">
        <v>1545.4520229864527</v>
      </c>
      <c r="O185" s="101">
        <v>1632.408263014325</v>
      </c>
      <c r="P185" s="101">
        <v>1467.7704875930538</v>
      </c>
      <c r="Q185" s="101">
        <v>1537.4439557122528</v>
      </c>
      <c r="R185" s="101">
        <v>1538.1623140886838</v>
      </c>
      <c r="S185" s="101">
        <v>1623.3700885030644</v>
      </c>
      <c r="T185" s="101">
        <v>1634.5236894102484</v>
      </c>
      <c r="U185" s="101">
        <v>1612.5199585943992</v>
      </c>
      <c r="V185" s="101">
        <v>1675.4645312542573</v>
      </c>
      <c r="W185" s="101">
        <v>1623.0280336936214</v>
      </c>
      <c r="DA185" s="131" t="s">
        <v>2274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969.4184351469994</v>
      </c>
      <c r="D186" s="104">
        <v>959.84767326869405</v>
      </c>
      <c r="E186" s="104">
        <v>1024.966889983222</v>
      </c>
      <c r="F186" s="104">
        <v>1028.6762748052804</v>
      </c>
      <c r="G186" s="104">
        <v>947.2850172698179</v>
      </c>
      <c r="H186" s="104">
        <v>981.98106606595707</v>
      </c>
      <c r="I186" s="104">
        <v>1010.3299925374092</v>
      </c>
      <c r="J186" s="104">
        <v>1024.8050637531837</v>
      </c>
      <c r="K186" s="104">
        <v>944.32297094660862</v>
      </c>
      <c r="L186" s="104">
        <v>1131.4847325502901</v>
      </c>
      <c r="M186" s="104">
        <v>1113.8255039576036</v>
      </c>
      <c r="N186" s="104">
        <v>1214.1616788530987</v>
      </c>
      <c r="O186" s="104">
        <v>1293.8663825779884</v>
      </c>
      <c r="P186" s="104">
        <v>1136.7647502916764</v>
      </c>
      <c r="Q186" s="104">
        <v>1210.5168365951097</v>
      </c>
      <c r="R186" s="104">
        <v>1214.1961193439236</v>
      </c>
      <c r="S186" s="104">
        <v>1302.9462919531443</v>
      </c>
      <c r="T186" s="104">
        <v>1319.8075544678486</v>
      </c>
      <c r="U186" s="104">
        <v>1304.8188580538874</v>
      </c>
      <c r="V186" s="104">
        <v>1372.2447434548862</v>
      </c>
      <c r="W186" s="104">
        <v>1341.0066111573105</v>
      </c>
      <c r="DA186" s="132" t="s">
        <v>2275</v>
      </c>
    </row>
    <row r="187" spans="1:105" ht="12" customHeight="1" x14ac:dyDescent="0.25">
      <c r="A187" s="108" t="s">
        <v>53</v>
      </c>
      <c r="B187" s="98">
        <v>358.2024524133206</v>
      </c>
      <c r="C187" s="98">
        <v>302.8446900754779</v>
      </c>
      <c r="D187" s="98">
        <v>275.16833863319704</v>
      </c>
      <c r="E187" s="98">
        <v>322.70160024997756</v>
      </c>
      <c r="F187" s="98">
        <v>314.27005377955925</v>
      </c>
      <c r="G187" s="98">
        <v>265.4566601398667</v>
      </c>
      <c r="H187" s="98">
        <v>262.33976800361705</v>
      </c>
      <c r="I187" s="98">
        <v>320.44686319262888</v>
      </c>
      <c r="J187" s="98">
        <v>303.15515416415116</v>
      </c>
      <c r="K187" s="98">
        <v>257.60806362853572</v>
      </c>
      <c r="L187" s="98">
        <v>606.33542574569253</v>
      </c>
      <c r="M187" s="98">
        <v>288.96046013138391</v>
      </c>
      <c r="N187" s="98">
        <v>390.96837474716699</v>
      </c>
      <c r="O187" s="98">
        <v>431.74259387929249</v>
      </c>
      <c r="P187" s="98">
        <v>279.95368418937613</v>
      </c>
      <c r="Q187" s="98">
        <v>337.63047707632359</v>
      </c>
      <c r="R187" s="98">
        <v>313.26072396272639</v>
      </c>
      <c r="S187" s="98">
        <v>371.8372187288594</v>
      </c>
      <c r="T187" s="98">
        <v>371.49497119909637</v>
      </c>
      <c r="U187" s="98">
        <v>338.35429625600153</v>
      </c>
      <c r="V187" s="98">
        <v>366.59292787586969</v>
      </c>
      <c r="W187" s="98">
        <v>364.18931290839527</v>
      </c>
      <c r="DA187" s="63" t="s">
        <v>2276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666.57374507152167</v>
      </c>
      <c r="D188" s="98">
        <v>684.67933463549696</v>
      </c>
      <c r="E188" s="98">
        <v>702.26528973324446</v>
      </c>
      <c r="F188" s="98">
        <v>714.40622102572115</v>
      </c>
      <c r="G188" s="98">
        <v>681.8283571299512</v>
      </c>
      <c r="H188" s="98">
        <v>719.64129806234007</v>
      </c>
      <c r="I188" s="98">
        <v>689.8831293447804</v>
      </c>
      <c r="J188" s="98">
        <v>721.64990958903252</v>
      </c>
      <c r="K188" s="98">
        <v>686.71490731807296</v>
      </c>
      <c r="L188" s="98">
        <v>525.1493068045977</v>
      </c>
      <c r="M188" s="98">
        <v>824.86504382622002</v>
      </c>
      <c r="N188" s="98">
        <v>823.1933041059317</v>
      </c>
      <c r="O188" s="98">
        <v>862.12378869869599</v>
      </c>
      <c r="P188" s="98">
        <v>856.81106610230029</v>
      </c>
      <c r="Q188" s="98">
        <v>872.88635951878621</v>
      </c>
      <c r="R188" s="98">
        <v>900.9353953811974</v>
      </c>
      <c r="S188" s="98">
        <v>931.10907322428488</v>
      </c>
      <c r="T188" s="98">
        <v>948.31258326875206</v>
      </c>
      <c r="U188" s="98">
        <v>966.46456179788572</v>
      </c>
      <c r="V188" s="98">
        <v>1005.6518155790163</v>
      </c>
      <c r="W188" s="98">
        <v>976.81729824891545</v>
      </c>
      <c r="DA188" s="63" t="s">
        <v>2277</v>
      </c>
    </row>
    <row r="189" spans="1:105" ht="12" customHeight="1" x14ac:dyDescent="0.25">
      <c r="A189" s="121" t="s">
        <v>54</v>
      </c>
      <c r="B189" s="122">
        <v>827.97435643427946</v>
      </c>
      <c r="C189" s="122">
        <v>824.13543045794086</v>
      </c>
      <c r="D189" s="122">
        <v>833.29289667314708</v>
      </c>
      <c r="E189" s="122">
        <v>800.691293370827</v>
      </c>
      <c r="F189" s="122">
        <v>726.88655760936877</v>
      </c>
      <c r="G189" s="122">
        <v>743.1952780219965</v>
      </c>
      <c r="H189" s="122">
        <v>750.90496428100835</v>
      </c>
      <c r="I189" s="122">
        <v>787.05613165824968</v>
      </c>
      <c r="J189" s="122">
        <v>786.83659674308001</v>
      </c>
      <c r="K189" s="122">
        <v>668.51891162669574</v>
      </c>
      <c r="L189" s="122">
        <v>811.92497123457849</v>
      </c>
      <c r="M189" s="122">
        <v>807.8935473977881</v>
      </c>
      <c r="N189" s="122">
        <v>842.46975705641159</v>
      </c>
      <c r="O189" s="122">
        <v>860.26429725803382</v>
      </c>
      <c r="P189" s="122">
        <v>767.5875938531791</v>
      </c>
      <c r="Q189" s="122">
        <v>793.85314589742927</v>
      </c>
      <c r="R189" s="122">
        <v>756.8234422678629</v>
      </c>
      <c r="S189" s="122">
        <v>798.53227387229731</v>
      </c>
      <c r="T189" s="122">
        <v>791.61943933414739</v>
      </c>
      <c r="U189" s="122">
        <v>772.72339479418565</v>
      </c>
      <c r="V189" s="122">
        <v>802.22469073646334</v>
      </c>
      <c r="W189" s="122">
        <v>747.97228808797661</v>
      </c>
      <c r="DA189" s="130" t="s">
        <v>2278</v>
      </c>
    </row>
    <row r="190" spans="1:105" ht="12" customHeight="1" x14ac:dyDescent="0.25">
      <c r="A190" s="97" t="s">
        <v>50</v>
      </c>
      <c r="B190" s="98">
        <v>939.05125638757056</v>
      </c>
      <c r="C190" s="98">
        <v>903.03419089180784</v>
      </c>
      <c r="D190" s="98">
        <v>924.49626967479594</v>
      </c>
      <c r="E190" s="98">
        <v>871.50760340030763</v>
      </c>
      <c r="F190" s="98">
        <v>857.45200484120789</v>
      </c>
      <c r="G190" s="98">
        <v>836.59259866423793</v>
      </c>
      <c r="H190" s="98">
        <v>837.34864104283315</v>
      </c>
      <c r="I190" s="98">
        <v>891.2432994165631</v>
      </c>
      <c r="J190" s="98">
        <v>844.56655841376357</v>
      </c>
      <c r="K190" s="98">
        <v>863.06580540885932</v>
      </c>
      <c r="L190" s="98">
        <v>895.94518772152503</v>
      </c>
      <c r="M190" s="98">
        <v>947.77286743096317</v>
      </c>
      <c r="N190" s="98">
        <v>942.59027877502717</v>
      </c>
      <c r="O190" s="98">
        <v>949.58752932996026</v>
      </c>
      <c r="P190" s="98">
        <v>954.99290532723535</v>
      </c>
      <c r="Q190" s="98">
        <v>946.3582697862314</v>
      </c>
      <c r="R190" s="98">
        <v>875.17384323680153</v>
      </c>
      <c r="S190" s="98">
        <v>952.48486074355105</v>
      </c>
      <c r="T190" s="98">
        <v>956.53600662062308</v>
      </c>
      <c r="U190" s="98">
        <v>941.54303859146637</v>
      </c>
      <c r="V190" s="98">
        <v>1001.9417953847133</v>
      </c>
      <c r="W190" s="98">
        <v>918.34243573431468</v>
      </c>
      <c r="DA190" s="63" t="s">
        <v>2279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758.11439678914189</v>
      </c>
      <c r="D191" s="33">
        <v>756.86092433052499</v>
      </c>
      <c r="E191" s="33">
        <v>741.40268547648077</v>
      </c>
      <c r="F191" s="33">
        <v>614.68475024095881</v>
      </c>
      <c r="G191" s="33">
        <v>664.63145365819503</v>
      </c>
      <c r="H191" s="33">
        <v>683.359196012236</v>
      </c>
      <c r="I191" s="33">
        <v>709.3533327801847</v>
      </c>
      <c r="J191" s="33">
        <v>745.87172226845701</v>
      </c>
      <c r="K191" s="33">
        <v>538.12766548464765</v>
      </c>
      <c r="L191" s="33">
        <v>758.83327783921015</v>
      </c>
      <c r="M191" s="33">
        <v>724.20862771685904</v>
      </c>
      <c r="N191" s="33">
        <v>786.66191000374477</v>
      </c>
      <c r="O191" s="33">
        <v>812.60329656958106</v>
      </c>
      <c r="P191" s="33">
        <v>669.66408999301791</v>
      </c>
      <c r="Q191" s="33">
        <v>718.19287237432661</v>
      </c>
      <c r="R191" s="33">
        <v>704.22184232849133</v>
      </c>
      <c r="S191" s="33">
        <v>735.82854426724055</v>
      </c>
      <c r="T191" s="33">
        <v>728.81000817685674</v>
      </c>
      <c r="U191" s="33">
        <v>712.32548869791242</v>
      </c>
      <c r="V191" s="33">
        <v>735.04610103694688</v>
      </c>
      <c r="W191" s="33">
        <v>693.51064227108884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9360.7859125307932</v>
      </c>
      <c r="C193" s="117">
        <f t="shared" si="94"/>
        <v>9685.1903293896703</v>
      </c>
      <c r="D193" s="117">
        <f t="shared" si="94"/>
        <v>9560.3324425431965</v>
      </c>
      <c r="E193" s="117">
        <f t="shared" si="94"/>
        <v>9754.2766724623543</v>
      </c>
      <c r="F193" s="117">
        <f t="shared" si="94"/>
        <v>10203.559630583635</v>
      </c>
      <c r="G193" s="117">
        <f t="shared" si="94"/>
        <v>10081.473386599715</v>
      </c>
      <c r="H193" s="117">
        <f t="shared" si="94"/>
        <v>9631.4878649932289</v>
      </c>
      <c r="I193" s="117">
        <f t="shared" si="94"/>
        <v>9190.6605961409987</v>
      </c>
      <c r="J193" s="117">
        <f t="shared" si="94"/>
        <v>9612.5009760288904</v>
      </c>
      <c r="K193" s="117">
        <f t="shared" si="94"/>
        <v>9708.0858998896856</v>
      </c>
      <c r="L193" s="117">
        <f t="shared" si="94"/>
        <v>10657.969381228864</v>
      </c>
      <c r="M193" s="117">
        <f t="shared" si="94"/>
        <v>8767.6880109662852</v>
      </c>
      <c r="N193" s="117">
        <f t="shared" si="94"/>
        <v>10108.302481387202</v>
      </c>
      <c r="O193" s="117">
        <f t="shared" si="94"/>
        <v>11159.871269725203</v>
      </c>
      <c r="P193" s="117">
        <f t="shared" si="94"/>
        <v>8259.1150683491596</v>
      </c>
      <c r="Q193" s="117">
        <f t="shared" si="94"/>
        <v>8974.1071443572473</v>
      </c>
      <c r="R193" s="117">
        <f t="shared" ref="R193:V193" si="95">R194+R197+R199+R208</f>
        <v>10328.88784571038</v>
      </c>
      <c r="S193" s="117">
        <f t="shared" si="95"/>
        <v>10117.387411112762</v>
      </c>
      <c r="T193" s="117">
        <f t="shared" si="95"/>
        <v>10232.368480872443</v>
      </c>
      <c r="U193" s="117">
        <f t="shared" si="95"/>
        <v>9483.4123780369464</v>
      </c>
      <c r="V193" s="117">
        <f t="shared" si="95"/>
        <v>8571.2266054081792</v>
      </c>
      <c r="W193" s="117">
        <f t="shared" ref="W193" si="96">W194+W197+W199+W208</f>
        <v>12667.380908355368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7840.8398901241908</v>
      </c>
      <c r="C194" s="122">
        <f t="shared" si="97"/>
        <v>8196.7248081234065</v>
      </c>
      <c r="D194" s="122">
        <f t="shared" si="97"/>
        <v>8068.6628946828932</v>
      </c>
      <c r="E194" s="122">
        <f t="shared" si="97"/>
        <v>8132.04390758298</v>
      </c>
      <c r="F194" s="122">
        <f t="shared" si="97"/>
        <v>8728.0311646578266</v>
      </c>
      <c r="G194" s="122">
        <f t="shared" si="97"/>
        <v>8630.9645932363073</v>
      </c>
      <c r="H194" s="122">
        <f t="shared" si="97"/>
        <v>8111.1100296257227</v>
      </c>
      <c r="I194" s="122">
        <f t="shared" si="97"/>
        <v>7676.6456095496878</v>
      </c>
      <c r="J194" s="122">
        <f t="shared" si="97"/>
        <v>8074.7735189792411</v>
      </c>
      <c r="K194" s="122">
        <f t="shared" si="97"/>
        <v>8311.5343985924337</v>
      </c>
      <c r="L194" s="122">
        <f t="shared" si="97"/>
        <v>9062.1932143902486</v>
      </c>
      <c r="M194" s="122">
        <f t="shared" si="97"/>
        <v>7095.1407196496666</v>
      </c>
      <c r="N194" s="122">
        <f t="shared" si="97"/>
        <v>8332.1241259559229</v>
      </c>
      <c r="O194" s="122">
        <f t="shared" si="97"/>
        <v>9294.5750215438056</v>
      </c>
      <c r="P194" s="122">
        <f t="shared" si="97"/>
        <v>6566.4679363874748</v>
      </c>
      <c r="Q194" s="122">
        <f t="shared" si="97"/>
        <v>7199.4160488783364</v>
      </c>
      <c r="R194" s="122">
        <f t="shared" ref="R194:V194" si="98">SUM(R195:R196)</f>
        <v>8551.9385470209181</v>
      </c>
      <c r="S194" s="122">
        <f t="shared" si="98"/>
        <v>8220.0358798027828</v>
      </c>
      <c r="T194" s="122">
        <f t="shared" si="98"/>
        <v>8277.480402200048</v>
      </c>
      <c r="U194" s="122">
        <f t="shared" si="98"/>
        <v>7507.8045098358652</v>
      </c>
      <c r="V194" s="122">
        <f t="shared" si="98"/>
        <v>6454.805828187561</v>
      </c>
      <c r="W194" s="122">
        <f t="shared" ref="W194" si="99">SUM(W195:W196)</f>
        <v>10565.142644360641</v>
      </c>
      <c r="DA194" s="130" t="s">
        <v>2432</v>
      </c>
    </row>
    <row r="195" spans="1:105" ht="12" customHeight="1" x14ac:dyDescent="0.25">
      <c r="A195" s="97" t="s">
        <v>74</v>
      </c>
      <c r="B195" s="98">
        <v>7648.9340723725218</v>
      </c>
      <c r="C195" s="98">
        <v>8001.1268576457987</v>
      </c>
      <c r="D195" s="98">
        <v>7878.6372191977198</v>
      </c>
      <c r="E195" s="98">
        <v>7949.1785136611634</v>
      </c>
      <c r="F195" s="98">
        <v>8530.1914686657001</v>
      </c>
      <c r="G195" s="98">
        <v>8439.6319117001331</v>
      </c>
      <c r="H195" s="98">
        <v>7934.4410699081545</v>
      </c>
      <c r="I195" s="98">
        <v>7509.463843871612</v>
      </c>
      <c r="J195" s="98">
        <v>7901.4921380872493</v>
      </c>
      <c r="K195" s="98">
        <v>8138.1999369365194</v>
      </c>
      <c r="L195" s="98">
        <v>8874.2313125057353</v>
      </c>
      <c r="M195" s="98">
        <v>6949.6012535144</v>
      </c>
      <c r="N195" s="98">
        <v>8162.8478781174854</v>
      </c>
      <c r="O195" s="98">
        <v>9107.3936538237467</v>
      </c>
      <c r="P195" s="98">
        <v>6434.9161586503506</v>
      </c>
      <c r="Q195" s="98">
        <v>7055.902173611722</v>
      </c>
      <c r="R195" s="98">
        <v>8382.2487188244377</v>
      </c>
      <c r="S195" s="98">
        <v>8057.6915734897084</v>
      </c>
      <c r="T195" s="98">
        <v>8114.6318616761237</v>
      </c>
      <c r="U195" s="98">
        <v>7360.560536505548</v>
      </c>
      <c r="V195" s="98">
        <v>6328.5757631042079</v>
      </c>
      <c r="W195" s="98">
        <v>10358.955643456891</v>
      </c>
      <c r="DA195" s="63" t="s">
        <v>2433</v>
      </c>
    </row>
    <row r="196" spans="1:105" ht="12" customHeight="1" x14ac:dyDescent="0.25">
      <c r="A196" s="97" t="s">
        <v>53</v>
      </c>
      <c r="B196" s="98">
        <v>191.90581775166874</v>
      </c>
      <c r="C196" s="98">
        <v>195.59795047760718</v>
      </c>
      <c r="D196" s="98">
        <v>190.02567548517388</v>
      </c>
      <c r="E196" s="98">
        <v>182.86539392181635</v>
      </c>
      <c r="F196" s="98">
        <v>197.8396959921256</v>
      </c>
      <c r="G196" s="98">
        <v>191.33268153617431</v>
      </c>
      <c r="H196" s="98">
        <v>176.66895971756855</v>
      </c>
      <c r="I196" s="98">
        <v>167.18176567807544</v>
      </c>
      <c r="J196" s="98">
        <v>173.28138089199143</v>
      </c>
      <c r="K196" s="98">
        <v>173.334461655914</v>
      </c>
      <c r="L196" s="98">
        <v>187.96190188451288</v>
      </c>
      <c r="M196" s="98">
        <v>145.53946613526634</v>
      </c>
      <c r="N196" s="98">
        <v>169.27624783843697</v>
      </c>
      <c r="O196" s="98">
        <v>187.18136772005892</v>
      </c>
      <c r="P196" s="98">
        <v>131.5517777371241</v>
      </c>
      <c r="Q196" s="98">
        <v>143.51387526661441</v>
      </c>
      <c r="R196" s="98">
        <v>169.68982819648048</v>
      </c>
      <c r="S196" s="98">
        <v>162.34430631307359</v>
      </c>
      <c r="T196" s="98">
        <v>162.84854052392436</v>
      </c>
      <c r="U196" s="98">
        <v>147.24397333031706</v>
      </c>
      <c r="V196" s="98">
        <v>126.23006508335352</v>
      </c>
      <c r="W196" s="98">
        <v>206.18700090374986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37.478398418252802</v>
      </c>
      <c r="C197" s="122">
        <f t="shared" si="100"/>
        <v>49.614368193361557</v>
      </c>
      <c r="D197" s="122">
        <f t="shared" si="100"/>
        <v>41.98360116521512</v>
      </c>
      <c r="E197" s="122">
        <f t="shared" si="100"/>
        <v>147.90551568087943</v>
      </c>
      <c r="F197" s="122">
        <f t="shared" si="100"/>
        <v>46.238884154696812</v>
      </c>
      <c r="G197" s="122">
        <f t="shared" si="100"/>
        <v>64.593418687861629</v>
      </c>
      <c r="H197" s="122">
        <f t="shared" si="100"/>
        <v>91.470315824871307</v>
      </c>
      <c r="I197" s="122">
        <f t="shared" si="100"/>
        <v>43.07984036627218</v>
      </c>
      <c r="J197" s="122">
        <f t="shared" si="100"/>
        <v>47.137616184979841</v>
      </c>
      <c r="K197" s="122">
        <f t="shared" si="100"/>
        <v>57.168055113919365</v>
      </c>
      <c r="L197" s="122">
        <f t="shared" si="100"/>
        <v>58.891595981673611</v>
      </c>
      <c r="M197" s="122">
        <f t="shared" si="100"/>
        <v>64.328311250518453</v>
      </c>
      <c r="N197" s="122">
        <f t="shared" si="100"/>
        <v>69.428007997792832</v>
      </c>
      <c r="O197" s="122">
        <f t="shared" si="100"/>
        <v>74.445850468303121</v>
      </c>
      <c r="P197" s="122">
        <f t="shared" si="100"/>
        <v>80.839604361296125</v>
      </c>
      <c r="Q197" s="122">
        <f t="shared" si="100"/>
        <v>80.4640461606255</v>
      </c>
      <c r="R197" s="122">
        <f t="shared" si="100"/>
        <v>87.186779254412215</v>
      </c>
      <c r="S197" s="122">
        <f t="shared" si="100"/>
        <v>94.227641181936306</v>
      </c>
      <c r="T197" s="122">
        <f t="shared" si="100"/>
        <v>128.75480413390102</v>
      </c>
      <c r="U197" s="122">
        <f t="shared" si="100"/>
        <v>162.75198937378786</v>
      </c>
      <c r="V197" s="122">
        <f t="shared" si="100"/>
        <v>211.17076617888119</v>
      </c>
      <c r="W197" s="122">
        <f t="shared" si="100"/>
        <v>255.68614425685175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37.478398418252802</v>
      </c>
      <c r="C198" s="98">
        <f>RES_hhdet_tesh!C29</f>
        <v>49.614368193361557</v>
      </c>
      <c r="D198" s="98">
        <f>RES_hhdet_tesh!D29</f>
        <v>41.98360116521512</v>
      </c>
      <c r="E198" s="98">
        <f>RES_hhdet_tesh!E29</f>
        <v>147.90551568087943</v>
      </c>
      <c r="F198" s="98">
        <f>RES_hhdet_tesh!F29</f>
        <v>46.238884154696812</v>
      </c>
      <c r="G198" s="98">
        <f>RES_hhdet_tesh!G29</f>
        <v>64.593418687861629</v>
      </c>
      <c r="H198" s="98">
        <f>RES_hhdet_tesh!H29</f>
        <v>91.470315824871307</v>
      </c>
      <c r="I198" s="98">
        <f>RES_hhdet_tesh!I29</f>
        <v>43.07984036627218</v>
      </c>
      <c r="J198" s="98">
        <f>RES_hhdet_tesh!J29</f>
        <v>47.137616184979841</v>
      </c>
      <c r="K198" s="98">
        <f>RES_hhdet_tesh!K29</f>
        <v>57.168055113919365</v>
      </c>
      <c r="L198" s="98">
        <f>RES_hhdet_tesh!L29</f>
        <v>58.891595981673611</v>
      </c>
      <c r="M198" s="98">
        <f>RES_hhdet_tesh!M29</f>
        <v>64.328311250518453</v>
      </c>
      <c r="N198" s="98">
        <f>RES_hhdet_tesh!N29</f>
        <v>69.428007997792832</v>
      </c>
      <c r="O198" s="98">
        <f>RES_hhdet_tesh!O29</f>
        <v>74.445850468303121</v>
      </c>
      <c r="P198" s="98">
        <f>RES_hhdet_tesh!P29</f>
        <v>80.839604361296125</v>
      </c>
      <c r="Q198" s="98">
        <f>RES_hhdet_tesh!Q29</f>
        <v>80.4640461606255</v>
      </c>
      <c r="R198" s="98">
        <f>RES_hhdet_tesh!R29</f>
        <v>87.186779254412215</v>
      </c>
      <c r="S198" s="98">
        <f>RES_hhdet_tesh!S29</f>
        <v>94.227641181936306</v>
      </c>
      <c r="T198" s="98">
        <f>RES_hhdet_tesh!T29</f>
        <v>128.75480413390102</v>
      </c>
      <c r="U198" s="98">
        <f>RES_hhdet_tesh!U29</f>
        <v>162.75198937378786</v>
      </c>
      <c r="V198" s="98">
        <f>RES_hhdet_tesh!V29</f>
        <v>211.17076617888119</v>
      </c>
      <c r="W198" s="98">
        <f>RES_hhdet_tesh!W29</f>
        <v>255.68614425685175</v>
      </c>
      <c r="DA198" s="63" t="s">
        <v>2436</v>
      </c>
    </row>
    <row r="199" spans="1:105" ht="12" customHeight="1" x14ac:dyDescent="0.25">
      <c r="A199" s="121" t="s">
        <v>55</v>
      </c>
      <c r="B199" s="122">
        <v>916.70866688902481</v>
      </c>
      <c r="C199" s="122">
        <v>871.97055168396901</v>
      </c>
      <c r="D199" s="122">
        <v>876.09366130082969</v>
      </c>
      <c r="E199" s="122">
        <v>920.70211331408757</v>
      </c>
      <c r="F199" s="122">
        <v>930.6331835483212</v>
      </c>
      <c r="G199" s="122">
        <v>870.86937083637577</v>
      </c>
      <c r="H199" s="122">
        <v>903.50325023621394</v>
      </c>
      <c r="I199" s="122">
        <v>918.41983588183359</v>
      </c>
      <c r="J199" s="122">
        <v>933.08013872960453</v>
      </c>
      <c r="K199" s="122">
        <v>872.8565032904811</v>
      </c>
      <c r="L199" s="122">
        <v>957.86292070460149</v>
      </c>
      <c r="M199" s="122">
        <v>1032.847330473111</v>
      </c>
      <c r="N199" s="122">
        <v>1100.2655842280669</v>
      </c>
      <c r="O199" s="122">
        <v>1167.5281344143766</v>
      </c>
      <c r="P199" s="122">
        <v>1060.1222834431551</v>
      </c>
      <c r="Q199" s="122">
        <v>1117.3291186636513</v>
      </c>
      <c r="R199" s="122">
        <v>1131.1210194275959</v>
      </c>
      <c r="S199" s="122">
        <v>1207.8376139539548</v>
      </c>
      <c r="T199" s="122">
        <v>1229.7402354824601</v>
      </c>
      <c r="U199" s="122">
        <v>1224.1441034608467</v>
      </c>
      <c r="V199" s="122">
        <v>1286.3549557322133</v>
      </c>
      <c r="W199" s="122">
        <v>1260.7743672150887</v>
      </c>
      <c r="DA199" s="130" t="s">
        <v>2437</v>
      </c>
    </row>
    <row r="200" spans="1:105" ht="12" customHeight="1" x14ac:dyDescent="0.25">
      <c r="A200" s="97" t="s">
        <v>141</v>
      </c>
      <c r="B200" s="98">
        <v>887.03603190108743</v>
      </c>
      <c r="C200" s="98">
        <v>865.23079265495392</v>
      </c>
      <c r="D200" s="98">
        <v>902.23817118381498</v>
      </c>
      <c r="E200" s="98">
        <v>890.54902022327497</v>
      </c>
      <c r="F200" s="98">
        <v>918.11478014783302</v>
      </c>
      <c r="G200" s="98">
        <v>905.48524384972609</v>
      </c>
      <c r="H200" s="98">
        <v>895.10811567544613</v>
      </c>
      <c r="I200" s="98">
        <v>940.00342290914796</v>
      </c>
      <c r="J200" s="98">
        <v>896.39878323440746</v>
      </c>
      <c r="K200" s="98">
        <v>916.05796129270857</v>
      </c>
      <c r="L200" s="98">
        <v>977.42948269969554</v>
      </c>
      <c r="M200" s="98">
        <v>1063.0995862422458</v>
      </c>
      <c r="N200" s="98">
        <v>1057.6133112445882</v>
      </c>
      <c r="O200" s="98">
        <v>1078.8498970630949</v>
      </c>
      <c r="P200" s="98">
        <v>1096.2627469263966</v>
      </c>
      <c r="Q200" s="98">
        <v>1098.8139965197302</v>
      </c>
      <c r="R200" s="98">
        <v>1125.8116550761792</v>
      </c>
      <c r="S200" s="98">
        <v>1204.6217749592158</v>
      </c>
      <c r="T200" s="98">
        <v>1253.7932798740533</v>
      </c>
      <c r="U200" s="98">
        <v>1212.2185042759515</v>
      </c>
      <c r="V200" s="98">
        <v>1248.5917914537763</v>
      </c>
      <c r="W200" s="98">
        <v>1295.4677777678344</v>
      </c>
      <c r="DA200" s="63" t="s">
        <v>2438</v>
      </c>
    </row>
    <row r="201" spans="1:105" ht="12" customHeight="1" x14ac:dyDescent="0.25">
      <c r="A201" s="97" t="s">
        <v>140</v>
      </c>
      <c r="B201" s="98">
        <v>887.03603190108777</v>
      </c>
      <c r="C201" s="98">
        <v>865.2567616943445</v>
      </c>
      <c r="D201" s="98">
        <v>902.31084240342966</v>
      </c>
      <c r="E201" s="98">
        <v>890.64241440305784</v>
      </c>
      <c r="F201" s="98">
        <v>918.39850871249553</v>
      </c>
      <c r="G201" s="98">
        <v>905.58728498904577</v>
      </c>
      <c r="H201" s="98">
        <v>895.08890392904993</v>
      </c>
      <c r="I201" s="98">
        <v>940.15681315565121</v>
      </c>
      <c r="J201" s="98">
        <v>896.69152534571197</v>
      </c>
      <c r="K201" s="98">
        <v>916.27830558462415</v>
      </c>
      <c r="L201" s="98">
        <v>977.08516319763282</v>
      </c>
      <c r="M201" s="98">
        <v>1063.0157972925308</v>
      </c>
      <c r="N201" s="98">
        <v>1057.5584771718059</v>
      </c>
      <c r="O201" s="98">
        <v>1078.5413149785093</v>
      </c>
      <c r="P201" s="98">
        <v>1098.9399162919767</v>
      </c>
      <c r="Q201" s="98">
        <v>1101.318361940404</v>
      </c>
      <c r="R201" s="98">
        <v>1126.3552646398532</v>
      </c>
      <c r="S201" s="98">
        <v>1201.4139105060292</v>
      </c>
      <c r="T201" s="98">
        <v>1242.0552374604126</v>
      </c>
      <c r="U201" s="98">
        <v>1202.1143322122944</v>
      </c>
      <c r="V201" s="98">
        <v>1240.0897474410608</v>
      </c>
      <c r="W201" s="98">
        <v>1276.8845385781146</v>
      </c>
      <c r="DA201" s="63" t="s">
        <v>2439</v>
      </c>
    </row>
    <row r="202" spans="1:105" ht="12" customHeight="1" x14ac:dyDescent="0.25">
      <c r="A202" s="100" t="s">
        <v>50</v>
      </c>
      <c r="B202" s="101">
        <v>234.04950287941736</v>
      </c>
      <c r="C202" s="101">
        <v>204.4185111600938</v>
      </c>
      <c r="D202" s="101">
        <v>194.60876030150837</v>
      </c>
      <c r="E202" s="101">
        <v>213.82127177403356</v>
      </c>
      <c r="F202" s="101">
        <v>214.40984633958573</v>
      </c>
      <c r="G202" s="101">
        <v>193.67752931440285</v>
      </c>
      <c r="H202" s="101">
        <v>182.96623136257915</v>
      </c>
      <c r="I202" s="101">
        <v>232.42982067935185</v>
      </c>
      <c r="J202" s="101">
        <v>205.32857078807012</v>
      </c>
      <c r="K202" s="101">
        <v>192.82535137648318</v>
      </c>
      <c r="L202" s="101">
        <v>440.40580133529562</v>
      </c>
      <c r="M202" s="101">
        <v>212.73780734864712</v>
      </c>
      <c r="N202" s="101">
        <v>267.92628061850354</v>
      </c>
      <c r="O202" s="101">
        <v>285.05075682617957</v>
      </c>
      <c r="P202" s="101">
        <v>209.61670362030043</v>
      </c>
      <c r="Q202" s="101">
        <v>241.32815272279544</v>
      </c>
      <c r="R202" s="101">
        <v>229.23002658615522</v>
      </c>
      <c r="S202" s="101">
        <v>275.18263710160352</v>
      </c>
      <c r="T202" s="101">
        <v>283.494564403124</v>
      </c>
      <c r="U202" s="101">
        <v>253.19849987120102</v>
      </c>
      <c r="V202" s="101">
        <v>271.51620220544612</v>
      </c>
      <c r="W202" s="101">
        <v>286.59684284276153</v>
      </c>
      <c r="DA202" s="131" t="s">
        <v>2440</v>
      </c>
    </row>
    <row r="203" spans="1:105" ht="12" customHeight="1" x14ac:dyDescent="0.25">
      <c r="A203" s="103" t="s">
        <v>52</v>
      </c>
      <c r="B203" s="104">
        <v>652.98652902167044</v>
      </c>
      <c r="C203" s="104">
        <v>660.83825053425085</v>
      </c>
      <c r="D203" s="104">
        <v>707.70208210192141</v>
      </c>
      <c r="E203" s="104">
        <v>676.82114262902439</v>
      </c>
      <c r="F203" s="104">
        <v>703.98866237290974</v>
      </c>
      <c r="G203" s="104">
        <v>711.90975567464272</v>
      </c>
      <c r="H203" s="104">
        <v>712.12267256647056</v>
      </c>
      <c r="I203" s="104">
        <v>707.72699247629942</v>
      </c>
      <c r="J203" s="104">
        <v>691.36295455764184</v>
      </c>
      <c r="K203" s="104">
        <v>723.45295420814102</v>
      </c>
      <c r="L203" s="104">
        <v>536.67936186233726</v>
      </c>
      <c r="M203" s="104">
        <v>850.27798994388377</v>
      </c>
      <c r="N203" s="104">
        <v>789.63219655330226</v>
      </c>
      <c r="O203" s="104">
        <v>793.49055815232975</v>
      </c>
      <c r="P203" s="104">
        <v>889.32321267167617</v>
      </c>
      <c r="Q203" s="104">
        <v>859.99020921760837</v>
      </c>
      <c r="R203" s="104">
        <v>897.1252380536979</v>
      </c>
      <c r="S203" s="104">
        <v>926.23127340442579</v>
      </c>
      <c r="T203" s="104">
        <v>958.56067305728868</v>
      </c>
      <c r="U203" s="104">
        <v>948.91583234109339</v>
      </c>
      <c r="V203" s="104">
        <v>968.57354523561446</v>
      </c>
      <c r="W203" s="104">
        <v>990.28769573535305</v>
      </c>
      <c r="DA203" s="132" t="s">
        <v>2441</v>
      </c>
    </row>
    <row r="204" spans="1:105" ht="12" customHeight="1" x14ac:dyDescent="0.25">
      <c r="A204" s="106" t="s">
        <v>122</v>
      </c>
      <c r="B204" s="101">
        <v>920.54515040993158</v>
      </c>
      <c r="C204" s="101">
        <v>872.83662066775571</v>
      </c>
      <c r="D204" s="101">
        <v>872.8835626355044</v>
      </c>
      <c r="E204" s="101">
        <v>924.22321060791057</v>
      </c>
      <c r="F204" s="101">
        <v>932.03282557774799</v>
      </c>
      <c r="G204" s="101">
        <v>867.15606742911802</v>
      </c>
      <c r="H204" s="101">
        <v>904.32410400881258</v>
      </c>
      <c r="I204" s="101">
        <v>916.4440872191185</v>
      </c>
      <c r="J204" s="101">
        <v>936.21205357403073</v>
      </c>
      <c r="K204" s="101">
        <v>869.41076674091312</v>
      </c>
      <c r="L204" s="101">
        <v>956.46292350382805</v>
      </c>
      <c r="M204" s="101">
        <v>1030.8575084685106</v>
      </c>
      <c r="N204" s="101">
        <v>1102.7115750403034</v>
      </c>
      <c r="O204" s="101">
        <v>1171.8545342781892</v>
      </c>
      <c r="P204" s="101">
        <v>1058.477750450279</v>
      </c>
      <c r="Q204" s="101">
        <v>1118.1238221171741</v>
      </c>
      <c r="R204" s="101">
        <v>1131.3489614784128</v>
      </c>
      <c r="S204" s="101">
        <v>1207.9678085305575</v>
      </c>
      <c r="T204" s="101">
        <v>1228.8058705895612</v>
      </c>
      <c r="U204" s="101">
        <v>1224.5692960761628</v>
      </c>
      <c r="V204" s="101">
        <v>1287.6859025643</v>
      </c>
      <c r="W204" s="101">
        <v>1259.5193926932525</v>
      </c>
      <c r="DA204" s="131" t="s">
        <v>2442</v>
      </c>
    </row>
    <row r="205" spans="1:105" ht="12" customHeight="1" x14ac:dyDescent="0.25">
      <c r="A205" s="107" t="s">
        <v>121</v>
      </c>
      <c r="B205" s="104">
        <v>920.54515040993181</v>
      </c>
      <c r="C205" s="104">
        <v>872.81300803763713</v>
      </c>
      <c r="D205" s="104">
        <v>872.83920714957867</v>
      </c>
      <c r="E205" s="104">
        <v>924.20205544618284</v>
      </c>
      <c r="F205" s="104">
        <v>932.03407741166586</v>
      </c>
      <c r="G205" s="104">
        <v>867.18147230570503</v>
      </c>
      <c r="H205" s="104">
        <v>904.42684990309772</v>
      </c>
      <c r="I205" s="104">
        <v>916.46585543203798</v>
      </c>
      <c r="J205" s="104">
        <v>936.22158626660439</v>
      </c>
      <c r="K205" s="104">
        <v>869.34825603652234</v>
      </c>
      <c r="L205" s="104">
        <v>956.07511965879985</v>
      </c>
      <c r="M205" s="104">
        <v>1030.7158402816697</v>
      </c>
      <c r="N205" s="104">
        <v>1102.5162310587609</v>
      </c>
      <c r="O205" s="104">
        <v>1171.7138694123171</v>
      </c>
      <c r="P205" s="104">
        <v>1058.436826562199</v>
      </c>
      <c r="Q205" s="104">
        <v>1118.1204903469566</v>
      </c>
      <c r="R205" s="104">
        <v>1131.2626222795238</v>
      </c>
      <c r="S205" s="104">
        <v>1207.9376707418126</v>
      </c>
      <c r="T205" s="104">
        <v>1228.91886547532</v>
      </c>
      <c r="U205" s="104">
        <v>1224.6935351101497</v>
      </c>
      <c r="V205" s="104">
        <v>1287.8191658801247</v>
      </c>
      <c r="W205" s="104">
        <v>1259.5355612704534</v>
      </c>
      <c r="DA205" s="132" t="s">
        <v>2443</v>
      </c>
    </row>
    <row r="206" spans="1:105" ht="12" customHeight="1" x14ac:dyDescent="0.25">
      <c r="A206" s="108" t="s">
        <v>53</v>
      </c>
      <c r="B206" s="98">
        <v>243.022836653019</v>
      </c>
      <c r="C206" s="98">
        <v>206.23926296611552</v>
      </c>
      <c r="D206" s="98">
        <v>188.15987251408166</v>
      </c>
      <c r="E206" s="98">
        <v>221.93676571293847</v>
      </c>
      <c r="F206" s="98">
        <v>217.62785638594474</v>
      </c>
      <c r="G206" s="98">
        <v>185.35311517575363</v>
      </c>
      <c r="H206" s="98">
        <v>184.78555184075753</v>
      </c>
      <c r="I206" s="98">
        <v>226.58272608725756</v>
      </c>
      <c r="J206" s="98">
        <v>214.57167667757193</v>
      </c>
      <c r="K206" s="98">
        <v>182.63334871844953</v>
      </c>
      <c r="L206" s="98">
        <v>430.92581285420249</v>
      </c>
      <c r="M206" s="98">
        <v>205.85079645544968</v>
      </c>
      <c r="N206" s="98">
        <v>279.32292695282922</v>
      </c>
      <c r="O206" s="98">
        <v>309.59008071362115</v>
      </c>
      <c r="P206" s="98">
        <v>201.62576045989869</v>
      </c>
      <c r="Q206" s="98">
        <v>245.23413082817012</v>
      </c>
      <c r="R206" s="98">
        <v>230.32722689832661</v>
      </c>
      <c r="S206" s="98">
        <v>276.82859751752744</v>
      </c>
      <c r="T206" s="98">
        <v>280.6062822065677</v>
      </c>
      <c r="U206" s="98">
        <v>258.22897331226403</v>
      </c>
      <c r="V206" s="98">
        <v>282.16735030110829</v>
      </c>
      <c r="W206" s="98">
        <v>282.71826302153806</v>
      </c>
      <c r="DA206" s="63" t="s">
        <v>2444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666.57374507152167</v>
      </c>
      <c r="D207" s="98">
        <v>684.67933463549696</v>
      </c>
      <c r="E207" s="98">
        <v>702.26528973324446</v>
      </c>
      <c r="F207" s="98">
        <v>714.40622102572115</v>
      </c>
      <c r="G207" s="98">
        <v>681.8283571299512</v>
      </c>
      <c r="H207" s="98">
        <v>719.64129806234007</v>
      </c>
      <c r="I207" s="98">
        <v>689.8831293447804</v>
      </c>
      <c r="J207" s="98">
        <v>721.64990958903252</v>
      </c>
      <c r="K207" s="98">
        <v>686.71490731807296</v>
      </c>
      <c r="L207" s="98">
        <v>525.1493068045977</v>
      </c>
      <c r="M207" s="98">
        <v>824.86504382622002</v>
      </c>
      <c r="N207" s="98">
        <v>823.1933041059317</v>
      </c>
      <c r="O207" s="98">
        <v>862.12378869869599</v>
      </c>
      <c r="P207" s="98">
        <v>856.81106610230029</v>
      </c>
      <c r="Q207" s="98">
        <v>872.88635951878621</v>
      </c>
      <c r="R207" s="98">
        <v>900.9353953811974</v>
      </c>
      <c r="S207" s="98">
        <v>931.10907322428488</v>
      </c>
      <c r="T207" s="98">
        <v>948.31258326875206</v>
      </c>
      <c r="U207" s="98">
        <v>966.46456179788572</v>
      </c>
      <c r="V207" s="98">
        <v>1005.6518155790163</v>
      </c>
      <c r="W207" s="98">
        <v>976.81729824891545</v>
      </c>
      <c r="DA207" s="63" t="s">
        <v>2445</v>
      </c>
    </row>
    <row r="208" spans="1:105" ht="12" customHeight="1" x14ac:dyDescent="0.25">
      <c r="A208" s="121" t="s">
        <v>54</v>
      </c>
      <c r="B208" s="122">
        <v>565.75895709932331</v>
      </c>
      <c r="C208" s="122">
        <v>566.88060138893411</v>
      </c>
      <c r="D208" s="122">
        <v>573.59228539425885</v>
      </c>
      <c r="E208" s="122">
        <v>553.62513588440675</v>
      </c>
      <c r="F208" s="122">
        <v>498.65639822279007</v>
      </c>
      <c r="G208" s="122">
        <v>515.04600383917</v>
      </c>
      <c r="H208" s="122">
        <v>525.40426930641934</v>
      </c>
      <c r="I208" s="122">
        <v>552.51531034320578</v>
      </c>
      <c r="J208" s="122">
        <v>557.509702135064</v>
      </c>
      <c r="K208" s="122">
        <v>466.52694289285114</v>
      </c>
      <c r="L208" s="122">
        <v>579.02165015234186</v>
      </c>
      <c r="M208" s="122">
        <v>575.37164959298934</v>
      </c>
      <c r="N208" s="122">
        <v>606.48476320541954</v>
      </c>
      <c r="O208" s="122">
        <v>623.32226329871833</v>
      </c>
      <c r="P208" s="122">
        <v>551.68524415723391</v>
      </c>
      <c r="Q208" s="122">
        <v>576.89793065463425</v>
      </c>
      <c r="R208" s="122">
        <v>558.64150000745417</v>
      </c>
      <c r="S208" s="122">
        <v>595.28627617408858</v>
      </c>
      <c r="T208" s="122">
        <v>596.39303905603299</v>
      </c>
      <c r="U208" s="122">
        <v>588.71177536644643</v>
      </c>
      <c r="V208" s="122">
        <v>618.89505530952431</v>
      </c>
      <c r="W208" s="122">
        <v>585.7777525227865</v>
      </c>
      <c r="DA208" s="130" t="s">
        <v>2446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569.33003292293722</v>
      </c>
      <c r="E209" s="98">
        <v>537.50728787781884</v>
      </c>
      <c r="F209" s="98">
        <v>529.80080867084769</v>
      </c>
      <c r="G209" s="98">
        <v>517.90487911972627</v>
      </c>
      <c r="H209" s="98">
        <v>519.4757172176611</v>
      </c>
      <c r="I209" s="98">
        <v>553.47582758059798</v>
      </c>
      <c r="J209" s="98">
        <v>524.55583742707915</v>
      </c>
      <c r="K209" s="98">
        <v>536.15937506757302</v>
      </c>
      <c r="L209" s="98">
        <v>556.70870055749413</v>
      </c>
      <c r="M209" s="98">
        <v>589.04600044196377</v>
      </c>
      <c r="N209" s="98">
        <v>585.96981162982877</v>
      </c>
      <c r="O209" s="98">
        <v>590.44967866415152</v>
      </c>
      <c r="P209" s="98">
        <v>593.86309706489669</v>
      </c>
      <c r="Q209" s="98">
        <v>588.54100989656627</v>
      </c>
      <c r="R209" s="98">
        <v>544.3518241640204</v>
      </c>
      <c r="S209" s="98">
        <v>592.63233597788201</v>
      </c>
      <c r="T209" s="98">
        <v>595.44409633680959</v>
      </c>
      <c r="U209" s="98">
        <v>586.48707315903778</v>
      </c>
      <c r="V209" s="98">
        <v>624.75301235204756</v>
      </c>
      <c r="W209" s="98">
        <v>573.27484237900865</v>
      </c>
      <c r="DA209" s="63" t="s">
        <v>2447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577.16421867132544</v>
      </c>
      <c r="E210" s="33">
        <v>567.11926979459554</v>
      </c>
      <c r="F210" s="33">
        <v>471.89235600654644</v>
      </c>
      <c r="G210" s="33">
        <v>512.64117922669561</v>
      </c>
      <c r="H210" s="33">
        <v>530.03674932760066</v>
      </c>
      <c r="I210" s="33">
        <v>551.79895650307503</v>
      </c>
      <c r="J210" s="33">
        <v>580.8935896719554</v>
      </c>
      <c r="K210" s="33">
        <v>419.85716869779247</v>
      </c>
      <c r="L210" s="33">
        <v>593.12102204362964</v>
      </c>
      <c r="M210" s="33">
        <v>567.19076229518237</v>
      </c>
      <c r="N210" s="33">
        <v>617.91993413911803</v>
      </c>
      <c r="O210" s="33">
        <v>640.86238407757367</v>
      </c>
      <c r="P210" s="33">
        <v>529.64636431156532</v>
      </c>
      <c r="Q210" s="33">
        <v>571.12160958664163</v>
      </c>
      <c r="R210" s="33">
        <v>564.99263870935749</v>
      </c>
      <c r="S210" s="33">
        <v>596.36720603589129</v>
      </c>
      <c r="T210" s="33">
        <v>596.75444939446038</v>
      </c>
      <c r="U210" s="33">
        <v>589.50769787873776</v>
      </c>
      <c r="V210" s="33">
        <v>616.92462171381339</v>
      </c>
      <c r="W210" s="33">
        <v>589.77451529688642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3625.1267447614809</v>
      </c>
      <c r="C212" s="117">
        <f t="shared" si="101"/>
        <v>3754.7508800700407</v>
      </c>
      <c r="D212" s="117">
        <f t="shared" si="101"/>
        <v>3678.4419322684766</v>
      </c>
      <c r="E212" s="117">
        <f t="shared" si="101"/>
        <v>3679.7332716487322</v>
      </c>
      <c r="F212" s="117">
        <f t="shared" si="101"/>
        <v>3906.7006756014675</v>
      </c>
      <c r="G212" s="117">
        <f t="shared" si="101"/>
        <v>3820.5997602490147</v>
      </c>
      <c r="H212" s="117">
        <f t="shared" si="101"/>
        <v>3549.2156261925152</v>
      </c>
      <c r="I212" s="117">
        <f t="shared" si="101"/>
        <v>3314.4278487336214</v>
      </c>
      <c r="J212" s="117">
        <f t="shared" si="101"/>
        <v>3423.8300779897868</v>
      </c>
      <c r="K212" s="117">
        <f t="shared" si="101"/>
        <v>3463.9260280591498</v>
      </c>
      <c r="L212" s="117">
        <f t="shared" si="101"/>
        <v>3699.6332922037177</v>
      </c>
      <c r="M212" s="117">
        <f t="shared" si="101"/>
        <v>2861.6666654160845</v>
      </c>
      <c r="N212" s="117">
        <f t="shared" si="101"/>
        <v>3243.1648638613688</v>
      </c>
      <c r="O212" s="117">
        <f t="shared" si="101"/>
        <v>3493.6239338742798</v>
      </c>
      <c r="P212" s="117">
        <f t="shared" si="101"/>
        <v>2488.759985371601</v>
      </c>
      <c r="Q212" s="117">
        <f t="shared" si="101"/>
        <v>2696.3431402093261</v>
      </c>
      <c r="R212" s="117">
        <f t="shared" ref="R212:V212" si="102">R213+R216+R218+R227</f>
        <v>3108.1160535091149</v>
      </c>
      <c r="S212" s="117">
        <f t="shared" si="102"/>
        <v>2926.4526563661252</v>
      </c>
      <c r="T212" s="117">
        <f t="shared" si="102"/>
        <v>2890.7316317254595</v>
      </c>
      <c r="U212" s="117">
        <f t="shared" si="102"/>
        <v>2580.0505575006559</v>
      </c>
      <c r="V212" s="117">
        <f t="shared" si="102"/>
        <v>2177.4168114570843</v>
      </c>
      <c r="W212" s="117">
        <f t="shared" ref="W212" si="103">W213+W216+W218+W227</f>
        <v>3432.8570807545861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3489.0635726773949</v>
      </c>
      <c r="C213" s="122">
        <f t="shared" si="104"/>
        <v>3624.5386862201049</v>
      </c>
      <c r="D213" s="122">
        <f t="shared" si="104"/>
        <v>3545.9677279491925</v>
      </c>
      <c r="E213" s="122">
        <f t="shared" si="104"/>
        <v>3555.0315954007192</v>
      </c>
      <c r="F213" s="122">
        <f t="shared" si="104"/>
        <v>3782.6903122640088</v>
      </c>
      <c r="G213" s="122">
        <f t="shared" si="104"/>
        <v>3701.7612766311995</v>
      </c>
      <c r="H213" s="122">
        <f t="shared" si="104"/>
        <v>3436.8296273894553</v>
      </c>
      <c r="I213" s="122">
        <f t="shared" si="104"/>
        <v>3199.636285794023</v>
      </c>
      <c r="J213" s="122">
        <f t="shared" si="104"/>
        <v>3318.9028456586534</v>
      </c>
      <c r="K213" s="122">
        <f t="shared" si="104"/>
        <v>3361.0384726386123</v>
      </c>
      <c r="L213" s="122">
        <f t="shared" si="104"/>
        <v>3597.0396800810418</v>
      </c>
      <c r="M213" s="122">
        <f t="shared" si="104"/>
        <v>2757.642881956273</v>
      </c>
      <c r="N213" s="122">
        <f t="shared" si="104"/>
        <v>3146.5295607862681</v>
      </c>
      <c r="O213" s="122">
        <f t="shared" si="104"/>
        <v>3401.2796497566169</v>
      </c>
      <c r="P213" s="122">
        <f t="shared" si="104"/>
        <v>2397.9757321001348</v>
      </c>
      <c r="Q213" s="122">
        <f t="shared" si="104"/>
        <v>2609.9606260925307</v>
      </c>
      <c r="R213" s="122">
        <f t="shared" ref="R213:V213" si="105">SUM(R214:R215)</f>
        <v>3032.5800377238734</v>
      </c>
      <c r="S213" s="122">
        <f t="shared" si="105"/>
        <v>2849.5156919018768</v>
      </c>
      <c r="T213" s="122">
        <f t="shared" si="105"/>
        <v>2816.6519849219494</v>
      </c>
      <c r="U213" s="122">
        <f t="shared" si="105"/>
        <v>2510.7412896399928</v>
      </c>
      <c r="V213" s="122">
        <f t="shared" si="105"/>
        <v>2107.569797705235</v>
      </c>
      <c r="W213" s="122">
        <f t="shared" ref="W213" si="106">SUM(W214:W215)</f>
        <v>3369.4294337611168</v>
      </c>
      <c r="DA213" s="130" t="s">
        <v>2600</v>
      </c>
    </row>
    <row r="214" spans="1:105" ht="12" customHeight="1" x14ac:dyDescent="0.25">
      <c r="A214" s="97" t="s">
        <v>74</v>
      </c>
      <c r="B214" s="98">
        <v>3489.0635726773949</v>
      </c>
      <c r="C214" s="98">
        <v>3624.5386862201049</v>
      </c>
      <c r="D214" s="98">
        <v>3545.9677279491925</v>
      </c>
      <c r="E214" s="98">
        <v>3555.0315954007192</v>
      </c>
      <c r="F214" s="98">
        <v>3782.6903122640088</v>
      </c>
      <c r="G214" s="98">
        <v>3701.7612766311995</v>
      </c>
      <c r="H214" s="98">
        <v>3436.8296273894553</v>
      </c>
      <c r="I214" s="98">
        <v>3199.636285794023</v>
      </c>
      <c r="J214" s="98">
        <v>3318.9028456586534</v>
      </c>
      <c r="K214" s="98">
        <v>3361.0384726386123</v>
      </c>
      <c r="L214" s="98">
        <v>3597.0396800810418</v>
      </c>
      <c r="M214" s="98">
        <v>2757.642881956273</v>
      </c>
      <c r="N214" s="98">
        <v>3146.5295607862681</v>
      </c>
      <c r="O214" s="98">
        <v>3401.2796497566169</v>
      </c>
      <c r="P214" s="98">
        <v>2397.9757321001348</v>
      </c>
      <c r="Q214" s="98">
        <v>2609.9606260925307</v>
      </c>
      <c r="R214" s="98">
        <v>3032.5800377238734</v>
      </c>
      <c r="S214" s="98">
        <v>2849.5156919018768</v>
      </c>
      <c r="T214" s="98">
        <v>2816.6519849219494</v>
      </c>
      <c r="U214" s="98">
        <v>2510.7412896399928</v>
      </c>
      <c r="V214" s="98">
        <v>2107.569797705235</v>
      </c>
      <c r="W214" s="98">
        <v>3369.4294337611168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38.085102099265541</v>
      </c>
      <c r="C218" s="122">
        <v>36.759749498714982</v>
      </c>
      <c r="D218" s="122">
        <v>36.722503619235304</v>
      </c>
      <c r="E218" s="122">
        <v>34.486296711046705</v>
      </c>
      <c r="F218" s="122">
        <v>33.987789479524231</v>
      </c>
      <c r="G218" s="122">
        <v>32.014808301949159</v>
      </c>
      <c r="H218" s="122">
        <v>28.951555653677048</v>
      </c>
      <c r="I218" s="122">
        <v>28.303522588787374</v>
      </c>
      <c r="J218" s="122">
        <v>25.296091234065756</v>
      </c>
      <c r="K218" s="122">
        <v>24.214953076725045</v>
      </c>
      <c r="L218" s="122">
        <v>23.786629676796441</v>
      </c>
      <c r="M218" s="122">
        <v>23.433812686611951</v>
      </c>
      <c r="N218" s="122">
        <v>20.000693434378078</v>
      </c>
      <c r="O218" s="122">
        <v>17.292773601695384</v>
      </c>
      <c r="P218" s="122">
        <v>16.332776455918054</v>
      </c>
      <c r="Q218" s="122">
        <v>15.096297368702299</v>
      </c>
      <c r="R218" s="122">
        <v>14.364258767780345</v>
      </c>
      <c r="S218" s="122">
        <v>14.317123581232899</v>
      </c>
      <c r="T218" s="122">
        <v>14.149488067716611</v>
      </c>
      <c r="U218" s="122">
        <v>12.952503182760756</v>
      </c>
      <c r="V218" s="122">
        <v>12.559012792665627</v>
      </c>
      <c r="W218" s="122">
        <v>12.895290679562008</v>
      </c>
      <c r="DA218" s="130" t="s">
        <v>2605</v>
      </c>
    </row>
    <row r="219" spans="1:105" ht="12" customHeight="1" x14ac:dyDescent="0.25">
      <c r="A219" s="97" t="s">
        <v>141</v>
      </c>
      <c r="B219" s="98">
        <v>332.7363763708866</v>
      </c>
      <c r="C219" s="98">
        <v>323.1846499976545</v>
      </c>
      <c r="D219" s="98">
        <v>335.76222484811734</v>
      </c>
      <c r="E219" s="98">
        <v>329.95567393341724</v>
      </c>
      <c r="F219" s="98">
        <v>338.05252197559258</v>
      </c>
      <c r="G219" s="98">
        <v>330.64331663211095</v>
      </c>
      <c r="H219" s="98">
        <v>323.53883415937224</v>
      </c>
      <c r="I219" s="98">
        <v>337.82415881890557</v>
      </c>
      <c r="J219" s="98">
        <v>321.65583534171634</v>
      </c>
      <c r="K219" s="98">
        <v>327.62378726667833</v>
      </c>
      <c r="L219" s="98">
        <v>348.50988652417561</v>
      </c>
      <c r="M219" s="98">
        <v>377.37879187974761</v>
      </c>
      <c r="N219" s="98">
        <v>372.15984431754379</v>
      </c>
      <c r="O219" s="98">
        <v>373.27313933553017</v>
      </c>
      <c r="P219" s="98">
        <v>374.48024261063114</v>
      </c>
      <c r="Q219" s="98">
        <v>367.1684282197042</v>
      </c>
      <c r="R219" s="98">
        <v>365.76967707409597</v>
      </c>
      <c r="S219" s="98">
        <v>378.90916392950749</v>
      </c>
      <c r="T219" s="98">
        <v>384.32214538901127</v>
      </c>
      <c r="U219" s="98">
        <v>362.88188791678618</v>
      </c>
      <c r="V219" s="98">
        <v>364.43723476700785</v>
      </c>
      <c r="W219" s="98">
        <v>370.10109513936845</v>
      </c>
      <c r="DA219" s="63" t="s">
        <v>2606</v>
      </c>
    </row>
    <row r="220" spans="1:105" ht="12" customHeight="1" x14ac:dyDescent="0.25">
      <c r="A220" s="97" t="s">
        <v>140</v>
      </c>
      <c r="B220" s="98">
        <v>87.794385660523773</v>
      </c>
      <c r="C220" s="98">
        <v>76.400096738459894</v>
      </c>
      <c r="D220" s="98">
        <v>72.426625823014092</v>
      </c>
      <c r="E220" s="98">
        <v>79.323471076302468</v>
      </c>
      <c r="F220" s="98">
        <v>79.028786003385463</v>
      </c>
      <c r="G220" s="98">
        <v>70.519855450086155</v>
      </c>
      <c r="H220" s="98">
        <v>66.020921269053773</v>
      </c>
      <c r="I220" s="98">
        <v>83.368035627961206</v>
      </c>
      <c r="J220" s="98">
        <v>73.584466838214624</v>
      </c>
      <c r="K220" s="98">
        <v>68.854628408507494</v>
      </c>
      <c r="L220" s="98">
        <v>156.53682364022558</v>
      </c>
      <c r="M220" s="98">
        <v>75.40038108511088</v>
      </c>
      <c r="N220" s="98">
        <v>94.698710063435584</v>
      </c>
      <c r="O220" s="98">
        <v>100.18716975491259</v>
      </c>
      <c r="P220" s="98">
        <v>72.172869713490115</v>
      </c>
      <c r="Q220" s="98">
        <v>82.628892811127486</v>
      </c>
      <c r="R220" s="98">
        <v>75.477684941497373</v>
      </c>
      <c r="S220" s="98">
        <v>85.718737042866579</v>
      </c>
      <c r="T220" s="98">
        <v>83.792314319893691</v>
      </c>
      <c r="U220" s="98">
        <v>74.837725129587881</v>
      </c>
      <c r="V220" s="98">
        <v>80.25187716047742</v>
      </c>
      <c r="W220" s="98">
        <v>81.964873083892002</v>
      </c>
      <c r="DA220" s="63" t="s">
        <v>2607</v>
      </c>
    </row>
    <row r="221" spans="1:105" ht="12" customHeight="1" x14ac:dyDescent="0.25">
      <c r="A221" s="100" t="s">
        <v>50</v>
      </c>
      <c r="B221" s="101">
        <v>87.794385660523773</v>
      </c>
      <c r="C221" s="101">
        <v>76.400096738459894</v>
      </c>
      <c r="D221" s="101">
        <v>72.426625823014092</v>
      </c>
      <c r="E221" s="101">
        <v>79.323471076302468</v>
      </c>
      <c r="F221" s="101">
        <v>79.028786003385463</v>
      </c>
      <c r="G221" s="101">
        <v>70.519855450086155</v>
      </c>
      <c r="H221" s="101">
        <v>66.020921269053773</v>
      </c>
      <c r="I221" s="101">
        <v>83.368035627961206</v>
      </c>
      <c r="J221" s="101">
        <v>73.584466838214624</v>
      </c>
      <c r="K221" s="101">
        <v>68.854628408507494</v>
      </c>
      <c r="L221" s="101">
        <v>156.53682364022558</v>
      </c>
      <c r="M221" s="101">
        <v>75.40038108511088</v>
      </c>
      <c r="N221" s="101">
        <v>94.698710063435584</v>
      </c>
      <c r="O221" s="101">
        <v>100.18716975491259</v>
      </c>
      <c r="P221" s="101">
        <v>72.172869713490115</v>
      </c>
      <c r="Q221" s="101">
        <v>82.628892811127486</v>
      </c>
      <c r="R221" s="101">
        <v>75.477684941497373</v>
      </c>
      <c r="S221" s="101">
        <v>85.718737042866579</v>
      </c>
      <c r="T221" s="101">
        <v>83.792314319893691</v>
      </c>
      <c r="U221" s="101">
        <v>74.837725129587881</v>
      </c>
      <c r="V221" s="101">
        <v>80.25187716047742</v>
      </c>
      <c r="W221" s="101">
        <v>81.964873083892002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97.978069984820877</v>
      </c>
      <c r="C227" s="122">
        <v>93.452444351220919</v>
      </c>
      <c r="D227" s="122">
        <v>95.751700700048787</v>
      </c>
      <c r="E227" s="122">
        <v>90.215379536966395</v>
      </c>
      <c r="F227" s="122">
        <v>90.022573857934717</v>
      </c>
      <c r="G227" s="122">
        <v>86.823675315866168</v>
      </c>
      <c r="H227" s="122">
        <v>83.434443149382957</v>
      </c>
      <c r="I227" s="122">
        <v>86.488040350810707</v>
      </c>
      <c r="J227" s="122">
        <v>79.631141097067541</v>
      </c>
      <c r="K227" s="122">
        <v>78.672602343812144</v>
      </c>
      <c r="L227" s="122">
        <v>78.806982445879541</v>
      </c>
      <c r="M227" s="122">
        <v>80.589970773199425</v>
      </c>
      <c r="N227" s="122">
        <v>76.634609640722402</v>
      </c>
      <c r="O227" s="122">
        <v>75.05151051596755</v>
      </c>
      <c r="P227" s="122">
        <v>74.451476815548006</v>
      </c>
      <c r="Q227" s="122">
        <v>71.286216748092869</v>
      </c>
      <c r="R227" s="122">
        <v>61.171757017460962</v>
      </c>
      <c r="S227" s="122">
        <v>62.619840883015385</v>
      </c>
      <c r="T227" s="122">
        <v>59.930158735793562</v>
      </c>
      <c r="U227" s="122">
        <v>56.356764677902454</v>
      </c>
      <c r="V227" s="122">
        <v>57.288000959183705</v>
      </c>
      <c r="W227" s="122">
        <v>50.532356313907165</v>
      </c>
      <c r="DA227" s="130" t="s">
        <v>2614</v>
      </c>
    </row>
    <row r="228" spans="1:105" ht="12" customHeight="1" x14ac:dyDescent="0.25">
      <c r="A228" s="97" t="s">
        <v>50</v>
      </c>
      <c r="B228" s="98">
        <v>213.31488340100051</v>
      </c>
      <c r="C228" s="98">
        <v>205.13324680298311</v>
      </c>
      <c r="D228" s="98">
        <v>210.00857261932669</v>
      </c>
      <c r="E228" s="98">
        <v>197.9716671884139</v>
      </c>
      <c r="F228" s="98">
        <v>194.77879741972882</v>
      </c>
      <c r="G228" s="98">
        <v>190.04037471256831</v>
      </c>
      <c r="H228" s="98">
        <v>190.21211729929001</v>
      </c>
      <c r="I228" s="98">
        <v>202.45482789546648</v>
      </c>
      <c r="J228" s="98">
        <v>191.85173940927055</v>
      </c>
      <c r="K228" s="98">
        <v>196.05402835667655</v>
      </c>
      <c r="L228" s="98">
        <v>203.52290884282166</v>
      </c>
      <c r="M228" s="98">
        <v>215.29608456561766</v>
      </c>
      <c r="N228" s="98">
        <v>214.11880772653521</v>
      </c>
      <c r="O228" s="98">
        <v>215.70830316259384</v>
      </c>
      <c r="P228" s="98">
        <v>216.93618837413482</v>
      </c>
      <c r="Q228" s="98">
        <v>214.97474456464036</v>
      </c>
      <c r="R228" s="98">
        <v>198.80449022967184</v>
      </c>
      <c r="S228" s="98">
        <v>216.36646096650512</v>
      </c>
      <c r="T228" s="98">
        <v>217.28671926394077</v>
      </c>
      <c r="U228" s="98">
        <v>213.88091664643756</v>
      </c>
      <c r="V228" s="98">
        <v>227.60109823959152</v>
      </c>
      <c r="W228" s="98">
        <v>208.6106677014069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204.70807116928026</v>
      </c>
      <c r="C231" s="118">
        <f t="shared" si="108"/>
        <v>209.87876986765872</v>
      </c>
      <c r="D231" s="118">
        <f t="shared" si="108"/>
        <v>204.90305688847747</v>
      </c>
      <c r="E231" s="118">
        <f t="shared" si="108"/>
        <v>205.0861963767006</v>
      </c>
      <c r="F231" s="118">
        <f t="shared" si="108"/>
        <v>214.11142501886255</v>
      </c>
      <c r="G231" s="118">
        <f t="shared" si="108"/>
        <v>208.24403761302341</v>
      </c>
      <c r="H231" s="118">
        <f t="shared" si="108"/>
        <v>194.09626608178695</v>
      </c>
      <c r="I231" s="118">
        <f t="shared" si="108"/>
        <v>181.42266625992667</v>
      </c>
      <c r="J231" s="118">
        <f t="shared" si="108"/>
        <v>185.84779059553426</v>
      </c>
      <c r="K231" s="118">
        <f t="shared" si="108"/>
        <v>184.34218217642066</v>
      </c>
      <c r="L231" s="118">
        <f t="shared" si="108"/>
        <v>197.01385063748347</v>
      </c>
      <c r="M231" s="118">
        <f t="shared" si="108"/>
        <v>156.42261050861217</v>
      </c>
      <c r="N231" s="118">
        <f t="shared" si="108"/>
        <v>175.04944527808181</v>
      </c>
      <c r="O231" s="118">
        <f t="shared" si="108"/>
        <v>186.83238001809227</v>
      </c>
      <c r="P231" s="118">
        <f t="shared" si="108"/>
        <v>135.59380968022603</v>
      </c>
      <c r="Q231" s="118">
        <f t="shared" si="108"/>
        <v>145.24693896921337</v>
      </c>
      <c r="R231" s="118">
        <f t="shared" ref="R231:V231" si="109">R232+R235+R237+R246</f>
        <v>163.23772366164908</v>
      </c>
      <c r="S231" s="118">
        <f t="shared" si="109"/>
        <v>155.04753509128906</v>
      </c>
      <c r="T231" s="118">
        <f t="shared" si="109"/>
        <v>152.57858050704982</v>
      </c>
      <c r="U231" s="118">
        <f t="shared" si="109"/>
        <v>137.35493260648067</v>
      </c>
      <c r="V231" s="118">
        <f t="shared" si="109"/>
        <v>119.38045042854111</v>
      </c>
      <c r="W231" s="118">
        <f t="shared" ref="W231" si="110">W232+W235+W237+W246</f>
        <v>173.62687653853132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179.26190143186545</v>
      </c>
      <c r="C232" s="123">
        <f t="shared" si="111"/>
        <v>185.34988847406413</v>
      </c>
      <c r="D232" s="123">
        <f t="shared" si="111"/>
        <v>180.44386981261104</v>
      </c>
      <c r="E232" s="123">
        <f t="shared" si="111"/>
        <v>179.89516825026953</v>
      </c>
      <c r="F232" s="123">
        <f t="shared" si="111"/>
        <v>190.40186151401568</v>
      </c>
      <c r="G232" s="123">
        <f t="shared" si="111"/>
        <v>185.46244017087042</v>
      </c>
      <c r="H232" s="123">
        <f t="shared" si="111"/>
        <v>170.93086039500295</v>
      </c>
      <c r="I232" s="123">
        <f t="shared" si="111"/>
        <v>158.08915434926593</v>
      </c>
      <c r="J232" s="123">
        <f t="shared" si="111"/>
        <v>162.5339200946548</v>
      </c>
      <c r="K232" s="123">
        <f t="shared" si="111"/>
        <v>163.42492254281035</v>
      </c>
      <c r="L232" s="123">
        <f t="shared" si="111"/>
        <v>173.44950528543123</v>
      </c>
      <c r="M232" s="123">
        <f t="shared" si="111"/>
        <v>132.1056416800356</v>
      </c>
      <c r="N232" s="123">
        <f t="shared" si="111"/>
        <v>149.63582400348787</v>
      </c>
      <c r="O232" s="123">
        <f t="shared" si="111"/>
        <v>160.56308688987517</v>
      </c>
      <c r="P232" s="123">
        <f t="shared" si="111"/>
        <v>112.17572668750323</v>
      </c>
      <c r="Q232" s="123">
        <f t="shared" si="111"/>
        <v>121.08360683126746</v>
      </c>
      <c r="R232" s="123">
        <f t="shared" ref="R232:V232" si="112">SUM(R233:R234)</f>
        <v>139.63618276096815</v>
      </c>
      <c r="S232" s="123">
        <f t="shared" si="112"/>
        <v>130.31199331825189</v>
      </c>
      <c r="T232" s="123">
        <f t="shared" si="112"/>
        <v>127.90297655400396</v>
      </c>
      <c r="U232" s="123">
        <f t="shared" si="112"/>
        <v>113.2204887451043</v>
      </c>
      <c r="V232" s="123">
        <f t="shared" si="112"/>
        <v>94.385719645335101</v>
      </c>
      <c r="W232" s="123">
        <f t="shared" ref="W232" si="113">SUM(W233:W234)</f>
        <v>149.75459027931643</v>
      </c>
      <c r="DA232" s="130" t="s">
        <v>2768</v>
      </c>
    </row>
    <row r="233" spans="1:105" ht="12" customHeight="1" x14ac:dyDescent="0.25">
      <c r="A233" s="97" t="s">
        <v>74</v>
      </c>
      <c r="B233" s="99">
        <v>177.049792343772</v>
      </c>
      <c r="C233" s="99">
        <v>183.10526116003467</v>
      </c>
      <c r="D233" s="99">
        <v>178.27368555277576</v>
      </c>
      <c r="E233" s="99">
        <v>177.81741385045567</v>
      </c>
      <c r="F233" s="99">
        <v>188.16630137549697</v>
      </c>
      <c r="G233" s="99">
        <v>183.31015832409986</v>
      </c>
      <c r="H233" s="99">
        <v>168.95792584761992</v>
      </c>
      <c r="I233" s="99">
        <v>156.23477804482866</v>
      </c>
      <c r="J233" s="99">
        <v>160.62884214800746</v>
      </c>
      <c r="K233" s="99">
        <v>161.53256419882231</v>
      </c>
      <c r="L233" s="99">
        <v>171.41478488180039</v>
      </c>
      <c r="M233" s="99">
        <v>130.54062026139621</v>
      </c>
      <c r="N233" s="99">
        <v>147.82924718557499</v>
      </c>
      <c r="O233" s="99">
        <v>158.58063666108657</v>
      </c>
      <c r="P233" s="99">
        <v>110.79501180585682</v>
      </c>
      <c r="Q233" s="99">
        <v>119.58982889429051</v>
      </c>
      <c r="R233" s="99">
        <v>137.88356223750074</v>
      </c>
      <c r="S233" s="99">
        <v>128.64705663116263</v>
      </c>
      <c r="T233" s="99">
        <v>126.24493088274102</v>
      </c>
      <c r="U233" s="99">
        <v>111.73200189047606</v>
      </c>
      <c r="V233" s="99">
        <v>93.118797122052058</v>
      </c>
      <c r="W233" s="99">
        <v>147.70143642251168</v>
      </c>
      <c r="DA233" s="63" t="s">
        <v>2769</v>
      </c>
    </row>
    <row r="234" spans="1:105" ht="12" customHeight="1" x14ac:dyDescent="0.25">
      <c r="A234" s="97" t="s">
        <v>53</v>
      </c>
      <c r="B234" s="99">
        <v>2.2121090880934586</v>
      </c>
      <c r="C234" s="99">
        <v>2.2446273140294535</v>
      </c>
      <c r="D234" s="99">
        <v>2.1701842598352834</v>
      </c>
      <c r="E234" s="99">
        <v>2.0777543998138603</v>
      </c>
      <c r="F234" s="99">
        <v>2.2355601385187009</v>
      </c>
      <c r="G234" s="99">
        <v>2.1522818467705602</v>
      </c>
      <c r="H234" s="99">
        <v>1.9729345473830315</v>
      </c>
      <c r="I234" s="99">
        <v>1.8543763044372605</v>
      </c>
      <c r="J234" s="99">
        <v>1.9050779466473509</v>
      </c>
      <c r="K234" s="99">
        <v>1.892358343988028</v>
      </c>
      <c r="L234" s="99">
        <v>2.034720403630851</v>
      </c>
      <c r="M234" s="99">
        <v>1.5650214186393792</v>
      </c>
      <c r="N234" s="99">
        <v>1.8065768179128812</v>
      </c>
      <c r="O234" s="99">
        <v>1.9824502287886017</v>
      </c>
      <c r="P234" s="99">
        <v>1.3807148816464112</v>
      </c>
      <c r="Q234" s="99">
        <v>1.4937779369769557</v>
      </c>
      <c r="R234" s="99">
        <v>1.7526205234674008</v>
      </c>
      <c r="S234" s="99">
        <v>1.6649366870892592</v>
      </c>
      <c r="T234" s="99">
        <v>1.6580456712629421</v>
      </c>
      <c r="U234" s="99">
        <v>1.4884868546282435</v>
      </c>
      <c r="V234" s="99">
        <v>1.2669225232830406</v>
      </c>
      <c r="W234" s="99">
        <v>2.053153856804768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0.23828698367085113</v>
      </c>
      <c r="C235" s="123">
        <f t="shared" si="114"/>
        <v>0.30225624253105826</v>
      </c>
      <c r="D235" s="123">
        <f t="shared" si="114"/>
        <v>0.24387287988383768</v>
      </c>
      <c r="E235" s="123">
        <f t="shared" si="114"/>
        <v>0.82302270432995139</v>
      </c>
      <c r="F235" s="123">
        <f t="shared" si="114"/>
        <v>0.2448044534429685</v>
      </c>
      <c r="G235" s="123">
        <f t="shared" si="114"/>
        <v>0.32218628977374453</v>
      </c>
      <c r="H235" s="123">
        <f t="shared" si="114"/>
        <v>0.4202160196984277</v>
      </c>
      <c r="I235" s="123">
        <f t="shared" si="114"/>
        <v>0.18851173946884753</v>
      </c>
      <c r="J235" s="123">
        <f t="shared" si="114"/>
        <v>0.20063387336104344</v>
      </c>
      <c r="K235" s="123">
        <f t="shared" si="114"/>
        <v>0.23365050836097265</v>
      </c>
      <c r="L235" s="123">
        <f t="shared" si="114"/>
        <v>0.23069019338151098</v>
      </c>
      <c r="M235" s="123">
        <f t="shared" si="114"/>
        <v>0.24215315517581742</v>
      </c>
      <c r="N235" s="123">
        <f t="shared" si="114"/>
        <v>0.2514217033648562</v>
      </c>
      <c r="O235" s="123">
        <f t="shared" si="114"/>
        <v>0.25735972875201263</v>
      </c>
      <c r="P235" s="123">
        <f t="shared" si="114"/>
        <v>0.26841400745184252</v>
      </c>
      <c r="Q235" s="123">
        <f t="shared" si="114"/>
        <v>0.25943209578765569</v>
      </c>
      <c r="R235" s="123">
        <f t="shared" si="114"/>
        <v>0.27124926144656414</v>
      </c>
      <c r="S235" s="123">
        <f t="shared" si="114"/>
        <v>0.2756425161521498</v>
      </c>
      <c r="T235" s="123">
        <f t="shared" si="114"/>
        <v>0.35560929197715202</v>
      </c>
      <c r="U235" s="123">
        <f t="shared" si="114"/>
        <v>0.43198271727162052</v>
      </c>
      <c r="V235" s="123">
        <f t="shared" si="114"/>
        <v>0.54613751452070325</v>
      </c>
      <c r="W235" s="123">
        <f t="shared" si="114"/>
        <v>0.64350085484518615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0.23828698367085113</v>
      </c>
      <c r="C236" s="99">
        <f>RES_hhdet_fecs!C29</f>
        <v>0.30225624253105826</v>
      </c>
      <c r="D236" s="99">
        <f>RES_hhdet_fecs!D29</f>
        <v>0.24387287988383768</v>
      </c>
      <c r="E236" s="99">
        <f>RES_hhdet_fecs!E29</f>
        <v>0.82302270432995139</v>
      </c>
      <c r="F236" s="99">
        <f>RES_hhdet_fecs!F29</f>
        <v>0.2448044534429685</v>
      </c>
      <c r="G236" s="99">
        <f>RES_hhdet_fecs!G29</f>
        <v>0.32218628977374453</v>
      </c>
      <c r="H236" s="99">
        <f>RES_hhdet_fecs!H29</f>
        <v>0.4202160196984277</v>
      </c>
      <c r="I236" s="99">
        <f>RES_hhdet_fecs!I29</f>
        <v>0.18851173946884753</v>
      </c>
      <c r="J236" s="99">
        <f>RES_hhdet_fecs!J29</f>
        <v>0.20063387336104344</v>
      </c>
      <c r="K236" s="99">
        <f>RES_hhdet_fecs!K29</f>
        <v>0.23365050836097265</v>
      </c>
      <c r="L236" s="99">
        <f>RES_hhdet_fecs!L29</f>
        <v>0.23069019338151098</v>
      </c>
      <c r="M236" s="99">
        <f>RES_hhdet_fecs!M29</f>
        <v>0.24215315517581742</v>
      </c>
      <c r="N236" s="99">
        <f>RES_hhdet_fecs!N29</f>
        <v>0.2514217033648562</v>
      </c>
      <c r="O236" s="99">
        <f>RES_hhdet_fecs!O29</f>
        <v>0.25735972875201263</v>
      </c>
      <c r="P236" s="99">
        <f>RES_hhdet_fecs!P29</f>
        <v>0.26841400745184252</v>
      </c>
      <c r="Q236" s="99">
        <f>RES_hhdet_fecs!Q29</f>
        <v>0.25943209578765569</v>
      </c>
      <c r="R236" s="99">
        <f>RES_hhdet_fecs!R29</f>
        <v>0.27124926144656414</v>
      </c>
      <c r="S236" s="99">
        <f>RES_hhdet_fecs!S29</f>
        <v>0.2756425161521498</v>
      </c>
      <c r="T236" s="99">
        <f>RES_hhdet_fecs!T29</f>
        <v>0.35560929197715202</v>
      </c>
      <c r="U236" s="99">
        <f>RES_hhdet_fecs!U29</f>
        <v>0.43198271727162052</v>
      </c>
      <c r="V236" s="99">
        <f>RES_hhdet_fecs!V29</f>
        <v>0.54613751452070325</v>
      </c>
      <c r="W236" s="99">
        <f>RES_hhdet_fecs!W29</f>
        <v>0.64350085484518615</v>
      </c>
      <c r="DA236" s="63" t="s">
        <v>2772</v>
      </c>
    </row>
    <row r="237" spans="1:105" ht="12" customHeight="1" x14ac:dyDescent="0.25">
      <c r="A237" s="121" t="s">
        <v>55</v>
      </c>
      <c r="B237" s="123">
        <v>15.663776066229632</v>
      </c>
      <c r="C237" s="123">
        <v>14.76907770157174</v>
      </c>
      <c r="D237" s="123">
        <v>14.698710065643866</v>
      </c>
      <c r="E237" s="123">
        <v>15.270385462333492</v>
      </c>
      <c r="F237" s="123">
        <v>15.251045391627228</v>
      </c>
      <c r="G237" s="123">
        <v>14.099283166664893</v>
      </c>
      <c r="H237" s="123">
        <v>14.359526740220549</v>
      </c>
      <c r="I237" s="123">
        <v>14.414991638924592</v>
      </c>
      <c r="J237" s="123">
        <v>14.462653164055389</v>
      </c>
      <c r="K237" s="123">
        <v>13.385133516620082</v>
      </c>
      <c r="L237" s="123">
        <v>14.544425593397293</v>
      </c>
      <c r="M237" s="123">
        <v>15.387339078681327</v>
      </c>
      <c r="N237" s="123">
        <v>16.171060221640904</v>
      </c>
      <c r="O237" s="123">
        <v>16.900817407041973</v>
      </c>
      <c r="P237" s="123">
        <v>15.093376382991956</v>
      </c>
      <c r="Q237" s="123">
        <v>15.641003424403904</v>
      </c>
      <c r="R237" s="123">
        <v>15.513533783695365</v>
      </c>
      <c r="S237" s="123">
        <v>16.270479444212889</v>
      </c>
      <c r="T237" s="123">
        <v>16.260105512214142</v>
      </c>
      <c r="U237" s="123">
        <v>15.891013317750565</v>
      </c>
      <c r="V237" s="123">
        <v>16.396973167272318</v>
      </c>
      <c r="W237" s="123">
        <v>15.780681589193671</v>
      </c>
      <c r="DA237" s="130" t="s">
        <v>2773</v>
      </c>
    </row>
    <row r="238" spans="1:105" ht="12" customHeight="1" x14ac:dyDescent="0.25">
      <c r="A238" s="97" t="s">
        <v>141</v>
      </c>
      <c r="B238" s="99">
        <v>16.884446245981788</v>
      </c>
      <c r="C238" s="99">
        <v>16.326714890839863</v>
      </c>
      <c r="D238" s="99">
        <v>16.880460817868812</v>
      </c>
      <c r="E238" s="99">
        <v>16.503894001963442</v>
      </c>
      <c r="F238" s="99">
        <v>16.816098458965406</v>
      </c>
      <c r="G238" s="99">
        <v>16.373362351392995</v>
      </c>
      <c r="H238" s="99">
        <v>15.905487404752908</v>
      </c>
      <c r="I238" s="99">
        <v>16.495588172189635</v>
      </c>
      <c r="J238" s="99">
        <v>15.567555545855821</v>
      </c>
      <c r="K238" s="99">
        <v>15.745702074088193</v>
      </c>
      <c r="L238" s="99">
        <v>16.608031198136882</v>
      </c>
      <c r="M238" s="99">
        <v>17.864264400519925</v>
      </c>
      <c r="N238" s="99">
        <v>17.484694980718889</v>
      </c>
      <c r="O238" s="99">
        <v>17.403418177786858</v>
      </c>
      <c r="P238" s="99">
        <v>17.302319763164494</v>
      </c>
      <c r="Q238" s="99">
        <v>16.823858975956554</v>
      </c>
      <c r="R238" s="99">
        <v>16.630600151048291</v>
      </c>
      <c r="S238" s="99">
        <v>17.106608259304291</v>
      </c>
      <c r="T238" s="99">
        <v>17.225671805062184</v>
      </c>
      <c r="U238" s="99">
        <v>16.148824235312418</v>
      </c>
      <c r="V238" s="99">
        <v>16.101937390135703</v>
      </c>
      <c r="W238" s="99">
        <v>16.223655799376786</v>
      </c>
      <c r="DA238" s="63" t="s">
        <v>2774</v>
      </c>
    </row>
    <row r="239" spans="1:105" ht="12" customHeight="1" x14ac:dyDescent="0.25">
      <c r="A239" s="97" t="s">
        <v>140</v>
      </c>
      <c r="B239" s="99">
        <v>11.982069408088613</v>
      </c>
      <c r="C239" s="99">
        <v>11.443192017549949</v>
      </c>
      <c r="D239" s="99">
        <v>11.723548695434179</v>
      </c>
      <c r="E239" s="99">
        <v>11.657824216523586</v>
      </c>
      <c r="F239" s="99">
        <v>11.886181892070709</v>
      </c>
      <c r="G239" s="99">
        <v>11.5003233780684</v>
      </c>
      <c r="H239" s="99">
        <v>11.198218654729427</v>
      </c>
      <c r="I239" s="99">
        <v>11.920862523919153</v>
      </c>
      <c r="J239" s="99">
        <v>11.16228780929276</v>
      </c>
      <c r="K239" s="99">
        <v>11.207386535158498</v>
      </c>
      <c r="L239" s="99">
        <v>13.269316944352147</v>
      </c>
      <c r="M239" s="99">
        <v>12.712531543731899</v>
      </c>
      <c r="N239" s="99">
        <v>12.876342517147078</v>
      </c>
      <c r="O239" s="99">
        <v>13.07501908251654</v>
      </c>
      <c r="P239" s="99">
        <v>12.668624404638365</v>
      </c>
      <c r="Q239" s="99">
        <v>12.737391821628053</v>
      </c>
      <c r="R239" s="99">
        <v>12.697622604593944</v>
      </c>
      <c r="S239" s="99">
        <v>13.368991398500388</v>
      </c>
      <c r="T239" s="99">
        <v>13.515253203063903</v>
      </c>
      <c r="U239" s="99">
        <v>12.92297264840124</v>
      </c>
      <c r="V239" s="99">
        <v>13.266969695434081</v>
      </c>
      <c r="W239" s="99">
        <v>13.454005440138701</v>
      </c>
      <c r="DA239" s="63" t="s">
        <v>2775</v>
      </c>
    </row>
    <row r="240" spans="1:105" ht="12" customHeight="1" x14ac:dyDescent="0.25">
      <c r="A240" s="100" t="s">
        <v>50</v>
      </c>
      <c r="B240" s="102">
        <v>4.4550571883724155</v>
      </c>
      <c r="C240" s="102">
        <v>3.8595972831335654</v>
      </c>
      <c r="D240" s="102">
        <v>3.6412518410279118</v>
      </c>
      <c r="E240" s="102">
        <v>3.9676425105976061</v>
      </c>
      <c r="F240" s="102">
        <v>3.9312111584287721</v>
      </c>
      <c r="G240" s="102">
        <v>3.492123046711483</v>
      </c>
      <c r="H240" s="102">
        <v>3.2456534450447183</v>
      </c>
      <c r="I240" s="102">
        <v>4.0707709811259383</v>
      </c>
      <c r="J240" s="102">
        <v>3.5613539347082539</v>
      </c>
      <c r="K240" s="102">
        <v>3.3091750583419124</v>
      </c>
      <c r="L240" s="102">
        <v>7.4596691548771172</v>
      </c>
      <c r="M240" s="102">
        <v>3.5692846884559355</v>
      </c>
      <c r="N240" s="102">
        <v>4.4491045603348871</v>
      </c>
      <c r="O240" s="102">
        <v>4.6711081713446472</v>
      </c>
      <c r="P240" s="102">
        <v>3.3346434014849278</v>
      </c>
      <c r="Q240" s="102">
        <v>3.78610123624795</v>
      </c>
      <c r="R240" s="102">
        <v>3.4317749044422863</v>
      </c>
      <c r="S240" s="102">
        <v>3.8699429696227581</v>
      </c>
      <c r="T240" s="102">
        <v>3.7556485453111517</v>
      </c>
      <c r="U240" s="102">
        <v>3.3303984286079142</v>
      </c>
      <c r="V240" s="102">
        <v>3.5457702402582583</v>
      </c>
      <c r="W240" s="102">
        <v>3.5929909584620847</v>
      </c>
      <c r="DA240" s="131" t="s">
        <v>2776</v>
      </c>
    </row>
    <row r="241" spans="1:105" ht="12" customHeight="1" x14ac:dyDescent="0.25">
      <c r="A241" s="103" t="s">
        <v>52</v>
      </c>
      <c r="B241" s="105">
        <v>7.5270122197161973</v>
      </c>
      <c r="C241" s="105">
        <v>7.5835947344163834</v>
      </c>
      <c r="D241" s="105">
        <v>8.0822968544062679</v>
      </c>
      <c r="E241" s="105">
        <v>7.6901817059259789</v>
      </c>
      <c r="F241" s="105">
        <v>7.954970733641936</v>
      </c>
      <c r="G241" s="105">
        <v>8.0082003313569157</v>
      </c>
      <c r="H241" s="105">
        <v>7.9525652096847059</v>
      </c>
      <c r="I241" s="105">
        <v>7.8500915427932147</v>
      </c>
      <c r="J241" s="105">
        <v>7.6009338745845065</v>
      </c>
      <c r="K241" s="105">
        <v>7.898211476816587</v>
      </c>
      <c r="L241" s="105">
        <v>5.8096477894750285</v>
      </c>
      <c r="M241" s="105">
        <v>9.1432468552759651</v>
      </c>
      <c r="N241" s="105">
        <v>8.4272379568121902</v>
      </c>
      <c r="O241" s="105">
        <v>8.4039109111718915</v>
      </c>
      <c r="P241" s="105">
        <v>9.3339810031534363</v>
      </c>
      <c r="Q241" s="105">
        <v>8.9512905853801001</v>
      </c>
      <c r="R241" s="105">
        <v>9.2658477001516584</v>
      </c>
      <c r="S241" s="105">
        <v>9.4990484288776322</v>
      </c>
      <c r="T241" s="105">
        <v>9.7596046577527513</v>
      </c>
      <c r="U241" s="105">
        <v>9.5925742197933275</v>
      </c>
      <c r="V241" s="105">
        <v>9.7211994551758227</v>
      </c>
      <c r="W241" s="105">
        <v>9.8610144816766159</v>
      </c>
      <c r="DA241" s="132" t="s">
        <v>2777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14.695003220845624</v>
      </c>
      <c r="D242" s="102">
        <v>14.553012174665241</v>
      </c>
      <c r="E242" s="102">
        <v>15.249689888751766</v>
      </c>
      <c r="F242" s="102">
        <v>15.200757717575195</v>
      </c>
      <c r="G242" s="102">
        <v>13.979839465726979</v>
      </c>
      <c r="H242" s="102">
        <v>14.357947543084999</v>
      </c>
      <c r="I242" s="102">
        <v>14.395543109943297</v>
      </c>
      <c r="J242" s="102">
        <v>14.561584568679804</v>
      </c>
      <c r="K242" s="102">
        <v>13.406371867543765</v>
      </c>
      <c r="L242" s="102">
        <v>14.599235919362508</v>
      </c>
      <c r="M242" s="102">
        <v>15.595844879445639</v>
      </c>
      <c r="N242" s="102">
        <v>16.493618174882098</v>
      </c>
      <c r="O242" s="102">
        <v>17.288943733593388</v>
      </c>
      <c r="P242" s="102">
        <v>15.405132411899263</v>
      </c>
      <c r="Q242" s="102">
        <v>16.002632889084811</v>
      </c>
      <c r="R242" s="102">
        <v>15.886720310509757</v>
      </c>
      <c r="S242" s="102">
        <v>16.648618473011595</v>
      </c>
      <c r="T242" s="102">
        <v>16.641935623643175</v>
      </c>
      <c r="U242" s="102">
        <v>16.300937192240561</v>
      </c>
      <c r="V242" s="102">
        <v>16.815991897066741</v>
      </c>
      <c r="W242" s="102">
        <v>16.161670000893416</v>
      </c>
      <c r="DA242" s="131" t="s">
        <v>2778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11.124774533380196</v>
      </c>
      <c r="D243" s="105">
        <v>10.961920314445941</v>
      </c>
      <c r="E243" s="105">
        <v>11.645885641089022</v>
      </c>
      <c r="F243" s="105">
        <v>11.623894102051819</v>
      </c>
      <c r="G243" s="105">
        <v>10.655912675337149</v>
      </c>
      <c r="H243" s="105">
        <v>10.96618428735156</v>
      </c>
      <c r="I243" s="105">
        <v>11.206557068139308</v>
      </c>
      <c r="J243" s="105">
        <v>11.266839613805006</v>
      </c>
      <c r="K243" s="105">
        <v>10.309533582754856</v>
      </c>
      <c r="L243" s="105">
        <v>12.248519772541025</v>
      </c>
      <c r="M243" s="105">
        <v>11.977237629141316</v>
      </c>
      <c r="N243" s="105">
        <v>12.957968824472772</v>
      </c>
      <c r="O243" s="105">
        <v>13.703424317316481</v>
      </c>
      <c r="P243" s="105">
        <v>11.931028486708586</v>
      </c>
      <c r="Q243" s="105">
        <v>12.599780609962838</v>
      </c>
      <c r="R243" s="105">
        <v>12.540675306787607</v>
      </c>
      <c r="S243" s="105">
        <v>13.362483305058216</v>
      </c>
      <c r="T243" s="105">
        <v>13.43764700343789</v>
      </c>
      <c r="U243" s="105">
        <v>13.190391932220111</v>
      </c>
      <c r="V243" s="105">
        <v>13.772691725950951</v>
      </c>
      <c r="W243" s="105">
        <v>13.353377679631651</v>
      </c>
      <c r="DA243" s="132" t="s">
        <v>2779</v>
      </c>
    </row>
    <row r="244" spans="1:105" ht="12" customHeight="1" x14ac:dyDescent="0.25">
      <c r="A244" s="108" t="s">
        <v>53</v>
      </c>
      <c r="B244" s="99">
        <v>4.129019691243732</v>
      </c>
      <c r="C244" s="99">
        <v>3.4753608695405287</v>
      </c>
      <c r="D244" s="99">
        <v>3.1425542668489617</v>
      </c>
      <c r="E244" s="99">
        <v>3.6666022770444626</v>
      </c>
      <c r="F244" s="99">
        <v>3.5512064524587355</v>
      </c>
      <c r="G244" s="99">
        <v>2.9860949323252828</v>
      </c>
      <c r="H244" s="99">
        <v>2.9296555109296651</v>
      </c>
      <c r="I244" s="99">
        <v>3.5543892452954751</v>
      </c>
      <c r="J244" s="99">
        <v>3.3329270325389828</v>
      </c>
      <c r="K244" s="99">
        <v>2.8124053579937711</v>
      </c>
      <c r="L244" s="99">
        <v>6.5636868420653709</v>
      </c>
      <c r="M244" s="99">
        <v>3.1072623890567126</v>
      </c>
      <c r="N244" s="99">
        <v>4.172554693139455</v>
      </c>
      <c r="O244" s="99">
        <v>4.5726143282265701</v>
      </c>
      <c r="P244" s="99">
        <v>2.9382819797723658</v>
      </c>
      <c r="Q244" s="99">
        <v>3.5142592071370373</v>
      </c>
      <c r="R244" s="99">
        <v>3.2354748652206946</v>
      </c>
      <c r="S244" s="99">
        <v>3.8134101598428307</v>
      </c>
      <c r="T244" s="99">
        <v>3.7823834767627038</v>
      </c>
      <c r="U244" s="99">
        <v>3.4204179009366049</v>
      </c>
      <c r="V244" s="99">
        <v>3.6793519586282999</v>
      </c>
      <c r="W244" s="99">
        <v>3.6264977381091121</v>
      </c>
      <c r="DA244" s="63" t="s">
        <v>2780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7.6494136638396686</v>
      </c>
      <c r="D245" s="99">
        <v>7.8193660475969784</v>
      </c>
      <c r="E245" s="99">
        <v>7.9792833640445586</v>
      </c>
      <c r="F245" s="99">
        <v>8.0726876495930835</v>
      </c>
      <c r="G245" s="99">
        <v>7.6698177430118655</v>
      </c>
      <c r="H245" s="99">
        <v>8.0365287764218944</v>
      </c>
      <c r="I245" s="99">
        <v>7.6521678228438335</v>
      </c>
      <c r="J245" s="99">
        <v>7.9339125812660223</v>
      </c>
      <c r="K245" s="99">
        <v>7.4971282247610844</v>
      </c>
      <c r="L245" s="99">
        <v>5.684832930475654</v>
      </c>
      <c r="M245" s="99">
        <v>8.8699752400846066</v>
      </c>
      <c r="N245" s="99">
        <v>8.7854141313333152</v>
      </c>
      <c r="O245" s="99">
        <v>9.1308099890899115</v>
      </c>
      <c r="P245" s="99">
        <v>8.9927465069362214</v>
      </c>
      <c r="Q245" s="99">
        <v>9.0855214028258029</v>
      </c>
      <c r="R245" s="99">
        <v>9.3052004415669138</v>
      </c>
      <c r="S245" s="99">
        <v>9.5490731452153845</v>
      </c>
      <c r="T245" s="99">
        <v>9.6552635266751849</v>
      </c>
      <c r="U245" s="99">
        <v>9.7699740312835033</v>
      </c>
      <c r="V245" s="99">
        <v>10.09333976732265</v>
      </c>
      <c r="W245" s="99">
        <v>9.7268799415225402</v>
      </c>
      <c r="DA245" s="63" t="s">
        <v>2781</v>
      </c>
    </row>
    <row r="246" spans="1:105" ht="12" customHeight="1" x14ac:dyDescent="0.25">
      <c r="A246" s="121" t="s">
        <v>54</v>
      </c>
      <c r="B246" s="123">
        <v>9.5441066875143008</v>
      </c>
      <c r="C246" s="123">
        <v>9.4575474494917895</v>
      </c>
      <c r="D246" s="123">
        <v>9.5166041303387292</v>
      </c>
      <c r="E246" s="123">
        <v>9.0976199597676271</v>
      </c>
      <c r="F246" s="123">
        <v>8.2137136597766514</v>
      </c>
      <c r="G246" s="123">
        <v>8.3601279857143531</v>
      </c>
      <c r="H246" s="123">
        <v>8.3856629268650114</v>
      </c>
      <c r="I246" s="123">
        <v>8.7300085322673002</v>
      </c>
      <c r="J246" s="123">
        <v>8.6505834634630112</v>
      </c>
      <c r="K246" s="123">
        <v>7.298475608629265</v>
      </c>
      <c r="L246" s="123">
        <v>8.7892295652734536</v>
      </c>
      <c r="M246" s="123">
        <v>8.6874765947194259</v>
      </c>
      <c r="N246" s="123">
        <v>8.9911393495881704</v>
      </c>
      <c r="O246" s="123">
        <v>9.111115992423084</v>
      </c>
      <c r="P246" s="123">
        <v>8.0562926022790116</v>
      </c>
      <c r="Q246" s="123">
        <v>8.2628966177543521</v>
      </c>
      <c r="R246" s="123">
        <v>7.8167578555390005</v>
      </c>
      <c r="S246" s="123">
        <v>8.1894198126721154</v>
      </c>
      <c r="T246" s="123">
        <v>8.0598891488545608</v>
      </c>
      <c r="U246" s="123">
        <v>7.811447826354164</v>
      </c>
      <c r="V246" s="123">
        <v>8.051620101412972</v>
      </c>
      <c r="W246" s="123">
        <v>7.4481038151759984</v>
      </c>
      <c r="DA246" s="130" t="s">
        <v>2782</v>
      </c>
    </row>
    <row r="247" spans="1:105" ht="12" customHeight="1" x14ac:dyDescent="0.25">
      <c r="A247" s="97" t="s">
        <v>50</v>
      </c>
      <c r="B247" s="99">
        <v>10.824496322089548</v>
      </c>
      <c r="C247" s="99">
        <v>10.362967533293736</v>
      </c>
      <c r="D247" s="99">
        <v>10.558190347710219</v>
      </c>
      <c r="E247" s="99">
        <v>9.9022495104263193</v>
      </c>
      <c r="F247" s="99">
        <v>9.689084453467034</v>
      </c>
      <c r="G247" s="99">
        <v>9.4107449328107649</v>
      </c>
      <c r="H247" s="99">
        <v>9.3510148288565187</v>
      </c>
      <c r="I247" s="99">
        <v>9.885650203677061</v>
      </c>
      <c r="J247" s="99">
        <v>9.2852741398269547</v>
      </c>
      <c r="K247" s="99">
        <v>9.4224181543213543</v>
      </c>
      <c r="L247" s="99">
        <v>9.6987630775940019</v>
      </c>
      <c r="M247" s="99">
        <v>10.19163308017176</v>
      </c>
      <c r="N247" s="99">
        <v>10.059661459712135</v>
      </c>
      <c r="O247" s="99">
        <v>10.057144243065851</v>
      </c>
      <c r="P247" s="99">
        <v>10.023223850968552</v>
      </c>
      <c r="Q247" s="99">
        <v>9.8502608284818223</v>
      </c>
      <c r="R247" s="99">
        <v>9.0391254181874032</v>
      </c>
      <c r="S247" s="99">
        <v>9.7682944635634303</v>
      </c>
      <c r="T247" s="99">
        <v>9.7389904759475936</v>
      </c>
      <c r="U247" s="99">
        <v>9.5180427715446019</v>
      </c>
      <c r="V247" s="99">
        <v>10.056103724206505</v>
      </c>
      <c r="W247" s="99">
        <v>9.1446032268327251</v>
      </c>
      <c r="DA247" s="63" t="s">
        <v>2783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8.6999085523991013</v>
      </c>
      <c r="D248" s="110">
        <v>8.643714385820676</v>
      </c>
      <c r="E248" s="110">
        <v>8.4239705432794274</v>
      </c>
      <c r="F248" s="110">
        <v>6.9458493580009613</v>
      </c>
      <c r="G248" s="110">
        <v>7.4763715274162896</v>
      </c>
      <c r="H248" s="110">
        <v>7.6313517000369888</v>
      </c>
      <c r="I248" s="110">
        <v>7.8681308720839676</v>
      </c>
      <c r="J248" s="110">
        <v>8.2002103273127087</v>
      </c>
      <c r="K248" s="110">
        <v>5.8749447062186491</v>
      </c>
      <c r="L248" s="110">
        <v>8.2145027151416503</v>
      </c>
      <c r="M248" s="110">
        <v>7.7875922183671999</v>
      </c>
      <c r="N248" s="110">
        <v>8.39553799363655</v>
      </c>
      <c r="O248" s="110">
        <v>8.6063351861388515</v>
      </c>
      <c r="P248" s="110">
        <v>7.0285266429860922</v>
      </c>
      <c r="Q248" s="110">
        <v>7.4753794032377137</v>
      </c>
      <c r="R248" s="110">
        <v>7.2734686990774913</v>
      </c>
      <c r="S248" s="110">
        <v>7.5463560538763037</v>
      </c>
      <c r="T248" s="110">
        <v>7.4203936697438104</v>
      </c>
      <c r="U248" s="110">
        <v>7.2008864075197589</v>
      </c>
      <c r="V248" s="110">
        <v>7.3773744823799259</v>
      </c>
      <c r="W248" s="110">
        <v>6.9057896165758832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107.90230244922589</v>
      </c>
      <c r="C250" s="118">
        <f t="shared" si="115"/>
        <v>111.14453245465276</v>
      </c>
      <c r="D250" s="118">
        <f t="shared" si="115"/>
        <v>109.18357707518648</v>
      </c>
      <c r="E250" s="118">
        <f t="shared" si="115"/>
        <v>110.83010753732583</v>
      </c>
      <c r="F250" s="118">
        <f t="shared" si="115"/>
        <v>115.29875774798643</v>
      </c>
      <c r="G250" s="118">
        <f t="shared" si="115"/>
        <v>113.40546729637889</v>
      </c>
      <c r="H250" s="118">
        <f t="shared" si="115"/>
        <v>107.55876517257786</v>
      </c>
      <c r="I250" s="118">
        <f t="shared" si="115"/>
        <v>101.94259620649611</v>
      </c>
      <c r="J250" s="118">
        <f t="shared" si="115"/>
        <v>105.6810808367994</v>
      </c>
      <c r="K250" s="118">
        <f t="shared" si="115"/>
        <v>105.98687174670071</v>
      </c>
      <c r="L250" s="118">
        <f t="shared" si="115"/>
        <v>115.37437929620177</v>
      </c>
      <c r="M250" s="118">
        <f t="shared" si="115"/>
        <v>94.281090163934465</v>
      </c>
      <c r="N250" s="118">
        <f t="shared" si="115"/>
        <v>107.87942883017293</v>
      </c>
      <c r="O250" s="118">
        <f t="shared" si="115"/>
        <v>118.19493372334843</v>
      </c>
      <c r="P250" s="118">
        <f t="shared" si="115"/>
        <v>86.684370825356936</v>
      </c>
      <c r="Q250" s="118">
        <f t="shared" si="115"/>
        <v>93.407855034255391</v>
      </c>
      <c r="R250" s="118">
        <f t="shared" ref="R250:V250" si="116">R251+R254+R256+R265</f>
        <v>106.68064795271249</v>
      </c>
      <c r="S250" s="118">
        <f t="shared" si="116"/>
        <v>103.75977982111802</v>
      </c>
      <c r="T250" s="118">
        <f t="shared" si="116"/>
        <v>104.18106426925854</v>
      </c>
      <c r="U250" s="118">
        <f t="shared" si="116"/>
        <v>95.867656532604173</v>
      </c>
      <c r="V250" s="118">
        <f t="shared" si="116"/>
        <v>86.026098706230428</v>
      </c>
      <c r="W250" s="118">
        <f t="shared" ref="W250" si="117">W251+W254+W256+W265</f>
        <v>126.13832032866971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90.381799689231229</v>
      </c>
      <c r="C251" s="123">
        <f t="shared" si="118"/>
        <v>94.063318889442911</v>
      </c>
      <c r="D251" s="123">
        <f t="shared" si="118"/>
        <v>92.147996144468422</v>
      </c>
      <c r="E251" s="123">
        <f t="shared" si="118"/>
        <v>92.39796358453718</v>
      </c>
      <c r="F251" s="123">
        <f t="shared" si="118"/>
        <v>98.625498091316331</v>
      </c>
      <c r="G251" s="123">
        <f t="shared" si="118"/>
        <v>97.088841618674735</v>
      </c>
      <c r="H251" s="123">
        <f t="shared" si="118"/>
        <v>90.580083907531119</v>
      </c>
      <c r="I251" s="123">
        <f t="shared" si="118"/>
        <v>85.149176754855446</v>
      </c>
      <c r="J251" s="123">
        <f t="shared" si="118"/>
        <v>88.775105992304205</v>
      </c>
      <c r="K251" s="123">
        <f t="shared" si="118"/>
        <v>90.740187036449427</v>
      </c>
      <c r="L251" s="123">
        <f t="shared" si="118"/>
        <v>98.099823688175675</v>
      </c>
      <c r="M251" s="123">
        <f t="shared" si="118"/>
        <v>76.295780721030638</v>
      </c>
      <c r="N251" s="123">
        <f t="shared" si="118"/>
        <v>88.923416498995977</v>
      </c>
      <c r="O251" s="123">
        <f t="shared" si="118"/>
        <v>98.439457956678623</v>
      </c>
      <c r="P251" s="123">
        <f t="shared" si="118"/>
        <v>68.919023030926553</v>
      </c>
      <c r="Q251" s="123">
        <f t="shared" si="118"/>
        <v>74.935812533480131</v>
      </c>
      <c r="R251" s="123">
        <f t="shared" ref="R251:V251" si="119">SUM(R252:R253)</f>
        <v>88.327645635813752</v>
      </c>
      <c r="S251" s="123">
        <f t="shared" si="119"/>
        <v>84.301319930993884</v>
      </c>
      <c r="T251" s="123">
        <f t="shared" si="119"/>
        <v>84.277332211125</v>
      </c>
      <c r="U251" s="123">
        <f t="shared" si="119"/>
        <v>75.896269757265344</v>
      </c>
      <c r="V251" s="123">
        <f t="shared" si="119"/>
        <v>64.784398881118008</v>
      </c>
      <c r="W251" s="123">
        <f t="shared" ref="W251" si="120">SUM(W252:W253)</f>
        <v>105.20480570008172</v>
      </c>
      <c r="DA251" s="130" t="s">
        <v>2936</v>
      </c>
    </row>
    <row r="252" spans="1:105" ht="12" customHeight="1" x14ac:dyDescent="0.25">
      <c r="A252" s="97" t="s">
        <v>74</v>
      </c>
      <c r="B252" s="99">
        <v>88.169690601137773</v>
      </c>
      <c r="C252" s="99">
        <v>91.818691575413453</v>
      </c>
      <c r="D252" s="99">
        <v>89.977811884633141</v>
      </c>
      <c r="E252" s="99">
        <v>90.320209184723325</v>
      </c>
      <c r="F252" s="99">
        <v>96.389937952797624</v>
      </c>
      <c r="G252" s="99">
        <v>94.936559771904172</v>
      </c>
      <c r="H252" s="99">
        <v>88.607149360148085</v>
      </c>
      <c r="I252" s="99">
        <v>83.29480045041818</v>
      </c>
      <c r="J252" s="99">
        <v>86.870028045656852</v>
      </c>
      <c r="K252" s="99">
        <v>88.847828692461405</v>
      </c>
      <c r="L252" s="99">
        <v>96.065103284544819</v>
      </c>
      <c r="M252" s="99">
        <v>74.730759302391263</v>
      </c>
      <c r="N252" s="99">
        <v>87.116839681083093</v>
      </c>
      <c r="O252" s="99">
        <v>96.457007727890016</v>
      </c>
      <c r="P252" s="99">
        <v>67.538308149280141</v>
      </c>
      <c r="Q252" s="99">
        <v>73.442034596503177</v>
      </c>
      <c r="R252" s="99">
        <v>86.575025112346353</v>
      </c>
      <c r="S252" s="99">
        <v>82.636383243904632</v>
      </c>
      <c r="T252" s="99">
        <v>82.61928653986206</v>
      </c>
      <c r="U252" s="99">
        <v>74.407782902637095</v>
      </c>
      <c r="V252" s="99">
        <v>63.517476357834973</v>
      </c>
      <c r="W252" s="99">
        <v>103.15165184327695</v>
      </c>
      <c r="DA252" s="63" t="s">
        <v>2937</v>
      </c>
    </row>
    <row r="253" spans="1:105" ht="12" customHeight="1" x14ac:dyDescent="0.25">
      <c r="A253" s="97" t="s">
        <v>53</v>
      </c>
      <c r="B253" s="99">
        <v>2.2121090880934586</v>
      </c>
      <c r="C253" s="99">
        <v>2.2446273140294535</v>
      </c>
      <c r="D253" s="99">
        <v>2.1701842598352834</v>
      </c>
      <c r="E253" s="99">
        <v>2.0777543998138603</v>
      </c>
      <c r="F253" s="99">
        <v>2.2355601385187009</v>
      </c>
      <c r="G253" s="99">
        <v>2.1522818467705602</v>
      </c>
      <c r="H253" s="99">
        <v>1.9729345473830315</v>
      </c>
      <c r="I253" s="99">
        <v>1.8543763044372605</v>
      </c>
      <c r="J253" s="99">
        <v>1.9050779466473509</v>
      </c>
      <c r="K253" s="99">
        <v>1.892358343988028</v>
      </c>
      <c r="L253" s="99">
        <v>2.034720403630851</v>
      </c>
      <c r="M253" s="99">
        <v>1.5650214186393792</v>
      </c>
      <c r="N253" s="99">
        <v>1.8065768179128812</v>
      </c>
      <c r="O253" s="99">
        <v>1.9824502287886017</v>
      </c>
      <c r="P253" s="99">
        <v>1.3807148816464112</v>
      </c>
      <c r="Q253" s="99">
        <v>1.4937779369769557</v>
      </c>
      <c r="R253" s="99">
        <v>1.7526205234674008</v>
      </c>
      <c r="S253" s="99">
        <v>1.6649366870892592</v>
      </c>
      <c r="T253" s="99">
        <v>1.6580456712629421</v>
      </c>
      <c r="U253" s="99">
        <v>1.4884868546282435</v>
      </c>
      <c r="V253" s="99">
        <v>1.2669225232830406</v>
      </c>
      <c r="W253" s="99">
        <v>2.053153856804768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0.43201559347975321</v>
      </c>
      <c r="C254" s="123">
        <f t="shared" si="121"/>
        <v>0.56936059781405057</v>
      </c>
      <c r="D254" s="123">
        <f t="shared" si="121"/>
        <v>0.4794728406428469</v>
      </c>
      <c r="E254" s="123">
        <f t="shared" si="121"/>
        <v>1.6805330378369752</v>
      </c>
      <c r="F254" s="123">
        <f t="shared" si="121"/>
        <v>0.52249274720852024</v>
      </c>
      <c r="G254" s="123">
        <f t="shared" si="121"/>
        <v>0.72660478777876969</v>
      </c>
      <c r="H254" s="123">
        <f t="shared" si="121"/>
        <v>1.0214864367765866</v>
      </c>
      <c r="I254" s="123">
        <f t="shared" si="121"/>
        <v>0.47784059972176363</v>
      </c>
      <c r="J254" s="123">
        <f t="shared" si="121"/>
        <v>0.51823705806861253</v>
      </c>
      <c r="K254" s="123">
        <f t="shared" si="121"/>
        <v>0.62412543397830256</v>
      </c>
      <c r="L254" s="123">
        <f t="shared" si="121"/>
        <v>0.63751180821696696</v>
      </c>
      <c r="M254" s="123">
        <f t="shared" si="121"/>
        <v>0.6917380392091933</v>
      </c>
      <c r="N254" s="123">
        <f t="shared" si="121"/>
        <v>0.7409605976285254</v>
      </c>
      <c r="O254" s="123">
        <f t="shared" si="121"/>
        <v>0.78846091943281527</v>
      </c>
      <c r="P254" s="123">
        <f t="shared" si="121"/>
        <v>0.84846017809876673</v>
      </c>
      <c r="Q254" s="123">
        <f t="shared" si="121"/>
        <v>0.83751774280600677</v>
      </c>
      <c r="R254" s="123">
        <f t="shared" si="121"/>
        <v>0.90049792801589967</v>
      </c>
      <c r="S254" s="123">
        <f t="shared" si="121"/>
        <v>0.96636007941754776</v>
      </c>
      <c r="T254" s="123">
        <f t="shared" si="121"/>
        <v>1.3109196125534797</v>
      </c>
      <c r="U254" s="123">
        <f t="shared" si="121"/>
        <v>1.6452571284803779</v>
      </c>
      <c r="V254" s="123">
        <f t="shared" si="121"/>
        <v>2.1194396101617974</v>
      </c>
      <c r="W254" s="123">
        <f t="shared" si="121"/>
        <v>2.5460528108537428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0.43201559347975321</v>
      </c>
      <c r="C255" s="99">
        <f>RES_hhdet_tess!C29</f>
        <v>0.56936059781405057</v>
      </c>
      <c r="D255" s="99">
        <f>RES_hhdet_tess!D29</f>
        <v>0.4794728406428469</v>
      </c>
      <c r="E255" s="99">
        <f>RES_hhdet_tess!E29</f>
        <v>1.6805330378369752</v>
      </c>
      <c r="F255" s="99">
        <f>RES_hhdet_tess!F29</f>
        <v>0.52249274720852024</v>
      </c>
      <c r="G255" s="99">
        <f>RES_hhdet_tess!G29</f>
        <v>0.72660478777876969</v>
      </c>
      <c r="H255" s="99">
        <f>RES_hhdet_tess!H29</f>
        <v>1.0214864367765866</v>
      </c>
      <c r="I255" s="99">
        <f>RES_hhdet_tess!I29</f>
        <v>0.47784059972176363</v>
      </c>
      <c r="J255" s="99">
        <f>RES_hhdet_tess!J29</f>
        <v>0.51823705806861253</v>
      </c>
      <c r="K255" s="99">
        <f>RES_hhdet_tess!K29</f>
        <v>0.62412543397830256</v>
      </c>
      <c r="L255" s="99">
        <f>RES_hhdet_tess!L29</f>
        <v>0.63751180821696696</v>
      </c>
      <c r="M255" s="99">
        <f>RES_hhdet_tess!M29</f>
        <v>0.6917380392091933</v>
      </c>
      <c r="N255" s="99">
        <f>RES_hhdet_tess!N29</f>
        <v>0.7409605976285254</v>
      </c>
      <c r="O255" s="99">
        <f>RES_hhdet_tess!O29</f>
        <v>0.78846091943281527</v>
      </c>
      <c r="P255" s="99">
        <f>RES_hhdet_tess!P29</f>
        <v>0.84846017809876673</v>
      </c>
      <c r="Q255" s="99">
        <f>RES_hhdet_tess!Q29</f>
        <v>0.83751774280600677</v>
      </c>
      <c r="R255" s="99">
        <f>RES_hhdet_tess!R29</f>
        <v>0.90049792801589967</v>
      </c>
      <c r="S255" s="99">
        <f>RES_hhdet_tess!S29</f>
        <v>0.96636007941754776</v>
      </c>
      <c r="T255" s="99">
        <f>RES_hhdet_tess!T29</f>
        <v>1.3109196125534797</v>
      </c>
      <c r="U255" s="99">
        <f>RES_hhdet_tess!U29</f>
        <v>1.6452571284803779</v>
      </c>
      <c r="V255" s="99">
        <f>RES_hhdet_tess!V29</f>
        <v>2.1194396101617974</v>
      </c>
      <c r="W255" s="99">
        <f>RES_hhdet_tess!W29</f>
        <v>2.5460528108537428</v>
      </c>
      <c r="DA255" s="63" t="s">
        <v>2940</v>
      </c>
    </row>
    <row r="256" spans="1:105" ht="12" customHeight="1" x14ac:dyDescent="0.25">
      <c r="A256" s="121" t="s">
        <v>55</v>
      </c>
      <c r="B256" s="123">
        <v>10.566952044066509</v>
      </c>
      <c r="C256" s="123">
        <v>10.006489907281731</v>
      </c>
      <c r="D256" s="123">
        <v>10.005409369245294</v>
      </c>
      <c r="E256" s="123">
        <v>10.461207699441264</v>
      </c>
      <c r="F256" s="123">
        <v>10.51602125796934</v>
      </c>
      <c r="G256" s="123">
        <v>9.7963208517790807</v>
      </c>
      <c r="H256" s="123">
        <v>10.08979041317477</v>
      </c>
      <c r="I256" s="123">
        <v>10.187091721856227</v>
      </c>
      <c r="J256" s="123">
        <v>10.258403906974955</v>
      </c>
      <c r="K256" s="123">
        <v>9.5293069325409547</v>
      </c>
      <c r="L256" s="123">
        <v>10.369033347175762</v>
      </c>
      <c r="M256" s="123">
        <v>11.106459555599811</v>
      </c>
      <c r="N256" s="123">
        <v>11.742428860491643</v>
      </c>
      <c r="O256" s="123">
        <v>12.365367586417493</v>
      </c>
      <c r="P256" s="123">
        <v>11.126619786468103</v>
      </c>
      <c r="Q256" s="123">
        <v>11.629827309038864</v>
      </c>
      <c r="R256" s="123">
        <v>11.682644353194593</v>
      </c>
      <c r="S256" s="123">
        <v>12.387087673036239</v>
      </c>
      <c r="T256" s="123">
        <v>12.520624794423725</v>
      </c>
      <c r="U256" s="123">
        <v>12.374852192317046</v>
      </c>
      <c r="V256" s="123">
        <v>12.910649022305039</v>
      </c>
      <c r="W256" s="123">
        <v>12.554446901415563</v>
      </c>
      <c r="DA256" s="130" t="s">
        <v>2941</v>
      </c>
    </row>
    <row r="257" spans="1:105" ht="12" customHeight="1" x14ac:dyDescent="0.25">
      <c r="A257" s="97" t="s">
        <v>141</v>
      </c>
      <c r="B257" s="99">
        <v>10.224913921963118</v>
      </c>
      <c r="C257" s="99">
        <v>9.9291463197361338</v>
      </c>
      <c r="D257" s="99">
        <v>10.3039921985619</v>
      </c>
      <c r="E257" s="99">
        <v>10.118602023792109</v>
      </c>
      <c r="F257" s="99">
        <v>10.374565098225027</v>
      </c>
      <c r="G257" s="99">
        <v>10.185711281571718</v>
      </c>
      <c r="H257" s="99">
        <v>9.9960385111352341</v>
      </c>
      <c r="I257" s="99">
        <v>10.426496373349629</v>
      </c>
      <c r="J257" s="99">
        <v>9.8551243333282681</v>
      </c>
      <c r="K257" s="99">
        <v>10.000953705732835</v>
      </c>
      <c r="L257" s="99">
        <v>10.580844796842765</v>
      </c>
      <c r="M257" s="99">
        <v>11.431769449184614</v>
      </c>
      <c r="N257" s="99">
        <v>11.28722850848013</v>
      </c>
      <c r="O257" s="99">
        <v>11.426170517462754</v>
      </c>
      <c r="P257" s="99">
        <v>11.505935646878772</v>
      </c>
      <c r="Q257" s="99">
        <v>11.437110884179999</v>
      </c>
      <c r="R257" s="99">
        <v>11.627807236392963</v>
      </c>
      <c r="S257" s="99">
        <v>12.354107345954192</v>
      </c>
      <c r="T257" s="99">
        <v>12.765521346802206</v>
      </c>
      <c r="U257" s="99">
        <v>12.254296510350626</v>
      </c>
      <c r="V257" s="99">
        <v>12.531634693640967</v>
      </c>
      <c r="W257" s="99">
        <v>12.899914410860218</v>
      </c>
      <c r="DA257" s="63" t="s">
        <v>2942</v>
      </c>
    </row>
    <row r="258" spans="1:105" ht="12" customHeight="1" x14ac:dyDescent="0.25">
      <c r="A258" s="97" t="s">
        <v>140</v>
      </c>
      <c r="B258" s="99">
        <v>10.224913921963122</v>
      </c>
      <c r="C258" s="99">
        <v>9.9294443331610847</v>
      </c>
      <c r="D258" s="99">
        <v>10.304822138708401</v>
      </c>
      <c r="E258" s="99">
        <v>10.119663187765232</v>
      </c>
      <c r="F258" s="99">
        <v>10.377771190238755</v>
      </c>
      <c r="G258" s="99">
        <v>10.186859131954717</v>
      </c>
      <c r="H258" s="99">
        <v>9.995823965703817</v>
      </c>
      <c r="I258" s="99">
        <v>10.428197774440195</v>
      </c>
      <c r="J258" s="99">
        <v>9.8583427780188071</v>
      </c>
      <c r="K258" s="99">
        <v>10.003359288300624</v>
      </c>
      <c r="L258" s="99">
        <v>10.577117478119179</v>
      </c>
      <c r="M258" s="99">
        <v>11.430868446147903</v>
      </c>
      <c r="N258" s="99">
        <v>11.286643299592377</v>
      </c>
      <c r="O258" s="99">
        <v>11.422902304223168</v>
      </c>
      <c r="P258" s="99">
        <v>11.534034146551887</v>
      </c>
      <c r="Q258" s="99">
        <v>11.463177811887029</v>
      </c>
      <c r="R258" s="99">
        <v>11.633421840922734</v>
      </c>
      <c r="S258" s="99">
        <v>12.321208802502843</v>
      </c>
      <c r="T258" s="99">
        <v>12.646010233282718</v>
      </c>
      <c r="U258" s="99">
        <v>12.152153604576709</v>
      </c>
      <c r="V258" s="99">
        <v>12.446302953959615</v>
      </c>
      <c r="W258" s="99">
        <v>12.714867589057375</v>
      </c>
      <c r="DA258" s="63" t="s">
        <v>2943</v>
      </c>
    </row>
    <row r="259" spans="1:105" ht="12" customHeight="1" x14ac:dyDescent="0.25">
      <c r="A259" s="100" t="s">
        <v>50</v>
      </c>
      <c r="B259" s="102">
        <v>2.6979017022469249</v>
      </c>
      <c r="C259" s="102">
        <v>2.3458495987447034</v>
      </c>
      <c r="D259" s="102">
        <v>2.2225252843021335</v>
      </c>
      <c r="E259" s="102">
        <v>2.4294814818392547</v>
      </c>
      <c r="F259" s="102">
        <v>2.4228004565968182</v>
      </c>
      <c r="G259" s="102">
        <v>2.1786588005977996</v>
      </c>
      <c r="H259" s="102">
        <v>2.0432587560191084</v>
      </c>
      <c r="I259" s="102">
        <v>2.5781062316469807</v>
      </c>
      <c r="J259" s="102">
        <v>2.2574089034343015</v>
      </c>
      <c r="K259" s="102">
        <v>2.1051478114840387</v>
      </c>
      <c r="L259" s="102">
        <v>4.7674696886441517</v>
      </c>
      <c r="M259" s="102">
        <v>2.2876215908719391</v>
      </c>
      <c r="N259" s="102">
        <v>2.8594053427801871</v>
      </c>
      <c r="O259" s="102">
        <v>3.0189913930512757</v>
      </c>
      <c r="P259" s="102">
        <v>2.2000531433984487</v>
      </c>
      <c r="Q259" s="102">
        <v>2.5118872265069268</v>
      </c>
      <c r="R259" s="102">
        <v>2.3675741407710751</v>
      </c>
      <c r="S259" s="102">
        <v>2.8221603736252123</v>
      </c>
      <c r="T259" s="102">
        <v>2.8864055755299676</v>
      </c>
      <c r="U259" s="102">
        <v>2.5595793847833823</v>
      </c>
      <c r="V259" s="102">
        <v>2.7251034987837888</v>
      </c>
      <c r="W259" s="102">
        <v>2.8538531073807589</v>
      </c>
      <c r="DA259" s="131" t="s">
        <v>2944</v>
      </c>
    </row>
    <row r="260" spans="1:105" ht="12" customHeight="1" x14ac:dyDescent="0.25">
      <c r="A260" s="103" t="s">
        <v>52</v>
      </c>
      <c r="B260" s="105">
        <v>7.5270122197161973</v>
      </c>
      <c r="C260" s="105">
        <v>7.5835947344163834</v>
      </c>
      <c r="D260" s="105">
        <v>8.0822968544062679</v>
      </c>
      <c r="E260" s="105">
        <v>7.6901817059259789</v>
      </c>
      <c r="F260" s="105">
        <v>7.954970733641936</v>
      </c>
      <c r="G260" s="105">
        <v>8.0082003313569157</v>
      </c>
      <c r="H260" s="105">
        <v>7.9525652096847059</v>
      </c>
      <c r="I260" s="105">
        <v>7.8500915427932147</v>
      </c>
      <c r="J260" s="105">
        <v>7.6009338745845065</v>
      </c>
      <c r="K260" s="105">
        <v>7.898211476816587</v>
      </c>
      <c r="L260" s="105">
        <v>5.8096477894750285</v>
      </c>
      <c r="M260" s="105">
        <v>9.1432468552759651</v>
      </c>
      <c r="N260" s="105">
        <v>8.4272379568121902</v>
      </c>
      <c r="O260" s="105">
        <v>8.4039109111718915</v>
      </c>
      <c r="P260" s="105">
        <v>9.3339810031534363</v>
      </c>
      <c r="Q260" s="105">
        <v>8.9512905853801001</v>
      </c>
      <c r="R260" s="105">
        <v>9.2658477001516584</v>
      </c>
      <c r="S260" s="105">
        <v>9.4990484288776322</v>
      </c>
      <c r="T260" s="105">
        <v>9.7596046577527513</v>
      </c>
      <c r="U260" s="105">
        <v>9.5925742197933275</v>
      </c>
      <c r="V260" s="105">
        <v>9.7211994551758227</v>
      </c>
      <c r="W260" s="105">
        <v>9.8610144816766159</v>
      </c>
      <c r="DA260" s="132" t="s">
        <v>2945</v>
      </c>
    </row>
    <row r="261" spans="1:105" ht="12" customHeight="1" x14ac:dyDescent="0.25">
      <c r="A261" s="106" t="s">
        <v>122</v>
      </c>
      <c r="B261" s="102">
        <v>10.61117540405813</v>
      </c>
      <c r="C261" s="102">
        <v>10.016428672448209</v>
      </c>
      <c r="D261" s="102">
        <v>9.9687485044530995</v>
      </c>
      <c r="E261" s="102">
        <v>10.501215134623568</v>
      </c>
      <c r="F261" s="102">
        <v>10.531837011797158</v>
      </c>
      <c r="G261" s="102">
        <v>9.7545502799623627</v>
      </c>
      <c r="H261" s="102">
        <v>10.098957223059758</v>
      </c>
      <c r="I261" s="102">
        <v>10.16517676307587</v>
      </c>
      <c r="J261" s="102">
        <v>10.292836584451209</v>
      </c>
      <c r="K261" s="102">
        <v>9.4916885140887519</v>
      </c>
      <c r="L261" s="102">
        <v>10.353878133055881</v>
      </c>
      <c r="M261" s="102">
        <v>11.085062513689643</v>
      </c>
      <c r="N261" s="102">
        <v>11.76853335155073</v>
      </c>
      <c r="O261" s="102">
        <v>12.411188773132368</v>
      </c>
      <c r="P261" s="102">
        <v>11.10935942544767</v>
      </c>
      <c r="Q261" s="102">
        <v>11.6380990561651</v>
      </c>
      <c r="R261" s="102">
        <v>11.684998624636016</v>
      </c>
      <c r="S261" s="102">
        <v>12.38842289526835</v>
      </c>
      <c r="T261" s="102">
        <v>12.511111539585414</v>
      </c>
      <c r="U261" s="102">
        <v>12.379150457327615</v>
      </c>
      <c r="V261" s="102">
        <v>12.924007222807823</v>
      </c>
      <c r="W261" s="102">
        <v>12.541950207790816</v>
      </c>
      <c r="DA261" s="131" t="s">
        <v>2946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10.01615770051629</v>
      </c>
      <c r="D262" s="105">
        <v>9.9682419435520657</v>
      </c>
      <c r="E262" s="105">
        <v>10.500974765303731</v>
      </c>
      <c r="F262" s="105">
        <v>10.531851157340563</v>
      </c>
      <c r="G262" s="105">
        <v>9.7548360568315235</v>
      </c>
      <c r="H262" s="105">
        <v>10.100104628493972</v>
      </c>
      <c r="I262" s="105">
        <v>10.165418215593517</v>
      </c>
      <c r="J262" s="105">
        <v>10.292941388108133</v>
      </c>
      <c r="K262" s="105">
        <v>9.4910060609175115</v>
      </c>
      <c r="L262" s="105">
        <v>10.349680088727887</v>
      </c>
      <c r="M262" s="105">
        <v>11.083539121082584</v>
      </c>
      <c r="N262" s="105">
        <v>11.766448570531066</v>
      </c>
      <c r="O262" s="105">
        <v>12.409698982247049</v>
      </c>
      <c r="P262" s="105">
        <v>11.10892990467449</v>
      </c>
      <c r="Q262" s="105">
        <v>11.638064377115198</v>
      </c>
      <c r="R262" s="105">
        <v>11.684106880837575</v>
      </c>
      <c r="S262" s="105">
        <v>12.388113814455547</v>
      </c>
      <c r="T262" s="105">
        <v>12.512261999273935</v>
      </c>
      <c r="U262" s="105">
        <v>12.380406387636603</v>
      </c>
      <c r="V262" s="105">
        <v>12.92534473535869</v>
      </c>
      <c r="W262" s="105">
        <v>12.542111210067844</v>
      </c>
      <c r="DA262" s="132" t="s">
        <v>2947</v>
      </c>
    </row>
    <row r="263" spans="1:105" ht="12" customHeight="1" x14ac:dyDescent="0.25">
      <c r="A263" s="108" t="s">
        <v>53</v>
      </c>
      <c r="B263" s="99">
        <v>2.8013378222334833</v>
      </c>
      <c r="C263" s="99">
        <v>2.3667440366766219</v>
      </c>
      <c r="D263" s="99">
        <v>2.1488758959550864</v>
      </c>
      <c r="E263" s="99">
        <v>2.5216914012591736</v>
      </c>
      <c r="F263" s="99">
        <v>2.4591635077474794</v>
      </c>
      <c r="G263" s="99">
        <v>2.0850183138196559</v>
      </c>
      <c r="H263" s="99">
        <v>2.0635758520720753</v>
      </c>
      <c r="I263" s="99">
        <v>2.5132503927496841</v>
      </c>
      <c r="J263" s="99">
        <v>2.3590288068421112</v>
      </c>
      <c r="K263" s="99">
        <v>1.9938778361564284</v>
      </c>
      <c r="L263" s="99">
        <v>4.6648471582522362</v>
      </c>
      <c r="M263" s="99">
        <v>2.2135638809979779</v>
      </c>
      <c r="N263" s="99">
        <v>2.9810344391977504</v>
      </c>
      <c r="O263" s="99">
        <v>3.2788889931571377</v>
      </c>
      <c r="P263" s="99">
        <v>2.1161833977382676</v>
      </c>
      <c r="Q263" s="99">
        <v>2.5525429742893926</v>
      </c>
      <c r="R263" s="99">
        <v>2.3789064392706636</v>
      </c>
      <c r="S263" s="99">
        <v>2.8390406692401609</v>
      </c>
      <c r="T263" s="99">
        <v>2.8569984725987472</v>
      </c>
      <c r="U263" s="99">
        <v>2.6104323563530993</v>
      </c>
      <c r="V263" s="99">
        <v>2.8320049680360388</v>
      </c>
      <c r="W263" s="99">
        <v>2.8152312685453054</v>
      </c>
      <c r="DA263" s="63" t="s">
        <v>2948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7.6494136638396686</v>
      </c>
      <c r="D264" s="99">
        <v>7.8193660475969784</v>
      </c>
      <c r="E264" s="99">
        <v>7.9792833640445586</v>
      </c>
      <c r="F264" s="99">
        <v>8.0726876495930835</v>
      </c>
      <c r="G264" s="99">
        <v>7.6698177430118655</v>
      </c>
      <c r="H264" s="99">
        <v>8.0365287764218944</v>
      </c>
      <c r="I264" s="99">
        <v>7.6521678228438335</v>
      </c>
      <c r="J264" s="99">
        <v>7.9339125812660223</v>
      </c>
      <c r="K264" s="99">
        <v>7.4971282247610844</v>
      </c>
      <c r="L264" s="99">
        <v>5.684832930475654</v>
      </c>
      <c r="M264" s="99">
        <v>8.8699752400846066</v>
      </c>
      <c r="N264" s="99">
        <v>8.7854141313333152</v>
      </c>
      <c r="O264" s="99">
        <v>9.1308099890899115</v>
      </c>
      <c r="P264" s="99">
        <v>8.9927465069362214</v>
      </c>
      <c r="Q264" s="99">
        <v>9.0855214028258029</v>
      </c>
      <c r="R264" s="99">
        <v>9.3052004415669138</v>
      </c>
      <c r="S264" s="99">
        <v>9.5490731452153845</v>
      </c>
      <c r="T264" s="99">
        <v>9.6552635266751849</v>
      </c>
      <c r="U264" s="99">
        <v>9.7699740312835033</v>
      </c>
      <c r="V264" s="99">
        <v>10.09333976732265</v>
      </c>
      <c r="W264" s="99">
        <v>9.7268799415225402</v>
      </c>
      <c r="DA264" s="63" t="s">
        <v>2949</v>
      </c>
    </row>
    <row r="265" spans="1:105" ht="12" customHeight="1" x14ac:dyDescent="0.25">
      <c r="A265" s="121" t="s">
        <v>54</v>
      </c>
      <c r="B265" s="123">
        <v>6.5215351224484053</v>
      </c>
      <c r="C265" s="123">
        <v>6.5053630601140569</v>
      </c>
      <c r="D265" s="123">
        <v>6.5506987208299101</v>
      </c>
      <c r="E265" s="123">
        <v>6.2904032155104161</v>
      </c>
      <c r="F265" s="123">
        <v>5.6347456514922429</v>
      </c>
      <c r="G265" s="123">
        <v>5.7937000381462944</v>
      </c>
      <c r="H265" s="123">
        <v>5.8674044150953986</v>
      </c>
      <c r="I265" s="123">
        <v>6.1284871300626804</v>
      </c>
      <c r="J265" s="123">
        <v>6.1293338794516217</v>
      </c>
      <c r="K265" s="123">
        <v>5.0932523437320274</v>
      </c>
      <c r="L265" s="123">
        <v>6.2680104526333693</v>
      </c>
      <c r="M265" s="123">
        <v>6.1871118480948111</v>
      </c>
      <c r="N265" s="123">
        <v>6.4726228730567721</v>
      </c>
      <c r="O265" s="123">
        <v>6.6016472608194929</v>
      </c>
      <c r="P265" s="123">
        <v>5.7902678298635273</v>
      </c>
      <c r="Q265" s="123">
        <v>6.0046974489303953</v>
      </c>
      <c r="R265" s="123">
        <v>5.7698600356882528</v>
      </c>
      <c r="S265" s="123">
        <v>6.105012137670359</v>
      </c>
      <c r="T265" s="123">
        <v>6.07218765115634</v>
      </c>
      <c r="U265" s="123">
        <v>5.9512774545413984</v>
      </c>
      <c r="V265" s="123">
        <v>6.2116111926455861</v>
      </c>
      <c r="W265" s="123">
        <v>5.8330149163186897</v>
      </c>
      <c r="DA265" s="130" t="s">
        <v>2950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6.5020217554614703</v>
      </c>
      <c r="E266" s="99">
        <v>6.1072688952708134</v>
      </c>
      <c r="F266" s="99">
        <v>5.9866730146343405</v>
      </c>
      <c r="G266" s="99">
        <v>5.8258592349919152</v>
      </c>
      <c r="H266" s="99">
        <v>5.8011978485849616</v>
      </c>
      <c r="I266" s="99">
        <v>6.1391411651950367</v>
      </c>
      <c r="J266" s="99">
        <v>5.7670348223410723</v>
      </c>
      <c r="K266" s="99">
        <v>5.8534561299796275</v>
      </c>
      <c r="L266" s="99">
        <v>6.0264688777150734</v>
      </c>
      <c r="M266" s="99">
        <v>6.334155481914002</v>
      </c>
      <c r="N266" s="99">
        <v>6.2536799533599652</v>
      </c>
      <c r="O266" s="99">
        <v>6.2534915457317988</v>
      </c>
      <c r="P266" s="99">
        <v>6.2329497167010715</v>
      </c>
      <c r="Q266" s="99">
        <v>6.1258855560577512</v>
      </c>
      <c r="R266" s="99">
        <v>5.6222708759661986</v>
      </c>
      <c r="S266" s="99">
        <v>6.0777944144353713</v>
      </c>
      <c r="T266" s="99">
        <v>6.0625259718878439</v>
      </c>
      <c r="U266" s="99">
        <v>5.9287879772725285</v>
      </c>
      <c r="V266" s="99">
        <v>6.2704052502474461</v>
      </c>
      <c r="W266" s="99">
        <v>5.7085143509558707</v>
      </c>
      <c r="DA266" s="63" t="s">
        <v>2951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6.5914919102517082</v>
      </c>
      <c r="E267" s="110">
        <v>6.4437263539253289</v>
      </c>
      <c r="F267" s="110">
        <v>5.3323158199853875</v>
      </c>
      <c r="G267" s="110">
        <v>5.7666484110194514</v>
      </c>
      <c r="H267" s="110">
        <v>5.9191372146118573</v>
      </c>
      <c r="I267" s="110">
        <v>6.1205413497238776</v>
      </c>
      <c r="J267" s="110">
        <v>6.3864193679449359</v>
      </c>
      <c r="K267" s="110">
        <v>4.5837406415214632</v>
      </c>
      <c r="L267" s="110">
        <v>6.4206386149255827</v>
      </c>
      <c r="M267" s="110">
        <v>6.0991407692903641</v>
      </c>
      <c r="N267" s="110">
        <v>6.5946631178134263</v>
      </c>
      <c r="O267" s="110">
        <v>6.7874158385073411</v>
      </c>
      <c r="P267" s="110">
        <v>5.5589565553132285</v>
      </c>
      <c r="Q267" s="110">
        <v>5.9445740570128347</v>
      </c>
      <c r="R267" s="110">
        <v>5.8354569907600409</v>
      </c>
      <c r="S267" s="110">
        <v>6.1160977114361241</v>
      </c>
      <c r="T267" s="110">
        <v>6.0758673577429096</v>
      </c>
      <c r="U267" s="110">
        <v>5.9593234218570901</v>
      </c>
      <c r="V267" s="110">
        <v>6.1918347099083606</v>
      </c>
      <c r="W267" s="110">
        <v>5.8728135887297004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41.787038618884168</v>
      </c>
      <c r="C269" s="118">
        <f t="shared" si="122"/>
        <v>43.088469803502434</v>
      </c>
      <c r="D269" s="118">
        <f t="shared" si="122"/>
        <v>42.009569295018622</v>
      </c>
      <c r="E269" s="118">
        <f t="shared" si="122"/>
        <v>41.809889948769936</v>
      </c>
      <c r="F269" s="118">
        <f t="shared" si="122"/>
        <v>44.14515630799562</v>
      </c>
      <c r="G269" s="118">
        <f t="shared" si="122"/>
        <v>42.977537563049452</v>
      </c>
      <c r="H269" s="118">
        <f t="shared" si="122"/>
        <v>39.635542860620433</v>
      </c>
      <c r="I269" s="118">
        <f t="shared" si="122"/>
        <v>36.763557559821948</v>
      </c>
      <c r="J269" s="118">
        <f t="shared" si="122"/>
        <v>37.642031365804293</v>
      </c>
      <c r="K269" s="118">
        <f t="shared" si="122"/>
        <v>37.816999917577498</v>
      </c>
      <c r="L269" s="118">
        <f t="shared" si="122"/>
        <v>40.049176296503141</v>
      </c>
      <c r="M269" s="118">
        <f t="shared" si="122"/>
        <v>30.772200443693112</v>
      </c>
      <c r="N269" s="118">
        <f t="shared" si="122"/>
        <v>34.612218397666688</v>
      </c>
      <c r="O269" s="118">
        <f t="shared" si="122"/>
        <v>37.001201836331049</v>
      </c>
      <c r="P269" s="118">
        <f t="shared" si="122"/>
        <v>26.121030120286655</v>
      </c>
      <c r="Q269" s="118">
        <f t="shared" si="122"/>
        <v>28.065146215871334</v>
      </c>
      <c r="R269" s="118">
        <f t="shared" ref="R269:V269" si="123">R270+R273+R275+R284</f>
        <v>32.101794448110354</v>
      </c>
      <c r="S269" s="118">
        <f t="shared" si="123"/>
        <v>30.01249936796464</v>
      </c>
      <c r="T269" s="118">
        <f t="shared" si="123"/>
        <v>29.432041904367676</v>
      </c>
      <c r="U269" s="118">
        <f t="shared" si="123"/>
        <v>26.081687774757143</v>
      </c>
      <c r="V269" s="118">
        <f t="shared" si="123"/>
        <v>21.853893517273583</v>
      </c>
      <c r="W269" s="118">
        <f t="shared" ref="W269" si="124">W270+W273+W275+W284</f>
        <v>34.183453487938344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40.21863082881125</v>
      </c>
      <c r="C270" s="123">
        <f t="shared" si="125"/>
        <v>41.594191125113497</v>
      </c>
      <c r="D270" s="123">
        <f t="shared" si="125"/>
        <v>40.496650410168535</v>
      </c>
      <c r="E270" s="123">
        <f t="shared" si="125"/>
        <v>40.393003730269513</v>
      </c>
      <c r="F270" s="123">
        <f t="shared" si="125"/>
        <v>42.743857020457902</v>
      </c>
      <c r="G270" s="123">
        <f t="shared" si="125"/>
        <v>41.640735564902542</v>
      </c>
      <c r="H270" s="123">
        <f t="shared" si="125"/>
        <v>38.380482435545346</v>
      </c>
      <c r="I270" s="123">
        <f t="shared" si="125"/>
        <v>35.490292180663289</v>
      </c>
      <c r="J270" s="123">
        <f t="shared" si="125"/>
        <v>36.488447782341382</v>
      </c>
      <c r="K270" s="123">
        <f t="shared" si="125"/>
        <v>36.693737283404481</v>
      </c>
      <c r="L270" s="123">
        <f t="shared" si="125"/>
        <v>38.938582533749788</v>
      </c>
      <c r="M270" s="123">
        <f t="shared" si="125"/>
        <v>29.653607298578773</v>
      </c>
      <c r="N270" s="123">
        <f t="shared" si="125"/>
        <v>33.580891790675217</v>
      </c>
      <c r="O270" s="123">
        <f t="shared" si="125"/>
        <v>36.023177423932424</v>
      </c>
      <c r="P270" s="123">
        <f t="shared" si="125"/>
        <v>25.16819488181844</v>
      </c>
      <c r="Q270" s="123">
        <f t="shared" si="125"/>
        <v>27.166025531627035</v>
      </c>
      <c r="R270" s="123">
        <f t="shared" ref="R270:V270" si="126">SUM(R271:R272)</f>
        <v>31.321629997870684</v>
      </c>
      <c r="S270" s="123">
        <f t="shared" si="126"/>
        <v>29.223465384334908</v>
      </c>
      <c r="T270" s="123">
        <f t="shared" si="126"/>
        <v>28.677798499323448</v>
      </c>
      <c r="U270" s="123">
        <f t="shared" si="126"/>
        <v>25.381041549440543</v>
      </c>
      <c r="V270" s="123">
        <f t="shared" si="126"/>
        <v>21.152865954245353</v>
      </c>
      <c r="W270" s="123">
        <f t="shared" ref="W270" si="127">SUM(W271:W272)</f>
        <v>33.551858297737759</v>
      </c>
      <c r="DA270" s="130" t="s">
        <v>3104</v>
      </c>
    </row>
    <row r="271" spans="1:105" ht="12" customHeight="1" x14ac:dyDescent="0.25">
      <c r="A271" s="97" t="s">
        <v>74</v>
      </c>
      <c r="B271" s="99">
        <v>40.21863082881125</v>
      </c>
      <c r="C271" s="99">
        <v>41.594191125113497</v>
      </c>
      <c r="D271" s="99">
        <v>40.496650410168535</v>
      </c>
      <c r="E271" s="99">
        <v>40.393003730269513</v>
      </c>
      <c r="F271" s="99">
        <v>42.743857020457902</v>
      </c>
      <c r="G271" s="99">
        <v>41.640735564902542</v>
      </c>
      <c r="H271" s="99">
        <v>38.380482435545346</v>
      </c>
      <c r="I271" s="99">
        <v>35.490292180663289</v>
      </c>
      <c r="J271" s="99">
        <v>36.488447782341382</v>
      </c>
      <c r="K271" s="99">
        <v>36.693737283404481</v>
      </c>
      <c r="L271" s="99">
        <v>38.938582533749788</v>
      </c>
      <c r="M271" s="99">
        <v>29.653607298578773</v>
      </c>
      <c r="N271" s="99">
        <v>33.580891790675217</v>
      </c>
      <c r="O271" s="99">
        <v>36.023177423932424</v>
      </c>
      <c r="P271" s="99">
        <v>25.16819488181844</v>
      </c>
      <c r="Q271" s="99">
        <v>27.166025531627035</v>
      </c>
      <c r="R271" s="99">
        <v>31.321629997870684</v>
      </c>
      <c r="S271" s="99">
        <v>29.223465384334908</v>
      </c>
      <c r="T271" s="99">
        <v>28.677798499323448</v>
      </c>
      <c r="U271" s="99">
        <v>25.381041549440543</v>
      </c>
      <c r="V271" s="99">
        <v>21.152865954245353</v>
      </c>
      <c r="W271" s="99">
        <v>33.551858297737759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0.4390091007234197</v>
      </c>
      <c r="C275" s="123">
        <v>0.4218445928508972</v>
      </c>
      <c r="D275" s="123">
        <v>0.41938858595151574</v>
      </c>
      <c r="E275" s="123">
        <v>0.39184043075585462</v>
      </c>
      <c r="F275" s="123">
        <v>0.38405713765256622</v>
      </c>
      <c r="G275" s="123">
        <v>0.36013131778063279</v>
      </c>
      <c r="H275" s="123">
        <v>0.32331386589322753</v>
      </c>
      <c r="I275" s="123">
        <v>0.31394202237233038</v>
      </c>
      <c r="J275" s="123">
        <v>0.27810850362761214</v>
      </c>
      <c r="K275" s="123">
        <v>0.26436386663249412</v>
      </c>
      <c r="L275" s="123">
        <v>0.2574944190909822</v>
      </c>
      <c r="M275" s="123">
        <v>0.2519895101226029</v>
      </c>
      <c r="N275" s="123">
        <v>0.21345457240531568</v>
      </c>
      <c r="O275" s="123">
        <v>0.18314890739735062</v>
      </c>
      <c r="P275" s="123">
        <v>0.17142229393777542</v>
      </c>
      <c r="Q275" s="123">
        <v>0.15713125924247609</v>
      </c>
      <c r="R275" s="123">
        <v>0.14835948028457338</v>
      </c>
      <c r="S275" s="123">
        <v>0.14683055319486626</v>
      </c>
      <c r="T275" s="123">
        <v>0.14406329565979473</v>
      </c>
      <c r="U275" s="123">
        <v>0.13093663724232207</v>
      </c>
      <c r="V275" s="123">
        <v>0.12604997206268739</v>
      </c>
      <c r="W275" s="123">
        <v>0.12840778360087104</v>
      </c>
      <c r="DA275" s="130" t="s">
        <v>3109</v>
      </c>
    </row>
    <row r="276" spans="1:105" ht="12" customHeight="1" x14ac:dyDescent="0.25">
      <c r="A276" s="97" t="s">
        <v>141</v>
      </c>
      <c r="B276" s="99">
        <v>3.8354708092372225</v>
      </c>
      <c r="C276" s="99">
        <v>3.7087765546031841</v>
      </c>
      <c r="D276" s="99">
        <v>3.8345654793870803</v>
      </c>
      <c r="E276" s="99">
        <v>3.7490245614860163</v>
      </c>
      <c r="F276" s="99">
        <v>3.8199449259385823</v>
      </c>
      <c r="G276" s="99">
        <v>3.7193729917424334</v>
      </c>
      <c r="H276" s="99">
        <v>3.6130905188636713</v>
      </c>
      <c r="I276" s="99">
        <v>3.7471378091945984</v>
      </c>
      <c r="J276" s="99">
        <v>3.5363259177966087</v>
      </c>
      <c r="K276" s="99">
        <v>3.5767936831498752</v>
      </c>
      <c r="L276" s="99">
        <v>3.7726803669687738</v>
      </c>
      <c r="M276" s="99">
        <v>4.0580463012221069</v>
      </c>
      <c r="N276" s="99">
        <v>3.9718233118201045</v>
      </c>
      <c r="O276" s="99">
        <v>3.9533604732660645</v>
      </c>
      <c r="P276" s="99">
        <v>3.9303949574004466</v>
      </c>
      <c r="Q276" s="99">
        <v>3.8217078049782911</v>
      </c>
      <c r="R276" s="99">
        <v>3.7778071303121297</v>
      </c>
      <c r="S276" s="99">
        <v>3.8859371321835638</v>
      </c>
      <c r="T276" s="99">
        <v>3.9129836072379267</v>
      </c>
      <c r="U276" s="99">
        <v>3.668366913293569</v>
      </c>
      <c r="V276" s="99">
        <v>3.657716097543227</v>
      </c>
      <c r="W276" s="99">
        <v>3.685365651386431</v>
      </c>
      <c r="DA276" s="63" t="s">
        <v>3110</v>
      </c>
    </row>
    <row r="277" spans="1:105" ht="12" customHeight="1" x14ac:dyDescent="0.25">
      <c r="A277" s="97" t="s">
        <v>140</v>
      </c>
      <c r="B277" s="99">
        <v>1.0120107909106777</v>
      </c>
      <c r="C277" s="99">
        <v>0.87674611883662068</v>
      </c>
      <c r="D277" s="99">
        <v>0.82714676820790056</v>
      </c>
      <c r="E277" s="99">
        <v>0.9012896727073525</v>
      </c>
      <c r="F277" s="99">
        <v>0.89301392674867996</v>
      </c>
      <c r="G277" s="99">
        <v>0.7932706712909805</v>
      </c>
      <c r="H277" s="99">
        <v>0.73728263657635817</v>
      </c>
      <c r="I277" s="99">
        <v>0.92471633607256831</v>
      </c>
      <c r="J277" s="99">
        <v>0.80899715980832709</v>
      </c>
      <c r="K277" s="99">
        <v>0.75171220625294888</v>
      </c>
      <c r="L277" s="99">
        <v>1.6945384452218861</v>
      </c>
      <c r="M277" s="99">
        <v>0.8107987098296503</v>
      </c>
      <c r="N277" s="99">
        <v>1.0106585919256732</v>
      </c>
      <c r="O277" s="99">
        <v>1.0610889322026502</v>
      </c>
      <c r="P277" s="99">
        <v>0.75749759508131631</v>
      </c>
      <c r="Q277" s="99">
        <v>0.86005075682608467</v>
      </c>
      <c r="R277" s="99">
        <v>0.77956198729310977</v>
      </c>
      <c r="S277" s="99">
        <v>0.87909624497950567</v>
      </c>
      <c r="T277" s="99">
        <v>0.8531331235528814</v>
      </c>
      <c r="U277" s="99">
        <v>0.75653330704257382</v>
      </c>
      <c r="V277" s="99">
        <v>0.80545716777706622</v>
      </c>
      <c r="W277" s="99">
        <v>0.81618382612424734</v>
      </c>
      <c r="DA277" s="63" t="s">
        <v>3111</v>
      </c>
    </row>
    <row r="278" spans="1:105" ht="12" customHeight="1" x14ac:dyDescent="0.25">
      <c r="A278" s="100" t="s">
        <v>50</v>
      </c>
      <c r="B278" s="102">
        <v>1.0120107909106777</v>
      </c>
      <c r="C278" s="102">
        <v>0.87674611883662068</v>
      </c>
      <c r="D278" s="102">
        <v>0.82714676820790056</v>
      </c>
      <c r="E278" s="102">
        <v>0.9012896727073525</v>
      </c>
      <c r="F278" s="102">
        <v>0.89301392674867996</v>
      </c>
      <c r="G278" s="102">
        <v>0.7932706712909805</v>
      </c>
      <c r="H278" s="102">
        <v>0.73728263657635817</v>
      </c>
      <c r="I278" s="102">
        <v>0.92471633607256831</v>
      </c>
      <c r="J278" s="102">
        <v>0.80899715980832709</v>
      </c>
      <c r="K278" s="102">
        <v>0.75171220625294888</v>
      </c>
      <c r="L278" s="102">
        <v>1.6945384452218861</v>
      </c>
      <c r="M278" s="102">
        <v>0.8107987098296503</v>
      </c>
      <c r="N278" s="102">
        <v>1.0106585919256732</v>
      </c>
      <c r="O278" s="102">
        <v>1.0610889322026502</v>
      </c>
      <c r="P278" s="102">
        <v>0.75749759508131631</v>
      </c>
      <c r="Q278" s="102">
        <v>0.86005075682608467</v>
      </c>
      <c r="R278" s="102">
        <v>0.77956198729310977</v>
      </c>
      <c r="S278" s="102">
        <v>0.87909624497950567</v>
      </c>
      <c r="T278" s="102">
        <v>0.8531331235528814</v>
      </c>
      <c r="U278" s="102">
        <v>0.75653330704257382</v>
      </c>
      <c r="V278" s="102">
        <v>0.80545716777706622</v>
      </c>
      <c r="W278" s="102">
        <v>0.81618382612424734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1.1293986893495027</v>
      </c>
      <c r="C284" s="123">
        <v>1.0724340855380425</v>
      </c>
      <c r="D284" s="123">
        <v>1.0935302988985705</v>
      </c>
      <c r="E284" s="123">
        <v>1.0250457877445693</v>
      </c>
      <c r="F284" s="123">
        <v>1.0172421498851509</v>
      </c>
      <c r="G284" s="123">
        <v>0.97667068036627902</v>
      </c>
      <c r="H284" s="123">
        <v>0.93174655918186011</v>
      </c>
      <c r="I284" s="123">
        <v>0.95932335678633029</v>
      </c>
      <c r="J284" s="123">
        <v>0.87547507983529815</v>
      </c>
      <c r="K284" s="123">
        <v>0.85889876754052552</v>
      </c>
      <c r="L284" s="123">
        <v>0.85309934366237372</v>
      </c>
      <c r="M284" s="123">
        <v>0.86660363499173731</v>
      </c>
      <c r="N284" s="123">
        <v>0.81787203458615154</v>
      </c>
      <c r="O284" s="123">
        <v>0.79487550500126869</v>
      </c>
      <c r="P284" s="123">
        <v>0.78141294453043819</v>
      </c>
      <c r="Q284" s="123">
        <v>0.74198942500182097</v>
      </c>
      <c r="R284" s="123">
        <v>0.63180496995509794</v>
      </c>
      <c r="S284" s="123">
        <v>0.64220343043486394</v>
      </c>
      <c r="T284" s="123">
        <v>0.61018010938443346</v>
      </c>
      <c r="U284" s="123">
        <v>0.5697095880742794</v>
      </c>
      <c r="V284" s="123">
        <v>0.57497759096554268</v>
      </c>
      <c r="W284" s="123">
        <v>0.50318740659971639</v>
      </c>
      <c r="DA284" s="130" t="s">
        <v>3118</v>
      </c>
    </row>
    <row r="285" spans="1:105" ht="12" customHeight="1" x14ac:dyDescent="0.25">
      <c r="A285" s="97" t="s">
        <v>50</v>
      </c>
      <c r="B285" s="99">
        <v>2.4588925845258616</v>
      </c>
      <c r="C285" s="99">
        <v>2.3540517048630054</v>
      </c>
      <c r="D285" s="99">
        <v>2.3983985193858541</v>
      </c>
      <c r="E285" s="99">
        <v>2.2493949987884432</v>
      </c>
      <c r="F285" s="99">
        <v>2.2009724244495716</v>
      </c>
      <c r="G285" s="99">
        <v>2.1377448189372936</v>
      </c>
      <c r="H285" s="99">
        <v>2.1241765285230474</v>
      </c>
      <c r="I285" s="99">
        <v>2.2456243002672811</v>
      </c>
      <c r="J285" s="99">
        <v>2.1092428736030913</v>
      </c>
      <c r="K285" s="99">
        <v>2.1403965079356397</v>
      </c>
      <c r="L285" s="99">
        <v>2.2031710207062543</v>
      </c>
      <c r="M285" s="99">
        <v>2.3151313704918182</v>
      </c>
      <c r="N285" s="99">
        <v>2.285152697188209</v>
      </c>
      <c r="O285" s="99">
        <v>2.2845808862548393</v>
      </c>
      <c r="P285" s="99">
        <v>2.2768755299860168</v>
      </c>
      <c r="Q285" s="99">
        <v>2.2375852497979309</v>
      </c>
      <c r="R285" s="99">
        <v>2.0533277299954507</v>
      </c>
      <c r="S285" s="99">
        <v>2.2189657703430692</v>
      </c>
      <c r="T285" s="99">
        <v>2.2123090765162554</v>
      </c>
      <c r="U285" s="99">
        <v>2.1621185959840723</v>
      </c>
      <c r="V285" s="99">
        <v>2.2843445219907501</v>
      </c>
      <c r="W285" s="99">
        <v>2.0772880690073219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19.350191419053704</v>
      </c>
      <c r="D290" s="117">
        <f t="shared" si="129"/>
        <v>15.280468447567376</v>
      </c>
      <c r="E290" s="117">
        <f t="shared" si="129"/>
        <v>12.62908015060531</v>
      </c>
      <c r="F290" s="117">
        <f t="shared" si="129"/>
        <v>16.028715154156515</v>
      </c>
      <c r="G290" s="117">
        <f t="shared" si="129"/>
        <v>15.523531277859329</v>
      </c>
      <c r="H290" s="117">
        <f t="shared" si="129"/>
        <v>19.870653433024785</v>
      </c>
      <c r="I290" s="117">
        <f t="shared" si="129"/>
        <v>20.026550410325193</v>
      </c>
      <c r="J290" s="117">
        <f t="shared" si="129"/>
        <v>16.16402429342784</v>
      </c>
      <c r="K290" s="117">
        <f t="shared" si="129"/>
        <v>14.118761551329047</v>
      </c>
      <c r="L290" s="117">
        <f t="shared" si="129"/>
        <v>14.247562545170039</v>
      </c>
      <c r="M290" s="117">
        <f t="shared" si="129"/>
        <v>6.3404856985241524</v>
      </c>
      <c r="N290" s="117">
        <f t="shared" si="129"/>
        <v>9.198960769488675</v>
      </c>
      <c r="O290" s="117">
        <f t="shared" si="129"/>
        <v>9.1944645273526433</v>
      </c>
      <c r="P290" s="117">
        <f t="shared" si="129"/>
        <v>0</v>
      </c>
      <c r="Q290" s="117">
        <f t="shared" si="129"/>
        <v>4.5553285804220893</v>
      </c>
      <c r="R290" s="117">
        <f t="shared" ref="R290:V290" si="130">R291+R294+R296+R305</f>
        <v>14.44186921087196</v>
      </c>
      <c r="S290" s="117">
        <f t="shared" si="130"/>
        <v>9.722204419754755</v>
      </c>
      <c r="T290" s="117">
        <f t="shared" si="130"/>
        <v>6.9375553317397207</v>
      </c>
      <c r="U290" s="117">
        <f t="shared" si="130"/>
        <v>4.9209903191516151</v>
      </c>
      <c r="V290" s="117">
        <f t="shared" si="130"/>
        <v>7.5561951169283681</v>
      </c>
      <c r="W290" s="117">
        <f t="shared" ref="W290" si="131">W291+W294+W296+W305</f>
        <v>11.625830695355981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17.119248068572485</v>
      </c>
      <c r="D291" s="122">
        <f t="shared" si="132"/>
        <v>13.460730326610452</v>
      </c>
      <c r="E291" s="122">
        <f t="shared" si="132"/>
        <v>11.102802021115407</v>
      </c>
      <c r="F291" s="122">
        <f t="shared" si="132"/>
        <v>14.231172682253829</v>
      </c>
      <c r="G291" s="122">
        <f t="shared" si="132"/>
        <v>13.801883907666543</v>
      </c>
      <c r="H291" s="122">
        <f t="shared" si="132"/>
        <v>17.470118231615402</v>
      </c>
      <c r="I291" s="122">
        <f t="shared" si="132"/>
        <v>17.405789679272829</v>
      </c>
      <c r="J291" s="122">
        <f t="shared" si="132"/>
        <v>14.085424919074086</v>
      </c>
      <c r="K291" s="122">
        <f t="shared" si="132"/>
        <v>12.47151172416792</v>
      </c>
      <c r="L291" s="122">
        <f t="shared" si="132"/>
        <v>12.493184517964297</v>
      </c>
      <c r="M291" s="122">
        <f t="shared" si="132"/>
        <v>5.3126846645424646</v>
      </c>
      <c r="N291" s="122">
        <f t="shared" si="132"/>
        <v>7.7697676784501031</v>
      </c>
      <c r="O291" s="122">
        <f t="shared" si="132"/>
        <v>7.7732681624945998</v>
      </c>
      <c r="P291" s="122">
        <f t="shared" si="132"/>
        <v>0</v>
      </c>
      <c r="Q291" s="122">
        <f t="shared" si="132"/>
        <v>3.6646022532678835</v>
      </c>
      <c r="R291" s="122">
        <f t="shared" ref="R291:V291" si="133">SUM(R292:R293)</f>
        <v>11.923301462160186</v>
      </c>
      <c r="S291" s="122">
        <f t="shared" si="133"/>
        <v>7.8173773594067164</v>
      </c>
      <c r="T291" s="122">
        <f t="shared" si="133"/>
        <v>5.5423943053874538</v>
      </c>
      <c r="U291" s="122">
        <f t="shared" si="133"/>
        <v>3.8121889787533809</v>
      </c>
      <c r="V291" s="122">
        <f t="shared" si="133"/>
        <v>5.5250763235924181</v>
      </c>
      <c r="W291" s="122">
        <f t="shared" ref="W291" si="134">SUM(W292:W293)</f>
        <v>9.4373134624992954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16.884919547475096</v>
      </c>
      <c r="D292" s="98">
        <v>13.27712409360352</v>
      </c>
      <c r="E292" s="98">
        <v>10.956809902525231</v>
      </c>
      <c r="F292" s="98">
        <v>14.040659158259848</v>
      </c>
      <c r="G292" s="98">
        <v>13.61939589694183</v>
      </c>
      <c r="H292" s="98">
        <v>17.240875144636632</v>
      </c>
      <c r="I292" s="98">
        <v>17.175042483773602</v>
      </c>
      <c r="J292" s="98">
        <v>13.899439857370218</v>
      </c>
      <c r="K292" s="98">
        <v>12.309654173195277</v>
      </c>
      <c r="L292" s="98">
        <v>12.329937860370949</v>
      </c>
      <c r="M292" s="98">
        <v>5.2426953217606229</v>
      </c>
      <c r="N292" s="98">
        <v>7.6655419462071848</v>
      </c>
      <c r="O292" s="98">
        <v>7.666073832910552</v>
      </c>
      <c r="P292" s="98">
        <v>0</v>
      </c>
      <c r="Q292" s="98">
        <v>3.6108386064054709</v>
      </c>
      <c r="R292" s="98">
        <v>11.746504990503421</v>
      </c>
      <c r="S292" s="98">
        <v>7.7007597285388609</v>
      </c>
      <c r="T292" s="98">
        <v>5.4593919196652836</v>
      </c>
      <c r="U292" s="98">
        <v>3.7549335866841531</v>
      </c>
      <c r="V292" s="98">
        <v>5.441898103344319</v>
      </c>
      <c r="W292" s="98">
        <v>9.2950393070196675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0.2343285210973885</v>
      </c>
      <c r="D293" s="98">
        <v>0.18360623300693202</v>
      </c>
      <c r="E293" s="98">
        <v>0.14599211859017641</v>
      </c>
      <c r="F293" s="98">
        <v>0.19051352399398211</v>
      </c>
      <c r="G293" s="98">
        <v>0.18248801072471263</v>
      </c>
      <c r="H293" s="98">
        <v>0.22924308697877091</v>
      </c>
      <c r="I293" s="98">
        <v>0.23074719549922815</v>
      </c>
      <c r="J293" s="98">
        <v>0.18598506170386778</v>
      </c>
      <c r="K293" s="98">
        <v>0.16185755097264218</v>
      </c>
      <c r="L293" s="98">
        <v>0.16324665759334797</v>
      </c>
      <c r="M293" s="98">
        <v>6.9989342781841643E-2</v>
      </c>
      <c r="N293" s="98">
        <v>0.10422573224291816</v>
      </c>
      <c r="O293" s="98">
        <v>0.10719432958404745</v>
      </c>
      <c r="P293" s="98">
        <v>0</v>
      </c>
      <c r="Q293" s="98">
        <v>5.3763646862412751E-2</v>
      </c>
      <c r="R293" s="98">
        <v>0.17679647165676485</v>
      </c>
      <c r="S293" s="98">
        <v>0.11661763086785543</v>
      </c>
      <c r="T293" s="98">
        <v>8.3002385722170238E-2</v>
      </c>
      <c r="U293" s="98">
        <v>5.7255392069227792E-2</v>
      </c>
      <c r="V293" s="98">
        <v>8.3178220248098927E-2</v>
      </c>
      <c r="W293" s="98">
        <v>0.14227415547962718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4.1803291092915125E-3</v>
      </c>
      <c r="D294" s="122">
        <f t="shared" si="135"/>
        <v>8.4195307360469991E-3</v>
      </c>
      <c r="E294" s="122">
        <f t="shared" si="135"/>
        <v>4.5529762278108295E-3</v>
      </c>
      <c r="F294" s="122">
        <f t="shared" si="135"/>
        <v>2.2129829541550155E-3</v>
      </c>
      <c r="G294" s="122">
        <f t="shared" si="135"/>
        <v>2.5679435110627191E-3</v>
      </c>
      <c r="H294" s="122">
        <f t="shared" si="135"/>
        <v>5.8549266497630514E-3</v>
      </c>
      <c r="I294" s="122">
        <f t="shared" si="135"/>
        <v>1.3740560094912667E-3</v>
      </c>
      <c r="J294" s="122">
        <f t="shared" si="135"/>
        <v>5.5097244521794585E-3</v>
      </c>
      <c r="K294" s="122">
        <f t="shared" si="135"/>
        <v>1.760283704782532E-2</v>
      </c>
      <c r="L294" s="122">
        <f t="shared" si="135"/>
        <v>9.5289130625482218E-3</v>
      </c>
      <c r="M294" s="122">
        <f t="shared" si="135"/>
        <v>3.7687208595952857E-3</v>
      </c>
      <c r="N294" s="122">
        <f t="shared" si="135"/>
        <v>4.3159747677646212E-3</v>
      </c>
      <c r="O294" s="122">
        <f t="shared" si="135"/>
        <v>7.9254335078644926E-3</v>
      </c>
      <c r="P294" s="122">
        <f t="shared" si="135"/>
        <v>0</v>
      </c>
      <c r="Q294" s="122">
        <f t="shared" si="135"/>
        <v>3.407599563463249E-3</v>
      </c>
      <c r="R294" s="122">
        <f t="shared" si="135"/>
        <v>2.9118712930596057E-2</v>
      </c>
      <c r="S294" s="122">
        <f t="shared" si="135"/>
        <v>2.5125692230924319E-2</v>
      </c>
      <c r="T294" s="122">
        <f t="shared" si="135"/>
        <v>1.4478282034974432E-2</v>
      </c>
      <c r="U294" s="122">
        <f t="shared" si="135"/>
        <v>2.6611426481177935E-2</v>
      </c>
      <c r="V294" s="122">
        <f t="shared" si="135"/>
        <v>2.3243201876037189E-2</v>
      </c>
      <c r="W294" s="122">
        <f t="shared" si="135"/>
        <v>7.6989775314793757E-2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4.1803291092915125E-3</v>
      </c>
      <c r="D295" s="98">
        <v>8.4195307360469991E-3</v>
      </c>
      <c r="E295" s="98">
        <v>4.5529762278108295E-3</v>
      </c>
      <c r="F295" s="98">
        <v>2.2129829541550155E-3</v>
      </c>
      <c r="G295" s="98">
        <v>2.5679435110627191E-3</v>
      </c>
      <c r="H295" s="98">
        <v>5.8549266497630514E-3</v>
      </c>
      <c r="I295" s="98">
        <v>1.3740560094912667E-3</v>
      </c>
      <c r="J295" s="98">
        <v>5.5097244521794585E-3</v>
      </c>
      <c r="K295" s="98">
        <v>1.760283704782532E-2</v>
      </c>
      <c r="L295" s="98">
        <v>9.5289130625482218E-3</v>
      </c>
      <c r="M295" s="98">
        <v>3.7687208595952857E-3</v>
      </c>
      <c r="N295" s="98">
        <v>4.3159747677646212E-3</v>
      </c>
      <c r="O295" s="98">
        <v>7.9254335078644926E-3</v>
      </c>
      <c r="P295" s="98">
        <v>0</v>
      </c>
      <c r="Q295" s="98">
        <v>3.407599563463249E-3</v>
      </c>
      <c r="R295" s="98">
        <v>2.9118712930596057E-2</v>
      </c>
      <c r="S295" s="98">
        <v>2.5125692230924319E-2</v>
      </c>
      <c r="T295" s="98">
        <v>1.4478282034974432E-2</v>
      </c>
      <c r="U295" s="98">
        <v>2.6611426481177935E-2</v>
      </c>
      <c r="V295" s="98">
        <v>2.3243201876037189E-2</v>
      </c>
      <c r="W295" s="98">
        <v>7.6989775314793757E-2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1.350263098858705</v>
      </c>
      <c r="D296" s="122">
        <v>1.0891892495627975</v>
      </c>
      <c r="E296" s="122">
        <v>0.94558085957024518</v>
      </c>
      <c r="F296" s="122">
        <v>1.1523654004329091</v>
      </c>
      <c r="G296" s="122">
        <v>1.0734053052540429</v>
      </c>
      <c r="H296" s="122">
        <v>1.5069201372593719</v>
      </c>
      <c r="I296" s="122">
        <v>1.6200293024626582</v>
      </c>
      <c r="J296" s="122">
        <v>1.288204887038054</v>
      </c>
      <c r="K296" s="122">
        <v>1.0512542529893745</v>
      </c>
      <c r="L296" s="122">
        <v>1.0691339336139705</v>
      </c>
      <c r="M296" s="122">
        <v>0.64304182893471284</v>
      </c>
      <c r="N296" s="122">
        <v>0.90377080308036473</v>
      </c>
      <c r="O296" s="122">
        <v>0.90575512927810142</v>
      </c>
      <c r="P296" s="122">
        <v>0</v>
      </c>
      <c r="Q296" s="122">
        <v>0.56989865629493019</v>
      </c>
      <c r="R296" s="122">
        <v>1.6288457892255417</v>
      </c>
      <c r="S296" s="122">
        <v>1.2281652666485843</v>
      </c>
      <c r="T296" s="122">
        <v>0.90227464107123057</v>
      </c>
      <c r="U296" s="122">
        <v>0.71074745791848493</v>
      </c>
      <c r="V296" s="122">
        <v>1.3219728374152397</v>
      </c>
      <c r="W296" s="122">
        <v>1.4036927502866872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0.16282274931195617</v>
      </c>
      <c r="D297" s="98">
        <v>0.1012979964280305</v>
      </c>
      <c r="E297" s="98">
        <v>8.0124558543837668E-2</v>
      </c>
      <c r="F297" s="98">
        <v>0.11363195929493954</v>
      </c>
      <c r="G297" s="98">
        <v>0.11675026951035997</v>
      </c>
      <c r="H297" s="98">
        <v>0.12840692227894313</v>
      </c>
      <c r="I297" s="98">
        <v>0.1179880521625543</v>
      </c>
      <c r="J297" s="98">
        <v>5.6165460482651905E-2</v>
      </c>
      <c r="K297" s="98">
        <v>7.1790387269717315E-2</v>
      </c>
      <c r="L297" s="98">
        <v>4.8235809141260744E-2</v>
      </c>
      <c r="M297" s="98">
        <v>3.0004878439958853E-2</v>
      </c>
      <c r="N297" s="98">
        <v>3.6096857802386972E-2</v>
      </c>
      <c r="O297" s="98">
        <v>3.6646712868835828E-2</v>
      </c>
      <c r="P297" s="98">
        <v>0</v>
      </c>
      <c r="Q297" s="98">
        <v>2.0890144567295887E-2</v>
      </c>
      <c r="R297" s="98">
        <v>5.7147068842757817E-2</v>
      </c>
      <c r="S297" s="98">
        <v>4.5609609137764746E-2</v>
      </c>
      <c r="T297" s="98">
        <v>3.0095185719887684E-2</v>
      </c>
      <c r="U297" s="98">
        <v>2.1401159960812811E-2</v>
      </c>
      <c r="V297" s="98">
        <v>3.9121373363947123E-2</v>
      </c>
      <c r="W297" s="98">
        <v>5.6582410119060067E-2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8.6502824376025173E-5</v>
      </c>
      <c r="H298" s="98">
        <v>8.4788420556068244E-5</v>
      </c>
      <c r="I298" s="98">
        <v>9.0645995728565339E-5</v>
      </c>
      <c r="J298" s="98">
        <v>0</v>
      </c>
      <c r="K298" s="98">
        <v>8.5922807441783812E-5</v>
      </c>
      <c r="L298" s="98">
        <v>1.017809983055415E-4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9.7784432107435307E-5</v>
      </c>
      <c r="S298" s="98">
        <v>1.0437182015782579E-4</v>
      </c>
      <c r="T298" s="98">
        <v>1.0756812681338141E-4</v>
      </c>
      <c r="U298" s="98">
        <v>0</v>
      </c>
      <c r="V298" s="98">
        <v>0</v>
      </c>
      <c r="W298" s="98">
        <v>1.0831599194709413E-4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2.5985065849980843E-5</v>
      </c>
      <c r="H299" s="101">
        <v>2.4398225807750752E-5</v>
      </c>
      <c r="I299" s="101">
        <v>3.0785875987201604E-5</v>
      </c>
      <c r="J299" s="101">
        <v>0</v>
      </c>
      <c r="K299" s="101">
        <v>2.5112089559995744E-5</v>
      </c>
      <c r="L299" s="101">
        <v>5.6798697672792091E-5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2.4397067366362668E-5</v>
      </c>
      <c r="S299" s="101">
        <v>2.8651905267464158E-5</v>
      </c>
      <c r="T299" s="101">
        <v>2.9029241506905175E-5</v>
      </c>
      <c r="U299" s="101">
        <v>0</v>
      </c>
      <c r="V299" s="101">
        <v>0</v>
      </c>
      <c r="W299" s="101">
        <v>2.8104761554366688E-5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6.0517758526044327E-5</v>
      </c>
      <c r="H300" s="104">
        <v>6.0390194748317498E-5</v>
      </c>
      <c r="I300" s="104">
        <v>5.9860119741363735E-5</v>
      </c>
      <c r="J300" s="104">
        <v>0</v>
      </c>
      <c r="K300" s="104">
        <v>6.0810717881788061E-5</v>
      </c>
      <c r="L300" s="104">
        <v>4.4982300632749405E-5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7.3387364741072639E-5</v>
      </c>
      <c r="S300" s="104">
        <v>7.5719914890361628E-5</v>
      </c>
      <c r="T300" s="104">
        <v>7.8538885306476239E-5</v>
      </c>
      <c r="U300" s="104">
        <v>0</v>
      </c>
      <c r="V300" s="104">
        <v>0</v>
      </c>
      <c r="W300" s="104">
        <v>8.0211230392727447E-5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1.1610734118025055</v>
      </c>
      <c r="D301" s="101">
        <v>0.96701842494268431</v>
      </c>
      <c r="E301" s="101">
        <v>0.83964349451572096</v>
      </c>
      <c r="F301" s="101">
        <v>1.0056936434227843</v>
      </c>
      <c r="G301" s="101">
        <v>0.91900608107489312</v>
      </c>
      <c r="H301" s="101">
        <v>1.3037492534904132</v>
      </c>
      <c r="I301" s="101">
        <v>1.3783948561306449</v>
      </c>
      <c r="J301" s="101">
        <v>1.1520822096282091</v>
      </c>
      <c r="K301" s="101">
        <v>0.90069766619287095</v>
      </c>
      <c r="L301" s="101">
        <v>0.84867674059071263</v>
      </c>
      <c r="M301" s="101">
        <v>0.53585008770990861</v>
      </c>
      <c r="N301" s="101">
        <v>0.79650632870862359</v>
      </c>
      <c r="O301" s="101">
        <v>0.81690352156961499</v>
      </c>
      <c r="P301" s="101">
        <v>0</v>
      </c>
      <c r="Q301" s="101">
        <v>0.49145316295393698</v>
      </c>
      <c r="R301" s="101">
        <v>1.3899093665696307</v>
      </c>
      <c r="S301" s="101">
        <v>1.0521116828282631</v>
      </c>
      <c r="T301" s="101">
        <v>0.73352794408314337</v>
      </c>
      <c r="U301" s="101">
        <v>0.6013960478054885</v>
      </c>
      <c r="V301" s="101">
        <v>1.1683331351241513</v>
      </c>
      <c r="W301" s="101">
        <v>1.1636213472080443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2.636693774424332E-2</v>
      </c>
      <c r="D302" s="104">
        <v>2.0872828192082724E-2</v>
      </c>
      <c r="E302" s="104">
        <v>2.5812806510686546E-2</v>
      </c>
      <c r="F302" s="104">
        <v>3.303979771518531E-2</v>
      </c>
      <c r="G302" s="104">
        <v>3.7562451844413855E-2</v>
      </c>
      <c r="H302" s="104">
        <v>7.4679173069459495E-2</v>
      </c>
      <c r="I302" s="104">
        <v>0.1235557481737303</v>
      </c>
      <c r="J302" s="104">
        <v>7.9957216927193139E-2</v>
      </c>
      <c r="K302" s="104">
        <v>7.8680276719344314E-2</v>
      </c>
      <c r="L302" s="104">
        <v>0.17211960288369144</v>
      </c>
      <c r="M302" s="104">
        <v>7.7186862784845434E-2</v>
      </c>
      <c r="N302" s="104">
        <v>7.1167616569354136E-2</v>
      </c>
      <c r="O302" s="104">
        <v>5.2204894839650642E-2</v>
      </c>
      <c r="P302" s="104">
        <v>0</v>
      </c>
      <c r="Q302" s="104">
        <v>5.7555348773697335E-2</v>
      </c>
      <c r="R302" s="104">
        <v>0.18169156938104575</v>
      </c>
      <c r="S302" s="104">
        <v>0.13033960286239876</v>
      </c>
      <c r="T302" s="104">
        <v>0.13854394314138613</v>
      </c>
      <c r="U302" s="104">
        <v>8.7950250152183565E-2</v>
      </c>
      <c r="V302" s="104">
        <v>0.11451832892714141</v>
      </c>
      <c r="W302" s="104">
        <v>0.18338067696763566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8.0622618867067872E-3</v>
      </c>
      <c r="D303" s="98">
        <v>5.8633752362864727E-3</v>
      </c>
      <c r="E303" s="98">
        <v>7.9928505411023393E-3</v>
      </c>
      <c r="F303" s="98">
        <v>9.9620424845534346E-3</v>
      </c>
      <c r="G303" s="98">
        <v>1.0433297717574976E-2</v>
      </c>
      <c r="H303" s="98">
        <v>1.9873481264542674E-2</v>
      </c>
      <c r="I303" s="98">
        <v>3.9099206066542914E-2</v>
      </c>
      <c r="J303" s="98">
        <v>2.3579537049257891E-2</v>
      </c>
      <c r="K303" s="98">
        <v>2.1383984483693375E-2</v>
      </c>
      <c r="L303" s="98">
        <v>9.2007048580029088E-2</v>
      </c>
      <c r="M303" s="98">
        <v>1.9909654251230317E-2</v>
      </c>
      <c r="N303" s="98">
        <v>2.2720968943358077E-2</v>
      </c>
      <c r="O303" s="98">
        <v>1.7182616627482654E-2</v>
      </c>
      <c r="P303" s="98">
        <v>0</v>
      </c>
      <c r="Q303" s="98">
        <v>1.5629072092176899E-2</v>
      </c>
      <c r="R303" s="98">
        <v>4.5672340386477155E-2</v>
      </c>
      <c r="S303" s="98">
        <v>3.6341084897313101E-2</v>
      </c>
      <c r="T303" s="98">
        <v>3.8230603200021529E-2</v>
      </c>
      <c r="U303" s="98">
        <v>2.2368501020371787E-2</v>
      </c>
      <c r="V303" s="98">
        <v>3.0026114060732117E-2</v>
      </c>
      <c r="W303" s="98">
        <v>4.8970057175830875E-2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1.8304675857536531E-2</v>
      </c>
      <c r="D304" s="98">
        <v>1.5009452955796252E-2</v>
      </c>
      <c r="E304" s="98">
        <v>1.7819955969584206E-2</v>
      </c>
      <c r="F304" s="98">
        <v>2.3077755230631877E-2</v>
      </c>
      <c r="G304" s="98">
        <v>2.7129154126838875E-2</v>
      </c>
      <c r="H304" s="98">
        <v>5.4805691804916817E-2</v>
      </c>
      <c r="I304" s="98">
        <v>8.4456542107187393E-2</v>
      </c>
      <c r="J304" s="98">
        <v>5.6377679877935245E-2</v>
      </c>
      <c r="K304" s="98">
        <v>5.7296292235650935E-2</v>
      </c>
      <c r="L304" s="98">
        <v>8.0112554303662334E-2</v>
      </c>
      <c r="M304" s="98">
        <v>5.7277208533615113E-2</v>
      </c>
      <c r="N304" s="98">
        <v>4.8446647625996063E-2</v>
      </c>
      <c r="O304" s="98">
        <v>3.5022278212167988E-2</v>
      </c>
      <c r="P304" s="98">
        <v>0</v>
      </c>
      <c r="Q304" s="98">
        <v>4.1926276681520436E-2</v>
      </c>
      <c r="R304" s="98">
        <v>0.13601922899456859</v>
      </c>
      <c r="S304" s="98">
        <v>9.3998517965085668E-2</v>
      </c>
      <c r="T304" s="98">
        <v>0.1003133399413646</v>
      </c>
      <c r="U304" s="98">
        <v>6.5581749131811778E-2</v>
      </c>
      <c r="V304" s="98">
        <v>8.4492214866409288E-2</v>
      </c>
      <c r="W304" s="98">
        <v>0.1344106197918048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0.87649992251322051</v>
      </c>
      <c r="D305" s="122">
        <v>0.72212934065807799</v>
      </c>
      <c r="E305" s="122">
        <v>0.57614429369184728</v>
      </c>
      <c r="F305" s="122">
        <v>0.64296408851562137</v>
      </c>
      <c r="G305" s="122">
        <v>0.64567412142767999</v>
      </c>
      <c r="H305" s="122">
        <v>0.8877601375002484</v>
      </c>
      <c r="I305" s="122">
        <v>0.99935737258021218</v>
      </c>
      <c r="J305" s="122">
        <v>0.78488476286351871</v>
      </c>
      <c r="K305" s="122">
        <v>0.57839273712392791</v>
      </c>
      <c r="L305" s="122">
        <v>0.67571518052922452</v>
      </c>
      <c r="M305" s="122">
        <v>0.38099048418737946</v>
      </c>
      <c r="N305" s="122">
        <v>0.52110631319044132</v>
      </c>
      <c r="O305" s="122">
        <v>0.50751580207207847</v>
      </c>
      <c r="P305" s="122">
        <v>0</v>
      </c>
      <c r="Q305" s="122">
        <v>0.31742007129581334</v>
      </c>
      <c r="R305" s="122">
        <v>0.86060324655563569</v>
      </c>
      <c r="S305" s="122">
        <v>0.65153610146853025</v>
      </c>
      <c r="T305" s="122">
        <v>0.47840810324606137</v>
      </c>
      <c r="U305" s="122">
        <v>0.37144245599857173</v>
      </c>
      <c r="V305" s="122">
        <v>0.68590275404467282</v>
      </c>
      <c r="W305" s="122">
        <v>0.70783470725520603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0.41776719864037071</v>
      </c>
      <c r="D306" s="98">
        <v>0.37195952837427138</v>
      </c>
      <c r="E306" s="98">
        <v>0.28832254563806325</v>
      </c>
      <c r="F306" s="98">
        <v>0.37764792385589702</v>
      </c>
      <c r="G306" s="98">
        <v>0.31315493889087687</v>
      </c>
      <c r="H306" s="98">
        <v>0.36837744341141737</v>
      </c>
      <c r="I306" s="98">
        <v>0.42440207934289897</v>
      </c>
      <c r="J306" s="98">
        <v>0.27914046511753438</v>
      </c>
      <c r="K306" s="98">
        <v>0.26641614266396924</v>
      </c>
      <c r="L306" s="98">
        <v>0.26956179454668738</v>
      </c>
      <c r="M306" s="98">
        <v>0.16482484366626066</v>
      </c>
      <c r="N306" s="98">
        <v>0.19879833994589599</v>
      </c>
      <c r="O306" s="98">
        <v>0.18742077401864943</v>
      </c>
      <c r="P306" s="98">
        <v>0</v>
      </c>
      <c r="Q306" s="98">
        <v>0.10699548107584191</v>
      </c>
      <c r="R306" s="98">
        <v>0.22394624110722236</v>
      </c>
      <c r="S306" s="98">
        <v>0.19445003901603053</v>
      </c>
      <c r="T306" s="98">
        <v>0.15194169720444556</v>
      </c>
      <c r="U306" s="98">
        <v>0.11578929894980491</v>
      </c>
      <c r="V306" s="98">
        <v>0.21021469359117192</v>
      </c>
      <c r="W306" s="98">
        <v>0.20374220450865993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0.4587327238728498</v>
      </c>
      <c r="D307" s="33">
        <v>0.35016981228380661</v>
      </c>
      <c r="E307" s="33">
        <v>0.28782174805378408</v>
      </c>
      <c r="F307" s="33">
        <v>0.26531616465972441</v>
      </c>
      <c r="G307" s="33">
        <v>0.33251918253680307</v>
      </c>
      <c r="H307" s="33">
        <v>0.51938269408883109</v>
      </c>
      <c r="I307" s="33">
        <v>0.5749552932373132</v>
      </c>
      <c r="J307" s="33">
        <v>0.50574429774598428</v>
      </c>
      <c r="K307" s="33">
        <v>0.31197659445995873</v>
      </c>
      <c r="L307" s="33">
        <v>0.40615338598253709</v>
      </c>
      <c r="M307" s="33">
        <v>0.21616564052111881</v>
      </c>
      <c r="N307" s="33">
        <v>0.32230797324454535</v>
      </c>
      <c r="O307" s="33">
        <v>0.3200950280534291</v>
      </c>
      <c r="P307" s="33">
        <v>0</v>
      </c>
      <c r="Q307" s="33">
        <v>0.21042459021997142</v>
      </c>
      <c r="R307" s="33">
        <v>0.6366570054484133</v>
      </c>
      <c r="S307" s="33">
        <v>0.45708606245249972</v>
      </c>
      <c r="T307" s="33">
        <v>0.32646640604161581</v>
      </c>
      <c r="U307" s="33">
        <v>0.25565315704876684</v>
      </c>
      <c r="V307" s="33">
        <v>0.47568806045350087</v>
      </c>
      <c r="W307" s="33">
        <v>0.50409250274654605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11.384800975742202</v>
      </c>
      <c r="D309" s="117">
        <f t="shared" si="136"/>
        <v>9.0812299582858671</v>
      </c>
      <c r="E309" s="117">
        <f t="shared" si="136"/>
        <v>7.5712955213133206</v>
      </c>
      <c r="F309" s="117">
        <f t="shared" si="136"/>
        <v>9.6627445613204355</v>
      </c>
      <c r="G309" s="117">
        <f t="shared" si="136"/>
        <v>9.4503255221054339</v>
      </c>
      <c r="H309" s="117">
        <f t="shared" si="136"/>
        <v>12.248575027503989</v>
      </c>
      <c r="I309" s="117">
        <f t="shared" si="136"/>
        <v>12.477975201745579</v>
      </c>
      <c r="J309" s="117">
        <f t="shared" si="136"/>
        <v>10.180442511996846</v>
      </c>
      <c r="K309" s="117">
        <f t="shared" si="136"/>
        <v>8.9844388077266384</v>
      </c>
      <c r="L309" s="117">
        <f t="shared" si="136"/>
        <v>9.1704452149136131</v>
      </c>
      <c r="M309" s="117">
        <f t="shared" si="136"/>
        <v>4.1731041262856818</v>
      </c>
      <c r="N309" s="117">
        <f t="shared" si="136"/>
        <v>6.189048453731858</v>
      </c>
      <c r="O309" s="117">
        <f t="shared" si="136"/>
        <v>6.3927890836734642</v>
      </c>
      <c r="P309" s="117">
        <f t="shared" si="136"/>
        <v>0</v>
      </c>
      <c r="Q309" s="117">
        <f t="shared" si="136"/>
        <v>3.3868231806612354</v>
      </c>
      <c r="R309" s="117">
        <f t="shared" ref="R309:V309" si="137">R310+R313+R315+R324</f>
        <v>10.956438740316656</v>
      </c>
      <c r="S309" s="117">
        <f t="shared" si="137"/>
        <v>7.4717769693731366</v>
      </c>
      <c r="T309" s="117">
        <f t="shared" si="137"/>
        <v>5.3716634357564894</v>
      </c>
      <c r="U309" s="117">
        <f t="shared" si="137"/>
        <v>3.8897596742415135</v>
      </c>
      <c r="V309" s="117">
        <f t="shared" si="137"/>
        <v>5.9574160596727399</v>
      </c>
      <c r="W309" s="117">
        <f t="shared" ref="W309" si="138">W310+W313+W315+W324</f>
        <v>9.3214447433727283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9.8197675253745853</v>
      </c>
      <c r="D310" s="122">
        <f t="shared" si="139"/>
        <v>7.7960875324509473</v>
      </c>
      <c r="E310" s="122">
        <f t="shared" si="139"/>
        <v>6.4922853530393319</v>
      </c>
      <c r="F310" s="122">
        <f t="shared" si="139"/>
        <v>8.4048247565768843</v>
      </c>
      <c r="G310" s="122">
        <f t="shared" si="139"/>
        <v>8.2319839277292317</v>
      </c>
      <c r="H310" s="122">
        <f t="shared" si="139"/>
        <v>10.524859064028124</v>
      </c>
      <c r="I310" s="122">
        <f t="shared" si="139"/>
        <v>10.595440466013423</v>
      </c>
      <c r="J310" s="122">
        <f t="shared" si="139"/>
        <v>8.6667548668035757</v>
      </c>
      <c r="K310" s="122">
        <f t="shared" si="139"/>
        <v>7.7612068005932118</v>
      </c>
      <c r="L310" s="122">
        <f t="shared" si="139"/>
        <v>7.8705989771441978</v>
      </c>
      <c r="M310" s="122">
        <f t="shared" si="139"/>
        <v>3.4120245806826763</v>
      </c>
      <c r="N310" s="122">
        <f t="shared" si="139"/>
        <v>5.1302043213735002</v>
      </c>
      <c r="O310" s="122">
        <f t="shared" si="139"/>
        <v>5.3227826590790137</v>
      </c>
      <c r="P310" s="122">
        <f t="shared" si="139"/>
        <v>0</v>
      </c>
      <c r="Q310" s="122">
        <f t="shared" si="139"/>
        <v>2.697069264894453</v>
      </c>
      <c r="R310" s="122">
        <f t="shared" ref="R310:V310" si="140">SUM(R311:R312)</f>
        <v>8.9100954194385746</v>
      </c>
      <c r="S310" s="122">
        <f t="shared" si="140"/>
        <v>5.904741174616559</v>
      </c>
      <c r="T310" s="122">
        <f t="shared" si="140"/>
        <v>4.2189547351219758</v>
      </c>
      <c r="U310" s="122">
        <f t="shared" si="140"/>
        <v>2.9193880134261643</v>
      </c>
      <c r="V310" s="122">
        <f t="shared" si="140"/>
        <v>4.2533390161937019</v>
      </c>
      <c r="W310" s="122">
        <f t="shared" ref="W310" si="141">SUM(W311:W312)</f>
        <v>7.2902110252328169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9.5854390042771964</v>
      </c>
      <c r="D311" s="98">
        <v>7.6124812994440152</v>
      </c>
      <c r="E311" s="98">
        <v>6.3462932344491554</v>
      </c>
      <c r="F311" s="98">
        <v>8.2143112325829026</v>
      </c>
      <c r="G311" s="98">
        <v>8.0494959170045188</v>
      </c>
      <c r="H311" s="98">
        <v>10.295615977049353</v>
      </c>
      <c r="I311" s="98">
        <v>10.364693270514195</v>
      </c>
      <c r="J311" s="98">
        <v>8.4807698050997082</v>
      </c>
      <c r="K311" s="98">
        <v>7.5993492496205697</v>
      </c>
      <c r="L311" s="98">
        <v>7.70735231955085</v>
      </c>
      <c r="M311" s="98">
        <v>3.3420352379008347</v>
      </c>
      <c r="N311" s="98">
        <v>5.0259785891305819</v>
      </c>
      <c r="O311" s="98">
        <v>5.2155883294949659</v>
      </c>
      <c r="P311" s="98">
        <v>0</v>
      </c>
      <c r="Q311" s="98">
        <v>2.6433056180320404</v>
      </c>
      <c r="R311" s="98">
        <v>8.7332989477818099</v>
      </c>
      <c r="S311" s="98">
        <v>5.7881235437487035</v>
      </c>
      <c r="T311" s="98">
        <v>4.1359523493998056</v>
      </c>
      <c r="U311" s="98">
        <v>2.8621326213569365</v>
      </c>
      <c r="V311" s="98">
        <v>4.1701607959456028</v>
      </c>
      <c r="W311" s="98">
        <v>7.14793686975319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0.2343285210973885</v>
      </c>
      <c r="D312" s="98">
        <v>0.18360623300693202</v>
      </c>
      <c r="E312" s="98">
        <v>0.14599211859017641</v>
      </c>
      <c r="F312" s="98">
        <v>0.19051352399398211</v>
      </c>
      <c r="G312" s="98">
        <v>0.18248801072471263</v>
      </c>
      <c r="H312" s="98">
        <v>0.22924308697877091</v>
      </c>
      <c r="I312" s="98">
        <v>0.23074719549922815</v>
      </c>
      <c r="J312" s="98">
        <v>0.18598506170386778</v>
      </c>
      <c r="K312" s="98">
        <v>0.16185755097264218</v>
      </c>
      <c r="L312" s="98">
        <v>0.16324665759334797</v>
      </c>
      <c r="M312" s="98">
        <v>6.9989342781841643E-2</v>
      </c>
      <c r="N312" s="98">
        <v>0.10422573224291816</v>
      </c>
      <c r="O312" s="98">
        <v>0.10719432958404745</v>
      </c>
      <c r="P312" s="98">
        <v>0</v>
      </c>
      <c r="Q312" s="98">
        <v>5.3763646862412751E-2</v>
      </c>
      <c r="R312" s="98">
        <v>0.17679647165676485</v>
      </c>
      <c r="S312" s="98">
        <v>0.11661763086785543</v>
      </c>
      <c r="T312" s="98">
        <v>8.3002385722170238E-2</v>
      </c>
      <c r="U312" s="98">
        <v>5.7255392069227792E-2</v>
      </c>
      <c r="V312" s="98">
        <v>8.3178220248098927E-2</v>
      </c>
      <c r="W312" s="98">
        <v>0.14227415547962718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9.6624098069405286E-3</v>
      </c>
      <c r="D313" s="122">
        <f t="shared" si="142"/>
        <v>2.010826807963003E-2</v>
      </c>
      <c r="E313" s="122">
        <f t="shared" si="142"/>
        <v>1.1227591355787317E-2</v>
      </c>
      <c r="F313" s="122">
        <f t="shared" si="142"/>
        <v>5.6293282705252162E-3</v>
      </c>
      <c r="G313" s="122">
        <f t="shared" si="142"/>
        <v>6.733911807071378E-3</v>
      </c>
      <c r="H313" s="122">
        <f t="shared" si="142"/>
        <v>1.5816942105170987E-2</v>
      </c>
      <c r="I313" s="122">
        <f t="shared" si="142"/>
        <v>3.8218896569476224E-3</v>
      </c>
      <c r="J313" s="122">
        <f t="shared" si="142"/>
        <v>1.5773906202430337E-2</v>
      </c>
      <c r="K313" s="122">
        <f t="shared" si="142"/>
        <v>5.1864847325816456E-2</v>
      </c>
      <c r="L313" s="122">
        <f t="shared" si="142"/>
        <v>2.8891783651099522E-2</v>
      </c>
      <c r="M313" s="122">
        <f t="shared" si="142"/>
        <v>1.181222223923644E-2</v>
      </c>
      <c r="N313" s="122">
        <f t="shared" si="142"/>
        <v>1.4061160753674709E-2</v>
      </c>
      <c r="O313" s="122">
        <f t="shared" si="142"/>
        <v>2.6990857249581748E-2</v>
      </c>
      <c r="P313" s="122">
        <f t="shared" si="142"/>
        <v>0</v>
      </c>
      <c r="Q313" s="122">
        <f t="shared" si="142"/>
        <v>1.2619578910254689E-2</v>
      </c>
      <c r="R313" s="122">
        <f t="shared" si="142"/>
        <v>0.11035123691409775</v>
      </c>
      <c r="S313" s="122">
        <f t="shared" si="142"/>
        <v>9.6945547525045833E-2</v>
      </c>
      <c r="T313" s="122">
        <f t="shared" si="142"/>
        <v>5.6694666909871835E-2</v>
      </c>
      <c r="U313" s="122">
        <f t="shared" si="142"/>
        <v>0.10559719917905647</v>
      </c>
      <c r="V313" s="122">
        <f t="shared" si="142"/>
        <v>9.3470509343702421E-2</v>
      </c>
      <c r="W313" s="122">
        <f t="shared" si="142"/>
        <v>0.31362494251789041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9.6624098069405286E-3</v>
      </c>
      <c r="D314" s="98">
        <v>2.010826807963003E-2</v>
      </c>
      <c r="E314" s="98">
        <v>1.1227591355787317E-2</v>
      </c>
      <c r="F314" s="98">
        <v>5.6293282705252162E-3</v>
      </c>
      <c r="G314" s="98">
        <v>6.733911807071378E-3</v>
      </c>
      <c r="H314" s="98">
        <v>1.5816942105170987E-2</v>
      </c>
      <c r="I314" s="98">
        <v>3.8218896569476224E-3</v>
      </c>
      <c r="J314" s="98">
        <v>1.5773906202430337E-2</v>
      </c>
      <c r="K314" s="98">
        <v>5.1864847325816456E-2</v>
      </c>
      <c r="L314" s="98">
        <v>2.8891783651099522E-2</v>
      </c>
      <c r="M314" s="98">
        <v>1.181222223923644E-2</v>
      </c>
      <c r="N314" s="98">
        <v>1.4061160753674709E-2</v>
      </c>
      <c r="O314" s="98">
        <v>2.6990857249581748E-2</v>
      </c>
      <c r="P314" s="98">
        <v>0</v>
      </c>
      <c r="Q314" s="98">
        <v>1.2619578910254689E-2</v>
      </c>
      <c r="R314" s="98">
        <v>0.11035123691409775</v>
      </c>
      <c r="S314" s="98">
        <v>9.6945547525045833E-2</v>
      </c>
      <c r="T314" s="98">
        <v>5.6694666909871835E-2</v>
      </c>
      <c r="U314" s="98">
        <v>0.10559719917905647</v>
      </c>
      <c r="V314" s="98">
        <v>9.3470509343702421E-2</v>
      </c>
      <c r="W314" s="98">
        <v>0.31362494251789041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0.9415340087942532</v>
      </c>
      <c r="D315" s="122">
        <v>0.76300615035333708</v>
      </c>
      <c r="E315" s="122">
        <v>0.66549497052609108</v>
      </c>
      <c r="F315" s="122">
        <v>0.81157065564217745</v>
      </c>
      <c r="G315" s="122">
        <v>0.75817150038748171</v>
      </c>
      <c r="H315" s="122">
        <v>1.0738190288259823</v>
      </c>
      <c r="I315" s="122">
        <v>1.1655095312510209</v>
      </c>
      <c r="J315" s="122">
        <v>0.92821345869334104</v>
      </c>
      <c r="K315" s="122">
        <v>0.76077803476613826</v>
      </c>
      <c r="L315" s="122">
        <v>0.78365639431420475</v>
      </c>
      <c r="M315" s="122">
        <v>0.47606037814212954</v>
      </c>
      <c r="N315" s="122">
        <v>0.66552392423727902</v>
      </c>
      <c r="O315" s="122">
        <v>0.67109564042927339</v>
      </c>
      <c r="P315" s="122">
        <v>0</v>
      </c>
      <c r="Q315" s="122">
        <v>0.4397919132833274</v>
      </c>
      <c r="R315" s="122">
        <v>1.2730509489913995</v>
      </c>
      <c r="S315" s="122">
        <v>0.9669415788981921</v>
      </c>
      <c r="T315" s="122">
        <v>0.72370014475292876</v>
      </c>
      <c r="U315" s="122">
        <v>0.57160984582004237</v>
      </c>
      <c r="V315" s="122">
        <v>1.0627967633839619</v>
      </c>
      <c r="W315" s="122">
        <v>1.1445415864892439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0.10194564325929802</v>
      </c>
      <c r="D316" s="98">
        <v>6.3585596924585652E-2</v>
      </c>
      <c r="E316" s="98">
        <v>5.0443723352506617E-2</v>
      </c>
      <c r="F316" s="98">
        <v>7.1754069403240431E-2</v>
      </c>
      <c r="G316" s="98">
        <v>7.3972653231682381E-2</v>
      </c>
      <c r="H316" s="98">
        <v>8.1660634523536044E-2</v>
      </c>
      <c r="I316" s="98">
        <v>7.5344262215533309E-2</v>
      </c>
      <c r="J316" s="98">
        <v>3.60400528105385E-2</v>
      </c>
      <c r="K316" s="98">
        <v>4.6335879624850661E-2</v>
      </c>
      <c r="L316" s="98">
        <v>3.1348083172541459E-2</v>
      </c>
      <c r="M316" s="98">
        <v>1.9781362844780243E-2</v>
      </c>
      <c r="N316" s="98">
        <v>2.4362093260166411E-2</v>
      </c>
      <c r="O316" s="98">
        <v>2.5576542977494055E-2</v>
      </c>
      <c r="P316" s="98">
        <v>0</v>
      </c>
      <c r="Q316" s="98">
        <v>1.5697298105269371E-2</v>
      </c>
      <c r="R316" s="98">
        <v>4.3923410837842805E-2</v>
      </c>
      <c r="S316" s="98">
        <v>3.5810843346252286E-2</v>
      </c>
      <c r="T316" s="98">
        <v>2.4080816122300137E-2</v>
      </c>
      <c r="U316" s="98">
        <v>1.7391673086613969E-2</v>
      </c>
      <c r="V316" s="98">
        <v>3.2146441531075771E-2</v>
      </c>
      <c r="W316" s="98">
        <v>4.6735482884658543E-2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7.6981825576035134E-5</v>
      </c>
      <c r="H317" s="98">
        <v>7.5906294389591739E-5</v>
      </c>
      <c r="I317" s="98">
        <v>7.9519221408021781E-5</v>
      </c>
      <c r="J317" s="98">
        <v>0</v>
      </c>
      <c r="K317" s="98">
        <v>7.7018887293227621E-5</v>
      </c>
      <c r="L317" s="98">
        <v>8.1895339523096623E-5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9.2139024885179536E-5</v>
      </c>
      <c r="S317" s="98">
        <v>9.8216246485872968E-5</v>
      </c>
      <c r="T317" s="98">
        <v>1.0176678073812587E-4</v>
      </c>
      <c r="U317" s="98">
        <v>0</v>
      </c>
      <c r="V317" s="98">
        <v>0</v>
      </c>
      <c r="W317" s="98">
        <v>1.0342497473196085E-4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1.6464067049990814E-5</v>
      </c>
      <c r="H318" s="101">
        <v>1.5516099641274244E-5</v>
      </c>
      <c r="I318" s="101">
        <v>1.9659101666658049E-5</v>
      </c>
      <c r="J318" s="101">
        <v>0</v>
      </c>
      <c r="K318" s="101">
        <v>1.6208169411439556E-5</v>
      </c>
      <c r="L318" s="101">
        <v>3.6913038890347218E-5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1.87516601441069E-5</v>
      </c>
      <c r="S318" s="101">
        <v>2.2496331595511336E-5</v>
      </c>
      <c r="T318" s="101">
        <v>2.3227895431649634E-5</v>
      </c>
      <c r="U318" s="101">
        <v>0</v>
      </c>
      <c r="V318" s="101">
        <v>0</v>
      </c>
      <c r="W318" s="101">
        <v>2.3213744339233407E-5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6.0517758526044327E-5</v>
      </c>
      <c r="H319" s="104">
        <v>6.0390194748317498E-5</v>
      </c>
      <c r="I319" s="104">
        <v>5.9860119741363735E-5</v>
      </c>
      <c r="J319" s="104">
        <v>0</v>
      </c>
      <c r="K319" s="104">
        <v>6.0810717881788061E-5</v>
      </c>
      <c r="L319" s="104">
        <v>4.4982300632749405E-5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7.3387364741072639E-5</v>
      </c>
      <c r="S319" s="104">
        <v>7.5719914890361628E-5</v>
      </c>
      <c r="T319" s="104">
        <v>7.8538885306476239E-5</v>
      </c>
      <c r="U319" s="104">
        <v>0</v>
      </c>
      <c r="V319" s="104">
        <v>0</v>
      </c>
      <c r="W319" s="104">
        <v>8.0211230392727447E-5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0.81562018599818675</v>
      </c>
      <c r="D320" s="101">
        <v>0.68028628377146638</v>
      </c>
      <c r="E320" s="101">
        <v>0.59159965391413971</v>
      </c>
      <c r="F320" s="101">
        <v>0.70970870969464828</v>
      </c>
      <c r="G320" s="101">
        <v>0.64961772719617872</v>
      </c>
      <c r="H320" s="101">
        <v>0.9232040907713448</v>
      </c>
      <c r="I320" s="101">
        <v>0.97789060571393627</v>
      </c>
      <c r="J320" s="101">
        <v>0.81903267630741916</v>
      </c>
      <c r="K320" s="101">
        <v>0.64183076835021025</v>
      </c>
      <c r="L320" s="101">
        <v>0.60637528556243925</v>
      </c>
      <c r="M320" s="101">
        <v>0.38470788185609373</v>
      </c>
      <c r="N320" s="101">
        <v>0.57627644490602814</v>
      </c>
      <c r="O320" s="101">
        <v>0.5979202611158112</v>
      </c>
      <c r="P320" s="101">
        <v>0</v>
      </c>
      <c r="Q320" s="101">
        <v>0.37038930917762114</v>
      </c>
      <c r="R320" s="101">
        <v>1.0582423872637876</v>
      </c>
      <c r="S320" s="101">
        <v>0.80908724553560263</v>
      </c>
      <c r="T320" s="101">
        <v>0.56952144233425905</v>
      </c>
      <c r="U320" s="101">
        <v>0.47111368307316281</v>
      </c>
      <c r="V320" s="101">
        <v>0.92245114994568422</v>
      </c>
      <c r="W320" s="101">
        <v>0.92438986389605848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2.396817953676848E-2</v>
      </c>
      <c r="D321" s="104">
        <v>1.9134269657285041E-2</v>
      </c>
      <c r="E321" s="104">
        <v>2.3451593259444795E-2</v>
      </c>
      <c r="F321" s="104">
        <v>3.0107876544288686E-2</v>
      </c>
      <c r="G321" s="104">
        <v>3.4504138134044592E-2</v>
      </c>
      <c r="H321" s="104">
        <v>6.8878397236712019E-2</v>
      </c>
      <c r="I321" s="104">
        <v>0.11219514410014328</v>
      </c>
      <c r="J321" s="104">
        <v>7.3140729575383479E-2</v>
      </c>
      <c r="K321" s="104">
        <v>7.2534367903784078E-2</v>
      </c>
      <c r="L321" s="104">
        <v>0.145851130239701</v>
      </c>
      <c r="M321" s="104">
        <v>7.1571133441255569E-2</v>
      </c>
      <c r="N321" s="104">
        <v>6.4885386071084461E-2</v>
      </c>
      <c r="O321" s="104">
        <v>4.7598836335968155E-2</v>
      </c>
      <c r="P321" s="104">
        <v>0</v>
      </c>
      <c r="Q321" s="104">
        <v>5.3705306000436867E-2</v>
      </c>
      <c r="R321" s="104">
        <v>0.17079301186488394</v>
      </c>
      <c r="S321" s="104">
        <v>0.12194527376985134</v>
      </c>
      <c r="T321" s="104">
        <v>0.12999611951563134</v>
      </c>
      <c r="U321" s="104">
        <v>8.310448966026554E-2</v>
      </c>
      <c r="V321" s="104">
        <v>0.10819917190720174</v>
      </c>
      <c r="W321" s="104">
        <v>0.17331281473379492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5.6635036792319496E-3</v>
      </c>
      <c r="D322" s="98">
        <v>4.1248167014887897E-3</v>
      </c>
      <c r="E322" s="98">
        <v>5.6316372898605879E-3</v>
      </c>
      <c r="F322" s="98">
        <v>7.0301213136568083E-3</v>
      </c>
      <c r="G322" s="98">
        <v>7.3749840072057146E-3</v>
      </c>
      <c r="H322" s="98">
        <v>1.40727054317952E-2</v>
      </c>
      <c r="I322" s="98">
        <v>2.7738601992955893E-2</v>
      </c>
      <c r="J322" s="98">
        <v>1.676304969744823E-2</v>
      </c>
      <c r="K322" s="98">
        <v>1.5238075668133141E-2</v>
      </c>
      <c r="L322" s="98">
        <v>6.5738575936038671E-2</v>
      </c>
      <c r="M322" s="98">
        <v>1.4293924907640457E-2</v>
      </c>
      <c r="N322" s="98">
        <v>1.6438738445088398E-2</v>
      </c>
      <c r="O322" s="98">
        <v>1.2576558123800168E-2</v>
      </c>
      <c r="P322" s="98">
        <v>0</v>
      </c>
      <c r="Q322" s="98">
        <v>1.1779029318916435E-2</v>
      </c>
      <c r="R322" s="98">
        <v>3.4773782870315351E-2</v>
      </c>
      <c r="S322" s="98">
        <v>2.7946755804765678E-2</v>
      </c>
      <c r="T322" s="98">
        <v>2.9682779574266734E-2</v>
      </c>
      <c r="U322" s="98">
        <v>1.7522740528453769E-2</v>
      </c>
      <c r="V322" s="98">
        <v>2.3706957040792453E-2</v>
      </c>
      <c r="W322" s="98">
        <v>3.8902194941990119E-2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1.8304675857536531E-2</v>
      </c>
      <c r="D323" s="98">
        <v>1.5009452955796252E-2</v>
      </c>
      <c r="E323" s="98">
        <v>1.7819955969584206E-2</v>
      </c>
      <c r="F323" s="98">
        <v>2.3077755230631877E-2</v>
      </c>
      <c r="G323" s="98">
        <v>2.7129154126838875E-2</v>
      </c>
      <c r="H323" s="98">
        <v>5.4805691804916817E-2</v>
      </c>
      <c r="I323" s="98">
        <v>8.4456542107187393E-2</v>
      </c>
      <c r="J323" s="98">
        <v>5.6377679877935245E-2</v>
      </c>
      <c r="K323" s="98">
        <v>5.7296292235650935E-2</v>
      </c>
      <c r="L323" s="98">
        <v>8.0112554303662334E-2</v>
      </c>
      <c r="M323" s="98">
        <v>5.7277208533615113E-2</v>
      </c>
      <c r="N323" s="98">
        <v>4.8446647625996063E-2</v>
      </c>
      <c r="O323" s="98">
        <v>3.5022278212167988E-2</v>
      </c>
      <c r="P323" s="98">
        <v>0</v>
      </c>
      <c r="Q323" s="98">
        <v>4.1926276681520436E-2</v>
      </c>
      <c r="R323" s="98">
        <v>0.13601922899456859</v>
      </c>
      <c r="S323" s="98">
        <v>9.3998517965085668E-2</v>
      </c>
      <c r="T323" s="98">
        <v>0.1003133399413646</v>
      </c>
      <c r="U323" s="98">
        <v>6.5581749131811778E-2</v>
      </c>
      <c r="V323" s="98">
        <v>8.4492214866409288E-2</v>
      </c>
      <c r="W323" s="98">
        <v>0.1344106197918048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0.61383703176642257</v>
      </c>
      <c r="D324" s="122">
        <v>0.50202800740195141</v>
      </c>
      <c r="E324" s="122">
        <v>0.40228760639211059</v>
      </c>
      <c r="F324" s="122">
        <v>0.44071982083085048</v>
      </c>
      <c r="G324" s="122">
        <v>0.45343618218164883</v>
      </c>
      <c r="H324" s="122">
        <v>0.63407999254471148</v>
      </c>
      <c r="I324" s="122">
        <v>0.71320331482418764</v>
      </c>
      <c r="J324" s="122">
        <v>0.56970028029750042</v>
      </c>
      <c r="K324" s="122">
        <v>0.41058912504147144</v>
      </c>
      <c r="L324" s="122">
        <v>0.48729805980411101</v>
      </c>
      <c r="M324" s="122">
        <v>0.27320694522163996</v>
      </c>
      <c r="N324" s="122">
        <v>0.37925904736740396</v>
      </c>
      <c r="O324" s="122">
        <v>0.37191992691559483</v>
      </c>
      <c r="P324" s="122">
        <v>0</v>
      </c>
      <c r="Q324" s="122">
        <v>0.23734242357320054</v>
      </c>
      <c r="R324" s="122">
        <v>0.66294113497258644</v>
      </c>
      <c r="S324" s="122">
        <v>0.50314866833333993</v>
      </c>
      <c r="T324" s="122">
        <v>0.37231388897171314</v>
      </c>
      <c r="U324" s="122">
        <v>0.29316461581625053</v>
      </c>
      <c r="V324" s="122">
        <v>0.54780977075137405</v>
      </c>
      <c r="W324" s="122">
        <v>0.57306718913277754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0.25922934323410973</v>
      </c>
      <c r="D325" s="98">
        <v>0.23086504172524264</v>
      </c>
      <c r="E325" s="98">
        <v>0.17899963249791856</v>
      </c>
      <c r="F325" s="98">
        <v>0.23451543964209132</v>
      </c>
      <c r="G325" s="98">
        <v>0.19451491934608464</v>
      </c>
      <c r="H325" s="98">
        <v>0.2288730503029491</v>
      </c>
      <c r="I325" s="98">
        <v>0.26374574690040187</v>
      </c>
      <c r="J325" s="98">
        <v>0.17351386986947334</v>
      </c>
      <c r="K325" s="98">
        <v>0.16564235895251841</v>
      </c>
      <c r="L325" s="98">
        <v>0.16763489848257471</v>
      </c>
      <c r="M325" s="98">
        <v>0.10251325063581547</v>
      </c>
      <c r="N325" s="98">
        <v>0.12364315715731707</v>
      </c>
      <c r="O325" s="98">
        <v>0.11656684971735987</v>
      </c>
      <c r="P325" s="98">
        <v>0</v>
      </c>
      <c r="Q325" s="98">
        <v>6.6546124506791537E-2</v>
      </c>
      <c r="R325" s="98">
        <v>0.13938776718490498</v>
      </c>
      <c r="S325" s="98">
        <v>0.12117624204259667</v>
      </c>
      <c r="T325" s="98">
        <v>9.4820504420960877E-2</v>
      </c>
      <c r="U325" s="98">
        <v>7.236534393664848E-2</v>
      </c>
      <c r="V325" s="98">
        <v>0.1315580504944267</v>
      </c>
      <c r="W325" s="98">
        <v>0.12766825810504087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0.35460768853231278</v>
      </c>
      <c r="D326" s="33">
        <v>0.27116296567670872</v>
      </c>
      <c r="E326" s="33">
        <v>0.22328797389419203</v>
      </c>
      <c r="F326" s="33">
        <v>0.20620438118875917</v>
      </c>
      <c r="G326" s="33">
        <v>0.25892126283556416</v>
      </c>
      <c r="H326" s="33">
        <v>0.4052069422417624</v>
      </c>
      <c r="I326" s="33">
        <v>0.44945756792378577</v>
      </c>
      <c r="J326" s="33">
        <v>0.3961864104280271</v>
      </c>
      <c r="K326" s="33">
        <v>0.24494676608895302</v>
      </c>
      <c r="L326" s="33">
        <v>0.31966316132153633</v>
      </c>
      <c r="M326" s="33">
        <v>0.17069369458582448</v>
      </c>
      <c r="N326" s="33">
        <v>0.2556158902100869</v>
      </c>
      <c r="O326" s="33">
        <v>0.25535307719823497</v>
      </c>
      <c r="P326" s="33">
        <v>0</v>
      </c>
      <c r="Q326" s="33">
        <v>0.170796299066409</v>
      </c>
      <c r="R326" s="33">
        <v>0.52355336778768147</v>
      </c>
      <c r="S326" s="33">
        <v>0.38197242629074329</v>
      </c>
      <c r="T326" s="33">
        <v>0.27749338455075229</v>
      </c>
      <c r="U326" s="33">
        <v>0.22079927187960208</v>
      </c>
      <c r="V326" s="33">
        <v>0.41625172025694734</v>
      </c>
      <c r="W326" s="33">
        <v>0.44539893102773664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0.58835598724526528</v>
      </c>
      <c r="D328" s="119">
        <f t="shared" si="143"/>
        <v>0.59430311246325584</v>
      </c>
      <c r="E328" s="119">
        <f t="shared" si="143"/>
        <v>0.59951282524328819</v>
      </c>
      <c r="F328" s="119">
        <f t="shared" si="143"/>
        <v>0.60283962054280582</v>
      </c>
      <c r="G328" s="119">
        <f t="shared" si="143"/>
        <v>0.60877421206243865</v>
      </c>
      <c r="H328" s="119">
        <f t="shared" si="143"/>
        <v>0.61641531159448471</v>
      </c>
      <c r="I328" s="119">
        <f t="shared" si="143"/>
        <v>0.62307161972898961</v>
      </c>
      <c r="J328" s="119">
        <f t="shared" si="143"/>
        <v>0.62982103510795462</v>
      </c>
      <c r="K328" s="119">
        <f t="shared" si="143"/>
        <v>0.6363475135594242</v>
      </c>
      <c r="L328" s="119">
        <f t="shared" si="143"/>
        <v>0.64365011108671477</v>
      </c>
      <c r="M328" s="119">
        <f t="shared" si="143"/>
        <v>0.65816789512781915</v>
      </c>
      <c r="N328" s="119">
        <f t="shared" si="143"/>
        <v>0.67279865724178722</v>
      </c>
      <c r="O328" s="119">
        <f t="shared" si="143"/>
        <v>0.69528672003198599</v>
      </c>
      <c r="P328" s="119" t="str">
        <f t="shared" si="143"/>
        <v/>
      </c>
      <c r="Q328" s="119">
        <f t="shared" si="143"/>
        <v>0.74348603418360171</v>
      </c>
      <c r="R328" s="119">
        <f t="shared" ref="R328:V328" si="144">IF(R309=0,"",R309/R290)</f>
        <v>0.75865793965704642</v>
      </c>
      <c r="S328" s="119">
        <f t="shared" si="144"/>
        <v>0.76852703839378989</v>
      </c>
      <c r="T328" s="119">
        <f t="shared" si="144"/>
        <v>0.77428765305565428</v>
      </c>
      <c r="U328" s="119">
        <f t="shared" si="144"/>
        <v>0.79044245608516317</v>
      </c>
      <c r="V328" s="119">
        <f t="shared" si="144"/>
        <v>0.78841479970867401</v>
      </c>
      <c r="W328" s="119">
        <f t="shared" ref="W328" si="145">IF(W309=0,"",W309/W290)</f>
        <v>0.80178741525078667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0.57360974536035336</v>
      </c>
      <c r="D329" s="124">
        <f t="shared" si="146"/>
        <v>0.57917270038750424</v>
      </c>
      <c r="E329" s="124">
        <f t="shared" si="146"/>
        <v>0.58474296314500129</v>
      </c>
      <c r="F329" s="124">
        <f t="shared" si="146"/>
        <v>0.59059256353888823</v>
      </c>
      <c r="G329" s="124">
        <f t="shared" si="146"/>
        <v>0.59643915155355021</v>
      </c>
      <c r="H329" s="124">
        <f t="shared" si="146"/>
        <v>0.60244921782964522</v>
      </c>
      <c r="I329" s="124">
        <f t="shared" si="146"/>
        <v>0.60873081091119308</v>
      </c>
      <c r="J329" s="124">
        <f t="shared" si="146"/>
        <v>0.61529949693369212</v>
      </c>
      <c r="K329" s="124">
        <f t="shared" si="146"/>
        <v>0.62231483818863409</v>
      </c>
      <c r="L329" s="124">
        <f t="shared" si="146"/>
        <v>0.62999141378459955</v>
      </c>
      <c r="M329" s="124">
        <f t="shared" si="146"/>
        <v>0.64224112593298899</v>
      </c>
      <c r="N329" s="124">
        <f t="shared" si="146"/>
        <v>0.66027769859868735</v>
      </c>
      <c r="O329" s="124">
        <f t="shared" si="146"/>
        <v>0.6847547965424654</v>
      </c>
      <c r="P329" s="124" t="str">
        <f t="shared" si="146"/>
        <v/>
      </c>
      <c r="Q329" s="124">
        <f t="shared" si="146"/>
        <v>0.7359787170597738</v>
      </c>
      <c r="R329" s="124">
        <f t="shared" ref="R329:V329" si="147">IF(R310=0,"",R310/R291)</f>
        <v>0.74728425241244401</v>
      </c>
      <c r="S329" s="124">
        <f t="shared" si="147"/>
        <v>0.75533531300127577</v>
      </c>
      <c r="T329" s="124">
        <f t="shared" si="147"/>
        <v>0.76121519016085959</v>
      </c>
      <c r="U329" s="124">
        <f t="shared" si="147"/>
        <v>0.76580359202990766</v>
      </c>
      <c r="V329" s="124">
        <f t="shared" si="147"/>
        <v>0.76982448152465888</v>
      </c>
      <c r="W329" s="124">
        <f t="shared" ref="W329" si="148">IF(W310=0,"",W310/W291)</f>
        <v>0.77248796007483056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0.5676923113151916</v>
      </c>
      <c r="D330" s="111">
        <f t="shared" si="149"/>
        <v>0.57335317842750733</v>
      </c>
      <c r="E330" s="111">
        <f t="shared" si="149"/>
        <v>0.57920994257521219</v>
      </c>
      <c r="F330" s="111">
        <f t="shared" si="149"/>
        <v>0.58503743592056234</v>
      </c>
      <c r="G330" s="111">
        <f t="shared" si="149"/>
        <v>0.59103178862815742</v>
      </c>
      <c r="H330" s="111">
        <f t="shared" si="149"/>
        <v>0.59716318868257445</v>
      </c>
      <c r="I330" s="111">
        <f t="shared" si="149"/>
        <v>0.60347409797130958</v>
      </c>
      <c r="J330" s="111">
        <f t="shared" si="149"/>
        <v>0.61015191202850927</v>
      </c>
      <c r="K330" s="111">
        <f t="shared" si="149"/>
        <v>0.61734872017513143</v>
      </c>
      <c r="L330" s="111">
        <f t="shared" si="149"/>
        <v>0.62509255170885125</v>
      </c>
      <c r="M330" s="111">
        <f t="shared" si="149"/>
        <v>0.63746508862134277</v>
      </c>
      <c r="N330" s="111">
        <f t="shared" si="149"/>
        <v>0.65565861153722782</v>
      </c>
      <c r="O330" s="111">
        <f t="shared" si="149"/>
        <v>0.68034673852270755</v>
      </c>
      <c r="P330" s="111" t="str">
        <f t="shared" si="149"/>
        <v/>
      </c>
      <c r="Q330" s="111">
        <f t="shared" si="149"/>
        <v>0.7320475673830813</v>
      </c>
      <c r="R330" s="111">
        <f t="shared" ref="R330:V330" si="150">IF(R311=0,"",R311/R292)</f>
        <v>0.74348063145951349</v>
      </c>
      <c r="S330" s="111">
        <f t="shared" si="150"/>
        <v>0.75163019595300884</v>
      </c>
      <c r="T330" s="111">
        <f t="shared" si="150"/>
        <v>0.75758480253115468</v>
      </c>
      <c r="U330" s="111">
        <f t="shared" si="150"/>
        <v>0.76223255492632636</v>
      </c>
      <c r="V330" s="111">
        <f t="shared" si="150"/>
        <v>0.76630629915375115</v>
      </c>
      <c r="W330" s="111">
        <f t="shared" ref="W330" si="151">IF(W311=0,"",W311/W292)</f>
        <v>0.76900555593724351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2.7814656975756371</v>
      </c>
      <c r="J332" s="124">
        <f t="shared" si="155"/>
        <v>2.8629210660781266</v>
      </c>
      <c r="K332" s="124">
        <f t="shared" si="155"/>
        <v>2.946391379122828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 t="str">
        <f t="shared" si="155"/>
        <v/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2.7814656975756371</v>
      </c>
      <c r="J333" s="111">
        <f t="shared" si="158"/>
        <v>2.8629210660781266</v>
      </c>
      <c r="K333" s="111">
        <f t="shared" si="158"/>
        <v>2.946391379122828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 t="str">
        <f t="shared" si="158"/>
        <v/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0.69729670431642132</v>
      </c>
      <c r="D334" s="124">
        <f t="shared" si="161"/>
        <v>0.70052669970770376</v>
      </c>
      <c r="E334" s="124">
        <f t="shared" si="161"/>
        <v>0.70379488310344007</v>
      </c>
      <c r="F334" s="124">
        <f t="shared" si="161"/>
        <v>0.70426503202655566</v>
      </c>
      <c r="G334" s="124">
        <f t="shared" si="161"/>
        <v>0.70632360085834045</v>
      </c>
      <c r="H334" s="124">
        <f t="shared" si="161"/>
        <v>0.7125918635468842</v>
      </c>
      <c r="I334" s="124">
        <f t="shared" si="161"/>
        <v>0.71943731479380812</v>
      </c>
      <c r="J334" s="124">
        <f t="shared" si="161"/>
        <v>0.72054800290935495</v>
      </c>
      <c r="K334" s="124">
        <f t="shared" si="161"/>
        <v>0.72368604702693917</v>
      </c>
      <c r="L334" s="124">
        <f t="shared" si="161"/>
        <v>0.73298243529248752</v>
      </c>
      <c r="M334" s="124">
        <f t="shared" si="161"/>
        <v>0.74032567823898632</v>
      </c>
      <c r="N334" s="124">
        <f t="shared" si="161"/>
        <v>0.73638573183482181</v>
      </c>
      <c r="O334" s="124">
        <f t="shared" si="161"/>
        <v>0.74092391943079061</v>
      </c>
      <c r="P334" s="124" t="str">
        <f t="shared" si="161"/>
        <v/>
      </c>
      <c r="Q334" s="124">
        <f t="shared" si="161"/>
        <v>0.77170196564865945</v>
      </c>
      <c r="R334" s="124">
        <f t="shared" ref="R334:V334" si="162">IF(R315=0,"",R315/R296)</f>
        <v>0.78156628295468655</v>
      </c>
      <c r="S334" s="124">
        <f t="shared" si="162"/>
        <v>0.78730575204815956</v>
      </c>
      <c r="T334" s="124">
        <f t="shared" si="162"/>
        <v>0.80208410145907649</v>
      </c>
      <c r="U334" s="124">
        <f t="shared" si="162"/>
        <v>0.80423762259252407</v>
      </c>
      <c r="V334" s="124">
        <f t="shared" si="162"/>
        <v>0.80394750429363848</v>
      </c>
      <c r="W334" s="124">
        <f t="shared" ref="W334" si="163">IF(W315=0,"",W315/W296)</f>
        <v>0.81537899676085468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0.62611424810164462</v>
      </c>
      <c r="D335" s="111">
        <f t="shared" si="164"/>
        <v>0.62770833744734045</v>
      </c>
      <c r="E335" s="111">
        <f t="shared" si="164"/>
        <v>0.62956631860764511</v>
      </c>
      <c r="F335" s="111">
        <f t="shared" si="164"/>
        <v>0.63146028501539631</v>
      </c>
      <c r="G335" s="111">
        <f t="shared" si="164"/>
        <v>0.63359728026253792</v>
      </c>
      <c r="H335" s="111">
        <f t="shared" si="164"/>
        <v>0.63595196484922845</v>
      </c>
      <c r="I335" s="111">
        <f t="shared" si="164"/>
        <v>0.63857535432257273</v>
      </c>
      <c r="J335" s="111">
        <f t="shared" si="164"/>
        <v>0.64167644137219104</v>
      </c>
      <c r="K335" s="111">
        <f t="shared" si="164"/>
        <v>0.6454329247558761</v>
      </c>
      <c r="L335" s="111">
        <f t="shared" si="164"/>
        <v>0.64989234617661706</v>
      </c>
      <c r="M335" s="111">
        <f t="shared" si="164"/>
        <v>0.65927155426953865</v>
      </c>
      <c r="N335" s="111">
        <f t="shared" si="164"/>
        <v>0.67490897389288607</v>
      </c>
      <c r="O335" s="111">
        <f t="shared" si="164"/>
        <v>0.69792188644685271</v>
      </c>
      <c r="P335" s="111" t="str">
        <f t="shared" si="164"/>
        <v/>
      </c>
      <c r="Q335" s="111">
        <f t="shared" si="164"/>
        <v>0.75142122902509423</v>
      </c>
      <c r="R335" s="111">
        <f t="shared" ref="R335:V335" si="165">IF(R316=0,"",R316/R297)</f>
        <v>0.76860303996867496</v>
      </c>
      <c r="S335" s="111">
        <f t="shared" si="165"/>
        <v>0.78516005778705333</v>
      </c>
      <c r="T335" s="111">
        <f t="shared" si="165"/>
        <v>0.8001550927923633</v>
      </c>
      <c r="U335" s="111">
        <f t="shared" si="165"/>
        <v>0.81265095529679121</v>
      </c>
      <c r="V335" s="111">
        <f t="shared" si="165"/>
        <v>0.82171045561250156</v>
      </c>
      <c r="W335" s="111">
        <f t="shared" ref="W335" si="166">IF(W316=0,"",W316/W297)</f>
        <v>0.82597193697331506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0.88993424355021589</v>
      </c>
      <c r="H336" s="111">
        <f t="shared" si="167"/>
        <v>0.89524364166445347</v>
      </c>
      <c r="I336" s="111">
        <f t="shared" si="167"/>
        <v>0.87725023889789799</v>
      </c>
      <c r="J336" s="111" t="str">
        <f t="shared" si="167"/>
        <v/>
      </c>
      <c r="K336" s="111">
        <f t="shared" si="167"/>
        <v>0.89637303047169448</v>
      </c>
      <c r="L336" s="111">
        <f t="shared" si="167"/>
        <v>0.80462307195347882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0.94226680975093058</v>
      </c>
      <c r="S336" s="111">
        <f t="shared" si="168"/>
        <v>0.94102264708381367</v>
      </c>
      <c r="T336" s="111">
        <f t="shared" si="168"/>
        <v>0.94606816863772092</v>
      </c>
      <c r="U336" s="111" t="str">
        <f t="shared" si="168"/>
        <v/>
      </c>
      <c r="V336" s="111" t="str">
        <f t="shared" si="168"/>
        <v/>
      </c>
      <c r="W336" s="111">
        <f t="shared" ref="W336" si="169">IF(W317=0,"",W317/W298)</f>
        <v>0.95484492061410242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0.63359728026253792</v>
      </c>
      <c r="H337" s="112">
        <f t="shared" si="170"/>
        <v>0.63595196484922845</v>
      </c>
      <c r="I337" s="112">
        <f t="shared" si="170"/>
        <v>0.63857535432257273</v>
      </c>
      <c r="J337" s="112" t="str">
        <f t="shared" si="170"/>
        <v/>
      </c>
      <c r="K337" s="112">
        <f t="shared" si="170"/>
        <v>0.6454329247558761</v>
      </c>
      <c r="L337" s="112">
        <f t="shared" si="170"/>
        <v>0.64989234617661717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0.76860303996867496</v>
      </c>
      <c r="S337" s="112">
        <f t="shared" si="171"/>
        <v>0.78516005778705333</v>
      </c>
      <c r="T337" s="112">
        <f t="shared" si="171"/>
        <v>0.8001550927923633</v>
      </c>
      <c r="U337" s="112" t="str">
        <f t="shared" si="171"/>
        <v/>
      </c>
      <c r="V337" s="112" t="str">
        <f t="shared" si="171"/>
        <v/>
      </c>
      <c r="W337" s="112">
        <f t="shared" ref="W337" si="172">IF(W318=0,"",W318/W299)</f>
        <v>0.82597193697331495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0.71449499740075129</v>
      </c>
      <c r="M339" s="112">
        <f t="shared" si="176"/>
        <v>0.71793938394270029</v>
      </c>
      <c r="N339" s="112">
        <f t="shared" si="176"/>
        <v>0.72350516767436823</v>
      </c>
      <c r="O339" s="112">
        <f t="shared" si="176"/>
        <v>0.7319349780338259</v>
      </c>
      <c r="P339" s="112" t="str">
        <f t="shared" si="176"/>
        <v/>
      </c>
      <c r="Q339" s="112">
        <f t="shared" si="176"/>
        <v>0.75366146175833459</v>
      </c>
      <c r="R339" s="112">
        <f t="shared" ref="R339:V339" si="177">IF(R320=0,"",R320/R301)</f>
        <v>0.76137510309437328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0.78336677600770777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0.90902401216468298</v>
      </c>
      <c r="D340" s="113">
        <f t="shared" si="179"/>
        <v>0.91670709312611809</v>
      </c>
      <c r="E340" s="113">
        <f t="shared" si="179"/>
        <v>0.9085255123163688</v>
      </c>
      <c r="F340" s="113">
        <f t="shared" si="179"/>
        <v>0.91126092247383539</v>
      </c>
      <c r="G340" s="113">
        <f t="shared" si="179"/>
        <v>0.91858056223174678</v>
      </c>
      <c r="H340" s="113">
        <f t="shared" si="179"/>
        <v>0.92232404840165882</v>
      </c>
      <c r="I340" s="113">
        <f t="shared" si="179"/>
        <v>0.90805280821404599</v>
      </c>
      <c r="J340" s="113">
        <f t="shared" si="179"/>
        <v>0.9147483164900978</v>
      </c>
      <c r="K340" s="113">
        <f t="shared" si="179"/>
        <v>0.92188755464748884</v>
      </c>
      <c r="L340" s="113">
        <f t="shared" si="179"/>
        <v>0.84738244683412867</v>
      </c>
      <c r="M340" s="113">
        <f t="shared" si="179"/>
        <v>0.92724501112004731</v>
      </c>
      <c r="N340" s="113">
        <f t="shared" si="179"/>
        <v>0.91172627662544348</v>
      </c>
      <c r="O340" s="113">
        <f t="shared" si="179"/>
        <v>0.91176960478839819</v>
      </c>
      <c r="P340" s="113" t="str">
        <f t="shared" si="179"/>
        <v/>
      </c>
      <c r="Q340" s="113">
        <f t="shared" si="179"/>
        <v>0.93310712461497713</v>
      </c>
      <c r="R340" s="113">
        <f t="shared" ref="R340:V340" si="180">IF(R321=0,"",R321/R302)</f>
        <v>0.94001616281212685</v>
      </c>
      <c r="S340" s="113">
        <f t="shared" si="180"/>
        <v>0.93559648097585946</v>
      </c>
      <c r="T340" s="113">
        <f t="shared" si="180"/>
        <v>0.93830243724886908</v>
      </c>
      <c r="U340" s="113">
        <f t="shared" si="180"/>
        <v>0.94490339159316517</v>
      </c>
      <c r="V340" s="113">
        <f t="shared" si="180"/>
        <v>0.94481968887303602</v>
      </c>
      <c r="W340" s="113">
        <f t="shared" ref="W340" si="181">IF(W321=0,"",W321/W302)</f>
        <v>0.94509856545235904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0.72350516767436823</v>
      </c>
      <c r="O341" s="111">
        <f t="shared" si="182"/>
        <v>0.7319349780338259</v>
      </c>
      <c r="P341" s="111" t="str">
        <f t="shared" si="182"/>
        <v/>
      </c>
      <c r="Q341" s="111">
        <f t="shared" si="182"/>
        <v>0.75366146175833459</v>
      </c>
      <c r="R341" s="111">
        <f t="shared" ref="R341:V341" si="183">IF(R322=0,"",R322/R303)</f>
        <v>0.76137510309437328</v>
      </c>
      <c r="S341" s="111">
        <f t="shared" si="183"/>
        <v>0.76901269964100427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0.78954462748132304</v>
      </c>
      <c r="W341" s="111">
        <f t="shared" ref="W341" si="184">IF(W322=0,"",W322/W303)</f>
        <v>0.79440779091412339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0.7003275368312013</v>
      </c>
      <c r="D343" s="124">
        <f t="shared" si="188"/>
        <v>0.69520510957836479</v>
      </c>
      <c r="E343" s="124">
        <f t="shared" si="188"/>
        <v>0.69824106703255051</v>
      </c>
      <c r="F343" s="124">
        <f t="shared" si="188"/>
        <v>0.68545013431203916</v>
      </c>
      <c r="G343" s="124">
        <f t="shared" si="188"/>
        <v>0.70226785793897861</v>
      </c>
      <c r="H343" s="124">
        <f t="shared" si="188"/>
        <v>0.71424697478549948</v>
      </c>
      <c r="I343" s="124">
        <f t="shared" si="188"/>
        <v>0.71366193355114638</v>
      </c>
      <c r="J343" s="124">
        <f t="shared" si="188"/>
        <v>0.72583939356784777</v>
      </c>
      <c r="K343" s="124">
        <f t="shared" si="188"/>
        <v>0.70987946197792173</v>
      </c>
      <c r="L343" s="124">
        <f t="shared" si="188"/>
        <v>0.72115896437676008</v>
      </c>
      <c r="M343" s="124">
        <f t="shared" si="188"/>
        <v>0.7170965065029572</v>
      </c>
      <c r="N343" s="124">
        <f t="shared" si="188"/>
        <v>0.72779591758429063</v>
      </c>
      <c r="O343" s="124">
        <f t="shared" si="188"/>
        <v>0.73282432861622304</v>
      </c>
      <c r="P343" s="124" t="str">
        <f t="shared" si="188"/>
        <v/>
      </c>
      <c r="Q343" s="124">
        <f t="shared" si="188"/>
        <v>0.74772342720575469</v>
      </c>
      <c r="R343" s="124">
        <f t="shared" ref="R343:V343" si="189">IF(R324=0,"",R324/R305)</f>
        <v>0.77032144327348762</v>
      </c>
      <c r="S343" s="124">
        <f t="shared" si="189"/>
        <v>0.77224986796474926</v>
      </c>
      <c r="T343" s="124">
        <f t="shared" si="189"/>
        <v>0.77823491375985243</v>
      </c>
      <c r="U343" s="124">
        <f t="shared" si="189"/>
        <v>0.78925984653024639</v>
      </c>
      <c r="V343" s="124">
        <f t="shared" si="189"/>
        <v>0.79866973491652615</v>
      </c>
      <c r="W343" s="124">
        <f t="shared" ref="W343" si="190">IF(W324=0,"",W324/W305)</f>
        <v>0.80960594791258411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0.62051148122153998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0.62114594147871971</v>
      </c>
      <c r="H344" s="111">
        <f t="shared" si="191"/>
        <v>0.62130039283468108</v>
      </c>
      <c r="I344" s="111">
        <f t="shared" si="191"/>
        <v>0.62145253225139463</v>
      </c>
      <c r="J344" s="111">
        <f t="shared" si="191"/>
        <v>0.62160056155388976</v>
      </c>
      <c r="K344" s="111">
        <f t="shared" si="191"/>
        <v>0.62174295182046524</v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 t="str">
        <f t="shared" si="191"/>
        <v/>
      </c>
      <c r="Q344" s="111">
        <f t="shared" si="191"/>
        <v>0.62195266414682937</v>
      </c>
      <c r="R344" s="111">
        <f t="shared" ref="R344:V344" si="192">IF(R325=0,"",R325/R306)</f>
        <v>0.62241619459988184</v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0.7870503419495819</v>
      </c>
      <c r="M345" s="45">
        <f t="shared" si="194"/>
        <v>0.78964304490911064</v>
      </c>
      <c r="N345" s="45">
        <f t="shared" si="194"/>
        <v>0.79307963633944289</v>
      </c>
      <c r="O345" s="45">
        <f t="shared" si="194"/>
        <v>0.79774146681095082</v>
      </c>
      <c r="P345" s="45" t="str">
        <f t="shared" si="194"/>
        <v/>
      </c>
      <c r="Q345" s="45">
        <f t="shared" si="194"/>
        <v>0.8116746188640015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46.141619543092446</v>
      </c>
      <c r="D347" s="117">
        <f t="shared" si="197"/>
        <v>36.326731686523082</v>
      </c>
      <c r="E347" s="117">
        <f t="shared" si="197"/>
        <v>29.919865788514986</v>
      </c>
      <c r="F347" s="117">
        <f t="shared" si="197"/>
        <v>38.391505420882886</v>
      </c>
      <c r="G347" s="117">
        <f t="shared" si="197"/>
        <v>37.116506999800279</v>
      </c>
      <c r="H347" s="117">
        <f t="shared" si="197"/>
        <v>46.860669177635522</v>
      </c>
      <c r="I347" s="117">
        <f t="shared" si="197"/>
        <v>46.807249209580199</v>
      </c>
      <c r="J347" s="117">
        <f t="shared" si="197"/>
        <v>37.606359229452657</v>
      </c>
      <c r="K347" s="117">
        <f t="shared" si="197"/>
        <v>33.414080216960016</v>
      </c>
      <c r="L347" s="117">
        <f t="shared" si="197"/>
        <v>33.41383306344251</v>
      </c>
      <c r="M347" s="117">
        <f t="shared" si="197"/>
        <v>14.365238637660532</v>
      </c>
      <c r="N347" s="117">
        <f t="shared" si="197"/>
        <v>20.871934197851349</v>
      </c>
      <c r="O347" s="117">
        <f t="shared" si="197"/>
        <v>20.844733960647897</v>
      </c>
      <c r="P347" s="117">
        <f t="shared" si="197"/>
        <v>0</v>
      </c>
      <c r="Q347" s="117">
        <f t="shared" si="197"/>
        <v>9.8772263779016463</v>
      </c>
      <c r="R347" s="117">
        <f t="shared" ref="R347:V347" si="198">R348+R351+R353+R362</f>
        <v>31.775425197997354</v>
      </c>
      <c r="S347" s="117">
        <f t="shared" si="198"/>
        <v>20.978694533990421</v>
      </c>
      <c r="T347" s="117">
        <f t="shared" si="198"/>
        <v>14.904002715345959</v>
      </c>
      <c r="U347" s="117">
        <f t="shared" si="198"/>
        <v>10.282488866034695</v>
      </c>
      <c r="V347" s="117">
        <f t="shared" si="198"/>
        <v>15.035505370476319</v>
      </c>
      <c r="W347" s="117">
        <f t="shared" ref="W347" si="199">W348+W351+W353+W362</f>
        <v>25.244111177122615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44.607775912823676</v>
      </c>
      <c r="D348" s="122">
        <f t="shared" si="200"/>
        <v>35.076446450867607</v>
      </c>
      <c r="E348" s="122">
        <f t="shared" si="200"/>
        <v>28.946476142632264</v>
      </c>
      <c r="F348" s="122">
        <f t="shared" si="200"/>
        <v>37.093607442959275</v>
      </c>
      <c r="G348" s="122">
        <f t="shared" si="200"/>
        <v>35.980684333770434</v>
      </c>
      <c r="H348" s="122">
        <f t="shared" si="200"/>
        <v>45.548164611061303</v>
      </c>
      <c r="I348" s="122">
        <f t="shared" si="200"/>
        <v>45.374243226640957</v>
      </c>
      <c r="J348" s="122">
        <f t="shared" si="200"/>
        <v>36.720524295542553</v>
      </c>
      <c r="K348" s="122">
        <f t="shared" si="200"/>
        <v>32.520515918262753</v>
      </c>
      <c r="L348" s="122">
        <f t="shared" si="200"/>
        <v>32.574102799128489</v>
      </c>
      <c r="M348" s="122">
        <f t="shared" si="200"/>
        <v>13.850523683855997</v>
      </c>
      <c r="N348" s="122">
        <f t="shared" si="200"/>
        <v>20.251371433859934</v>
      </c>
      <c r="O348" s="122">
        <f t="shared" si="200"/>
        <v>20.252776609810468</v>
      </c>
      <c r="P348" s="122">
        <f t="shared" si="200"/>
        <v>0</v>
      </c>
      <c r="Q348" s="122">
        <f t="shared" si="200"/>
        <v>9.5393690777753086</v>
      </c>
      <c r="R348" s="122">
        <f t="shared" ref="R348:V348" si="201">SUM(R349:R350)</f>
        <v>31.03274853646527</v>
      </c>
      <c r="S348" s="122">
        <f t="shared" si="201"/>
        <v>20.344412264642745</v>
      </c>
      <c r="T348" s="122">
        <f t="shared" si="201"/>
        <v>14.423008098319661</v>
      </c>
      <c r="U348" s="122">
        <f t="shared" si="201"/>
        <v>9.9200493986001348</v>
      </c>
      <c r="V348" s="122">
        <f t="shared" si="201"/>
        <v>14.376791695800744</v>
      </c>
      <c r="W348" s="122">
        <f t="shared" ref="W348" si="202">SUM(W349:W350)</f>
        <v>24.556292930067499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44.607775912823676</v>
      </c>
      <c r="D349" s="98">
        <v>35.076446450867607</v>
      </c>
      <c r="E349" s="98">
        <v>28.946476142632264</v>
      </c>
      <c r="F349" s="98">
        <v>37.093607442959275</v>
      </c>
      <c r="G349" s="98">
        <v>35.980684333770434</v>
      </c>
      <c r="H349" s="98">
        <v>45.548164611061303</v>
      </c>
      <c r="I349" s="98">
        <v>45.374243226640957</v>
      </c>
      <c r="J349" s="98">
        <v>36.720524295542553</v>
      </c>
      <c r="K349" s="98">
        <v>32.520515918262753</v>
      </c>
      <c r="L349" s="98">
        <v>32.574102799128489</v>
      </c>
      <c r="M349" s="98">
        <v>13.850523683855997</v>
      </c>
      <c r="N349" s="98">
        <v>20.251371433859934</v>
      </c>
      <c r="O349" s="98">
        <v>20.252776609810468</v>
      </c>
      <c r="P349" s="98">
        <v>0</v>
      </c>
      <c r="Q349" s="98">
        <v>9.5393690777753086</v>
      </c>
      <c r="R349" s="98">
        <v>31.03274853646527</v>
      </c>
      <c r="S349" s="98">
        <v>20.344412264642745</v>
      </c>
      <c r="T349" s="98">
        <v>14.423008098319661</v>
      </c>
      <c r="U349" s="98">
        <v>9.9200493986001348</v>
      </c>
      <c r="V349" s="98">
        <v>14.376791695800744</v>
      </c>
      <c r="W349" s="98">
        <v>24.556292930067499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0.43015666698297716</v>
      </c>
      <c r="D353" s="122">
        <v>0.2676162188617181</v>
      </c>
      <c r="E353" s="122">
        <v>0.21167873157985531</v>
      </c>
      <c r="F353" s="122">
        <v>0.30020095520808937</v>
      </c>
      <c r="G353" s="122">
        <v>0.30850777709825544</v>
      </c>
      <c r="H353" s="122">
        <v>0.33929895544694266</v>
      </c>
      <c r="I353" s="122">
        <v>0.31179052206395208</v>
      </c>
      <c r="J353" s="122">
        <v>0.14838189001767199</v>
      </c>
      <c r="K353" s="122">
        <v>0.18972727074469345</v>
      </c>
      <c r="L353" s="122">
        <v>0.12758283050552963</v>
      </c>
      <c r="M353" s="122">
        <v>7.9269012208076861E-2</v>
      </c>
      <c r="N353" s="122">
        <v>9.5363234599878333E-2</v>
      </c>
      <c r="O353" s="122">
        <v>9.681588064416162E-2</v>
      </c>
      <c r="P353" s="122">
        <v>0</v>
      </c>
      <c r="Q353" s="122">
        <v>5.5189062940117647E-2</v>
      </c>
      <c r="R353" s="122">
        <v>0.15103962638115251</v>
      </c>
      <c r="S353" s="122">
        <v>0.12057038921236436</v>
      </c>
      <c r="T353" s="122">
        <v>7.9584283879431506E-2</v>
      </c>
      <c r="U353" s="122">
        <v>5.6539099586600521E-2</v>
      </c>
      <c r="V353" s="122">
        <v>0.10335361394610972</v>
      </c>
      <c r="W353" s="122">
        <v>0.14955766623606079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0.43015666698297716</v>
      </c>
      <c r="D354" s="98">
        <v>0.2676162188617181</v>
      </c>
      <c r="E354" s="98">
        <v>0.21167873157985531</v>
      </c>
      <c r="F354" s="98">
        <v>0.30020095520808937</v>
      </c>
      <c r="G354" s="98">
        <v>0.30843912791155031</v>
      </c>
      <c r="H354" s="98">
        <v>0.33923449848660936</v>
      </c>
      <c r="I354" s="98">
        <v>0.31170918975712908</v>
      </c>
      <c r="J354" s="98">
        <v>0.14838189001767199</v>
      </c>
      <c r="K354" s="98">
        <v>0.18966092784855793</v>
      </c>
      <c r="L354" s="98">
        <v>0.12743277568466985</v>
      </c>
      <c r="M354" s="98">
        <v>7.9269012208076861E-2</v>
      </c>
      <c r="N354" s="98">
        <v>9.5363234599878333E-2</v>
      </c>
      <c r="O354" s="98">
        <v>9.681588064416162E-2</v>
      </c>
      <c r="P354" s="98">
        <v>0</v>
      </c>
      <c r="Q354" s="98">
        <v>5.5189062940117647E-2</v>
      </c>
      <c r="R354" s="98">
        <v>0.15097517248127168</v>
      </c>
      <c r="S354" s="98">
        <v>0.12049469458047388</v>
      </c>
      <c r="T354" s="98">
        <v>7.9507592373948263E-2</v>
      </c>
      <c r="U354" s="98">
        <v>5.6539099586600521E-2</v>
      </c>
      <c r="V354" s="98">
        <v>0.10335361394610972</v>
      </c>
      <c r="W354" s="98">
        <v>0.14948341708716933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6.8649186705141581E-5</v>
      </c>
      <c r="H355" s="98">
        <v>6.4456960333303135E-5</v>
      </c>
      <c r="I355" s="98">
        <v>8.1332306823009098E-5</v>
      </c>
      <c r="J355" s="98">
        <v>0</v>
      </c>
      <c r="K355" s="98">
        <v>6.6342896135537612E-5</v>
      </c>
      <c r="L355" s="98">
        <v>1.5005482085977739E-4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6.4453899880826445E-5</v>
      </c>
      <c r="S355" s="98">
        <v>7.5694631890479757E-5</v>
      </c>
      <c r="T355" s="98">
        <v>7.6691505483240797E-5</v>
      </c>
      <c r="U355" s="98">
        <v>0</v>
      </c>
      <c r="V355" s="98">
        <v>0</v>
      </c>
      <c r="W355" s="98">
        <v>7.4249148891443974E-5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6.8649186705141581E-5</v>
      </c>
      <c r="H356" s="101">
        <v>6.4456960333303135E-5</v>
      </c>
      <c r="I356" s="101">
        <v>8.1332306823009098E-5</v>
      </c>
      <c r="J356" s="101">
        <v>0</v>
      </c>
      <c r="K356" s="101">
        <v>6.6342896135537612E-5</v>
      </c>
      <c r="L356" s="101">
        <v>1.5005482085977739E-4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6.4453899880826445E-5</v>
      </c>
      <c r="S356" s="101">
        <v>7.5694631890479757E-5</v>
      </c>
      <c r="T356" s="101">
        <v>7.6691505483240797E-5</v>
      </c>
      <c r="U356" s="101">
        <v>0</v>
      </c>
      <c r="V356" s="101">
        <v>0</v>
      </c>
      <c r="W356" s="101">
        <v>7.4249148891443974E-5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1.1036869632857953</v>
      </c>
      <c r="D362" s="122">
        <v>0.98266901679375895</v>
      </c>
      <c r="E362" s="122">
        <v>0.76171091430286697</v>
      </c>
      <c r="F362" s="122">
        <v>0.99769702271551786</v>
      </c>
      <c r="G362" s="122">
        <v>0.82731488893159211</v>
      </c>
      <c r="H362" s="122">
        <v>0.9732056111272761</v>
      </c>
      <c r="I362" s="122">
        <v>1.1212154608752882</v>
      </c>
      <c r="J362" s="122">
        <v>0.73745304389243271</v>
      </c>
      <c r="K362" s="122">
        <v>0.70383702795257463</v>
      </c>
      <c r="L362" s="122">
        <v>0.71214743380849277</v>
      </c>
      <c r="M362" s="122">
        <v>0.43544594159645905</v>
      </c>
      <c r="N362" s="122">
        <v>0.52519952939153625</v>
      </c>
      <c r="O362" s="122">
        <v>0.49514147019326865</v>
      </c>
      <c r="P362" s="122">
        <v>0</v>
      </c>
      <c r="Q362" s="122">
        <v>0.28266823718621936</v>
      </c>
      <c r="R362" s="122">
        <v>0.59163703515093047</v>
      </c>
      <c r="S362" s="122">
        <v>0.51371188013531188</v>
      </c>
      <c r="T362" s="122">
        <v>0.40141033314686642</v>
      </c>
      <c r="U362" s="122">
        <v>0.30590036784796032</v>
      </c>
      <c r="V362" s="122">
        <v>0.55536006072946442</v>
      </c>
      <c r="W362" s="122">
        <v>0.53826058081905714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1.1036869632857953</v>
      </c>
      <c r="D363" s="98">
        <v>0.98266901679375895</v>
      </c>
      <c r="E363" s="98">
        <v>0.76171091430286697</v>
      </c>
      <c r="F363" s="98">
        <v>0.99769702271551786</v>
      </c>
      <c r="G363" s="98">
        <v>0.82731488893159211</v>
      </c>
      <c r="H363" s="98">
        <v>0.9732056111272761</v>
      </c>
      <c r="I363" s="98">
        <v>1.1212154608752882</v>
      </c>
      <c r="J363" s="98">
        <v>0.73745304389243271</v>
      </c>
      <c r="K363" s="98">
        <v>0.70383702795257463</v>
      </c>
      <c r="L363" s="98">
        <v>0.71214743380849277</v>
      </c>
      <c r="M363" s="98">
        <v>0.43544594159645905</v>
      </c>
      <c r="N363" s="98">
        <v>0.52519952939153625</v>
      </c>
      <c r="O363" s="98">
        <v>0.49514147019326865</v>
      </c>
      <c r="P363" s="98">
        <v>0</v>
      </c>
      <c r="Q363" s="98">
        <v>0.28266823718621936</v>
      </c>
      <c r="R363" s="98">
        <v>0.59163703515093047</v>
      </c>
      <c r="S363" s="98">
        <v>0.51371188013531188</v>
      </c>
      <c r="T363" s="98">
        <v>0.40141033314686642</v>
      </c>
      <c r="U363" s="98">
        <v>0.30590036784796032</v>
      </c>
      <c r="V363" s="98">
        <v>0.55536006072946442</v>
      </c>
      <c r="W363" s="98">
        <v>0.53826058081905714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17886.085376219566</v>
      </c>
      <c r="D366" s="117">
        <f t="shared" si="204"/>
        <v>17456.959532928151</v>
      </c>
      <c r="E366" s="117">
        <f t="shared" si="204"/>
        <v>17377.686009410761</v>
      </c>
      <c r="F366" s="117">
        <f t="shared" si="204"/>
        <v>18222.28321044382</v>
      </c>
      <c r="G366" s="117">
        <f t="shared" si="204"/>
        <v>17627.286541837922</v>
      </c>
      <c r="H366" s="117">
        <f t="shared" si="204"/>
        <v>16489.168706819713</v>
      </c>
      <c r="I366" s="117">
        <f t="shared" si="204"/>
        <v>15511.740344461003</v>
      </c>
      <c r="J366" s="117">
        <f t="shared" si="204"/>
        <v>15959.555355511142</v>
      </c>
      <c r="K366" s="117">
        <f t="shared" si="204"/>
        <v>15822.046332815264</v>
      </c>
      <c r="L366" s="117">
        <f t="shared" si="204"/>
        <v>16959.99512797621</v>
      </c>
      <c r="M366" s="117">
        <f t="shared" si="204"/>
        <v>13348.995053192595</v>
      </c>
      <c r="N366" s="117">
        <f t="shared" si="204"/>
        <v>14725.9344458573</v>
      </c>
      <c r="O366" s="117">
        <f t="shared" si="204"/>
        <v>15430.248550232505</v>
      </c>
      <c r="P366" s="117">
        <f t="shared" si="204"/>
        <v>0</v>
      </c>
      <c r="Q366" s="117">
        <f t="shared" si="204"/>
        <v>11053.300936847259</v>
      </c>
      <c r="R366" s="117">
        <f t="shared" ref="R366:V366" si="205">R367+R370+R372+R381</f>
        <v>12210.755283347215</v>
      </c>
      <c r="S366" s="117">
        <f t="shared" si="205"/>
        <v>11505.977144779465</v>
      </c>
      <c r="T366" s="117">
        <f t="shared" si="205"/>
        <v>11113.466736657429</v>
      </c>
      <c r="U366" s="117">
        <f t="shared" si="205"/>
        <v>9882.7693682841109</v>
      </c>
      <c r="V366" s="117">
        <f t="shared" si="205"/>
        <v>8535.212627221923</v>
      </c>
      <c r="W366" s="117">
        <f t="shared" ref="W366" si="206">W367+W370+W372+W381</f>
        <v>11888.544006593695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15823.94333472405</v>
      </c>
      <c r="D367" s="122">
        <f t="shared" si="207"/>
        <v>15378.024921265182</v>
      </c>
      <c r="E367" s="122">
        <f t="shared" si="207"/>
        <v>15277.518635301964</v>
      </c>
      <c r="F367" s="122">
        <f t="shared" si="207"/>
        <v>16178.742746296388</v>
      </c>
      <c r="G367" s="122">
        <f t="shared" si="207"/>
        <v>15672.320820753945</v>
      </c>
      <c r="H367" s="122">
        <f t="shared" si="207"/>
        <v>14497.144133691556</v>
      </c>
      <c r="I367" s="122">
        <f t="shared" si="207"/>
        <v>13481.807124205328</v>
      </c>
      <c r="J367" s="122">
        <f t="shared" si="207"/>
        <v>13907.249495613516</v>
      </c>
      <c r="K367" s="122">
        <f t="shared" si="207"/>
        <v>13976.072591257747</v>
      </c>
      <c r="L367" s="122">
        <f t="shared" si="207"/>
        <v>14871.620874506118</v>
      </c>
      <c r="M367" s="122">
        <f t="shared" si="207"/>
        <v>11185.105475856059</v>
      </c>
      <c r="N367" s="122">
        <f t="shared" si="207"/>
        <v>12438.045161785918</v>
      </c>
      <c r="O367" s="122">
        <f t="shared" si="207"/>
        <v>13045.181634893535</v>
      </c>
      <c r="P367" s="122">
        <f t="shared" si="207"/>
        <v>0</v>
      </c>
      <c r="Q367" s="122">
        <f t="shared" si="207"/>
        <v>8891.9933664730834</v>
      </c>
      <c r="R367" s="122">
        <f t="shared" ref="R367:V367" si="208">SUM(R368:R369)</f>
        <v>10081.27924426921</v>
      </c>
      <c r="S367" s="122">
        <f t="shared" si="208"/>
        <v>9251.6636501373869</v>
      </c>
      <c r="T367" s="122">
        <f t="shared" si="208"/>
        <v>8878.5187013300383</v>
      </c>
      <c r="U367" s="122">
        <f t="shared" si="208"/>
        <v>7655.9761393372164</v>
      </c>
      <c r="V367" s="122">
        <f t="shared" si="208"/>
        <v>6240.9321720454373</v>
      </c>
      <c r="W367" s="122">
        <f t="shared" ref="W367" si="209">SUM(W368:W369)</f>
        <v>9650.5720187168572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15607.344964006945</v>
      </c>
      <c r="D368" s="98">
        <v>15168.266523438991</v>
      </c>
      <c r="E368" s="98">
        <v>15076.632651013777</v>
      </c>
      <c r="F368" s="98">
        <v>15962.156990279769</v>
      </c>
      <c r="G368" s="98">
        <v>15465.101960694541</v>
      </c>
      <c r="H368" s="98">
        <v>14306.912446102322</v>
      </c>
      <c r="I368" s="98">
        <v>13303.079859226573</v>
      </c>
      <c r="J368" s="98">
        <v>13723.617076255678</v>
      </c>
      <c r="K368" s="98">
        <v>13794.688575280505</v>
      </c>
      <c r="L368" s="98">
        <v>14677.295528773197</v>
      </c>
      <c r="M368" s="98">
        <v>11037.752822606091</v>
      </c>
      <c r="N368" s="98">
        <v>12271.197912510606</v>
      </c>
      <c r="O368" s="98">
        <v>12865.286966341951</v>
      </c>
      <c r="P368" s="98">
        <v>0</v>
      </c>
      <c r="Q368" s="98">
        <v>8761.5382834332631</v>
      </c>
      <c r="R368" s="98">
        <v>9931.7959316288488</v>
      </c>
      <c r="S368" s="98">
        <v>9113.6497041728853</v>
      </c>
      <c r="T368" s="98">
        <v>8745.5548244775819</v>
      </c>
      <c r="U368" s="98">
        <v>7540.9907810631503</v>
      </c>
      <c r="V368" s="98">
        <v>6146.9769757084723</v>
      </c>
      <c r="W368" s="98">
        <v>9505.0828401159542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216.59837071710606</v>
      </c>
      <c r="D369" s="98">
        <v>209.75839782619053</v>
      </c>
      <c r="E369" s="98">
        <v>200.88598428818642</v>
      </c>
      <c r="F369" s="98">
        <v>216.58575601661897</v>
      </c>
      <c r="G369" s="98">
        <v>207.2188600594032</v>
      </c>
      <c r="H369" s="98">
        <v>190.23168758923339</v>
      </c>
      <c r="I369" s="98">
        <v>178.72726497875615</v>
      </c>
      <c r="J369" s="98">
        <v>183.63241935783873</v>
      </c>
      <c r="K369" s="98">
        <v>181.38401597724308</v>
      </c>
      <c r="L369" s="98">
        <v>194.32534573292088</v>
      </c>
      <c r="M369" s="98">
        <v>147.35265324996709</v>
      </c>
      <c r="N369" s="98">
        <v>166.84724927531153</v>
      </c>
      <c r="O369" s="98">
        <v>179.89466855158324</v>
      </c>
      <c r="P369" s="98">
        <v>0</v>
      </c>
      <c r="Q369" s="98">
        <v>130.45508303982064</v>
      </c>
      <c r="R369" s="98">
        <v>149.4833126403617</v>
      </c>
      <c r="S369" s="98">
        <v>138.01394596450174</v>
      </c>
      <c r="T369" s="98">
        <v>132.96387685245728</v>
      </c>
      <c r="U369" s="98">
        <v>114.98535827406653</v>
      </c>
      <c r="V369" s="98">
        <v>93.955196336964889</v>
      </c>
      <c r="W369" s="98">
        <v>145.48917860090251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3.8640301653998006</v>
      </c>
      <c r="D370" s="122">
        <f t="shared" si="210"/>
        <v>9.6187762731067394</v>
      </c>
      <c r="E370" s="122">
        <f t="shared" si="210"/>
        <v>6.2649211464079446</v>
      </c>
      <c r="F370" s="122">
        <f t="shared" si="210"/>
        <v>2.5158349713414303</v>
      </c>
      <c r="G370" s="122">
        <f t="shared" si="210"/>
        <v>2.9159522587052744</v>
      </c>
      <c r="H370" s="122">
        <f t="shared" si="210"/>
        <v>4.8585656037634166</v>
      </c>
      <c r="I370" s="122">
        <f t="shared" si="210"/>
        <v>1.0642871388866755</v>
      </c>
      <c r="J370" s="122">
        <f t="shared" si="210"/>
        <v>5.4400284726077848</v>
      </c>
      <c r="K370" s="122">
        <f t="shared" si="210"/>
        <v>19.726440052631379</v>
      </c>
      <c r="L370" s="122">
        <f t="shared" si="210"/>
        <v>11.34301524231687</v>
      </c>
      <c r="M370" s="122">
        <f t="shared" si="210"/>
        <v>7.9345082543615444</v>
      </c>
      <c r="N370" s="122">
        <f t="shared" si="210"/>
        <v>6.9091240948523804</v>
      </c>
      <c r="O370" s="122">
        <f t="shared" si="210"/>
        <v>13.300547142346904</v>
      </c>
      <c r="P370" s="122">
        <f t="shared" si="210"/>
        <v>0</v>
      </c>
      <c r="Q370" s="122">
        <f t="shared" si="210"/>
        <v>8.2683878412429763</v>
      </c>
      <c r="R370" s="122">
        <f t="shared" si="210"/>
        <v>24.620184033648282</v>
      </c>
      <c r="S370" s="122">
        <f t="shared" si="210"/>
        <v>29.735606049216429</v>
      </c>
      <c r="T370" s="122">
        <f t="shared" si="210"/>
        <v>23.193170808092653</v>
      </c>
      <c r="U370" s="122">
        <f t="shared" si="210"/>
        <v>53.44342772856146</v>
      </c>
      <c r="V370" s="122">
        <f t="shared" si="210"/>
        <v>26.254704527808133</v>
      </c>
      <c r="W370" s="122">
        <f t="shared" si="210"/>
        <v>78.729542505148288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3.8640301653998006</v>
      </c>
      <c r="D371" s="98">
        <f>RES_hhdet_in_fech!D29</f>
        <v>9.6187762731067394</v>
      </c>
      <c r="E371" s="98">
        <f>RES_hhdet_in_fech!E29</f>
        <v>6.2649211464079446</v>
      </c>
      <c r="F371" s="98">
        <f>RES_hhdet_in_fech!F29</f>
        <v>2.5158349713414303</v>
      </c>
      <c r="G371" s="98">
        <f>RES_hhdet_in_fech!G29</f>
        <v>2.9159522587052744</v>
      </c>
      <c r="H371" s="98">
        <f>RES_hhdet_in_fech!H29</f>
        <v>4.8585656037634166</v>
      </c>
      <c r="I371" s="98">
        <f>RES_hhdet_in_fech!I29</f>
        <v>1.0642871388866755</v>
      </c>
      <c r="J371" s="98">
        <f>RES_hhdet_in_fech!J29</f>
        <v>5.4400284726077848</v>
      </c>
      <c r="K371" s="98">
        <f>RES_hhdet_in_fech!K29</f>
        <v>19.726440052631379</v>
      </c>
      <c r="L371" s="98">
        <f>RES_hhdet_in_fech!L29</f>
        <v>11.34301524231687</v>
      </c>
      <c r="M371" s="98">
        <f>RES_hhdet_in_fech!M29</f>
        <v>7.9345082543615444</v>
      </c>
      <c r="N371" s="98">
        <f>RES_hhdet_in_fech!N29</f>
        <v>6.9091240948523804</v>
      </c>
      <c r="O371" s="98">
        <f>RES_hhdet_in_fech!O29</f>
        <v>13.300547142346904</v>
      </c>
      <c r="P371" s="98">
        <f>RES_hhdet_in_fech!P29</f>
        <v>0</v>
      </c>
      <c r="Q371" s="98">
        <f>RES_hhdet_in_fech!Q29</f>
        <v>8.2683878412429763</v>
      </c>
      <c r="R371" s="98">
        <f>RES_hhdet_in_fech!R29</f>
        <v>24.620184033648282</v>
      </c>
      <c r="S371" s="98">
        <f>RES_hhdet_in_fech!S29</f>
        <v>29.735606049216429</v>
      </c>
      <c r="T371" s="98">
        <f>RES_hhdet_in_fech!T29</f>
        <v>23.193170808092653</v>
      </c>
      <c r="U371" s="98">
        <f>RES_hhdet_in_fech!U29</f>
        <v>53.44342772856146</v>
      </c>
      <c r="V371" s="98">
        <f>RES_hhdet_in_fech!V29</f>
        <v>26.254704527808133</v>
      </c>
      <c r="W371" s="98">
        <f>RES_hhdet_in_fech!W29</f>
        <v>78.729542505148288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1248.0972690928897</v>
      </c>
      <c r="D372" s="122">
        <v>1244.3291721429603</v>
      </c>
      <c r="E372" s="122">
        <v>1301.1246328445282</v>
      </c>
      <c r="F372" s="122">
        <v>1310.069365301538</v>
      </c>
      <c r="G372" s="122">
        <v>1218.8736282078228</v>
      </c>
      <c r="H372" s="122">
        <v>1250.4802851463785</v>
      </c>
      <c r="I372" s="122">
        <v>1254.8079112647827</v>
      </c>
      <c r="J372" s="122">
        <v>1271.9095709527608</v>
      </c>
      <c r="K372" s="122">
        <v>1178.077371580885</v>
      </c>
      <c r="L372" s="122">
        <v>1272.6742730737435</v>
      </c>
      <c r="M372" s="122">
        <v>1353.8335391945529</v>
      </c>
      <c r="N372" s="122">
        <v>1446.7796888953394</v>
      </c>
      <c r="O372" s="122">
        <v>1520.047929798603</v>
      </c>
      <c r="P372" s="122">
        <v>0</v>
      </c>
      <c r="Q372" s="122">
        <v>1382.8335849593236</v>
      </c>
      <c r="R372" s="122">
        <v>1377.2065815116721</v>
      </c>
      <c r="S372" s="122">
        <v>1453.5017860102814</v>
      </c>
      <c r="T372" s="122">
        <v>1445.3793492642442</v>
      </c>
      <c r="U372" s="122">
        <v>1427.3861052654081</v>
      </c>
      <c r="V372" s="122">
        <v>1493.2540888829876</v>
      </c>
      <c r="W372" s="122">
        <v>1435.4125284299807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1379.1905131085582</v>
      </c>
      <c r="D373" s="98">
        <v>1431.4650042016947</v>
      </c>
      <c r="E373" s="98">
        <v>1405.5031913496714</v>
      </c>
      <c r="F373" s="98">
        <v>1441.1556015268777</v>
      </c>
      <c r="G373" s="98">
        <v>1412.9090888714741</v>
      </c>
      <c r="H373" s="98">
        <v>1387.8926636655285</v>
      </c>
      <c r="I373" s="98">
        <v>1447.4694584920956</v>
      </c>
      <c r="J373" s="98">
        <v>1369.4010595665443</v>
      </c>
      <c r="K373" s="98">
        <v>1386.913960044539</v>
      </c>
      <c r="L373" s="98">
        <v>1464.7061626967691</v>
      </c>
      <c r="M373" s="98">
        <v>1564.828413707271</v>
      </c>
      <c r="N373" s="98">
        <v>1515.5467734359584</v>
      </c>
      <c r="O373" s="98">
        <v>1490.2142330928696</v>
      </c>
      <c r="P373" s="98">
        <v>0</v>
      </c>
      <c r="Q373" s="98">
        <v>1396.2780535497193</v>
      </c>
      <c r="R373" s="98">
        <v>1393.3341942165061</v>
      </c>
      <c r="S373" s="98">
        <v>1453.2596007457644</v>
      </c>
      <c r="T373" s="98">
        <v>1476.8228266763451</v>
      </c>
      <c r="U373" s="98">
        <v>1398.2892715969269</v>
      </c>
      <c r="V373" s="98">
        <v>1417.3880754601403</v>
      </c>
      <c r="W373" s="98">
        <v>1455.8704196563463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1006.0278474931728</v>
      </c>
      <c r="H374" s="98">
        <v>986.08933106707366</v>
      </c>
      <c r="I374" s="98">
        <v>1054.2129303232148</v>
      </c>
      <c r="J374" s="98">
        <v>0</v>
      </c>
      <c r="K374" s="98">
        <v>999.28225054794575</v>
      </c>
      <c r="L374" s="98">
        <v>1183.7130102934477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1137.2329454094727</v>
      </c>
      <c r="S374" s="98">
        <v>1213.8442684355139</v>
      </c>
      <c r="T374" s="98">
        <v>1251.0173148396257</v>
      </c>
      <c r="U374" s="98">
        <v>0</v>
      </c>
      <c r="V374" s="98">
        <v>0</v>
      </c>
      <c r="W374" s="98">
        <v>1259.7149863447048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302.20631583527717</v>
      </c>
      <c r="H375" s="101">
        <v>283.75136614414129</v>
      </c>
      <c r="I375" s="101">
        <v>358.03973773115467</v>
      </c>
      <c r="J375" s="101">
        <v>0</v>
      </c>
      <c r="K375" s="101">
        <v>292.0536015827505</v>
      </c>
      <c r="L375" s="101">
        <v>660.56885393457196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283.73789347079781</v>
      </c>
      <c r="S375" s="101">
        <v>333.22165826060819</v>
      </c>
      <c r="T375" s="101">
        <v>337.61007872530718</v>
      </c>
      <c r="U375" s="101">
        <v>0</v>
      </c>
      <c r="V375" s="101">
        <v>0</v>
      </c>
      <c r="W375" s="101">
        <v>326.85837687728457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703.82153165789555</v>
      </c>
      <c r="H376" s="104">
        <v>702.33796492293254</v>
      </c>
      <c r="I376" s="104">
        <v>696.17319259206022</v>
      </c>
      <c r="J376" s="104">
        <v>0</v>
      </c>
      <c r="K376" s="104">
        <v>707.22864896519513</v>
      </c>
      <c r="L376" s="104">
        <v>523.14415635887553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853.49505193867481</v>
      </c>
      <c r="S376" s="104">
        <v>880.62261017490573</v>
      </c>
      <c r="T376" s="104">
        <v>913.40723611431861</v>
      </c>
      <c r="U376" s="104">
        <v>0</v>
      </c>
      <c r="V376" s="104">
        <v>0</v>
      </c>
      <c r="W376" s="104">
        <v>932.85660946742018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1240.084836005431</v>
      </c>
      <c r="D377" s="101">
        <v>1235.7350051734336</v>
      </c>
      <c r="E377" s="101">
        <v>1303.3974694631386</v>
      </c>
      <c r="F377" s="101">
        <v>1309.1803305358162</v>
      </c>
      <c r="G377" s="101">
        <v>1212.8961328757384</v>
      </c>
      <c r="H377" s="101">
        <v>1259.3524765858392</v>
      </c>
      <c r="I377" s="101">
        <v>1270.364702179206</v>
      </c>
      <c r="J377" s="101">
        <v>1291.3180510771078</v>
      </c>
      <c r="K377" s="101">
        <v>1192.6578455906968</v>
      </c>
      <c r="L377" s="101">
        <v>1304.3624280520667</v>
      </c>
      <c r="M377" s="101">
        <v>1394.1692438626928</v>
      </c>
      <c r="N377" s="101">
        <v>1474.8238501641922</v>
      </c>
      <c r="O377" s="101">
        <v>1543.8069476526848</v>
      </c>
      <c r="P377" s="101">
        <v>0</v>
      </c>
      <c r="Q377" s="101">
        <v>1416.8567885855941</v>
      </c>
      <c r="R377" s="101">
        <v>1413.982324458083</v>
      </c>
      <c r="S377" s="101">
        <v>1488.2095440638168</v>
      </c>
      <c r="T377" s="101">
        <v>1491.9429852548021</v>
      </c>
      <c r="U377" s="101">
        <v>1465.6823210347509</v>
      </c>
      <c r="V377" s="101">
        <v>1521.9214114576478</v>
      </c>
      <c r="W377" s="101">
        <v>1471.6089895638925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958.27339364234319</v>
      </c>
      <c r="D378" s="104">
        <v>948.24606200750816</v>
      </c>
      <c r="E378" s="104">
        <v>1010.7843088191398</v>
      </c>
      <c r="F378" s="104">
        <v>1013.8597557456601</v>
      </c>
      <c r="G378" s="104">
        <v>933.44298066353235</v>
      </c>
      <c r="H378" s="104">
        <v>967.17013674589532</v>
      </c>
      <c r="I378" s="104">
        <v>993.05691172113575</v>
      </c>
      <c r="J378" s="104">
        <v>1004.2142903490887</v>
      </c>
      <c r="K378" s="104">
        <v>922.43106678021616</v>
      </c>
      <c r="L378" s="104">
        <v>1100.4678293223371</v>
      </c>
      <c r="M378" s="104">
        <v>1080.2445417421809</v>
      </c>
      <c r="N378" s="104">
        <v>1170.6921933544393</v>
      </c>
      <c r="O378" s="104">
        <v>1239.0671979288511</v>
      </c>
      <c r="P378" s="104">
        <v>0</v>
      </c>
      <c r="Q378" s="104">
        <v>1144.2200106634186</v>
      </c>
      <c r="R378" s="104">
        <v>1145.2969929005756</v>
      </c>
      <c r="S378" s="104">
        <v>1223.4459897414831</v>
      </c>
      <c r="T378" s="104">
        <v>1235.633480624479</v>
      </c>
      <c r="U378" s="104">
        <v>1216.2442440783529</v>
      </c>
      <c r="V378" s="104">
        <v>1272.0612850264131</v>
      </c>
      <c r="W378" s="104">
        <v>1237.0749844162431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266.37130467973316</v>
      </c>
      <c r="E379" s="98">
        <v>312.98603297313201</v>
      </c>
      <c r="F379" s="98">
        <v>305.69539339144177</v>
      </c>
      <c r="G379" s="98">
        <v>259.27190695597642</v>
      </c>
      <c r="H379" s="98">
        <v>257.38150011874313</v>
      </c>
      <c r="I379" s="98">
        <v>314.25277578016176</v>
      </c>
      <c r="J379" s="98">
        <v>296.14472557545281</v>
      </c>
      <c r="K379" s="98">
        <v>250.70135034813907</v>
      </c>
      <c r="L379" s="98">
        <v>588.25836997566705</v>
      </c>
      <c r="M379" s="98">
        <v>278.63932483972155</v>
      </c>
      <c r="N379" s="98">
        <v>373.75511854491435</v>
      </c>
      <c r="O379" s="98">
        <v>407.82414566861888</v>
      </c>
      <c r="P379" s="98">
        <v>0</v>
      </c>
      <c r="Q379" s="98">
        <v>310.71129646498696</v>
      </c>
      <c r="R379" s="98">
        <v>287.89664969904032</v>
      </c>
      <c r="S379" s="98">
        <v>341.11930375766855</v>
      </c>
      <c r="T379" s="98">
        <v>340.96772639283006</v>
      </c>
      <c r="U379" s="98">
        <v>309.32897368243033</v>
      </c>
      <c r="V379" s="98">
        <v>333.52789544060607</v>
      </c>
      <c r="W379" s="98">
        <v>330.34905159797751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</v>
      </c>
      <c r="E380" s="98">
        <v>697.79827584600787</v>
      </c>
      <c r="F380" s="98">
        <v>708.16436235421816</v>
      </c>
      <c r="G380" s="98">
        <v>674.17107370755582</v>
      </c>
      <c r="H380" s="98">
        <v>709.78863662715219</v>
      </c>
      <c r="I380" s="98">
        <v>678.80413594097411</v>
      </c>
      <c r="J380" s="98">
        <v>708.06956477363588</v>
      </c>
      <c r="K380" s="98">
        <v>671.729716432077</v>
      </c>
      <c r="L380" s="98">
        <v>512.20945934667009</v>
      </c>
      <c r="M380" s="98">
        <v>801.60521690245946</v>
      </c>
      <c r="N380" s="98">
        <v>796.93707480952503</v>
      </c>
      <c r="O380" s="98">
        <v>831.24305226023216</v>
      </c>
      <c r="P380" s="98">
        <v>0</v>
      </c>
      <c r="Q380" s="98">
        <v>833.5087141984319</v>
      </c>
      <c r="R380" s="98">
        <v>857.40034320153529</v>
      </c>
      <c r="S380" s="98">
        <v>882.32668598381451</v>
      </c>
      <c r="T380" s="98">
        <v>894.66575423164898</v>
      </c>
      <c r="U380" s="98">
        <v>906.91527039592256</v>
      </c>
      <c r="V380" s="98">
        <v>938.53338958580707</v>
      </c>
      <c r="W380" s="98">
        <v>906.72593281826551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810.18074223722419</v>
      </c>
      <c r="D381" s="122">
        <v>824.98666324690055</v>
      </c>
      <c r="E381" s="122">
        <v>792.7778201178636</v>
      </c>
      <c r="F381" s="122">
        <v>730.95526387455288</v>
      </c>
      <c r="G381" s="122">
        <v>733.17614061744951</v>
      </c>
      <c r="H381" s="122">
        <v>736.68572237801561</v>
      </c>
      <c r="I381" s="122">
        <v>774.06102185200587</v>
      </c>
      <c r="J381" s="122">
        <v>774.95626047225778</v>
      </c>
      <c r="K381" s="122">
        <v>648.16992992400094</v>
      </c>
      <c r="L381" s="122">
        <v>804.35696515403083</v>
      </c>
      <c r="M381" s="122">
        <v>802.12152988762193</v>
      </c>
      <c r="N381" s="122">
        <v>834.20047108118831</v>
      </c>
      <c r="O381" s="122">
        <v>851.7184383980192</v>
      </c>
      <c r="P381" s="122">
        <v>0</v>
      </c>
      <c r="Q381" s="122">
        <v>770.20559757360923</v>
      </c>
      <c r="R381" s="122">
        <v>727.64927353268229</v>
      </c>
      <c r="S381" s="122">
        <v>771.07610258257921</v>
      </c>
      <c r="T381" s="122">
        <v>766.37551525505421</v>
      </c>
      <c r="U381" s="122">
        <v>745.96369595292515</v>
      </c>
      <c r="V381" s="122">
        <v>774.77166176569006</v>
      </c>
      <c r="W381" s="122">
        <v>723.82991694170812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894.94060051344832</v>
      </c>
      <c r="D382" s="98">
        <v>917.27932887887539</v>
      </c>
      <c r="E382" s="98">
        <v>865.78652356588577</v>
      </c>
      <c r="F382" s="98">
        <v>853.15566325642635</v>
      </c>
      <c r="G382" s="98">
        <v>833.78936339306267</v>
      </c>
      <c r="H382" s="98">
        <v>836.11039556494609</v>
      </c>
      <c r="I382" s="98">
        <v>890.61641695379194</v>
      </c>
      <c r="J382" s="98">
        <v>843.87928497970483</v>
      </c>
      <c r="K382" s="98">
        <v>862.34893937711161</v>
      </c>
      <c r="L382" s="98">
        <v>895.2037894283194</v>
      </c>
      <c r="M382" s="98">
        <v>947.09136948547996</v>
      </c>
      <c r="N382" s="98">
        <v>942.14535190332936</v>
      </c>
      <c r="O382" s="98">
        <v>949.34825863976164</v>
      </c>
      <c r="P382" s="98">
        <v>0</v>
      </c>
      <c r="Q382" s="98">
        <v>946.27942578862462</v>
      </c>
      <c r="R382" s="98">
        <v>874.57850371960922</v>
      </c>
      <c r="S382" s="98">
        <v>950.98988803887107</v>
      </c>
      <c r="T382" s="98">
        <v>954.147914950163</v>
      </c>
      <c r="U382" s="98">
        <v>938.41780263848864</v>
      </c>
      <c r="V382" s="98">
        <v>998.28374294215155</v>
      </c>
      <c r="W382" s="98">
        <v>914.87329669332632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745.84951469890166</v>
      </c>
      <c r="D383" s="33">
        <v>745.32849869338781</v>
      </c>
      <c r="E383" s="33">
        <v>731.0257545021858</v>
      </c>
      <c r="F383" s="33">
        <v>607.16784631888925</v>
      </c>
      <c r="G383" s="33">
        <v>658.35854492731016</v>
      </c>
      <c r="H383" s="33">
        <v>679.38597820864982</v>
      </c>
      <c r="I383" s="33">
        <v>705.87248604982085</v>
      </c>
      <c r="J383" s="33">
        <v>741.52876737087706</v>
      </c>
      <c r="K383" s="33">
        <v>534.75133287683423</v>
      </c>
      <c r="L383" s="33">
        <v>753.59985305949374</v>
      </c>
      <c r="M383" s="33">
        <v>718.28754264588906</v>
      </c>
      <c r="N383" s="33">
        <v>779.13983139348625</v>
      </c>
      <c r="O383" s="33">
        <v>803.34595948670267</v>
      </c>
      <c r="P383" s="33">
        <v>0</v>
      </c>
      <c r="Q383" s="33">
        <v>703.63369300122702</v>
      </c>
      <c r="R383" s="33">
        <v>687.0484340136444</v>
      </c>
      <c r="S383" s="33">
        <v>713.64087881897854</v>
      </c>
      <c r="T383" s="33">
        <v>702.07180145414054</v>
      </c>
      <c r="U383" s="33">
        <v>682.56341057785994</v>
      </c>
      <c r="V383" s="33">
        <v>705.01492838973047</v>
      </c>
      <c r="W383" s="33">
        <v>667.49354513746221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10523.385419478762</v>
      </c>
      <c r="D385" s="117">
        <f t="shared" si="211"/>
        <v>10374.725384564304</v>
      </c>
      <c r="E385" s="117">
        <f t="shared" si="211"/>
        <v>10418.145635692608</v>
      </c>
      <c r="F385" s="117">
        <f t="shared" si="211"/>
        <v>10985.114296007496</v>
      </c>
      <c r="G385" s="117">
        <f t="shared" si="211"/>
        <v>10731.037475306206</v>
      </c>
      <c r="H385" s="117">
        <f t="shared" si="211"/>
        <v>10164.176066348296</v>
      </c>
      <c r="I385" s="117">
        <f t="shared" si="211"/>
        <v>9664.9251812388338</v>
      </c>
      <c r="J385" s="117">
        <f t="shared" si="211"/>
        <v>10051.663673870729</v>
      </c>
      <c r="K385" s="117">
        <f t="shared" si="211"/>
        <v>10068.319843308998</v>
      </c>
      <c r="L385" s="117">
        <f t="shared" si="211"/>
        <v>10916.302748152029</v>
      </c>
      <c r="M385" s="117">
        <f t="shared" si="211"/>
        <v>8785.8799762314411</v>
      </c>
      <c r="N385" s="117">
        <f t="shared" si="211"/>
        <v>9907.5889218033735</v>
      </c>
      <c r="O385" s="117">
        <f t="shared" si="211"/>
        <v>10728.446903769462</v>
      </c>
      <c r="P385" s="117">
        <f t="shared" si="211"/>
        <v>0</v>
      </c>
      <c r="Q385" s="117">
        <f t="shared" si="211"/>
        <v>8217.9748781744565</v>
      </c>
      <c r="R385" s="117">
        <f t="shared" ref="R385:V385" si="212">R386+R389+R391+R400</f>
        <v>9263.7864449205936</v>
      </c>
      <c r="S385" s="117">
        <f t="shared" si="212"/>
        <v>8842.6545389039984</v>
      </c>
      <c r="T385" s="117">
        <f t="shared" si="212"/>
        <v>8605.0200768385639</v>
      </c>
      <c r="U385" s="117">
        <f t="shared" si="212"/>
        <v>7811.7604923897079</v>
      </c>
      <c r="V385" s="117">
        <f t="shared" si="212"/>
        <v>6729.2879539621181</v>
      </c>
      <c r="W385" s="117">
        <f t="shared" ref="W385" si="213">W386+W389+W391+W400</f>
        <v>9532.0849701419866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9076.7681068277234</v>
      </c>
      <c r="D386" s="122">
        <f t="shared" si="214"/>
        <v>8906.5322202754924</v>
      </c>
      <c r="E386" s="122">
        <f t="shared" si="214"/>
        <v>8933.421516309445</v>
      </c>
      <c r="F386" s="122">
        <f t="shared" si="214"/>
        <v>9555.0451533713749</v>
      </c>
      <c r="G386" s="122">
        <f t="shared" si="214"/>
        <v>9347.585733205522</v>
      </c>
      <c r="H386" s="122">
        <f t="shared" si="214"/>
        <v>8733.7931441061064</v>
      </c>
      <c r="I386" s="122">
        <f t="shared" si="214"/>
        <v>8206.7913832658069</v>
      </c>
      <c r="J386" s="122">
        <f t="shared" si="214"/>
        <v>8557.1236183823403</v>
      </c>
      <c r="K386" s="122">
        <f t="shared" si="214"/>
        <v>8697.5173531411674</v>
      </c>
      <c r="L386" s="122">
        <f t="shared" si="214"/>
        <v>9368.9934599986718</v>
      </c>
      <c r="M386" s="122">
        <f t="shared" si="214"/>
        <v>7183.5347344930351</v>
      </c>
      <c r="N386" s="122">
        <f t="shared" si="214"/>
        <v>8212.5638344905437</v>
      </c>
      <c r="O386" s="122">
        <f t="shared" si="214"/>
        <v>8932.7506962610278</v>
      </c>
      <c r="P386" s="122">
        <f t="shared" si="214"/>
        <v>0</v>
      </c>
      <c r="Q386" s="122">
        <f t="shared" si="214"/>
        <v>6544.3178699608779</v>
      </c>
      <c r="R386" s="122">
        <f t="shared" ref="R386:V386" si="215">SUM(R387:R388)</f>
        <v>7533.5812234148043</v>
      </c>
      <c r="S386" s="122">
        <f t="shared" si="215"/>
        <v>6988.1082589590505</v>
      </c>
      <c r="T386" s="122">
        <f t="shared" si="215"/>
        <v>6758.4633015796935</v>
      </c>
      <c r="U386" s="122">
        <f t="shared" si="215"/>
        <v>5862.974027999704</v>
      </c>
      <c r="V386" s="122">
        <f t="shared" si="215"/>
        <v>4804.4223735754422</v>
      </c>
      <c r="W386" s="122">
        <f t="shared" ref="W386" si="216">SUM(W387:W388)</f>
        <v>7454.9506922938235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8860.169736110618</v>
      </c>
      <c r="D387" s="98">
        <v>8696.7738224493023</v>
      </c>
      <c r="E387" s="98">
        <v>8732.5355320212584</v>
      </c>
      <c r="F387" s="98">
        <v>9338.4593973547562</v>
      </c>
      <c r="G387" s="98">
        <v>9140.3668731461185</v>
      </c>
      <c r="H387" s="98">
        <v>8543.5614565168726</v>
      </c>
      <c r="I387" s="98">
        <v>8028.0641182870513</v>
      </c>
      <c r="J387" s="98">
        <v>8373.4911990245018</v>
      </c>
      <c r="K387" s="98">
        <v>8516.1333371639248</v>
      </c>
      <c r="L387" s="98">
        <v>9174.6681142657508</v>
      </c>
      <c r="M387" s="98">
        <v>7036.1820812430678</v>
      </c>
      <c r="N387" s="98">
        <v>8045.716585215233</v>
      </c>
      <c r="O387" s="98">
        <v>8752.8560277094439</v>
      </c>
      <c r="P387" s="98">
        <v>0</v>
      </c>
      <c r="Q387" s="98">
        <v>6413.8627869210577</v>
      </c>
      <c r="R387" s="98">
        <v>7384.0979107744424</v>
      </c>
      <c r="S387" s="98">
        <v>6850.094312994549</v>
      </c>
      <c r="T387" s="98">
        <v>6625.4994247272361</v>
      </c>
      <c r="U387" s="98">
        <v>5747.9886697256379</v>
      </c>
      <c r="V387" s="98">
        <v>4710.4671772384772</v>
      </c>
      <c r="W387" s="98">
        <v>7309.4615136929215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216.59837071710606</v>
      </c>
      <c r="D388" s="98">
        <v>209.75839782619053</v>
      </c>
      <c r="E388" s="98">
        <v>200.88598428818642</v>
      </c>
      <c r="F388" s="98">
        <v>216.58575601661897</v>
      </c>
      <c r="G388" s="98">
        <v>207.2188600594032</v>
      </c>
      <c r="H388" s="98">
        <v>190.23168758923339</v>
      </c>
      <c r="I388" s="98">
        <v>178.72726497875615</v>
      </c>
      <c r="J388" s="98">
        <v>183.63241935783873</v>
      </c>
      <c r="K388" s="98">
        <v>181.38401597724308</v>
      </c>
      <c r="L388" s="98">
        <v>194.32534573292088</v>
      </c>
      <c r="M388" s="98">
        <v>147.35265324996709</v>
      </c>
      <c r="N388" s="98">
        <v>166.84724927531153</v>
      </c>
      <c r="O388" s="98">
        <v>179.89466855158324</v>
      </c>
      <c r="P388" s="98">
        <v>0</v>
      </c>
      <c r="Q388" s="98">
        <v>130.45508303982064</v>
      </c>
      <c r="R388" s="98">
        <v>149.4833126403617</v>
      </c>
      <c r="S388" s="98">
        <v>138.01394596450174</v>
      </c>
      <c r="T388" s="98">
        <v>132.96387685245728</v>
      </c>
      <c r="U388" s="98">
        <v>114.98535827406653</v>
      </c>
      <c r="V388" s="98">
        <v>93.955196336964889</v>
      </c>
      <c r="W388" s="98">
        <v>145.48917860090251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8.9313166471720198</v>
      </c>
      <c r="D389" s="122">
        <f t="shared" si="217"/>
        <v>22.972412354233523</v>
      </c>
      <c r="E389" s="122">
        <f t="shared" si="217"/>
        <v>15.449229468505264</v>
      </c>
      <c r="F389" s="122">
        <f t="shared" si="217"/>
        <v>6.3997153261200657</v>
      </c>
      <c r="G389" s="122">
        <f t="shared" si="217"/>
        <v>7.64649427028316</v>
      </c>
      <c r="H389" s="122">
        <f t="shared" si="217"/>
        <v>13.125296944926049</v>
      </c>
      <c r="I389" s="122">
        <f t="shared" si="217"/>
        <v>2.9602781691842055</v>
      </c>
      <c r="J389" s="122">
        <f t="shared" si="217"/>
        <v>15.574372114293643</v>
      </c>
      <c r="K389" s="122">
        <f t="shared" si="217"/>
        <v>58.121812911856374</v>
      </c>
      <c r="L389" s="122">
        <f t="shared" si="217"/>
        <v>34.39216416195368</v>
      </c>
      <c r="M389" s="122">
        <f t="shared" si="217"/>
        <v>24.868961738291055</v>
      </c>
      <c r="N389" s="122">
        <f t="shared" si="217"/>
        <v>22.509470002097299</v>
      </c>
      <c r="O389" s="122">
        <f t="shared" si="217"/>
        <v>45.296344850308181</v>
      </c>
      <c r="P389" s="122">
        <f t="shared" si="217"/>
        <v>0</v>
      </c>
      <c r="Q389" s="122">
        <f t="shared" si="217"/>
        <v>30.620843464690594</v>
      </c>
      <c r="R389" s="122">
        <f t="shared" si="217"/>
        <v>93.303154148379278</v>
      </c>
      <c r="S389" s="122">
        <f t="shared" si="217"/>
        <v>114.73254479660966</v>
      </c>
      <c r="T389" s="122">
        <f t="shared" si="217"/>
        <v>90.820795614574294</v>
      </c>
      <c r="U389" s="122">
        <f t="shared" si="217"/>
        <v>212.06966438480862</v>
      </c>
      <c r="V389" s="122">
        <f t="shared" si="217"/>
        <v>105.58100462968717</v>
      </c>
      <c r="W389" s="122">
        <f t="shared" si="217"/>
        <v>320.71204444588636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8.9313166471720198</v>
      </c>
      <c r="D390" s="98">
        <f>RES_hhdet_in_tesh!D29</f>
        <v>22.972412354233523</v>
      </c>
      <c r="E390" s="98">
        <f>RES_hhdet_in_tesh!E29</f>
        <v>15.449229468505264</v>
      </c>
      <c r="F390" s="98">
        <f>RES_hhdet_in_tesh!F29</f>
        <v>6.3997153261200657</v>
      </c>
      <c r="G390" s="98">
        <f>RES_hhdet_in_tesh!G29</f>
        <v>7.64649427028316</v>
      </c>
      <c r="H390" s="98">
        <f>RES_hhdet_in_tesh!H29</f>
        <v>13.125296944926049</v>
      </c>
      <c r="I390" s="98">
        <f>RES_hhdet_in_tesh!I29</f>
        <v>2.9602781691842055</v>
      </c>
      <c r="J390" s="98">
        <f>RES_hhdet_in_tesh!J29</f>
        <v>15.574372114293643</v>
      </c>
      <c r="K390" s="98">
        <f>RES_hhdet_in_tesh!K29</f>
        <v>58.121812911856374</v>
      </c>
      <c r="L390" s="98">
        <f>RES_hhdet_in_tesh!L29</f>
        <v>34.39216416195368</v>
      </c>
      <c r="M390" s="98">
        <f>RES_hhdet_in_tesh!M29</f>
        <v>24.868961738291055</v>
      </c>
      <c r="N390" s="98">
        <f>RES_hhdet_in_tesh!N29</f>
        <v>22.509470002097299</v>
      </c>
      <c r="O390" s="98">
        <f>RES_hhdet_in_tesh!O29</f>
        <v>45.296344850308181</v>
      </c>
      <c r="P390" s="98">
        <f>RES_hhdet_in_tesh!P29</f>
        <v>0</v>
      </c>
      <c r="Q390" s="98">
        <f>RES_hhdet_in_tesh!Q29</f>
        <v>30.620843464690594</v>
      </c>
      <c r="R390" s="98">
        <f>RES_hhdet_in_tesh!R29</f>
        <v>93.303154148379278</v>
      </c>
      <c r="S390" s="98">
        <f>RES_hhdet_in_tesh!S29</f>
        <v>114.73254479660966</v>
      </c>
      <c r="T390" s="98">
        <f>RES_hhdet_in_tesh!T29</f>
        <v>90.820795614574294</v>
      </c>
      <c r="U390" s="98">
        <f>RES_hhdet_in_tesh!U29</f>
        <v>212.06966438480862</v>
      </c>
      <c r="V390" s="98">
        <f>RES_hhdet_in_tesh!V29</f>
        <v>105.58100462968717</v>
      </c>
      <c r="W390" s="98">
        <f>RES_hhdet_in_tesh!W29</f>
        <v>320.71204444588636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870.2941124047976</v>
      </c>
      <c r="D391" s="122">
        <v>871.68580831132704</v>
      </c>
      <c r="E391" s="122">
        <v>915.72485887582104</v>
      </c>
      <c r="F391" s="122">
        <v>922.63604351109711</v>
      </c>
      <c r="G391" s="122">
        <v>860.91921006701943</v>
      </c>
      <c r="H391" s="122">
        <v>891.08207672109711</v>
      </c>
      <c r="I391" s="122">
        <v>902.75563426236238</v>
      </c>
      <c r="J391" s="122">
        <v>916.47190123130611</v>
      </c>
      <c r="K391" s="122">
        <v>852.55815613125742</v>
      </c>
      <c r="L391" s="122">
        <v>932.84788801168895</v>
      </c>
      <c r="M391" s="122">
        <v>1002.2777331268946</v>
      </c>
      <c r="N391" s="122">
        <v>1065.3879200109504</v>
      </c>
      <c r="O391" s="122">
        <v>1126.2398698690404</v>
      </c>
      <c r="P391" s="122">
        <v>0</v>
      </c>
      <c r="Q391" s="122">
        <v>1067.1353956780924</v>
      </c>
      <c r="R391" s="122">
        <v>1076.3782287728081</v>
      </c>
      <c r="S391" s="122">
        <v>1144.3503167381677</v>
      </c>
      <c r="T391" s="122">
        <v>1159.3157966221158</v>
      </c>
      <c r="U391" s="122">
        <v>1147.9576078202542</v>
      </c>
      <c r="V391" s="122">
        <v>1200.4978980337487</v>
      </c>
      <c r="W391" s="122">
        <v>1170.4052273691996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863.53083110388638</v>
      </c>
      <c r="D392" s="98">
        <v>898.54251790149601</v>
      </c>
      <c r="E392" s="98">
        <v>884.85746996930914</v>
      </c>
      <c r="F392" s="98">
        <v>910.0325268916971</v>
      </c>
      <c r="G392" s="98">
        <v>895.21535596718627</v>
      </c>
      <c r="H392" s="98">
        <v>882.63306645792215</v>
      </c>
      <c r="I392" s="98">
        <v>924.31832232769239</v>
      </c>
      <c r="J392" s="98">
        <v>878.71239871396801</v>
      </c>
      <c r="K392" s="98">
        <v>895.15993361630103</v>
      </c>
      <c r="L392" s="98">
        <v>951.90132453435297</v>
      </c>
      <c r="M392" s="98">
        <v>1031.6468604699294</v>
      </c>
      <c r="N392" s="98">
        <v>1022.856117746337</v>
      </c>
      <c r="O392" s="98">
        <v>1040.0531287701253</v>
      </c>
      <c r="P392" s="98">
        <v>0</v>
      </c>
      <c r="Q392" s="98">
        <v>1049.1929710590966</v>
      </c>
      <c r="R392" s="98">
        <v>1070.9208973671107</v>
      </c>
      <c r="S392" s="98">
        <v>1141.0413921011345</v>
      </c>
      <c r="T392" s="98">
        <v>1181.687305917091</v>
      </c>
      <c r="U392" s="98">
        <v>1136.3211123444969</v>
      </c>
      <c r="V392" s="98">
        <v>1164.6826012660788</v>
      </c>
      <c r="W392" s="98">
        <v>1202.5081105057054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895.29863144928856</v>
      </c>
      <c r="H393" s="98">
        <v>882.79020375095195</v>
      </c>
      <c r="I393" s="98">
        <v>924.80854497529333</v>
      </c>
      <c r="J393" s="98">
        <v>0</v>
      </c>
      <c r="K393" s="98">
        <v>895.72965922023718</v>
      </c>
      <c r="L393" s="98">
        <v>952.44279865361375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1071.576859414638</v>
      </c>
      <c r="S393" s="98">
        <v>1142.2549466307025</v>
      </c>
      <c r="T393" s="98">
        <v>1183.5476599844039</v>
      </c>
      <c r="U393" s="98">
        <v>0</v>
      </c>
      <c r="V393" s="98">
        <v>0</v>
      </c>
      <c r="W393" s="98">
        <v>1202.8324561327047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191.47709979139316</v>
      </c>
      <c r="H394" s="101">
        <v>180.45223882801943</v>
      </c>
      <c r="I394" s="101">
        <v>228.63535238323311</v>
      </c>
      <c r="J394" s="101">
        <v>0</v>
      </c>
      <c r="K394" s="101">
        <v>188.50101025504205</v>
      </c>
      <c r="L394" s="101">
        <v>429.29864229473816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218.08180747596325</v>
      </c>
      <c r="S394" s="101">
        <v>261.63233645579686</v>
      </c>
      <c r="T394" s="101">
        <v>270.14042387008527</v>
      </c>
      <c r="U394" s="101">
        <v>0</v>
      </c>
      <c r="V394" s="101">
        <v>0</v>
      </c>
      <c r="W394" s="101">
        <v>269.97584666528451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703.82153165789555</v>
      </c>
      <c r="H395" s="104">
        <v>702.33796492293254</v>
      </c>
      <c r="I395" s="104">
        <v>696.17319259206022</v>
      </c>
      <c r="J395" s="104">
        <v>0</v>
      </c>
      <c r="K395" s="104">
        <v>707.22864896519513</v>
      </c>
      <c r="L395" s="104">
        <v>523.14415635887553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853.49505193867481</v>
      </c>
      <c r="S395" s="104">
        <v>880.62261017490573</v>
      </c>
      <c r="T395" s="104">
        <v>913.40723611431861</v>
      </c>
      <c r="U395" s="104">
        <v>0</v>
      </c>
      <c r="V395" s="104">
        <v>0</v>
      </c>
      <c r="W395" s="104">
        <v>932.85660946742018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871.12340556147592</v>
      </c>
      <c r="D396" s="101">
        <v>869.32529175498883</v>
      </c>
      <c r="E396" s="101">
        <v>918.35344033922115</v>
      </c>
      <c r="F396" s="101">
        <v>923.87646001217354</v>
      </c>
      <c r="G396" s="101">
        <v>857.35975570716732</v>
      </c>
      <c r="H396" s="101">
        <v>891.76607771351678</v>
      </c>
      <c r="I396" s="101">
        <v>901.24952408693855</v>
      </c>
      <c r="J396" s="101">
        <v>918.01754293131114</v>
      </c>
      <c r="K396" s="101">
        <v>849.87952133814701</v>
      </c>
      <c r="L396" s="101">
        <v>931.96042964069886</v>
      </c>
      <c r="M396" s="101">
        <v>1000.9290080506421</v>
      </c>
      <c r="N396" s="101">
        <v>1067.0426770032013</v>
      </c>
      <c r="O396" s="101">
        <v>1129.9663043186358</v>
      </c>
      <c r="P396" s="101">
        <v>0</v>
      </c>
      <c r="Q396" s="101">
        <v>1067.8303583876384</v>
      </c>
      <c r="R396" s="101">
        <v>1076.5709380578946</v>
      </c>
      <c r="S396" s="101">
        <v>1144.4520391120236</v>
      </c>
      <c r="T396" s="101">
        <v>1158.3655778851755</v>
      </c>
      <c r="U396" s="101">
        <v>1148.1668344804868</v>
      </c>
      <c r="V396" s="101">
        <v>1201.6248738651777</v>
      </c>
      <c r="W396" s="101">
        <v>1169.0576464888168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871.09352503942955</v>
      </c>
      <c r="D397" s="104">
        <v>869.26389107119155</v>
      </c>
      <c r="E397" s="104">
        <v>918.32333201125573</v>
      </c>
      <c r="F397" s="104">
        <v>923.89077627988775</v>
      </c>
      <c r="G397" s="104">
        <v>857.442577989185</v>
      </c>
      <c r="H397" s="104">
        <v>892.04427601666009</v>
      </c>
      <c r="I397" s="104">
        <v>901.74811740474513</v>
      </c>
      <c r="J397" s="104">
        <v>918.60333149212727</v>
      </c>
      <c r="K397" s="104">
        <v>850.37772048488796</v>
      </c>
      <c r="L397" s="104">
        <v>932.51712187340445</v>
      </c>
      <c r="M397" s="104">
        <v>1001.651362120099</v>
      </c>
      <c r="N397" s="104">
        <v>1067.3508345215166</v>
      </c>
      <c r="O397" s="104">
        <v>1129.7438093618564</v>
      </c>
      <c r="P397" s="104">
        <v>0</v>
      </c>
      <c r="Q397" s="104">
        <v>1067.679844077061</v>
      </c>
      <c r="R397" s="104">
        <v>1076.5976845466669</v>
      </c>
      <c r="S397" s="104">
        <v>1144.6517626661591</v>
      </c>
      <c r="T397" s="104">
        <v>1159.3979064162518</v>
      </c>
      <c r="U397" s="104">
        <v>1149.233311235301</v>
      </c>
      <c r="V397" s="104">
        <v>1201.86854754609</v>
      </c>
      <c r="W397" s="104">
        <v>1169.1577931287907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205.83296184208615</v>
      </c>
      <c r="D398" s="98">
        <v>187.38913374341652</v>
      </c>
      <c r="E398" s="98">
        <v>220.52505616524792</v>
      </c>
      <c r="F398" s="98">
        <v>215.72641392566936</v>
      </c>
      <c r="G398" s="98">
        <v>183.27150428162921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178.64800405281093</v>
      </c>
      <c r="L398" s="98">
        <v>420.3076625267343</v>
      </c>
      <c r="M398" s="98">
        <v>200.04614521763961</v>
      </c>
      <c r="N398" s="98">
        <v>270.41375971199164</v>
      </c>
      <c r="O398" s="98">
        <v>298.5007571016244</v>
      </c>
      <c r="P398" s="98">
        <v>0</v>
      </c>
      <c r="Q398" s="98">
        <v>234.17112987862927</v>
      </c>
      <c r="R398" s="98">
        <v>219.19734134513143</v>
      </c>
      <c r="S398" s="98">
        <v>262.3250766823445</v>
      </c>
      <c r="T398" s="98">
        <v>264.73215218460285</v>
      </c>
      <c r="U398" s="98">
        <v>242.31804083937848</v>
      </c>
      <c r="V398" s="98">
        <v>263.33515796028291</v>
      </c>
      <c r="W398" s="98">
        <v>262.431860310525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</v>
      </c>
      <c r="E399" s="98">
        <v>697.79827584600787</v>
      </c>
      <c r="F399" s="98">
        <v>708.16436235421816</v>
      </c>
      <c r="G399" s="98">
        <v>674.17107370755582</v>
      </c>
      <c r="H399" s="98">
        <v>709.78863662715219</v>
      </c>
      <c r="I399" s="98">
        <v>678.80413594097411</v>
      </c>
      <c r="J399" s="98">
        <v>708.06956477363588</v>
      </c>
      <c r="K399" s="98">
        <v>671.729716432077</v>
      </c>
      <c r="L399" s="98">
        <v>512.20945934667009</v>
      </c>
      <c r="M399" s="98">
        <v>801.60521690245946</v>
      </c>
      <c r="N399" s="98">
        <v>796.93707480952503</v>
      </c>
      <c r="O399" s="98">
        <v>831.24305226023216</v>
      </c>
      <c r="P399" s="98">
        <v>0</v>
      </c>
      <c r="Q399" s="98">
        <v>833.5087141984319</v>
      </c>
      <c r="R399" s="98">
        <v>857.40034320153529</v>
      </c>
      <c r="S399" s="98">
        <v>882.32668598381451</v>
      </c>
      <c r="T399" s="98">
        <v>894.66575423164898</v>
      </c>
      <c r="U399" s="98">
        <v>906.91527039592256</v>
      </c>
      <c r="V399" s="98">
        <v>938.53338958580707</v>
      </c>
      <c r="W399" s="98">
        <v>906.72593281826551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567.39188359906962</v>
      </c>
      <c r="D400" s="122">
        <v>573.53494362325102</v>
      </c>
      <c r="E400" s="122">
        <v>553.55003103883644</v>
      </c>
      <c r="F400" s="122">
        <v>501.03338379890431</v>
      </c>
      <c r="G400" s="122">
        <v>514.88603776338368</v>
      </c>
      <c r="H400" s="122">
        <v>526.17554857616801</v>
      </c>
      <c r="I400" s="122">
        <v>552.41788554147877</v>
      </c>
      <c r="J400" s="122">
        <v>562.49378214279056</v>
      </c>
      <c r="K400" s="122">
        <v>460.12252112471703</v>
      </c>
      <c r="L400" s="122">
        <v>580.06923597971456</v>
      </c>
      <c r="M400" s="122">
        <v>575.19854687322095</v>
      </c>
      <c r="N400" s="122">
        <v>607.12769729978083</v>
      </c>
      <c r="O400" s="122">
        <v>624.15999278908635</v>
      </c>
      <c r="P400" s="122">
        <v>0</v>
      </c>
      <c r="Q400" s="122">
        <v>575.90076907079538</v>
      </c>
      <c r="R400" s="122">
        <v>560.52383858460053</v>
      </c>
      <c r="S400" s="122">
        <v>595.46341841017033</v>
      </c>
      <c r="T400" s="122">
        <v>596.42018302217957</v>
      </c>
      <c r="U400" s="122">
        <v>588.75919218494107</v>
      </c>
      <c r="V400" s="122">
        <v>618.78667772324013</v>
      </c>
      <c r="W400" s="122">
        <v>586.01700603307859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555.32091762989432</v>
      </c>
      <c r="D401" s="98">
        <v>569.33003292293722</v>
      </c>
      <c r="E401" s="98">
        <v>537.50728787781895</v>
      </c>
      <c r="F401" s="98">
        <v>529.80080867084735</v>
      </c>
      <c r="G401" s="98">
        <v>517.90487911972627</v>
      </c>
      <c r="H401" s="98">
        <v>519.47571721766167</v>
      </c>
      <c r="I401" s="98">
        <v>553.47582758059798</v>
      </c>
      <c r="J401" s="98">
        <v>524.5558374270795</v>
      </c>
      <c r="K401" s="98">
        <v>536.1593750675728</v>
      </c>
      <c r="L401" s="98">
        <v>556.7087005574939</v>
      </c>
      <c r="M401" s="98">
        <v>589.04600044196343</v>
      </c>
      <c r="N401" s="98">
        <v>585.96981162982786</v>
      </c>
      <c r="O401" s="98">
        <v>590.449678664153</v>
      </c>
      <c r="P401" s="98">
        <v>0</v>
      </c>
      <c r="Q401" s="98">
        <v>588.54100989656706</v>
      </c>
      <c r="R401" s="98">
        <v>544.35182416401778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624.75301235205495</v>
      </c>
      <c r="W401" s="98">
        <v>573.27484237900592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576.55353245222955</v>
      </c>
      <c r="D402" s="33">
        <v>577.16421867132544</v>
      </c>
      <c r="E402" s="33">
        <v>567.11926979459565</v>
      </c>
      <c r="F402" s="33">
        <v>471.89235600654655</v>
      </c>
      <c r="G402" s="33">
        <v>512.64117922669573</v>
      </c>
      <c r="H402" s="33">
        <v>530.03674932760055</v>
      </c>
      <c r="I402" s="33">
        <v>551.79895650307492</v>
      </c>
      <c r="J402" s="33">
        <v>580.89358967195597</v>
      </c>
      <c r="K402" s="33">
        <v>419.85716869779276</v>
      </c>
      <c r="L402" s="33">
        <v>593.12102204362907</v>
      </c>
      <c r="M402" s="33">
        <v>567.19076229518248</v>
      </c>
      <c r="N402" s="33">
        <v>617.91993413912098</v>
      </c>
      <c r="O402" s="33">
        <v>640.86238407757287</v>
      </c>
      <c r="P402" s="33">
        <v>0</v>
      </c>
      <c r="Q402" s="33">
        <v>571.12160958664083</v>
      </c>
      <c r="R402" s="33">
        <v>564.99263870935647</v>
      </c>
      <c r="S402" s="33">
        <v>596.36720603588992</v>
      </c>
      <c r="T402" s="33">
        <v>596.75444939446174</v>
      </c>
      <c r="U402" s="33">
        <v>589.5076978787356</v>
      </c>
      <c r="V402" s="33">
        <v>616.92462171381396</v>
      </c>
      <c r="W402" s="33">
        <v>589.77451529688915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3667.2722574385984</v>
      </c>
      <c r="D404" s="117">
        <f t="shared" si="218"/>
        <v>3568.441226573977</v>
      </c>
      <c r="E404" s="117">
        <f t="shared" si="218"/>
        <v>3539.9746555270926</v>
      </c>
      <c r="F404" s="117">
        <f t="shared" si="218"/>
        <v>3752.8353295095676</v>
      </c>
      <c r="G404" s="117">
        <f t="shared" si="218"/>
        <v>3623.9510837532002</v>
      </c>
      <c r="H404" s="117">
        <f t="shared" si="218"/>
        <v>3343.6082181687852</v>
      </c>
      <c r="I404" s="117">
        <f t="shared" si="218"/>
        <v>3117.3659147239559</v>
      </c>
      <c r="J404" s="117">
        <f t="shared" si="218"/>
        <v>3192.6614508407042</v>
      </c>
      <c r="K404" s="117">
        <f t="shared" si="218"/>
        <v>3219.7032392522665</v>
      </c>
      <c r="L404" s="117">
        <f t="shared" si="218"/>
        <v>3420.0443258385371</v>
      </c>
      <c r="M404" s="117">
        <f t="shared" si="218"/>
        <v>2600.513873580835</v>
      </c>
      <c r="N404" s="117">
        <f t="shared" si="218"/>
        <v>2872.9434546251</v>
      </c>
      <c r="O404" s="117">
        <f t="shared" si="218"/>
        <v>3007.89811841961</v>
      </c>
      <c r="P404" s="117">
        <f t="shared" si="218"/>
        <v>0</v>
      </c>
      <c r="Q404" s="117">
        <f t="shared" si="218"/>
        <v>2060.7607715213117</v>
      </c>
      <c r="R404" s="117">
        <f t="shared" ref="R404:V404" si="219">R405+R408+R410+R419</f>
        <v>2310.0999780441553</v>
      </c>
      <c r="S404" s="117">
        <f t="shared" si="219"/>
        <v>2134.8015196896736</v>
      </c>
      <c r="T404" s="117">
        <f t="shared" si="219"/>
        <v>2052.8929359980662</v>
      </c>
      <c r="U404" s="117">
        <f t="shared" si="219"/>
        <v>1775.5981464401134</v>
      </c>
      <c r="V404" s="117">
        <f t="shared" si="219"/>
        <v>1460.3249194324317</v>
      </c>
      <c r="W404" s="117">
        <f t="shared" ref="W404" si="220">W405+W408+W410+W419</f>
        <v>2219.6527896880875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3545.3644820238178</v>
      </c>
      <c r="D405" s="122">
        <f t="shared" si="221"/>
        <v>3445.6234234644016</v>
      </c>
      <c r="E405" s="122">
        <f t="shared" si="221"/>
        <v>3424.8078730042907</v>
      </c>
      <c r="F405" s="122">
        <f t="shared" si="221"/>
        <v>3625.9635819119521</v>
      </c>
      <c r="G405" s="122">
        <f t="shared" si="221"/>
        <v>3513.0525613913719</v>
      </c>
      <c r="H405" s="122">
        <f t="shared" si="221"/>
        <v>3249.958231256604</v>
      </c>
      <c r="I405" s="122">
        <f t="shared" si="221"/>
        <v>3021.9276208219085</v>
      </c>
      <c r="J405" s="122">
        <f t="shared" si="221"/>
        <v>3117.4568550422405</v>
      </c>
      <c r="K405" s="122">
        <f t="shared" si="221"/>
        <v>3133.6014567607203</v>
      </c>
      <c r="L405" s="122">
        <f t="shared" si="221"/>
        <v>3334.0944523161197</v>
      </c>
      <c r="M405" s="122">
        <f t="shared" si="221"/>
        <v>2507.3359311832</v>
      </c>
      <c r="N405" s="122">
        <f t="shared" si="221"/>
        <v>2787.5253178059097</v>
      </c>
      <c r="O405" s="122">
        <f t="shared" si="221"/>
        <v>2922.4785872742377</v>
      </c>
      <c r="P405" s="122">
        <f t="shared" si="221"/>
        <v>0</v>
      </c>
      <c r="Q405" s="122">
        <f t="shared" si="221"/>
        <v>1990.2710364647003</v>
      </c>
      <c r="R405" s="122">
        <f t="shared" ref="R405:V405" si="222">SUM(R406:R407)</f>
        <v>2256.1067638288091</v>
      </c>
      <c r="S405" s="122">
        <f t="shared" si="222"/>
        <v>2070.2566667999131</v>
      </c>
      <c r="T405" s="122">
        <f t="shared" si="222"/>
        <v>1986.6402339283279</v>
      </c>
      <c r="U405" s="122">
        <f t="shared" si="222"/>
        <v>1713.0114658263055</v>
      </c>
      <c r="V405" s="122">
        <f t="shared" si="222"/>
        <v>1396.347289801937</v>
      </c>
      <c r="W405" s="122">
        <f t="shared" ref="W405" si="223">SUM(W406:W407)</f>
        <v>2159.1746179607403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3545.3644820238178</v>
      </c>
      <c r="D406" s="98">
        <v>3445.6234234644016</v>
      </c>
      <c r="E406" s="98">
        <v>3424.8078730042907</v>
      </c>
      <c r="F406" s="98">
        <v>3625.9635819119521</v>
      </c>
      <c r="G406" s="98">
        <v>3513.0525613913719</v>
      </c>
      <c r="H406" s="98">
        <v>3249.958231256604</v>
      </c>
      <c r="I406" s="98">
        <v>3021.9276208219085</v>
      </c>
      <c r="J406" s="98">
        <v>3117.4568550422405</v>
      </c>
      <c r="K406" s="98">
        <v>3133.6014567607203</v>
      </c>
      <c r="L406" s="98">
        <v>3334.0944523161197</v>
      </c>
      <c r="M406" s="98">
        <v>2507.3359311832</v>
      </c>
      <c r="N406" s="98">
        <v>2787.5253178059097</v>
      </c>
      <c r="O406" s="98">
        <v>2922.4785872742377</v>
      </c>
      <c r="P406" s="98">
        <v>0</v>
      </c>
      <c r="Q406" s="98">
        <v>1990.2710364647003</v>
      </c>
      <c r="R406" s="98">
        <v>2256.1067638288091</v>
      </c>
      <c r="S406" s="98">
        <v>2070.2566667999131</v>
      </c>
      <c r="T406" s="98">
        <v>1986.6402339283279</v>
      </c>
      <c r="U406" s="98">
        <v>1713.0114658263055</v>
      </c>
      <c r="V406" s="98">
        <v>1396.347289801937</v>
      </c>
      <c r="W406" s="98">
        <v>2159.1746179607403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34.18825838364149</v>
      </c>
      <c r="D410" s="122">
        <v>26.288430143587238</v>
      </c>
      <c r="E410" s="122">
        <v>25.044809699462295</v>
      </c>
      <c r="F410" s="122">
        <v>29.345156911836693</v>
      </c>
      <c r="G410" s="122">
        <v>30.121829437439509</v>
      </c>
      <c r="H410" s="122">
        <v>24.209700709735472</v>
      </c>
      <c r="I410" s="122">
        <v>20.765269534728741</v>
      </c>
      <c r="J410" s="122">
        <v>12.597155108045845</v>
      </c>
      <c r="K410" s="122">
        <v>18.281679586114226</v>
      </c>
      <c r="L410" s="122">
        <v>13.058631576819819</v>
      </c>
      <c r="M410" s="122">
        <v>14.349929798710511</v>
      </c>
      <c r="N410" s="122">
        <v>13.126391548503555</v>
      </c>
      <c r="O410" s="122">
        <v>13.97054554749807</v>
      </c>
      <c r="P410" s="122">
        <v>0</v>
      </c>
      <c r="Q410" s="122">
        <v>11.514513444631264</v>
      </c>
      <c r="R410" s="122">
        <v>10.980707116041621</v>
      </c>
      <c r="S410" s="122">
        <v>12.269297772704219</v>
      </c>
      <c r="T410" s="122">
        <v>10.96202257292445</v>
      </c>
      <c r="U410" s="122">
        <v>9.7632705209118491</v>
      </c>
      <c r="V410" s="122">
        <v>10.0382297927457</v>
      </c>
      <c r="W410" s="122">
        <v>13.150238831975802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313.29691695774011</v>
      </c>
      <c r="D411" s="98">
        <v>325.17159035445695</v>
      </c>
      <c r="E411" s="98">
        <v>319.27410494699143</v>
      </c>
      <c r="F411" s="98">
        <v>327.37290644284553</v>
      </c>
      <c r="G411" s="98">
        <v>320.95642862804408</v>
      </c>
      <c r="H411" s="98">
        <v>315.27369747826151</v>
      </c>
      <c r="I411" s="98">
        <v>328.80716219106444</v>
      </c>
      <c r="J411" s="98">
        <v>311.07314469113629</v>
      </c>
      <c r="K411" s="98">
        <v>315.05137516371747</v>
      </c>
      <c r="L411" s="98">
        <v>332.72265191819804</v>
      </c>
      <c r="M411" s="98">
        <v>355.46642245774376</v>
      </c>
      <c r="N411" s="98">
        <v>344.27160505371239</v>
      </c>
      <c r="O411" s="98">
        <v>338.5170651893763</v>
      </c>
      <c r="P411" s="98">
        <v>0</v>
      </c>
      <c r="Q411" s="98">
        <v>317.1785226443543</v>
      </c>
      <c r="R411" s="98">
        <v>316.50979555822153</v>
      </c>
      <c r="S411" s="98">
        <v>330.1224509054079</v>
      </c>
      <c r="T411" s="98">
        <v>335.4750733077986</v>
      </c>
      <c r="U411" s="98">
        <v>317.63539093595796</v>
      </c>
      <c r="V411" s="98">
        <v>321.97387522152559</v>
      </c>
      <c r="W411" s="98">
        <v>330.71552452913568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68.649186705141588</v>
      </c>
      <c r="H412" s="98">
        <v>64.45696033330313</v>
      </c>
      <c r="I412" s="98">
        <v>81.332306823009091</v>
      </c>
      <c r="J412" s="98">
        <v>0</v>
      </c>
      <c r="K412" s="98">
        <v>66.342896135537615</v>
      </c>
      <c r="L412" s="98">
        <v>150.05482085977738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64.453899880826441</v>
      </c>
      <c r="S412" s="98">
        <v>75.694631890479755</v>
      </c>
      <c r="T412" s="98">
        <v>76.691505483240803</v>
      </c>
      <c r="U412" s="98">
        <v>0</v>
      </c>
      <c r="V412" s="98">
        <v>0</v>
      </c>
      <c r="W412" s="98">
        <v>74.24914889144398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68.649186705141588</v>
      </c>
      <c r="H413" s="101">
        <v>64.45696033330313</v>
      </c>
      <c r="I413" s="101">
        <v>81.332306823009091</v>
      </c>
      <c r="J413" s="101">
        <v>0</v>
      </c>
      <c r="K413" s="101">
        <v>66.342896135537615</v>
      </c>
      <c r="L413" s="101">
        <v>150.05482085977738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64.453899880826441</v>
      </c>
      <c r="S413" s="101">
        <v>75.694631890479755</v>
      </c>
      <c r="T413" s="101">
        <v>76.691505483240803</v>
      </c>
      <c r="U413" s="101">
        <v>0</v>
      </c>
      <c r="V413" s="101">
        <v>0</v>
      </c>
      <c r="W413" s="101">
        <v>74.24914889144398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87.719517031139361</v>
      </c>
      <c r="D419" s="122">
        <v>96.529372965988117</v>
      </c>
      <c r="E419" s="122">
        <v>90.121972823339689</v>
      </c>
      <c r="F419" s="122">
        <v>97.526590685778871</v>
      </c>
      <c r="G419" s="122">
        <v>80.776692924388996</v>
      </c>
      <c r="H419" s="122">
        <v>69.440286202445677</v>
      </c>
      <c r="I419" s="122">
        <v>74.673024367318561</v>
      </c>
      <c r="J419" s="122">
        <v>62.607440690417924</v>
      </c>
      <c r="K419" s="122">
        <v>67.820102905432137</v>
      </c>
      <c r="L419" s="122">
        <v>72.891241945598026</v>
      </c>
      <c r="M419" s="122">
        <v>78.828012598924531</v>
      </c>
      <c r="N419" s="122">
        <v>72.291745270686334</v>
      </c>
      <c r="O419" s="122">
        <v>71.44898559787427</v>
      </c>
      <c r="P419" s="122">
        <v>0</v>
      </c>
      <c r="Q419" s="122">
        <v>58.97522161197984</v>
      </c>
      <c r="R419" s="122">
        <v>43.012507099304294</v>
      </c>
      <c r="S419" s="122">
        <v>52.275555117056257</v>
      </c>
      <c r="T419" s="122">
        <v>55.290679496813553</v>
      </c>
      <c r="U419" s="122">
        <v>52.823410092895926</v>
      </c>
      <c r="V419" s="122">
        <v>53.939399837749065</v>
      </c>
      <c r="W419" s="122">
        <v>47.327932895371248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203.29470681263501</v>
      </c>
      <c r="D420" s="98">
        <v>208.36917234812532</v>
      </c>
      <c r="E420" s="98">
        <v>196.6720666932267</v>
      </c>
      <c r="F420" s="98">
        <v>193.80284046532981</v>
      </c>
      <c r="G420" s="98">
        <v>189.40359178836815</v>
      </c>
      <c r="H420" s="98">
        <v>189.9308374565332</v>
      </c>
      <c r="I420" s="98">
        <v>202.3124252752234</v>
      </c>
      <c r="J420" s="98">
        <v>191.6956183759898</v>
      </c>
      <c r="K420" s="98">
        <v>195.89118506890472</v>
      </c>
      <c r="L420" s="98">
        <v>203.35449280653705</v>
      </c>
      <c r="M420" s="98">
        <v>215.14127549232168</v>
      </c>
      <c r="N420" s="98">
        <v>214.01773813836033</v>
      </c>
      <c r="O420" s="98">
        <v>215.6539504326083</v>
      </c>
      <c r="P420" s="98">
        <v>0</v>
      </c>
      <c r="Q420" s="98">
        <v>214.95683436214401</v>
      </c>
      <c r="R420" s="98">
        <v>198.66925290494643</v>
      </c>
      <c r="S420" s="98">
        <v>216.02686296690996</v>
      </c>
      <c r="T420" s="98">
        <v>216.74424036007906</v>
      </c>
      <c r="U420" s="98">
        <v>213.17098804735912</v>
      </c>
      <c r="V420" s="98">
        <v>226.77013504673923</v>
      </c>
      <c r="W420" s="98">
        <v>207.82261807685606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178.95706193165481</v>
      </c>
      <c r="D423" s="118">
        <f t="shared" si="225"/>
        <v>172.59898279344549</v>
      </c>
      <c r="E423" s="118">
        <f t="shared" si="225"/>
        <v>169.93196295091269</v>
      </c>
      <c r="F423" s="118">
        <f t="shared" si="225"/>
        <v>175.61401427559926</v>
      </c>
      <c r="G423" s="118">
        <f t="shared" si="225"/>
        <v>168.69955889279979</v>
      </c>
      <c r="H423" s="118">
        <f t="shared" si="225"/>
        <v>155.3771315342868</v>
      </c>
      <c r="I423" s="118">
        <f t="shared" si="225"/>
        <v>143.90020230091378</v>
      </c>
      <c r="J423" s="118">
        <f t="shared" si="225"/>
        <v>145.79085418267869</v>
      </c>
      <c r="K423" s="118">
        <f t="shared" si="225"/>
        <v>142.7486500083522</v>
      </c>
      <c r="L423" s="118">
        <f t="shared" si="225"/>
        <v>150.67591090988338</v>
      </c>
      <c r="M423" s="118">
        <f t="shared" si="225"/>
        <v>117.77621465343181</v>
      </c>
      <c r="N423" s="118">
        <f t="shared" si="225"/>
        <v>129.62131208264609</v>
      </c>
      <c r="O423" s="118">
        <f t="shared" si="225"/>
        <v>134.92250490430652</v>
      </c>
      <c r="P423" s="118">
        <f t="shared" si="225"/>
        <v>0</v>
      </c>
      <c r="Q423" s="118">
        <f t="shared" si="225"/>
        <v>95.561960762648468</v>
      </c>
      <c r="R423" s="118">
        <f t="shared" ref="R423:V423" si="226">R424+R427+R429+R438</f>
        <v>105.22371880128685</v>
      </c>
      <c r="S423" s="118">
        <f t="shared" si="226"/>
        <v>98.838067525503646</v>
      </c>
      <c r="T423" s="118">
        <f t="shared" si="226"/>
        <v>95.220047350204752</v>
      </c>
      <c r="U423" s="118">
        <f t="shared" si="226"/>
        <v>84.384636323377862</v>
      </c>
      <c r="V423" s="118">
        <f t="shared" si="226"/>
        <v>72.725216600498527</v>
      </c>
      <c r="W423" s="118">
        <f t="shared" ref="W423" si="227">W424+W427+W429+W438</f>
        <v>100.65388822260135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158.32454937961074</v>
      </c>
      <c r="D424" s="123">
        <f t="shared" si="228"/>
        <v>152.04431526441289</v>
      </c>
      <c r="E424" s="123">
        <f t="shared" si="228"/>
        <v>149.39496140683465</v>
      </c>
      <c r="F424" s="123">
        <f t="shared" si="228"/>
        <v>155.91975642113522</v>
      </c>
      <c r="G424" s="123">
        <f t="shared" si="228"/>
        <v>149.98982418606346</v>
      </c>
      <c r="H424" s="123">
        <f t="shared" si="228"/>
        <v>136.60632085112277</v>
      </c>
      <c r="I424" s="123">
        <f t="shared" si="228"/>
        <v>125.0688014029195</v>
      </c>
      <c r="J424" s="123">
        <f t="shared" si="228"/>
        <v>127.04299951545765</v>
      </c>
      <c r="K424" s="123">
        <f t="shared" si="228"/>
        <v>126.09402430347883</v>
      </c>
      <c r="L424" s="123">
        <f t="shared" si="228"/>
        <v>132.12238594788053</v>
      </c>
      <c r="M424" s="123">
        <f t="shared" si="228"/>
        <v>98.684536041583058</v>
      </c>
      <c r="N424" s="123">
        <f t="shared" si="228"/>
        <v>109.48274552909292</v>
      </c>
      <c r="O424" s="123">
        <f t="shared" si="228"/>
        <v>114.0674161781387</v>
      </c>
      <c r="P424" s="123">
        <f t="shared" si="228"/>
        <v>0</v>
      </c>
      <c r="Q424" s="123">
        <f t="shared" si="228"/>
        <v>76.876249551475809</v>
      </c>
      <c r="R424" s="123">
        <f t="shared" ref="R424:V424" si="229">SUM(R425:R426)</f>
        <v>86.873388888803376</v>
      </c>
      <c r="S424" s="123">
        <f t="shared" si="229"/>
        <v>79.473176860117363</v>
      </c>
      <c r="T424" s="123">
        <f t="shared" si="229"/>
        <v>76.071039862993956</v>
      </c>
      <c r="U424" s="123">
        <f t="shared" si="229"/>
        <v>65.371024876056467</v>
      </c>
      <c r="V424" s="123">
        <f t="shared" si="229"/>
        <v>53.176548004610481</v>
      </c>
      <c r="W424" s="123">
        <f t="shared" ref="W424" si="230">SUM(W425:W426)</f>
        <v>81.706186789344869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156.15740060292805</v>
      </c>
      <c r="D425" s="99">
        <v>149.97040966653981</v>
      </c>
      <c r="E425" s="99">
        <v>147.43054856032958</v>
      </c>
      <c r="F425" s="99">
        <v>153.83244970936187</v>
      </c>
      <c r="G425" s="99">
        <v>148.00666414589966</v>
      </c>
      <c r="H425" s="99">
        <v>134.81377117987603</v>
      </c>
      <c r="I425" s="99">
        <v>123.41077406259494</v>
      </c>
      <c r="J425" s="99">
        <v>125.36551372857662</v>
      </c>
      <c r="K425" s="99">
        <v>124.45755308672202</v>
      </c>
      <c r="L425" s="99">
        <v>130.39596160281175</v>
      </c>
      <c r="M425" s="99">
        <v>97.384465313429615</v>
      </c>
      <c r="N425" s="99">
        <v>108.01411483214382</v>
      </c>
      <c r="O425" s="99">
        <v>112.49441239787595</v>
      </c>
      <c r="P425" s="99">
        <v>0</v>
      </c>
      <c r="Q425" s="99">
        <v>75.7483924888692</v>
      </c>
      <c r="R425" s="99">
        <v>85.585246616702861</v>
      </c>
      <c r="S425" s="99">
        <v>78.28761638671682</v>
      </c>
      <c r="T425" s="99">
        <v>74.931806989061243</v>
      </c>
      <c r="U425" s="99">
        <v>64.389215296283268</v>
      </c>
      <c r="V425" s="99">
        <v>52.375992435255888</v>
      </c>
      <c r="W425" s="99">
        <v>80.474408405686503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2.1671487766827067</v>
      </c>
      <c r="D426" s="99">
        <v>2.0739055978730705</v>
      </c>
      <c r="E426" s="99">
        <v>1.9644128465050583</v>
      </c>
      <c r="F426" s="99">
        <v>2.0873067117733375</v>
      </c>
      <c r="G426" s="99">
        <v>1.9831600401638014</v>
      </c>
      <c r="H426" s="99">
        <v>1.7925496712467375</v>
      </c>
      <c r="I426" s="99">
        <v>1.6580273403245718</v>
      </c>
      <c r="J426" s="99">
        <v>1.6774857868810427</v>
      </c>
      <c r="K426" s="99">
        <v>1.636471216756811</v>
      </c>
      <c r="L426" s="99">
        <v>1.7264243450687713</v>
      </c>
      <c r="M426" s="99">
        <v>1.3000707281534449</v>
      </c>
      <c r="N426" s="99">
        <v>1.4686306969491025</v>
      </c>
      <c r="O426" s="99">
        <v>1.5730037802627526</v>
      </c>
      <c r="P426" s="99">
        <v>0</v>
      </c>
      <c r="Q426" s="99">
        <v>1.1278570626066051</v>
      </c>
      <c r="R426" s="99">
        <v>1.2881422721005167</v>
      </c>
      <c r="S426" s="99">
        <v>1.1855604734005487</v>
      </c>
      <c r="T426" s="99">
        <v>1.1392328739327058</v>
      </c>
      <c r="U426" s="99">
        <v>0.98180957977319316</v>
      </c>
      <c r="V426" s="99">
        <v>0.80055556935459049</v>
      </c>
      <c r="W426" s="99">
        <v>1.2317783836583653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3.8661086038122794E-2</v>
      </c>
      <c r="D427" s="123">
        <f t="shared" si="231"/>
        <v>9.5101956175382113E-2</v>
      </c>
      <c r="E427" s="123">
        <f t="shared" si="231"/>
        <v>6.1263067336194937E-2</v>
      </c>
      <c r="F427" s="123">
        <f t="shared" si="231"/>
        <v>2.4245912187282101E-2</v>
      </c>
      <c r="G427" s="123">
        <f t="shared" si="231"/>
        <v>2.7906726235401212E-2</v>
      </c>
      <c r="H427" s="123">
        <f t="shared" si="231"/>
        <v>4.5782173759413874E-2</v>
      </c>
      <c r="I427" s="123">
        <f t="shared" si="231"/>
        <v>9.8732399583223544E-3</v>
      </c>
      <c r="J427" s="123">
        <f t="shared" si="231"/>
        <v>4.9694767813547314E-2</v>
      </c>
      <c r="K427" s="123">
        <f t="shared" si="231"/>
        <v>0.17797462020721888</v>
      </c>
      <c r="L427" s="123">
        <f t="shared" si="231"/>
        <v>0.10077356397830114</v>
      </c>
      <c r="M427" s="123">
        <f t="shared" si="231"/>
        <v>7.0004996152246993E-2</v>
      </c>
      <c r="N427" s="123">
        <f t="shared" si="231"/>
        <v>6.0815816735387669E-2</v>
      </c>
      <c r="O427" s="123">
        <f t="shared" si="231"/>
        <v>0.11630033898684153</v>
      </c>
      <c r="P427" s="123">
        <f t="shared" si="231"/>
        <v>0</v>
      </c>
      <c r="Q427" s="123">
        <f t="shared" si="231"/>
        <v>7.1484831451679803E-2</v>
      </c>
      <c r="R427" s="123">
        <f t="shared" si="231"/>
        <v>0.21215946609998687</v>
      </c>
      <c r="S427" s="123">
        <f t="shared" si="231"/>
        <v>0.25543331101937106</v>
      </c>
      <c r="T427" s="123">
        <f t="shared" si="231"/>
        <v>0.19871880439102302</v>
      </c>
      <c r="U427" s="123">
        <f t="shared" si="231"/>
        <v>0.45633000677141144</v>
      </c>
      <c r="V427" s="123">
        <f t="shared" si="231"/>
        <v>0.22370609344601747</v>
      </c>
      <c r="W427" s="123">
        <f t="shared" si="231"/>
        <v>0.6665605617251904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3.8661086038122794E-2</v>
      </c>
      <c r="D428" s="99">
        <f>RES_hhdet_in_fecs!D29</f>
        <v>9.5101956175382113E-2</v>
      </c>
      <c r="E428" s="99">
        <f>RES_hhdet_in_fecs!E29</f>
        <v>6.1263067336194937E-2</v>
      </c>
      <c r="F428" s="99">
        <f>RES_hhdet_in_fecs!F29</f>
        <v>2.4245912187282101E-2</v>
      </c>
      <c r="G428" s="99">
        <f>RES_hhdet_in_fecs!G29</f>
        <v>2.7906726235401212E-2</v>
      </c>
      <c r="H428" s="99">
        <f>RES_hhdet_in_fecs!H29</f>
        <v>4.5782173759413874E-2</v>
      </c>
      <c r="I428" s="99">
        <f>RES_hhdet_in_fecs!I29</f>
        <v>9.8732399583223544E-3</v>
      </c>
      <c r="J428" s="99">
        <f>RES_hhdet_in_fecs!J29</f>
        <v>4.9694767813547314E-2</v>
      </c>
      <c r="K428" s="99">
        <f>RES_hhdet_in_fecs!K29</f>
        <v>0.17797462020721888</v>
      </c>
      <c r="L428" s="99">
        <f>RES_hhdet_in_fecs!L29</f>
        <v>0.10077356397830114</v>
      </c>
      <c r="M428" s="99">
        <f>RES_hhdet_in_fecs!M29</f>
        <v>7.0004996152246993E-2</v>
      </c>
      <c r="N428" s="99">
        <f>RES_hhdet_in_fecs!N29</f>
        <v>6.0815816735387669E-2</v>
      </c>
      <c r="O428" s="99">
        <f>RES_hhdet_in_fecs!O29</f>
        <v>0.11630033898684153</v>
      </c>
      <c r="P428" s="99">
        <f>RES_hhdet_in_fecs!P29</f>
        <v>0</v>
      </c>
      <c r="Q428" s="99">
        <f>RES_hhdet_in_fecs!Q29</f>
        <v>7.1484831451679803E-2</v>
      </c>
      <c r="R428" s="99">
        <f>RES_hhdet_in_fecs!R29</f>
        <v>0.21215946609998687</v>
      </c>
      <c r="S428" s="99">
        <f>RES_hhdet_in_fecs!S29</f>
        <v>0.25543331101937106</v>
      </c>
      <c r="T428" s="99">
        <f>RES_hhdet_in_fecs!T29</f>
        <v>0.19871880439102302</v>
      </c>
      <c r="U428" s="99">
        <f>RES_hhdet_in_fecs!U29</f>
        <v>0.45633000677141144</v>
      </c>
      <c r="V428" s="99">
        <f>RES_hhdet_in_fecs!V29</f>
        <v>0.22370609344601747</v>
      </c>
      <c r="W428" s="99">
        <f>RES_hhdet_in_fecs!W29</f>
        <v>0.6665605617251904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12.487686130512836</v>
      </c>
      <c r="D429" s="123">
        <v>12.302826787618757</v>
      </c>
      <c r="E429" s="123">
        <v>12.723366205564979</v>
      </c>
      <c r="F429" s="123">
        <v>12.625560560283164</v>
      </c>
      <c r="G429" s="123">
        <v>11.665065007974091</v>
      </c>
      <c r="H429" s="123">
        <v>11.783252582397491</v>
      </c>
      <c r="I429" s="123">
        <v>11.64067398435192</v>
      </c>
      <c r="J429" s="123">
        <v>11.618919115330732</v>
      </c>
      <c r="K429" s="123">
        <v>10.628773981641881</v>
      </c>
      <c r="L429" s="123">
        <v>11.306686938290552</v>
      </c>
      <c r="M429" s="123">
        <v>11.944673653846207</v>
      </c>
      <c r="N429" s="123">
        <v>12.734912155058067</v>
      </c>
      <c r="O429" s="123">
        <v>13.291339643387838</v>
      </c>
      <c r="P429" s="123">
        <v>0</v>
      </c>
      <c r="Q429" s="123">
        <v>11.955368766504204</v>
      </c>
      <c r="R429" s="123">
        <v>11.867799714395852</v>
      </c>
      <c r="S429" s="123">
        <v>12.485798108794862</v>
      </c>
      <c r="T429" s="123">
        <v>12.383992622390645</v>
      </c>
      <c r="U429" s="123">
        <v>12.187824373642865</v>
      </c>
      <c r="V429" s="123">
        <v>12.723435466298632</v>
      </c>
      <c r="W429" s="123">
        <v>12.152863471740577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13.799323713285689</v>
      </c>
      <c r="D430" s="99">
        <v>14.153060454977489</v>
      </c>
      <c r="E430" s="99">
        <v>13.744057529321214</v>
      </c>
      <c r="F430" s="99">
        <v>13.888880853023291</v>
      </c>
      <c r="G430" s="99">
        <v>13.522055109418607</v>
      </c>
      <c r="H430" s="99">
        <v>13.078086881883966</v>
      </c>
      <c r="I430" s="99">
        <v>13.4279676732588</v>
      </c>
      <c r="J430" s="99">
        <v>12.509505794215631</v>
      </c>
      <c r="K430" s="99">
        <v>12.512926034319635</v>
      </c>
      <c r="L430" s="99">
        <v>13.012735771109305</v>
      </c>
      <c r="M430" s="99">
        <v>13.806250314288564</v>
      </c>
      <c r="N430" s="99">
        <v>13.340217017647678</v>
      </c>
      <c r="O430" s="99">
        <v>13.030473003619274</v>
      </c>
      <c r="P430" s="99">
        <v>0</v>
      </c>
      <c r="Q430" s="99">
        <v>12.071603707292535</v>
      </c>
      <c r="R430" s="99">
        <v>12.006776161373205</v>
      </c>
      <c r="S430" s="99">
        <v>12.48371770108791</v>
      </c>
      <c r="T430" s="99">
        <v>12.653399953062682</v>
      </c>
      <c r="U430" s="99">
        <v>11.939379263190702</v>
      </c>
      <c r="V430" s="99">
        <v>12.077010766672991</v>
      </c>
      <c r="W430" s="99">
        <v>12.326069399701703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9.6280532856349375</v>
      </c>
      <c r="H431" s="99">
        <v>9.2919015155929277</v>
      </c>
      <c r="I431" s="99">
        <v>9.7797829626460917</v>
      </c>
      <c r="J431" s="99">
        <v>0</v>
      </c>
      <c r="K431" s="99">
        <v>9.0156601265397605</v>
      </c>
      <c r="L431" s="99">
        <v>10.516337695618683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9.7998753461647681</v>
      </c>
      <c r="S431" s="99">
        <v>10.427104126789436</v>
      </c>
      <c r="T431" s="99">
        <v>10.718701083797292</v>
      </c>
      <c r="U431" s="99">
        <v>0</v>
      </c>
      <c r="V431" s="99">
        <v>0</v>
      </c>
      <c r="W431" s="99">
        <v>10.665327171901943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2.892224623172984</v>
      </c>
      <c r="H432" s="102">
        <v>2.673783871358983</v>
      </c>
      <c r="I432" s="102">
        <v>3.3214835696806233</v>
      </c>
      <c r="J432" s="102">
        <v>0</v>
      </c>
      <c r="K432" s="102">
        <v>2.6349472425414588</v>
      </c>
      <c r="L432" s="102">
        <v>5.8686227816839125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2.4450540218882018</v>
      </c>
      <c r="S432" s="102">
        <v>2.8624239684906447</v>
      </c>
      <c r="T432" s="102">
        <v>2.8926390336953443</v>
      </c>
      <c r="U432" s="102">
        <v>0</v>
      </c>
      <c r="V432" s="102">
        <v>0</v>
      </c>
      <c r="W432" s="102">
        <v>2.7673335366029819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6.7358286624619526</v>
      </c>
      <c r="H433" s="105">
        <v>6.618117644233946</v>
      </c>
      <c r="I433" s="105">
        <v>6.4582993929654693</v>
      </c>
      <c r="J433" s="105">
        <v>0</v>
      </c>
      <c r="K433" s="105">
        <v>6.3807128839982994</v>
      </c>
      <c r="L433" s="105">
        <v>4.6477149139347684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7.3548213242765659</v>
      </c>
      <c r="S433" s="105">
        <v>7.5646801582987919</v>
      </c>
      <c r="T433" s="105">
        <v>7.8260620501019487</v>
      </c>
      <c r="U433" s="105">
        <v>0</v>
      </c>
      <c r="V433" s="105">
        <v>0</v>
      </c>
      <c r="W433" s="105">
        <v>7.8979936352989606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12.407518701246172</v>
      </c>
      <c r="D434" s="102">
        <v>12.217855262417054</v>
      </c>
      <c r="E434" s="102">
        <v>12.745591695647953</v>
      </c>
      <c r="F434" s="102">
        <v>12.616992645810763</v>
      </c>
      <c r="G434" s="102">
        <v>11.607858198326277</v>
      </c>
      <c r="H434" s="102">
        <v>11.866855078120416</v>
      </c>
      <c r="I434" s="102">
        <v>11.784992114363549</v>
      </c>
      <c r="J434" s="102">
        <v>11.796215965567789</v>
      </c>
      <c r="K434" s="102">
        <v>10.760320997596811</v>
      </c>
      <c r="L434" s="102">
        <v>11.588210699375626</v>
      </c>
      <c r="M434" s="102">
        <v>12.300549627450387</v>
      </c>
      <c r="N434" s="102">
        <v>12.981763789043757</v>
      </c>
      <c r="O434" s="102">
        <v>13.499089129243695</v>
      </c>
      <c r="P434" s="102">
        <v>0</v>
      </c>
      <c r="Q434" s="102">
        <v>12.249518366567536</v>
      </c>
      <c r="R434" s="102">
        <v>12.184707255715507</v>
      </c>
      <c r="S434" s="102">
        <v>12.783942950470534</v>
      </c>
      <c r="T434" s="102">
        <v>12.782949287208284</v>
      </c>
      <c r="U434" s="102">
        <v>12.514818976049405</v>
      </c>
      <c r="V434" s="102">
        <v>12.967698536787259</v>
      </c>
      <c r="W434" s="102">
        <v>12.459319380134895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9.8842021673426537</v>
      </c>
      <c r="F435" s="105">
        <v>9.7708931182086172</v>
      </c>
      <c r="G435" s="105">
        <v>8.9333896465439366</v>
      </c>
      <c r="H435" s="105">
        <v>9.113626297670713</v>
      </c>
      <c r="I435" s="105">
        <v>9.2124473024730484</v>
      </c>
      <c r="J435" s="105">
        <v>9.1735174264669972</v>
      </c>
      <c r="K435" s="105">
        <v>8.3222983133061366</v>
      </c>
      <c r="L435" s="105">
        <v>9.7767712407327441</v>
      </c>
      <c r="M435" s="105">
        <v>9.5308382780467849</v>
      </c>
      <c r="N435" s="105">
        <v>10.30472182973778</v>
      </c>
      <c r="O435" s="105">
        <v>10.834436629136587</v>
      </c>
      <c r="P435" s="105">
        <v>0</v>
      </c>
      <c r="Q435" s="105">
        <v>9.8924211317133501</v>
      </c>
      <c r="R435" s="105">
        <v>9.8693656476173928</v>
      </c>
      <c r="S435" s="105">
        <v>10.509584351359589</v>
      </c>
      <c r="T435" s="105">
        <v>10.58689258001492</v>
      </c>
      <c r="U435" s="105">
        <v>10.384976557919298</v>
      </c>
      <c r="V435" s="105">
        <v>10.838737887747879</v>
      </c>
      <c r="W435" s="105">
        <v>10.473646489877046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2.6336439714123108</v>
      </c>
      <c r="E436" s="99">
        <v>3.0606106549825292</v>
      </c>
      <c r="F436" s="99">
        <v>2.9460849970908809</v>
      </c>
      <c r="G436" s="99">
        <v>2.4813266768515221</v>
      </c>
      <c r="H436" s="99">
        <v>2.4253011118687957</v>
      </c>
      <c r="I436" s="99">
        <v>2.9152781702239294</v>
      </c>
      <c r="J436" s="99">
        <v>2.7052879319993717</v>
      </c>
      <c r="K436" s="99">
        <v>2.2618616179402915</v>
      </c>
      <c r="L436" s="99">
        <v>5.2262023118295309</v>
      </c>
      <c r="M436" s="99">
        <v>2.4583936695190927</v>
      </c>
      <c r="N436" s="99">
        <v>3.2898848654745803</v>
      </c>
      <c r="O436" s="99">
        <v>3.5660252078855681</v>
      </c>
      <c r="P436" s="99">
        <v>0</v>
      </c>
      <c r="Q436" s="99">
        <v>2.6862727153584434</v>
      </c>
      <c r="R436" s="99">
        <v>2.4808912642019902</v>
      </c>
      <c r="S436" s="99">
        <v>2.9302659265537296</v>
      </c>
      <c r="T436" s="99">
        <v>2.9214073179276858</v>
      </c>
      <c r="U436" s="99">
        <v>2.6412245369445109</v>
      </c>
      <c r="V436" s="99">
        <v>2.8418610639957085</v>
      </c>
      <c r="W436" s="99">
        <v>2.7968871962406312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6.7417747795833112</v>
      </c>
      <c r="E437" s="99">
        <v>6.8235915123601245</v>
      </c>
      <c r="F437" s="99">
        <v>6.8248081211177345</v>
      </c>
      <c r="G437" s="99">
        <v>6.4520629696924132</v>
      </c>
      <c r="H437" s="99">
        <v>6.6883251858019168</v>
      </c>
      <c r="I437" s="99">
        <v>6.2971691322491194</v>
      </c>
      <c r="J437" s="99">
        <v>6.4682294944676242</v>
      </c>
      <c r="K437" s="99">
        <v>6.0604366953658442</v>
      </c>
      <c r="L437" s="99">
        <v>4.5505689289032132</v>
      </c>
      <c r="M437" s="99">
        <v>7.072444608527694</v>
      </c>
      <c r="N437" s="99">
        <v>7.0148369642632007</v>
      </c>
      <c r="O437" s="99">
        <v>7.2684114212510185</v>
      </c>
      <c r="P437" s="99">
        <v>0</v>
      </c>
      <c r="Q437" s="99">
        <v>7.2061484163549094</v>
      </c>
      <c r="R437" s="99">
        <v>7.388474383415403</v>
      </c>
      <c r="S437" s="99">
        <v>7.5793184248058596</v>
      </c>
      <c r="T437" s="99">
        <v>7.6654852620872349</v>
      </c>
      <c r="U437" s="99">
        <v>7.743752020974787</v>
      </c>
      <c r="V437" s="99">
        <v>7.9968768237521717</v>
      </c>
      <c r="W437" s="99">
        <v>7.6767592936364153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8.1061653354930936</v>
      </c>
      <c r="D438" s="123">
        <v>8.1567387852384883</v>
      </c>
      <c r="E438" s="123">
        <v>7.7523722711768634</v>
      </c>
      <c r="F438" s="123">
        <v>7.044451381993623</v>
      </c>
      <c r="G438" s="123">
        <v>7.0167629725268439</v>
      </c>
      <c r="H438" s="123">
        <v>6.9417759270071082</v>
      </c>
      <c r="I438" s="123">
        <v>7.1808536736840374</v>
      </c>
      <c r="J438" s="123">
        <v>7.0792407840767435</v>
      </c>
      <c r="K438" s="123">
        <v>5.8478771030242616</v>
      </c>
      <c r="L438" s="123">
        <v>7.1460644597340215</v>
      </c>
      <c r="M438" s="123">
        <v>7.0769999618502881</v>
      </c>
      <c r="N438" s="123">
        <v>7.3428385817596977</v>
      </c>
      <c r="O438" s="123">
        <v>7.447448743793144</v>
      </c>
      <c r="P438" s="123">
        <v>0</v>
      </c>
      <c r="Q438" s="123">
        <v>6.6588576132167718</v>
      </c>
      <c r="R438" s="123">
        <v>6.2703707319876241</v>
      </c>
      <c r="S438" s="123">
        <v>6.6236592455720453</v>
      </c>
      <c r="T438" s="123">
        <v>6.5662960604291261</v>
      </c>
      <c r="U438" s="123">
        <v>6.3694570669071142</v>
      </c>
      <c r="V438" s="123">
        <v>6.6015270361433904</v>
      </c>
      <c r="W438" s="123">
        <v>6.1282773997907167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9.0692470703913077</v>
      </c>
      <c r="E439" s="99">
        <v>8.4663057766335061</v>
      </c>
      <c r="F439" s="99">
        <v>8.2221360021751781</v>
      </c>
      <c r="G439" s="99">
        <v>7.9796681968075625</v>
      </c>
      <c r="H439" s="99">
        <v>7.8786527822442034</v>
      </c>
      <c r="I439" s="99">
        <v>8.2621214464777655</v>
      </c>
      <c r="J439" s="99">
        <v>7.7088539776751803</v>
      </c>
      <c r="K439" s="99">
        <v>7.7802292031534979</v>
      </c>
      <c r="L439" s="99">
        <v>7.9531653991805724</v>
      </c>
      <c r="M439" s="99">
        <v>8.3560474765669426</v>
      </c>
      <c r="N439" s="99">
        <v>8.2929960835613574</v>
      </c>
      <c r="O439" s="99">
        <v>8.3011264961307489</v>
      </c>
      <c r="P439" s="99">
        <v>0</v>
      </c>
      <c r="Q439" s="99">
        <v>8.1811142096260507</v>
      </c>
      <c r="R439" s="99">
        <v>7.536503714110637</v>
      </c>
      <c r="S439" s="99">
        <v>8.1691456177369872</v>
      </c>
      <c r="T439" s="99">
        <v>8.175127689092232</v>
      </c>
      <c r="U439" s="99">
        <v>8.0127383372077201</v>
      </c>
      <c r="V439" s="99">
        <v>8.5059862718211665</v>
      </c>
      <c r="W439" s="99">
        <v>7.7457386280557019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7.4625070263349906</v>
      </c>
      <c r="D440" s="110">
        <v>7.3691492770428981</v>
      </c>
      <c r="E440" s="110">
        <v>7.1485145584374958</v>
      </c>
      <c r="F440" s="110">
        <v>5.8514721563551682</v>
      </c>
      <c r="G440" s="110">
        <v>6.3007313042159518</v>
      </c>
      <c r="H440" s="110">
        <v>6.4018414982325185</v>
      </c>
      <c r="I440" s="110">
        <v>6.5482783546908108</v>
      </c>
      <c r="J440" s="110">
        <v>6.7738799727084613</v>
      </c>
      <c r="K440" s="110">
        <v>4.8245991228084417</v>
      </c>
      <c r="L440" s="110">
        <v>6.6951283573182865</v>
      </c>
      <c r="M440" s="110">
        <v>6.3373450561969982</v>
      </c>
      <c r="N440" s="110">
        <v>6.8581812320566673</v>
      </c>
      <c r="O440" s="110">
        <v>7.0244784979219439</v>
      </c>
      <c r="P440" s="110">
        <v>0</v>
      </c>
      <c r="Q440" s="110">
        <v>6.0833063123892268</v>
      </c>
      <c r="R440" s="110">
        <v>5.9205011930841849</v>
      </c>
      <c r="S440" s="110">
        <v>6.1302820683659469</v>
      </c>
      <c r="T440" s="110">
        <v>6.0153426254653555</v>
      </c>
      <c r="U440" s="110">
        <v>5.8281098164752105</v>
      </c>
      <c r="V440" s="110">
        <v>6.0071571281307898</v>
      </c>
      <c r="W440" s="110">
        <v>5.6513077332523682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105.29045884731084</v>
      </c>
      <c r="D442" s="118">
        <f t="shared" si="232"/>
        <v>102.5761126821366</v>
      </c>
      <c r="E442" s="118">
        <f t="shared" si="232"/>
        <v>101.87639120783943</v>
      </c>
      <c r="F442" s="118">
        <f t="shared" si="232"/>
        <v>105.86708572790117</v>
      </c>
      <c r="G442" s="118">
        <f t="shared" si="232"/>
        <v>102.69994104024514</v>
      </c>
      <c r="H442" s="118">
        <f t="shared" si="232"/>
        <v>95.776842949364607</v>
      </c>
      <c r="I442" s="118">
        <f t="shared" si="232"/>
        <v>89.660132126959638</v>
      </c>
      <c r="J442" s="118">
        <f t="shared" si="232"/>
        <v>91.822146690607596</v>
      </c>
      <c r="K442" s="118">
        <f t="shared" si="232"/>
        <v>90.837748496779398</v>
      </c>
      <c r="L442" s="118">
        <f t="shared" si="232"/>
        <v>96.982566795238398</v>
      </c>
      <c r="M442" s="118">
        <f t="shared" si="232"/>
        <v>77.516523294571428</v>
      </c>
      <c r="N442" s="118">
        <f t="shared" si="232"/>
        <v>87.209044719122957</v>
      </c>
      <c r="O442" s="118">
        <f t="shared" si="232"/>
        <v>93.809825893414796</v>
      </c>
      <c r="P442" s="118">
        <f t="shared" si="232"/>
        <v>0</v>
      </c>
      <c r="Q442" s="118">
        <f t="shared" si="232"/>
        <v>71.048983226230462</v>
      </c>
      <c r="R442" s="118">
        <f t="shared" ref="R442:V442" si="233">R443+R446+R448+R457</f>
        <v>79.828809708836701</v>
      </c>
      <c r="S442" s="118">
        <f t="shared" si="233"/>
        <v>75.959727315940754</v>
      </c>
      <c r="T442" s="118">
        <f t="shared" si="233"/>
        <v>73.72770698663831</v>
      </c>
      <c r="U442" s="118">
        <f t="shared" si="233"/>
        <v>66.701199191304042</v>
      </c>
      <c r="V442" s="118">
        <f t="shared" si="233"/>
        <v>57.33763707985198</v>
      </c>
      <c r="W442" s="118">
        <f t="shared" ref="W442" si="234">W443+W446+W448+W457</f>
        <v>80.703020872941138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90.816504453931231</v>
      </c>
      <c r="D443" s="123">
        <f t="shared" si="235"/>
        <v>88.059916650259026</v>
      </c>
      <c r="E443" s="123">
        <f t="shared" si="235"/>
        <v>87.357652411965589</v>
      </c>
      <c r="F443" s="123">
        <f t="shared" si="235"/>
        <v>92.085048651117262</v>
      </c>
      <c r="G443" s="123">
        <f t="shared" si="235"/>
        <v>89.459803479201838</v>
      </c>
      <c r="H443" s="123">
        <f t="shared" si="235"/>
        <v>82.298371147344454</v>
      </c>
      <c r="I443" s="123">
        <f t="shared" si="235"/>
        <v>76.133232897690135</v>
      </c>
      <c r="J443" s="123">
        <f t="shared" si="235"/>
        <v>78.169493690808395</v>
      </c>
      <c r="K443" s="123">
        <f t="shared" si="235"/>
        <v>78.470182330973117</v>
      </c>
      <c r="L443" s="123">
        <f t="shared" si="235"/>
        <v>83.235968715899759</v>
      </c>
      <c r="M443" s="123">
        <f t="shared" si="235"/>
        <v>63.379267539520932</v>
      </c>
      <c r="N443" s="123">
        <f t="shared" si="235"/>
        <v>72.289015254215215</v>
      </c>
      <c r="O443" s="123">
        <f t="shared" si="235"/>
        <v>78.108210357186081</v>
      </c>
      <c r="P443" s="123">
        <f t="shared" si="235"/>
        <v>0</v>
      </c>
      <c r="Q443" s="123">
        <f t="shared" si="235"/>
        <v>56.579283517262169</v>
      </c>
      <c r="R443" s="123">
        <f t="shared" ref="R443:V443" si="236">SUM(R444:R445)</f>
        <v>64.919115470304945</v>
      </c>
      <c r="S443" s="123">
        <f t="shared" si="236"/>
        <v>60.028896918842513</v>
      </c>
      <c r="T443" s="123">
        <f t="shared" si="236"/>
        <v>57.906431075043265</v>
      </c>
      <c r="U443" s="123">
        <f t="shared" si="236"/>
        <v>50.061365664760473</v>
      </c>
      <c r="V443" s="123">
        <f t="shared" si="236"/>
        <v>40.9366084969204</v>
      </c>
      <c r="W443" s="123">
        <f t="shared" ref="W443" si="237">SUM(W444:W445)</f>
        <v>63.117045558394089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88.649355677248522</v>
      </c>
      <c r="D444" s="99">
        <v>85.986011052385962</v>
      </c>
      <c r="E444" s="99">
        <v>85.393239565460533</v>
      </c>
      <c r="F444" s="99">
        <v>89.997741939343925</v>
      </c>
      <c r="G444" s="99">
        <v>87.476643439038043</v>
      </c>
      <c r="H444" s="99">
        <v>80.505821476097722</v>
      </c>
      <c r="I444" s="99">
        <v>74.47520555736557</v>
      </c>
      <c r="J444" s="99">
        <v>76.492007903927359</v>
      </c>
      <c r="K444" s="99">
        <v>76.8337111142163</v>
      </c>
      <c r="L444" s="99">
        <v>81.509544370830994</v>
      </c>
      <c r="M444" s="99">
        <v>62.079196811367488</v>
      </c>
      <c r="N444" s="99">
        <v>70.820384557266109</v>
      </c>
      <c r="O444" s="99">
        <v>76.535206576923329</v>
      </c>
      <c r="P444" s="99">
        <v>0</v>
      </c>
      <c r="Q444" s="99">
        <v>55.451426454655561</v>
      </c>
      <c r="R444" s="99">
        <v>63.630973198204423</v>
      </c>
      <c r="S444" s="99">
        <v>58.843336445441963</v>
      </c>
      <c r="T444" s="99">
        <v>56.76719820111056</v>
      </c>
      <c r="U444" s="99">
        <v>49.079556084987281</v>
      </c>
      <c r="V444" s="99">
        <v>40.136052927565807</v>
      </c>
      <c r="W444" s="99">
        <v>61.885267174735723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2.1671487766827067</v>
      </c>
      <c r="D445" s="99">
        <v>2.0739055978730705</v>
      </c>
      <c r="E445" s="99">
        <v>1.9644128465050583</v>
      </c>
      <c r="F445" s="99">
        <v>2.0873067117733375</v>
      </c>
      <c r="G445" s="99">
        <v>1.9831600401638014</v>
      </c>
      <c r="H445" s="99">
        <v>1.7925496712467375</v>
      </c>
      <c r="I445" s="99">
        <v>1.6580273403245718</v>
      </c>
      <c r="J445" s="99">
        <v>1.6774857868810427</v>
      </c>
      <c r="K445" s="99">
        <v>1.636471216756811</v>
      </c>
      <c r="L445" s="99">
        <v>1.7264243450687713</v>
      </c>
      <c r="M445" s="99">
        <v>1.3000707281534449</v>
      </c>
      <c r="N445" s="99">
        <v>1.4686306969491025</v>
      </c>
      <c r="O445" s="99">
        <v>1.5730037802627526</v>
      </c>
      <c r="P445" s="99">
        <v>0</v>
      </c>
      <c r="Q445" s="99">
        <v>1.1278570626066051</v>
      </c>
      <c r="R445" s="99">
        <v>1.2881422721005167</v>
      </c>
      <c r="S445" s="99">
        <v>1.1855604734005487</v>
      </c>
      <c r="T445" s="99">
        <v>1.1392328739327058</v>
      </c>
      <c r="U445" s="99">
        <v>0.98180957977319316</v>
      </c>
      <c r="V445" s="99">
        <v>0.80055556935459049</v>
      </c>
      <c r="W445" s="99">
        <v>1.2317783836583653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8.9361207482786101E-2</v>
      </c>
      <c r="D446" s="123">
        <f t="shared" si="238"/>
        <v>0.22713090427764848</v>
      </c>
      <c r="E446" s="123">
        <f t="shared" si="238"/>
        <v>0.15107407788588553</v>
      </c>
      <c r="F446" s="123">
        <f t="shared" si="238"/>
        <v>6.1676118500720391E-2</v>
      </c>
      <c r="G446" s="123">
        <f t="shared" si="238"/>
        <v>7.3179737982440013E-2</v>
      </c>
      <c r="H446" s="123">
        <f t="shared" si="238"/>
        <v>0.12367943018224375</v>
      </c>
      <c r="I446" s="123">
        <f t="shared" si="238"/>
        <v>2.7462078268006739E-2</v>
      </c>
      <c r="J446" s="123">
        <f t="shared" si="238"/>
        <v>0.14227219764726587</v>
      </c>
      <c r="K446" s="123">
        <f t="shared" si="238"/>
        <v>0.52438288668120936</v>
      </c>
      <c r="L446" s="123">
        <f t="shared" si="238"/>
        <v>0.30554670706930681</v>
      </c>
      <c r="M446" s="123">
        <f t="shared" si="238"/>
        <v>0.21941518175905281</v>
      </c>
      <c r="N446" s="123">
        <f t="shared" si="238"/>
        <v>0.19813391446799655</v>
      </c>
      <c r="O446" s="123">
        <f t="shared" si="238"/>
        <v>0.39607244759001481</v>
      </c>
      <c r="P446" s="123">
        <f t="shared" si="238"/>
        <v>0</v>
      </c>
      <c r="Q446" s="123">
        <f t="shared" si="238"/>
        <v>0.26473429597281928</v>
      </c>
      <c r="R446" s="123">
        <f t="shared" si="238"/>
        <v>0.80402109677616529</v>
      </c>
      <c r="S446" s="123">
        <f t="shared" si="238"/>
        <v>0.98556974929551111</v>
      </c>
      <c r="T446" s="123">
        <f t="shared" si="238"/>
        <v>0.77815146827929016</v>
      </c>
      <c r="U446" s="123">
        <f t="shared" si="238"/>
        <v>1.8107699206017138</v>
      </c>
      <c r="V446" s="123">
        <f t="shared" si="238"/>
        <v>0.8996145457587077</v>
      </c>
      <c r="W446" s="123">
        <f t="shared" si="238"/>
        <v>2.7152958558587472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8.9361207482786101E-2</v>
      </c>
      <c r="D447" s="99">
        <f>RES_hhdet_in_tess!D29</f>
        <v>0.22713090427764848</v>
      </c>
      <c r="E447" s="99">
        <f>RES_hhdet_in_tess!E29</f>
        <v>0.15107407788588553</v>
      </c>
      <c r="F447" s="99">
        <f>RES_hhdet_in_tess!F29</f>
        <v>6.1676118500720391E-2</v>
      </c>
      <c r="G447" s="99">
        <f>RES_hhdet_in_tess!G29</f>
        <v>7.3179737982440013E-2</v>
      </c>
      <c r="H447" s="99">
        <f>RES_hhdet_in_tess!H29</f>
        <v>0.12367943018224375</v>
      </c>
      <c r="I447" s="99">
        <f>RES_hhdet_in_tess!I29</f>
        <v>2.7462078268006739E-2</v>
      </c>
      <c r="J447" s="99">
        <f>RES_hhdet_in_tess!J29</f>
        <v>0.14227219764726587</v>
      </c>
      <c r="K447" s="99">
        <f>RES_hhdet_in_tess!K29</f>
        <v>0.52438288668120936</v>
      </c>
      <c r="L447" s="99">
        <f>RES_hhdet_in_tess!L29</f>
        <v>0.30554670706930681</v>
      </c>
      <c r="M447" s="99">
        <f>RES_hhdet_in_tess!M29</f>
        <v>0.21941518175905281</v>
      </c>
      <c r="N447" s="99">
        <f>RES_hhdet_in_tess!N29</f>
        <v>0.19813391446799655</v>
      </c>
      <c r="O447" s="99">
        <f>RES_hhdet_in_tess!O29</f>
        <v>0.39607244759001481</v>
      </c>
      <c r="P447" s="99">
        <f>RES_hhdet_in_tess!P29</f>
        <v>0</v>
      </c>
      <c r="Q447" s="99">
        <f>RES_hhdet_in_tess!Q29</f>
        <v>0.26473429597281928</v>
      </c>
      <c r="R447" s="99">
        <f>RES_hhdet_in_tess!R29</f>
        <v>0.80402109677616529</v>
      </c>
      <c r="S447" s="99">
        <f>RES_hhdet_in_tess!S29</f>
        <v>0.98556974929551111</v>
      </c>
      <c r="T447" s="99">
        <f>RES_hhdet_in_tess!T29</f>
        <v>0.77815146827929016</v>
      </c>
      <c r="U447" s="99">
        <f>RES_hhdet_in_tess!U29</f>
        <v>1.8107699206017138</v>
      </c>
      <c r="V447" s="99">
        <f>RES_hhdet_in_tess!V29</f>
        <v>0.8996145457587077</v>
      </c>
      <c r="W447" s="99">
        <f>RES_hhdet_in_tess!W29</f>
        <v>2.7152958558587472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8.7076223833444839</v>
      </c>
      <c r="D448" s="123">
        <v>8.6184586466060988</v>
      </c>
      <c r="E448" s="123">
        <v>8.9546400313278642</v>
      </c>
      <c r="F448" s="123">
        <v>8.8917408123410411</v>
      </c>
      <c r="G448" s="123">
        <v>8.2393107206788851</v>
      </c>
      <c r="H448" s="123">
        <v>8.3966499163342654</v>
      </c>
      <c r="I448" s="123">
        <v>8.3747352336922862</v>
      </c>
      <c r="J448" s="123">
        <v>8.3719889645168859</v>
      </c>
      <c r="K448" s="123">
        <v>7.6918954275171956</v>
      </c>
      <c r="L448" s="123">
        <v>8.2876029271179696</v>
      </c>
      <c r="M448" s="123">
        <v>8.842948624127045</v>
      </c>
      <c r="N448" s="123">
        <v>9.3778076071546028</v>
      </c>
      <c r="O448" s="123">
        <v>9.8478714630647648</v>
      </c>
      <c r="P448" s="123">
        <v>0</v>
      </c>
      <c r="Q448" s="123">
        <v>9.2259815771658822</v>
      </c>
      <c r="R448" s="123">
        <v>9.2754721096310568</v>
      </c>
      <c r="S448" s="123">
        <v>9.8301406699662284</v>
      </c>
      <c r="T448" s="123">
        <v>9.9330035950060314</v>
      </c>
      <c r="U448" s="123">
        <v>9.8019068988337565</v>
      </c>
      <c r="V448" s="123">
        <v>10.22897418917195</v>
      </c>
      <c r="W448" s="123">
        <v>9.9091896253594705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8.6399531910550635</v>
      </c>
      <c r="D449" s="99">
        <v>8.8839940479856185</v>
      </c>
      <c r="E449" s="99">
        <v>8.6527957014664416</v>
      </c>
      <c r="F449" s="99">
        <v>8.7702766619949681</v>
      </c>
      <c r="G449" s="99">
        <v>8.5675373408877835</v>
      </c>
      <c r="H449" s="99">
        <v>8.3170350490030263</v>
      </c>
      <c r="I449" s="99">
        <v>8.5747692147832915</v>
      </c>
      <c r="J449" s="99">
        <v>8.027055161357092</v>
      </c>
      <c r="K449" s="99">
        <v>8.0762544475848674</v>
      </c>
      <c r="L449" s="99">
        <v>8.4568773804626165</v>
      </c>
      <c r="M449" s="99">
        <v>9.1020681033353288</v>
      </c>
      <c r="N449" s="99">
        <v>9.0034321788890121</v>
      </c>
      <c r="O449" s="99">
        <v>9.0942522999807505</v>
      </c>
      <c r="P449" s="99">
        <v>0</v>
      </c>
      <c r="Q449" s="99">
        <v>9.0708592940376427</v>
      </c>
      <c r="R449" s="99">
        <v>9.2284446578548618</v>
      </c>
      <c r="S449" s="99">
        <v>9.8017165115834448</v>
      </c>
      <c r="T449" s="99">
        <v>10.124682413581752</v>
      </c>
      <c r="U449" s="99">
        <v>9.7025479638826209</v>
      </c>
      <c r="V449" s="99">
        <v>9.9238060195199527</v>
      </c>
      <c r="W449" s="99">
        <v>10.180987417339121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8.5683343176126971</v>
      </c>
      <c r="H450" s="99">
        <v>8.318515750806867</v>
      </c>
      <c r="I450" s="99">
        <v>8.5793169403508767</v>
      </c>
      <c r="J450" s="99">
        <v>0</v>
      </c>
      <c r="K450" s="99">
        <v>8.081394589329264</v>
      </c>
      <c r="L450" s="99">
        <v>8.461687942348874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9.2340972783874715</v>
      </c>
      <c r="S450" s="99">
        <v>9.8121411268099532</v>
      </c>
      <c r="T450" s="99">
        <v>10.140621904523259</v>
      </c>
      <c r="U450" s="99">
        <v>0</v>
      </c>
      <c r="V450" s="99">
        <v>0</v>
      </c>
      <c r="W450" s="99">
        <v>10.183733476778139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1.8325056551507461</v>
      </c>
      <c r="H451" s="102">
        <v>1.7003981065729215</v>
      </c>
      <c r="I451" s="102">
        <v>2.1210175473854078</v>
      </c>
      <c r="J451" s="102">
        <v>0</v>
      </c>
      <c r="K451" s="102">
        <v>1.7006817053309649</v>
      </c>
      <c r="L451" s="102">
        <v>3.8139730284141038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1.8792759541109068</v>
      </c>
      <c r="S451" s="102">
        <v>2.2474609685111613</v>
      </c>
      <c r="T451" s="102">
        <v>2.3145598544213106</v>
      </c>
      <c r="U451" s="102">
        <v>0</v>
      </c>
      <c r="V451" s="102">
        <v>0</v>
      </c>
      <c r="W451" s="102">
        <v>2.2857398414791787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6.7358286624619526</v>
      </c>
      <c r="H452" s="105">
        <v>6.618117644233946</v>
      </c>
      <c r="I452" s="105">
        <v>6.4582993929654693</v>
      </c>
      <c r="J452" s="105">
        <v>0</v>
      </c>
      <c r="K452" s="105">
        <v>6.3807128839982994</v>
      </c>
      <c r="L452" s="105">
        <v>4.6477149139347684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7.3548213242765659</v>
      </c>
      <c r="S452" s="105">
        <v>7.5646801582987919</v>
      </c>
      <c r="T452" s="105">
        <v>7.8260620501019487</v>
      </c>
      <c r="U452" s="105">
        <v>0</v>
      </c>
      <c r="V452" s="105">
        <v>0</v>
      </c>
      <c r="W452" s="105">
        <v>7.8979936352989606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8.7159197756289064</v>
      </c>
      <c r="D453" s="102">
        <v>8.5951199457445551</v>
      </c>
      <c r="E453" s="102">
        <v>8.9803442595899039</v>
      </c>
      <c r="F453" s="102">
        <v>8.9036951058075626</v>
      </c>
      <c r="G453" s="102">
        <v>8.2052454447227205</v>
      </c>
      <c r="H453" s="102">
        <v>8.403095245025991</v>
      </c>
      <c r="I453" s="102">
        <v>8.3607632644536221</v>
      </c>
      <c r="J453" s="102">
        <v>8.3861084320511914</v>
      </c>
      <c r="K453" s="102">
        <v>7.6677284207635328</v>
      </c>
      <c r="L453" s="102">
        <v>8.2797185735297454</v>
      </c>
      <c r="M453" s="102">
        <v>8.8310490216883437</v>
      </c>
      <c r="N453" s="102">
        <v>9.3923731869011462</v>
      </c>
      <c r="O453" s="102">
        <v>9.8804555052896426</v>
      </c>
      <c r="P453" s="102">
        <v>0</v>
      </c>
      <c r="Q453" s="102">
        <v>9.2319899179828546</v>
      </c>
      <c r="R453" s="102">
        <v>9.2771327429951533</v>
      </c>
      <c r="S453" s="102">
        <v>9.8310144803979291</v>
      </c>
      <c r="T453" s="102">
        <v>9.9248621324661688</v>
      </c>
      <c r="U453" s="102">
        <v>9.8036933935879045</v>
      </c>
      <c r="V453" s="102">
        <v>10.238576710517792</v>
      </c>
      <c r="W453" s="102">
        <v>9.8977803850664845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8.9800498379235467</v>
      </c>
      <c r="F454" s="105">
        <v>8.9038330762920346</v>
      </c>
      <c r="G454" s="105">
        <v>8.2060380841575942</v>
      </c>
      <c r="H454" s="105">
        <v>8.4057167024874726</v>
      </c>
      <c r="I454" s="105">
        <v>8.3653886435345619</v>
      </c>
      <c r="J454" s="105">
        <v>8.3914596221532598</v>
      </c>
      <c r="K454" s="105">
        <v>7.6722232411007152</v>
      </c>
      <c r="L454" s="105">
        <v>8.2846643361096532</v>
      </c>
      <c r="M454" s="105">
        <v>8.837422245110865</v>
      </c>
      <c r="N454" s="105">
        <v>9.3950856654877537</v>
      </c>
      <c r="O454" s="105">
        <v>9.8785100034528099</v>
      </c>
      <c r="P454" s="105">
        <v>0</v>
      </c>
      <c r="Q454" s="105">
        <v>9.2306886376934827</v>
      </c>
      <c r="R454" s="105">
        <v>9.2773632254631249</v>
      </c>
      <c r="S454" s="105">
        <v>9.8327301356509924</v>
      </c>
      <c r="T454" s="105">
        <v>9.9337071107199666</v>
      </c>
      <c r="U454" s="105">
        <v>9.8127995711934588</v>
      </c>
      <c r="V454" s="105">
        <v>10.240652958878339</v>
      </c>
      <c r="W454" s="105">
        <v>9.8986282726379322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2.0594367814504819</v>
      </c>
      <c r="D455" s="99">
        <v>1.8527380904819861</v>
      </c>
      <c r="E455" s="99">
        <v>2.1564583255634227</v>
      </c>
      <c r="F455" s="99">
        <v>2.0790249551742987</v>
      </c>
      <c r="G455" s="99">
        <v>1.7539751144651812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1.6117865457348706</v>
      </c>
      <c r="L455" s="99">
        <v>3.7340954072064396</v>
      </c>
      <c r="M455" s="99">
        <v>1.7649776365831713</v>
      </c>
      <c r="N455" s="99">
        <v>2.3802487012245526</v>
      </c>
      <c r="O455" s="99">
        <v>2.6100985822017928</v>
      </c>
      <c r="P455" s="99">
        <v>0</v>
      </c>
      <c r="Q455" s="99">
        <v>2.0245402213385746</v>
      </c>
      <c r="R455" s="99">
        <v>1.8888888420477199</v>
      </c>
      <c r="S455" s="99">
        <v>2.2534117108451328</v>
      </c>
      <c r="T455" s="99">
        <v>2.2682218486327317</v>
      </c>
      <c r="U455" s="99">
        <v>2.0690475502186718</v>
      </c>
      <c r="V455" s="99">
        <v>2.2437761351261671</v>
      </c>
      <c r="W455" s="99">
        <v>2.2218689790015156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6.7417747795833112</v>
      </c>
      <c r="E456" s="99">
        <v>6.8235915123601245</v>
      </c>
      <c r="F456" s="99">
        <v>6.8248081211177345</v>
      </c>
      <c r="G456" s="99">
        <v>6.4520629696924132</v>
      </c>
      <c r="H456" s="99">
        <v>6.6883251858019168</v>
      </c>
      <c r="I456" s="99">
        <v>6.2971691322491194</v>
      </c>
      <c r="J456" s="99">
        <v>6.4682294944676242</v>
      </c>
      <c r="K456" s="99">
        <v>6.0604366953658442</v>
      </c>
      <c r="L456" s="99">
        <v>4.5505689289032132</v>
      </c>
      <c r="M456" s="99">
        <v>7.072444608527694</v>
      </c>
      <c r="N456" s="99">
        <v>7.0148369642632007</v>
      </c>
      <c r="O456" s="99">
        <v>7.2684114212510185</v>
      </c>
      <c r="P456" s="99">
        <v>0</v>
      </c>
      <c r="Q456" s="99">
        <v>7.2061484163549094</v>
      </c>
      <c r="R456" s="99">
        <v>7.388474383415403</v>
      </c>
      <c r="S456" s="99">
        <v>7.5793184248058596</v>
      </c>
      <c r="T456" s="99">
        <v>7.6654852620872349</v>
      </c>
      <c r="U456" s="99">
        <v>7.743752020974787</v>
      </c>
      <c r="V456" s="99">
        <v>7.9968768237521717</v>
      </c>
      <c r="W456" s="99">
        <v>7.6767592936364153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5.6769708025523471</v>
      </c>
      <c r="D457" s="123">
        <v>5.670606480993821</v>
      </c>
      <c r="E457" s="123">
        <v>5.4130246866600897</v>
      </c>
      <c r="F457" s="123">
        <v>4.8286201459421587</v>
      </c>
      <c r="G457" s="123">
        <v>4.9276471023819672</v>
      </c>
      <c r="H457" s="123">
        <v>4.9581424555036335</v>
      </c>
      <c r="I457" s="123">
        <v>5.1247019173092037</v>
      </c>
      <c r="J457" s="123">
        <v>5.1383918376350382</v>
      </c>
      <c r="K457" s="123">
        <v>4.1512878516078704</v>
      </c>
      <c r="L457" s="123">
        <v>5.1534484451513585</v>
      </c>
      <c r="M457" s="123">
        <v>5.0748919491644022</v>
      </c>
      <c r="N457" s="123">
        <v>5.3440879432851291</v>
      </c>
      <c r="O457" s="123">
        <v>5.4576716255739441</v>
      </c>
      <c r="P457" s="123">
        <v>0</v>
      </c>
      <c r="Q457" s="123">
        <v>4.9789838358295766</v>
      </c>
      <c r="R457" s="123">
        <v>4.830201032124541</v>
      </c>
      <c r="S457" s="123">
        <v>5.1151199778365033</v>
      </c>
      <c r="T457" s="123">
        <v>5.1101208483097196</v>
      </c>
      <c r="U457" s="123">
        <v>5.0271567071081025</v>
      </c>
      <c r="V457" s="123">
        <v>5.2724398480009222</v>
      </c>
      <c r="W457" s="123">
        <v>4.9614898333288293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5.556196213866067</v>
      </c>
      <c r="D458" s="99">
        <v>5.6290320413989727</v>
      </c>
      <c r="E458" s="99">
        <v>5.2561467896263485</v>
      </c>
      <c r="F458" s="99">
        <v>5.1058610879135902</v>
      </c>
      <c r="G458" s="99">
        <v>4.9565385147938308</v>
      </c>
      <c r="H458" s="99">
        <v>4.8950100686163776</v>
      </c>
      <c r="I458" s="99">
        <v>5.1345162946821628</v>
      </c>
      <c r="J458" s="99">
        <v>4.7918279614598287</v>
      </c>
      <c r="K458" s="99">
        <v>4.8373026706084419</v>
      </c>
      <c r="L458" s="99">
        <v>4.9459088835226215</v>
      </c>
      <c r="M458" s="99">
        <v>5.197065989788201</v>
      </c>
      <c r="N458" s="99">
        <v>5.1578510079302093</v>
      </c>
      <c r="O458" s="99">
        <v>5.1629077396883538</v>
      </c>
      <c r="P458" s="99">
        <v>0</v>
      </c>
      <c r="Q458" s="99">
        <v>5.0882657783664049</v>
      </c>
      <c r="R458" s="99">
        <v>4.6908419623246189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5.323276657479779</v>
      </c>
      <c r="W458" s="99">
        <v>4.8536088080796658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5.7686365710379919</v>
      </c>
      <c r="D459" s="110">
        <v>5.7064895441580399</v>
      </c>
      <c r="E459" s="110">
        <v>5.545714814463472</v>
      </c>
      <c r="F459" s="110">
        <v>4.5477786722568148</v>
      </c>
      <c r="G459" s="110">
        <v>4.906162987738619</v>
      </c>
      <c r="H459" s="110">
        <v>4.9945264787192789</v>
      </c>
      <c r="I459" s="110">
        <v>5.1189602009151418</v>
      </c>
      <c r="J459" s="110">
        <v>5.3064744437427063</v>
      </c>
      <c r="K459" s="110">
        <v>3.7880083756065361</v>
      </c>
      <c r="L459" s="110">
        <v>5.2694030630236988</v>
      </c>
      <c r="M459" s="110">
        <v>5.0042404468150963</v>
      </c>
      <c r="N459" s="110">
        <v>5.4390838774694954</v>
      </c>
      <c r="O459" s="110">
        <v>5.603717780514236</v>
      </c>
      <c r="P459" s="110">
        <v>0</v>
      </c>
      <c r="Q459" s="110">
        <v>4.9376653325415001</v>
      </c>
      <c r="R459" s="110">
        <v>4.8687100151313301</v>
      </c>
      <c r="S459" s="110">
        <v>5.1228836489489664</v>
      </c>
      <c r="T459" s="110">
        <v>5.1129848385074226</v>
      </c>
      <c r="U459" s="110">
        <v>5.0335478691804996</v>
      </c>
      <c r="V459" s="110">
        <v>5.2565739952656454</v>
      </c>
      <c r="W459" s="110">
        <v>4.9933026370855558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36.692448609646092</v>
      </c>
      <c r="D461" s="118">
        <f t="shared" si="239"/>
        <v>35.281592118209694</v>
      </c>
      <c r="E461" s="118">
        <f t="shared" si="239"/>
        <v>34.616510028114917</v>
      </c>
      <c r="F461" s="118">
        <f t="shared" si="239"/>
        <v>36.167283183961381</v>
      </c>
      <c r="G461" s="118">
        <f t="shared" si="239"/>
        <v>34.682533118594492</v>
      </c>
      <c r="H461" s="118">
        <f t="shared" si="239"/>
        <v>31.506758354571659</v>
      </c>
      <c r="I461" s="118">
        <f t="shared" si="239"/>
        <v>28.919358873547328</v>
      </c>
      <c r="J461" s="118">
        <f t="shared" si="239"/>
        <v>29.165025570304742</v>
      </c>
      <c r="K461" s="118">
        <f t="shared" si="239"/>
        <v>29.048599729956681</v>
      </c>
      <c r="L461" s="118">
        <f t="shared" si="239"/>
        <v>30.384342109736874</v>
      </c>
      <c r="M461" s="118">
        <f t="shared" si="239"/>
        <v>22.943950384552217</v>
      </c>
      <c r="N461" s="118">
        <f t="shared" si="239"/>
        <v>25.28835786258152</v>
      </c>
      <c r="O461" s="118">
        <f t="shared" si="239"/>
        <v>26.301141379087447</v>
      </c>
      <c r="P461" s="118">
        <f t="shared" si="239"/>
        <v>0</v>
      </c>
      <c r="Q461" s="118">
        <f t="shared" si="239"/>
        <v>17.816427971560802</v>
      </c>
      <c r="R461" s="118">
        <f t="shared" ref="R461:V461" si="240">R462+R465+R467+R476</f>
        <v>19.906820245925417</v>
      </c>
      <c r="S461" s="118">
        <f t="shared" si="240"/>
        <v>18.338264894987326</v>
      </c>
      <c r="T461" s="118">
        <f t="shared" si="240"/>
        <v>17.589161618297123</v>
      </c>
      <c r="U461" s="118">
        <f t="shared" si="240"/>
        <v>15.16105438265706</v>
      </c>
      <c r="V461" s="118">
        <f t="shared" si="240"/>
        <v>12.442858861431361</v>
      </c>
      <c r="W461" s="118">
        <f t="shared" ref="W461" si="241">W462+W465+W467+W476</f>
        <v>18.792602665417849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35.472715120961141</v>
      </c>
      <c r="D462" s="123">
        <f t="shared" si="242"/>
        <v>34.067278259851186</v>
      </c>
      <c r="E462" s="123">
        <f t="shared" si="242"/>
        <v>33.490323410964486</v>
      </c>
      <c r="F462" s="123">
        <f t="shared" si="242"/>
        <v>34.94457927597864</v>
      </c>
      <c r="G462" s="123">
        <f t="shared" si="242"/>
        <v>33.621193827382562</v>
      </c>
      <c r="H462" s="123">
        <f t="shared" si="242"/>
        <v>30.624296261220643</v>
      </c>
      <c r="I462" s="123">
        <f t="shared" si="242"/>
        <v>28.033991436059068</v>
      </c>
      <c r="J462" s="123">
        <f t="shared" si="242"/>
        <v>28.478030098583471</v>
      </c>
      <c r="K462" s="123">
        <f t="shared" si="242"/>
        <v>28.271777759179781</v>
      </c>
      <c r="L462" s="123">
        <f t="shared" si="242"/>
        <v>29.620746637694722</v>
      </c>
      <c r="M462" s="123">
        <f t="shared" si="242"/>
        <v>22.121855140598676</v>
      </c>
      <c r="N462" s="123">
        <f t="shared" si="242"/>
        <v>24.536486325269795</v>
      </c>
      <c r="O462" s="123">
        <f t="shared" si="242"/>
        <v>25.554230720301501</v>
      </c>
      <c r="P462" s="123">
        <f t="shared" si="242"/>
        <v>0</v>
      </c>
      <c r="Q462" s="123">
        <f t="shared" si="242"/>
        <v>17.207004837771528</v>
      </c>
      <c r="R462" s="123">
        <f t="shared" ref="R462:V462" si="243">SUM(R463:R464)</f>
        <v>19.44154462145022</v>
      </c>
      <c r="S462" s="123">
        <f t="shared" si="243"/>
        <v>17.783814938406596</v>
      </c>
      <c r="T462" s="123">
        <f t="shared" si="243"/>
        <v>17.021509275635154</v>
      </c>
      <c r="U462" s="123">
        <f t="shared" si="243"/>
        <v>14.626654146703709</v>
      </c>
      <c r="V462" s="123">
        <f t="shared" si="243"/>
        <v>11.897730441592731</v>
      </c>
      <c r="W462" s="123">
        <f t="shared" ref="W462" si="244">SUM(W463:W464)</f>
        <v>18.280566613435749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35.472715120961141</v>
      </c>
      <c r="D463" s="99">
        <v>34.067278259851186</v>
      </c>
      <c r="E463" s="99">
        <v>33.490323410964486</v>
      </c>
      <c r="F463" s="99">
        <v>34.94457927597864</v>
      </c>
      <c r="G463" s="99">
        <v>33.621193827382562</v>
      </c>
      <c r="H463" s="99">
        <v>30.624296261220643</v>
      </c>
      <c r="I463" s="99">
        <v>28.033991436059068</v>
      </c>
      <c r="J463" s="99">
        <v>28.478030098583471</v>
      </c>
      <c r="K463" s="99">
        <v>28.271777759179781</v>
      </c>
      <c r="L463" s="99">
        <v>29.620746637694722</v>
      </c>
      <c r="M463" s="99">
        <v>22.121855140598676</v>
      </c>
      <c r="N463" s="99">
        <v>24.536486325269795</v>
      </c>
      <c r="O463" s="99">
        <v>25.554230720301501</v>
      </c>
      <c r="P463" s="99">
        <v>0</v>
      </c>
      <c r="Q463" s="99">
        <v>17.207004837771528</v>
      </c>
      <c r="R463" s="99">
        <v>19.44154462145022</v>
      </c>
      <c r="S463" s="99">
        <v>17.783814938406596</v>
      </c>
      <c r="T463" s="99">
        <v>17.021509275635154</v>
      </c>
      <c r="U463" s="99">
        <v>14.626654146703709</v>
      </c>
      <c r="V463" s="99">
        <v>11.897730441592731</v>
      </c>
      <c r="W463" s="99">
        <v>18.280566613435749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0.34206648040667614</v>
      </c>
      <c r="D467" s="123">
        <v>0.25991675660707869</v>
      </c>
      <c r="E467" s="123">
        <v>0.24490681162364916</v>
      </c>
      <c r="F467" s="123">
        <v>0.28280873177744192</v>
      </c>
      <c r="G467" s="123">
        <v>0.288276889757212</v>
      </c>
      <c r="H467" s="123">
        <v>0.22812756170215664</v>
      </c>
      <c r="I467" s="123">
        <v>0.19263644314079048</v>
      </c>
      <c r="J467" s="123">
        <v>0.11507526134426431</v>
      </c>
      <c r="K467" s="123">
        <v>0.16493979513828838</v>
      </c>
      <c r="L467" s="123">
        <v>0.11601543474668935</v>
      </c>
      <c r="M467" s="123">
        <v>0.12660731429594774</v>
      </c>
      <c r="N467" s="123">
        <v>0.11554174043646122</v>
      </c>
      <c r="O467" s="123">
        <v>0.12215882291278735</v>
      </c>
      <c r="P467" s="123">
        <v>0</v>
      </c>
      <c r="Q467" s="123">
        <v>9.954940051697303E-2</v>
      </c>
      <c r="R467" s="123">
        <v>9.4624027016036158E-2</v>
      </c>
      <c r="S467" s="123">
        <v>0.105395106081822</v>
      </c>
      <c r="T467" s="123">
        <v>9.3922475603847602E-2</v>
      </c>
      <c r="U467" s="123">
        <v>8.3364288038317941E-2</v>
      </c>
      <c r="V467" s="123">
        <v>8.5531839433579809E-2</v>
      </c>
      <c r="W467" s="123">
        <v>0.11133597762350787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3.1346543747099775</v>
      </c>
      <c r="D468" s="99">
        <v>3.2150092129526864</v>
      </c>
      <c r="E468" s="99">
        <v>3.1221001083606077</v>
      </c>
      <c r="F468" s="99">
        <v>3.1549981745727709</v>
      </c>
      <c r="G468" s="99">
        <v>3.0716700386555313</v>
      </c>
      <c r="H468" s="99">
        <v>2.970818216088762</v>
      </c>
      <c r="I468" s="99">
        <v>3.0502971366574694</v>
      </c>
      <c r="J468" s="99">
        <v>2.8416593362140237</v>
      </c>
      <c r="K468" s="99">
        <v>2.8424362779560486</v>
      </c>
      <c r="L468" s="99">
        <v>2.9559730577651897</v>
      </c>
      <c r="M468" s="99">
        <v>3.1362278213937906</v>
      </c>
      <c r="N468" s="99">
        <v>3.0303636977288475</v>
      </c>
      <c r="O468" s="99">
        <v>2.9600022475021546</v>
      </c>
      <c r="P468" s="99">
        <v>0</v>
      </c>
      <c r="Q468" s="99">
        <v>2.7421854981485732</v>
      </c>
      <c r="R468" s="99">
        <v>2.7274592728175371</v>
      </c>
      <c r="S468" s="99">
        <v>2.8358013129791302</v>
      </c>
      <c r="T468" s="99">
        <v>2.8743463333377188</v>
      </c>
      <c r="U468" s="99">
        <v>2.7121493934264</v>
      </c>
      <c r="V468" s="99">
        <v>2.7434137657574378</v>
      </c>
      <c r="W468" s="99">
        <v>2.7999899248362392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0.65699774539997524</v>
      </c>
      <c r="H469" s="99">
        <v>0.60737674421790655</v>
      </c>
      <c r="I469" s="99">
        <v>0.75450820768865035</v>
      </c>
      <c r="J469" s="99">
        <v>0</v>
      </c>
      <c r="K469" s="99">
        <v>0.59855461561571788</v>
      </c>
      <c r="L469" s="99">
        <v>1.3331163510873176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0.55541847161212399</v>
      </c>
      <c r="S469" s="99">
        <v>0.65022822868233487</v>
      </c>
      <c r="T469" s="99">
        <v>0.65709188289423459</v>
      </c>
      <c r="U469" s="99">
        <v>0</v>
      </c>
      <c r="V469" s="99">
        <v>0</v>
      </c>
      <c r="W469" s="99">
        <v>0.62862748617473352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0.65699774539997524</v>
      </c>
      <c r="H470" s="102">
        <v>0.60737674421790655</v>
      </c>
      <c r="I470" s="102">
        <v>0.75450820768865035</v>
      </c>
      <c r="J470" s="102">
        <v>0</v>
      </c>
      <c r="K470" s="102">
        <v>0.59855461561571788</v>
      </c>
      <c r="L470" s="102">
        <v>1.3331163510873176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0.55541847161212399</v>
      </c>
      <c r="S470" s="102">
        <v>0.65022822868233487</v>
      </c>
      <c r="T470" s="102">
        <v>0.65709188289423459</v>
      </c>
      <c r="U470" s="102">
        <v>0</v>
      </c>
      <c r="V470" s="102">
        <v>0</v>
      </c>
      <c r="W470" s="102">
        <v>0.62862748617473352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0.87766700827827637</v>
      </c>
      <c r="D476" s="123">
        <v>0.95439710175143244</v>
      </c>
      <c r="E476" s="123">
        <v>0.88127980552677754</v>
      </c>
      <c r="F476" s="123">
        <v>0.93989517620529583</v>
      </c>
      <c r="G476" s="123">
        <v>0.77306240145471294</v>
      </c>
      <c r="H476" s="123">
        <v>0.65433453164886035</v>
      </c>
      <c r="I476" s="123">
        <v>0.69273099434746799</v>
      </c>
      <c r="J476" s="123">
        <v>0.57192021037700713</v>
      </c>
      <c r="K476" s="123">
        <v>0.61188217563861425</v>
      </c>
      <c r="L476" s="123">
        <v>0.64758003729546187</v>
      </c>
      <c r="M476" s="123">
        <v>0.69548792965759254</v>
      </c>
      <c r="N476" s="123">
        <v>0.63632979687526126</v>
      </c>
      <c r="O476" s="123">
        <v>0.62475183587315974</v>
      </c>
      <c r="P476" s="123">
        <v>0</v>
      </c>
      <c r="Q476" s="123">
        <v>0.50987373327229923</v>
      </c>
      <c r="R476" s="123">
        <v>0.37065159745916215</v>
      </c>
      <c r="S476" s="123">
        <v>0.44905485049890792</v>
      </c>
      <c r="T476" s="123">
        <v>0.47372986705812159</v>
      </c>
      <c r="U476" s="123">
        <v>0.45103594791503232</v>
      </c>
      <c r="V476" s="123">
        <v>0.45959658040504964</v>
      </c>
      <c r="W476" s="123">
        <v>0.40070007435859106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2.0340405780359689</v>
      </c>
      <c r="D477" s="99">
        <v>2.0601701645100894</v>
      </c>
      <c r="E477" s="99">
        <v>1.923206020220068</v>
      </c>
      <c r="F477" s="99">
        <v>1.8677404142541134</v>
      </c>
      <c r="G477" s="99">
        <v>1.8126614275868063</v>
      </c>
      <c r="H477" s="99">
        <v>1.7897147660145936</v>
      </c>
      <c r="I477" s="99">
        <v>1.8768235077818893</v>
      </c>
      <c r="J477" s="99">
        <v>1.7511432695686944</v>
      </c>
      <c r="K477" s="99">
        <v>1.7673568657883489</v>
      </c>
      <c r="L477" s="99">
        <v>1.8066410520778591</v>
      </c>
      <c r="M477" s="99">
        <v>1.8981597447769472</v>
      </c>
      <c r="N477" s="99">
        <v>1.8838369903417984</v>
      </c>
      <c r="O477" s="99">
        <v>1.8856838948610612</v>
      </c>
      <c r="P477" s="99">
        <v>0</v>
      </c>
      <c r="Q477" s="99">
        <v>1.858421903858654</v>
      </c>
      <c r="R477" s="99">
        <v>1.7119921836973724</v>
      </c>
      <c r="S477" s="99">
        <v>1.855703118525134</v>
      </c>
      <c r="T477" s="99">
        <v>1.8570620058541918</v>
      </c>
      <c r="U477" s="99">
        <v>1.8201736406801061</v>
      </c>
      <c r="V477" s="99">
        <v>1.932219841506897</v>
      </c>
      <c r="W477" s="99">
        <v>1.7595219867491336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5573845</v>
      </c>
      <c r="C5" s="120">
        <v>5497749</v>
      </c>
      <c r="D5" s="120">
        <v>5382629</v>
      </c>
      <c r="E5" s="120">
        <v>5320196</v>
      </c>
      <c r="F5" s="120">
        <v>5157893</v>
      </c>
      <c r="G5" s="120">
        <v>5085543</v>
      </c>
      <c r="H5" s="120">
        <v>4959408</v>
      </c>
      <c r="I5" s="120">
        <v>4889911</v>
      </c>
      <c r="J5" s="120">
        <v>4851448</v>
      </c>
      <c r="K5" s="120">
        <v>4704228</v>
      </c>
      <c r="L5" s="120">
        <v>4431115</v>
      </c>
      <c r="M5" s="120">
        <v>4191195</v>
      </c>
      <c r="N5" s="120">
        <v>4015987</v>
      </c>
      <c r="O5" s="120">
        <v>3958372</v>
      </c>
      <c r="P5" s="120">
        <v>3906303</v>
      </c>
      <c r="Q5" s="120">
        <v>3754482</v>
      </c>
      <c r="R5" s="120">
        <v>3465338</v>
      </c>
      <c r="S5" s="120">
        <v>3277943</v>
      </c>
      <c r="T5" s="120">
        <v>3096584</v>
      </c>
      <c r="U5" s="120">
        <v>2954658</v>
      </c>
      <c r="V5" s="120">
        <v>2836932</v>
      </c>
      <c r="W5" s="120">
        <v>2677266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5573845</v>
      </c>
      <c r="C7" s="52">
        <v>5497749</v>
      </c>
      <c r="D7" s="52">
        <v>5382629</v>
      </c>
      <c r="E7" s="52">
        <v>5320196</v>
      </c>
      <c r="F7" s="52">
        <v>5157893</v>
      </c>
      <c r="G7" s="52">
        <v>5085543</v>
      </c>
      <c r="H7" s="52">
        <v>4959408</v>
      </c>
      <c r="I7" s="52">
        <v>4889911</v>
      </c>
      <c r="J7" s="52">
        <v>4851448</v>
      </c>
      <c r="K7" s="52">
        <v>4704228</v>
      </c>
      <c r="L7" s="52">
        <v>4431115</v>
      </c>
      <c r="M7" s="52">
        <v>4191195</v>
      </c>
      <c r="N7" s="52">
        <v>4015987</v>
      </c>
      <c r="O7" s="52">
        <v>3958372</v>
      </c>
      <c r="P7" s="52">
        <v>3906303</v>
      </c>
      <c r="Q7" s="52">
        <v>3754482</v>
      </c>
      <c r="R7" s="52">
        <v>3465338</v>
      </c>
      <c r="S7" s="52">
        <v>3277943</v>
      </c>
      <c r="T7" s="52">
        <v>3096584</v>
      </c>
      <c r="U7" s="52">
        <v>2954658</v>
      </c>
      <c r="V7" s="52">
        <v>2836932</v>
      </c>
      <c r="W7" s="52">
        <v>2677266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362915</v>
      </c>
      <c r="C9" s="52">
        <v>371396</v>
      </c>
      <c r="D9" s="52">
        <v>381313</v>
      </c>
      <c r="E9" s="52">
        <v>373562</v>
      </c>
      <c r="F9" s="52">
        <v>370783</v>
      </c>
      <c r="G9" s="52">
        <v>360860</v>
      </c>
      <c r="H9" s="52">
        <v>351241</v>
      </c>
      <c r="I9" s="52">
        <v>333975</v>
      </c>
      <c r="J9" s="52">
        <v>319391</v>
      </c>
      <c r="K9" s="52">
        <v>303706</v>
      </c>
      <c r="L9" s="52">
        <v>297749</v>
      </c>
      <c r="M9" s="52">
        <v>291328</v>
      </c>
      <c r="N9" s="52">
        <v>279909</v>
      </c>
      <c r="O9" s="52">
        <v>276694</v>
      </c>
      <c r="P9" s="52">
        <v>286667</v>
      </c>
      <c r="Q9" s="52">
        <v>284010</v>
      </c>
      <c r="R9" s="52">
        <v>267565</v>
      </c>
      <c r="S9" s="52">
        <v>240035</v>
      </c>
      <c r="T9" s="52">
        <v>222597</v>
      </c>
      <c r="U9" s="52">
        <v>240585</v>
      </c>
      <c r="V9" s="52">
        <v>250408</v>
      </c>
      <c r="W9" s="52">
        <v>301024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4501100</v>
      </c>
      <c r="C11" s="52">
        <v>4424299</v>
      </c>
      <c r="D11" s="52">
        <v>4299270</v>
      </c>
      <c r="E11" s="52">
        <v>4258059</v>
      </c>
      <c r="F11" s="52">
        <v>4125979</v>
      </c>
      <c r="G11" s="52">
        <v>4067639</v>
      </c>
      <c r="H11" s="52">
        <v>3964098</v>
      </c>
      <c r="I11" s="52">
        <v>3904579</v>
      </c>
      <c r="J11" s="52">
        <v>3871349</v>
      </c>
      <c r="K11" s="52">
        <v>3728864</v>
      </c>
      <c r="L11" s="52">
        <v>3456302</v>
      </c>
      <c r="M11" s="52">
        <v>3130700</v>
      </c>
      <c r="N11" s="52">
        <v>2882770</v>
      </c>
      <c r="O11" s="52">
        <v>2712477</v>
      </c>
      <c r="P11" s="52">
        <v>2743438</v>
      </c>
      <c r="Q11" s="52">
        <v>2749824</v>
      </c>
      <c r="R11" s="52">
        <v>2883542</v>
      </c>
      <c r="S11" s="52">
        <v>2913737</v>
      </c>
      <c r="T11" s="52">
        <v>2889885</v>
      </c>
      <c r="U11" s="52">
        <v>2801458</v>
      </c>
      <c r="V11" s="52">
        <v>2722714</v>
      </c>
      <c r="W11" s="52">
        <v>2587587</v>
      </c>
      <c r="DA11" s="63" t="s">
        <v>1078</v>
      </c>
    </row>
    <row r="12" spans="1:105" ht="12" customHeight="1" x14ac:dyDescent="0.25">
      <c r="A12" s="97" t="s">
        <v>137</v>
      </c>
      <c r="B12" s="52">
        <v>1528</v>
      </c>
      <c r="C12" s="52">
        <v>1633</v>
      </c>
      <c r="D12" s="52">
        <v>1513</v>
      </c>
      <c r="E12" s="52">
        <v>1486</v>
      </c>
      <c r="F12" s="52">
        <v>1428</v>
      </c>
      <c r="G12" s="52">
        <v>1628</v>
      </c>
      <c r="H12" s="52">
        <v>1882</v>
      </c>
      <c r="I12" s="52">
        <v>2153</v>
      </c>
      <c r="J12" s="52">
        <v>2631</v>
      </c>
      <c r="K12" s="52">
        <v>3078</v>
      </c>
      <c r="L12" s="52">
        <v>3623</v>
      </c>
      <c r="M12" s="52">
        <v>4072</v>
      </c>
      <c r="N12" s="52">
        <v>3811</v>
      </c>
      <c r="O12" s="52">
        <v>3528</v>
      </c>
      <c r="P12" s="52">
        <v>3838</v>
      </c>
      <c r="Q12" s="52">
        <v>3615</v>
      </c>
      <c r="R12" s="52">
        <v>4137</v>
      </c>
      <c r="S12" s="52">
        <v>4139</v>
      </c>
      <c r="T12" s="52">
        <v>4185</v>
      </c>
      <c r="U12" s="52">
        <v>4274</v>
      </c>
      <c r="V12" s="52">
        <v>4276</v>
      </c>
      <c r="W12" s="52">
        <v>3958</v>
      </c>
      <c r="DA12" s="63" t="s">
        <v>1079</v>
      </c>
    </row>
    <row r="13" spans="1:105" ht="12" customHeight="1" x14ac:dyDescent="0.25">
      <c r="A13" s="97" t="s">
        <v>122</v>
      </c>
      <c r="B13" s="52">
        <v>1032404</v>
      </c>
      <c r="C13" s="52">
        <v>1034266</v>
      </c>
      <c r="D13" s="52">
        <v>1045497</v>
      </c>
      <c r="E13" s="52">
        <v>1024769</v>
      </c>
      <c r="F13" s="52">
        <v>994982</v>
      </c>
      <c r="G13" s="52">
        <v>978666</v>
      </c>
      <c r="H13" s="52">
        <v>950258</v>
      </c>
      <c r="I13" s="52">
        <v>931609</v>
      </c>
      <c r="J13" s="52">
        <v>920973</v>
      </c>
      <c r="K13" s="52">
        <v>905411</v>
      </c>
      <c r="L13" s="52">
        <v>879746</v>
      </c>
      <c r="M13" s="52">
        <v>935478</v>
      </c>
      <c r="N13" s="52">
        <v>995225</v>
      </c>
      <c r="O13" s="52">
        <v>1100766</v>
      </c>
      <c r="P13" s="52">
        <v>1023353</v>
      </c>
      <c r="Q13" s="52">
        <v>883470</v>
      </c>
      <c r="R13" s="52">
        <v>522006</v>
      </c>
      <c r="S13" s="52">
        <v>328408</v>
      </c>
      <c r="T13" s="52">
        <v>184187</v>
      </c>
      <c r="U13" s="52">
        <v>135039</v>
      </c>
      <c r="V13" s="52">
        <v>99649</v>
      </c>
      <c r="W13" s="52">
        <v>72867</v>
      </c>
      <c r="DA13" s="63" t="s">
        <v>1080</v>
      </c>
    </row>
    <row r="14" spans="1:105" ht="12" customHeight="1" x14ac:dyDescent="0.25">
      <c r="A14" s="97" t="s">
        <v>121</v>
      </c>
      <c r="B14" s="52">
        <v>38813</v>
      </c>
      <c r="C14" s="52">
        <v>37551</v>
      </c>
      <c r="D14" s="52">
        <v>36349</v>
      </c>
      <c r="E14" s="52">
        <v>35882</v>
      </c>
      <c r="F14" s="52">
        <v>35504</v>
      </c>
      <c r="G14" s="52">
        <v>37610</v>
      </c>
      <c r="H14" s="52">
        <v>43170</v>
      </c>
      <c r="I14" s="52">
        <v>51570</v>
      </c>
      <c r="J14" s="52">
        <v>56495</v>
      </c>
      <c r="K14" s="52">
        <v>66875</v>
      </c>
      <c r="L14" s="52">
        <v>91444</v>
      </c>
      <c r="M14" s="52">
        <v>120945</v>
      </c>
      <c r="N14" s="52">
        <v>134181</v>
      </c>
      <c r="O14" s="52">
        <v>141601</v>
      </c>
      <c r="P14" s="52">
        <v>135674</v>
      </c>
      <c r="Q14" s="52">
        <v>117573</v>
      </c>
      <c r="R14" s="52">
        <v>55653</v>
      </c>
      <c r="S14" s="52">
        <v>31659</v>
      </c>
      <c r="T14" s="52">
        <v>18327</v>
      </c>
      <c r="U14" s="52">
        <v>13887</v>
      </c>
      <c r="V14" s="52">
        <v>10293</v>
      </c>
      <c r="W14" s="52">
        <v>12854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2560131</v>
      </c>
      <c r="C16" s="52">
        <v>2503056</v>
      </c>
      <c r="D16" s="52">
        <v>2453200</v>
      </c>
      <c r="E16" s="52">
        <v>2423935</v>
      </c>
      <c r="F16" s="52">
        <v>2383119</v>
      </c>
      <c r="G16" s="52">
        <v>2321905</v>
      </c>
      <c r="H16" s="52">
        <v>2178237</v>
      </c>
      <c r="I16" s="52">
        <v>2094152</v>
      </c>
      <c r="J16" s="52">
        <v>2001594</v>
      </c>
      <c r="K16" s="52">
        <v>1872024</v>
      </c>
      <c r="L16" s="52">
        <v>1701439</v>
      </c>
      <c r="M16" s="52">
        <v>1555423</v>
      </c>
      <c r="N16" s="52">
        <v>1429333</v>
      </c>
      <c r="O16" s="52">
        <v>1371075</v>
      </c>
      <c r="P16" s="52">
        <v>1331844</v>
      </c>
      <c r="Q16" s="52">
        <v>1246578</v>
      </c>
      <c r="R16" s="52">
        <v>1106654</v>
      </c>
      <c r="S16" s="52">
        <v>996225</v>
      </c>
      <c r="T16" s="52">
        <v>897546</v>
      </c>
      <c r="U16" s="52">
        <v>810151</v>
      </c>
      <c r="V16" s="52">
        <v>735339</v>
      </c>
      <c r="W16" s="52">
        <v>659541</v>
      </c>
      <c r="DA16" s="63" t="s">
        <v>1082</v>
      </c>
    </row>
    <row r="17" spans="1:105" ht="12" customHeight="1" x14ac:dyDescent="0.25">
      <c r="A17" s="109" t="s">
        <v>120</v>
      </c>
      <c r="B17" s="36">
        <v>3013714</v>
      </c>
      <c r="C17" s="36">
        <v>2994693</v>
      </c>
      <c r="D17" s="36">
        <v>2929429</v>
      </c>
      <c r="E17" s="36">
        <v>2896261</v>
      </c>
      <c r="F17" s="36">
        <v>2774774</v>
      </c>
      <c r="G17" s="36">
        <v>2763638</v>
      </c>
      <c r="H17" s="36">
        <v>2781171</v>
      </c>
      <c r="I17" s="36">
        <v>2795759</v>
      </c>
      <c r="J17" s="36">
        <v>2849854</v>
      </c>
      <c r="K17" s="36">
        <v>2832204</v>
      </c>
      <c r="L17" s="36">
        <v>2729676</v>
      </c>
      <c r="M17" s="36">
        <v>2635772</v>
      </c>
      <c r="N17" s="36">
        <v>2586654</v>
      </c>
      <c r="O17" s="36">
        <v>2587297</v>
      </c>
      <c r="P17" s="36">
        <v>2574459</v>
      </c>
      <c r="Q17" s="36">
        <v>2507904</v>
      </c>
      <c r="R17" s="36">
        <v>2358684</v>
      </c>
      <c r="S17" s="36">
        <v>2281718</v>
      </c>
      <c r="T17" s="36">
        <v>2199038</v>
      </c>
      <c r="U17" s="36">
        <v>2144507</v>
      </c>
      <c r="V17" s="36">
        <v>2101593</v>
      </c>
      <c r="W17" s="36">
        <v>2017725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435457</v>
      </c>
      <c r="D21" s="52">
        <v>435544</v>
      </c>
      <c r="E21" s="52">
        <v>436150</v>
      </c>
      <c r="F21" s="52">
        <v>437762</v>
      </c>
      <c r="G21" s="52">
        <v>440893</v>
      </c>
      <c r="H21" s="52">
        <v>445998</v>
      </c>
      <c r="I21" s="52">
        <v>453572</v>
      </c>
      <c r="J21" s="52">
        <v>464125</v>
      </c>
      <c r="K21" s="52">
        <v>478196</v>
      </c>
      <c r="L21" s="52">
        <v>496387</v>
      </c>
      <c r="M21" s="52">
        <v>519188</v>
      </c>
      <c r="N21" s="52">
        <v>546945</v>
      </c>
      <c r="O21" s="52">
        <v>493003</v>
      </c>
      <c r="P21" s="52">
        <v>183692</v>
      </c>
      <c r="Q21" s="52">
        <v>229241</v>
      </c>
      <c r="R21" s="52">
        <v>289145</v>
      </c>
      <c r="S21" s="52">
        <v>332983</v>
      </c>
      <c r="T21" s="52">
        <v>334857</v>
      </c>
      <c r="U21" s="52">
        <v>335081</v>
      </c>
      <c r="V21" s="52">
        <v>323433</v>
      </c>
      <c r="W21" s="52">
        <v>328636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56705</v>
      </c>
      <c r="D23" s="52">
        <v>56834</v>
      </c>
      <c r="E23" s="52">
        <v>57727</v>
      </c>
      <c r="F23" s="52">
        <v>60134</v>
      </c>
      <c r="G23" s="52">
        <v>64689</v>
      </c>
      <c r="H23" s="52">
        <v>72037</v>
      </c>
      <c r="I23" s="52">
        <v>48830</v>
      </c>
      <c r="J23" s="52">
        <v>41083</v>
      </c>
      <c r="K23" s="52">
        <v>60540</v>
      </c>
      <c r="L23" s="52">
        <v>57283</v>
      </c>
      <c r="M23" s="52">
        <v>51861</v>
      </c>
      <c r="N23" s="52">
        <v>51746</v>
      </c>
      <c r="O23" s="52">
        <v>60377</v>
      </c>
      <c r="P23" s="52">
        <v>39380</v>
      </c>
      <c r="Q23" s="52">
        <v>34359</v>
      </c>
      <c r="R23" s="52">
        <v>38687</v>
      </c>
      <c r="S23" s="52">
        <v>47309</v>
      </c>
      <c r="T23" s="52">
        <v>47630</v>
      </c>
      <c r="U23" s="52">
        <v>44521</v>
      </c>
      <c r="V23" s="52">
        <v>42868</v>
      </c>
      <c r="W23" s="52">
        <v>43443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351648</v>
      </c>
      <c r="D25" s="52">
        <v>351716</v>
      </c>
      <c r="E25" s="52">
        <v>352173</v>
      </c>
      <c r="F25" s="52">
        <v>353385</v>
      </c>
      <c r="G25" s="52">
        <v>355770</v>
      </c>
      <c r="H25" s="52">
        <v>359683</v>
      </c>
      <c r="I25" s="52">
        <v>377848</v>
      </c>
      <c r="J25" s="52">
        <v>450380</v>
      </c>
      <c r="K25" s="52">
        <v>458061</v>
      </c>
      <c r="L25" s="52">
        <v>476045</v>
      </c>
      <c r="M25" s="52">
        <v>573099</v>
      </c>
      <c r="N25" s="52">
        <v>521305</v>
      </c>
      <c r="O25" s="52">
        <v>443503</v>
      </c>
      <c r="P25" s="52">
        <v>137116</v>
      </c>
      <c r="Q25" s="52">
        <v>185150</v>
      </c>
      <c r="R25" s="52">
        <v>240018</v>
      </c>
      <c r="S25" s="52">
        <v>319976</v>
      </c>
      <c r="T25" s="52">
        <v>323461</v>
      </c>
      <c r="U25" s="52">
        <v>327183</v>
      </c>
      <c r="V25" s="52">
        <v>309566</v>
      </c>
      <c r="W25" s="52">
        <v>337004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119</v>
      </c>
      <c r="D26" s="52">
        <v>120</v>
      </c>
      <c r="E26" s="52">
        <v>119</v>
      </c>
      <c r="F26" s="52">
        <v>120</v>
      </c>
      <c r="G26" s="52">
        <v>123</v>
      </c>
      <c r="H26" s="52">
        <v>122</v>
      </c>
      <c r="I26" s="52">
        <v>130</v>
      </c>
      <c r="J26" s="52">
        <v>164</v>
      </c>
      <c r="K26" s="52">
        <v>173</v>
      </c>
      <c r="L26" s="52">
        <v>193</v>
      </c>
      <c r="M26" s="52">
        <v>250</v>
      </c>
      <c r="N26" s="52">
        <v>261</v>
      </c>
      <c r="O26" s="52">
        <v>283</v>
      </c>
      <c r="P26" s="52">
        <v>154</v>
      </c>
      <c r="Q26" s="52">
        <v>223</v>
      </c>
      <c r="R26" s="52">
        <v>290</v>
      </c>
      <c r="S26" s="52">
        <v>424</v>
      </c>
      <c r="T26" s="52">
        <v>454</v>
      </c>
      <c r="U26" s="52">
        <v>476</v>
      </c>
      <c r="V26" s="52">
        <v>455</v>
      </c>
      <c r="W26" s="52">
        <v>448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161313</v>
      </c>
      <c r="D27" s="52">
        <v>161632</v>
      </c>
      <c r="E27" s="52">
        <v>163882</v>
      </c>
      <c r="F27" s="52">
        <v>170010</v>
      </c>
      <c r="G27" s="52">
        <v>181751</v>
      </c>
      <c r="H27" s="52">
        <v>200799</v>
      </c>
      <c r="I27" s="52">
        <v>132269</v>
      </c>
      <c r="J27" s="52">
        <v>107105</v>
      </c>
      <c r="K27" s="52">
        <v>158983</v>
      </c>
      <c r="L27" s="52">
        <v>155857</v>
      </c>
      <c r="M27" s="52">
        <v>145925</v>
      </c>
      <c r="N27" s="52">
        <v>148918</v>
      </c>
      <c r="O27" s="52">
        <v>151233</v>
      </c>
      <c r="P27" s="52">
        <v>143040</v>
      </c>
      <c r="Q27" s="52">
        <v>139884</v>
      </c>
      <c r="R27" s="52">
        <v>361464</v>
      </c>
      <c r="S27" s="52">
        <v>193602</v>
      </c>
      <c r="T27" s="52">
        <v>144221</v>
      </c>
      <c r="U27" s="52">
        <v>49148</v>
      </c>
      <c r="V27" s="52">
        <v>35390</v>
      </c>
      <c r="W27" s="52">
        <v>80091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6065</v>
      </c>
      <c r="D28" s="52">
        <v>6073</v>
      </c>
      <c r="E28" s="52">
        <v>6140</v>
      </c>
      <c r="F28" s="52">
        <v>6320</v>
      </c>
      <c r="G28" s="52">
        <v>6683</v>
      </c>
      <c r="H28" s="52">
        <v>7297</v>
      </c>
      <c r="I28" s="52">
        <v>4633</v>
      </c>
      <c r="J28" s="52">
        <v>3691</v>
      </c>
      <c r="K28" s="52">
        <v>5812</v>
      </c>
      <c r="L28" s="52">
        <v>6726</v>
      </c>
      <c r="M28" s="52">
        <v>7983</v>
      </c>
      <c r="N28" s="52">
        <v>10245</v>
      </c>
      <c r="O28" s="52">
        <v>13009</v>
      </c>
      <c r="P28" s="52">
        <v>15523</v>
      </c>
      <c r="Q28" s="52">
        <v>18101</v>
      </c>
      <c r="R28" s="52">
        <v>61920</v>
      </c>
      <c r="S28" s="52">
        <v>23994</v>
      </c>
      <c r="T28" s="52">
        <v>13332</v>
      </c>
      <c r="U28" s="52">
        <v>4440</v>
      </c>
      <c r="V28" s="52">
        <v>3594</v>
      </c>
      <c r="W28" s="52">
        <v>7432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400020</v>
      </c>
      <c r="D30" s="52">
        <v>400691</v>
      </c>
      <c r="E30" s="52">
        <v>405393</v>
      </c>
      <c r="F30" s="52">
        <v>418278</v>
      </c>
      <c r="G30" s="52">
        <v>443703</v>
      </c>
      <c r="H30" s="52">
        <v>486096</v>
      </c>
      <c r="I30" s="52">
        <v>309850</v>
      </c>
      <c r="J30" s="52">
        <v>298617</v>
      </c>
      <c r="K30" s="52">
        <v>351442</v>
      </c>
      <c r="L30" s="52">
        <v>359389</v>
      </c>
      <c r="M30" s="52">
        <v>362399</v>
      </c>
      <c r="N30" s="52">
        <v>352845</v>
      </c>
      <c r="O30" s="52">
        <v>311092</v>
      </c>
      <c r="P30" s="52">
        <v>182745</v>
      </c>
      <c r="Q30" s="52">
        <v>203109</v>
      </c>
      <c r="R30" s="52">
        <v>211415</v>
      </c>
      <c r="S30" s="52">
        <v>217889</v>
      </c>
      <c r="T30" s="52">
        <v>207504</v>
      </c>
      <c r="U30" s="52">
        <v>206321</v>
      </c>
      <c r="V30" s="52">
        <v>189770</v>
      </c>
      <c r="W30" s="52">
        <v>165084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470893</v>
      </c>
      <c r="D31" s="36">
        <v>471776</v>
      </c>
      <c r="E31" s="36">
        <v>477862</v>
      </c>
      <c r="F31" s="36">
        <v>494089</v>
      </c>
      <c r="G31" s="36">
        <v>525440</v>
      </c>
      <c r="H31" s="36">
        <v>576707</v>
      </c>
      <c r="I31" s="36">
        <v>371256</v>
      </c>
      <c r="J31" s="36">
        <v>370696</v>
      </c>
      <c r="K31" s="36">
        <v>436551</v>
      </c>
      <c r="L31" s="36">
        <v>440396</v>
      </c>
      <c r="M31" s="36">
        <v>468146</v>
      </c>
      <c r="N31" s="36">
        <v>493740</v>
      </c>
      <c r="O31" s="36">
        <v>509729</v>
      </c>
      <c r="P31" s="36">
        <v>333654</v>
      </c>
      <c r="Q31" s="36">
        <v>378169</v>
      </c>
      <c r="R31" s="36">
        <v>407974</v>
      </c>
      <c r="S31" s="36">
        <v>413642</v>
      </c>
      <c r="T31" s="36">
        <v>400386</v>
      </c>
      <c r="U31" s="36">
        <v>415452</v>
      </c>
      <c r="V31" s="36">
        <v>411181</v>
      </c>
      <c r="W31" s="36">
        <v>386632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359361</v>
      </c>
      <c r="D35" s="52">
        <v>320424</v>
      </c>
      <c r="E35" s="52">
        <v>373717</v>
      </c>
      <c r="F35" s="52">
        <v>275459</v>
      </c>
      <c r="G35" s="52">
        <v>368543</v>
      </c>
      <c r="H35" s="52">
        <v>319863</v>
      </c>
      <c r="I35" s="52">
        <v>384075</v>
      </c>
      <c r="J35" s="52">
        <v>425662</v>
      </c>
      <c r="K35" s="52">
        <v>330976</v>
      </c>
      <c r="L35" s="52">
        <v>223274</v>
      </c>
      <c r="M35" s="52">
        <v>279268</v>
      </c>
      <c r="N35" s="52">
        <v>371737</v>
      </c>
      <c r="O35" s="52">
        <v>435388</v>
      </c>
      <c r="P35" s="52">
        <v>131623</v>
      </c>
      <c r="Q35" s="52">
        <v>77420</v>
      </c>
      <c r="R35" s="52">
        <v>1</v>
      </c>
      <c r="S35" s="52">
        <v>145588</v>
      </c>
      <c r="T35" s="52">
        <v>153498</v>
      </c>
      <c r="U35" s="52">
        <v>193155</v>
      </c>
      <c r="V35" s="52">
        <v>205707</v>
      </c>
      <c r="W35" s="52">
        <v>168970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65186</v>
      </c>
      <c r="D37" s="52">
        <v>66751</v>
      </c>
      <c r="E37" s="52">
        <v>49976</v>
      </c>
      <c r="F37" s="52">
        <v>57355</v>
      </c>
      <c r="G37" s="52">
        <v>54766</v>
      </c>
      <c r="H37" s="52">
        <v>62418</v>
      </c>
      <c r="I37" s="52">
        <v>31564</v>
      </c>
      <c r="J37" s="52">
        <v>26499</v>
      </c>
      <c r="K37" s="52">
        <v>44855</v>
      </c>
      <c r="L37" s="52">
        <v>51326</v>
      </c>
      <c r="M37" s="52">
        <v>45440</v>
      </c>
      <c r="N37" s="52">
        <v>40327</v>
      </c>
      <c r="O37" s="52">
        <v>57162</v>
      </c>
      <c r="P37" s="52">
        <v>49353</v>
      </c>
      <c r="Q37" s="52">
        <v>31702</v>
      </c>
      <c r="R37" s="52">
        <v>22242</v>
      </c>
      <c r="S37" s="52">
        <v>19779</v>
      </c>
      <c r="T37" s="52">
        <v>30192</v>
      </c>
      <c r="U37" s="52">
        <v>62509</v>
      </c>
      <c r="V37" s="52">
        <v>52691</v>
      </c>
      <c r="W37" s="52">
        <v>94059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274847</v>
      </c>
      <c r="D39" s="52">
        <v>226687</v>
      </c>
      <c r="E39" s="52">
        <v>310962</v>
      </c>
      <c r="F39" s="52">
        <v>221305</v>
      </c>
      <c r="G39" s="52">
        <v>297430</v>
      </c>
      <c r="H39" s="52">
        <v>256142</v>
      </c>
      <c r="I39" s="52">
        <v>318329</v>
      </c>
      <c r="J39" s="52">
        <v>417150</v>
      </c>
      <c r="K39" s="52">
        <v>315576</v>
      </c>
      <c r="L39" s="52">
        <v>203483</v>
      </c>
      <c r="M39" s="52">
        <v>247497</v>
      </c>
      <c r="N39" s="52">
        <v>273375</v>
      </c>
      <c r="O39" s="52">
        <v>273210</v>
      </c>
      <c r="P39" s="52">
        <v>168077</v>
      </c>
      <c r="Q39" s="52">
        <v>191536</v>
      </c>
      <c r="R39" s="52">
        <v>373736</v>
      </c>
      <c r="S39" s="52">
        <v>350171</v>
      </c>
      <c r="T39" s="52">
        <v>299609</v>
      </c>
      <c r="U39" s="52">
        <v>238756</v>
      </c>
      <c r="V39" s="52">
        <v>230822</v>
      </c>
      <c r="W39" s="52">
        <v>201877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224</v>
      </c>
      <c r="D40" s="52">
        <v>0</v>
      </c>
      <c r="E40" s="52">
        <v>92</v>
      </c>
      <c r="F40" s="52">
        <v>62</v>
      </c>
      <c r="G40" s="52">
        <v>323</v>
      </c>
      <c r="H40" s="52">
        <v>376</v>
      </c>
      <c r="I40" s="52">
        <v>401</v>
      </c>
      <c r="J40" s="52">
        <v>642</v>
      </c>
      <c r="K40" s="52">
        <v>620</v>
      </c>
      <c r="L40" s="52">
        <v>738</v>
      </c>
      <c r="M40" s="52">
        <v>699</v>
      </c>
      <c r="N40" s="52">
        <v>0</v>
      </c>
      <c r="O40" s="52">
        <v>0</v>
      </c>
      <c r="P40" s="52">
        <v>464</v>
      </c>
      <c r="Q40" s="52">
        <v>0</v>
      </c>
      <c r="R40" s="52">
        <v>812</v>
      </c>
      <c r="S40" s="52">
        <v>426</v>
      </c>
      <c r="T40" s="52">
        <v>500</v>
      </c>
      <c r="U40" s="52">
        <v>565</v>
      </c>
      <c r="V40" s="52">
        <v>457</v>
      </c>
      <c r="W40" s="52">
        <v>130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163175</v>
      </c>
      <c r="D41" s="52">
        <v>172863</v>
      </c>
      <c r="E41" s="52">
        <v>143154</v>
      </c>
      <c r="F41" s="52">
        <v>140223</v>
      </c>
      <c r="G41" s="52">
        <v>165435</v>
      </c>
      <c r="H41" s="52">
        <v>172391</v>
      </c>
      <c r="I41" s="52">
        <v>113620</v>
      </c>
      <c r="J41" s="52">
        <v>96469</v>
      </c>
      <c r="K41" s="52">
        <v>143421</v>
      </c>
      <c r="L41" s="52">
        <v>130192</v>
      </c>
      <c r="M41" s="52">
        <v>201657</v>
      </c>
      <c r="N41" s="52">
        <v>208665</v>
      </c>
      <c r="O41" s="52">
        <v>256774</v>
      </c>
      <c r="P41" s="52">
        <v>65627</v>
      </c>
      <c r="Q41" s="52">
        <v>1</v>
      </c>
      <c r="R41" s="52">
        <v>0</v>
      </c>
      <c r="S41" s="52">
        <v>4</v>
      </c>
      <c r="T41" s="52">
        <v>0</v>
      </c>
      <c r="U41" s="52">
        <v>0</v>
      </c>
      <c r="V41" s="52">
        <v>0</v>
      </c>
      <c r="W41" s="52">
        <v>53309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4803</v>
      </c>
      <c r="D42" s="52">
        <v>4871</v>
      </c>
      <c r="E42" s="52">
        <v>5673</v>
      </c>
      <c r="F42" s="52">
        <v>5942</v>
      </c>
      <c r="G42" s="52">
        <v>8789</v>
      </c>
      <c r="H42" s="52">
        <v>12857</v>
      </c>
      <c r="I42" s="52">
        <v>13033</v>
      </c>
      <c r="J42" s="52">
        <v>8616</v>
      </c>
      <c r="K42" s="52">
        <v>16192</v>
      </c>
      <c r="L42" s="52">
        <v>31295</v>
      </c>
      <c r="M42" s="52">
        <v>37484</v>
      </c>
      <c r="N42" s="52">
        <v>23481</v>
      </c>
      <c r="O42" s="52">
        <v>20429</v>
      </c>
      <c r="P42" s="52">
        <v>9596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9993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342945</v>
      </c>
      <c r="D44" s="52">
        <v>350835</v>
      </c>
      <c r="E44" s="52">
        <v>376128</v>
      </c>
      <c r="F44" s="52">
        <v>377462</v>
      </c>
      <c r="G44" s="52">
        <v>382489</v>
      </c>
      <c r="H44" s="52">
        <v>342428</v>
      </c>
      <c r="I44" s="52">
        <v>225765</v>
      </c>
      <c r="J44" s="52">
        <v>206059</v>
      </c>
      <c r="K44" s="52">
        <v>221872</v>
      </c>
      <c r="L44" s="52">
        <v>188804</v>
      </c>
      <c r="M44" s="52">
        <v>216383</v>
      </c>
      <c r="N44" s="52">
        <v>226755</v>
      </c>
      <c r="O44" s="52">
        <v>252834</v>
      </c>
      <c r="P44" s="52">
        <v>143514</v>
      </c>
      <c r="Q44" s="52">
        <v>117843</v>
      </c>
      <c r="R44" s="52">
        <v>71491</v>
      </c>
      <c r="S44" s="52">
        <v>107460</v>
      </c>
      <c r="T44" s="52">
        <v>108825</v>
      </c>
      <c r="U44" s="52">
        <v>118926</v>
      </c>
      <c r="V44" s="52">
        <v>114958</v>
      </c>
      <c r="W44" s="52">
        <v>89286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451872</v>
      </c>
      <c r="D45" s="36">
        <v>406512</v>
      </c>
      <c r="E45" s="36">
        <v>444694</v>
      </c>
      <c r="F45" s="36">
        <v>372602</v>
      </c>
      <c r="G45" s="36">
        <v>514304</v>
      </c>
      <c r="H45" s="36">
        <v>594240</v>
      </c>
      <c r="I45" s="36">
        <v>385844</v>
      </c>
      <c r="J45" s="36">
        <v>424791</v>
      </c>
      <c r="K45" s="36">
        <v>418901</v>
      </c>
      <c r="L45" s="36">
        <v>337868</v>
      </c>
      <c r="M45" s="36">
        <v>374242</v>
      </c>
      <c r="N45" s="36">
        <v>444622</v>
      </c>
      <c r="O45" s="36">
        <v>510372</v>
      </c>
      <c r="P45" s="36">
        <v>320816</v>
      </c>
      <c r="Q45" s="36">
        <v>311614</v>
      </c>
      <c r="R45" s="36">
        <v>258754</v>
      </c>
      <c r="S45" s="36">
        <v>336676</v>
      </c>
      <c r="T45" s="36">
        <v>317706</v>
      </c>
      <c r="U45" s="36">
        <v>360921</v>
      </c>
      <c r="V45" s="36">
        <v>368267</v>
      </c>
      <c r="W45" s="36">
        <v>302764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121853</v>
      </c>
      <c r="D49" s="52">
        <v>108815</v>
      </c>
      <c r="E49" s="52">
        <v>128519</v>
      </c>
      <c r="F49" s="52">
        <v>94786</v>
      </c>
      <c r="G49" s="52">
        <v>105408</v>
      </c>
      <c r="H49" s="52">
        <v>122749</v>
      </c>
      <c r="I49" s="52">
        <v>120653</v>
      </c>
      <c r="J49" s="52">
        <v>165118</v>
      </c>
      <c r="K49" s="52">
        <v>105918</v>
      </c>
      <c r="L49" s="52">
        <v>77459</v>
      </c>
      <c r="M49" s="52">
        <v>71946</v>
      </c>
      <c r="N49" s="52">
        <v>102404</v>
      </c>
      <c r="O49" s="52">
        <v>128335</v>
      </c>
      <c r="P49" s="52">
        <v>81307</v>
      </c>
      <c r="Q49" s="52">
        <v>38126</v>
      </c>
      <c r="R49" s="52">
        <v>0</v>
      </c>
      <c r="S49" s="52">
        <v>43292</v>
      </c>
      <c r="T49" s="52">
        <v>46369</v>
      </c>
      <c r="U49" s="52">
        <v>57048</v>
      </c>
      <c r="V49" s="52">
        <v>60774</v>
      </c>
      <c r="W49" s="52">
        <v>54078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1348</v>
      </c>
      <c r="D51" s="52">
        <v>3868</v>
      </c>
      <c r="E51" s="52">
        <v>884</v>
      </c>
      <c r="F51" s="52">
        <v>856</v>
      </c>
      <c r="G51" s="52">
        <v>790</v>
      </c>
      <c r="H51" s="52">
        <v>1102</v>
      </c>
      <c r="I51" s="52">
        <v>500</v>
      </c>
      <c r="J51" s="52">
        <v>3317</v>
      </c>
      <c r="K51" s="52">
        <v>6449</v>
      </c>
      <c r="L51" s="52">
        <v>2773</v>
      </c>
      <c r="M51" s="52">
        <v>1888</v>
      </c>
      <c r="N51" s="52">
        <v>2437</v>
      </c>
      <c r="O51" s="52">
        <v>5909</v>
      </c>
      <c r="P51" s="52">
        <v>1585</v>
      </c>
      <c r="Q51" s="52">
        <v>1090</v>
      </c>
      <c r="R51" s="52">
        <v>0</v>
      </c>
      <c r="S51" s="52">
        <v>4147</v>
      </c>
      <c r="T51" s="52">
        <v>3287</v>
      </c>
      <c r="U51" s="52">
        <v>9276</v>
      </c>
      <c r="V51" s="52">
        <v>4111</v>
      </c>
      <c r="W51" s="52">
        <v>11755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64842</v>
      </c>
      <c r="D53" s="52">
        <v>48457</v>
      </c>
      <c r="E53" s="52">
        <v>77315</v>
      </c>
      <c r="F53" s="52">
        <v>44478</v>
      </c>
      <c r="G53" s="52">
        <v>55518</v>
      </c>
      <c r="H53" s="52">
        <v>51583</v>
      </c>
      <c r="I53" s="52">
        <v>81203</v>
      </c>
      <c r="J53" s="52">
        <v>125168</v>
      </c>
      <c r="K53" s="52">
        <v>61440</v>
      </c>
      <c r="L53" s="52">
        <v>34865</v>
      </c>
      <c r="M53" s="52">
        <v>25024</v>
      </c>
      <c r="N53" s="52">
        <v>45468</v>
      </c>
      <c r="O53" s="52">
        <v>53971</v>
      </c>
      <c r="P53" s="52">
        <v>47776</v>
      </c>
      <c r="Q53" s="52">
        <v>38125</v>
      </c>
      <c r="R53" s="52">
        <v>0</v>
      </c>
      <c r="S53" s="52">
        <v>43238</v>
      </c>
      <c r="T53" s="52">
        <v>46291</v>
      </c>
      <c r="U53" s="52">
        <v>56913</v>
      </c>
      <c r="V53" s="52">
        <v>60654</v>
      </c>
      <c r="W53" s="52">
        <v>37808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53</v>
      </c>
      <c r="D54" s="52">
        <v>0</v>
      </c>
      <c r="E54" s="52">
        <v>23</v>
      </c>
      <c r="F54" s="52">
        <v>12</v>
      </c>
      <c r="G54" s="52">
        <v>60</v>
      </c>
      <c r="H54" s="52">
        <v>76</v>
      </c>
      <c r="I54" s="52">
        <v>102</v>
      </c>
      <c r="J54" s="52">
        <v>194</v>
      </c>
      <c r="K54" s="52">
        <v>121</v>
      </c>
      <c r="L54" s="52">
        <v>127</v>
      </c>
      <c r="M54" s="52">
        <v>71</v>
      </c>
      <c r="N54" s="52">
        <v>0</v>
      </c>
      <c r="O54" s="52">
        <v>0</v>
      </c>
      <c r="P54" s="52">
        <v>134</v>
      </c>
      <c r="Q54" s="52">
        <v>0</v>
      </c>
      <c r="R54" s="52">
        <v>0</v>
      </c>
      <c r="S54" s="52">
        <v>53</v>
      </c>
      <c r="T54" s="52">
        <v>78</v>
      </c>
      <c r="U54" s="52">
        <v>135</v>
      </c>
      <c r="V54" s="52">
        <v>120</v>
      </c>
      <c r="W54" s="52">
        <v>26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55329</v>
      </c>
      <c r="D55" s="52">
        <v>58704</v>
      </c>
      <c r="E55" s="52">
        <v>49230</v>
      </c>
      <c r="F55" s="52">
        <v>48251</v>
      </c>
      <c r="G55" s="52">
        <v>47316</v>
      </c>
      <c r="H55" s="52">
        <v>66156</v>
      </c>
      <c r="I55" s="52">
        <v>35299</v>
      </c>
      <c r="J55" s="52">
        <v>36497</v>
      </c>
      <c r="K55" s="52">
        <v>39857</v>
      </c>
      <c r="L55" s="52">
        <v>34237</v>
      </c>
      <c r="M55" s="52">
        <v>39507</v>
      </c>
      <c r="N55" s="52">
        <v>51176</v>
      </c>
      <c r="O55" s="52">
        <v>68884</v>
      </c>
      <c r="P55" s="52">
        <v>29138</v>
      </c>
      <c r="Q55" s="52">
        <v>1</v>
      </c>
      <c r="R55" s="52">
        <v>0</v>
      </c>
      <c r="S55" s="52">
        <v>1</v>
      </c>
      <c r="T55" s="52">
        <v>0</v>
      </c>
      <c r="U55" s="52">
        <v>0</v>
      </c>
      <c r="V55" s="52">
        <v>0</v>
      </c>
      <c r="W55" s="52">
        <v>13679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1629</v>
      </c>
      <c r="D56" s="52">
        <v>1654</v>
      </c>
      <c r="E56" s="52">
        <v>1951</v>
      </c>
      <c r="F56" s="52">
        <v>2045</v>
      </c>
      <c r="G56" s="52">
        <v>2514</v>
      </c>
      <c r="H56" s="52">
        <v>4934</v>
      </c>
      <c r="I56" s="52">
        <v>4049</v>
      </c>
      <c r="J56" s="52">
        <v>3259</v>
      </c>
      <c r="K56" s="52">
        <v>4500</v>
      </c>
      <c r="L56" s="52">
        <v>8230</v>
      </c>
      <c r="M56" s="52">
        <v>7344</v>
      </c>
      <c r="N56" s="52">
        <v>5760</v>
      </c>
      <c r="O56" s="52">
        <v>5480</v>
      </c>
      <c r="P56" s="52">
        <v>4259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2565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52577</v>
      </c>
      <c r="D58" s="52">
        <v>50408</v>
      </c>
      <c r="E58" s="52">
        <v>58892</v>
      </c>
      <c r="F58" s="52">
        <v>47700</v>
      </c>
      <c r="G58" s="52">
        <v>44957</v>
      </c>
      <c r="H58" s="52">
        <v>44875</v>
      </c>
      <c r="I58" s="52">
        <v>44536</v>
      </c>
      <c r="J58" s="52">
        <v>53934</v>
      </c>
      <c r="K58" s="52">
        <v>36675</v>
      </c>
      <c r="L58" s="52">
        <v>27768</v>
      </c>
      <c r="M58" s="52">
        <v>26358</v>
      </c>
      <c r="N58" s="52">
        <v>34587</v>
      </c>
      <c r="O58" s="52">
        <v>42514</v>
      </c>
      <c r="P58" s="52">
        <v>25130</v>
      </c>
      <c r="Q58" s="52">
        <v>10462</v>
      </c>
      <c r="R58" s="52">
        <v>0</v>
      </c>
      <c r="S58" s="52">
        <v>10475</v>
      </c>
      <c r="T58" s="52">
        <v>11831</v>
      </c>
      <c r="U58" s="52">
        <v>14139</v>
      </c>
      <c r="V58" s="52">
        <v>14458</v>
      </c>
      <c r="W58" s="52">
        <v>12317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69276</v>
      </c>
      <c r="D59" s="36">
        <v>58407</v>
      </c>
      <c r="E59" s="36">
        <v>69627</v>
      </c>
      <c r="F59" s="36">
        <v>47086</v>
      </c>
      <c r="G59" s="36">
        <v>60451</v>
      </c>
      <c r="H59" s="36">
        <v>77874</v>
      </c>
      <c r="I59" s="36">
        <v>76117</v>
      </c>
      <c r="J59" s="36">
        <v>111184</v>
      </c>
      <c r="K59" s="36">
        <v>69243</v>
      </c>
      <c r="L59" s="36">
        <v>49691</v>
      </c>
      <c r="M59" s="36">
        <v>45588</v>
      </c>
      <c r="N59" s="36">
        <v>67817</v>
      </c>
      <c r="O59" s="36">
        <v>85821</v>
      </c>
      <c r="P59" s="36">
        <v>56177</v>
      </c>
      <c r="Q59" s="36">
        <v>27664</v>
      </c>
      <c r="R59" s="36">
        <v>0</v>
      </c>
      <c r="S59" s="36">
        <v>32817</v>
      </c>
      <c r="T59" s="36">
        <v>34538</v>
      </c>
      <c r="U59" s="36">
        <v>42909</v>
      </c>
      <c r="V59" s="36">
        <v>46316</v>
      </c>
      <c r="W59" s="36">
        <v>41761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237508</v>
      </c>
      <c r="D63" s="52">
        <v>211609</v>
      </c>
      <c r="E63" s="52">
        <v>245198</v>
      </c>
      <c r="F63" s="52">
        <v>180673</v>
      </c>
      <c r="G63" s="52">
        <v>263135</v>
      </c>
      <c r="H63" s="52">
        <v>197114</v>
      </c>
      <c r="I63" s="52">
        <v>263422</v>
      </c>
      <c r="J63" s="52">
        <v>260544</v>
      </c>
      <c r="K63" s="52">
        <v>225058</v>
      </c>
      <c r="L63" s="52">
        <v>145815</v>
      </c>
      <c r="M63" s="52">
        <v>207322</v>
      </c>
      <c r="N63" s="52">
        <v>269333</v>
      </c>
      <c r="O63" s="52">
        <v>307053</v>
      </c>
      <c r="P63" s="52">
        <v>50316</v>
      </c>
      <c r="Q63" s="52">
        <v>39294</v>
      </c>
      <c r="R63" s="52">
        <v>1</v>
      </c>
      <c r="S63" s="52">
        <v>102296</v>
      </c>
      <c r="T63" s="52">
        <v>107129</v>
      </c>
      <c r="U63" s="52">
        <v>136107</v>
      </c>
      <c r="V63" s="52">
        <v>144933</v>
      </c>
      <c r="W63" s="52">
        <v>114892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63838</v>
      </c>
      <c r="D65" s="52">
        <v>62883</v>
      </c>
      <c r="E65" s="52">
        <v>49092</v>
      </c>
      <c r="F65" s="52">
        <v>56499</v>
      </c>
      <c r="G65" s="52">
        <v>53976</v>
      </c>
      <c r="H65" s="52">
        <v>61316</v>
      </c>
      <c r="I65" s="52">
        <v>31064</v>
      </c>
      <c r="J65" s="52">
        <v>23182</v>
      </c>
      <c r="K65" s="52">
        <v>38406</v>
      </c>
      <c r="L65" s="52">
        <v>48553</v>
      </c>
      <c r="M65" s="52">
        <v>43552</v>
      </c>
      <c r="N65" s="52">
        <v>37890</v>
      </c>
      <c r="O65" s="52">
        <v>51253</v>
      </c>
      <c r="P65" s="52">
        <v>47768</v>
      </c>
      <c r="Q65" s="52">
        <v>30612</v>
      </c>
      <c r="R65" s="52">
        <v>22242</v>
      </c>
      <c r="S65" s="52">
        <v>15632</v>
      </c>
      <c r="T65" s="52">
        <v>26905</v>
      </c>
      <c r="U65" s="52">
        <v>53233</v>
      </c>
      <c r="V65" s="52">
        <v>48580</v>
      </c>
      <c r="W65" s="52">
        <v>82304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210005</v>
      </c>
      <c r="D67" s="52">
        <f t="shared" si="0"/>
        <v>178230</v>
      </c>
      <c r="E67" s="52">
        <f t="shared" si="0"/>
        <v>233647</v>
      </c>
      <c r="F67" s="52">
        <f t="shared" si="0"/>
        <v>176827</v>
      </c>
      <c r="G67" s="52">
        <f t="shared" si="0"/>
        <v>241912</v>
      </c>
      <c r="H67" s="52">
        <f t="shared" si="0"/>
        <v>204559</v>
      </c>
      <c r="I67" s="52">
        <f t="shared" si="0"/>
        <v>237126</v>
      </c>
      <c r="J67" s="52">
        <f t="shared" si="0"/>
        <v>291982</v>
      </c>
      <c r="K67" s="52">
        <f t="shared" si="0"/>
        <v>254136</v>
      </c>
      <c r="L67" s="52">
        <f t="shared" si="0"/>
        <v>168618</v>
      </c>
      <c r="M67" s="52">
        <f t="shared" si="0"/>
        <v>222473</v>
      </c>
      <c r="N67" s="52">
        <f t="shared" si="0"/>
        <v>227907</v>
      </c>
      <c r="O67" s="52">
        <f t="shared" si="0"/>
        <v>219239</v>
      </c>
      <c r="P67" s="52">
        <f t="shared" si="0"/>
        <v>120301</v>
      </c>
      <c r="Q67" s="52">
        <f t="shared" si="0"/>
        <v>153411</v>
      </c>
      <c r="R67" s="52">
        <f t="shared" ref="R67:V67" si="1">R39-R53</f>
        <v>373736</v>
      </c>
      <c r="S67" s="52">
        <f t="shared" si="1"/>
        <v>306933</v>
      </c>
      <c r="T67" s="52">
        <f t="shared" si="1"/>
        <v>253318</v>
      </c>
      <c r="U67" s="52">
        <f t="shared" si="1"/>
        <v>181843</v>
      </c>
      <c r="V67" s="52">
        <f t="shared" si="1"/>
        <v>170168</v>
      </c>
      <c r="W67" s="52">
        <f t="shared" ref="W67" si="2">W39-W53</f>
        <v>164069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171</v>
      </c>
      <c r="D68" s="52">
        <f t="shared" si="3"/>
        <v>0</v>
      </c>
      <c r="E68" s="52">
        <f t="shared" si="3"/>
        <v>69</v>
      </c>
      <c r="F68" s="52">
        <f t="shared" si="3"/>
        <v>50</v>
      </c>
      <c r="G68" s="52">
        <f t="shared" si="3"/>
        <v>263</v>
      </c>
      <c r="H68" s="52">
        <f t="shared" si="3"/>
        <v>300</v>
      </c>
      <c r="I68" s="52">
        <f t="shared" si="3"/>
        <v>299</v>
      </c>
      <c r="J68" s="52">
        <f t="shared" si="3"/>
        <v>448</v>
      </c>
      <c r="K68" s="52">
        <f t="shared" si="3"/>
        <v>499</v>
      </c>
      <c r="L68" s="52">
        <f t="shared" si="3"/>
        <v>611</v>
      </c>
      <c r="M68" s="52">
        <f t="shared" si="3"/>
        <v>628</v>
      </c>
      <c r="N68" s="52">
        <f t="shared" si="3"/>
        <v>0</v>
      </c>
      <c r="O68" s="52">
        <f t="shared" si="3"/>
        <v>0</v>
      </c>
      <c r="P68" s="52">
        <f t="shared" si="3"/>
        <v>330</v>
      </c>
      <c r="Q68" s="52">
        <f t="shared" si="3"/>
        <v>0</v>
      </c>
      <c r="R68" s="52">
        <f t="shared" ref="R68:V68" si="4">R40-R54</f>
        <v>812</v>
      </c>
      <c r="S68" s="52">
        <f t="shared" si="4"/>
        <v>373</v>
      </c>
      <c r="T68" s="52">
        <f t="shared" si="4"/>
        <v>422</v>
      </c>
      <c r="U68" s="52">
        <f t="shared" si="4"/>
        <v>430</v>
      </c>
      <c r="V68" s="52">
        <f t="shared" si="4"/>
        <v>337</v>
      </c>
      <c r="W68" s="52">
        <f t="shared" ref="W68" si="5">W40-W54</f>
        <v>104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107846</v>
      </c>
      <c r="D69" s="52">
        <f t="shared" si="6"/>
        <v>114159</v>
      </c>
      <c r="E69" s="52">
        <f t="shared" si="6"/>
        <v>93924</v>
      </c>
      <c r="F69" s="52">
        <f t="shared" si="6"/>
        <v>91972</v>
      </c>
      <c r="G69" s="52">
        <f t="shared" si="6"/>
        <v>118119</v>
      </c>
      <c r="H69" s="52">
        <f t="shared" si="6"/>
        <v>106235</v>
      </c>
      <c r="I69" s="52">
        <f t="shared" si="6"/>
        <v>78321</v>
      </c>
      <c r="J69" s="52">
        <f t="shared" si="6"/>
        <v>59972</v>
      </c>
      <c r="K69" s="52">
        <f t="shared" si="6"/>
        <v>103564</v>
      </c>
      <c r="L69" s="52">
        <f t="shared" si="6"/>
        <v>95955</v>
      </c>
      <c r="M69" s="52">
        <f t="shared" si="6"/>
        <v>162150</v>
      </c>
      <c r="N69" s="52">
        <f t="shared" si="6"/>
        <v>157489</v>
      </c>
      <c r="O69" s="52">
        <f t="shared" si="6"/>
        <v>187890</v>
      </c>
      <c r="P69" s="52">
        <f t="shared" si="6"/>
        <v>36489</v>
      </c>
      <c r="Q69" s="52">
        <f t="shared" si="6"/>
        <v>0</v>
      </c>
      <c r="R69" s="52">
        <f t="shared" ref="R69:V69" si="7">R41-R55</f>
        <v>0</v>
      </c>
      <c r="S69" s="52">
        <f t="shared" si="7"/>
        <v>3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39630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3174</v>
      </c>
      <c r="D70" s="52">
        <f t="shared" si="9"/>
        <v>3217</v>
      </c>
      <c r="E70" s="52">
        <f t="shared" si="9"/>
        <v>3722</v>
      </c>
      <c r="F70" s="52">
        <f t="shared" si="9"/>
        <v>3897</v>
      </c>
      <c r="G70" s="52">
        <f t="shared" si="9"/>
        <v>6275</v>
      </c>
      <c r="H70" s="52">
        <f t="shared" si="9"/>
        <v>7923</v>
      </c>
      <c r="I70" s="52">
        <f t="shared" si="9"/>
        <v>8984</v>
      </c>
      <c r="J70" s="52">
        <f t="shared" si="9"/>
        <v>5357</v>
      </c>
      <c r="K70" s="52">
        <f t="shared" si="9"/>
        <v>11692</v>
      </c>
      <c r="L70" s="52">
        <f t="shared" si="9"/>
        <v>23065</v>
      </c>
      <c r="M70" s="52">
        <f t="shared" si="9"/>
        <v>30140</v>
      </c>
      <c r="N70" s="52">
        <f t="shared" si="9"/>
        <v>17721</v>
      </c>
      <c r="O70" s="52">
        <f t="shared" si="9"/>
        <v>14949</v>
      </c>
      <c r="P70" s="52">
        <f t="shared" si="9"/>
        <v>5337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7428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290368</v>
      </c>
      <c r="D72" s="52">
        <v>300427</v>
      </c>
      <c r="E72" s="52">
        <v>317236</v>
      </c>
      <c r="F72" s="52">
        <v>329762</v>
      </c>
      <c r="G72" s="52">
        <v>337532</v>
      </c>
      <c r="H72" s="52">
        <v>297553</v>
      </c>
      <c r="I72" s="52">
        <v>181229</v>
      </c>
      <c r="J72" s="52">
        <v>152125</v>
      </c>
      <c r="K72" s="52">
        <v>185197</v>
      </c>
      <c r="L72" s="52">
        <v>161036</v>
      </c>
      <c r="M72" s="52">
        <v>190025</v>
      </c>
      <c r="N72" s="52">
        <v>192168</v>
      </c>
      <c r="O72" s="52">
        <v>210320</v>
      </c>
      <c r="P72" s="52">
        <v>118384</v>
      </c>
      <c r="Q72" s="52">
        <v>107381</v>
      </c>
      <c r="R72" s="52">
        <v>71491</v>
      </c>
      <c r="S72" s="52">
        <v>96985</v>
      </c>
      <c r="T72" s="52">
        <v>96994</v>
      </c>
      <c r="U72" s="52">
        <v>104787</v>
      </c>
      <c r="V72" s="52">
        <v>100500</v>
      </c>
      <c r="W72" s="52">
        <v>76969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382596</v>
      </c>
      <c r="D73" s="36">
        <v>348105</v>
      </c>
      <c r="E73" s="36">
        <v>375067</v>
      </c>
      <c r="F73" s="36">
        <v>325516</v>
      </c>
      <c r="G73" s="36">
        <v>453853</v>
      </c>
      <c r="H73" s="36">
        <v>516366</v>
      </c>
      <c r="I73" s="36">
        <v>309727</v>
      </c>
      <c r="J73" s="36">
        <v>313607</v>
      </c>
      <c r="K73" s="36">
        <v>349658</v>
      </c>
      <c r="L73" s="36">
        <v>288177</v>
      </c>
      <c r="M73" s="36">
        <v>328654</v>
      </c>
      <c r="N73" s="36">
        <v>376805</v>
      </c>
      <c r="O73" s="36">
        <v>424551</v>
      </c>
      <c r="P73" s="36">
        <v>264639</v>
      </c>
      <c r="Q73" s="36">
        <v>283950</v>
      </c>
      <c r="R73" s="36">
        <v>258754</v>
      </c>
      <c r="S73" s="36">
        <v>303859</v>
      </c>
      <c r="T73" s="36">
        <v>283168</v>
      </c>
      <c r="U73" s="36">
        <v>318012</v>
      </c>
      <c r="V73" s="36">
        <v>321951</v>
      </c>
      <c r="W73" s="36">
        <v>261003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56305</v>
      </c>
      <c r="I79" s="52">
        <f>RES_hhdet_numvin!I45</f>
        <v>126774</v>
      </c>
      <c r="J79" s="52">
        <f>RES_hhdet_numvin!J45</f>
        <v>197347</v>
      </c>
      <c r="K79" s="52">
        <f>RES_hhdet_numvin!K45</f>
        <v>191345</v>
      </c>
      <c r="L79" s="52">
        <f>RES_hhdet_numvin!L45</f>
        <v>150719</v>
      </c>
      <c r="M79" s="52">
        <f>RES_hhdet_numvin!M45</f>
        <v>211088</v>
      </c>
      <c r="N79" s="52">
        <f>RES_hhdet_numvin!N45</f>
        <v>305575</v>
      </c>
      <c r="O79" s="52">
        <f>RES_hhdet_numvin!O45</f>
        <v>380966</v>
      </c>
      <c r="P79" s="52">
        <f>RES_hhdet_numvin!P45</f>
        <v>120603</v>
      </c>
      <c r="Q79" s="52">
        <f>RES_hhdet_numvin!Q45</f>
        <v>73337</v>
      </c>
      <c r="R79" s="52">
        <f>RES_hhdet_numvin!R45</f>
        <v>1</v>
      </c>
      <c r="S79" s="52">
        <f>RES_hhdet_numvin!S45</f>
        <v>143314</v>
      </c>
      <c r="T79" s="52">
        <f>RES_hhdet_numvin!T45</f>
        <v>152485</v>
      </c>
      <c r="U79" s="52">
        <f>RES_hhdet_numvin!U45</f>
        <v>192779</v>
      </c>
      <c r="V79" s="52">
        <f>RES_hhdet_numvin!V45</f>
        <v>205658</v>
      </c>
      <c r="W79" s="52">
        <f>RES_hhdet_numvin!W45</f>
        <v>168970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15846</v>
      </c>
      <c r="Q82" s="138">
        <f>RES_hhdet_numvin!Q48</f>
        <v>17329</v>
      </c>
      <c r="R82" s="138">
        <f>RES_hhdet_numvin!R48</f>
        <v>15964</v>
      </c>
      <c r="S82" s="138">
        <f>RES_hhdet_numvin!S48</f>
        <v>16601</v>
      </c>
      <c r="T82" s="138">
        <f>RES_hhdet_numvin!T48</f>
        <v>27950</v>
      </c>
      <c r="U82" s="138">
        <f>RES_hhdet_numvin!U48</f>
        <v>60801</v>
      </c>
      <c r="V82" s="138">
        <f>RES_hhdet_numvin!V48</f>
        <v>52474</v>
      </c>
      <c r="W82" s="138">
        <f>RES_hhdet_numvin!W48</f>
        <v>94059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14376</v>
      </c>
      <c r="I84" s="138">
        <f>RES_hhdet_numvin!I50</f>
        <v>67962</v>
      </c>
      <c r="J84" s="138">
        <f>RES_hhdet_numvin!J50</f>
        <v>132857</v>
      </c>
      <c r="K84" s="138">
        <f>RES_hhdet_numvin!K50</f>
        <v>101121</v>
      </c>
      <c r="L84" s="138">
        <f>RES_hhdet_numvin!L50</f>
        <v>67725</v>
      </c>
      <c r="M84" s="138">
        <f>RES_hhdet_numvin!M50</f>
        <v>104788</v>
      </c>
      <c r="N84" s="138">
        <f>RES_hhdet_numvin!N50</f>
        <v>155419</v>
      </c>
      <c r="O84" s="138">
        <f>RES_hhdet_numvin!O50</f>
        <v>184736</v>
      </c>
      <c r="P84" s="138">
        <f>RES_hhdet_numvin!P50</f>
        <v>116682</v>
      </c>
      <c r="Q84" s="138">
        <f>RES_hhdet_numvin!Q50</f>
        <v>151441</v>
      </c>
      <c r="R84" s="138">
        <f>RES_hhdet_numvin!R50</f>
        <v>254065</v>
      </c>
      <c r="S84" s="138">
        <f>RES_hhdet_numvin!S50</f>
        <v>303202</v>
      </c>
      <c r="T84" s="138">
        <f>RES_hhdet_numvin!T50</f>
        <v>277304</v>
      </c>
      <c r="U84" s="138">
        <f>RES_hhdet_numvin!U50</f>
        <v>229790</v>
      </c>
      <c r="V84" s="138">
        <f>RES_hhdet_numvin!V50</f>
        <v>224242</v>
      </c>
      <c r="W84" s="138">
        <f>RES_hhdet_numvin!W50</f>
        <v>201877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21</v>
      </c>
      <c r="I85" s="138">
        <f>RES_hhdet_numvin!I51</f>
        <v>88</v>
      </c>
      <c r="J85" s="138">
        <f>RES_hhdet_numvin!J51</f>
        <v>208</v>
      </c>
      <c r="K85" s="138">
        <f>RES_hhdet_numvin!K51</f>
        <v>202</v>
      </c>
      <c r="L85" s="138">
        <f>RES_hhdet_numvin!L51</f>
        <v>250</v>
      </c>
      <c r="M85" s="138">
        <f>RES_hhdet_numvin!M51</f>
        <v>303</v>
      </c>
      <c r="N85" s="138">
        <f>RES_hhdet_numvin!N51</f>
        <v>0</v>
      </c>
      <c r="O85" s="138">
        <f>RES_hhdet_numvin!O51</f>
        <v>0</v>
      </c>
      <c r="P85" s="138">
        <f>RES_hhdet_numvin!P51</f>
        <v>332</v>
      </c>
      <c r="Q85" s="138">
        <f>RES_hhdet_numvin!Q51</f>
        <v>0</v>
      </c>
      <c r="R85" s="138">
        <f>RES_hhdet_numvin!R51</f>
        <v>566</v>
      </c>
      <c r="S85" s="138">
        <f>RES_hhdet_numvin!S51</f>
        <v>380</v>
      </c>
      <c r="T85" s="138">
        <f>RES_hhdet_numvin!T51</f>
        <v>471</v>
      </c>
      <c r="U85" s="138">
        <f>RES_hhdet_numvin!U51</f>
        <v>555</v>
      </c>
      <c r="V85" s="138">
        <f>RES_hhdet_numvin!V51</f>
        <v>452</v>
      </c>
      <c r="W85" s="138">
        <f>RES_hhdet_numvin!W51</f>
        <v>130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19554</v>
      </c>
      <c r="Q88" s="138">
        <f>RES_hhdet_numvin!Q54</f>
        <v>0</v>
      </c>
      <c r="R88" s="138">
        <f>RES_hhdet_numvin!R54</f>
        <v>0</v>
      </c>
      <c r="S88" s="138">
        <f>RES_hhdet_numvin!S54</f>
        <v>4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53309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2861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9993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45399</v>
      </c>
      <c r="Q93" s="138">
        <f>RES_hhdet_numvin!Q59</f>
        <v>63628</v>
      </c>
      <c r="R93" s="138">
        <f>RES_hhdet_numvin!R59</f>
        <v>49502</v>
      </c>
      <c r="S93" s="138">
        <f>RES_hhdet_numvin!S59</f>
        <v>87713</v>
      </c>
      <c r="T93" s="138">
        <f>RES_hhdet_numvin!T59</f>
        <v>96781</v>
      </c>
      <c r="U93" s="138">
        <f>RES_hhdet_numvin!U59</f>
        <v>113136</v>
      </c>
      <c r="V93" s="138">
        <f>RES_hhdet_numvin!V59</f>
        <v>114096</v>
      </c>
      <c r="W93" s="138">
        <f>RES_hhdet_numvin!W59</f>
        <v>89286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101474</v>
      </c>
      <c r="Q94" s="39">
        <f>RES_hhdet_numvin!Q60</f>
        <v>168235</v>
      </c>
      <c r="R94" s="39">
        <f>RES_hhdet_numvin!R60</f>
        <v>179166</v>
      </c>
      <c r="S94" s="39">
        <f>RES_hhdet_numvin!S60</f>
        <v>274789</v>
      </c>
      <c r="T94" s="39">
        <f>RES_hhdet_numvin!T60</f>
        <v>282504</v>
      </c>
      <c r="U94" s="39">
        <f>RES_hhdet_numvin!U60</f>
        <v>343317</v>
      </c>
      <c r="V94" s="39">
        <f>RES_hhdet_numvin!V60</f>
        <v>365476</v>
      </c>
      <c r="W94" s="39">
        <f>RES_hhdet_numvin!W60</f>
        <v>302764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8581.8796603366682</v>
      </c>
      <c r="C98" s="117">
        <f t="shared" si="12"/>
        <v>9660.3049646311774</v>
      </c>
      <c r="D98" s="117">
        <f t="shared" si="12"/>
        <v>8455.0255967044941</v>
      </c>
      <c r="E98" s="117">
        <f t="shared" si="12"/>
        <v>8916.5791355046331</v>
      </c>
      <c r="F98" s="117">
        <f t="shared" si="12"/>
        <v>8688.8651777697214</v>
      </c>
      <c r="G98" s="117">
        <f t="shared" si="12"/>
        <v>8678.1176033416541</v>
      </c>
      <c r="H98" s="117">
        <f t="shared" si="12"/>
        <v>7968.825440115038</v>
      </c>
      <c r="I98" s="117">
        <f t="shared" si="12"/>
        <v>6729.3354558925794</v>
      </c>
      <c r="J98" s="117">
        <f t="shared" si="12"/>
        <v>7740.9729494111953</v>
      </c>
      <c r="K98" s="117">
        <f t="shared" si="12"/>
        <v>7425.7435528274536</v>
      </c>
      <c r="L98" s="117">
        <f t="shared" si="12"/>
        <v>6891.3798001799914</v>
      </c>
      <c r="M98" s="117">
        <f t="shared" si="12"/>
        <v>5588.9992418065085</v>
      </c>
      <c r="N98" s="117">
        <f t="shared" si="12"/>
        <v>5868.3999850766668</v>
      </c>
      <c r="O98" s="117">
        <f t="shared" si="12"/>
        <v>6075.571339026661</v>
      </c>
      <c r="P98" s="117">
        <f t="shared" si="12"/>
        <v>4966.7402270940065</v>
      </c>
      <c r="Q98" s="117">
        <f t="shared" si="12"/>
        <v>5072.9850716954497</v>
      </c>
      <c r="R98" s="117">
        <f t="shared" ref="R98:V98" si="13">R99+R102+R104+R113</f>
        <v>4597.8617033345781</v>
      </c>
      <c r="S98" s="117">
        <f t="shared" si="13"/>
        <v>4568.8544641515809</v>
      </c>
      <c r="T98" s="117">
        <f t="shared" si="13"/>
        <v>4052.6468459409202</v>
      </c>
      <c r="U98" s="117">
        <f t="shared" si="13"/>
        <v>3806.7678282947359</v>
      </c>
      <c r="V98" s="117">
        <f t="shared" si="13"/>
        <v>3646.4627165423608</v>
      </c>
      <c r="W98" s="117">
        <f t="shared" ref="W98" si="14">W99+W102+W104+W113</f>
        <v>3459.4075251205581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7455.9139613566031</v>
      </c>
      <c r="C99" s="122">
        <f t="shared" si="15"/>
        <v>8515.3555144861239</v>
      </c>
      <c r="D99" s="122">
        <f t="shared" si="15"/>
        <v>7357.4043563398272</v>
      </c>
      <c r="E99" s="122">
        <f t="shared" si="15"/>
        <v>7778.1374205091934</v>
      </c>
      <c r="F99" s="122">
        <f t="shared" si="15"/>
        <v>7654.9323773253964</v>
      </c>
      <c r="G99" s="122">
        <f t="shared" si="15"/>
        <v>7661.1871730123439</v>
      </c>
      <c r="H99" s="122">
        <f t="shared" si="15"/>
        <v>6954.0606524200839</v>
      </c>
      <c r="I99" s="122">
        <f t="shared" si="15"/>
        <v>5759.8219000073495</v>
      </c>
      <c r="J99" s="122">
        <f t="shared" si="15"/>
        <v>6722.1603852155276</v>
      </c>
      <c r="K99" s="122">
        <f t="shared" si="15"/>
        <v>6520.6527687053203</v>
      </c>
      <c r="L99" s="122">
        <f t="shared" si="15"/>
        <v>5969.4955686175726</v>
      </c>
      <c r="M99" s="122">
        <f t="shared" si="15"/>
        <v>4670.941067059799</v>
      </c>
      <c r="N99" s="122">
        <f t="shared" si="15"/>
        <v>4968.5860261100133</v>
      </c>
      <c r="O99" s="122">
        <f t="shared" si="15"/>
        <v>5190.8865183121425</v>
      </c>
      <c r="P99" s="122">
        <f t="shared" si="15"/>
        <v>4118.6264388761465</v>
      </c>
      <c r="Q99" s="122">
        <f t="shared" si="15"/>
        <v>4277.4579910160401</v>
      </c>
      <c r="R99" s="122">
        <f t="shared" ref="R99:V99" si="16">SUM(R100:R101)</f>
        <v>3817.1691564393714</v>
      </c>
      <c r="S99" s="122">
        <f t="shared" si="16"/>
        <v>3793.899629342096</v>
      </c>
      <c r="T99" s="122">
        <f t="shared" si="16"/>
        <v>3343.1665075161218</v>
      </c>
      <c r="U99" s="122">
        <f t="shared" si="16"/>
        <v>3141.071622390943</v>
      </c>
      <c r="V99" s="122">
        <f t="shared" si="16"/>
        <v>2968.7740205445107</v>
      </c>
      <c r="W99" s="122">
        <f t="shared" ref="W99" si="17">SUM(W100:W101)</f>
        <v>2882.8265921709713</v>
      </c>
      <c r="DA99" s="130" t="s">
        <v>1610</v>
      </c>
    </row>
    <row r="100" spans="1:105" ht="12" customHeight="1" x14ac:dyDescent="0.25">
      <c r="A100" s="97" t="s">
        <v>216</v>
      </c>
      <c r="B100" s="98">
        <v>7368.4071905116098</v>
      </c>
      <c r="C100" s="98">
        <v>8417.139034780932</v>
      </c>
      <c r="D100" s="98">
        <v>7272.9692709624896</v>
      </c>
      <c r="E100" s="98">
        <v>7692.0557466070995</v>
      </c>
      <c r="F100" s="98">
        <v>7568.7382621637289</v>
      </c>
      <c r="G100" s="98">
        <v>7575.7830253416205</v>
      </c>
      <c r="H100" s="98">
        <v>6876.9465667643117</v>
      </c>
      <c r="I100" s="98">
        <v>5694.973380660469</v>
      </c>
      <c r="J100" s="98">
        <v>6646.2674803649898</v>
      </c>
      <c r="K100" s="98">
        <v>6447.9076170549351</v>
      </c>
      <c r="L100" s="98">
        <v>5902.1489634088066</v>
      </c>
      <c r="M100" s="98">
        <v>4617.7032912964523</v>
      </c>
      <c r="N100" s="98">
        <v>4910.8648753224415</v>
      </c>
      <c r="O100" s="98">
        <v>5129.1294162606264</v>
      </c>
      <c r="P100" s="98">
        <v>4069.527586701061</v>
      </c>
      <c r="Q100" s="98">
        <v>4226.3701872551828</v>
      </c>
      <c r="R100" s="98">
        <v>3771.5613547339221</v>
      </c>
      <c r="S100" s="98">
        <v>3748.1197238941427</v>
      </c>
      <c r="T100" s="98">
        <v>3302.342848953851</v>
      </c>
      <c r="U100" s="98">
        <v>3102.1068357695622</v>
      </c>
      <c r="V100" s="98">
        <v>2931.3089423903684</v>
      </c>
      <c r="W100" s="98">
        <v>2845.7974588462689</v>
      </c>
      <c r="DA100" s="63" t="s">
        <v>1611</v>
      </c>
    </row>
    <row r="101" spans="1:105" ht="12" customHeight="1" x14ac:dyDescent="0.25">
      <c r="A101" s="97" t="s">
        <v>53</v>
      </c>
      <c r="B101" s="98">
        <v>87.506770844993696</v>
      </c>
      <c r="C101" s="98">
        <v>98.216479705191816</v>
      </c>
      <c r="D101" s="98">
        <v>84.435085377337501</v>
      </c>
      <c r="E101" s="98">
        <v>86.081673902093797</v>
      </c>
      <c r="F101" s="98">
        <v>86.194115161667355</v>
      </c>
      <c r="G101" s="98">
        <v>85.404147670723091</v>
      </c>
      <c r="H101" s="98">
        <v>77.114085655772115</v>
      </c>
      <c r="I101" s="98">
        <v>64.848519346880721</v>
      </c>
      <c r="J101" s="98">
        <v>75.892904850537562</v>
      </c>
      <c r="K101" s="98">
        <v>72.745151650384756</v>
      </c>
      <c r="L101" s="98">
        <v>67.346605208765666</v>
      </c>
      <c r="M101" s="98">
        <v>53.237775763346924</v>
      </c>
      <c r="N101" s="98">
        <v>57.721150787571453</v>
      </c>
      <c r="O101" s="98">
        <v>61.757102051515709</v>
      </c>
      <c r="P101" s="98">
        <v>49.098852175085675</v>
      </c>
      <c r="Q101" s="98">
        <v>51.087803760857298</v>
      </c>
      <c r="R101" s="98">
        <v>45.60780170544902</v>
      </c>
      <c r="S101" s="98">
        <v>45.779905447953411</v>
      </c>
      <c r="T101" s="98">
        <v>40.823658562270744</v>
      </c>
      <c r="U101" s="98">
        <v>38.964786621380711</v>
      </c>
      <c r="V101" s="98">
        <v>37.465078154142439</v>
      </c>
      <c r="W101" s="98">
        <v>37.029133324702151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9.9074305171707753</v>
      </c>
      <c r="C102" s="122">
        <f t="shared" si="18"/>
        <v>12.326923150965374</v>
      </c>
      <c r="D102" s="122">
        <f t="shared" si="18"/>
        <v>9.6862453827467441</v>
      </c>
      <c r="E102" s="122">
        <f t="shared" si="18"/>
        <v>32.119013255880681</v>
      </c>
      <c r="F102" s="122">
        <f t="shared" si="18"/>
        <v>9.6935619395911186</v>
      </c>
      <c r="G102" s="122">
        <f t="shared" si="18"/>
        <v>12.991004155710071</v>
      </c>
      <c r="H102" s="122">
        <f t="shared" si="18"/>
        <v>17.185877198773888</v>
      </c>
      <c r="I102" s="122">
        <f t="shared" si="18"/>
        <v>7.8079997782911539</v>
      </c>
      <c r="J102" s="122">
        <f t="shared" si="18"/>
        <v>8.0283592484791431</v>
      </c>
      <c r="K102" s="122">
        <f t="shared" si="18"/>
        <v>9.2170149948642983</v>
      </c>
      <c r="L102" s="122">
        <f t="shared" si="18"/>
        <v>8.8787830811126582</v>
      </c>
      <c r="M102" s="122">
        <f t="shared" si="18"/>
        <v>8.3988817047859108</v>
      </c>
      <c r="N102" s="122">
        <f t="shared" si="18"/>
        <v>7.9181086780393697</v>
      </c>
      <c r="O102" s="122">
        <f t="shared" si="18"/>
        <v>7.9136405791055662</v>
      </c>
      <c r="P102" s="122">
        <f t="shared" si="18"/>
        <v>8.3119387447542419</v>
      </c>
      <c r="Q102" s="122">
        <f t="shared" si="18"/>
        <v>8.5258321645315363</v>
      </c>
      <c r="R102" s="122">
        <f t="shared" si="18"/>
        <v>9.3873356327305704</v>
      </c>
      <c r="S102" s="122">
        <f t="shared" si="18"/>
        <v>7.9549074352082583</v>
      </c>
      <c r="T102" s="122">
        <f t="shared" si="18"/>
        <v>7.7402707989139596</v>
      </c>
      <c r="U102" s="122">
        <f t="shared" si="18"/>
        <v>8.2404497466513202</v>
      </c>
      <c r="V102" s="122">
        <f t="shared" si="18"/>
        <v>10.054664847544554</v>
      </c>
      <c r="W102" s="122">
        <f t="shared" si="18"/>
        <v>11.14273423669162</v>
      </c>
      <c r="DA102" s="130" t="s">
        <v>1613</v>
      </c>
    </row>
    <row r="103" spans="1:105" ht="12" customHeight="1" x14ac:dyDescent="0.25">
      <c r="A103" s="97" t="s">
        <v>53</v>
      </c>
      <c r="B103" s="98">
        <v>9.9074305171707753</v>
      </c>
      <c r="C103" s="98">
        <v>12.326923150965374</v>
      </c>
      <c r="D103" s="98">
        <v>9.6862453827467441</v>
      </c>
      <c r="E103" s="98">
        <v>32.119013255880681</v>
      </c>
      <c r="F103" s="98">
        <v>9.6935619395911186</v>
      </c>
      <c r="G103" s="98">
        <v>12.991004155710071</v>
      </c>
      <c r="H103" s="98">
        <v>17.185877198773888</v>
      </c>
      <c r="I103" s="98">
        <v>7.8079997782911539</v>
      </c>
      <c r="J103" s="98">
        <v>8.0283592484791431</v>
      </c>
      <c r="K103" s="98">
        <v>9.2170149948642983</v>
      </c>
      <c r="L103" s="98">
        <v>8.8787830811126582</v>
      </c>
      <c r="M103" s="98">
        <v>8.3988817047859108</v>
      </c>
      <c r="N103" s="98">
        <v>7.9181086780393697</v>
      </c>
      <c r="O103" s="98">
        <v>7.9136405791055662</v>
      </c>
      <c r="P103" s="98">
        <v>8.3119387447542419</v>
      </c>
      <c r="Q103" s="98">
        <v>8.5258321645315363</v>
      </c>
      <c r="R103" s="98">
        <v>9.3873356327305704</v>
      </c>
      <c r="S103" s="98">
        <v>7.9549074352082583</v>
      </c>
      <c r="T103" s="98">
        <v>7.7402707989139596</v>
      </c>
      <c r="U103" s="98">
        <v>8.2404497466513202</v>
      </c>
      <c r="V103" s="98">
        <v>10.054664847544554</v>
      </c>
      <c r="W103" s="98">
        <v>11.14273423669162</v>
      </c>
      <c r="DA103" s="63" t="s">
        <v>1614</v>
      </c>
    </row>
    <row r="104" spans="1:105" ht="12" customHeight="1" x14ac:dyDescent="0.25">
      <c r="A104" s="121" t="s">
        <v>55</v>
      </c>
      <c r="B104" s="122">
        <v>719.23967718457902</v>
      </c>
      <c r="C104" s="122">
        <v>743.11341972936884</v>
      </c>
      <c r="D104" s="122">
        <v>702.39817384206322</v>
      </c>
      <c r="E104" s="122">
        <v>740.26390396948477</v>
      </c>
      <c r="F104" s="122">
        <v>702.03827324074916</v>
      </c>
      <c r="G104" s="122">
        <v>679.10349561849648</v>
      </c>
      <c r="H104" s="122">
        <v>677.3602988914655</v>
      </c>
      <c r="I104" s="122">
        <v>630.6823239387611</v>
      </c>
      <c r="J104" s="122">
        <v>682.69180026103754</v>
      </c>
      <c r="K104" s="122">
        <v>625.93866999400564</v>
      </c>
      <c r="L104" s="122">
        <v>603.87121979950643</v>
      </c>
      <c r="M104" s="122">
        <v>618.8510715952691</v>
      </c>
      <c r="N104" s="122">
        <v>601.18192383875987</v>
      </c>
      <c r="O104" s="122">
        <v>584.17143604712851</v>
      </c>
      <c r="P104" s="122">
        <v>582.35932199909303</v>
      </c>
      <c r="Q104" s="122">
        <v>530.69452580424047</v>
      </c>
      <c r="R104" s="122">
        <v>544.71360527228046</v>
      </c>
      <c r="S104" s="122">
        <v>540.30751760343139</v>
      </c>
      <c r="T104" s="122">
        <v>489.41666100502295</v>
      </c>
      <c r="U104" s="122">
        <v>460.26591817032966</v>
      </c>
      <c r="V104" s="122">
        <v>471.41853411618058</v>
      </c>
      <c r="W104" s="122">
        <v>393.15433604854729</v>
      </c>
      <c r="DA104" s="130" t="s">
        <v>1615</v>
      </c>
    </row>
    <row r="105" spans="1:105" ht="12" customHeight="1" x14ac:dyDescent="0.25">
      <c r="A105" s="97" t="s">
        <v>138</v>
      </c>
      <c r="B105" s="98">
        <v>595.2015019461146</v>
      </c>
      <c r="C105" s="98">
        <v>626.04717054816604</v>
      </c>
      <c r="D105" s="98">
        <v>584.93039807401965</v>
      </c>
      <c r="E105" s="98">
        <v>618.96575706291731</v>
      </c>
      <c r="F105" s="98">
        <v>583.92866248876317</v>
      </c>
      <c r="G105" s="98">
        <v>571.5307142891096</v>
      </c>
      <c r="H105" s="98">
        <v>568.69924933380992</v>
      </c>
      <c r="I105" s="98">
        <v>522.23994950994449</v>
      </c>
      <c r="J105" s="98">
        <v>572.78995687022143</v>
      </c>
      <c r="K105" s="98">
        <v>524.88787690551408</v>
      </c>
      <c r="L105" s="98">
        <v>492.91207799290095</v>
      </c>
      <c r="M105" s="98">
        <v>490.70300315120761</v>
      </c>
      <c r="N105" s="98">
        <v>455.14458572661528</v>
      </c>
      <c r="O105" s="98">
        <v>414.37914501332216</v>
      </c>
      <c r="P105" s="98">
        <v>440.29168603023356</v>
      </c>
      <c r="Q105" s="98">
        <v>401.16077573414651</v>
      </c>
      <c r="R105" s="98">
        <v>469.0253497120986</v>
      </c>
      <c r="S105" s="98">
        <v>489.8378864817152</v>
      </c>
      <c r="T105" s="98">
        <v>460.45148944675549</v>
      </c>
      <c r="U105" s="98">
        <v>438.9193257682191</v>
      </c>
      <c r="V105" s="98">
        <v>454.65359994053983</v>
      </c>
      <c r="W105" s="98">
        <v>381.22938437384755</v>
      </c>
      <c r="DA105" s="63" t="s">
        <v>1616</v>
      </c>
    </row>
    <row r="106" spans="1:105" ht="12" customHeight="1" x14ac:dyDescent="0.25">
      <c r="A106" s="97" t="s">
        <v>137</v>
      </c>
      <c r="B106" s="98">
        <v>0.13448334099042797</v>
      </c>
      <c r="C106" s="98">
        <v>0.15097304176806009</v>
      </c>
      <c r="D106" s="98">
        <v>0.1328290913367503</v>
      </c>
      <c r="E106" s="98">
        <v>0.14205939430078512</v>
      </c>
      <c r="F106" s="98">
        <v>0.13254526937866268</v>
      </c>
      <c r="G106" s="98">
        <v>0.14813676166726744</v>
      </c>
      <c r="H106" s="98">
        <v>0.17392173059077087</v>
      </c>
      <c r="I106" s="98">
        <v>0.19119938336066866</v>
      </c>
      <c r="J106" s="98">
        <v>0.2564039112533989</v>
      </c>
      <c r="K106" s="98">
        <v>0.283102598780474</v>
      </c>
      <c r="L106" s="98">
        <v>0.38994838457258113</v>
      </c>
      <c r="M106" s="98">
        <v>0.41842612371711246</v>
      </c>
      <c r="N106" s="98">
        <v>0.41270361451854976</v>
      </c>
      <c r="O106" s="98">
        <v>0.37805883432707765</v>
      </c>
      <c r="P106" s="98">
        <v>0.41509135752827375</v>
      </c>
      <c r="Q106" s="98">
        <v>0.36615865031079864</v>
      </c>
      <c r="R106" s="98">
        <v>0.47002362538372755</v>
      </c>
      <c r="S106" s="98">
        <v>0.50258964096437486</v>
      </c>
      <c r="T106" s="98">
        <v>0.48946718648642262</v>
      </c>
      <c r="U106" s="98">
        <v>0.4944385312761152</v>
      </c>
      <c r="V106" s="98">
        <v>0.53749449514360848</v>
      </c>
      <c r="W106" s="98">
        <v>0.44766403296429191</v>
      </c>
      <c r="DA106" s="63" t="s">
        <v>1617</v>
      </c>
    </row>
    <row r="107" spans="1:105" ht="12" customHeight="1" x14ac:dyDescent="0.25">
      <c r="A107" s="100" t="s">
        <v>216</v>
      </c>
      <c r="B107" s="101">
        <v>5.330238320268188E-2</v>
      </c>
      <c r="C107" s="101">
        <v>5.4465350178646038E-2</v>
      </c>
      <c r="D107" s="101">
        <v>4.4355039155416734E-2</v>
      </c>
      <c r="E107" s="101">
        <v>5.1841127920795295E-2</v>
      </c>
      <c r="F107" s="101">
        <v>4.7176809242339961E-2</v>
      </c>
      <c r="G107" s="101">
        <v>4.8685132811042198E-2</v>
      </c>
      <c r="H107" s="101">
        <v>5.4699809017653166E-2</v>
      </c>
      <c r="I107" s="101">
        <v>7.024678573262394E-2</v>
      </c>
      <c r="J107" s="101">
        <v>8.7962592819387078E-2</v>
      </c>
      <c r="K107" s="101">
        <v>8.980268615099056E-2</v>
      </c>
      <c r="L107" s="101">
        <v>0.22855447103340262</v>
      </c>
      <c r="M107" s="101">
        <v>0.12543384124499962</v>
      </c>
      <c r="N107" s="101">
        <v>0.15141599307484724</v>
      </c>
      <c r="O107" s="101">
        <v>0.14354534685684009</v>
      </c>
      <c r="P107" s="101">
        <v>0.11752864445733335</v>
      </c>
      <c r="Q107" s="101">
        <v>0.11693038986198065</v>
      </c>
      <c r="R107" s="101">
        <v>0.13711326678699604</v>
      </c>
      <c r="S107" s="101">
        <v>0.16027440488077854</v>
      </c>
      <c r="T107" s="101">
        <v>0.15269513335366688</v>
      </c>
      <c r="U107" s="101">
        <v>0.1406484364243224</v>
      </c>
      <c r="V107" s="101">
        <v>0.15551441887516446</v>
      </c>
      <c r="W107" s="101">
        <v>0.13050845658459079</v>
      </c>
      <c r="DA107" s="131" t="s">
        <v>1618</v>
      </c>
    </row>
    <row r="108" spans="1:105" ht="12" customHeight="1" x14ac:dyDescent="0.25">
      <c r="A108" s="103" t="s">
        <v>52</v>
      </c>
      <c r="B108" s="104">
        <v>8.1180957787746102E-2</v>
      </c>
      <c r="C108" s="104">
        <v>9.6507691589414066E-2</v>
      </c>
      <c r="D108" s="104">
        <v>8.8474052181333585E-2</v>
      </c>
      <c r="E108" s="104">
        <v>9.0218266379989837E-2</v>
      </c>
      <c r="F108" s="104">
        <v>8.5368460136322724E-2</v>
      </c>
      <c r="G108" s="104">
        <v>9.9451628856225244E-2</v>
      </c>
      <c r="H108" s="104">
        <v>0.1192219215731177</v>
      </c>
      <c r="I108" s="104">
        <v>0.12095259762804474</v>
      </c>
      <c r="J108" s="104">
        <v>0.16844131843401181</v>
      </c>
      <c r="K108" s="104">
        <v>0.19329991262948346</v>
      </c>
      <c r="L108" s="104">
        <v>0.16139391353917851</v>
      </c>
      <c r="M108" s="104">
        <v>0.29299228247211284</v>
      </c>
      <c r="N108" s="104">
        <v>0.26128762144370249</v>
      </c>
      <c r="O108" s="104">
        <v>0.23451348747023756</v>
      </c>
      <c r="P108" s="104">
        <v>0.2975627130709404</v>
      </c>
      <c r="Q108" s="104">
        <v>0.24922826044881799</v>
      </c>
      <c r="R108" s="104">
        <v>0.33291035859673151</v>
      </c>
      <c r="S108" s="104">
        <v>0.34231523608359632</v>
      </c>
      <c r="T108" s="104">
        <v>0.33677205313275571</v>
      </c>
      <c r="U108" s="104">
        <v>0.3537900948517928</v>
      </c>
      <c r="V108" s="104">
        <v>0.38198007626844405</v>
      </c>
      <c r="W108" s="104">
        <v>0.3171555763797011</v>
      </c>
      <c r="DA108" s="132" t="s">
        <v>1619</v>
      </c>
    </row>
    <row r="109" spans="1:105" ht="12" customHeight="1" x14ac:dyDescent="0.25">
      <c r="A109" s="106" t="s">
        <v>122</v>
      </c>
      <c r="B109" s="101">
        <v>120.44714973501783</v>
      </c>
      <c r="C109" s="101">
        <v>113.78599760822034</v>
      </c>
      <c r="D109" s="101">
        <v>114.33682859046836</v>
      </c>
      <c r="E109" s="101">
        <v>117.99685457069504</v>
      </c>
      <c r="F109" s="101">
        <v>114.84044750841015</v>
      </c>
      <c r="G109" s="101">
        <v>104.36572682838377</v>
      </c>
      <c r="H109" s="101">
        <v>104.84995157301115</v>
      </c>
      <c r="I109" s="101">
        <v>103.78067392304266</v>
      </c>
      <c r="J109" s="101">
        <v>104.67857945848762</v>
      </c>
      <c r="K109" s="101">
        <v>95.351414558643867</v>
      </c>
      <c r="L109" s="101">
        <v>101.69783965243511</v>
      </c>
      <c r="M109" s="101">
        <v>116.17776949633964</v>
      </c>
      <c r="N109" s="101">
        <v>131.65535009129323</v>
      </c>
      <c r="O109" s="101">
        <v>153.70794467450949</v>
      </c>
      <c r="P109" s="101">
        <v>128.44149173054564</v>
      </c>
      <c r="Q109" s="101">
        <v>116.94748661244523</v>
      </c>
      <c r="R109" s="101">
        <v>69.413703944555053</v>
      </c>
      <c r="S109" s="101">
        <v>46.418680190350578</v>
      </c>
      <c r="T109" s="101">
        <v>26.389603036591282</v>
      </c>
      <c r="U109" s="101">
        <v>19.284972730077346</v>
      </c>
      <c r="V109" s="101">
        <v>15.000510600441338</v>
      </c>
      <c r="W109" s="101">
        <v>10.013996953156949</v>
      </c>
      <c r="DA109" s="131" t="s">
        <v>1620</v>
      </c>
    </row>
    <row r="110" spans="1:105" ht="12" customHeight="1" x14ac:dyDescent="0.25">
      <c r="A110" s="107" t="s">
        <v>121</v>
      </c>
      <c r="B110" s="104">
        <v>3.456542162456171</v>
      </c>
      <c r="C110" s="104">
        <v>3.1292785312143927</v>
      </c>
      <c r="D110" s="104">
        <v>2.9981180862385486</v>
      </c>
      <c r="E110" s="104">
        <v>3.1592329415716103</v>
      </c>
      <c r="F110" s="104">
        <v>3.1366179741971849</v>
      </c>
      <c r="G110" s="104">
        <v>3.0589177393358589</v>
      </c>
      <c r="H110" s="104">
        <v>3.6371762540536809</v>
      </c>
      <c r="I110" s="104">
        <v>4.4705011224133422</v>
      </c>
      <c r="J110" s="104">
        <v>4.9668600210749858</v>
      </c>
      <c r="K110" s="104">
        <v>5.4162759310671449</v>
      </c>
      <c r="L110" s="104">
        <v>8.8713537695978033</v>
      </c>
      <c r="M110" s="104">
        <v>11.551872824004736</v>
      </c>
      <c r="N110" s="104">
        <v>13.969284406332822</v>
      </c>
      <c r="O110" s="104">
        <v>15.706287524969767</v>
      </c>
      <c r="P110" s="104">
        <v>13.211052880785441</v>
      </c>
      <c r="Q110" s="104">
        <v>12.220104807337883</v>
      </c>
      <c r="R110" s="104">
        <v>5.8045279902430185</v>
      </c>
      <c r="S110" s="104">
        <v>3.5483612904012132</v>
      </c>
      <c r="T110" s="104">
        <v>2.0861013351897837</v>
      </c>
      <c r="U110" s="104">
        <v>1.5671811407571163</v>
      </c>
      <c r="V110" s="104">
        <v>1.2269290800558061</v>
      </c>
      <c r="W110" s="104">
        <v>1.4632906885785264</v>
      </c>
      <c r="DA110" s="132" t="s">
        <v>1621</v>
      </c>
    </row>
    <row r="111" spans="1:105" ht="12" customHeight="1" x14ac:dyDescent="0.25">
      <c r="A111" s="108" t="s">
        <v>53</v>
      </c>
      <c r="B111" s="98">
        <v>1.1954352352122279</v>
      </c>
      <c r="C111" s="98">
        <v>0.97716415717753691</v>
      </c>
      <c r="D111" s="98">
        <v>0.85860123306092562</v>
      </c>
      <c r="E111" s="98">
        <v>0.99350634246960456</v>
      </c>
      <c r="F111" s="98">
        <v>0.95739789159268807</v>
      </c>
      <c r="G111" s="98">
        <v>0.85668067413750926</v>
      </c>
      <c r="H111" s="98">
        <v>0.97163602350447997</v>
      </c>
      <c r="I111" s="98">
        <v>1.4180358015992702</v>
      </c>
      <c r="J111" s="98">
        <v>1.4693172005492496</v>
      </c>
      <c r="K111" s="98">
        <v>1.477160777120446</v>
      </c>
      <c r="L111" s="98">
        <v>4.7522381124545729</v>
      </c>
      <c r="M111" s="98">
        <v>2.9931379449138023</v>
      </c>
      <c r="N111" s="98">
        <v>4.4928881401285379</v>
      </c>
      <c r="O111" s="98">
        <v>5.2340038210103321</v>
      </c>
      <c r="P111" s="98">
        <v>3.2510640660111725</v>
      </c>
      <c r="Q111" s="98">
        <v>3.4229941606267462</v>
      </c>
      <c r="R111" s="98">
        <v>1.5073421309368917</v>
      </c>
      <c r="S111" s="98">
        <v>1.0234146012410226</v>
      </c>
      <c r="T111" s="98">
        <v>0.59780430186029387</v>
      </c>
      <c r="U111" s="98">
        <v>0.41686508133913247</v>
      </c>
      <c r="V111" s="98">
        <v>0.33817802966641869</v>
      </c>
      <c r="W111" s="98">
        <v>0.39518297966136151</v>
      </c>
      <c r="DA111" s="63" t="s">
        <v>1622</v>
      </c>
    </row>
    <row r="112" spans="1:105" ht="12" customHeight="1" x14ac:dyDescent="0.25">
      <c r="A112" s="108" t="s">
        <v>52</v>
      </c>
      <c r="B112" s="98">
        <v>2.2611069272439428</v>
      </c>
      <c r="C112" s="98">
        <v>2.1521143740368558</v>
      </c>
      <c r="D112" s="98">
        <v>2.1395168531776227</v>
      </c>
      <c r="E112" s="98">
        <v>2.1657265991020056</v>
      </c>
      <c r="F112" s="98">
        <v>2.179220082604497</v>
      </c>
      <c r="G112" s="98">
        <v>2.2022370651983496</v>
      </c>
      <c r="H112" s="98">
        <v>2.6655402305492011</v>
      </c>
      <c r="I112" s="98">
        <v>3.0524653208140724</v>
      </c>
      <c r="J112" s="98">
        <v>3.4975428205257364</v>
      </c>
      <c r="K112" s="98">
        <v>3.9391151539466986</v>
      </c>
      <c r="L112" s="98">
        <v>4.1191156571432295</v>
      </c>
      <c r="M112" s="98">
        <v>8.5587348790909346</v>
      </c>
      <c r="N112" s="98">
        <v>9.4763962662042829</v>
      </c>
      <c r="O112" s="98">
        <v>10.472283703959434</v>
      </c>
      <c r="P112" s="98">
        <v>9.9599888147742686</v>
      </c>
      <c r="Q112" s="98">
        <v>8.7971106467111362</v>
      </c>
      <c r="R112" s="98">
        <v>4.2971858593061265</v>
      </c>
      <c r="S112" s="98">
        <v>2.5249466891601906</v>
      </c>
      <c r="T112" s="98">
        <v>1.4882970333294896</v>
      </c>
      <c r="U112" s="98">
        <v>1.1503160594179838</v>
      </c>
      <c r="V112" s="98">
        <v>0.8887510503893874</v>
      </c>
      <c r="W112" s="98">
        <v>1.0681077089171649</v>
      </c>
      <c r="DA112" s="63" t="s">
        <v>1623</v>
      </c>
    </row>
    <row r="113" spans="1:105" ht="12" customHeight="1" x14ac:dyDescent="0.25">
      <c r="A113" s="121" t="s">
        <v>54</v>
      </c>
      <c r="B113" s="122">
        <v>396.81859127831592</v>
      </c>
      <c r="C113" s="122">
        <v>389.5091072647192</v>
      </c>
      <c r="D113" s="122">
        <v>385.53682113985627</v>
      </c>
      <c r="E113" s="122">
        <v>366.05879777007351</v>
      </c>
      <c r="F113" s="122">
        <v>322.2009652639851</v>
      </c>
      <c r="G113" s="122">
        <v>324.83593055510443</v>
      </c>
      <c r="H113" s="122">
        <v>320.21861160471485</v>
      </c>
      <c r="I113" s="122">
        <v>331.02323216817683</v>
      </c>
      <c r="J113" s="122">
        <v>328.09240468615076</v>
      </c>
      <c r="K113" s="122">
        <v>269.93509913326341</v>
      </c>
      <c r="L113" s="122">
        <v>309.1342286817997</v>
      </c>
      <c r="M113" s="122">
        <v>290.80822144665512</v>
      </c>
      <c r="N113" s="122">
        <v>290.71392644985508</v>
      </c>
      <c r="O113" s="122">
        <v>292.59974408828339</v>
      </c>
      <c r="P113" s="122">
        <v>257.44252747401219</v>
      </c>
      <c r="Q113" s="122">
        <v>256.30672271063798</v>
      </c>
      <c r="R113" s="122">
        <v>226.59160599019535</v>
      </c>
      <c r="S113" s="122">
        <v>226.69240977084536</v>
      </c>
      <c r="T113" s="122">
        <v>212.32340662086148</v>
      </c>
      <c r="U113" s="122">
        <v>197.18983798681171</v>
      </c>
      <c r="V113" s="122">
        <v>196.21549703412472</v>
      </c>
      <c r="W113" s="122">
        <v>172.28386266434836</v>
      </c>
      <c r="DA113" s="130" t="s">
        <v>1624</v>
      </c>
    </row>
    <row r="114" spans="1:105" ht="12" customHeight="1" x14ac:dyDescent="0.25">
      <c r="A114" s="97" t="s">
        <v>50</v>
      </c>
      <c r="B114" s="98">
        <v>206.71489527659219</v>
      </c>
      <c r="C114" s="98">
        <v>194.33535605529352</v>
      </c>
      <c r="D114" s="98">
        <v>194.97038640095872</v>
      </c>
      <c r="E114" s="98">
        <v>181.56958923668918</v>
      </c>
      <c r="F114" s="98">
        <v>175.64429455975667</v>
      </c>
      <c r="G114" s="98">
        <v>166.98227840669077</v>
      </c>
      <c r="H114" s="98">
        <v>156.81857964959869</v>
      </c>
      <c r="I114" s="98">
        <v>160.48336614863524</v>
      </c>
      <c r="J114" s="98">
        <v>145.35315258152599</v>
      </c>
      <c r="K114" s="98">
        <v>138.92017388718008</v>
      </c>
      <c r="L114" s="98">
        <v>131.07106163773713</v>
      </c>
      <c r="M114" s="98">
        <v>126.75115468613168</v>
      </c>
      <c r="N114" s="98">
        <v>115.84012298018193</v>
      </c>
      <c r="O114" s="98">
        <v>111.94525556888615</v>
      </c>
      <c r="P114" s="98">
        <v>109.3617970283792</v>
      </c>
      <c r="Q114" s="98">
        <v>101.43630502679174</v>
      </c>
      <c r="R114" s="98">
        <v>83.281451740037511</v>
      </c>
      <c r="S114" s="98">
        <v>81.60074278565294</v>
      </c>
      <c r="T114" s="98">
        <v>73.834192993354023</v>
      </c>
      <c r="U114" s="98">
        <v>65.5920429559024</v>
      </c>
      <c r="V114" s="98">
        <v>63.351429744560292</v>
      </c>
      <c r="W114" s="98">
        <v>52.077385752702533</v>
      </c>
      <c r="DA114" s="63" t="s">
        <v>1625</v>
      </c>
    </row>
    <row r="115" spans="1:105" ht="12" customHeight="1" x14ac:dyDescent="0.25">
      <c r="A115" s="109" t="s">
        <v>120</v>
      </c>
      <c r="B115" s="33">
        <v>190.1036960017237</v>
      </c>
      <c r="C115" s="33">
        <v>195.17375120942572</v>
      </c>
      <c r="D115" s="33">
        <v>190.56643473889756</v>
      </c>
      <c r="E115" s="33">
        <v>184.48920853338436</v>
      </c>
      <c r="F115" s="33">
        <v>146.55667070422842</v>
      </c>
      <c r="G115" s="33">
        <v>157.85365214841366</v>
      </c>
      <c r="H115" s="33">
        <v>163.40003195511616</v>
      </c>
      <c r="I115" s="33">
        <v>170.53986601954159</v>
      </c>
      <c r="J115" s="33">
        <v>182.73925210462477</v>
      </c>
      <c r="K115" s="33">
        <v>131.01492524608332</v>
      </c>
      <c r="L115" s="33">
        <v>178.06316704406257</v>
      </c>
      <c r="M115" s="33">
        <v>164.05706676052344</v>
      </c>
      <c r="N115" s="33">
        <v>174.87380346967316</v>
      </c>
      <c r="O115" s="33">
        <v>180.6544885193972</v>
      </c>
      <c r="P115" s="33">
        <v>148.08073044563301</v>
      </c>
      <c r="Q115" s="33">
        <v>154.87041768384623</v>
      </c>
      <c r="R115" s="33">
        <v>143.31015425015784</v>
      </c>
      <c r="S115" s="33">
        <v>145.0916669851924</v>
      </c>
      <c r="T115" s="33">
        <v>138.48921362750747</v>
      </c>
      <c r="U115" s="33">
        <v>131.59779503090931</v>
      </c>
      <c r="V115" s="33">
        <v>132.86406728956445</v>
      </c>
      <c r="W115" s="33">
        <v>120.20647691164582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4274.1690115309721</v>
      </c>
      <c r="C117" s="117">
        <f t="shared" si="19"/>
        <v>4830.0042639462372</v>
      </c>
      <c r="D117" s="117">
        <f t="shared" si="19"/>
        <v>4271.5574481042768</v>
      </c>
      <c r="E117" s="117">
        <f t="shared" si="19"/>
        <v>4571.8762009619741</v>
      </c>
      <c r="F117" s="117">
        <f t="shared" si="19"/>
        <v>4449.1288117240629</v>
      </c>
      <c r="G117" s="117">
        <f t="shared" si="19"/>
        <v>4499.4411698170734</v>
      </c>
      <c r="H117" s="117">
        <f t="shared" si="19"/>
        <v>4199.5831352801342</v>
      </c>
      <c r="I117" s="117">
        <f t="shared" si="19"/>
        <v>3598.7214339464867</v>
      </c>
      <c r="J117" s="117">
        <f t="shared" si="19"/>
        <v>4190.4155263394332</v>
      </c>
      <c r="K117" s="117">
        <f t="shared" si="19"/>
        <v>4070.8906053811238</v>
      </c>
      <c r="L117" s="117">
        <f t="shared" si="19"/>
        <v>3852.6293478273492</v>
      </c>
      <c r="M117" s="117">
        <f t="shared" si="19"/>
        <v>3202.1540072264447</v>
      </c>
      <c r="N117" s="117">
        <f t="shared" si="19"/>
        <v>3445.9513005850008</v>
      </c>
      <c r="O117" s="117">
        <f t="shared" si="19"/>
        <v>3673.4357552685387</v>
      </c>
      <c r="P117" s="117">
        <f t="shared" si="19"/>
        <v>3030.9956137409999</v>
      </c>
      <c r="Q117" s="117">
        <f t="shared" si="19"/>
        <v>3116.08352936547</v>
      </c>
      <c r="R117" s="117">
        <f t="shared" ref="R117:V117" si="20">R118+R121+R123+R132</f>
        <v>2844.3100659147226</v>
      </c>
      <c r="S117" s="117">
        <f t="shared" si="20"/>
        <v>2863.5926756974768</v>
      </c>
      <c r="T117" s="117">
        <f t="shared" si="20"/>
        <v>2584.5208319434869</v>
      </c>
      <c r="U117" s="117">
        <f t="shared" si="20"/>
        <v>2476.8893521482546</v>
      </c>
      <c r="V117" s="117">
        <f t="shared" si="20"/>
        <v>2429.483415234753</v>
      </c>
      <c r="W117" s="117">
        <f t="shared" ref="W117" si="21">W118+W121+W123+W132</f>
        <v>2353.0089454400318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3575.3297504781699</v>
      </c>
      <c r="C118" s="122">
        <f t="shared" si="22"/>
        <v>4115.8583400303087</v>
      </c>
      <c r="D118" s="122">
        <f t="shared" si="22"/>
        <v>3585.1904678358055</v>
      </c>
      <c r="E118" s="122">
        <f t="shared" si="22"/>
        <v>3828.0613778097263</v>
      </c>
      <c r="F118" s="122">
        <f t="shared" si="22"/>
        <v>3802.5984601749578</v>
      </c>
      <c r="G118" s="122">
        <f t="shared" si="22"/>
        <v>3852.5575910154821</v>
      </c>
      <c r="H118" s="122">
        <f t="shared" si="22"/>
        <v>3540.4115957204608</v>
      </c>
      <c r="I118" s="122">
        <f t="shared" si="22"/>
        <v>2977.7117098322115</v>
      </c>
      <c r="J118" s="122">
        <f t="shared" si="22"/>
        <v>3536.5485617148288</v>
      </c>
      <c r="K118" s="122">
        <f t="shared" si="22"/>
        <v>3488.1916988511716</v>
      </c>
      <c r="L118" s="122">
        <f t="shared" si="22"/>
        <v>3246.9768746545165</v>
      </c>
      <c r="M118" s="122">
        <f t="shared" si="22"/>
        <v>2595.3751286337251</v>
      </c>
      <c r="N118" s="122">
        <f t="shared" si="22"/>
        <v>2841.153435265704</v>
      </c>
      <c r="O118" s="122">
        <f t="shared" si="22"/>
        <v>3066.5766850758914</v>
      </c>
      <c r="P118" s="122">
        <f t="shared" si="22"/>
        <v>2450.7919548254436</v>
      </c>
      <c r="Q118" s="122">
        <f t="shared" si="22"/>
        <v>2562.8348033566394</v>
      </c>
      <c r="R118" s="122">
        <f t="shared" ref="R118:V118" si="23">SUM(R119:R120)</f>
        <v>2298.5179582956625</v>
      </c>
      <c r="S118" s="122">
        <f t="shared" si="23"/>
        <v>2317.9899184789074</v>
      </c>
      <c r="T118" s="122">
        <f t="shared" si="23"/>
        <v>2075.0387606062613</v>
      </c>
      <c r="U118" s="122">
        <f t="shared" si="23"/>
        <v>1986.770623640605</v>
      </c>
      <c r="V118" s="122">
        <f t="shared" si="23"/>
        <v>1915.7861058153928</v>
      </c>
      <c r="W118" s="122">
        <f t="shared" ref="W118" si="24">SUM(W119:W120)</f>
        <v>1897.3944713185433</v>
      </c>
      <c r="DA118" s="130" t="s">
        <v>1778</v>
      </c>
    </row>
    <row r="119" spans="1:105" ht="12" customHeight="1" x14ac:dyDescent="0.25">
      <c r="A119" s="97" t="s">
        <v>216</v>
      </c>
      <c r="B119" s="98">
        <v>3487.8229796331761</v>
      </c>
      <c r="C119" s="98">
        <v>4017.6418603251172</v>
      </c>
      <c r="D119" s="98">
        <v>3500.7553824584679</v>
      </c>
      <c r="E119" s="98">
        <v>3741.9797039076325</v>
      </c>
      <c r="F119" s="98">
        <v>3716.4043450132904</v>
      </c>
      <c r="G119" s="98">
        <v>3767.1534433447591</v>
      </c>
      <c r="H119" s="98">
        <v>3463.2975100646886</v>
      </c>
      <c r="I119" s="98">
        <v>2912.863190485331</v>
      </c>
      <c r="J119" s="98">
        <v>3460.6556568642914</v>
      </c>
      <c r="K119" s="98">
        <v>3415.4465472007869</v>
      </c>
      <c r="L119" s="98">
        <v>3179.6302694457509</v>
      </c>
      <c r="M119" s="98">
        <v>2542.137352870378</v>
      </c>
      <c r="N119" s="98">
        <v>2783.4322844781327</v>
      </c>
      <c r="O119" s="98">
        <v>3004.8195830243758</v>
      </c>
      <c r="P119" s="98">
        <v>2401.693102650358</v>
      </c>
      <c r="Q119" s="98">
        <v>2511.7469995957822</v>
      </c>
      <c r="R119" s="98">
        <v>2252.9101565902133</v>
      </c>
      <c r="S119" s="98">
        <v>2272.2100130309541</v>
      </c>
      <c r="T119" s="98">
        <v>2034.2151020439906</v>
      </c>
      <c r="U119" s="98">
        <v>1947.8058370192243</v>
      </c>
      <c r="V119" s="98">
        <v>1878.3210276612504</v>
      </c>
      <c r="W119" s="98">
        <v>1860.3653379938412</v>
      </c>
      <c r="DA119" s="63" t="s">
        <v>1779</v>
      </c>
    </row>
    <row r="120" spans="1:105" ht="12" customHeight="1" x14ac:dyDescent="0.25">
      <c r="A120" s="97" t="s">
        <v>53</v>
      </c>
      <c r="B120" s="98">
        <v>87.506770844993696</v>
      </c>
      <c r="C120" s="98">
        <v>98.216479705191816</v>
      </c>
      <c r="D120" s="98">
        <v>84.435085377337501</v>
      </c>
      <c r="E120" s="98">
        <v>86.081673902093797</v>
      </c>
      <c r="F120" s="98">
        <v>86.194115161667355</v>
      </c>
      <c r="G120" s="98">
        <v>85.404147670723091</v>
      </c>
      <c r="H120" s="98">
        <v>77.114085655772115</v>
      </c>
      <c r="I120" s="98">
        <v>64.848519346880721</v>
      </c>
      <c r="J120" s="98">
        <v>75.892904850537562</v>
      </c>
      <c r="K120" s="98">
        <v>72.745151650384756</v>
      </c>
      <c r="L120" s="98">
        <v>67.346605208765666</v>
      </c>
      <c r="M120" s="98">
        <v>53.237775763346924</v>
      </c>
      <c r="N120" s="98">
        <v>57.721150787571453</v>
      </c>
      <c r="O120" s="98">
        <v>61.757102051515709</v>
      </c>
      <c r="P120" s="98">
        <v>49.098852175085675</v>
      </c>
      <c r="Q120" s="98">
        <v>51.087803760857298</v>
      </c>
      <c r="R120" s="98">
        <v>45.60780170544902</v>
      </c>
      <c r="S120" s="98">
        <v>45.779905447953411</v>
      </c>
      <c r="T120" s="98">
        <v>40.823658562270744</v>
      </c>
      <c r="U120" s="98">
        <v>38.964786621380711</v>
      </c>
      <c r="V120" s="98">
        <v>37.465078154142439</v>
      </c>
      <c r="W120" s="98">
        <v>37.029133324702151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17.962225249563765</v>
      </c>
      <c r="C121" s="122">
        <f t="shared" si="25"/>
        <v>23.229590894622657</v>
      </c>
      <c r="D121" s="122">
        <f t="shared" si="25"/>
        <v>19.07307620687018</v>
      </c>
      <c r="E121" s="122">
        <f t="shared" si="25"/>
        <v>65.986160965684235</v>
      </c>
      <c r="F121" s="122">
        <f t="shared" si="25"/>
        <v>20.969440283945968</v>
      </c>
      <c r="G121" s="122">
        <f t="shared" si="25"/>
        <v>29.742423193052336</v>
      </c>
      <c r="H121" s="122">
        <f t="shared" si="25"/>
        <v>42.146207141248013</v>
      </c>
      <c r="I121" s="122">
        <f t="shared" si="25"/>
        <v>19.861825361769661</v>
      </c>
      <c r="J121" s="122">
        <f t="shared" si="25"/>
        <v>20.768787822989793</v>
      </c>
      <c r="K121" s="122">
        <f t="shared" si="25"/>
        <v>24.617146029496915</v>
      </c>
      <c r="L121" s="122">
        <f t="shared" si="25"/>
        <v>24.545902999613869</v>
      </c>
      <c r="M121" s="122">
        <f t="shared" si="25"/>
        <v>23.973579547097358</v>
      </c>
      <c r="N121" s="122">
        <f t="shared" si="25"/>
        <v>23.359384996428211</v>
      </c>
      <c r="O121" s="122">
        <f t="shared" si="25"/>
        <v>24.384433656768554</v>
      </c>
      <c r="P121" s="122">
        <f t="shared" si="25"/>
        <v>26.567053124270963</v>
      </c>
      <c r="Q121" s="122">
        <f t="shared" si="25"/>
        <v>27.969511800567147</v>
      </c>
      <c r="R121" s="122">
        <f t="shared" si="25"/>
        <v>31.531519971069919</v>
      </c>
      <c r="S121" s="122">
        <f t="shared" si="25"/>
        <v>27.45378724665942</v>
      </c>
      <c r="T121" s="122">
        <f t="shared" si="25"/>
        <v>27.606122710512381</v>
      </c>
      <c r="U121" s="122">
        <f t="shared" si="25"/>
        <v>30.573437431893513</v>
      </c>
      <c r="V121" s="122">
        <f t="shared" si="25"/>
        <v>38.42957543241711</v>
      </c>
      <c r="W121" s="122">
        <f t="shared" si="25"/>
        <v>43.914253544394384</v>
      </c>
      <c r="DA121" s="130" t="s">
        <v>1781</v>
      </c>
    </row>
    <row r="122" spans="1:105" ht="12" customHeight="1" x14ac:dyDescent="0.25">
      <c r="A122" s="97" t="s">
        <v>53</v>
      </c>
      <c r="B122" s="98">
        <v>17.962225249563765</v>
      </c>
      <c r="C122" s="98">
        <v>23.229590894622657</v>
      </c>
      <c r="D122" s="98">
        <v>19.07307620687018</v>
      </c>
      <c r="E122" s="98">
        <v>65.986160965684235</v>
      </c>
      <c r="F122" s="98">
        <v>20.969440283945968</v>
      </c>
      <c r="G122" s="98">
        <v>29.742423193052336</v>
      </c>
      <c r="H122" s="98">
        <v>42.146207141248013</v>
      </c>
      <c r="I122" s="98">
        <v>19.861825361769661</v>
      </c>
      <c r="J122" s="98">
        <v>20.768787822989793</v>
      </c>
      <c r="K122" s="98">
        <v>24.617146029496915</v>
      </c>
      <c r="L122" s="98">
        <v>24.545902999613869</v>
      </c>
      <c r="M122" s="98">
        <v>23.973579547097358</v>
      </c>
      <c r="N122" s="98">
        <v>23.359384996428211</v>
      </c>
      <c r="O122" s="98">
        <v>24.384433656768554</v>
      </c>
      <c r="P122" s="98">
        <v>26.567053124270963</v>
      </c>
      <c r="Q122" s="98">
        <v>27.969511800567147</v>
      </c>
      <c r="R122" s="98">
        <v>31.531519971069919</v>
      </c>
      <c r="S122" s="98">
        <v>27.45378724665942</v>
      </c>
      <c r="T122" s="98">
        <v>27.606122710512381</v>
      </c>
      <c r="U122" s="98">
        <v>30.573437431893513</v>
      </c>
      <c r="V122" s="98">
        <v>38.42957543241711</v>
      </c>
      <c r="W122" s="98">
        <v>43.914253544394384</v>
      </c>
      <c r="DA122" s="63" t="s">
        <v>1782</v>
      </c>
    </row>
    <row r="123" spans="1:105" ht="12" customHeight="1" x14ac:dyDescent="0.25">
      <c r="A123" s="121" t="s">
        <v>55</v>
      </c>
      <c r="B123" s="122">
        <v>409.72891164930371</v>
      </c>
      <c r="C123" s="122">
        <v>422.9369536095279</v>
      </c>
      <c r="D123" s="122">
        <v>401.82167390642678</v>
      </c>
      <c r="E123" s="122">
        <v>424.56914788762219</v>
      </c>
      <c r="F123" s="122">
        <v>404.41103907216075</v>
      </c>
      <c r="G123" s="122">
        <v>391.92356561471371</v>
      </c>
      <c r="H123" s="122">
        <v>392.97855133422598</v>
      </c>
      <c r="I123" s="122">
        <v>368.8384051915732</v>
      </c>
      <c r="J123" s="122">
        <v>400.4748116287858</v>
      </c>
      <c r="K123" s="122">
        <v>369.53280344404402</v>
      </c>
      <c r="L123" s="122">
        <v>360.45015454675257</v>
      </c>
      <c r="M123" s="122">
        <v>375.47931219594551</v>
      </c>
      <c r="N123" s="122">
        <v>371.98955013482112</v>
      </c>
      <c r="O123" s="122">
        <v>370.29474686165639</v>
      </c>
      <c r="P123" s="122">
        <v>368.38416795237868</v>
      </c>
      <c r="Q123" s="122">
        <v>339.03841934982739</v>
      </c>
      <c r="R123" s="122">
        <v>347.87638982684211</v>
      </c>
      <c r="S123" s="122">
        <v>350.38139150833581</v>
      </c>
      <c r="T123" s="122">
        <v>323.08625148327138</v>
      </c>
      <c r="U123" s="122">
        <v>309.98841459581541</v>
      </c>
      <c r="V123" s="122">
        <v>324.28495480625986</v>
      </c>
      <c r="W123" s="122">
        <v>276.86780039696418</v>
      </c>
      <c r="DA123" s="130" t="s">
        <v>1783</v>
      </c>
    </row>
    <row r="124" spans="1:105" ht="12" customHeight="1" x14ac:dyDescent="0.25">
      <c r="A124" s="97" t="s">
        <v>138</v>
      </c>
      <c r="B124" s="98">
        <v>324.82899241485518</v>
      </c>
      <c r="C124" s="98">
        <v>342.37589567228423</v>
      </c>
      <c r="D124" s="98">
        <v>320.53058805374741</v>
      </c>
      <c r="E124" s="98">
        <v>340.20046732265985</v>
      </c>
      <c r="F124" s="98">
        <v>321.77827367318412</v>
      </c>
      <c r="G124" s="98">
        <v>316.10562744861824</v>
      </c>
      <c r="H124" s="98">
        <v>315.71897097493928</v>
      </c>
      <c r="I124" s="98">
        <v>291.35283156235391</v>
      </c>
      <c r="J124" s="98">
        <v>321.73442220977557</v>
      </c>
      <c r="K124" s="98">
        <v>296.77593468105476</v>
      </c>
      <c r="L124" s="98">
        <v>280.48819404478894</v>
      </c>
      <c r="M124" s="98">
        <v>281.70764059911113</v>
      </c>
      <c r="N124" s="98">
        <v>264.81755249803717</v>
      </c>
      <c r="O124" s="98">
        <v>245.12114035619791</v>
      </c>
      <c r="P124" s="98">
        <v>262.92894240204538</v>
      </c>
      <c r="Q124" s="98">
        <v>242.80297829105575</v>
      </c>
      <c r="R124" s="98">
        <v>291.44134336064684</v>
      </c>
      <c r="S124" s="98">
        <v>312.65060527231805</v>
      </c>
      <c r="T124" s="98">
        <v>301.32095071748677</v>
      </c>
      <c r="U124" s="98">
        <v>293.89469358711051</v>
      </c>
      <c r="V124" s="98">
        <v>311.62057977643019</v>
      </c>
      <c r="W124" s="98">
        <v>267.27258403027395</v>
      </c>
      <c r="DA124" s="63" t="s">
        <v>1784</v>
      </c>
    </row>
    <row r="125" spans="1:105" ht="12" customHeight="1" x14ac:dyDescent="0.25">
      <c r="A125" s="97" t="s">
        <v>137</v>
      </c>
      <c r="B125" s="98">
        <v>0.11027053396056491</v>
      </c>
      <c r="C125" s="98">
        <v>0.12636927025500527</v>
      </c>
      <c r="D125" s="98">
        <v>0.11280139060501065</v>
      </c>
      <c r="E125" s="98">
        <v>0.11872567985039287</v>
      </c>
      <c r="F125" s="98">
        <v>0.11136855591545163</v>
      </c>
      <c r="G125" s="98">
        <v>0.1265103104512641</v>
      </c>
      <c r="H125" s="98">
        <v>0.14987525796716314</v>
      </c>
      <c r="I125" s="98">
        <v>0.16061831975730115</v>
      </c>
      <c r="J125" s="98">
        <v>0.21858070295099638</v>
      </c>
      <c r="K125" s="98">
        <v>0.24489368594516575</v>
      </c>
      <c r="L125" s="98">
        <v>0.29378209471858391</v>
      </c>
      <c r="M125" s="98">
        <v>0.36629462416369574</v>
      </c>
      <c r="N125" s="98">
        <v>0.35001096662988973</v>
      </c>
      <c r="O125" s="98">
        <v>0.31882239001328672</v>
      </c>
      <c r="P125" s="98">
        <v>0.36778703060842283</v>
      </c>
      <c r="Q125" s="98">
        <v>0.31919695001273668</v>
      </c>
      <c r="R125" s="98">
        <v>0.41813856941296051</v>
      </c>
      <c r="S125" s="98">
        <v>0.44415457043919876</v>
      </c>
      <c r="T125" s="98">
        <v>0.43637602589539415</v>
      </c>
      <c r="U125" s="98">
        <v>0.4483319847055246</v>
      </c>
      <c r="V125" s="98">
        <v>0.48931548898317234</v>
      </c>
      <c r="W125" s="98">
        <v>0.40881114612697916</v>
      </c>
      <c r="DA125" s="63" t="s">
        <v>1785</v>
      </c>
    </row>
    <row r="126" spans="1:105" ht="12" customHeight="1" x14ac:dyDescent="0.25">
      <c r="A126" s="100" t="s">
        <v>216</v>
      </c>
      <c r="B126" s="101">
        <v>2.90895761728188E-2</v>
      </c>
      <c r="C126" s="101">
        <v>2.9861578665591207E-2</v>
      </c>
      <c r="D126" s="101">
        <v>2.4327338423677066E-2</v>
      </c>
      <c r="E126" s="101">
        <v>2.8507413470403024E-2</v>
      </c>
      <c r="F126" s="101">
        <v>2.6000095779128901E-2</v>
      </c>
      <c r="G126" s="101">
        <v>2.7058681595038846E-2</v>
      </c>
      <c r="H126" s="101">
        <v>3.0653336394045442E-2</v>
      </c>
      <c r="I126" s="101">
        <v>3.9665722129256419E-2</v>
      </c>
      <c r="J126" s="101">
        <v>5.0139384516984575E-2</v>
      </c>
      <c r="K126" s="101">
        <v>5.1593773315682295E-2</v>
      </c>
      <c r="L126" s="101">
        <v>0.1323881811794054</v>
      </c>
      <c r="M126" s="101">
        <v>7.3302341691582909E-2</v>
      </c>
      <c r="N126" s="101">
        <v>8.8723345186187269E-2</v>
      </c>
      <c r="O126" s="101">
        <v>8.4308902543049166E-2</v>
      </c>
      <c r="P126" s="101">
        <v>7.0224317537482442E-2</v>
      </c>
      <c r="Q126" s="101">
        <v>6.996868956391869E-2</v>
      </c>
      <c r="R126" s="101">
        <v>8.5228210816228986E-2</v>
      </c>
      <c r="S126" s="101">
        <v>0.10183933435560245</v>
      </c>
      <c r="T126" s="101">
        <v>9.9603972762638424E-2</v>
      </c>
      <c r="U126" s="101">
        <v>9.4541889853731811E-2</v>
      </c>
      <c r="V126" s="101">
        <v>0.10733541271472827</v>
      </c>
      <c r="W126" s="101">
        <v>9.1655569747278051E-2</v>
      </c>
      <c r="DA126" s="131" t="s">
        <v>1786</v>
      </c>
    </row>
    <row r="127" spans="1:105" ht="12" customHeight="1" x14ac:dyDescent="0.25">
      <c r="A127" s="103" t="s">
        <v>52</v>
      </c>
      <c r="B127" s="104">
        <v>8.1180957787746102E-2</v>
      </c>
      <c r="C127" s="104">
        <v>9.6507691589414066E-2</v>
      </c>
      <c r="D127" s="104">
        <v>8.8474052181333585E-2</v>
      </c>
      <c r="E127" s="104">
        <v>9.0218266379989837E-2</v>
      </c>
      <c r="F127" s="104">
        <v>8.5368460136322724E-2</v>
      </c>
      <c r="G127" s="104">
        <v>9.9451628856225244E-2</v>
      </c>
      <c r="H127" s="104">
        <v>0.1192219215731177</v>
      </c>
      <c r="I127" s="104">
        <v>0.12095259762804474</v>
      </c>
      <c r="J127" s="104">
        <v>0.16844131843401181</v>
      </c>
      <c r="K127" s="104">
        <v>0.19329991262948346</v>
      </c>
      <c r="L127" s="104">
        <v>0.16139391353917851</v>
      </c>
      <c r="M127" s="104">
        <v>0.29299228247211284</v>
      </c>
      <c r="N127" s="104">
        <v>0.26128762144370249</v>
      </c>
      <c r="O127" s="104">
        <v>0.23451348747023756</v>
      </c>
      <c r="P127" s="104">
        <v>0.2975627130709404</v>
      </c>
      <c r="Q127" s="104">
        <v>0.24922826044881799</v>
      </c>
      <c r="R127" s="104">
        <v>0.33291035859673151</v>
      </c>
      <c r="S127" s="104">
        <v>0.34231523608359632</v>
      </c>
      <c r="T127" s="104">
        <v>0.33677205313275571</v>
      </c>
      <c r="U127" s="104">
        <v>0.3537900948517928</v>
      </c>
      <c r="V127" s="104">
        <v>0.38198007626844405</v>
      </c>
      <c r="W127" s="104">
        <v>0.3171555763797011</v>
      </c>
      <c r="DA127" s="132" t="s">
        <v>1787</v>
      </c>
    </row>
    <row r="128" spans="1:105" ht="12" customHeight="1" x14ac:dyDescent="0.25">
      <c r="A128" s="106" t="s">
        <v>122</v>
      </c>
      <c r="B128" s="101">
        <v>81.717497460345228</v>
      </c>
      <c r="C128" s="101">
        <v>77.616705759122112</v>
      </c>
      <c r="D128" s="101">
        <v>78.450797156203052</v>
      </c>
      <c r="E128" s="101">
        <v>81.399794121528075</v>
      </c>
      <c r="F128" s="101">
        <v>79.678326165077664</v>
      </c>
      <c r="G128" s="101">
        <v>72.89051885766176</v>
      </c>
      <c r="H128" s="101">
        <v>73.75972204657171</v>
      </c>
      <c r="I128" s="101">
        <v>73.269949291162334</v>
      </c>
      <c r="J128" s="101">
        <v>73.984324481726418</v>
      </c>
      <c r="K128" s="101">
        <v>67.525243533986952</v>
      </c>
      <c r="L128" s="101">
        <v>72.169008278363918</v>
      </c>
      <c r="M128" s="101">
        <v>82.710750404753298</v>
      </c>
      <c r="N128" s="101">
        <v>94.130094445906323</v>
      </c>
      <c r="O128" s="101">
        <v>110.62188598503724</v>
      </c>
      <c r="P128" s="101">
        <v>92.783653740589017</v>
      </c>
      <c r="Q128" s="101">
        <v>84.647618402017756</v>
      </c>
      <c r="R128" s="101">
        <v>50.621131719552274</v>
      </c>
      <c r="S128" s="101">
        <v>34.010991560504934</v>
      </c>
      <c r="T128" s="101">
        <v>19.400239690298118</v>
      </c>
      <c r="U128" s="101">
        <v>14.187720841441433</v>
      </c>
      <c r="V128" s="101">
        <v>11.036941338644988</v>
      </c>
      <c r="W128" s="101">
        <v>7.809157248951788</v>
      </c>
      <c r="DA128" s="131" t="s">
        <v>1788</v>
      </c>
    </row>
    <row r="129" spans="1:105" ht="12" customHeight="1" x14ac:dyDescent="0.25">
      <c r="A129" s="107" t="s">
        <v>121</v>
      </c>
      <c r="B129" s="104">
        <v>3.0721512401427926</v>
      </c>
      <c r="C129" s="104">
        <v>2.8179829078665528</v>
      </c>
      <c r="D129" s="104">
        <v>2.7274873058712878</v>
      </c>
      <c r="E129" s="104">
        <v>2.8501607635838604</v>
      </c>
      <c r="F129" s="104">
        <v>2.8430706779835413</v>
      </c>
      <c r="G129" s="104">
        <v>2.8009089979824902</v>
      </c>
      <c r="H129" s="104">
        <v>3.3499830547478564</v>
      </c>
      <c r="I129" s="104">
        <v>4.055006018299677</v>
      </c>
      <c r="J129" s="104">
        <v>4.5374842343328741</v>
      </c>
      <c r="K129" s="104">
        <v>4.9867315430571484</v>
      </c>
      <c r="L129" s="104">
        <v>7.4991701288810901</v>
      </c>
      <c r="M129" s="104">
        <v>10.694626567917405</v>
      </c>
      <c r="N129" s="104">
        <v>12.691892224247713</v>
      </c>
      <c r="O129" s="104">
        <v>14.232898130407913</v>
      </c>
      <c r="P129" s="104">
        <v>12.303784779135881</v>
      </c>
      <c r="Q129" s="104">
        <v>11.268625706741137</v>
      </c>
      <c r="R129" s="104">
        <v>5.3957761772299824</v>
      </c>
      <c r="S129" s="104">
        <v>3.2756401050736352</v>
      </c>
      <c r="T129" s="104">
        <v>1.9286850495911021</v>
      </c>
      <c r="U129" s="104">
        <v>1.4576681825579461</v>
      </c>
      <c r="V129" s="104">
        <v>1.1381182022015812</v>
      </c>
      <c r="W129" s="104">
        <v>1.3772479716114332</v>
      </c>
      <c r="DA129" s="132" t="s">
        <v>1789</v>
      </c>
    </row>
    <row r="130" spans="1:105" ht="12" customHeight="1" x14ac:dyDescent="0.25">
      <c r="A130" s="108" t="s">
        <v>53</v>
      </c>
      <c r="B130" s="98">
        <v>0.81104431289884993</v>
      </c>
      <c r="C130" s="98">
        <v>0.66586853382969691</v>
      </c>
      <c r="D130" s="98">
        <v>0.58797045269366521</v>
      </c>
      <c r="E130" s="98">
        <v>0.68443416448185468</v>
      </c>
      <c r="F130" s="98">
        <v>0.66385059537904445</v>
      </c>
      <c r="G130" s="98">
        <v>0.59867193278414077</v>
      </c>
      <c r="H130" s="98">
        <v>0.68444282419865532</v>
      </c>
      <c r="I130" s="98">
        <v>1.0025406974856044</v>
      </c>
      <c r="J130" s="98">
        <v>1.0399414138071372</v>
      </c>
      <c r="K130" s="98">
        <v>1.0476163891104493</v>
      </c>
      <c r="L130" s="98">
        <v>3.3800544717378607</v>
      </c>
      <c r="M130" s="98">
        <v>2.1358916888264701</v>
      </c>
      <c r="N130" s="98">
        <v>3.215495958043431</v>
      </c>
      <c r="O130" s="98">
        <v>3.7606144264484791</v>
      </c>
      <c r="P130" s="98">
        <v>2.3437959643616124</v>
      </c>
      <c r="Q130" s="98">
        <v>2.4715150600300011</v>
      </c>
      <c r="R130" s="98">
        <v>1.0985903179238556</v>
      </c>
      <c r="S130" s="98">
        <v>0.75069341591344485</v>
      </c>
      <c r="T130" s="98">
        <v>0.44038801626161261</v>
      </c>
      <c r="U130" s="98">
        <v>0.30735212313996241</v>
      </c>
      <c r="V130" s="98">
        <v>0.24936715181219388</v>
      </c>
      <c r="W130" s="98">
        <v>0.30914026269426842</v>
      </c>
      <c r="DA130" s="63" t="s">
        <v>1790</v>
      </c>
    </row>
    <row r="131" spans="1:105" ht="12" customHeight="1" x14ac:dyDescent="0.25">
      <c r="A131" s="108" t="s">
        <v>52</v>
      </c>
      <c r="B131" s="98">
        <v>2.2611069272439428</v>
      </c>
      <c r="C131" s="98">
        <v>2.1521143740368558</v>
      </c>
      <c r="D131" s="98">
        <v>2.1395168531776227</v>
      </c>
      <c r="E131" s="98">
        <v>2.1657265991020056</v>
      </c>
      <c r="F131" s="98">
        <v>2.179220082604497</v>
      </c>
      <c r="G131" s="98">
        <v>2.2022370651983496</v>
      </c>
      <c r="H131" s="98">
        <v>2.6655402305492011</v>
      </c>
      <c r="I131" s="98">
        <v>3.0524653208140724</v>
      </c>
      <c r="J131" s="98">
        <v>3.4975428205257364</v>
      </c>
      <c r="K131" s="98">
        <v>3.9391151539466986</v>
      </c>
      <c r="L131" s="98">
        <v>4.1191156571432295</v>
      </c>
      <c r="M131" s="98">
        <v>8.5587348790909346</v>
      </c>
      <c r="N131" s="98">
        <v>9.4763962662042829</v>
      </c>
      <c r="O131" s="98">
        <v>10.472283703959434</v>
      </c>
      <c r="P131" s="98">
        <v>9.9599888147742686</v>
      </c>
      <c r="Q131" s="98">
        <v>8.7971106467111362</v>
      </c>
      <c r="R131" s="98">
        <v>4.2971858593061265</v>
      </c>
      <c r="S131" s="98">
        <v>2.5249466891601906</v>
      </c>
      <c r="T131" s="98">
        <v>1.4882970333294896</v>
      </c>
      <c r="U131" s="98">
        <v>1.1503160594179838</v>
      </c>
      <c r="V131" s="98">
        <v>0.8887510503893874</v>
      </c>
      <c r="W131" s="98">
        <v>1.0681077089171649</v>
      </c>
      <c r="DA131" s="63" t="s">
        <v>1791</v>
      </c>
    </row>
    <row r="132" spans="1:105" ht="12" customHeight="1" x14ac:dyDescent="0.25">
      <c r="A132" s="121" t="s">
        <v>54</v>
      </c>
      <c r="B132" s="122">
        <v>271.14812415393453</v>
      </c>
      <c r="C132" s="122">
        <v>267.97937941177787</v>
      </c>
      <c r="D132" s="122">
        <v>265.47223015517386</v>
      </c>
      <c r="E132" s="122">
        <v>253.25951429894121</v>
      </c>
      <c r="F132" s="122">
        <v>221.14987219299826</v>
      </c>
      <c r="G132" s="122">
        <v>225.21758999382592</v>
      </c>
      <c r="H132" s="122">
        <v>224.04678108419958</v>
      </c>
      <c r="I132" s="122">
        <v>232.30949356093248</v>
      </c>
      <c r="J132" s="122">
        <v>232.62336517282915</v>
      </c>
      <c r="K132" s="122">
        <v>188.54895705641118</v>
      </c>
      <c r="L132" s="122">
        <v>220.6564156264667</v>
      </c>
      <c r="M132" s="122">
        <v>207.32598684967661</v>
      </c>
      <c r="N132" s="122">
        <v>209.44893018804777</v>
      </c>
      <c r="O132" s="122">
        <v>212.17988967422247</v>
      </c>
      <c r="P132" s="122">
        <v>185.25243783890716</v>
      </c>
      <c r="Q132" s="122">
        <v>186.24079485843617</v>
      </c>
      <c r="R132" s="122">
        <v>166.38419782114806</v>
      </c>
      <c r="S132" s="122">
        <v>167.7675784635739</v>
      </c>
      <c r="T132" s="122">
        <v>158.78969714344166</v>
      </c>
      <c r="U132" s="122">
        <v>149.55687647994057</v>
      </c>
      <c r="V132" s="122">
        <v>150.98277918068351</v>
      </c>
      <c r="W132" s="122">
        <v>134.8324201801301</v>
      </c>
      <c r="DA132" s="130" t="s">
        <v>1792</v>
      </c>
    </row>
    <row r="133" spans="1:105" ht="12" customHeight="1" x14ac:dyDescent="0.25">
      <c r="A133" s="97" t="s">
        <v>50</v>
      </c>
      <c r="B133" s="98">
        <v>126.95332882884816</v>
      </c>
      <c r="C133" s="98">
        <v>119.51843119509994</v>
      </c>
      <c r="D133" s="98">
        <v>120.09290083977214</v>
      </c>
      <c r="E133" s="98">
        <v>112.02774959949453</v>
      </c>
      <c r="F133" s="98">
        <v>108.56219891305768</v>
      </c>
      <c r="G133" s="98">
        <v>103.39861808705832</v>
      </c>
      <c r="H133" s="98">
        <v>97.295032488826166</v>
      </c>
      <c r="I133" s="98">
        <v>99.661436911398482</v>
      </c>
      <c r="J133" s="98">
        <v>90.279261982718822</v>
      </c>
      <c r="K133" s="98">
        <v>86.302942214230455</v>
      </c>
      <c r="L133" s="98">
        <v>81.445046841602945</v>
      </c>
      <c r="M133" s="98">
        <v>78.780369488000076</v>
      </c>
      <c r="N133" s="98">
        <v>72.015992155313668</v>
      </c>
      <c r="O133" s="98">
        <v>69.608838622051209</v>
      </c>
      <c r="P133" s="98">
        <v>68.007996788246146</v>
      </c>
      <c r="Q133" s="98">
        <v>63.083600604887394</v>
      </c>
      <c r="R133" s="98">
        <v>51.797861016200216</v>
      </c>
      <c r="S133" s="98">
        <v>50.764845134098088</v>
      </c>
      <c r="T133" s="98">
        <v>45.95343653402589</v>
      </c>
      <c r="U133" s="98">
        <v>40.854951746076644</v>
      </c>
      <c r="V133" s="98">
        <v>39.501741646599044</v>
      </c>
      <c r="W133" s="98">
        <v>32.510598694539311</v>
      </c>
      <c r="DA133" s="63" t="s">
        <v>1793</v>
      </c>
    </row>
    <row r="134" spans="1:105" ht="12" customHeight="1" x14ac:dyDescent="0.25">
      <c r="A134" s="109" t="s">
        <v>120</v>
      </c>
      <c r="B134" s="33">
        <v>144.19479532508637</v>
      </c>
      <c r="C134" s="33">
        <v>148.46094821667793</v>
      </c>
      <c r="D134" s="33">
        <v>145.37932931540172</v>
      </c>
      <c r="E134" s="33">
        <v>141.2317646994467</v>
      </c>
      <c r="F134" s="33">
        <v>112.58767327994056</v>
      </c>
      <c r="G134" s="33">
        <v>121.81897190676759</v>
      </c>
      <c r="H134" s="33">
        <v>126.75174859537341</v>
      </c>
      <c r="I134" s="33">
        <v>132.648056649534</v>
      </c>
      <c r="J134" s="33">
        <v>142.34410319011033</v>
      </c>
      <c r="K134" s="33">
        <v>102.24601484218073</v>
      </c>
      <c r="L134" s="33">
        <v>139.21136878486374</v>
      </c>
      <c r="M134" s="33">
        <v>128.54561736167653</v>
      </c>
      <c r="N134" s="33">
        <v>137.43293803273409</v>
      </c>
      <c r="O134" s="33">
        <v>142.57105105217127</v>
      </c>
      <c r="P134" s="33">
        <v>117.24444105066101</v>
      </c>
      <c r="Q134" s="33">
        <v>123.15719425354879</v>
      </c>
      <c r="R134" s="33">
        <v>114.58633680494785</v>
      </c>
      <c r="S134" s="33">
        <v>117.00273332947582</v>
      </c>
      <c r="T134" s="33">
        <v>112.83626060941576</v>
      </c>
      <c r="U134" s="33">
        <v>108.70192473386392</v>
      </c>
      <c r="V134" s="33">
        <v>111.48103753408446</v>
      </c>
      <c r="W134" s="33">
        <v>102.3218214855908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0.49804578725161197</v>
      </c>
      <c r="C136" s="119">
        <f t="shared" si="26"/>
        <v>0.49998465696788102</v>
      </c>
      <c r="D136" s="119">
        <f t="shared" si="26"/>
        <v>0.50520928638810947</v>
      </c>
      <c r="E136" s="119">
        <f t="shared" si="26"/>
        <v>0.51273881288815915</v>
      </c>
      <c r="F136" s="119">
        <f t="shared" si="26"/>
        <v>0.5120494702929751</v>
      </c>
      <c r="G136" s="119">
        <f t="shared" si="26"/>
        <v>0.51848123930522538</v>
      </c>
      <c r="H136" s="119">
        <f t="shared" si="26"/>
        <v>0.52700152197329464</v>
      </c>
      <c r="I136" s="119">
        <f t="shared" si="26"/>
        <v>0.53478110246313348</v>
      </c>
      <c r="J136" s="119">
        <f t="shared" si="26"/>
        <v>0.54132930753338582</v>
      </c>
      <c r="K136" s="119">
        <f t="shared" si="26"/>
        <v>0.54821319594737106</v>
      </c>
      <c r="L136" s="119">
        <f t="shared" si="26"/>
        <v>0.55905050360549347</v>
      </c>
      <c r="M136" s="119">
        <f t="shared" si="26"/>
        <v>0.57293870846749773</v>
      </c>
      <c r="N136" s="119">
        <f t="shared" si="26"/>
        <v>0.58720457183355779</v>
      </c>
      <c r="O136" s="119">
        <f t="shared" si="26"/>
        <v>0.60462391934600224</v>
      </c>
      <c r="P136" s="119">
        <f t="shared" si="26"/>
        <v>0.61025853480450842</v>
      </c>
      <c r="Q136" s="119">
        <f t="shared" si="26"/>
        <v>0.61425048276833172</v>
      </c>
      <c r="R136" s="119">
        <f t="shared" ref="R136:V136" si="27">IF(R117=0,"",R117/R98)</f>
        <v>0.61861583697741496</v>
      </c>
      <c r="S136" s="119">
        <f t="shared" si="27"/>
        <v>0.62676381972023154</v>
      </c>
      <c r="T136" s="119">
        <f t="shared" si="27"/>
        <v>0.6377365041151094</v>
      </c>
      <c r="U136" s="119">
        <f t="shared" si="27"/>
        <v>0.65065416749037508</v>
      </c>
      <c r="V136" s="119">
        <f t="shared" si="27"/>
        <v>0.66625757729903001</v>
      </c>
      <c r="W136" s="119">
        <f t="shared" ref="W136" si="28">IF(W117=0,"",W117/W98)</f>
        <v>0.68017685928980887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0.47952937346230307</v>
      </c>
      <c r="C137" s="124">
        <f t="shared" si="29"/>
        <v>0.48334544964429338</v>
      </c>
      <c r="D137" s="124">
        <f t="shared" si="29"/>
        <v>0.4872901221945849</v>
      </c>
      <c r="E137" s="124">
        <f t="shared" si="29"/>
        <v>0.49215656279303993</v>
      </c>
      <c r="F137" s="124">
        <f t="shared" si="29"/>
        <v>0.49675141108216697</v>
      </c>
      <c r="G137" s="124">
        <f t="shared" si="29"/>
        <v>0.50286691918801851</v>
      </c>
      <c r="H137" s="124">
        <f t="shared" si="29"/>
        <v>0.50911428195386266</v>
      </c>
      <c r="I137" s="124">
        <f t="shared" si="29"/>
        <v>0.51697982359982553</v>
      </c>
      <c r="J137" s="124">
        <f t="shared" si="29"/>
        <v>0.52610297271290696</v>
      </c>
      <c r="K137" s="124">
        <f t="shared" si="29"/>
        <v>0.53494516923092572</v>
      </c>
      <c r="L137" s="124">
        <f t="shared" si="29"/>
        <v>0.54392818242873031</v>
      </c>
      <c r="M137" s="124">
        <f t="shared" si="29"/>
        <v>0.55564287610835283</v>
      </c>
      <c r="N137" s="124">
        <f t="shared" si="29"/>
        <v>0.57182333572074406</v>
      </c>
      <c r="O137" s="124">
        <f t="shared" si="29"/>
        <v>0.59076165010692872</v>
      </c>
      <c r="P137" s="124">
        <f t="shared" si="29"/>
        <v>0.59505079938597039</v>
      </c>
      <c r="Q137" s="124">
        <f t="shared" si="29"/>
        <v>0.59914902933924086</v>
      </c>
      <c r="R137" s="124">
        <f t="shared" ref="R137:V137" si="30">IF(R118=0,"",R118/R99)</f>
        <v>0.6021525020493731</v>
      </c>
      <c r="S137" s="124">
        <f t="shared" si="30"/>
        <v>0.61097818733830667</v>
      </c>
      <c r="T137" s="124">
        <f t="shared" si="30"/>
        <v>0.62068064989917493</v>
      </c>
      <c r="U137" s="124">
        <f t="shared" si="30"/>
        <v>0.63251363307924224</v>
      </c>
      <c r="V137" s="124">
        <f t="shared" si="30"/>
        <v>0.64531220381132726</v>
      </c>
      <c r="W137" s="124">
        <f t="shared" ref="W137" si="31">IF(W118=0,"",W118/W99)</f>
        <v>0.65817155859162235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0.47334829488311797</v>
      </c>
      <c r="C138" s="111">
        <f t="shared" si="32"/>
        <v>0.47731679894125478</v>
      </c>
      <c r="D138" s="111">
        <f t="shared" si="32"/>
        <v>0.48133784868792456</v>
      </c>
      <c r="E138" s="111">
        <f t="shared" si="32"/>
        <v>0.48647329493915692</v>
      </c>
      <c r="F138" s="111">
        <f t="shared" si="32"/>
        <v>0.49102032812941471</v>
      </c>
      <c r="G138" s="111">
        <f t="shared" si="32"/>
        <v>0.4972625840448861</v>
      </c>
      <c r="H138" s="111">
        <f t="shared" si="32"/>
        <v>0.5036097745476904</v>
      </c>
      <c r="I138" s="111">
        <f t="shared" si="32"/>
        <v>0.51147968494060181</v>
      </c>
      <c r="J138" s="111">
        <f t="shared" si="32"/>
        <v>0.52069160127666791</v>
      </c>
      <c r="K138" s="111">
        <f t="shared" si="32"/>
        <v>0.529698430878075</v>
      </c>
      <c r="L138" s="111">
        <f t="shared" si="32"/>
        <v>0.53872416456418004</v>
      </c>
      <c r="M138" s="111">
        <f t="shared" si="32"/>
        <v>0.55051985641040513</v>
      </c>
      <c r="N138" s="111">
        <f t="shared" si="32"/>
        <v>0.56679064790911715</v>
      </c>
      <c r="O138" s="111">
        <f t="shared" si="32"/>
        <v>0.58583423017137071</v>
      </c>
      <c r="P138" s="111">
        <f t="shared" si="32"/>
        <v>0.59016508709731508</v>
      </c>
      <c r="Q138" s="111">
        <f t="shared" si="32"/>
        <v>0.59430359583031156</v>
      </c>
      <c r="R138" s="111">
        <f t="shared" ref="R138:V138" si="33">IF(R119=0,"",R119/R100)</f>
        <v>0.59734151050265827</v>
      </c>
      <c r="S138" s="111">
        <f t="shared" si="33"/>
        <v>0.60622663639736163</v>
      </c>
      <c r="T138" s="111">
        <f t="shared" si="33"/>
        <v>0.61599149303604539</v>
      </c>
      <c r="U138" s="111">
        <f t="shared" si="33"/>
        <v>0.62789772891107343</v>
      </c>
      <c r="V138" s="111">
        <f t="shared" si="33"/>
        <v>0.64077893684230791</v>
      </c>
      <c r="W138" s="111">
        <f t="shared" ref="W138" si="34">IF(W119=0,"",W119/W100)</f>
        <v>0.65372373294200026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1.8844597804443559</v>
      </c>
      <c r="D140" s="124">
        <f t="shared" si="38"/>
        <v>1.9690886874333549</v>
      </c>
      <c r="E140" s="124">
        <f t="shared" si="38"/>
        <v>2.0544267795525384</v>
      </c>
      <c r="F140" s="124">
        <f t="shared" si="38"/>
        <v>2.1632337436563049</v>
      </c>
      <c r="G140" s="124">
        <f t="shared" si="38"/>
        <v>2.2894629881231574</v>
      </c>
      <c r="H140" s="124">
        <f t="shared" si="38"/>
        <v>2.4523745080789299</v>
      </c>
      <c r="I140" s="124">
        <f t="shared" si="38"/>
        <v>2.5437789351623916</v>
      </c>
      <c r="J140" s="124">
        <f t="shared" si="38"/>
        <v>2.586928060914083</v>
      </c>
      <c r="K140" s="124">
        <f t="shared" si="38"/>
        <v>2.6708371466481871</v>
      </c>
      <c r="L140" s="124">
        <f t="shared" si="38"/>
        <v>2.7645571217782092</v>
      </c>
      <c r="M140" s="124">
        <f t="shared" si="38"/>
        <v>2.8543775695086362</v>
      </c>
      <c r="N140" s="124">
        <f t="shared" si="38"/>
        <v>2.9501217962838457</v>
      </c>
      <c r="O140" s="124">
        <f t="shared" si="38"/>
        <v>3.0813167988891137</v>
      </c>
      <c r="P140" s="124">
        <f t="shared" si="38"/>
        <v>3.1962522752032707</v>
      </c>
      <c r="Q140" s="124">
        <f t="shared" si="38"/>
        <v>3.2805609189591607</v>
      </c>
      <c r="R140" s="124">
        <f t="shared" ref="R140:V140" si="39">IF(R121=0,"",R121/R102)</f>
        <v>3.3589424310269482</v>
      </c>
      <c r="S140" s="124">
        <f t="shared" si="39"/>
        <v>3.4511762041566336</v>
      </c>
      <c r="T140" s="124">
        <f t="shared" si="39"/>
        <v>3.5665577377972109</v>
      </c>
      <c r="U140" s="124">
        <f t="shared" si="39"/>
        <v>3.7101661161537538</v>
      </c>
      <c r="V140" s="124">
        <f t="shared" si="39"/>
        <v>3.8220642870858077</v>
      </c>
      <c r="W140" s="124">
        <f t="shared" ref="W140" si="40">IF(W121=0,"",W121/W102)</f>
        <v>3.9410662241041594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1.8844597804443559</v>
      </c>
      <c r="D141" s="111">
        <f t="shared" si="41"/>
        <v>1.9690886874333549</v>
      </c>
      <c r="E141" s="111">
        <f t="shared" si="41"/>
        <v>2.0544267795525384</v>
      </c>
      <c r="F141" s="111">
        <f t="shared" si="41"/>
        <v>2.1632337436563049</v>
      </c>
      <c r="G141" s="111">
        <f t="shared" si="41"/>
        <v>2.2894629881231574</v>
      </c>
      <c r="H141" s="111">
        <f t="shared" si="41"/>
        <v>2.4523745080789299</v>
      </c>
      <c r="I141" s="111">
        <f t="shared" si="41"/>
        <v>2.5437789351623916</v>
      </c>
      <c r="J141" s="111">
        <f t="shared" si="41"/>
        <v>2.586928060914083</v>
      </c>
      <c r="K141" s="111">
        <f t="shared" si="41"/>
        <v>2.6708371466481871</v>
      </c>
      <c r="L141" s="111">
        <f t="shared" si="41"/>
        <v>2.7645571217782092</v>
      </c>
      <c r="M141" s="111">
        <f t="shared" si="41"/>
        <v>2.8543775695086362</v>
      </c>
      <c r="N141" s="111">
        <f t="shared" si="41"/>
        <v>2.9501217962838457</v>
      </c>
      <c r="O141" s="111">
        <f t="shared" si="41"/>
        <v>3.0813167988891137</v>
      </c>
      <c r="P141" s="111">
        <f t="shared" si="41"/>
        <v>3.1962522752032707</v>
      </c>
      <c r="Q141" s="111">
        <f t="shared" si="41"/>
        <v>3.2805609189591607</v>
      </c>
      <c r="R141" s="111">
        <f t="shared" ref="R141:V141" si="42">IF(R122=0,"",R122/R103)</f>
        <v>3.3589424310269482</v>
      </c>
      <c r="S141" s="111">
        <f t="shared" si="42"/>
        <v>3.4511762041566336</v>
      </c>
      <c r="T141" s="111">
        <f t="shared" si="42"/>
        <v>3.5665577377972109</v>
      </c>
      <c r="U141" s="111">
        <f t="shared" si="42"/>
        <v>3.7101661161537538</v>
      </c>
      <c r="V141" s="111">
        <f t="shared" si="42"/>
        <v>3.8220642870858077</v>
      </c>
      <c r="W141" s="111">
        <f t="shared" ref="W141" si="43">IF(W122=0,"",W122/W103)</f>
        <v>3.9410662241041594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0.56966950607225009</v>
      </c>
      <c r="C142" s="124">
        <f t="shared" si="44"/>
        <v>0.56914185961485586</v>
      </c>
      <c r="D142" s="124">
        <f t="shared" si="44"/>
        <v>0.57207106861980228</v>
      </c>
      <c r="E142" s="124">
        <f t="shared" si="44"/>
        <v>0.57353755277134766</v>
      </c>
      <c r="F142" s="124">
        <f t="shared" si="44"/>
        <v>0.57605269468474773</v>
      </c>
      <c r="G142" s="124">
        <f t="shared" si="44"/>
        <v>0.57711905201985092</v>
      </c>
      <c r="H142" s="124">
        <f t="shared" si="44"/>
        <v>0.58016177206924491</v>
      </c>
      <c r="I142" s="124">
        <f t="shared" si="44"/>
        <v>0.58482438969922235</v>
      </c>
      <c r="J142" s="124">
        <f t="shared" si="44"/>
        <v>0.58661142769791319</v>
      </c>
      <c r="K142" s="124">
        <f t="shared" si="44"/>
        <v>0.59036583160389</v>
      </c>
      <c r="L142" s="124">
        <f t="shared" si="44"/>
        <v>0.59689904524084947</v>
      </c>
      <c r="M142" s="124">
        <f t="shared" si="44"/>
        <v>0.60673614287850886</v>
      </c>
      <c r="N142" s="124">
        <f t="shared" si="44"/>
        <v>0.61876369761674777</v>
      </c>
      <c r="O142" s="124">
        <f t="shared" si="44"/>
        <v>0.63388026872266068</v>
      </c>
      <c r="P142" s="124">
        <f t="shared" si="44"/>
        <v>0.63257194319103283</v>
      </c>
      <c r="Q142" s="124">
        <f t="shared" si="44"/>
        <v>0.6388579547453066</v>
      </c>
      <c r="R142" s="124">
        <f t="shared" ref="R142:V142" si="45">IF(R123=0,"",R123/R104)</f>
        <v>0.63864090498153181</v>
      </c>
      <c r="S142" s="124">
        <f t="shared" si="45"/>
        <v>0.64848513132387076</v>
      </c>
      <c r="T142" s="124">
        <f t="shared" si="45"/>
        <v>0.66014559214189794</v>
      </c>
      <c r="U142" s="124">
        <f t="shared" si="45"/>
        <v>0.67349851978633501</v>
      </c>
      <c r="V142" s="124">
        <f t="shared" si="45"/>
        <v>0.68789182295140772</v>
      </c>
      <c r="W142" s="124">
        <f t="shared" ref="W142" si="46">IF(W123=0,"",W123/W104)</f>
        <v>0.7042216631251299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0.54574625795259324</v>
      </c>
      <c r="C143" s="111">
        <f t="shared" si="47"/>
        <v>0.54688514185360881</v>
      </c>
      <c r="D143" s="111">
        <f t="shared" si="47"/>
        <v>0.54798073259510449</v>
      </c>
      <c r="E143" s="111">
        <f t="shared" si="47"/>
        <v>0.54962728299697972</v>
      </c>
      <c r="F143" s="111">
        <f t="shared" si="47"/>
        <v>0.55105750812390764</v>
      </c>
      <c r="G143" s="111">
        <f t="shared" si="47"/>
        <v>0.55308598391217134</v>
      </c>
      <c r="H143" s="111">
        <f t="shared" si="47"/>
        <v>0.5551598166250109</v>
      </c>
      <c r="I143" s="111">
        <f t="shared" si="47"/>
        <v>0.55789073937325429</v>
      </c>
      <c r="J143" s="111">
        <f t="shared" si="47"/>
        <v>0.56169703806917792</v>
      </c>
      <c r="K143" s="111">
        <f t="shared" si="47"/>
        <v>0.56540824762557407</v>
      </c>
      <c r="L143" s="111">
        <f t="shared" si="47"/>
        <v>0.56904305365556207</v>
      </c>
      <c r="M143" s="111">
        <f t="shared" si="47"/>
        <v>0.57408990527882375</v>
      </c>
      <c r="N143" s="111">
        <f t="shared" si="47"/>
        <v>0.58183170975277965</v>
      </c>
      <c r="O143" s="111">
        <f t="shared" si="47"/>
        <v>0.59153831293396131</v>
      </c>
      <c r="P143" s="111">
        <f t="shared" si="47"/>
        <v>0.59716990064625208</v>
      </c>
      <c r="Q143" s="111">
        <f t="shared" si="47"/>
        <v>0.60525104391552942</v>
      </c>
      <c r="R143" s="111">
        <f t="shared" ref="R143:V143" si="48">IF(R124=0,"",R124/R105)</f>
        <v>0.62137652802677301</v>
      </c>
      <c r="S143" s="111">
        <f t="shared" si="48"/>
        <v>0.6382736286854952</v>
      </c>
      <c r="T143" s="111">
        <f t="shared" si="48"/>
        <v>0.65440324903614011</v>
      </c>
      <c r="U143" s="111">
        <f t="shared" si="48"/>
        <v>0.66958704329712748</v>
      </c>
      <c r="V143" s="111">
        <f t="shared" si="48"/>
        <v>0.68540220470526203</v>
      </c>
      <c r="W143" s="111">
        <f t="shared" ref="W143" si="49">IF(W124=0,"",W124/W105)</f>
        <v>0.70108075343997256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0.81995682995720309</v>
      </c>
      <c r="C144" s="111">
        <f t="shared" si="50"/>
        <v>0.83703202091633289</v>
      </c>
      <c r="D144" s="111">
        <f t="shared" si="50"/>
        <v>0.84922203012768394</v>
      </c>
      <c r="E144" s="111">
        <f t="shared" si="50"/>
        <v>0.83574676940415971</v>
      </c>
      <c r="F144" s="111">
        <f t="shared" si="50"/>
        <v>0.84023033366274102</v>
      </c>
      <c r="G144" s="111">
        <f t="shared" si="50"/>
        <v>0.85401023370161899</v>
      </c>
      <c r="H144" s="111">
        <f t="shared" si="50"/>
        <v>0.86173968864081807</v>
      </c>
      <c r="I144" s="111">
        <f t="shared" si="50"/>
        <v>0.84005668289378854</v>
      </c>
      <c r="J144" s="111">
        <f t="shared" si="50"/>
        <v>0.8524858372186741</v>
      </c>
      <c r="K144" s="111">
        <f t="shared" si="50"/>
        <v>0.86503510388141458</v>
      </c>
      <c r="L144" s="111">
        <f t="shared" si="50"/>
        <v>0.75338713107016919</v>
      </c>
      <c r="M144" s="111">
        <f t="shared" si="50"/>
        <v>0.87541050474979054</v>
      </c>
      <c r="N144" s="111">
        <f t="shared" si="50"/>
        <v>0.84809280635500184</v>
      </c>
      <c r="O144" s="111">
        <f t="shared" si="50"/>
        <v>0.84331421743065915</v>
      </c>
      <c r="P144" s="111">
        <f t="shared" si="50"/>
        <v>0.8860387573436076</v>
      </c>
      <c r="Q144" s="111">
        <f t="shared" si="50"/>
        <v>0.8717449382714284</v>
      </c>
      <c r="R144" s="111">
        <f t="shared" ref="R144:V144" si="51">IF(R125=0,"",R125/R106)</f>
        <v>0.88961181275003343</v>
      </c>
      <c r="S144" s="111">
        <f t="shared" si="51"/>
        <v>0.88373204347576639</v>
      </c>
      <c r="T144" s="111">
        <f t="shared" si="51"/>
        <v>0.89153274814572037</v>
      </c>
      <c r="U144" s="111">
        <f t="shared" si="51"/>
        <v>0.90674968948800883</v>
      </c>
      <c r="V144" s="111">
        <f t="shared" si="51"/>
        <v>0.91036372168320789</v>
      </c>
      <c r="W144" s="111">
        <f t="shared" ref="W144" si="52">IF(W125=0,"",W125/W106)</f>
        <v>0.91320971984271104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0.54574625795259324</v>
      </c>
      <c r="C145" s="112">
        <f t="shared" si="53"/>
        <v>0.54826745017970868</v>
      </c>
      <c r="D145" s="112">
        <f t="shared" si="53"/>
        <v>0.54846842403714025</v>
      </c>
      <c r="E145" s="112">
        <f t="shared" si="53"/>
        <v>0.54989956071090229</v>
      </c>
      <c r="F145" s="112">
        <f t="shared" si="53"/>
        <v>0.55112026855335716</v>
      </c>
      <c r="G145" s="112">
        <f t="shared" si="53"/>
        <v>0.55578941727569264</v>
      </c>
      <c r="H145" s="112">
        <f t="shared" si="53"/>
        <v>0.56039201862940236</v>
      </c>
      <c r="I145" s="112">
        <f t="shared" si="53"/>
        <v>0.5646624498981867</v>
      </c>
      <c r="J145" s="112">
        <f t="shared" si="53"/>
        <v>0.57000803307305181</v>
      </c>
      <c r="K145" s="112">
        <f t="shared" si="53"/>
        <v>0.57452372002475116</v>
      </c>
      <c r="L145" s="112">
        <f t="shared" si="53"/>
        <v>0.57924126612275817</v>
      </c>
      <c r="M145" s="112">
        <f t="shared" si="53"/>
        <v>0.58439047201311056</v>
      </c>
      <c r="N145" s="112">
        <f t="shared" si="53"/>
        <v>0.58595755563502439</v>
      </c>
      <c r="O145" s="112">
        <f t="shared" si="53"/>
        <v>0.58733288392226113</v>
      </c>
      <c r="P145" s="112">
        <f t="shared" si="53"/>
        <v>0.59750810418796341</v>
      </c>
      <c r="Q145" s="112">
        <f t="shared" si="53"/>
        <v>0.59837899836395458</v>
      </c>
      <c r="R145" s="112">
        <f t="shared" ref="R145:V145" si="54">IF(R126=0,"",R126/R107)</f>
        <v>0.62158981995980067</v>
      </c>
      <c r="S145" s="112">
        <f t="shared" si="54"/>
        <v>0.63540609887995836</v>
      </c>
      <c r="T145" s="112">
        <f t="shared" si="54"/>
        <v>0.65230613821816663</v>
      </c>
      <c r="U145" s="112">
        <f t="shared" si="54"/>
        <v>0.67218585756977989</v>
      </c>
      <c r="V145" s="112">
        <f t="shared" si="54"/>
        <v>0.69019588981578128</v>
      </c>
      <c r="W145" s="112">
        <f t="shared" ref="W145" si="55">IF(W126=0,"",W126/W107)</f>
        <v>0.70229602085494192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0.68212879783649916</v>
      </c>
      <c r="D147" s="112">
        <f t="shared" si="59"/>
        <v>0.68613759996088497</v>
      </c>
      <c r="E147" s="112">
        <f t="shared" si="59"/>
        <v>0.68984715243201089</v>
      </c>
      <c r="F147" s="112">
        <f t="shared" si="59"/>
        <v>0.69381762169850958</v>
      </c>
      <c r="G147" s="112">
        <f t="shared" si="59"/>
        <v>0.69841432693245165</v>
      </c>
      <c r="H147" s="112">
        <f t="shared" si="59"/>
        <v>0.70347883751963303</v>
      </c>
      <c r="I147" s="112">
        <f t="shared" si="59"/>
        <v>0.70600764594663168</v>
      </c>
      <c r="J147" s="112">
        <f t="shared" si="59"/>
        <v>0.70677616055218229</v>
      </c>
      <c r="K147" s="112">
        <f t="shared" si="59"/>
        <v>0.70817243610431158</v>
      </c>
      <c r="L147" s="112">
        <f t="shared" si="59"/>
        <v>0.70964150787283575</v>
      </c>
      <c r="M147" s="112">
        <f t="shared" si="59"/>
        <v>0.7119326766499785</v>
      </c>
      <c r="N147" s="112">
        <f t="shared" si="59"/>
        <v>0.71497356074503682</v>
      </c>
      <c r="O147" s="112">
        <f t="shared" si="59"/>
        <v>0.71968879825495757</v>
      </c>
      <c r="P147" s="112">
        <f t="shared" si="59"/>
        <v>0.72238069248866754</v>
      </c>
      <c r="Q147" s="112">
        <f t="shared" si="59"/>
        <v>0.7238087867807993</v>
      </c>
      <c r="R147" s="112">
        <f t="shared" ref="R147:V147" si="60">IF(R128=0,"",R128/R109)</f>
        <v>0.72926711647582521</v>
      </c>
      <c r="S147" s="112">
        <f t="shared" si="60"/>
        <v>0.7327005296366671</v>
      </c>
      <c r="T147" s="112">
        <f t="shared" si="60"/>
        <v>0.73514708286434416</v>
      </c>
      <c r="U147" s="112">
        <f t="shared" si="60"/>
        <v>0.73568788714509792</v>
      </c>
      <c r="V147" s="112">
        <f t="shared" si="60"/>
        <v>0.73577104357502765</v>
      </c>
      <c r="W147" s="112">
        <f t="shared" ref="W147" si="61">IF(W128=0,"",W128/W109)</f>
        <v>0.77982420860333124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0.90052159939018461</v>
      </c>
      <c r="D148" s="113">
        <f t="shared" si="62"/>
        <v>0.90973311504658072</v>
      </c>
      <c r="E148" s="113">
        <f t="shared" si="62"/>
        <v>0.90216860114341646</v>
      </c>
      <c r="F148" s="113">
        <f t="shared" si="62"/>
        <v>0.90641279919057505</v>
      </c>
      <c r="G148" s="113">
        <f t="shared" si="62"/>
        <v>0.91565358622249626</v>
      </c>
      <c r="H148" s="113">
        <f t="shared" si="62"/>
        <v>0.92103951547969554</v>
      </c>
      <c r="I148" s="113">
        <f t="shared" si="62"/>
        <v>0.90705849462143395</v>
      </c>
      <c r="J148" s="113">
        <f t="shared" si="62"/>
        <v>0.91355186477568961</v>
      </c>
      <c r="K148" s="113">
        <f t="shared" si="62"/>
        <v>0.92069377678006048</v>
      </c>
      <c r="L148" s="113">
        <f t="shared" si="62"/>
        <v>0.84532421134875746</v>
      </c>
      <c r="M148" s="113">
        <f t="shared" si="62"/>
        <v>0.92579157776858678</v>
      </c>
      <c r="N148" s="113">
        <f t="shared" si="62"/>
        <v>0.90855707816314368</v>
      </c>
      <c r="O148" s="113">
        <f t="shared" si="62"/>
        <v>0.90619111026590671</v>
      </c>
      <c r="P148" s="113">
        <f t="shared" si="62"/>
        <v>0.93132507228329098</v>
      </c>
      <c r="Q148" s="113">
        <f t="shared" si="62"/>
        <v>0.92213822094018327</v>
      </c>
      <c r="R148" s="113">
        <f t="shared" ref="R148:V148" si="63">IF(R129=0,"",R129/R110)</f>
        <v>0.92958052511761202</v>
      </c>
      <c r="S148" s="113">
        <f t="shared" si="63"/>
        <v>0.92314165243958535</v>
      </c>
      <c r="T148" s="113">
        <f t="shared" si="63"/>
        <v>0.92454044156759019</v>
      </c>
      <c r="U148" s="113">
        <f t="shared" si="63"/>
        <v>0.93012105917362953</v>
      </c>
      <c r="V148" s="113">
        <f t="shared" si="63"/>
        <v>0.92761531265508401</v>
      </c>
      <c r="W148" s="113">
        <f t="shared" ref="W148" si="64">IF(W129=0,"",W129/W110)</f>
        <v>0.94119916320203123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0.68142955197313693</v>
      </c>
      <c r="D149" s="111">
        <f t="shared" si="65"/>
        <v>0.68480038235857432</v>
      </c>
      <c r="E149" s="111">
        <f t="shared" si="65"/>
        <v>0.68890769512404426</v>
      </c>
      <c r="F149" s="111">
        <f t="shared" si="65"/>
        <v>0.69339049230063554</v>
      </c>
      <c r="G149" s="111">
        <f t="shared" si="65"/>
        <v>0.69882740542369881</v>
      </c>
      <c r="H149" s="111">
        <f t="shared" si="65"/>
        <v>0.70442306341218064</v>
      </c>
      <c r="I149" s="111">
        <f t="shared" si="65"/>
        <v>0.70699251482574155</v>
      </c>
      <c r="J149" s="111">
        <f t="shared" si="65"/>
        <v>0.70777189120116046</v>
      </c>
      <c r="K149" s="111">
        <f t="shared" si="65"/>
        <v>0.70920945460835771</v>
      </c>
      <c r="L149" s="111">
        <f t="shared" si="65"/>
        <v>0.71125528472141997</v>
      </c>
      <c r="M149" s="111">
        <f t="shared" si="65"/>
        <v>0.71359614161985452</v>
      </c>
      <c r="N149" s="111">
        <f t="shared" si="65"/>
        <v>0.71568573660314594</v>
      </c>
      <c r="O149" s="111">
        <f t="shared" si="65"/>
        <v>0.71849669107092073</v>
      </c>
      <c r="P149" s="111">
        <f t="shared" si="65"/>
        <v>0.72093195236145735</v>
      </c>
      <c r="Q149" s="111">
        <f t="shared" si="65"/>
        <v>0.7220330926820715</v>
      </c>
      <c r="R149" s="111">
        <f t="shared" ref="R149:V149" si="66">IF(R130=0,"",R130/R111)</f>
        <v>0.72882612074342035</v>
      </c>
      <c r="S149" s="111">
        <f t="shared" si="66"/>
        <v>0.73351837564476019</v>
      </c>
      <c r="T149" s="111">
        <f t="shared" si="66"/>
        <v>0.73667589023896107</v>
      </c>
      <c r="U149" s="111">
        <f t="shared" si="66"/>
        <v>0.73729399966202036</v>
      </c>
      <c r="V149" s="111">
        <f t="shared" si="66"/>
        <v>0.73738424716168427</v>
      </c>
      <c r="W149" s="111">
        <f t="shared" ref="W149" si="67">IF(W130=0,"",W130/W111)</f>
        <v>0.78227119740626372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0.6833049915339271</v>
      </c>
      <c r="C151" s="124">
        <f t="shared" si="71"/>
        <v>0.6879925896819995</v>
      </c>
      <c r="D151" s="124">
        <f t="shared" si="71"/>
        <v>0.6885781476599141</v>
      </c>
      <c r="E151" s="124">
        <f t="shared" si="71"/>
        <v>0.69185473984432666</v>
      </c>
      <c r="F151" s="124">
        <f t="shared" si="71"/>
        <v>0.68637246946732811</v>
      </c>
      <c r="G151" s="124">
        <f t="shared" si="71"/>
        <v>0.69332721170640488</v>
      </c>
      <c r="H151" s="124">
        <f t="shared" si="71"/>
        <v>0.69966820467252555</v>
      </c>
      <c r="I151" s="124">
        <f t="shared" si="71"/>
        <v>0.70179211301673017</v>
      </c>
      <c r="J151" s="124">
        <f t="shared" si="71"/>
        <v>0.70901783110570282</v>
      </c>
      <c r="K151" s="124">
        <f t="shared" si="71"/>
        <v>0.69849737089331632</v>
      </c>
      <c r="L151" s="124">
        <f t="shared" si="71"/>
        <v>0.71378836490343611</v>
      </c>
      <c r="M151" s="124">
        <f t="shared" si="71"/>
        <v>0.71293028036935258</v>
      </c>
      <c r="N151" s="124">
        <f t="shared" si="71"/>
        <v>0.72046404087275595</v>
      </c>
      <c r="O151" s="124">
        <f t="shared" si="71"/>
        <v>0.72515405075065076</v>
      </c>
      <c r="P151" s="124">
        <f t="shared" si="71"/>
        <v>0.71958755088592596</v>
      </c>
      <c r="Q151" s="124">
        <f t="shared" si="71"/>
        <v>0.72663250065701956</v>
      </c>
      <c r="R151" s="124">
        <f t="shared" ref="R151:V151" si="72">IF(R132=0,"",R132/R113)</f>
        <v>0.73429109209079679</v>
      </c>
      <c r="S151" s="124">
        <f t="shared" si="72"/>
        <v>0.74006703018051501</v>
      </c>
      <c r="T151" s="124">
        <f t="shared" si="72"/>
        <v>0.74786713189369125</v>
      </c>
      <c r="U151" s="124">
        <f t="shared" si="72"/>
        <v>0.75844109415994909</v>
      </c>
      <c r="V151" s="124">
        <f t="shared" si="72"/>
        <v>0.76947428446197297</v>
      </c>
      <c r="W151" s="124">
        <f t="shared" ref="W151" si="73">IF(W132=0,"",W132/W113)</f>
        <v>0.78261781512768291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0.61501125487990871</v>
      </c>
      <c r="D152" s="111">
        <f t="shared" si="74"/>
        <v>0.61595457164863887</v>
      </c>
      <c r="E152" s="111">
        <f t="shared" si="74"/>
        <v>0.61699621654955772</v>
      </c>
      <c r="F152" s="111">
        <f t="shared" si="74"/>
        <v>0.6180798481679306</v>
      </c>
      <c r="G152" s="111">
        <f t="shared" si="74"/>
        <v>0.6192191115947504</v>
      </c>
      <c r="H152" s="111">
        <f t="shared" si="74"/>
        <v>0.6204305172654021</v>
      </c>
      <c r="I152" s="111">
        <f t="shared" si="74"/>
        <v>0.62100789198984541</v>
      </c>
      <c r="J152" s="111">
        <f t="shared" si="74"/>
        <v>0.62110288204504405</v>
      </c>
      <c r="K152" s="111">
        <f t="shared" si="74"/>
        <v>0.62124124811648196</v>
      </c>
      <c r="L152" s="111">
        <f t="shared" si="74"/>
        <v>0.62138084352064038</v>
      </c>
      <c r="M152" s="111">
        <f t="shared" si="74"/>
        <v>0.62153571447203337</v>
      </c>
      <c r="N152" s="111">
        <f t="shared" si="74"/>
        <v>0.62168435514898623</v>
      </c>
      <c r="O152" s="111">
        <f t="shared" si="74"/>
        <v>0.62181142263074307</v>
      </c>
      <c r="P152" s="111">
        <f t="shared" si="74"/>
        <v>0.62186246601816708</v>
      </c>
      <c r="Q152" s="111">
        <f t="shared" si="74"/>
        <v>0.62190357375720173</v>
      </c>
      <c r="R152" s="111">
        <f t="shared" ref="R152:V152" si="75">IF(R133=0,"",R133/R114)</f>
        <v>0.62196155247013329</v>
      </c>
      <c r="S152" s="111">
        <f t="shared" si="75"/>
        <v>0.62211253722832016</v>
      </c>
      <c r="T152" s="111">
        <f t="shared" si="75"/>
        <v>0.62238692766862447</v>
      </c>
      <c r="U152" s="111">
        <f t="shared" si="75"/>
        <v>0.62286444978613442</v>
      </c>
      <c r="V152" s="111">
        <f t="shared" si="75"/>
        <v>0.62353354621788759</v>
      </c>
      <c r="W152" s="111">
        <f t="shared" ref="W152" si="76">IF(W133=0,"",W133/W114)</f>
        <v>0.62427478308763196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0.76066042332391348</v>
      </c>
      <c r="D153" s="45">
        <f t="shared" si="77"/>
        <v>0.76288003978555596</v>
      </c>
      <c r="E153" s="45">
        <f t="shared" si="77"/>
        <v>0.76552859553240493</v>
      </c>
      <c r="F153" s="45">
        <f t="shared" si="77"/>
        <v>0.76821937028822118</v>
      </c>
      <c r="G153" s="45">
        <f t="shared" si="77"/>
        <v>0.7717209595647091</v>
      </c>
      <c r="H153" s="45">
        <f t="shared" si="77"/>
        <v>0.77571434398611649</v>
      </c>
      <c r="I153" s="45">
        <f t="shared" si="77"/>
        <v>0.77781260033553856</v>
      </c>
      <c r="J153" s="45">
        <f t="shared" si="77"/>
        <v>0.77894651286311078</v>
      </c>
      <c r="K153" s="45">
        <f t="shared" si="77"/>
        <v>0.78041501493157062</v>
      </c>
      <c r="L153" s="45">
        <f t="shared" si="77"/>
        <v>0.78180890015516369</v>
      </c>
      <c r="M153" s="45">
        <f t="shared" si="77"/>
        <v>0.78354209239469397</v>
      </c>
      <c r="N153" s="45">
        <f t="shared" si="77"/>
        <v>0.78589780347842597</v>
      </c>
      <c r="O153" s="45">
        <f t="shared" si="77"/>
        <v>0.78919185579417894</v>
      </c>
      <c r="P153" s="45">
        <f t="shared" si="77"/>
        <v>0.79176028304173329</v>
      </c>
      <c r="Q153" s="45">
        <f t="shared" si="77"/>
        <v>0.79522736553189211</v>
      </c>
      <c r="R153" s="45">
        <f t="shared" ref="R153:V153" si="78">IF(R134=0,"",R134/R115)</f>
        <v>0.79956886100987257</v>
      </c>
      <c r="S153" s="45">
        <f t="shared" si="78"/>
        <v>0.80640560385467719</v>
      </c>
      <c r="T153" s="45">
        <f t="shared" si="78"/>
        <v>0.81476569657554632</v>
      </c>
      <c r="U153" s="45">
        <f t="shared" si="78"/>
        <v>0.82601630755539879</v>
      </c>
      <c r="V153" s="45">
        <f t="shared" si="78"/>
        <v>0.83906085225527738</v>
      </c>
      <c r="W153" s="45">
        <f t="shared" ref="W153" si="79">IF(W134=0,"",W134/W115)</f>
        <v>0.85121720654702659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25319.262014076288</v>
      </c>
      <c r="C155" s="117">
        <f t="shared" si="80"/>
        <v>28631.878294850081</v>
      </c>
      <c r="D155" s="117">
        <f t="shared" si="80"/>
        <v>24927.367956377409</v>
      </c>
      <c r="E155" s="117">
        <f t="shared" si="80"/>
        <v>26306.637094692407</v>
      </c>
      <c r="F155" s="117">
        <f t="shared" si="80"/>
        <v>25781.071920464023</v>
      </c>
      <c r="G155" s="117">
        <f t="shared" si="80"/>
        <v>25734.243398600109</v>
      </c>
      <c r="H155" s="117">
        <f t="shared" si="80"/>
        <v>23542.337835833758</v>
      </c>
      <c r="I155" s="117">
        <f t="shared" si="80"/>
        <v>19721.27410883379</v>
      </c>
      <c r="J155" s="117">
        <f t="shared" si="80"/>
        <v>22810.971812333079</v>
      </c>
      <c r="K155" s="117">
        <f t="shared" si="80"/>
        <v>22000.049958483451</v>
      </c>
      <c r="L155" s="117">
        <f t="shared" si="80"/>
        <v>20171.34027610573</v>
      </c>
      <c r="M155" s="117">
        <f t="shared" si="80"/>
        <v>16164.556733951566</v>
      </c>
      <c r="N155" s="117">
        <f t="shared" si="80"/>
        <v>16935.477694809746</v>
      </c>
      <c r="O155" s="117">
        <f t="shared" si="80"/>
        <v>17477.542806605969</v>
      </c>
      <c r="P155" s="117">
        <f t="shared" si="80"/>
        <v>14267.862051604801</v>
      </c>
      <c r="Q155" s="117">
        <f t="shared" si="80"/>
        <v>14610.410309710172</v>
      </c>
      <c r="R155" s="117">
        <f t="shared" ref="R155:V155" si="81">R156+R159+R161+R170</f>
        <v>13360.722671533602</v>
      </c>
      <c r="S155" s="117">
        <f t="shared" si="81"/>
        <v>13347.346399903727</v>
      </c>
      <c r="T155" s="117">
        <f t="shared" si="81"/>
        <v>11853.776109710694</v>
      </c>
      <c r="U155" s="117">
        <f t="shared" si="81"/>
        <v>11143.299246837547</v>
      </c>
      <c r="V155" s="117">
        <f t="shared" si="81"/>
        <v>10657.6831125804</v>
      </c>
      <c r="W155" s="117">
        <f t="shared" ref="W155" si="82">W156+W159+W161+W170</f>
        <v>10133.361673800409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22921.445151694104</v>
      </c>
      <c r="C156" s="122">
        <f t="shared" si="83"/>
        <v>26171.70933948781</v>
      </c>
      <c r="D156" s="122">
        <f t="shared" si="83"/>
        <v>22594.93982244618</v>
      </c>
      <c r="E156" s="122">
        <f t="shared" si="83"/>
        <v>23903.334668552929</v>
      </c>
      <c r="F156" s="122">
        <f t="shared" si="83"/>
        <v>23503.59218025134</v>
      </c>
      <c r="G156" s="122">
        <f t="shared" si="83"/>
        <v>23518.656827800114</v>
      </c>
      <c r="H156" s="122">
        <f t="shared" si="83"/>
        <v>21361.363968397076</v>
      </c>
      <c r="I156" s="122">
        <f t="shared" si="83"/>
        <v>17676.143587787916</v>
      </c>
      <c r="J156" s="122">
        <f t="shared" si="83"/>
        <v>20647.267362097275</v>
      </c>
      <c r="K156" s="122">
        <f t="shared" si="83"/>
        <v>20004.322840389872</v>
      </c>
      <c r="L156" s="122">
        <f t="shared" si="83"/>
        <v>18296.356973005655</v>
      </c>
      <c r="M156" s="122">
        <f t="shared" si="83"/>
        <v>14308.777118548556</v>
      </c>
      <c r="N156" s="122">
        <f t="shared" si="83"/>
        <v>15218.505310086823</v>
      </c>
      <c r="O156" s="122">
        <f t="shared" si="83"/>
        <v>15897.04104124667</v>
      </c>
      <c r="P156" s="122">
        <f t="shared" si="83"/>
        <v>12613.855555565769</v>
      </c>
      <c r="Q156" s="122">
        <f t="shared" si="83"/>
        <v>13098.75220762774</v>
      </c>
      <c r="R156" s="122">
        <f t="shared" ref="R156:V156" si="84">SUM(R157:R158)</f>
        <v>11686.913105459336</v>
      </c>
      <c r="S156" s="122">
        <f t="shared" si="84"/>
        <v>11613.513159606569</v>
      </c>
      <c r="T156" s="122">
        <f t="shared" si="84"/>
        <v>10231.628591569364</v>
      </c>
      <c r="U156" s="122">
        <f t="shared" si="84"/>
        <v>9609.8703701220547</v>
      </c>
      <c r="V156" s="122">
        <f t="shared" si="84"/>
        <v>9081.3016522750931</v>
      </c>
      <c r="W156" s="122">
        <f t="shared" ref="W156" si="85">SUM(W157:W158)</f>
        <v>8814.5578533334192</v>
      </c>
      <c r="DA156" s="130" t="s">
        <v>2114</v>
      </c>
    </row>
    <row r="157" spans="1:105" ht="12" customHeight="1" x14ac:dyDescent="0.25">
      <c r="A157" s="97" t="s">
        <v>216</v>
      </c>
      <c r="B157" s="98">
        <v>22921.445151694104</v>
      </c>
      <c r="C157" s="98">
        <v>26171.70933948781</v>
      </c>
      <c r="D157" s="98">
        <v>22594.93982244618</v>
      </c>
      <c r="E157" s="98">
        <v>23903.334668552929</v>
      </c>
      <c r="F157" s="98">
        <v>23503.59218025134</v>
      </c>
      <c r="G157" s="98">
        <v>23518.656827800114</v>
      </c>
      <c r="H157" s="98">
        <v>21361.363968397076</v>
      </c>
      <c r="I157" s="98">
        <v>17676.143587787916</v>
      </c>
      <c r="J157" s="98">
        <v>20647.267362097275</v>
      </c>
      <c r="K157" s="98">
        <v>20004.322840389872</v>
      </c>
      <c r="L157" s="98">
        <v>18296.356973005655</v>
      </c>
      <c r="M157" s="98">
        <v>14308.777118548556</v>
      </c>
      <c r="N157" s="98">
        <v>15218.505310086823</v>
      </c>
      <c r="O157" s="98">
        <v>15897.04104124667</v>
      </c>
      <c r="P157" s="98">
        <v>12613.855555565769</v>
      </c>
      <c r="Q157" s="98">
        <v>13098.75220762774</v>
      </c>
      <c r="R157" s="98">
        <v>11686.913105459336</v>
      </c>
      <c r="S157" s="98">
        <v>11613.513159606569</v>
      </c>
      <c r="T157" s="98">
        <v>10231.628591569364</v>
      </c>
      <c r="U157" s="98">
        <v>9609.8703701220547</v>
      </c>
      <c r="V157" s="98">
        <v>9081.3016522750931</v>
      </c>
      <c r="W157" s="98">
        <v>8814.5578533334192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1851.702816625896</v>
      </c>
      <c r="C161" s="122">
        <v>1946.7600527921868</v>
      </c>
      <c r="D161" s="122">
        <v>1817.3415632338194</v>
      </c>
      <c r="E161" s="122">
        <v>1923.6190301670754</v>
      </c>
      <c r="F161" s="122">
        <v>1813.4502072286616</v>
      </c>
      <c r="G161" s="122">
        <v>1774.4409653598887</v>
      </c>
      <c r="H161" s="122">
        <v>1766.6794409629335</v>
      </c>
      <c r="I161" s="122">
        <v>1621.1542021320843</v>
      </c>
      <c r="J161" s="122">
        <v>1779.7002007427272</v>
      </c>
      <c r="K161" s="122">
        <v>1628.717967170116</v>
      </c>
      <c r="L161" s="122">
        <v>1528.7104926343379</v>
      </c>
      <c r="M161" s="122">
        <v>1520.9194409714355</v>
      </c>
      <c r="N161" s="122">
        <v>1410.9377463531732</v>
      </c>
      <c r="O161" s="122">
        <v>1284.7568634733216</v>
      </c>
      <c r="P161" s="122">
        <v>1365.0867578342295</v>
      </c>
      <c r="Q161" s="122">
        <v>1243.6764897722594</v>
      </c>
      <c r="R161" s="122">
        <v>1453.7907305406516</v>
      </c>
      <c r="S161" s="122">
        <v>1518.2546206734291</v>
      </c>
      <c r="T161" s="122">
        <v>1427.0871196306232</v>
      </c>
      <c r="U161" s="122">
        <v>1360.1431737179489</v>
      </c>
      <c r="V161" s="122">
        <v>1409.0151679249002</v>
      </c>
      <c r="W161" s="122">
        <v>1181.2220957065895</v>
      </c>
      <c r="DA161" s="130" t="s">
        <v>2119</v>
      </c>
    </row>
    <row r="162" spans="1:105" ht="12" customHeight="1" x14ac:dyDescent="0.25">
      <c r="A162" s="97" t="s">
        <v>138</v>
      </c>
      <c r="B162" s="98">
        <v>1851.5370049896162</v>
      </c>
      <c r="C162" s="98">
        <v>1946.5907017445138</v>
      </c>
      <c r="D162" s="98">
        <v>1817.2037653959349</v>
      </c>
      <c r="E162" s="98">
        <v>1923.4579320327005</v>
      </c>
      <c r="F162" s="98">
        <v>1813.3037066566521</v>
      </c>
      <c r="G162" s="98">
        <v>1774.2898246887041</v>
      </c>
      <c r="H162" s="98">
        <v>1766.5095308846621</v>
      </c>
      <c r="I162" s="98">
        <v>1620.9361691074862</v>
      </c>
      <c r="J162" s="98">
        <v>1779.426936511763</v>
      </c>
      <c r="K162" s="98">
        <v>1628.4393586613733</v>
      </c>
      <c r="L162" s="98">
        <v>1528.0019855777168</v>
      </c>
      <c r="M162" s="98">
        <v>1520.5307618458448</v>
      </c>
      <c r="N162" s="98">
        <v>1410.4685163594463</v>
      </c>
      <c r="O162" s="98">
        <v>1284.3119641375729</v>
      </c>
      <c r="P162" s="98">
        <v>1364.7224675540331</v>
      </c>
      <c r="Q162" s="98">
        <v>1243.3140884362472</v>
      </c>
      <c r="R162" s="98">
        <v>1453.3658585357102</v>
      </c>
      <c r="S162" s="98">
        <v>1517.7580119609686</v>
      </c>
      <c r="T162" s="98">
        <v>1426.6140252356213</v>
      </c>
      <c r="U162" s="98">
        <v>1359.7074655643119</v>
      </c>
      <c r="V162" s="98">
        <v>1408.5333786025055</v>
      </c>
      <c r="W162" s="98">
        <v>1180.8178595100401</v>
      </c>
      <c r="DA162" s="63" t="s">
        <v>2120</v>
      </c>
    </row>
    <row r="163" spans="1:105" ht="12" customHeight="1" x14ac:dyDescent="0.25">
      <c r="A163" s="97" t="s">
        <v>137</v>
      </c>
      <c r="B163" s="98">
        <v>0.165811636279838</v>
      </c>
      <c r="C163" s="98">
        <v>0.16935104767293938</v>
      </c>
      <c r="D163" s="98">
        <v>0.1377978378844788</v>
      </c>
      <c r="E163" s="98">
        <v>0.16109813437488715</v>
      </c>
      <c r="F163" s="98">
        <v>0.14650057200953903</v>
      </c>
      <c r="G163" s="98">
        <v>0.15114067118456578</v>
      </c>
      <c r="H163" s="98">
        <v>0.16991007827150731</v>
      </c>
      <c r="I163" s="98">
        <v>0.21803302459798823</v>
      </c>
      <c r="J163" s="98">
        <v>0.27326423096433128</v>
      </c>
      <c r="K163" s="98">
        <v>0.27860850874273907</v>
      </c>
      <c r="L163" s="98">
        <v>0.70850705662102631</v>
      </c>
      <c r="M163" s="98">
        <v>0.38867912559063506</v>
      </c>
      <c r="N163" s="98">
        <v>0.46922999372698743</v>
      </c>
      <c r="O163" s="98">
        <v>0.44489933574864254</v>
      </c>
      <c r="P163" s="98">
        <v>0.36429028019638515</v>
      </c>
      <c r="Q163" s="98">
        <v>0.3624013360121956</v>
      </c>
      <c r="R163" s="98">
        <v>0.42487200494139521</v>
      </c>
      <c r="S163" s="98">
        <v>0.49660871246054217</v>
      </c>
      <c r="T163" s="98">
        <v>0.47309439500196115</v>
      </c>
      <c r="U163" s="98">
        <v>0.43570815363707066</v>
      </c>
      <c r="V163" s="98">
        <v>0.48178932239464933</v>
      </c>
      <c r="W163" s="98">
        <v>0.40423619654945792</v>
      </c>
      <c r="DA163" s="63" t="s">
        <v>2121</v>
      </c>
    </row>
    <row r="164" spans="1:105" ht="12" customHeight="1" x14ac:dyDescent="0.25">
      <c r="A164" s="100" t="s">
        <v>216</v>
      </c>
      <c r="B164" s="101">
        <v>0.165811636279838</v>
      </c>
      <c r="C164" s="101">
        <v>0.16935104767293938</v>
      </c>
      <c r="D164" s="101">
        <v>0.1377978378844788</v>
      </c>
      <c r="E164" s="101">
        <v>0.16109813437488715</v>
      </c>
      <c r="F164" s="101">
        <v>0.14650057200953903</v>
      </c>
      <c r="G164" s="101">
        <v>0.15114067118456578</v>
      </c>
      <c r="H164" s="101">
        <v>0.16991007827150731</v>
      </c>
      <c r="I164" s="101">
        <v>0.21803302459798823</v>
      </c>
      <c r="J164" s="101">
        <v>0.27326423096433128</v>
      </c>
      <c r="K164" s="101">
        <v>0.27860850874273907</v>
      </c>
      <c r="L164" s="101">
        <v>0.70850705662102631</v>
      </c>
      <c r="M164" s="101">
        <v>0.38867912559063506</v>
      </c>
      <c r="N164" s="101">
        <v>0.46922999372698743</v>
      </c>
      <c r="O164" s="101">
        <v>0.44489933574864254</v>
      </c>
      <c r="P164" s="101">
        <v>0.36429028019638515</v>
      </c>
      <c r="Q164" s="101">
        <v>0.3624013360121956</v>
      </c>
      <c r="R164" s="101">
        <v>0.42487200494139521</v>
      </c>
      <c r="S164" s="101">
        <v>0.49660871246054217</v>
      </c>
      <c r="T164" s="101">
        <v>0.47309439500196115</v>
      </c>
      <c r="U164" s="101">
        <v>0.43570815363707066</v>
      </c>
      <c r="V164" s="101">
        <v>0.48178932239464933</v>
      </c>
      <c r="W164" s="101">
        <v>0.40423619654945792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546.11404575628683</v>
      </c>
      <c r="C170" s="122">
        <v>513.40890257008323</v>
      </c>
      <c r="D170" s="122">
        <v>515.08657069740991</v>
      </c>
      <c r="E170" s="122">
        <v>479.68339597240362</v>
      </c>
      <c r="F170" s="122">
        <v>464.02953298402008</v>
      </c>
      <c r="G170" s="122">
        <v>441.14560544010692</v>
      </c>
      <c r="H170" s="122">
        <v>414.29442647374907</v>
      </c>
      <c r="I170" s="122">
        <v>423.97631891378796</v>
      </c>
      <c r="J170" s="122">
        <v>384.00424949307819</v>
      </c>
      <c r="K170" s="122">
        <v>367.00915092346361</v>
      </c>
      <c r="L170" s="122">
        <v>346.27281046573796</v>
      </c>
      <c r="M170" s="122">
        <v>334.86017443157453</v>
      </c>
      <c r="N170" s="122">
        <v>306.03463836975169</v>
      </c>
      <c r="O170" s="122">
        <v>295.74490188597775</v>
      </c>
      <c r="P170" s="122">
        <v>288.91973820480183</v>
      </c>
      <c r="Q170" s="122">
        <v>267.98161231017434</v>
      </c>
      <c r="R170" s="122">
        <v>220.01883553361432</v>
      </c>
      <c r="S170" s="122">
        <v>215.57861962372721</v>
      </c>
      <c r="T170" s="122">
        <v>195.06039851070662</v>
      </c>
      <c r="U170" s="122">
        <v>173.28570299754426</v>
      </c>
      <c r="V170" s="122">
        <v>167.36629238040535</v>
      </c>
      <c r="W170" s="122">
        <v>137.58172476040087</v>
      </c>
      <c r="DA170" s="130" t="s">
        <v>2128</v>
      </c>
    </row>
    <row r="171" spans="1:105" ht="12" customHeight="1" x14ac:dyDescent="0.25">
      <c r="A171" s="97" t="s">
        <v>50</v>
      </c>
      <c r="B171" s="98">
        <v>546.11404575628683</v>
      </c>
      <c r="C171" s="98">
        <v>513.40890257008323</v>
      </c>
      <c r="D171" s="98">
        <v>515.08657069740991</v>
      </c>
      <c r="E171" s="98">
        <v>479.68339597240362</v>
      </c>
      <c r="F171" s="98">
        <v>464.02953298402008</v>
      </c>
      <c r="G171" s="98">
        <v>441.14560544010692</v>
      </c>
      <c r="H171" s="98">
        <v>414.29442647374907</v>
      </c>
      <c r="I171" s="98">
        <v>423.97631891378796</v>
      </c>
      <c r="J171" s="98">
        <v>384.00424949307819</v>
      </c>
      <c r="K171" s="98">
        <v>367.00915092346361</v>
      </c>
      <c r="L171" s="98">
        <v>346.27281046573796</v>
      </c>
      <c r="M171" s="98">
        <v>334.86017443157453</v>
      </c>
      <c r="N171" s="98">
        <v>306.03463836975169</v>
      </c>
      <c r="O171" s="98">
        <v>295.74490188597775</v>
      </c>
      <c r="P171" s="98">
        <v>288.91973820480183</v>
      </c>
      <c r="Q171" s="98">
        <v>267.98161231017434</v>
      </c>
      <c r="R171" s="98">
        <v>220.01883553361432</v>
      </c>
      <c r="S171" s="98">
        <v>215.57861962372721</v>
      </c>
      <c r="T171" s="98">
        <v>195.06039851070662</v>
      </c>
      <c r="U171" s="98">
        <v>173.28570299754426</v>
      </c>
      <c r="V171" s="98">
        <v>167.36629238040535</v>
      </c>
      <c r="W171" s="98">
        <v>137.58172476040087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17906.357361877745</v>
      </c>
      <c r="C174" s="117">
        <f t="shared" si="87"/>
        <v>20435.517652526625</v>
      </c>
      <c r="D174" s="117">
        <f t="shared" si="87"/>
        <v>18268.386635912164</v>
      </c>
      <c r="E174" s="117">
        <f t="shared" si="87"/>
        <v>19491.728377285137</v>
      </c>
      <c r="F174" s="117">
        <f t="shared" si="87"/>
        <v>19591.624335258963</v>
      </c>
      <c r="G174" s="117">
        <f t="shared" si="87"/>
        <v>19845.768234948249</v>
      </c>
      <c r="H174" s="117">
        <f t="shared" si="87"/>
        <v>18687.198122948925</v>
      </c>
      <c r="I174" s="117">
        <f t="shared" si="87"/>
        <v>16004.825313186822</v>
      </c>
      <c r="J174" s="117">
        <f t="shared" si="87"/>
        <v>18556.834042465714</v>
      </c>
      <c r="K174" s="117">
        <f t="shared" si="87"/>
        <v>18358.250815943291</v>
      </c>
      <c r="L174" s="117">
        <f t="shared" si="87"/>
        <v>18087.264057938755</v>
      </c>
      <c r="M174" s="117">
        <f t="shared" si="87"/>
        <v>15508.71796282676</v>
      </c>
      <c r="N174" s="117">
        <f t="shared" si="87"/>
        <v>16994.450387026063</v>
      </c>
      <c r="O174" s="117">
        <f t="shared" si="87"/>
        <v>17850.493756746473</v>
      </c>
      <c r="P174" s="117">
        <f t="shared" si="87"/>
        <v>14787.175710922395</v>
      </c>
      <c r="Q174" s="117">
        <f t="shared" si="87"/>
        <v>15714.236047427605</v>
      </c>
      <c r="R174" s="117">
        <f t="shared" ref="R174:V174" si="88">R175+R178+R180+R189</f>
        <v>15430.855982816431</v>
      </c>
      <c r="S174" s="117">
        <f t="shared" si="88"/>
        <v>16210.098045659395</v>
      </c>
      <c r="T174" s="117">
        <f t="shared" si="88"/>
        <v>15220.73446684892</v>
      </c>
      <c r="U174" s="117">
        <f t="shared" si="88"/>
        <v>14984.038708733051</v>
      </c>
      <c r="V174" s="117">
        <f t="shared" si="88"/>
        <v>14948.670392306778</v>
      </c>
      <c r="W174" s="117">
        <f t="shared" ref="W174" si="89">W175+W178+W180+W189</f>
        <v>15027.610075783317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15556.995103124917</v>
      </c>
      <c r="C175" s="122">
        <f t="shared" si="90"/>
        <v>18013.478722559656</v>
      </c>
      <c r="D175" s="122">
        <f t="shared" si="90"/>
        <v>15896.80668391453</v>
      </c>
      <c r="E175" s="122">
        <f t="shared" si="90"/>
        <v>17003.083758666395</v>
      </c>
      <c r="F175" s="122">
        <f t="shared" si="90"/>
        <v>17260.316091918612</v>
      </c>
      <c r="G175" s="122">
        <f t="shared" si="90"/>
        <v>17520.175686673683</v>
      </c>
      <c r="H175" s="122">
        <f t="shared" si="90"/>
        <v>16307.536179246712</v>
      </c>
      <c r="I175" s="122">
        <f t="shared" si="90"/>
        <v>13698.966851765907</v>
      </c>
      <c r="J175" s="122">
        <f t="shared" si="90"/>
        <v>16114.513703961497</v>
      </c>
      <c r="K175" s="122">
        <f t="shared" si="90"/>
        <v>16120.645449166765</v>
      </c>
      <c r="L175" s="122">
        <f t="shared" si="90"/>
        <v>15667.666820432863</v>
      </c>
      <c r="M175" s="122">
        <f t="shared" si="90"/>
        <v>12961.230534467011</v>
      </c>
      <c r="N175" s="122">
        <f t="shared" si="90"/>
        <v>14388.656010006867</v>
      </c>
      <c r="O175" s="122">
        <f t="shared" si="90"/>
        <v>15251.22201955001</v>
      </c>
      <c r="P175" s="122">
        <f t="shared" si="90"/>
        <v>12262.137751252163</v>
      </c>
      <c r="Q175" s="122">
        <f t="shared" si="90"/>
        <v>13249.986665408584</v>
      </c>
      <c r="R175" s="122">
        <f t="shared" ref="R175:V175" si="91">SUM(R176:R177)</f>
        <v>12810.778426055374</v>
      </c>
      <c r="S175" s="122">
        <f t="shared" si="91"/>
        <v>13460.591806888826</v>
      </c>
      <c r="T175" s="122">
        <f t="shared" si="91"/>
        <v>12556.102622248416</v>
      </c>
      <c r="U175" s="122">
        <f t="shared" si="91"/>
        <v>12363.75342540716</v>
      </c>
      <c r="V175" s="122">
        <f t="shared" si="91"/>
        <v>12170.486236163806</v>
      </c>
      <c r="W175" s="122">
        <f t="shared" ref="W175" si="92">SUM(W176:W177)</f>
        <v>12522.951872151814</v>
      </c>
      <c r="DA175" s="130" t="s">
        <v>2282</v>
      </c>
    </row>
    <row r="176" spans="1:105" ht="12" customHeight="1" x14ac:dyDescent="0.25">
      <c r="A176" s="97" t="s">
        <v>216</v>
      </c>
      <c r="B176" s="98">
        <v>15374.409519039375</v>
      </c>
      <c r="C176" s="98">
        <v>17805.710477961478</v>
      </c>
      <c r="D176" s="98">
        <v>15714.37166137472</v>
      </c>
      <c r="E176" s="98">
        <v>16814.908385525752</v>
      </c>
      <c r="F176" s="98">
        <v>17065.965887420341</v>
      </c>
      <c r="G176" s="98">
        <v>17324.867095750255</v>
      </c>
      <c r="H176" s="98">
        <v>16126.700721430652</v>
      </c>
      <c r="I176" s="98">
        <v>13544.733312545208</v>
      </c>
      <c r="J176" s="98">
        <v>15932.581529606179</v>
      </c>
      <c r="K176" s="98">
        <v>15940.801675928313</v>
      </c>
      <c r="L176" s="98">
        <v>15490.907467859539</v>
      </c>
      <c r="M176" s="98">
        <v>12813.502897807843</v>
      </c>
      <c r="N176" s="98">
        <v>14221.499845492526</v>
      </c>
      <c r="O176" s="98">
        <v>15069.774925426687</v>
      </c>
      <c r="P176" s="98">
        <v>12115.958704005638</v>
      </c>
      <c r="Q176" s="98">
        <v>13091.735498472966</v>
      </c>
      <c r="R176" s="98">
        <v>12657.714357316807</v>
      </c>
      <c r="S176" s="98">
        <v>13298.16668224215</v>
      </c>
      <c r="T176" s="98">
        <v>12402.779105405596</v>
      </c>
      <c r="U176" s="98">
        <v>12210.381878376451</v>
      </c>
      <c r="V176" s="98">
        <v>12016.898184376638</v>
      </c>
      <c r="W176" s="98">
        <v>12362.097918690975</v>
      </c>
      <c r="DA176" s="63" t="s">
        <v>2283</v>
      </c>
    </row>
    <row r="177" spans="1:105" ht="12" customHeight="1" x14ac:dyDescent="0.25">
      <c r="A177" s="97" t="s">
        <v>53</v>
      </c>
      <c r="B177" s="98">
        <v>182.5855840855418</v>
      </c>
      <c r="C177" s="98">
        <v>207.76824459817664</v>
      </c>
      <c r="D177" s="98">
        <v>182.43502253981003</v>
      </c>
      <c r="E177" s="98">
        <v>188.17537314064197</v>
      </c>
      <c r="F177" s="98">
        <v>194.35020449826922</v>
      </c>
      <c r="G177" s="98">
        <v>195.30859092342934</v>
      </c>
      <c r="H177" s="98">
        <v>180.83545781605986</v>
      </c>
      <c r="I177" s="98">
        <v>154.23353922069805</v>
      </c>
      <c r="J177" s="98">
        <v>181.93217435531653</v>
      </c>
      <c r="K177" s="98">
        <v>179.8437732384516</v>
      </c>
      <c r="L177" s="98">
        <v>176.75935257332404</v>
      </c>
      <c r="M177" s="98">
        <v>147.72763665916875</v>
      </c>
      <c r="N177" s="98">
        <v>167.1561645143413</v>
      </c>
      <c r="O177" s="98">
        <v>181.44709412332335</v>
      </c>
      <c r="P177" s="98">
        <v>146.17904724652604</v>
      </c>
      <c r="Q177" s="98">
        <v>158.25116693561731</v>
      </c>
      <c r="R177" s="98">
        <v>153.06406873856812</v>
      </c>
      <c r="S177" s="98">
        <v>162.4251246466757</v>
      </c>
      <c r="T177" s="98">
        <v>153.3235168428206</v>
      </c>
      <c r="U177" s="98">
        <v>153.37154703070803</v>
      </c>
      <c r="V177" s="98">
        <v>153.58805178716887</v>
      </c>
      <c r="W177" s="98">
        <v>160.8539534608388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20.672160225965399</v>
      </c>
      <c r="C178" s="122">
        <f t="shared" si="93"/>
        <v>26.076511722475381</v>
      </c>
      <c r="D178" s="122">
        <f t="shared" si="93"/>
        <v>20.928626847836743</v>
      </c>
      <c r="E178" s="122">
        <f t="shared" si="93"/>
        <v>70.212474158074684</v>
      </c>
      <c r="F178" s="122">
        <f t="shared" si="93"/>
        <v>21.857011255845109</v>
      </c>
      <c r="G178" s="122">
        <f t="shared" si="93"/>
        <v>29.70879969570764</v>
      </c>
      <c r="H178" s="122">
        <f t="shared" si="93"/>
        <v>40.30153434073992</v>
      </c>
      <c r="I178" s="122">
        <f t="shared" si="93"/>
        <v>18.57028428973986</v>
      </c>
      <c r="J178" s="122">
        <f t="shared" si="93"/>
        <v>19.245762926823588</v>
      </c>
      <c r="K178" s="122">
        <f t="shared" si="93"/>
        <v>22.786711101220387</v>
      </c>
      <c r="L178" s="122">
        <f t="shared" si="93"/>
        <v>23.303445573707794</v>
      </c>
      <c r="M178" s="122">
        <f t="shared" si="93"/>
        <v>23.305762253166492</v>
      </c>
      <c r="N178" s="122">
        <f t="shared" si="93"/>
        <v>22.930254486779432</v>
      </c>
      <c r="O178" s="122">
        <f t="shared" si="93"/>
        <v>23.250881911805596</v>
      </c>
      <c r="P178" s="122">
        <f t="shared" si="93"/>
        <v>24.746633223662329</v>
      </c>
      <c r="Q178" s="122">
        <f t="shared" si="93"/>
        <v>26.409882394828834</v>
      </c>
      <c r="R178" s="122">
        <f t="shared" si="93"/>
        <v>31.504780603986255</v>
      </c>
      <c r="S178" s="122">
        <f t="shared" si="93"/>
        <v>28.223667547444247</v>
      </c>
      <c r="T178" s="122">
        <f t="shared" si="93"/>
        <v>29.07053365623841</v>
      </c>
      <c r="U178" s="122">
        <f t="shared" si="93"/>
        <v>32.435710174766371</v>
      </c>
      <c r="V178" s="122">
        <f t="shared" si="93"/>
        <v>41.219088852656029</v>
      </c>
      <c r="W178" s="122">
        <f t="shared" si="93"/>
        <v>48.403856461301771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20.672160225965399</v>
      </c>
      <c r="C179" s="98">
        <f>RES_hhdet_fech!C48</f>
        <v>26.076511722475381</v>
      </c>
      <c r="D179" s="98">
        <f>RES_hhdet_fech!D48</f>
        <v>20.928626847836743</v>
      </c>
      <c r="E179" s="98">
        <f>RES_hhdet_fech!E48</f>
        <v>70.212474158074684</v>
      </c>
      <c r="F179" s="98">
        <f>RES_hhdet_fech!F48</f>
        <v>21.857011255845109</v>
      </c>
      <c r="G179" s="98">
        <f>RES_hhdet_fech!G48</f>
        <v>29.70879969570764</v>
      </c>
      <c r="H179" s="98">
        <f>RES_hhdet_fech!H48</f>
        <v>40.30153434073992</v>
      </c>
      <c r="I179" s="98">
        <f>RES_hhdet_fech!I48</f>
        <v>18.57028428973986</v>
      </c>
      <c r="J179" s="98">
        <f>RES_hhdet_fech!J48</f>
        <v>19.245762926823588</v>
      </c>
      <c r="K179" s="98">
        <f>RES_hhdet_fech!K48</f>
        <v>22.786711101220387</v>
      </c>
      <c r="L179" s="98">
        <f>RES_hhdet_fech!L48</f>
        <v>23.303445573707794</v>
      </c>
      <c r="M179" s="98">
        <f>RES_hhdet_fech!M48</f>
        <v>23.305762253166492</v>
      </c>
      <c r="N179" s="98">
        <f>RES_hhdet_fech!N48</f>
        <v>22.930254486779432</v>
      </c>
      <c r="O179" s="98">
        <f>RES_hhdet_fech!O48</f>
        <v>23.250881911805596</v>
      </c>
      <c r="P179" s="98">
        <f>RES_hhdet_fech!P48</f>
        <v>24.746633223662329</v>
      </c>
      <c r="Q179" s="98">
        <f>RES_hhdet_fech!Q48</f>
        <v>26.409882394828834</v>
      </c>
      <c r="R179" s="98">
        <f>RES_hhdet_fech!R48</f>
        <v>31.504780603986255</v>
      </c>
      <c r="S179" s="98">
        <f>RES_hhdet_fech!S48</f>
        <v>28.223667547444247</v>
      </c>
      <c r="T179" s="98">
        <f>RES_hhdet_fech!T48</f>
        <v>29.07053365623841</v>
      </c>
      <c r="U179" s="98">
        <f>RES_hhdet_fech!U48</f>
        <v>32.435710174766371</v>
      </c>
      <c r="V179" s="98">
        <f>RES_hhdet_fech!V48</f>
        <v>41.219088852656029</v>
      </c>
      <c r="W179" s="98">
        <f>RES_hhdet_fech!W48</f>
        <v>48.403856461301771</v>
      </c>
      <c r="DA179" s="63" t="s">
        <v>2286</v>
      </c>
    </row>
    <row r="180" spans="1:105" ht="12" customHeight="1" x14ac:dyDescent="0.25">
      <c r="A180" s="121" t="s">
        <v>55</v>
      </c>
      <c r="B180" s="122">
        <v>1500.7158336223297</v>
      </c>
      <c r="C180" s="122">
        <v>1571.9904767301236</v>
      </c>
      <c r="D180" s="122">
        <v>1517.6395701400181</v>
      </c>
      <c r="E180" s="122">
        <v>1618.2240660240916</v>
      </c>
      <c r="F180" s="122">
        <v>1582.9535660762861</v>
      </c>
      <c r="G180" s="122">
        <v>1553.024653226433</v>
      </c>
      <c r="H180" s="122">
        <v>1588.435610884957</v>
      </c>
      <c r="I180" s="122">
        <v>1499.9936455710119</v>
      </c>
      <c r="J180" s="122">
        <v>1636.5641014880232</v>
      </c>
      <c r="K180" s="122">
        <v>1547.4731947580528</v>
      </c>
      <c r="L180" s="122">
        <v>1584.9334278772405</v>
      </c>
      <c r="M180" s="122">
        <v>1717.2281324665114</v>
      </c>
      <c r="N180" s="122">
        <v>1740.9781889843709</v>
      </c>
      <c r="O180" s="122">
        <v>1716.3404049008291</v>
      </c>
      <c r="P180" s="122">
        <v>1733.8232376877709</v>
      </c>
      <c r="Q180" s="122">
        <v>1643.8958383881761</v>
      </c>
      <c r="R180" s="122">
        <v>1828.1100514052659</v>
      </c>
      <c r="S180" s="122">
        <v>1916.987705316385</v>
      </c>
      <c r="T180" s="122">
        <v>1838.1273582400534</v>
      </c>
      <c r="U180" s="122">
        <v>1811.6792631569997</v>
      </c>
      <c r="V180" s="122">
        <v>1932.5798262951598</v>
      </c>
      <c r="W180" s="122">
        <v>1707.8560472678489</v>
      </c>
      <c r="DA180" s="130" t="s">
        <v>2287</v>
      </c>
    </row>
    <row r="181" spans="1:105" ht="12" customHeight="1" x14ac:dyDescent="0.25">
      <c r="A181" s="97" t="s">
        <v>138</v>
      </c>
      <c r="B181" s="98">
        <v>1537.8892865373602</v>
      </c>
      <c r="C181" s="98">
        <v>1645.6682953559809</v>
      </c>
      <c r="D181" s="98">
        <v>1582.3013045472483</v>
      </c>
      <c r="E181" s="98">
        <v>1690.5758597148908</v>
      </c>
      <c r="F181" s="98">
        <v>1645.9342969860766</v>
      </c>
      <c r="G181" s="98">
        <v>1634.0934402444134</v>
      </c>
      <c r="H181" s="98">
        <v>1668.4684056126284</v>
      </c>
      <c r="I181" s="98">
        <v>1555.5199709880769</v>
      </c>
      <c r="J181" s="98">
        <v>1720.7302153333826</v>
      </c>
      <c r="K181" s="98">
        <v>1637.0792843104841</v>
      </c>
      <c r="L181" s="98">
        <v>1658.5840783176463</v>
      </c>
      <c r="M181" s="98">
        <v>1822.875371849281</v>
      </c>
      <c r="N181" s="98">
        <v>1836.196273723029</v>
      </c>
      <c r="O181" s="98">
        <v>1776.6895190281562</v>
      </c>
      <c r="P181" s="98">
        <v>1866.4873449050483</v>
      </c>
      <c r="Q181" s="98">
        <v>1696.6539755955741</v>
      </c>
      <c r="R181" s="98">
        <v>1891.6890467181358</v>
      </c>
      <c r="S181" s="98">
        <v>1955.1574557972626</v>
      </c>
      <c r="T181" s="98">
        <v>1853.0324986169921</v>
      </c>
      <c r="U181" s="98">
        <v>1822.1339597753699</v>
      </c>
      <c r="V181" s="98">
        <v>1942.0406870896015</v>
      </c>
      <c r="W181" s="98">
        <v>1713.4487614398461</v>
      </c>
      <c r="DA181" s="63" t="s">
        <v>2288</v>
      </c>
    </row>
    <row r="182" spans="1:105" ht="12" customHeight="1" x14ac:dyDescent="0.25">
      <c r="A182" s="97" t="s">
        <v>137</v>
      </c>
      <c r="B182" s="98">
        <v>1023.587209239972</v>
      </c>
      <c r="C182" s="98">
        <v>1075.209109468793</v>
      </c>
      <c r="D182" s="98">
        <v>1021.0193868119009</v>
      </c>
      <c r="E182" s="98">
        <v>1111.8107373607882</v>
      </c>
      <c r="F182" s="98">
        <v>1079.4828311441506</v>
      </c>
      <c r="G182" s="98">
        <v>1058.2497163331207</v>
      </c>
      <c r="H182" s="98">
        <v>1074.7660609833504</v>
      </c>
      <c r="I182" s="98">
        <v>1032.8141330629708</v>
      </c>
      <c r="J182" s="98">
        <v>1133.400793567856</v>
      </c>
      <c r="K182" s="98">
        <v>1069.6826588099134</v>
      </c>
      <c r="L182" s="98">
        <v>1251.7526118076505</v>
      </c>
      <c r="M182" s="98">
        <v>1195.0628238777058</v>
      </c>
      <c r="N182" s="98">
        <v>1259.4445124247529</v>
      </c>
      <c r="O182" s="98">
        <v>1246.2653750634674</v>
      </c>
      <c r="P182" s="98">
        <v>1257.8198249228303</v>
      </c>
      <c r="Q182" s="98">
        <v>1177.9875803913108</v>
      </c>
      <c r="R182" s="98">
        <v>1321.3378687968943</v>
      </c>
      <c r="S182" s="98">
        <v>1412.2052487112055</v>
      </c>
      <c r="T182" s="98">
        <v>1360.2158611319223</v>
      </c>
      <c r="U182" s="98">
        <v>1345.4188392000983</v>
      </c>
      <c r="V182" s="98">
        <v>1461.8945225725367</v>
      </c>
      <c r="W182" s="98">
        <v>1315.3948214691043</v>
      </c>
      <c r="DA182" s="63" t="s">
        <v>2289</v>
      </c>
    </row>
    <row r="183" spans="1:105" ht="12" customHeight="1" x14ac:dyDescent="0.25">
      <c r="A183" s="100" t="s">
        <v>216</v>
      </c>
      <c r="B183" s="101">
        <v>405.69811298899884</v>
      </c>
      <c r="C183" s="101">
        <v>387.89468620799357</v>
      </c>
      <c r="D183" s="101">
        <v>340.94455081129979</v>
      </c>
      <c r="E183" s="101">
        <v>405.72834301403049</v>
      </c>
      <c r="F183" s="101">
        <v>384.22009207872117</v>
      </c>
      <c r="G183" s="101">
        <v>347.79366989706432</v>
      </c>
      <c r="H183" s="101">
        <v>338.02273053948267</v>
      </c>
      <c r="I183" s="101">
        <v>379.45662706475451</v>
      </c>
      <c r="J183" s="101">
        <v>388.82742473944194</v>
      </c>
      <c r="K183" s="101">
        <v>339.31294344899942</v>
      </c>
      <c r="L183" s="101">
        <v>733.67057635066874</v>
      </c>
      <c r="M183" s="101">
        <v>358.25038646349356</v>
      </c>
      <c r="N183" s="101">
        <v>462.07504577813523</v>
      </c>
      <c r="O183" s="101">
        <v>473.19512016583064</v>
      </c>
      <c r="P183" s="101">
        <v>356.13812794132025</v>
      </c>
      <c r="Q183" s="101">
        <v>376.18269269566667</v>
      </c>
      <c r="R183" s="101">
        <v>385.45498978311912</v>
      </c>
      <c r="S183" s="101">
        <v>450.34823115811901</v>
      </c>
      <c r="T183" s="101">
        <v>424.33557966622368</v>
      </c>
      <c r="U183" s="101">
        <v>382.71907244147627</v>
      </c>
      <c r="V183" s="101">
        <v>422.97303356364887</v>
      </c>
      <c r="W183" s="101">
        <v>383.47987622000772</v>
      </c>
      <c r="DA183" s="131" t="s">
        <v>2290</v>
      </c>
    </row>
    <row r="184" spans="1:105" ht="12" customHeight="1" x14ac:dyDescent="0.25">
      <c r="A184" s="103" t="s">
        <v>52</v>
      </c>
      <c r="B184" s="104">
        <v>617.88909625097335</v>
      </c>
      <c r="C184" s="104">
        <v>687.31442326079957</v>
      </c>
      <c r="D184" s="104">
        <v>680.07483600060118</v>
      </c>
      <c r="E184" s="104">
        <v>706.08239434675761</v>
      </c>
      <c r="F184" s="104">
        <v>695.26273906542951</v>
      </c>
      <c r="G184" s="104">
        <v>710.45604643605623</v>
      </c>
      <c r="H184" s="104">
        <v>736.74333044386753</v>
      </c>
      <c r="I184" s="104">
        <v>653.35750599821654</v>
      </c>
      <c r="J184" s="104">
        <v>744.573368828414</v>
      </c>
      <c r="K184" s="104">
        <v>730.36971536091369</v>
      </c>
      <c r="L184" s="104">
        <v>518.08203545698211</v>
      </c>
      <c r="M184" s="104">
        <v>836.81243741421235</v>
      </c>
      <c r="N184" s="104">
        <v>797.36946664661764</v>
      </c>
      <c r="O184" s="104">
        <v>773.0702548976368</v>
      </c>
      <c r="P184" s="104">
        <v>901.68169698151053</v>
      </c>
      <c r="Q184" s="104">
        <v>801.80488769564397</v>
      </c>
      <c r="R184" s="104">
        <v>935.8828790137751</v>
      </c>
      <c r="S184" s="104">
        <v>961.85701755308662</v>
      </c>
      <c r="T184" s="104">
        <v>935.88028146569866</v>
      </c>
      <c r="U184" s="104">
        <v>962.69976675862188</v>
      </c>
      <c r="V184" s="104">
        <v>1038.9214890088879</v>
      </c>
      <c r="W184" s="104">
        <v>931.91494524909638</v>
      </c>
      <c r="DA184" s="132" t="s">
        <v>2291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1279.4882092069183</v>
      </c>
      <c r="D185" s="101">
        <v>1271.8710015496426</v>
      </c>
      <c r="E185" s="101">
        <v>1339.134398734918</v>
      </c>
      <c r="F185" s="101">
        <v>1342.3302175544986</v>
      </c>
      <c r="G185" s="101">
        <v>1240.2325236741679</v>
      </c>
      <c r="H185" s="101">
        <v>1283.2356442083303</v>
      </c>
      <c r="I185" s="101">
        <v>1295.5749007630734</v>
      </c>
      <c r="J185" s="101">
        <v>1321.8757543404759</v>
      </c>
      <c r="K185" s="101">
        <v>1224.7884676870815</v>
      </c>
      <c r="L185" s="101">
        <v>1344.4174513527998</v>
      </c>
      <c r="M185" s="101">
        <v>1444.3391071114768</v>
      </c>
      <c r="N185" s="101">
        <v>1538.4980497492929</v>
      </c>
      <c r="O185" s="101">
        <v>1623.981297173555</v>
      </c>
      <c r="P185" s="101">
        <v>1459.6864902201351</v>
      </c>
      <c r="Q185" s="101">
        <v>1539.4968355492979</v>
      </c>
      <c r="R185" s="101">
        <v>1546.4982718113877</v>
      </c>
      <c r="S185" s="101">
        <v>1643.8370886634223</v>
      </c>
      <c r="T185" s="101">
        <v>1666.3015485107887</v>
      </c>
      <c r="U185" s="101">
        <v>1660.8848765971277</v>
      </c>
      <c r="V185" s="101">
        <v>1750.704355117791</v>
      </c>
      <c r="W185" s="101">
        <v>1598.2925681751042</v>
      </c>
      <c r="DA185" s="131" t="s">
        <v>2292</v>
      </c>
    </row>
    <row r="186" spans="1:105" ht="12" customHeight="1" x14ac:dyDescent="0.25">
      <c r="A186" s="107" t="s">
        <v>121</v>
      </c>
      <c r="B186" s="104">
        <v>1035.7247661702336</v>
      </c>
      <c r="C186" s="104">
        <v>969.1755031297007</v>
      </c>
      <c r="D186" s="104">
        <v>959.25921876679729</v>
      </c>
      <c r="E186" s="104">
        <v>1023.9640797747569</v>
      </c>
      <c r="F186" s="104">
        <v>1027.4579495243709</v>
      </c>
      <c r="G186" s="104">
        <v>945.89772157607126</v>
      </c>
      <c r="H186" s="104">
        <v>979.85545134686845</v>
      </c>
      <c r="I186" s="104">
        <v>1008.1816570422178</v>
      </c>
      <c r="J186" s="104">
        <v>1022.4724673883013</v>
      </c>
      <c r="K186" s="104">
        <v>941.92581799343407</v>
      </c>
      <c r="L186" s="104">
        <v>1128.2735263158047</v>
      </c>
      <c r="M186" s="104">
        <v>1110.8212901994714</v>
      </c>
      <c r="N186" s="104">
        <v>1210.773340828066</v>
      </c>
      <c r="O186" s="104">
        <v>1289.9917649974109</v>
      </c>
      <c r="P186" s="104">
        <v>1132.4538600139649</v>
      </c>
      <c r="Q186" s="104">
        <v>1208.7793873537255</v>
      </c>
      <c r="R186" s="104">
        <v>1212.9923009815518</v>
      </c>
      <c r="S186" s="104">
        <v>1303.4979565799965</v>
      </c>
      <c r="T186" s="104">
        <v>1323.8041429725097</v>
      </c>
      <c r="U186" s="104">
        <v>1312.4732963926883</v>
      </c>
      <c r="V186" s="104">
        <v>1386.2999320945328</v>
      </c>
      <c r="W186" s="104">
        <v>1323.9513542996938</v>
      </c>
      <c r="DA186" s="132" t="s">
        <v>2293</v>
      </c>
    </row>
    <row r="187" spans="1:105" ht="12" customHeight="1" x14ac:dyDescent="0.25">
      <c r="A187" s="108" t="s">
        <v>53</v>
      </c>
      <c r="B187" s="98">
        <v>358.20245241332054</v>
      </c>
      <c r="C187" s="98">
        <v>302.63958744040787</v>
      </c>
      <c r="D187" s="98">
        <v>274.71271122998058</v>
      </c>
      <c r="E187" s="98">
        <v>322.01323122795554</v>
      </c>
      <c r="F187" s="98">
        <v>313.61360633232766</v>
      </c>
      <c r="G187" s="98">
        <v>264.90816910979083</v>
      </c>
      <c r="H187" s="98">
        <v>261.75878974651613</v>
      </c>
      <c r="I187" s="98">
        <v>319.79360815589513</v>
      </c>
      <c r="J187" s="98">
        <v>302.47206022458221</v>
      </c>
      <c r="K187" s="98">
        <v>256.88792280988093</v>
      </c>
      <c r="L187" s="98">
        <v>604.39754656234061</v>
      </c>
      <c r="M187" s="98">
        <v>287.81838273055951</v>
      </c>
      <c r="N187" s="98">
        <v>389.41645292325217</v>
      </c>
      <c r="O187" s="98">
        <v>429.88018755764551</v>
      </c>
      <c r="P187" s="98">
        <v>278.68180408707593</v>
      </c>
      <c r="Q187" s="98">
        <v>338.59323218841956</v>
      </c>
      <c r="R187" s="98">
        <v>314.99450133498732</v>
      </c>
      <c r="S187" s="98">
        <v>375.95349860807642</v>
      </c>
      <c r="T187" s="98">
        <v>379.35636114122428</v>
      </c>
      <c r="U187" s="98">
        <v>349.11362396299489</v>
      </c>
      <c r="V187" s="98">
        <v>382.10536141265419</v>
      </c>
      <c r="W187" s="98">
        <v>357.55236140202538</v>
      </c>
      <c r="DA187" s="63" t="s">
        <v>2294</v>
      </c>
    </row>
    <row r="188" spans="1:105" ht="12" customHeight="1" x14ac:dyDescent="0.25">
      <c r="A188" s="108" t="s">
        <v>52</v>
      </c>
      <c r="B188" s="98">
        <v>677.52231375691281</v>
      </c>
      <c r="C188" s="98">
        <v>666.53591568929278</v>
      </c>
      <c r="D188" s="98">
        <v>684.54650753681676</v>
      </c>
      <c r="E188" s="98">
        <v>701.95084854680135</v>
      </c>
      <c r="F188" s="98">
        <v>713.8443431920432</v>
      </c>
      <c r="G188" s="98">
        <v>680.98955246628043</v>
      </c>
      <c r="H188" s="98">
        <v>718.09666160035226</v>
      </c>
      <c r="I188" s="98">
        <v>688.38804888632262</v>
      </c>
      <c r="J188" s="98">
        <v>720.00040716371916</v>
      </c>
      <c r="K188" s="98">
        <v>685.03789518355302</v>
      </c>
      <c r="L188" s="98">
        <v>523.87597975346398</v>
      </c>
      <c r="M188" s="98">
        <v>823.0029074689121</v>
      </c>
      <c r="N188" s="98">
        <v>821.35688790481368</v>
      </c>
      <c r="O188" s="98">
        <v>860.11157743976537</v>
      </c>
      <c r="P188" s="98">
        <v>853.77205592688915</v>
      </c>
      <c r="Q188" s="98">
        <v>870.18615516530588</v>
      </c>
      <c r="R188" s="98">
        <v>897.99779964656443</v>
      </c>
      <c r="S188" s="98">
        <v>927.54445797192</v>
      </c>
      <c r="T188" s="98">
        <v>944.44778183128528</v>
      </c>
      <c r="U188" s="98">
        <v>963.35967242969332</v>
      </c>
      <c r="V188" s="98">
        <v>1004.1945706818786</v>
      </c>
      <c r="W188" s="98">
        <v>966.39899289766834</v>
      </c>
      <c r="DA188" s="63" t="s">
        <v>2295</v>
      </c>
    </row>
    <row r="189" spans="1:105" ht="12" customHeight="1" x14ac:dyDescent="0.25">
      <c r="A189" s="121" t="s">
        <v>54</v>
      </c>
      <c r="B189" s="122">
        <v>827.97426490453438</v>
      </c>
      <c r="C189" s="122">
        <v>823.97194151436952</v>
      </c>
      <c r="D189" s="122">
        <v>833.01175500977831</v>
      </c>
      <c r="E189" s="122">
        <v>800.20807843657553</v>
      </c>
      <c r="F189" s="122">
        <v>726.49766600822215</v>
      </c>
      <c r="G189" s="122">
        <v>742.85909535242638</v>
      </c>
      <c r="H189" s="122">
        <v>750.9247984765185</v>
      </c>
      <c r="I189" s="122">
        <v>787.29453156016473</v>
      </c>
      <c r="J189" s="122">
        <v>786.51047408937154</v>
      </c>
      <c r="K189" s="122">
        <v>667.34546091725429</v>
      </c>
      <c r="L189" s="122">
        <v>811.36036405494553</v>
      </c>
      <c r="M189" s="122">
        <v>806.95353364007144</v>
      </c>
      <c r="N189" s="122">
        <v>841.8859335480455</v>
      </c>
      <c r="O189" s="122">
        <v>859.68045038382854</v>
      </c>
      <c r="P189" s="122">
        <v>766.46808875879879</v>
      </c>
      <c r="Q189" s="122">
        <v>793.94366123601606</v>
      </c>
      <c r="R189" s="122">
        <v>760.46272475180535</v>
      </c>
      <c r="S189" s="122">
        <v>804.29486590673832</v>
      </c>
      <c r="T189" s="122">
        <v>797.43395270421183</v>
      </c>
      <c r="U189" s="122">
        <v>776.17030999412452</v>
      </c>
      <c r="V189" s="122">
        <v>804.3852409951561</v>
      </c>
      <c r="W189" s="122">
        <v>748.39829990235239</v>
      </c>
      <c r="DA189" s="130" t="s">
        <v>2296</v>
      </c>
    </row>
    <row r="190" spans="1:105" ht="12" customHeight="1" x14ac:dyDescent="0.25">
      <c r="A190" s="97" t="s">
        <v>50</v>
      </c>
      <c r="B190" s="98">
        <v>939.05125638757045</v>
      </c>
      <c r="C190" s="98">
        <v>902.94431723583637</v>
      </c>
      <c r="D190" s="98">
        <v>924.30523147038571</v>
      </c>
      <c r="E190" s="98">
        <v>871.16788314154257</v>
      </c>
      <c r="F190" s="98">
        <v>857.17211172835687</v>
      </c>
      <c r="G190" s="98">
        <v>836.38387353049052</v>
      </c>
      <c r="H190" s="98">
        <v>837.28266544220514</v>
      </c>
      <c r="I190" s="98">
        <v>891.25409631613547</v>
      </c>
      <c r="J190" s="98">
        <v>844.55547155074771</v>
      </c>
      <c r="K190" s="98">
        <v>863.04535748895535</v>
      </c>
      <c r="L190" s="98">
        <v>895.92189132074839</v>
      </c>
      <c r="M190" s="98">
        <v>947.72671421196128</v>
      </c>
      <c r="N190" s="98">
        <v>942.55196672819841</v>
      </c>
      <c r="O190" s="98">
        <v>949.56389859500473</v>
      </c>
      <c r="P190" s="98">
        <v>954.97498163452337</v>
      </c>
      <c r="Q190" s="98">
        <v>946.35412101094994</v>
      </c>
      <c r="R190" s="98">
        <v>875.21780406218772</v>
      </c>
      <c r="S190" s="98">
        <v>952.612751734943</v>
      </c>
      <c r="T190" s="98">
        <v>956.71048003412329</v>
      </c>
      <c r="U190" s="98">
        <v>941.59664010430765</v>
      </c>
      <c r="V190" s="98">
        <v>1001.9557346057209</v>
      </c>
      <c r="W190" s="98">
        <v>918.30530066202164</v>
      </c>
      <c r="DA190" s="63" t="s">
        <v>2297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757.96441457125013</v>
      </c>
      <c r="D191" s="33">
        <v>756.55960121012617</v>
      </c>
      <c r="E191" s="33">
        <v>740.82049070966332</v>
      </c>
      <c r="F191" s="33">
        <v>614.26771343906807</v>
      </c>
      <c r="G191" s="33">
        <v>664.28308428457376</v>
      </c>
      <c r="H191" s="33">
        <v>683.28857579702969</v>
      </c>
      <c r="I191" s="33">
        <v>709.42403898450073</v>
      </c>
      <c r="J191" s="33">
        <v>745.74258961223495</v>
      </c>
      <c r="K191" s="33">
        <v>537.99217168394273</v>
      </c>
      <c r="L191" s="33">
        <v>758.65217436884359</v>
      </c>
      <c r="M191" s="33">
        <v>723.88039876927417</v>
      </c>
      <c r="N191" s="33">
        <v>786.2599073367752</v>
      </c>
      <c r="O191" s="33">
        <v>812.04890721111235</v>
      </c>
      <c r="P191" s="33">
        <v>668.94788189779365</v>
      </c>
      <c r="Q191" s="33">
        <v>718.1865644231724</v>
      </c>
      <c r="R191" s="33">
        <v>706.62161354778152</v>
      </c>
      <c r="S191" s="33">
        <v>739.53752700280563</v>
      </c>
      <c r="T191" s="33">
        <v>732.42461225677391</v>
      </c>
      <c r="U191" s="33">
        <v>713.67561691776962</v>
      </c>
      <c r="V191" s="33">
        <v>735.25611408947134</v>
      </c>
      <c r="W191" s="33">
        <v>692.86018980903771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8918.1858491050989</v>
      </c>
      <c r="C193" s="117">
        <f t="shared" si="94"/>
        <v>10217.445283459603</v>
      </c>
      <c r="D193" s="117">
        <f t="shared" si="94"/>
        <v>9229.3585757912606</v>
      </c>
      <c r="E193" s="117">
        <f t="shared" si="94"/>
        <v>9994.1656693076275</v>
      </c>
      <c r="F193" s="117">
        <f t="shared" si="94"/>
        <v>10031.880863048311</v>
      </c>
      <c r="G193" s="117">
        <f t="shared" si="94"/>
        <v>10289.658509420247</v>
      </c>
      <c r="H193" s="117">
        <f t="shared" si="94"/>
        <v>9848.1818522105787</v>
      </c>
      <c r="I193" s="117">
        <f t="shared" si="94"/>
        <v>8559.078125715916</v>
      </c>
      <c r="J193" s="117">
        <f t="shared" si="94"/>
        <v>10045.358122219925</v>
      </c>
      <c r="K193" s="117">
        <f t="shared" si="94"/>
        <v>10064.235351811703</v>
      </c>
      <c r="L193" s="117">
        <f t="shared" si="94"/>
        <v>10111.694080436206</v>
      </c>
      <c r="M193" s="117">
        <f t="shared" si="94"/>
        <v>8885.5448396086431</v>
      </c>
      <c r="N193" s="117">
        <f t="shared" si="94"/>
        <v>9979.2189630602807</v>
      </c>
      <c r="O193" s="117">
        <f t="shared" si="94"/>
        <v>10792.835497465401</v>
      </c>
      <c r="P193" s="117">
        <f t="shared" si="94"/>
        <v>9024.0001832443213</v>
      </c>
      <c r="Q193" s="117">
        <f t="shared" si="94"/>
        <v>9652.4770784679276</v>
      </c>
      <c r="R193" s="117">
        <f t="shared" ref="R193:V193" si="95">R194+R197+R199+R208</f>
        <v>9545.7718890879387</v>
      </c>
      <c r="S193" s="117">
        <f t="shared" si="95"/>
        <v>10159.902969136941</v>
      </c>
      <c r="T193" s="117">
        <f t="shared" si="95"/>
        <v>9706.8179889525854</v>
      </c>
      <c r="U193" s="117">
        <f t="shared" si="95"/>
        <v>9749.427231674259</v>
      </c>
      <c r="V193" s="117">
        <f t="shared" si="95"/>
        <v>9959.6649194200581</v>
      </c>
      <c r="W193" s="117">
        <f t="shared" ref="W193" si="96">W194+W197+W199+W208</f>
        <v>10221.432623978179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7460.0361147576077</v>
      </c>
      <c r="C194" s="122">
        <f t="shared" si="97"/>
        <v>8706.7329728135101</v>
      </c>
      <c r="D194" s="122">
        <f t="shared" si="97"/>
        <v>7746.3568715084057</v>
      </c>
      <c r="E194" s="122">
        <f t="shared" si="97"/>
        <v>8368.1792595474162</v>
      </c>
      <c r="F194" s="122">
        <f t="shared" si="97"/>
        <v>8574.0863743848022</v>
      </c>
      <c r="G194" s="122">
        <f t="shared" si="97"/>
        <v>8810.3167711904225</v>
      </c>
      <c r="H194" s="122">
        <f t="shared" si="97"/>
        <v>8302.3995723338267</v>
      </c>
      <c r="I194" s="122">
        <f t="shared" si="97"/>
        <v>7082.0894665257956</v>
      </c>
      <c r="J194" s="122">
        <f t="shared" si="97"/>
        <v>8477.8935634770205</v>
      </c>
      <c r="K194" s="122">
        <f t="shared" si="97"/>
        <v>8623.6614079162682</v>
      </c>
      <c r="L194" s="122">
        <f t="shared" si="97"/>
        <v>8522.0855365369716</v>
      </c>
      <c r="M194" s="122">
        <f t="shared" si="97"/>
        <v>7201.8154120746522</v>
      </c>
      <c r="N194" s="122">
        <f t="shared" si="97"/>
        <v>8227.769276180461</v>
      </c>
      <c r="O194" s="122">
        <f t="shared" si="97"/>
        <v>9009.8370864164917</v>
      </c>
      <c r="P194" s="122">
        <f t="shared" si="97"/>
        <v>7296.5948710634875</v>
      </c>
      <c r="Q194" s="122">
        <f t="shared" si="97"/>
        <v>7938.7166493374361</v>
      </c>
      <c r="R194" s="122">
        <f t="shared" ref="R194:V194" si="98">SUM(R195:R196)</f>
        <v>7714.0422824493753</v>
      </c>
      <c r="S194" s="122">
        <f t="shared" si="98"/>
        <v>8224.1279826737973</v>
      </c>
      <c r="T194" s="122">
        <f t="shared" si="98"/>
        <v>7793.3299357778833</v>
      </c>
      <c r="U194" s="122">
        <f t="shared" si="98"/>
        <v>7820.2425976002087</v>
      </c>
      <c r="V194" s="122">
        <f t="shared" si="98"/>
        <v>7853.7632945142932</v>
      </c>
      <c r="W194" s="122">
        <f t="shared" ref="W194" si="99">SUM(W195:W196)</f>
        <v>8242.2507518620314</v>
      </c>
      <c r="DA194" s="130" t="s">
        <v>2450</v>
      </c>
    </row>
    <row r="195" spans="1:105" ht="12" customHeight="1" x14ac:dyDescent="0.25">
      <c r="A195" s="97" t="s">
        <v>216</v>
      </c>
      <c r="B195" s="98">
        <v>7277.4505306720657</v>
      </c>
      <c r="C195" s="98">
        <v>8498.9647282153328</v>
      </c>
      <c r="D195" s="98">
        <v>7563.9218489685954</v>
      </c>
      <c r="E195" s="98">
        <v>8180.0038864067737</v>
      </c>
      <c r="F195" s="98">
        <v>8379.7361698865334</v>
      </c>
      <c r="G195" s="98">
        <v>8615.0081802669938</v>
      </c>
      <c r="H195" s="98">
        <v>8121.5641145177669</v>
      </c>
      <c r="I195" s="98">
        <v>6927.8559273050978</v>
      </c>
      <c r="J195" s="98">
        <v>8295.9613891217032</v>
      </c>
      <c r="K195" s="98">
        <v>8443.8176346778164</v>
      </c>
      <c r="L195" s="98">
        <v>8345.3261839636471</v>
      </c>
      <c r="M195" s="98">
        <v>7054.0877754154835</v>
      </c>
      <c r="N195" s="98">
        <v>8060.613111666119</v>
      </c>
      <c r="O195" s="98">
        <v>8828.3899922931687</v>
      </c>
      <c r="P195" s="98">
        <v>7150.4158238169612</v>
      </c>
      <c r="Q195" s="98">
        <v>7780.4654824018189</v>
      </c>
      <c r="R195" s="98">
        <v>7560.9782137108068</v>
      </c>
      <c r="S195" s="98">
        <v>8061.7028580271208</v>
      </c>
      <c r="T195" s="98">
        <v>7640.0064189350624</v>
      </c>
      <c r="U195" s="98">
        <v>7666.8710505695008</v>
      </c>
      <c r="V195" s="98">
        <v>7700.175242727124</v>
      </c>
      <c r="W195" s="98">
        <v>8081.3967984011933</v>
      </c>
      <c r="DA195" s="63" t="s">
        <v>2451</v>
      </c>
    </row>
    <row r="196" spans="1:105" ht="12" customHeight="1" x14ac:dyDescent="0.25">
      <c r="A196" s="97" t="s">
        <v>53</v>
      </c>
      <c r="B196" s="98">
        <v>182.5855840855418</v>
      </c>
      <c r="C196" s="98">
        <v>207.76824459817664</v>
      </c>
      <c r="D196" s="98">
        <v>182.43502253981003</v>
      </c>
      <c r="E196" s="98">
        <v>188.17537314064197</v>
      </c>
      <c r="F196" s="98">
        <v>194.35020449826922</v>
      </c>
      <c r="G196" s="98">
        <v>195.30859092342934</v>
      </c>
      <c r="H196" s="98">
        <v>180.83545781605986</v>
      </c>
      <c r="I196" s="98">
        <v>154.23353922069805</v>
      </c>
      <c r="J196" s="98">
        <v>181.93217435531653</v>
      </c>
      <c r="K196" s="98">
        <v>179.8437732384516</v>
      </c>
      <c r="L196" s="98">
        <v>176.75935257332404</v>
      </c>
      <c r="M196" s="98">
        <v>147.72763665916875</v>
      </c>
      <c r="N196" s="98">
        <v>167.1561645143413</v>
      </c>
      <c r="O196" s="98">
        <v>181.44709412332335</v>
      </c>
      <c r="P196" s="98">
        <v>146.17904724652604</v>
      </c>
      <c r="Q196" s="98">
        <v>158.25116693561731</v>
      </c>
      <c r="R196" s="98">
        <v>153.06406873856812</v>
      </c>
      <c r="S196" s="98">
        <v>162.4251246466757</v>
      </c>
      <c r="T196" s="98">
        <v>153.3235168428206</v>
      </c>
      <c r="U196" s="98">
        <v>153.37154703070803</v>
      </c>
      <c r="V196" s="98">
        <v>153.58805178716887</v>
      </c>
      <c r="W196" s="98">
        <v>160.8539534608388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37.478738582150491</v>
      </c>
      <c r="C197" s="122">
        <f t="shared" si="100"/>
        <v>49.140137555290629</v>
      </c>
      <c r="D197" s="122">
        <f t="shared" si="100"/>
        <v>41.210322369589321</v>
      </c>
      <c r="E197" s="122">
        <f t="shared" si="100"/>
        <v>144.2463871689892</v>
      </c>
      <c r="F197" s="122">
        <f t="shared" si="100"/>
        <v>47.281824284119821</v>
      </c>
      <c r="G197" s="122">
        <f t="shared" si="100"/>
        <v>68.017197324887164</v>
      </c>
      <c r="H197" s="122">
        <f t="shared" si="100"/>
        <v>98.834455453698183</v>
      </c>
      <c r="I197" s="122">
        <f t="shared" si="100"/>
        <v>47.238697996217347</v>
      </c>
      <c r="J197" s="122">
        <f t="shared" si="100"/>
        <v>49.787404169099887</v>
      </c>
      <c r="K197" s="122">
        <f t="shared" si="100"/>
        <v>60.859594459080029</v>
      </c>
      <c r="L197" s="122">
        <f t="shared" si="100"/>
        <v>64.423706422764766</v>
      </c>
      <c r="M197" s="122">
        <f t="shared" si="100"/>
        <v>66.523445015739497</v>
      </c>
      <c r="N197" s="122">
        <f t="shared" si="100"/>
        <v>67.647043555783455</v>
      </c>
      <c r="O197" s="122">
        <f t="shared" si="100"/>
        <v>71.643333023833591</v>
      </c>
      <c r="P197" s="122">
        <f t="shared" si="100"/>
        <v>79.096482744751569</v>
      </c>
      <c r="Q197" s="122">
        <f t="shared" si="100"/>
        <v>86.639228058783061</v>
      </c>
      <c r="R197" s="122">
        <f t="shared" si="100"/>
        <v>105.82274435092427</v>
      </c>
      <c r="S197" s="122">
        <f t="shared" si="100"/>
        <v>97.404849833767415</v>
      </c>
      <c r="T197" s="122">
        <f t="shared" si="100"/>
        <v>103.68173675355132</v>
      </c>
      <c r="U197" s="122">
        <f t="shared" si="100"/>
        <v>120.34187284380174</v>
      </c>
      <c r="V197" s="122">
        <f t="shared" si="100"/>
        <v>157.5420074499533</v>
      </c>
      <c r="W197" s="122">
        <f t="shared" si="100"/>
        <v>190.76280381602228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37.478738582150491</v>
      </c>
      <c r="C198" s="98">
        <f>RES_hhdet_tesh!C48</f>
        <v>49.140137555290629</v>
      </c>
      <c r="D198" s="98">
        <f>RES_hhdet_tesh!D48</f>
        <v>41.210322369589321</v>
      </c>
      <c r="E198" s="98">
        <f>RES_hhdet_tesh!E48</f>
        <v>144.2463871689892</v>
      </c>
      <c r="F198" s="98">
        <f>RES_hhdet_tesh!F48</f>
        <v>47.281824284119821</v>
      </c>
      <c r="G198" s="98">
        <f>RES_hhdet_tesh!G48</f>
        <v>68.017197324887164</v>
      </c>
      <c r="H198" s="98">
        <f>RES_hhdet_tesh!H48</f>
        <v>98.834455453698183</v>
      </c>
      <c r="I198" s="98">
        <f>RES_hhdet_tesh!I48</f>
        <v>47.238697996217347</v>
      </c>
      <c r="J198" s="98">
        <f>RES_hhdet_tesh!J48</f>
        <v>49.787404169099887</v>
      </c>
      <c r="K198" s="98">
        <f>RES_hhdet_tesh!K48</f>
        <v>60.859594459080029</v>
      </c>
      <c r="L198" s="98">
        <f>RES_hhdet_tesh!L48</f>
        <v>64.423706422764766</v>
      </c>
      <c r="M198" s="98">
        <f>RES_hhdet_tesh!M48</f>
        <v>66.523445015739497</v>
      </c>
      <c r="N198" s="98">
        <f>RES_hhdet_tesh!N48</f>
        <v>67.647043555783455</v>
      </c>
      <c r="O198" s="98">
        <f>RES_hhdet_tesh!O48</f>
        <v>71.643333023833591</v>
      </c>
      <c r="P198" s="98">
        <f>RES_hhdet_tesh!P48</f>
        <v>79.096482744751569</v>
      </c>
      <c r="Q198" s="98">
        <f>RES_hhdet_tesh!Q48</f>
        <v>86.639228058783061</v>
      </c>
      <c r="R198" s="98">
        <f>RES_hhdet_tesh!R48</f>
        <v>105.82274435092427</v>
      </c>
      <c r="S198" s="98">
        <f>RES_hhdet_tesh!S48</f>
        <v>97.404849833767415</v>
      </c>
      <c r="T198" s="98">
        <f>RES_hhdet_tesh!T48</f>
        <v>103.68173675355132</v>
      </c>
      <c r="U198" s="98">
        <f>RES_hhdet_tesh!U48</f>
        <v>120.34187284380174</v>
      </c>
      <c r="V198" s="98">
        <f>RES_hhdet_tesh!V48</f>
        <v>157.5420074499533</v>
      </c>
      <c r="W198" s="98">
        <f>RES_hhdet_tesh!W48</f>
        <v>190.76280381602228</v>
      </c>
      <c r="DA198" s="63" t="s">
        <v>2454</v>
      </c>
    </row>
    <row r="199" spans="1:105" ht="12" customHeight="1" x14ac:dyDescent="0.25">
      <c r="A199" s="121" t="s">
        <v>55</v>
      </c>
      <c r="B199" s="122">
        <v>854.91204769443755</v>
      </c>
      <c r="C199" s="122">
        <v>894.68558322302624</v>
      </c>
      <c r="D199" s="122">
        <v>868.19769066969752</v>
      </c>
      <c r="E199" s="122">
        <v>928.11227066315701</v>
      </c>
      <c r="F199" s="122">
        <v>911.86466729907522</v>
      </c>
      <c r="G199" s="122">
        <v>896.28011563349696</v>
      </c>
      <c r="H199" s="122">
        <v>921.54961882891018</v>
      </c>
      <c r="I199" s="122">
        <v>877.23286832377858</v>
      </c>
      <c r="J199" s="122">
        <v>960.02720409304163</v>
      </c>
      <c r="K199" s="122">
        <v>913.57529950806634</v>
      </c>
      <c r="L199" s="122">
        <v>946.04524987023183</v>
      </c>
      <c r="M199" s="122">
        <v>1041.9043735351961</v>
      </c>
      <c r="N199" s="122">
        <v>1077.2541016860785</v>
      </c>
      <c r="O199" s="122">
        <v>1087.9543170780978</v>
      </c>
      <c r="P199" s="122">
        <v>1096.7679346139212</v>
      </c>
      <c r="Q199" s="122">
        <v>1050.2159331269913</v>
      </c>
      <c r="R199" s="122">
        <v>1167.5058576352938</v>
      </c>
      <c r="S199" s="122">
        <v>1243.1380238283416</v>
      </c>
      <c r="T199" s="122">
        <v>1213.4316733376022</v>
      </c>
      <c r="U199" s="122">
        <v>1220.1633020638374</v>
      </c>
      <c r="V199" s="122">
        <v>1329.4058597092924</v>
      </c>
      <c r="W199" s="122">
        <v>1202.709225985275</v>
      </c>
      <c r="DA199" s="130" t="s">
        <v>2455</v>
      </c>
    </row>
    <row r="200" spans="1:105" ht="12" customHeight="1" x14ac:dyDescent="0.25">
      <c r="A200" s="97" t="s">
        <v>138</v>
      </c>
      <c r="B200" s="98">
        <v>839.29732327314787</v>
      </c>
      <c r="C200" s="98">
        <v>899.99153914974227</v>
      </c>
      <c r="D200" s="98">
        <v>867.07062805199075</v>
      </c>
      <c r="E200" s="98">
        <v>929.18661647537851</v>
      </c>
      <c r="F200" s="98">
        <v>907.00445223282316</v>
      </c>
      <c r="G200" s="98">
        <v>903.79417820200615</v>
      </c>
      <c r="H200" s="98">
        <v>926.26661410453119</v>
      </c>
      <c r="I200" s="98">
        <v>867.81018672440132</v>
      </c>
      <c r="J200" s="98">
        <v>966.52906526889979</v>
      </c>
      <c r="K200" s="98">
        <v>925.61812936611977</v>
      </c>
      <c r="L200" s="98">
        <v>943.80574867036944</v>
      </c>
      <c r="M200" s="98">
        <v>1046.4943495600544</v>
      </c>
      <c r="N200" s="98">
        <v>1068.357217381953</v>
      </c>
      <c r="O200" s="98">
        <v>1050.9799206933669</v>
      </c>
      <c r="P200" s="98">
        <v>1114.6100623144346</v>
      </c>
      <c r="Q200" s="98">
        <v>1026.9015898926543</v>
      </c>
      <c r="R200" s="98">
        <v>1175.4511719559912</v>
      </c>
      <c r="S200" s="98">
        <v>1247.9254439632193</v>
      </c>
      <c r="T200" s="98">
        <v>1212.6304876645163</v>
      </c>
      <c r="U200" s="98">
        <v>1220.0772906172767</v>
      </c>
      <c r="V200" s="98">
        <v>1331.0789685585351</v>
      </c>
      <c r="W200" s="98">
        <v>1201.2659486510352</v>
      </c>
      <c r="DA200" s="63" t="s">
        <v>2456</v>
      </c>
    </row>
    <row r="201" spans="1:105" ht="12" customHeight="1" x14ac:dyDescent="0.25">
      <c r="A201" s="97" t="s">
        <v>137</v>
      </c>
      <c r="B201" s="98">
        <v>839.29732327314787</v>
      </c>
      <c r="C201" s="98">
        <v>899.98445380631438</v>
      </c>
      <c r="D201" s="98">
        <v>867.07215646812551</v>
      </c>
      <c r="E201" s="98">
        <v>929.19223193813525</v>
      </c>
      <c r="F201" s="98">
        <v>907.0142193954498</v>
      </c>
      <c r="G201" s="98">
        <v>903.75608756032022</v>
      </c>
      <c r="H201" s="98">
        <v>926.16857075351083</v>
      </c>
      <c r="I201" s="98">
        <v>867.62241466670332</v>
      </c>
      <c r="J201" s="98">
        <v>966.2081244090034</v>
      </c>
      <c r="K201" s="98">
        <v>925.31304988378099</v>
      </c>
      <c r="L201" s="98">
        <v>943.05430901935711</v>
      </c>
      <c r="M201" s="98">
        <v>1046.1705498584922</v>
      </c>
      <c r="N201" s="98">
        <v>1068.1258309907157</v>
      </c>
      <c r="O201" s="98">
        <v>1050.9933094825749</v>
      </c>
      <c r="P201" s="98">
        <v>1114.4771146367789</v>
      </c>
      <c r="Q201" s="98">
        <v>1026.9047105527322</v>
      </c>
      <c r="R201" s="98">
        <v>1175.4777767156709</v>
      </c>
      <c r="S201" s="98">
        <v>1248.0110302507567</v>
      </c>
      <c r="T201" s="98">
        <v>1212.6769847463402</v>
      </c>
      <c r="U201" s="98">
        <v>1219.9581146760063</v>
      </c>
      <c r="V201" s="98">
        <v>1330.8557382774309</v>
      </c>
      <c r="W201" s="98">
        <v>1201.2313363963538</v>
      </c>
      <c r="DA201" s="63" t="s">
        <v>2457</v>
      </c>
    </row>
    <row r="202" spans="1:105" ht="12" customHeight="1" x14ac:dyDescent="0.25">
      <c r="A202" s="100" t="s">
        <v>216</v>
      </c>
      <c r="B202" s="101">
        <v>221.40822702217451</v>
      </c>
      <c r="C202" s="101">
        <v>212.67003054551483</v>
      </c>
      <c r="D202" s="101">
        <v>186.99732046752433</v>
      </c>
      <c r="E202" s="101">
        <v>223.10983759137767</v>
      </c>
      <c r="F202" s="101">
        <v>211.7514803300204</v>
      </c>
      <c r="G202" s="101">
        <v>193.300041124264</v>
      </c>
      <c r="H202" s="101">
        <v>189.42524030964319</v>
      </c>
      <c r="I202" s="101">
        <v>214.26490866848684</v>
      </c>
      <c r="J202" s="101">
        <v>221.63475558058934</v>
      </c>
      <c r="K202" s="101">
        <v>194.94333452286716</v>
      </c>
      <c r="L202" s="101">
        <v>424.97227356237505</v>
      </c>
      <c r="M202" s="101">
        <v>209.35811244428027</v>
      </c>
      <c r="N202" s="101">
        <v>270.75636434409813</v>
      </c>
      <c r="O202" s="101">
        <v>277.92305458493814</v>
      </c>
      <c r="P202" s="101">
        <v>212.79541765526855</v>
      </c>
      <c r="Q202" s="101">
        <v>225.09982285708833</v>
      </c>
      <c r="R202" s="101">
        <v>239.59489770189586</v>
      </c>
      <c r="S202" s="101">
        <v>286.15401269767011</v>
      </c>
      <c r="T202" s="101">
        <v>276.79670328064157</v>
      </c>
      <c r="U202" s="101">
        <v>257.25834791738441</v>
      </c>
      <c r="V202" s="101">
        <v>291.93424926854294</v>
      </c>
      <c r="W202" s="101">
        <v>269.31639114725715</v>
      </c>
      <c r="DA202" s="131" t="s">
        <v>2458</v>
      </c>
    </row>
    <row r="203" spans="1:105" ht="12" customHeight="1" x14ac:dyDescent="0.25">
      <c r="A203" s="103" t="s">
        <v>52</v>
      </c>
      <c r="B203" s="104">
        <v>617.88909625097335</v>
      </c>
      <c r="C203" s="104">
        <v>687.31442326079957</v>
      </c>
      <c r="D203" s="104">
        <v>680.07483600060118</v>
      </c>
      <c r="E203" s="104">
        <v>706.08239434675761</v>
      </c>
      <c r="F203" s="104">
        <v>695.26273906542951</v>
      </c>
      <c r="G203" s="104">
        <v>710.45604643605623</v>
      </c>
      <c r="H203" s="104">
        <v>736.74333044386753</v>
      </c>
      <c r="I203" s="104">
        <v>653.35750599821654</v>
      </c>
      <c r="J203" s="104">
        <v>744.573368828414</v>
      </c>
      <c r="K203" s="104">
        <v>730.36971536091369</v>
      </c>
      <c r="L203" s="104">
        <v>518.08203545698211</v>
      </c>
      <c r="M203" s="104">
        <v>836.81243741421235</v>
      </c>
      <c r="N203" s="104">
        <v>797.36946664661764</v>
      </c>
      <c r="O203" s="104">
        <v>773.0702548976368</v>
      </c>
      <c r="P203" s="104">
        <v>901.68169698151053</v>
      </c>
      <c r="Q203" s="104">
        <v>801.80488769564397</v>
      </c>
      <c r="R203" s="104">
        <v>935.8828790137751</v>
      </c>
      <c r="S203" s="104">
        <v>961.85701755308662</v>
      </c>
      <c r="T203" s="104">
        <v>935.88028146569866</v>
      </c>
      <c r="U203" s="104">
        <v>962.69976675862188</v>
      </c>
      <c r="V203" s="104">
        <v>1038.9214890088879</v>
      </c>
      <c r="W203" s="104">
        <v>931.91494524909638</v>
      </c>
      <c r="DA203" s="132" t="s">
        <v>2459</v>
      </c>
    </row>
    <row r="204" spans="1:105" ht="12" customHeight="1" x14ac:dyDescent="0.25">
      <c r="A204" s="106" t="s">
        <v>122</v>
      </c>
      <c r="B204" s="101">
        <v>920.54515040993169</v>
      </c>
      <c r="C204" s="101">
        <v>872.77575399229033</v>
      </c>
      <c r="D204" s="101">
        <v>872.67851646311908</v>
      </c>
      <c r="E204" s="101">
        <v>923.79805169103622</v>
      </c>
      <c r="F204" s="101">
        <v>931.33235907770518</v>
      </c>
      <c r="G204" s="101">
        <v>866.19616326162998</v>
      </c>
      <c r="H204" s="101">
        <v>902.72911925143376</v>
      </c>
      <c r="I204" s="101">
        <v>914.68578583527847</v>
      </c>
      <c r="J204" s="101">
        <v>934.27027037978121</v>
      </c>
      <c r="K204" s="101">
        <v>867.36143287442735</v>
      </c>
      <c r="L204" s="101">
        <v>954.05442738855572</v>
      </c>
      <c r="M204" s="101">
        <v>1028.2722065161136</v>
      </c>
      <c r="N204" s="101">
        <v>1099.9854288285467</v>
      </c>
      <c r="O204" s="101">
        <v>1168.7611481513629</v>
      </c>
      <c r="P204" s="101">
        <v>1054.4493376215737</v>
      </c>
      <c r="Q204" s="101">
        <v>1114.3013367918168</v>
      </c>
      <c r="R204" s="101">
        <v>1127.8103353187375</v>
      </c>
      <c r="S204" s="101">
        <v>1204.4403055000862</v>
      </c>
      <c r="T204" s="101">
        <v>1224.9767225600456</v>
      </c>
      <c r="U204" s="101">
        <v>1221.8928856549876</v>
      </c>
      <c r="V204" s="101">
        <v>1288.1175703563629</v>
      </c>
      <c r="W204" s="101">
        <v>1246.3872370937365</v>
      </c>
      <c r="DA204" s="131" t="s">
        <v>2460</v>
      </c>
    </row>
    <row r="205" spans="1:105" ht="12" customHeight="1" x14ac:dyDescent="0.25">
      <c r="A205" s="107" t="s">
        <v>121</v>
      </c>
      <c r="B205" s="104">
        <v>920.54515040993158</v>
      </c>
      <c r="C205" s="104">
        <v>872.76347416814497</v>
      </c>
      <c r="D205" s="104">
        <v>872.66987722586805</v>
      </c>
      <c r="E205" s="104">
        <v>923.78824147149817</v>
      </c>
      <c r="F205" s="104">
        <v>931.30103607899355</v>
      </c>
      <c r="G205" s="104">
        <v>866.11464096081795</v>
      </c>
      <c r="H205" s="104">
        <v>902.48559014865816</v>
      </c>
      <c r="I205" s="104">
        <v>914.47973614165687</v>
      </c>
      <c r="J205" s="104">
        <v>934.0816292643832</v>
      </c>
      <c r="K205" s="104">
        <v>867.22523881502252</v>
      </c>
      <c r="L205" s="104">
        <v>953.75692881858936</v>
      </c>
      <c r="M205" s="104">
        <v>1028.388994872706</v>
      </c>
      <c r="N205" s="104">
        <v>1100.0566888605756</v>
      </c>
      <c r="O205" s="104">
        <v>1168.9790697568803</v>
      </c>
      <c r="P205" s="104">
        <v>1054.6826730349976</v>
      </c>
      <c r="Q205" s="104">
        <v>1114.6616737635293</v>
      </c>
      <c r="R205" s="104">
        <v>1127.5740201100514</v>
      </c>
      <c r="S205" s="104">
        <v>1203.3132575888808</v>
      </c>
      <c r="T205" s="104">
        <v>1223.9104668928096</v>
      </c>
      <c r="U205" s="104">
        <v>1220.7590525778721</v>
      </c>
      <c r="V205" s="104">
        <v>1285.9530449435917</v>
      </c>
      <c r="W205" s="104">
        <v>1246.1019067870677</v>
      </c>
      <c r="DA205" s="132" t="s">
        <v>2461</v>
      </c>
    </row>
    <row r="206" spans="1:105" ht="12" customHeight="1" x14ac:dyDescent="0.25">
      <c r="A206" s="108" t="s">
        <v>53</v>
      </c>
      <c r="B206" s="98">
        <v>243.02283665301894</v>
      </c>
      <c r="C206" s="98">
        <v>206.2275584788521</v>
      </c>
      <c r="D206" s="98">
        <v>188.12336968905132</v>
      </c>
      <c r="E206" s="98">
        <v>221.83739292469679</v>
      </c>
      <c r="F206" s="98">
        <v>217.45669288695041</v>
      </c>
      <c r="G206" s="98">
        <v>185.12508849453752</v>
      </c>
      <c r="H206" s="98">
        <v>184.38892854830578</v>
      </c>
      <c r="I206" s="98">
        <v>226.09168725533411</v>
      </c>
      <c r="J206" s="98">
        <v>214.08122210066387</v>
      </c>
      <c r="K206" s="98">
        <v>182.18734363146953</v>
      </c>
      <c r="L206" s="98">
        <v>429.88094906512532</v>
      </c>
      <c r="M206" s="98">
        <v>205.38608740379385</v>
      </c>
      <c r="N206" s="98">
        <v>278.69980095576204</v>
      </c>
      <c r="O206" s="98">
        <v>308.86749231711508</v>
      </c>
      <c r="P206" s="98">
        <v>200.91061710810877</v>
      </c>
      <c r="Q206" s="98">
        <v>244.47551859822335</v>
      </c>
      <c r="R206" s="98">
        <v>229.57622046348698</v>
      </c>
      <c r="S206" s="98">
        <v>275.76879961696085</v>
      </c>
      <c r="T206" s="98">
        <v>279.46268506152427</v>
      </c>
      <c r="U206" s="98">
        <v>257.39938014817909</v>
      </c>
      <c r="V206" s="98">
        <v>281.75847426171327</v>
      </c>
      <c r="W206" s="98">
        <v>279.70291388939955</v>
      </c>
      <c r="DA206" s="63" t="s">
        <v>2462</v>
      </c>
    </row>
    <row r="207" spans="1:105" ht="12" customHeight="1" x14ac:dyDescent="0.25">
      <c r="A207" s="108" t="s">
        <v>52</v>
      </c>
      <c r="B207" s="98">
        <v>677.52231375691281</v>
      </c>
      <c r="C207" s="98">
        <v>666.53591568929278</v>
      </c>
      <c r="D207" s="98">
        <v>684.54650753681676</v>
      </c>
      <c r="E207" s="98">
        <v>701.95084854680135</v>
      </c>
      <c r="F207" s="98">
        <v>713.8443431920432</v>
      </c>
      <c r="G207" s="98">
        <v>680.98955246628043</v>
      </c>
      <c r="H207" s="98">
        <v>718.09666160035226</v>
      </c>
      <c r="I207" s="98">
        <v>688.38804888632262</v>
      </c>
      <c r="J207" s="98">
        <v>720.00040716371916</v>
      </c>
      <c r="K207" s="98">
        <v>685.03789518355302</v>
      </c>
      <c r="L207" s="98">
        <v>523.87597975346398</v>
      </c>
      <c r="M207" s="98">
        <v>823.0029074689121</v>
      </c>
      <c r="N207" s="98">
        <v>821.35688790481368</v>
      </c>
      <c r="O207" s="98">
        <v>860.11157743976537</v>
      </c>
      <c r="P207" s="98">
        <v>853.77205592688915</v>
      </c>
      <c r="Q207" s="98">
        <v>870.18615516530588</v>
      </c>
      <c r="R207" s="98">
        <v>897.99779964656443</v>
      </c>
      <c r="S207" s="98">
        <v>927.54445797192</v>
      </c>
      <c r="T207" s="98">
        <v>944.44778183128528</v>
      </c>
      <c r="U207" s="98">
        <v>963.35967242969332</v>
      </c>
      <c r="V207" s="98">
        <v>1004.1945706818786</v>
      </c>
      <c r="W207" s="98">
        <v>966.39899289766834</v>
      </c>
      <c r="DA207" s="63" t="s">
        <v>2463</v>
      </c>
    </row>
    <row r="208" spans="1:105" ht="12" customHeight="1" x14ac:dyDescent="0.25">
      <c r="A208" s="121" t="s">
        <v>54</v>
      </c>
      <c r="B208" s="122">
        <v>565.75894807090231</v>
      </c>
      <c r="C208" s="122">
        <v>566.88658986777614</v>
      </c>
      <c r="D208" s="122">
        <v>573.59369124356738</v>
      </c>
      <c r="E208" s="122">
        <v>553.62775192806544</v>
      </c>
      <c r="F208" s="122">
        <v>498.64799708031359</v>
      </c>
      <c r="G208" s="122">
        <v>515.04442527144022</v>
      </c>
      <c r="H208" s="122">
        <v>525.39820559414375</v>
      </c>
      <c r="I208" s="122">
        <v>552.51709287012477</v>
      </c>
      <c r="J208" s="122">
        <v>557.64995048076435</v>
      </c>
      <c r="K208" s="122">
        <v>466.13904992829043</v>
      </c>
      <c r="L208" s="122">
        <v>579.1395876062362</v>
      </c>
      <c r="M208" s="122">
        <v>575.30160898305587</v>
      </c>
      <c r="N208" s="122">
        <v>606.54854163795744</v>
      </c>
      <c r="O208" s="122">
        <v>623.40076094697702</v>
      </c>
      <c r="P208" s="122">
        <v>551.54089482216057</v>
      </c>
      <c r="Q208" s="122">
        <v>576.90526794471589</v>
      </c>
      <c r="R208" s="122">
        <v>558.40100465234616</v>
      </c>
      <c r="S208" s="122">
        <v>595.23211280103544</v>
      </c>
      <c r="T208" s="122">
        <v>596.37464308354834</v>
      </c>
      <c r="U208" s="122">
        <v>588.67945916641077</v>
      </c>
      <c r="V208" s="122">
        <v>618.95375774651961</v>
      </c>
      <c r="W208" s="122">
        <v>585.70984231485147</v>
      </c>
      <c r="DA208" s="130" t="s">
        <v>2464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555.3209176298941</v>
      </c>
      <c r="D209" s="98">
        <v>569.33003292293745</v>
      </c>
      <c r="E209" s="98">
        <v>537.50728787781907</v>
      </c>
      <c r="F209" s="98">
        <v>529.80080867084723</v>
      </c>
      <c r="G209" s="98">
        <v>517.90487911972639</v>
      </c>
      <c r="H209" s="98">
        <v>519.4757172176619</v>
      </c>
      <c r="I209" s="98">
        <v>553.47582758059798</v>
      </c>
      <c r="J209" s="98">
        <v>524.55583742708052</v>
      </c>
      <c r="K209" s="98">
        <v>536.15937506757405</v>
      </c>
      <c r="L209" s="98">
        <v>556.70870055749413</v>
      </c>
      <c r="M209" s="98">
        <v>589.04600044196388</v>
      </c>
      <c r="N209" s="98">
        <v>585.96981162982865</v>
      </c>
      <c r="O209" s="98">
        <v>590.44967866415448</v>
      </c>
      <c r="P209" s="98">
        <v>593.86309706489851</v>
      </c>
      <c r="Q209" s="98">
        <v>588.54100989656513</v>
      </c>
      <c r="R209" s="98">
        <v>544.35182416401915</v>
      </c>
      <c r="S209" s="98">
        <v>592.63233597787723</v>
      </c>
      <c r="T209" s="98">
        <v>595.444096336813</v>
      </c>
      <c r="U209" s="98">
        <v>586.48707315904244</v>
      </c>
      <c r="V209" s="98">
        <v>624.7530123520537</v>
      </c>
      <c r="W209" s="98">
        <v>573.27484237900626</v>
      </c>
      <c r="DA209" s="63" t="s">
        <v>2465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577.16421867132533</v>
      </c>
      <c r="E210" s="33">
        <v>567.11926979459565</v>
      </c>
      <c r="F210" s="33">
        <v>471.89235600654638</v>
      </c>
      <c r="G210" s="33">
        <v>512.64117922669573</v>
      </c>
      <c r="H210" s="33">
        <v>530.03674932760077</v>
      </c>
      <c r="I210" s="33">
        <v>551.79895650307503</v>
      </c>
      <c r="J210" s="33">
        <v>580.89358967195619</v>
      </c>
      <c r="K210" s="33">
        <v>419.85716869779219</v>
      </c>
      <c r="L210" s="33">
        <v>593.12102204362907</v>
      </c>
      <c r="M210" s="33">
        <v>567.19076229518259</v>
      </c>
      <c r="N210" s="33">
        <v>617.91993413912235</v>
      </c>
      <c r="O210" s="33">
        <v>640.86238407757287</v>
      </c>
      <c r="P210" s="33">
        <v>529.64636431156509</v>
      </c>
      <c r="Q210" s="33">
        <v>571.12160958663981</v>
      </c>
      <c r="R210" s="33">
        <v>564.99263870935806</v>
      </c>
      <c r="S210" s="33">
        <v>596.3672060358922</v>
      </c>
      <c r="T210" s="33">
        <v>596.75444939446493</v>
      </c>
      <c r="U210" s="33">
        <v>589.5076978787373</v>
      </c>
      <c r="V210" s="33">
        <v>616.92462171381533</v>
      </c>
      <c r="W210" s="33">
        <v>589.77451529689176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4542.5127562887537</v>
      </c>
      <c r="C212" s="117">
        <f t="shared" si="101"/>
        <v>5207.9275163071425</v>
      </c>
      <c r="D212" s="117">
        <f t="shared" si="101"/>
        <v>4631.076738964809</v>
      </c>
      <c r="E212" s="117">
        <f t="shared" si="101"/>
        <v>4944.6744245310529</v>
      </c>
      <c r="F212" s="117">
        <f t="shared" si="101"/>
        <v>4998.3727697460999</v>
      </c>
      <c r="G212" s="117">
        <f t="shared" si="101"/>
        <v>5060.2744679575244</v>
      </c>
      <c r="H212" s="117">
        <f t="shared" si="101"/>
        <v>4747.0056578998456</v>
      </c>
      <c r="I212" s="117">
        <f t="shared" si="101"/>
        <v>4033.0537935831112</v>
      </c>
      <c r="J212" s="117">
        <f t="shared" si="101"/>
        <v>4701.8893766011879</v>
      </c>
      <c r="K212" s="117">
        <f t="shared" si="101"/>
        <v>4676.6546941354572</v>
      </c>
      <c r="L212" s="117">
        <f t="shared" si="101"/>
        <v>4552.2041915196805</v>
      </c>
      <c r="M212" s="117">
        <f t="shared" si="101"/>
        <v>3856.7894679086912</v>
      </c>
      <c r="N212" s="117">
        <f t="shared" si="101"/>
        <v>4217.0150687265041</v>
      </c>
      <c r="O212" s="117">
        <f t="shared" si="101"/>
        <v>4415.3361044909288</v>
      </c>
      <c r="P212" s="117">
        <f t="shared" si="101"/>
        <v>3652.5231277770317</v>
      </c>
      <c r="Q212" s="117">
        <f t="shared" si="101"/>
        <v>3891.4583449088782</v>
      </c>
      <c r="R212" s="117">
        <f t="shared" ref="R212:V212" si="102">R213+R216+R218+R227</f>
        <v>3855.5323236964482</v>
      </c>
      <c r="S212" s="117">
        <f t="shared" si="102"/>
        <v>4071.8665333423205</v>
      </c>
      <c r="T212" s="117">
        <f t="shared" si="102"/>
        <v>3828.0169728031583</v>
      </c>
      <c r="U212" s="117">
        <f t="shared" si="102"/>
        <v>3771.4345439768485</v>
      </c>
      <c r="V212" s="117">
        <f t="shared" si="102"/>
        <v>3756.7636843535197</v>
      </c>
      <c r="W212" s="117">
        <f t="shared" ref="W212" si="103">W213+W216+W218+W227</f>
        <v>3784.9663327440794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4112.3219522060808</v>
      </c>
      <c r="C213" s="122">
        <f t="shared" si="104"/>
        <v>4760.4409258203332</v>
      </c>
      <c r="D213" s="122">
        <f t="shared" si="104"/>
        <v>4197.7516604704097</v>
      </c>
      <c r="E213" s="122">
        <f t="shared" si="104"/>
        <v>4492.9424909444933</v>
      </c>
      <c r="F213" s="122">
        <f t="shared" si="104"/>
        <v>4556.8204265290769</v>
      </c>
      <c r="G213" s="122">
        <f t="shared" si="104"/>
        <v>4624.6107500811841</v>
      </c>
      <c r="H213" s="122">
        <f t="shared" si="104"/>
        <v>4307.2406965502887</v>
      </c>
      <c r="I213" s="122">
        <f t="shared" si="104"/>
        <v>3614.8190811219088</v>
      </c>
      <c r="J213" s="122">
        <f t="shared" si="104"/>
        <v>4255.897901430104</v>
      </c>
      <c r="K213" s="122">
        <f t="shared" si="104"/>
        <v>4252.4135395626818</v>
      </c>
      <c r="L213" s="122">
        <f t="shared" si="104"/>
        <v>4129.0638976884266</v>
      </c>
      <c r="M213" s="122">
        <f t="shared" si="104"/>
        <v>3414.0089207370584</v>
      </c>
      <c r="N213" s="122">
        <f t="shared" si="104"/>
        <v>3789.4807204522381</v>
      </c>
      <c r="O213" s="122">
        <f t="shared" si="104"/>
        <v>4016.0553483216509</v>
      </c>
      <c r="P213" s="122">
        <f t="shared" si="104"/>
        <v>3229.1032097524871</v>
      </c>
      <c r="Q213" s="122">
        <f t="shared" si="104"/>
        <v>3488.8307382024313</v>
      </c>
      <c r="R213" s="122">
        <f t="shared" ref="R213:V213" si="105">SUM(R214:R215)</f>
        <v>3372.5175164614066</v>
      </c>
      <c r="S213" s="122">
        <f t="shared" si="105"/>
        <v>3542.9271221636768</v>
      </c>
      <c r="T213" s="122">
        <f t="shared" si="105"/>
        <v>3304.1663302430566</v>
      </c>
      <c r="U213" s="122">
        <f t="shared" si="105"/>
        <v>3252.4476166520981</v>
      </c>
      <c r="V213" s="122">
        <f t="shared" si="105"/>
        <v>3201.0995160529378</v>
      </c>
      <c r="W213" s="122">
        <f t="shared" ref="W213" si="106">SUM(W214:W215)</f>
        <v>3292.3728360698638</v>
      </c>
      <c r="DA213" s="130" t="s">
        <v>2618</v>
      </c>
    </row>
    <row r="214" spans="1:105" ht="12" customHeight="1" x14ac:dyDescent="0.25">
      <c r="A214" s="97" t="s">
        <v>216</v>
      </c>
      <c r="B214" s="98">
        <v>4112.3219522060808</v>
      </c>
      <c r="C214" s="98">
        <v>4760.4409258203332</v>
      </c>
      <c r="D214" s="98">
        <v>4197.7516604704097</v>
      </c>
      <c r="E214" s="98">
        <v>4492.9424909444933</v>
      </c>
      <c r="F214" s="98">
        <v>4556.8204265290769</v>
      </c>
      <c r="G214" s="98">
        <v>4624.6107500811841</v>
      </c>
      <c r="H214" s="98">
        <v>4307.2406965502887</v>
      </c>
      <c r="I214" s="98">
        <v>3614.8190811219088</v>
      </c>
      <c r="J214" s="98">
        <v>4255.897901430104</v>
      </c>
      <c r="K214" s="98">
        <v>4252.4135395626818</v>
      </c>
      <c r="L214" s="98">
        <v>4129.0638976884266</v>
      </c>
      <c r="M214" s="98">
        <v>3414.0089207370584</v>
      </c>
      <c r="N214" s="98">
        <v>3789.4807204522381</v>
      </c>
      <c r="O214" s="98">
        <v>4016.0553483216509</v>
      </c>
      <c r="P214" s="98">
        <v>3229.1032097524871</v>
      </c>
      <c r="Q214" s="98">
        <v>3488.8307382024313</v>
      </c>
      <c r="R214" s="98">
        <v>3372.5175164614066</v>
      </c>
      <c r="S214" s="98">
        <v>3542.9271221636768</v>
      </c>
      <c r="T214" s="98">
        <v>3304.1663302430566</v>
      </c>
      <c r="U214" s="98">
        <v>3252.4476166520981</v>
      </c>
      <c r="V214" s="98">
        <v>3201.0995160529378</v>
      </c>
      <c r="W214" s="98">
        <v>3292.3728360698638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332.21282913785655</v>
      </c>
      <c r="C218" s="122">
        <v>354.10129723859467</v>
      </c>
      <c r="D218" s="122">
        <v>337.63084233258866</v>
      </c>
      <c r="E218" s="122">
        <v>361.5692034968402</v>
      </c>
      <c r="F218" s="122">
        <v>351.58740346662125</v>
      </c>
      <c r="G218" s="122">
        <v>348.91868289382052</v>
      </c>
      <c r="H218" s="122">
        <v>356.22788868407952</v>
      </c>
      <c r="I218" s="122">
        <v>331.53041070319773</v>
      </c>
      <c r="J218" s="122">
        <v>366.8389727649822</v>
      </c>
      <c r="K218" s="122">
        <v>346.22428317039817</v>
      </c>
      <c r="L218" s="122">
        <v>344.99454260030217</v>
      </c>
      <c r="M218" s="122">
        <v>362.88443772514415</v>
      </c>
      <c r="N218" s="122">
        <v>351.33025738210142</v>
      </c>
      <c r="O218" s="122">
        <v>324.56698447576974</v>
      </c>
      <c r="P218" s="122">
        <v>349.45746856662925</v>
      </c>
      <c r="Q218" s="122">
        <v>331.25115256172739</v>
      </c>
      <c r="R218" s="122">
        <v>419.52350118246807</v>
      </c>
      <c r="S218" s="122">
        <v>463.17297789297413</v>
      </c>
      <c r="T218" s="122">
        <v>460.85852010816535</v>
      </c>
      <c r="U218" s="122">
        <v>460.33861574434297</v>
      </c>
      <c r="V218" s="122">
        <v>496.66864342356473</v>
      </c>
      <c r="W218" s="122">
        <v>441.20460787482062</v>
      </c>
      <c r="DA218" s="130" t="s">
        <v>2623</v>
      </c>
    </row>
    <row r="219" spans="1:105" ht="12" customHeight="1" x14ac:dyDescent="0.25">
      <c r="A219" s="97" t="s">
        <v>138</v>
      </c>
      <c r="B219" s="98">
        <v>411.35211503623918</v>
      </c>
      <c r="C219" s="98">
        <v>439.97720356253359</v>
      </c>
      <c r="D219" s="98">
        <v>422.67728367744638</v>
      </c>
      <c r="E219" s="98">
        <v>451.72176619269499</v>
      </c>
      <c r="F219" s="98">
        <v>439.48447305637092</v>
      </c>
      <c r="G219" s="98">
        <v>436.19648269885897</v>
      </c>
      <c r="H219" s="98">
        <v>445.62710883652778</v>
      </c>
      <c r="I219" s="98">
        <v>415.1372450416514</v>
      </c>
      <c r="J219" s="98">
        <v>459.64002122044872</v>
      </c>
      <c r="K219" s="98">
        <v>436.71192048338941</v>
      </c>
      <c r="L219" s="98">
        <v>442.0915723156474</v>
      </c>
      <c r="M219" s="98">
        <v>485.6839562544622</v>
      </c>
      <c r="N219" s="98">
        <v>489.27542480303538</v>
      </c>
      <c r="O219" s="98">
        <v>473.48307990724823</v>
      </c>
      <c r="P219" s="98">
        <v>497.44972095379342</v>
      </c>
      <c r="Q219" s="98">
        <v>452.14315113849</v>
      </c>
      <c r="R219" s="98">
        <v>504.02104721752289</v>
      </c>
      <c r="S219" s="98">
        <v>520.89739463821491</v>
      </c>
      <c r="T219" s="98">
        <v>493.65771483488834</v>
      </c>
      <c r="U219" s="98">
        <v>485.35707676656648</v>
      </c>
      <c r="V219" s="98">
        <v>517.3269680923172</v>
      </c>
      <c r="W219" s="98">
        <v>456.33938472794927</v>
      </c>
      <c r="DA219" s="63" t="s">
        <v>2624</v>
      </c>
    </row>
    <row r="220" spans="1:105" ht="12" customHeight="1" x14ac:dyDescent="0.25">
      <c r="A220" s="97" t="s">
        <v>137</v>
      </c>
      <c r="B220" s="98">
        <v>108.51546876952747</v>
      </c>
      <c r="C220" s="98">
        <v>103.70547928532723</v>
      </c>
      <c r="D220" s="98">
        <v>91.075900782867677</v>
      </c>
      <c r="E220" s="98">
        <v>108.4105884084032</v>
      </c>
      <c r="F220" s="98">
        <v>102.59143698146991</v>
      </c>
      <c r="G220" s="98">
        <v>92.838250113369654</v>
      </c>
      <c r="H220" s="98">
        <v>90.281656892405593</v>
      </c>
      <c r="I220" s="98">
        <v>101.26940297166198</v>
      </c>
      <c r="J220" s="98">
        <v>103.86325768313618</v>
      </c>
      <c r="K220" s="98">
        <v>90.516084711741101</v>
      </c>
      <c r="L220" s="98">
        <v>195.55811664946904</v>
      </c>
      <c r="M220" s="98">
        <v>95.451651667641215</v>
      </c>
      <c r="N220" s="98">
        <v>123.12516235292244</v>
      </c>
      <c r="O220" s="98">
        <v>126.10525389700753</v>
      </c>
      <c r="P220" s="98">
        <v>94.916696247103999</v>
      </c>
      <c r="Q220" s="98">
        <v>100.24933223020626</v>
      </c>
      <c r="R220" s="98">
        <v>102.70050880865246</v>
      </c>
      <c r="S220" s="98">
        <v>119.98277662733562</v>
      </c>
      <c r="T220" s="98">
        <v>113.04525567549848</v>
      </c>
      <c r="U220" s="98">
        <v>101.94388246070909</v>
      </c>
      <c r="V220" s="98">
        <v>112.67290046647553</v>
      </c>
      <c r="W220" s="98">
        <v>102.13142914336986</v>
      </c>
      <c r="DA220" s="63" t="s">
        <v>2625</v>
      </c>
    </row>
    <row r="221" spans="1:105" ht="12" customHeight="1" x14ac:dyDescent="0.25">
      <c r="A221" s="100" t="s">
        <v>216</v>
      </c>
      <c r="B221" s="101">
        <v>108.51546876952747</v>
      </c>
      <c r="C221" s="101">
        <v>103.70547928532723</v>
      </c>
      <c r="D221" s="101">
        <v>91.075900782867677</v>
      </c>
      <c r="E221" s="101">
        <v>108.4105884084032</v>
      </c>
      <c r="F221" s="101">
        <v>102.59143698146991</v>
      </c>
      <c r="G221" s="101">
        <v>92.838250113369654</v>
      </c>
      <c r="H221" s="101">
        <v>90.281656892405593</v>
      </c>
      <c r="I221" s="101">
        <v>101.26940297166198</v>
      </c>
      <c r="J221" s="101">
        <v>103.86325768313618</v>
      </c>
      <c r="K221" s="101">
        <v>90.516084711741101</v>
      </c>
      <c r="L221" s="101">
        <v>195.55811664946904</v>
      </c>
      <c r="M221" s="101">
        <v>95.451651667641215</v>
      </c>
      <c r="N221" s="101">
        <v>123.12516235292244</v>
      </c>
      <c r="O221" s="101">
        <v>126.10525389700753</v>
      </c>
      <c r="P221" s="101">
        <v>94.916696247103999</v>
      </c>
      <c r="Q221" s="101">
        <v>100.24933223020626</v>
      </c>
      <c r="R221" s="101">
        <v>102.70050880865246</v>
      </c>
      <c r="S221" s="101">
        <v>119.98277662733562</v>
      </c>
      <c r="T221" s="101">
        <v>113.04525567549848</v>
      </c>
      <c r="U221" s="101">
        <v>101.94388246070909</v>
      </c>
      <c r="V221" s="101">
        <v>112.67290046647553</v>
      </c>
      <c r="W221" s="101">
        <v>102.13142914336986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97.977974944815813</v>
      </c>
      <c r="C227" s="122">
        <v>93.385293248215447</v>
      </c>
      <c r="D227" s="122">
        <v>95.694236161810508</v>
      </c>
      <c r="E227" s="122">
        <v>90.16273008971919</v>
      </c>
      <c r="F227" s="122">
        <v>89.964939750401967</v>
      </c>
      <c r="G227" s="122">
        <v>86.745034982519456</v>
      </c>
      <c r="H227" s="122">
        <v>83.537072665477226</v>
      </c>
      <c r="I227" s="122">
        <v>86.704301758004988</v>
      </c>
      <c r="J227" s="122">
        <v>79.152502406101888</v>
      </c>
      <c r="K227" s="122">
        <v>78.016871402377518</v>
      </c>
      <c r="L227" s="122">
        <v>78.145751230951561</v>
      </c>
      <c r="M227" s="122">
        <v>79.896109446488296</v>
      </c>
      <c r="N227" s="122">
        <v>76.204090892164658</v>
      </c>
      <c r="O227" s="122">
        <v>74.713771693508775</v>
      </c>
      <c r="P227" s="122">
        <v>73.962449457915028</v>
      </c>
      <c r="Q227" s="122">
        <v>71.376454144719389</v>
      </c>
      <c r="R227" s="122">
        <v>63.49130605257389</v>
      </c>
      <c r="S227" s="122">
        <v>65.766433285669464</v>
      </c>
      <c r="T227" s="122">
        <v>62.992122451936275</v>
      </c>
      <c r="U227" s="122">
        <v>58.6483115804077</v>
      </c>
      <c r="V227" s="122">
        <v>58.995524877016919</v>
      </c>
      <c r="W227" s="122">
        <v>51.388888799394927</v>
      </c>
      <c r="DA227" s="130" t="s">
        <v>2632</v>
      </c>
    </row>
    <row r="228" spans="1:105" ht="12" customHeight="1" x14ac:dyDescent="0.25">
      <c r="A228" s="97" t="s">
        <v>50</v>
      </c>
      <c r="B228" s="98">
        <v>213.31488340100051</v>
      </c>
      <c r="C228" s="98">
        <v>205.11283110329262</v>
      </c>
      <c r="D228" s="98">
        <v>209.96517638081278</v>
      </c>
      <c r="E228" s="98">
        <v>197.89449633443292</v>
      </c>
      <c r="F228" s="98">
        <v>194.71521690021356</v>
      </c>
      <c r="G228" s="98">
        <v>189.99296071118627</v>
      </c>
      <c r="H228" s="98">
        <v>190.19713028185134</v>
      </c>
      <c r="I228" s="98">
        <v>202.45728051917337</v>
      </c>
      <c r="J228" s="98">
        <v>191.84922091746787</v>
      </c>
      <c r="K228" s="98">
        <v>196.04938340719113</v>
      </c>
      <c r="L228" s="98">
        <v>203.51761683242123</v>
      </c>
      <c r="M228" s="98">
        <v>215.28560040038917</v>
      </c>
      <c r="N228" s="98">
        <v>214.11010476197757</v>
      </c>
      <c r="O228" s="98">
        <v>215.70293520484128</v>
      </c>
      <c r="P228" s="98">
        <v>216.93211682809837</v>
      </c>
      <c r="Q228" s="98">
        <v>214.97380212884741</v>
      </c>
      <c r="R228" s="98">
        <v>198.81447637076656</v>
      </c>
      <c r="S228" s="98">
        <v>216.39551268410972</v>
      </c>
      <c r="T228" s="98">
        <v>217.32635264455152</v>
      </c>
      <c r="U228" s="98">
        <v>213.89309276609455</v>
      </c>
      <c r="V228" s="98">
        <v>227.60426467303566</v>
      </c>
      <c r="W228" s="98">
        <v>208.60223209838489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206.40758221366914</v>
      </c>
      <c r="C231" s="118">
        <f t="shared" si="108"/>
        <v>234.51227882085456</v>
      </c>
      <c r="D231" s="118">
        <f t="shared" si="108"/>
        <v>208.63372819814049</v>
      </c>
      <c r="E231" s="118">
        <f t="shared" si="108"/>
        <v>221.46904631499675</v>
      </c>
      <c r="F231" s="118">
        <f t="shared" si="108"/>
        <v>221.38254000593054</v>
      </c>
      <c r="G231" s="118">
        <f t="shared" si="108"/>
        <v>223.24302552159278</v>
      </c>
      <c r="H231" s="118">
        <f t="shared" si="108"/>
        <v>208.68758626018527</v>
      </c>
      <c r="I231" s="118">
        <f t="shared" si="108"/>
        <v>177.52515471442626</v>
      </c>
      <c r="J231" s="118">
        <f t="shared" si="108"/>
        <v>204.01623712781776</v>
      </c>
      <c r="K231" s="118">
        <f t="shared" si="108"/>
        <v>200.42401713248699</v>
      </c>
      <c r="L231" s="118">
        <f t="shared" si="108"/>
        <v>195.79779123090088</v>
      </c>
      <c r="M231" s="118">
        <f t="shared" si="108"/>
        <v>166.76903132860829</v>
      </c>
      <c r="N231" s="118">
        <f t="shared" si="108"/>
        <v>181.3708685915268</v>
      </c>
      <c r="O231" s="118">
        <f t="shared" si="108"/>
        <v>189.05575839672261</v>
      </c>
      <c r="P231" s="118">
        <f t="shared" si="108"/>
        <v>155.20028625070591</v>
      </c>
      <c r="Q231" s="118">
        <f t="shared" si="108"/>
        <v>163.56313325444685</v>
      </c>
      <c r="R231" s="118">
        <f t="shared" ref="R231:V231" si="109">R232+R235+R237+R246</f>
        <v>159.37569845871727</v>
      </c>
      <c r="S231" s="118">
        <f t="shared" si="109"/>
        <v>166.24412368047933</v>
      </c>
      <c r="T231" s="118">
        <f t="shared" si="109"/>
        <v>154.97021229056674</v>
      </c>
      <c r="U231" s="118">
        <f t="shared" si="109"/>
        <v>151.4733957712188</v>
      </c>
      <c r="V231" s="118">
        <f t="shared" si="109"/>
        <v>150.03404458867956</v>
      </c>
      <c r="W231" s="118">
        <f t="shared" ref="W231" si="110">W232+W235+W237+W246</f>
        <v>149.64083793068829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179.32635213581904</v>
      </c>
      <c r="C232" s="123">
        <f t="shared" si="111"/>
        <v>206.71763820948001</v>
      </c>
      <c r="D232" s="123">
        <f t="shared" si="111"/>
        <v>181.54914886629257</v>
      </c>
      <c r="E232" s="123">
        <f t="shared" si="111"/>
        <v>193.19255181260371</v>
      </c>
      <c r="F232" s="123">
        <f t="shared" si="111"/>
        <v>195.0390918254441</v>
      </c>
      <c r="G232" s="123">
        <f t="shared" si="111"/>
        <v>197.08267181490046</v>
      </c>
      <c r="H232" s="123">
        <f t="shared" si="111"/>
        <v>182.11292782936482</v>
      </c>
      <c r="I232" s="123">
        <f t="shared" si="111"/>
        <v>151.94862563003545</v>
      </c>
      <c r="J232" s="123">
        <f t="shared" si="111"/>
        <v>177.1650509727811</v>
      </c>
      <c r="K232" s="123">
        <f t="shared" si="111"/>
        <v>175.99522700085373</v>
      </c>
      <c r="L232" s="123">
        <f t="shared" si="111"/>
        <v>169.60522870433641</v>
      </c>
      <c r="M232" s="123">
        <f t="shared" si="111"/>
        <v>139.37527694041984</v>
      </c>
      <c r="N232" s="123">
        <f t="shared" si="111"/>
        <v>153.56089658491854</v>
      </c>
      <c r="O232" s="123">
        <f t="shared" si="111"/>
        <v>161.5266997470637</v>
      </c>
      <c r="P232" s="123">
        <f t="shared" si="111"/>
        <v>128.6984970114494</v>
      </c>
      <c r="Q232" s="123">
        <f t="shared" si="111"/>
        <v>137.91375718380129</v>
      </c>
      <c r="R232" s="123">
        <f t="shared" ref="R232:V232" si="112">SUM(R233:R234)</f>
        <v>132.31454960930733</v>
      </c>
      <c r="S232" s="123">
        <f t="shared" si="112"/>
        <v>138.04631426989286</v>
      </c>
      <c r="T232" s="123">
        <f t="shared" si="112"/>
        <v>127.84020988934665</v>
      </c>
      <c r="U232" s="123">
        <f t="shared" si="112"/>
        <v>124.98497582851016</v>
      </c>
      <c r="V232" s="123">
        <f t="shared" si="112"/>
        <v>122.15048072517821</v>
      </c>
      <c r="W232" s="123">
        <f t="shared" ref="W232" si="113">SUM(W233:W234)</f>
        <v>124.70013542168643</v>
      </c>
      <c r="DA232" s="130" t="s">
        <v>2786</v>
      </c>
    </row>
    <row r="233" spans="1:105" ht="12" customHeight="1" x14ac:dyDescent="0.25">
      <c r="A233" s="97" t="s">
        <v>216</v>
      </c>
      <c r="B233" s="99">
        <v>177.22167790216378</v>
      </c>
      <c r="C233" s="99">
        <v>204.33334800769484</v>
      </c>
      <c r="D233" s="99">
        <v>179.46565349995467</v>
      </c>
      <c r="E233" s="99">
        <v>191.05446433145488</v>
      </c>
      <c r="F233" s="99">
        <v>192.84296243942552</v>
      </c>
      <c r="G233" s="99">
        <v>194.88566536839144</v>
      </c>
      <c r="H233" s="99">
        <v>180.09346429322645</v>
      </c>
      <c r="I233" s="99">
        <v>150.2378707560195</v>
      </c>
      <c r="J233" s="99">
        <v>175.16486508226151</v>
      </c>
      <c r="K233" s="99">
        <v>174.03180402280992</v>
      </c>
      <c r="L233" s="99">
        <v>167.69177785282022</v>
      </c>
      <c r="M233" s="99">
        <v>137.7867255898075</v>
      </c>
      <c r="N233" s="99">
        <v>151.77694605648372</v>
      </c>
      <c r="O233" s="99">
        <v>159.60498158868495</v>
      </c>
      <c r="P233" s="99">
        <v>127.1642601551335</v>
      </c>
      <c r="Q233" s="99">
        <v>136.26658473284405</v>
      </c>
      <c r="R233" s="99">
        <v>130.73364619790178</v>
      </c>
      <c r="S233" s="99">
        <v>136.38054874308844</v>
      </c>
      <c r="T233" s="99">
        <v>126.27914343713179</v>
      </c>
      <c r="U233" s="99">
        <v>123.43454543420755</v>
      </c>
      <c r="V233" s="99">
        <v>120.60897663114295</v>
      </c>
      <c r="W233" s="99">
        <v>123.09839567338588</v>
      </c>
      <c r="DA233" s="63" t="s">
        <v>2787</v>
      </c>
    </row>
    <row r="234" spans="1:105" ht="12" customHeight="1" x14ac:dyDescent="0.25">
      <c r="A234" s="97" t="s">
        <v>53</v>
      </c>
      <c r="B234" s="99">
        <v>2.1046742336552597</v>
      </c>
      <c r="C234" s="99">
        <v>2.3842902017851699</v>
      </c>
      <c r="D234" s="99">
        <v>2.0834953663379085</v>
      </c>
      <c r="E234" s="99">
        <v>2.138087481148824</v>
      </c>
      <c r="F234" s="99">
        <v>2.1961293860185762</v>
      </c>
      <c r="G234" s="99">
        <v>2.1970064465090311</v>
      </c>
      <c r="H234" s="99">
        <v>2.0194635361383875</v>
      </c>
      <c r="I234" s="99">
        <v>1.710754874015934</v>
      </c>
      <c r="J234" s="99">
        <v>2.0001858905196022</v>
      </c>
      <c r="K234" s="99">
        <v>1.9634229780438071</v>
      </c>
      <c r="L234" s="99">
        <v>1.9134508515161799</v>
      </c>
      <c r="M234" s="99">
        <v>1.5885513506123314</v>
      </c>
      <c r="N234" s="99">
        <v>1.7839505284348056</v>
      </c>
      <c r="O234" s="99">
        <v>1.9217181583787613</v>
      </c>
      <c r="P234" s="99">
        <v>1.534236856315893</v>
      </c>
      <c r="Q234" s="99">
        <v>1.6471724509572496</v>
      </c>
      <c r="R234" s="99">
        <v>1.5809034114055607</v>
      </c>
      <c r="S234" s="99">
        <v>1.6657655268044267</v>
      </c>
      <c r="T234" s="99">
        <v>1.5610664522148541</v>
      </c>
      <c r="U234" s="99">
        <v>1.5504303943026088</v>
      </c>
      <c r="V234" s="99">
        <v>1.541504094035256</v>
      </c>
      <c r="W234" s="99">
        <v>1.6017397483005418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0.23828914642679999</v>
      </c>
      <c r="C235" s="123">
        <f t="shared" si="114"/>
        <v>0.29924674734042495</v>
      </c>
      <c r="D235" s="123">
        <f t="shared" si="114"/>
        <v>0.23901494600231052</v>
      </c>
      <c r="E235" s="123">
        <f t="shared" si="114"/>
        <v>0.79776864268878078</v>
      </c>
      <c r="F235" s="123">
        <f t="shared" si="114"/>
        <v>0.24698108671106492</v>
      </c>
      <c r="G235" s="123">
        <f t="shared" si="114"/>
        <v>0.33419126184318471</v>
      </c>
      <c r="H235" s="123">
        <f t="shared" si="114"/>
        <v>0.45006372110019532</v>
      </c>
      <c r="I235" s="123">
        <f t="shared" si="114"/>
        <v>0.20598116674917477</v>
      </c>
      <c r="J235" s="123">
        <f t="shared" si="114"/>
        <v>0.21159041051934119</v>
      </c>
      <c r="K235" s="123">
        <f t="shared" si="114"/>
        <v>0.24877120494387156</v>
      </c>
      <c r="L235" s="123">
        <f t="shared" si="114"/>
        <v>0.25226386681731666</v>
      </c>
      <c r="M235" s="123">
        <f t="shared" si="114"/>
        <v>0.25061255254312442</v>
      </c>
      <c r="N235" s="123">
        <f t="shared" si="114"/>
        <v>0.24471989847149875</v>
      </c>
      <c r="O235" s="123">
        <f t="shared" si="114"/>
        <v>0.24625162604074841</v>
      </c>
      <c r="P235" s="123">
        <f t="shared" si="114"/>
        <v>0.25973077179415271</v>
      </c>
      <c r="Q235" s="123">
        <f t="shared" si="114"/>
        <v>0.27488979421858589</v>
      </c>
      <c r="R235" s="123">
        <f t="shared" si="114"/>
        <v>0.32539325226937343</v>
      </c>
      <c r="S235" s="123">
        <f t="shared" si="114"/>
        <v>0.28945037008770236</v>
      </c>
      <c r="T235" s="123">
        <f t="shared" si="114"/>
        <v>0.29598221964383264</v>
      </c>
      <c r="U235" s="123">
        <f t="shared" si="114"/>
        <v>0.32789204966211394</v>
      </c>
      <c r="V235" s="123">
        <f t="shared" si="114"/>
        <v>0.41370011195155026</v>
      </c>
      <c r="W235" s="123">
        <f t="shared" si="114"/>
        <v>0.48199238624232166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0.23828914642679999</v>
      </c>
      <c r="C236" s="99">
        <f>RES_hhdet_fecs!C48</f>
        <v>0.29924674734042495</v>
      </c>
      <c r="D236" s="99">
        <f>RES_hhdet_fecs!D48</f>
        <v>0.23901494600231052</v>
      </c>
      <c r="E236" s="99">
        <f>RES_hhdet_fecs!E48</f>
        <v>0.79776864268878078</v>
      </c>
      <c r="F236" s="99">
        <f>RES_hhdet_fecs!F48</f>
        <v>0.24698108671106492</v>
      </c>
      <c r="G236" s="99">
        <f>RES_hhdet_fecs!G48</f>
        <v>0.33419126184318471</v>
      </c>
      <c r="H236" s="99">
        <f>RES_hhdet_fecs!H48</f>
        <v>0.45006372110019532</v>
      </c>
      <c r="I236" s="99">
        <f>RES_hhdet_fecs!I48</f>
        <v>0.20598116674917477</v>
      </c>
      <c r="J236" s="99">
        <f>RES_hhdet_fecs!J48</f>
        <v>0.21159041051934119</v>
      </c>
      <c r="K236" s="99">
        <f>RES_hhdet_fecs!K48</f>
        <v>0.24877120494387156</v>
      </c>
      <c r="L236" s="99">
        <f>RES_hhdet_fecs!L48</f>
        <v>0.25226386681731666</v>
      </c>
      <c r="M236" s="99">
        <f>RES_hhdet_fecs!M48</f>
        <v>0.25061255254312442</v>
      </c>
      <c r="N236" s="99">
        <f>RES_hhdet_fecs!N48</f>
        <v>0.24471989847149875</v>
      </c>
      <c r="O236" s="99">
        <f>RES_hhdet_fecs!O48</f>
        <v>0.24625162604074841</v>
      </c>
      <c r="P236" s="99">
        <f>RES_hhdet_fecs!P48</f>
        <v>0.25973077179415271</v>
      </c>
      <c r="Q236" s="99">
        <f>RES_hhdet_fecs!Q48</f>
        <v>0.27488979421858589</v>
      </c>
      <c r="R236" s="99">
        <f>RES_hhdet_fecs!R48</f>
        <v>0.32539325226937343</v>
      </c>
      <c r="S236" s="99">
        <f>RES_hhdet_fecs!S48</f>
        <v>0.28945037008770236</v>
      </c>
      <c r="T236" s="99">
        <f>RES_hhdet_fecs!T48</f>
        <v>0.29598221964383264</v>
      </c>
      <c r="U236" s="99">
        <f>RES_hhdet_fecs!U48</f>
        <v>0.32789204966211394</v>
      </c>
      <c r="V236" s="99">
        <f>RES_hhdet_fecs!V48</f>
        <v>0.41370011195155026</v>
      </c>
      <c r="W236" s="99">
        <f>RES_hhdet_fecs!W48</f>
        <v>0.48199238624232166</v>
      </c>
      <c r="DA236" s="63" t="s">
        <v>2790</v>
      </c>
    </row>
    <row r="237" spans="1:105" ht="12" customHeight="1" x14ac:dyDescent="0.25">
      <c r="A237" s="121" t="s">
        <v>55</v>
      </c>
      <c r="B237" s="123">
        <v>17.29883529897748</v>
      </c>
      <c r="C237" s="123">
        <v>18.039722567883334</v>
      </c>
      <c r="D237" s="123">
        <v>17.332171028004169</v>
      </c>
      <c r="E237" s="123">
        <v>18.386596287889017</v>
      </c>
      <c r="F237" s="123">
        <v>17.887147853214575</v>
      </c>
      <c r="G237" s="123">
        <v>17.469816143743522</v>
      </c>
      <c r="H237" s="123">
        <v>17.738710286279897</v>
      </c>
      <c r="I237" s="123">
        <v>16.637895059138771</v>
      </c>
      <c r="J237" s="123">
        <v>17.992597715751842</v>
      </c>
      <c r="K237" s="123">
        <v>16.89435432644273</v>
      </c>
      <c r="L237" s="123">
        <v>17.157181065766405</v>
      </c>
      <c r="M237" s="123">
        <v>18.465773438404629</v>
      </c>
      <c r="N237" s="123">
        <v>18.580343532383893</v>
      </c>
      <c r="O237" s="123">
        <v>18.177874592002681</v>
      </c>
      <c r="P237" s="123">
        <v>18.197515743219803</v>
      </c>
      <c r="Q237" s="123">
        <v>17.110647521088449</v>
      </c>
      <c r="R237" s="123">
        <v>18.881409859995177</v>
      </c>
      <c r="S237" s="123">
        <v>19.659840445068191</v>
      </c>
      <c r="T237" s="123">
        <v>18.714930448591677</v>
      </c>
      <c r="U237" s="123">
        <v>18.314235258799162</v>
      </c>
      <c r="V237" s="123">
        <v>19.396559039710489</v>
      </c>
      <c r="W237" s="123">
        <v>17.006364198256104</v>
      </c>
      <c r="DA237" s="130" t="s">
        <v>2791</v>
      </c>
    </row>
    <row r="238" spans="1:105" ht="12" customHeight="1" x14ac:dyDescent="0.25">
      <c r="A238" s="97" t="s">
        <v>138</v>
      </c>
      <c r="B238" s="99">
        <v>17.727335768596195</v>
      </c>
      <c r="C238" s="99">
        <v>18.885228585312902</v>
      </c>
      <c r="D238" s="99">
        <v>18.070639015900724</v>
      </c>
      <c r="E238" s="99">
        <v>19.208672321256795</v>
      </c>
      <c r="F238" s="99">
        <v>18.598821063237622</v>
      </c>
      <c r="G238" s="99">
        <v>18.381750671800191</v>
      </c>
      <c r="H238" s="99">
        <v>18.632469245942438</v>
      </c>
      <c r="I238" s="99">
        <v>17.253791785125923</v>
      </c>
      <c r="J238" s="99">
        <v>18.91793087339645</v>
      </c>
      <c r="K238" s="99">
        <v>17.872618138593882</v>
      </c>
      <c r="L238" s="99">
        <v>17.954462215240266</v>
      </c>
      <c r="M238" s="99">
        <v>19.601824001490293</v>
      </c>
      <c r="N238" s="99">
        <v>19.596545077086756</v>
      </c>
      <c r="O238" s="99">
        <v>18.817036045763594</v>
      </c>
      <c r="P238" s="99">
        <v>19.589905190523627</v>
      </c>
      <c r="Q238" s="99">
        <v>17.659785652924178</v>
      </c>
      <c r="R238" s="99">
        <v>19.538077694662032</v>
      </c>
      <c r="S238" s="99">
        <v>20.051293766443703</v>
      </c>
      <c r="T238" s="99">
        <v>18.86668743334598</v>
      </c>
      <c r="U238" s="99">
        <v>18.419921611412455</v>
      </c>
      <c r="V238" s="99">
        <v>19.491514053971226</v>
      </c>
      <c r="W238" s="99">
        <v>17.06205491892187</v>
      </c>
      <c r="DA238" s="63" t="s">
        <v>2792</v>
      </c>
    </row>
    <row r="239" spans="1:105" ht="12" customHeight="1" x14ac:dyDescent="0.25">
      <c r="A239" s="97" t="s">
        <v>137</v>
      </c>
      <c r="B239" s="99">
        <v>11.798946975885901</v>
      </c>
      <c r="C239" s="99">
        <v>12.338798691468078</v>
      </c>
      <c r="D239" s="99">
        <v>11.660530591923829</v>
      </c>
      <c r="E239" s="99">
        <v>12.632623383620274</v>
      </c>
      <c r="F239" s="99">
        <v>12.198000888644858</v>
      </c>
      <c r="G239" s="99">
        <v>11.904143272999843</v>
      </c>
      <c r="H239" s="99">
        <v>12.002352283381709</v>
      </c>
      <c r="I239" s="99">
        <v>11.455950638347945</v>
      </c>
      <c r="J239" s="99">
        <v>12.460755133782074</v>
      </c>
      <c r="K239" s="99">
        <v>11.678133046828972</v>
      </c>
      <c r="L239" s="99">
        <v>13.550440562727101</v>
      </c>
      <c r="M239" s="99">
        <v>12.850802367585906</v>
      </c>
      <c r="N239" s="99">
        <v>13.441243462377299</v>
      </c>
      <c r="O239" s="99">
        <v>13.199278902699888</v>
      </c>
      <c r="P239" s="99">
        <v>13.201574167786703</v>
      </c>
      <c r="Q239" s="99">
        <v>12.261196726465622</v>
      </c>
      <c r="R239" s="99">
        <v>13.647275690601145</v>
      </c>
      <c r="S239" s="99">
        <v>14.482998398139406</v>
      </c>
      <c r="T239" s="99">
        <v>13.849064985643203</v>
      </c>
      <c r="U239" s="99">
        <v>13.600816460079864</v>
      </c>
      <c r="V239" s="99">
        <v>14.672472014398883</v>
      </c>
      <c r="W239" s="99">
        <v>13.098342471070852</v>
      </c>
      <c r="DA239" s="63" t="s">
        <v>2793</v>
      </c>
    </row>
    <row r="240" spans="1:105" ht="12" customHeight="1" x14ac:dyDescent="0.25">
      <c r="A240" s="100" t="s">
        <v>216</v>
      </c>
      <c r="B240" s="102">
        <v>4.6765048255423585</v>
      </c>
      <c r="C240" s="102">
        <v>4.45137081192998</v>
      </c>
      <c r="D240" s="102">
        <v>3.8937501248615374</v>
      </c>
      <c r="E240" s="102">
        <v>4.6099692880491823</v>
      </c>
      <c r="F240" s="102">
        <v>4.341631834610995</v>
      </c>
      <c r="G240" s="102">
        <v>3.9122955688029681</v>
      </c>
      <c r="H240" s="102">
        <v>3.7748381150159238</v>
      </c>
      <c r="I240" s="102">
        <v>4.2089241906053516</v>
      </c>
      <c r="J240" s="102">
        <v>4.2748190723647941</v>
      </c>
      <c r="K240" s="102">
        <v>3.7044086537937688</v>
      </c>
      <c r="L240" s="102">
        <v>7.9421120784440857</v>
      </c>
      <c r="M240" s="102">
        <v>3.8523538868152003</v>
      </c>
      <c r="N240" s="102">
        <v>4.9314305846119018</v>
      </c>
      <c r="O240" s="102">
        <v>5.0116407720525098</v>
      </c>
      <c r="P240" s="102">
        <v>3.7378834526499056</v>
      </c>
      <c r="Q240" s="102">
        <v>3.9155336414505668</v>
      </c>
      <c r="R240" s="102">
        <v>3.9811244618893635</v>
      </c>
      <c r="S240" s="102">
        <v>4.618586934456137</v>
      </c>
      <c r="T240" s="102">
        <v>4.3203811883415133</v>
      </c>
      <c r="U240" s="102">
        <v>3.8689006786490876</v>
      </c>
      <c r="V240" s="102">
        <v>4.2452173545920804</v>
      </c>
      <c r="W240" s="102">
        <v>3.8185879003869094</v>
      </c>
      <c r="DA240" s="131" t="s">
        <v>2794</v>
      </c>
    </row>
    <row r="241" spans="1:105" ht="12" customHeight="1" x14ac:dyDescent="0.25">
      <c r="A241" s="103" t="s">
        <v>52</v>
      </c>
      <c r="B241" s="105">
        <v>7.1224421503435451</v>
      </c>
      <c r="C241" s="105">
        <v>7.887427879538099</v>
      </c>
      <c r="D241" s="105">
        <v>7.7667804670622917</v>
      </c>
      <c r="E241" s="105">
        <v>8.0226540955710917</v>
      </c>
      <c r="F241" s="105">
        <v>7.8563690540338635</v>
      </c>
      <c r="G241" s="105">
        <v>7.9918477041968732</v>
      </c>
      <c r="H241" s="105">
        <v>8.2275141683657829</v>
      </c>
      <c r="I241" s="105">
        <v>7.2470264477425959</v>
      </c>
      <c r="J241" s="105">
        <v>8.1859360614172783</v>
      </c>
      <c r="K241" s="105">
        <v>7.9737243930352006</v>
      </c>
      <c r="L241" s="105">
        <v>5.6083284842830183</v>
      </c>
      <c r="M241" s="105">
        <v>8.9984484807707084</v>
      </c>
      <c r="N241" s="105">
        <v>8.5098128777653965</v>
      </c>
      <c r="O241" s="105">
        <v>8.1876381306473789</v>
      </c>
      <c r="P241" s="105">
        <v>9.463690715136801</v>
      </c>
      <c r="Q241" s="105">
        <v>8.3456630850150528</v>
      </c>
      <c r="R241" s="105">
        <v>9.6661512287117812</v>
      </c>
      <c r="S241" s="105">
        <v>9.8644114636832718</v>
      </c>
      <c r="T241" s="105">
        <v>9.5286837973016887</v>
      </c>
      <c r="U241" s="105">
        <v>9.7319157814307733</v>
      </c>
      <c r="V241" s="105">
        <v>10.427254659806803</v>
      </c>
      <c r="W241" s="105">
        <v>9.2797545706839415</v>
      </c>
      <c r="DA241" s="132" t="s">
        <v>2795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14.683048443768204</v>
      </c>
      <c r="D242" s="102">
        <v>14.525376221169262</v>
      </c>
      <c r="E242" s="102">
        <v>15.215521806729432</v>
      </c>
      <c r="F242" s="102">
        <v>15.168138588392356</v>
      </c>
      <c r="G242" s="102">
        <v>13.951249337263242</v>
      </c>
      <c r="H242" s="102">
        <v>14.330417402917274</v>
      </c>
      <c r="I242" s="102">
        <v>14.370487037593032</v>
      </c>
      <c r="J242" s="102">
        <v>14.532873265660012</v>
      </c>
      <c r="K242" s="102">
        <v>13.371482244822728</v>
      </c>
      <c r="L242" s="102">
        <v>14.553553628892717</v>
      </c>
      <c r="M242" s="102">
        <v>15.531331111982171</v>
      </c>
      <c r="N242" s="102">
        <v>16.419402878861185</v>
      </c>
      <c r="O242" s="102">
        <v>17.199693181775576</v>
      </c>
      <c r="P242" s="102">
        <v>15.320286006415611</v>
      </c>
      <c r="Q242" s="102">
        <v>16.024000485786846</v>
      </c>
      <c r="R242" s="102">
        <v>15.972817224761158</v>
      </c>
      <c r="S242" s="102">
        <v>16.858519640570417</v>
      </c>
      <c r="T242" s="102">
        <v>16.965482531427185</v>
      </c>
      <c r="U242" s="102">
        <v>16.789857336433734</v>
      </c>
      <c r="V242" s="102">
        <v>17.571145017186065</v>
      </c>
      <c r="W242" s="102">
        <v>15.915360989139023</v>
      </c>
      <c r="DA242" s="131" t="s">
        <v>2796</v>
      </c>
    </row>
    <row r="243" spans="1:105" ht="12" customHeight="1" x14ac:dyDescent="0.25">
      <c r="A243" s="107" t="s">
        <v>121</v>
      </c>
      <c r="B243" s="105">
        <v>11.938857273068384</v>
      </c>
      <c r="C243" s="105">
        <v>11.121986713568436</v>
      </c>
      <c r="D243" s="105">
        <v>10.955199882091813</v>
      </c>
      <c r="E243" s="105">
        <v>11.634491504242618</v>
      </c>
      <c r="F243" s="105">
        <v>11.610127201430119</v>
      </c>
      <c r="G243" s="105">
        <v>10.640307127378582</v>
      </c>
      <c r="H243" s="105">
        <v>10.942446678207203</v>
      </c>
      <c r="I243" s="105">
        <v>11.182727780177752</v>
      </c>
      <c r="J243" s="105">
        <v>11.241194747228503</v>
      </c>
      <c r="K243" s="105">
        <v>10.283362950848083</v>
      </c>
      <c r="L243" s="105">
        <v>12.213757904417404</v>
      </c>
      <c r="M243" s="105">
        <v>11.944932585001066</v>
      </c>
      <c r="N243" s="105">
        <v>12.92180726604126</v>
      </c>
      <c r="O243" s="105">
        <v>13.662387986603415</v>
      </c>
      <c r="P243" s="105">
        <v>11.885783105293255</v>
      </c>
      <c r="Q243" s="105">
        <v>12.581696202872754</v>
      </c>
      <c r="R243" s="105">
        <v>12.528241816867535</v>
      </c>
      <c r="S243" s="105">
        <v>13.368140951433842</v>
      </c>
      <c r="T243" s="105">
        <v>13.478338349204044</v>
      </c>
      <c r="U243" s="105">
        <v>13.267770520892858</v>
      </c>
      <c r="V243" s="105">
        <v>13.913758238471576</v>
      </c>
      <c r="W243" s="105">
        <v>13.183546088684952</v>
      </c>
      <c r="DA243" s="132" t="s">
        <v>2797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3.4730071691273423</v>
      </c>
      <c r="D244" s="99">
        <v>3.1373507836023666</v>
      </c>
      <c r="E244" s="99">
        <v>3.6587808859461921</v>
      </c>
      <c r="F244" s="99">
        <v>3.5437886906253282</v>
      </c>
      <c r="G244" s="99">
        <v>2.9799250125934797</v>
      </c>
      <c r="H244" s="99">
        <v>2.9231674890578816</v>
      </c>
      <c r="I244" s="99">
        <v>3.5471433554344602</v>
      </c>
      <c r="J244" s="99">
        <v>3.3254170092862685</v>
      </c>
      <c r="K244" s="99">
        <v>2.8045433063624405</v>
      </c>
      <c r="L244" s="99">
        <v>6.5427089615768015</v>
      </c>
      <c r="M244" s="99">
        <v>3.0949813518817311</v>
      </c>
      <c r="N244" s="99">
        <v>4.1559920269290522</v>
      </c>
      <c r="O244" s="99">
        <v>4.5528894598627048</v>
      </c>
      <c r="P244" s="99">
        <v>2.9249328345527168</v>
      </c>
      <c r="Q244" s="99">
        <v>3.5242801360715323</v>
      </c>
      <c r="R244" s="99">
        <v>3.253381971604405</v>
      </c>
      <c r="S244" s="99">
        <v>3.8556250396922009</v>
      </c>
      <c r="T244" s="99">
        <v>3.8624243756354835</v>
      </c>
      <c r="U244" s="99">
        <v>3.5291837641109831</v>
      </c>
      <c r="V244" s="99">
        <v>3.8350442766644663</v>
      </c>
      <c r="W244" s="99">
        <v>3.5604087871907626</v>
      </c>
      <c r="DA244" s="63" t="s">
        <v>2798</v>
      </c>
    </row>
    <row r="245" spans="1:105" ht="12" customHeight="1" x14ac:dyDescent="0.25">
      <c r="A245" s="108" t="s">
        <v>52</v>
      </c>
      <c r="B245" s="99">
        <v>7.8098375818246497</v>
      </c>
      <c r="C245" s="99">
        <v>7.6489795444410937</v>
      </c>
      <c r="D245" s="99">
        <v>7.8178490984894466</v>
      </c>
      <c r="E245" s="99">
        <v>7.9757106182964259</v>
      </c>
      <c r="F245" s="99">
        <v>8.0663385108047923</v>
      </c>
      <c r="G245" s="99">
        <v>7.6603821147851026</v>
      </c>
      <c r="H245" s="99">
        <v>8.0192791891493194</v>
      </c>
      <c r="I245" s="99">
        <v>7.63558442474329</v>
      </c>
      <c r="J245" s="99">
        <v>7.9157777379422347</v>
      </c>
      <c r="K245" s="99">
        <v>7.4788196444856414</v>
      </c>
      <c r="L245" s="99">
        <v>5.6710489428406028</v>
      </c>
      <c r="M245" s="99">
        <v>8.849951233119338</v>
      </c>
      <c r="N245" s="99">
        <v>8.7658152391122055</v>
      </c>
      <c r="O245" s="99">
        <v>9.10949852674071</v>
      </c>
      <c r="P245" s="99">
        <v>8.96085027074054</v>
      </c>
      <c r="Q245" s="99">
        <v>9.0574160668012222</v>
      </c>
      <c r="R245" s="99">
        <v>9.2748598452631299</v>
      </c>
      <c r="S245" s="99">
        <v>9.5125159117416391</v>
      </c>
      <c r="T245" s="99">
        <v>9.6159139735685599</v>
      </c>
      <c r="U245" s="99">
        <v>9.7385867567818725</v>
      </c>
      <c r="V245" s="99">
        <v>10.078713961807109</v>
      </c>
      <c r="W245" s="99">
        <v>9.6231373014941894</v>
      </c>
      <c r="DA245" s="63" t="s">
        <v>2799</v>
      </c>
    </row>
    <row r="246" spans="1:105" ht="12" customHeight="1" x14ac:dyDescent="0.25">
      <c r="A246" s="121" t="s">
        <v>54</v>
      </c>
      <c r="B246" s="123">
        <v>9.5441056324458131</v>
      </c>
      <c r="C246" s="123">
        <v>9.4556712961507863</v>
      </c>
      <c r="D246" s="123">
        <v>9.5133933578414389</v>
      </c>
      <c r="E246" s="123">
        <v>9.0921295718152422</v>
      </c>
      <c r="F246" s="123">
        <v>8.2093192405607898</v>
      </c>
      <c r="G246" s="123">
        <v>8.3563463011056118</v>
      </c>
      <c r="H246" s="123">
        <v>8.3858844234403236</v>
      </c>
      <c r="I246" s="123">
        <v>8.7326528585028704</v>
      </c>
      <c r="J246" s="123">
        <v>8.6469980287655037</v>
      </c>
      <c r="K246" s="123">
        <v>7.2856646002466485</v>
      </c>
      <c r="L246" s="123">
        <v>8.7831175939807746</v>
      </c>
      <c r="M246" s="123">
        <v>8.6773683972407092</v>
      </c>
      <c r="N246" s="123">
        <v>8.9849085757528862</v>
      </c>
      <c r="O246" s="123">
        <v>9.104932431615488</v>
      </c>
      <c r="P246" s="123">
        <v>8.0445427242425591</v>
      </c>
      <c r="Q246" s="123">
        <v>8.2638387553385257</v>
      </c>
      <c r="R246" s="123">
        <v>7.8543457371453611</v>
      </c>
      <c r="S246" s="123">
        <v>8.2485185954305766</v>
      </c>
      <c r="T246" s="123">
        <v>8.1190897329845715</v>
      </c>
      <c r="U246" s="123">
        <v>7.8462926342473702</v>
      </c>
      <c r="V246" s="123">
        <v>8.0733047118393024</v>
      </c>
      <c r="W246" s="123">
        <v>7.4523459245034349</v>
      </c>
      <c r="DA246" s="130" t="s">
        <v>2800</v>
      </c>
    </row>
    <row r="247" spans="1:105" ht="12" customHeight="1" x14ac:dyDescent="0.25">
      <c r="A247" s="97" t="s">
        <v>50</v>
      </c>
      <c r="B247" s="99">
        <v>10.824496322089546</v>
      </c>
      <c r="C247" s="99">
        <v>10.361936168381616</v>
      </c>
      <c r="D247" s="99">
        <v>10.556008599884935</v>
      </c>
      <c r="E247" s="99">
        <v>9.898389538633861</v>
      </c>
      <c r="F247" s="99">
        <v>9.6859217015076879</v>
      </c>
      <c r="G247" s="99">
        <v>9.4083970050405465</v>
      </c>
      <c r="H247" s="99">
        <v>9.3502780523340814</v>
      </c>
      <c r="I247" s="99">
        <v>9.8857699626390936</v>
      </c>
      <c r="J247" s="99">
        <v>9.2851522494188785</v>
      </c>
      <c r="K247" s="99">
        <v>9.4221949165907972</v>
      </c>
      <c r="L247" s="99">
        <v>9.6985108899883432</v>
      </c>
      <c r="M247" s="99">
        <v>10.191136783337678</v>
      </c>
      <c r="N247" s="99">
        <v>10.059252579810014</v>
      </c>
      <c r="O247" s="99">
        <v>10.056893968391135</v>
      </c>
      <c r="P247" s="99">
        <v>10.023035731053435</v>
      </c>
      <c r="Q247" s="99">
        <v>9.8502176455563433</v>
      </c>
      <c r="R247" s="99">
        <v>9.0395794621664631</v>
      </c>
      <c r="S247" s="99">
        <v>9.7696060611694833</v>
      </c>
      <c r="T247" s="99">
        <v>9.740766880495487</v>
      </c>
      <c r="U247" s="99">
        <v>9.5185846283381128</v>
      </c>
      <c r="V247" s="99">
        <v>10.056243626796588</v>
      </c>
      <c r="W247" s="99">
        <v>9.1442334459223531</v>
      </c>
      <c r="DA247" s="63" t="s">
        <v>2801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8.6981873984602363</v>
      </c>
      <c r="D248" s="110">
        <v>8.6402731314146894</v>
      </c>
      <c r="E248" s="110">
        <v>8.4173555260125692</v>
      </c>
      <c r="F248" s="110">
        <v>6.9411369020606761</v>
      </c>
      <c r="G248" s="110">
        <v>7.4724527558149303</v>
      </c>
      <c r="H248" s="110">
        <v>7.6305630552034716</v>
      </c>
      <c r="I248" s="110">
        <v>7.8689151436779925</v>
      </c>
      <c r="J248" s="110">
        <v>8.1987906261636621</v>
      </c>
      <c r="K248" s="110">
        <v>5.873465468784425</v>
      </c>
      <c r="L248" s="110">
        <v>8.2125422384565958</v>
      </c>
      <c r="M248" s="110">
        <v>7.7840626923435821</v>
      </c>
      <c r="N248" s="110">
        <v>8.3912476770200133</v>
      </c>
      <c r="O248" s="110">
        <v>8.6004636118260809</v>
      </c>
      <c r="P248" s="110">
        <v>7.021009609066506</v>
      </c>
      <c r="Q248" s="110">
        <v>7.4753137463230486</v>
      </c>
      <c r="R248" s="110">
        <v>7.298254441011796</v>
      </c>
      <c r="S248" s="110">
        <v>7.5843938611050605</v>
      </c>
      <c r="T248" s="110">
        <v>7.4571958334522144</v>
      </c>
      <c r="U248" s="110">
        <v>7.2145348310298454</v>
      </c>
      <c r="V248" s="110">
        <v>7.3794823024642371</v>
      </c>
      <c r="W248" s="110">
        <v>6.8993125885611448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102.80042677830865</v>
      </c>
      <c r="C250" s="118">
        <f t="shared" si="115"/>
        <v>117.25254128100104</v>
      </c>
      <c r="D250" s="118">
        <f t="shared" si="115"/>
        <v>105.40369693947336</v>
      </c>
      <c r="E250" s="118">
        <f t="shared" si="115"/>
        <v>113.55577589902421</v>
      </c>
      <c r="F250" s="118">
        <f t="shared" si="115"/>
        <v>113.35881234215007</v>
      </c>
      <c r="G250" s="118">
        <f t="shared" si="115"/>
        <v>115.74732053868351</v>
      </c>
      <c r="H250" s="118">
        <f t="shared" si="115"/>
        <v>109.97867557605083</v>
      </c>
      <c r="I250" s="118">
        <f t="shared" si="115"/>
        <v>94.937097953119235</v>
      </c>
      <c r="J250" s="118">
        <f t="shared" si="115"/>
        <v>110.43996836996865</v>
      </c>
      <c r="K250" s="118">
        <f t="shared" si="115"/>
        <v>109.87509097681135</v>
      </c>
      <c r="L250" s="118">
        <f t="shared" si="115"/>
        <v>109.46085379247843</v>
      </c>
      <c r="M250" s="118">
        <f t="shared" si="115"/>
        <v>95.548433421788474</v>
      </c>
      <c r="N250" s="118">
        <f t="shared" si="115"/>
        <v>106.50180323436798</v>
      </c>
      <c r="O250" s="118">
        <f t="shared" si="115"/>
        <v>114.30763361675736</v>
      </c>
      <c r="P250" s="118">
        <f t="shared" si="115"/>
        <v>94.712299288596142</v>
      </c>
      <c r="Q250" s="118">
        <f t="shared" si="115"/>
        <v>100.46873356464496</v>
      </c>
      <c r="R250" s="118">
        <f t="shared" ref="R250:V250" si="116">R251+R254+R256+R265</f>
        <v>98.592331095899496</v>
      </c>
      <c r="S250" s="118">
        <f t="shared" si="116"/>
        <v>104.19580196401979</v>
      </c>
      <c r="T250" s="118">
        <f t="shared" si="116"/>
        <v>98.830161428162413</v>
      </c>
      <c r="U250" s="118">
        <f t="shared" si="116"/>
        <v>98.556796222462481</v>
      </c>
      <c r="V250" s="118">
        <f t="shared" si="116"/>
        <v>99.961319060028316</v>
      </c>
      <c r="W250" s="118">
        <f t="shared" ref="W250" si="117">W251+W254+W256+W265</f>
        <v>101.78223516519083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85.992253284969635</v>
      </c>
      <c r="C251" s="123">
        <f t="shared" si="118"/>
        <v>99.916029789767492</v>
      </c>
      <c r="D251" s="123">
        <f t="shared" si="118"/>
        <v>88.467106935378609</v>
      </c>
      <c r="E251" s="123">
        <f t="shared" si="118"/>
        <v>95.08098225730734</v>
      </c>
      <c r="F251" s="123">
        <f t="shared" si="118"/>
        <v>96.885944080473678</v>
      </c>
      <c r="G251" s="123">
        <f t="shared" si="118"/>
        <v>99.106356000902338</v>
      </c>
      <c r="H251" s="123">
        <f t="shared" si="118"/>
        <v>92.71629248636269</v>
      </c>
      <c r="I251" s="123">
        <f t="shared" si="118"/>
        <v>78.554373674451654</v>
      </c>
      <c r="J251" s="123">
        <f t="shared" si="118"/>
        <v>93.207059977613838</v>
      </c>
      <c r="K251" s="123">
        <f t="shared" si="118"/>
        <v>94.147796491806901</v>
      </c>
      <c r="L251" s="123">
        <f t="shared" si="118"/>
        <v>92.253063779558815</v>
      </c>
      <c r="M251" s="123">
        <f t="shared" si="118"/>
        <v>77.442879737573051</v>
      </c>
      <c r="N251" s="123">
        <f t="shared" si="118"/>
        <v>87.809704121456349</v>
      </c>
      <c r="O251" s="123">
        <f t="shared" si="118"/>
        <v>95.423779678901809</v>
      </c>
      <c r="P251" s="123">
        <f t="shared" si="118"/>
        <v>76.582143526435914</v>
      </c>
      <c r="Q251" s="123">
        <f t="shared" si="118"/>
        <v>82.630893749202301</v>
      </c>
      <c r="R251" s="123">
        <f t="shared" ref="R251:V251" si="119">SUM(R252:R253)</f>
        <v>79.673537104780337</v>
      </c>
      <c r="S251" s="123">
        <f t="shared" si="119"/>
        <v>84.343286861353349</v>
      </c>
      <c r="T251" s="123">
        <f t="shared" si="119"/>
        <v>79.347944557366631</v>
      </c>
      <c r="U251" s="123">
        <f t="shared" si="119"/>
        <v>79.054701141612242</v>
      </c>
      <c r="V251" s="123">
        <f t="shared" si="119"/>
        <v>78.825195913377812</v>
      </c>
      <c r="W251" s="123">
        <f t="shared" ref="W251" si="120">SUM(W252:W253)</f>
        <v>82.074082487077703</v>
      </c>
      <c r="DA251" s="130" t="s">
        <v>2954</v>
      </c>
    </row>
    <row r="252" spans="1:105" ht="12" customHeight="1" x14ac:dyDescent="0.25">
      <c r="A252" s="97" t="s">
        <v>216</v>
      </c>
      <c r="B252" s="99">
        <v>83.887579051314376</v>
      </c>
      <c r="C252" s="99">
        <v>97.531739587982315</v>
      </c>
      <c r="D252" s="99">
        <v>86.383611569040696</v>
      </c>
      <c r="E252" s="99">
        <v>92.942894776158511</v>
      </c>
      <c r="F252" s="99">
        <v>94.689814694455109</v>
      </c>
      <c r="G252" s="99">
        <v>96.909349554393302</v>
      </c>
      <c r="H252" s="99">
        <v>90.696828950224301</v>
      </c>
      <c r="I252" s="99">
        <v>76.843618800435721</v>
      </c>
      <c r="J252" s="99">
        <v>91.206874087094235</v>
      </c>
      <c r="K252" s="99">
        <v>92.184373513763092</v>
      </c>
      <c r="L252" s="99">
        <v>90.339612928042641</v>
      </c>
      <c r="M252" s="99">
        <v>75.854328386960717</v>
      </c>
      <c r="N252" s="99">
        <v>86.025753593021548</v>
      </c>
      <c r="O252" s="99">
        <v>93.502061520523043</v>
      </c>
      <c r="P252" s="99">
        <v>75.047906670120014</v>
      </c>
      <c r="Q252" s="99">
        <v>80.983721298245044</v>
      </c>
      <c r="R252" s="99">
        <v>78.092633693374779</v>
      </c>
      <c r="S252" s="99">
        <v>82.677521334548928</v>
      </c>
      <c r="T252" s="99">
        <v>77.786878105151771</v>
      </c>
      <c r="U252" s="99">
        <v>77.504270747309633</v>
      </c>
      <c r="V252" s="99">
        <v>77.28369181934255</v>
      </c>
      <c r="W252" s="99">
        <v>80.472342738777158</v>
      </c>
      <c r="DA252" s="63" t="s">
        <v>2955</v>
      </c>
    </row>
    <row r="253" spans="1:105" ht="12" customHeight="1" x14ac:dyDescent="0.25">
      <c r="A253" s="97" t="s">
        <v>53</v>
      </c>
      <c r="B253" s="99">
        <v>2.1046742336552597</v>
      </c>
      <c r="C253" s="99">
        <v>2.3842902017851699</v>
      </c>
      <c r="D253" s="99">
        <v>2.0834953663379085</v>
      </c>
      <c r="E253" s="99">
        <v>2.138087481148824</v>
      </c>
      <c r="F253" s="99">
        <v>2.1961293860185762</v>
      </c>
      <c r="G253" s="99">
        <v>2.1970064465090311</v>
      </c>
      <c r="H253" s="99">
        <v>2.0194635361383875</v>
      </c>
      <c r="I253" s="99">
        <v>1.710754874015934</v>
      </c>
      <c r="J253" s="99">
        <v>2.0001858905196022</v>
      </c>
      <c r="K253" s="99">
        <v>1.9634229780438071</v>
      </c>
      <c r="L253" s="99">
        <v>1.9134508515161799</v>
      </c>
      <c r="M253" s="99">
        <v>1.5885513506123314</v>
      </c>
      <c r="N253" s="99">
        <v>1.7839505284348056</v>
      </c>
      <c r="O253" s="99">
        <v>1.9217181583787613</v>
      </c>
      <c r="P253" s="99">
        <v>1.534236856315893</v>
      </c>
      <c r="Q253" s="99">
        <v>1.6471724509572496</v>
      </c>
      <c r="R253" s="99">
        <v>1.5809034114055607</v>
      </c>
      <c r="S253" s="99">
        <v>1.6657655268044267</v>
      </c>
      <c r="T253" s="99">
        <v>1.5610664522148541</v>
      </c>
      <c r="U253" s="99">
        <v>1.5504303943026088</v>
      </c>
      <c r="V253" s="99">
        <v>1.541504094035256</v>
      </c>
      <c r="W253" s="99">
        <v>1.6017397483005418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0.43201951456801585</v>
      </c>
      <c r="C254" s="123">
        <f t="shared" si="121"/>
        <v>0.56391845979182487</v>
      </c>
      <c r="D254" s="123">
        <f t="shared" si="121"/>
        <v>0.47064162630064382</v>
      </c>
      <c r="E254" s="123">
        <f t="shared" si="121"/>
        <v>1.6389572634271117</v>
      </c>
      <c r="F254" s="123">
        <f t="shared" si="121"/>
        <v>0.53427782081827957</v>
      </c>
      <c r="G254" s="123">
        <f t="shared" si="121"/>
        <v>0.76511852494414623</v>
      </c>
      <c r="H254" s="123">
        <f t="shared" si="121"/>
        <v>1.1037247966372645</v>
      </c>
      <c r="I254" s="123">
        <f t="shared" si="121"/>
        <v>0.5239705530167228</v>
      </c>
      <c r="J254" s="123">
        <f t="shared" si="121"/>
        <v>0.54736917039281408</v>
      </c>
      <c r="K254" s="123">
        <f t="shared" si="121"/>
        <v>0.66442737518052131</v>
      </c>
      <c r="L254" s="123">
        <f t="shared" si="121"/>
        <v>0.69739786957712235</v>
      </c>
      <c r="M254" s="123">
        <f t="shared" si="121"/>
        <v>0.71534284861639907</v>
      </c>
      <c r="N254" s="123">
        <f t="shared" si="121"/>
        <v>0.72195350646513823</v>
      </c>
      <c r="O254" s="123">
        <f t="shared" si="121"/>
        <v>0.75877927207311779</v>
      </c>
      <c r="P254" s="123">
        <f t="shared" si="121"/>
        <v>0.83016507028736208</v>
      </c>
      <c r="Q254" s="123">
        <f t="shared" si="121"/>
        <v>0.90179271593421906</v>
      </c>
      <c r="R254" s="123">
        <f t="shared" si="121"/>
        <v>1.0929772018174546</v>
      </c>
      <c r="S254" s="123">
        <f t="shared" si="121"/>
        <v>0.99894422953100959</v>
      </c>
      <c r="T254" s="123">
        <f t="shared" si="121"/>
        <v>1.0556376757211048</v>
      </c>
      <c r="U254" s="123">
        <f t="shared" si="121"/>
        <v>1.216533972412579</v>
      </c>
      <c r="V254" s="123">
        <f t="shared" si="121"/>
        <v>1.5811884234534204</v>
      </c>
      <c r="W254" s="123">
        <f t="shared" si="121"/>
        <v>1.8995639136949802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0.43201951456801585</v>
      </c>
      <c r="C255" s="99">
        <f>RES_hhdet_tess!C48</f>
        <v>0.56391845979182487</v>
      </c>
      <c r="D255" s="99">
        <f>RES_hhdet_tess!D48</f>
        <v>0.47064162630064382</v>
      </c>
      <c r="E255" s="99">
        <f>RES_hhdet_tess!E48</f>
        <v>1.6389572634271117</v>
      </c>
      <c r="F255" s="99">
        <f>RES_hhdet_tess!F48</f>
        <v>0.53427782081827957</v>
      </c>
      <c r="G255" s="99">
        <f>RES_hhdet_tess!G48</f>
        <v>0.76511852494414623</v>
      </c>
      <c r="H255" s="99">
        <f>RES_hhdet_tess!H48</f>
        <v>1.1037247966372645</v>
      </c>
      <c r="I255" s="99">
        <f>RES_hhdet_tess!I48</f>
        <v>0.5239705530167228</v>
      </c>
      <c r="J255" s="99">
        <f>RES_hhdet_tess!J48</f>
        <v>0.54736917039281408</v>
      </c>
      <c r="K255" s="99">
        <f>RES_hhdet_tess!K48</f>
        <v>0.66442737518052131</v>
      </c>
      <c r="L255" s="99">
        <f>RES_hhdet_tess!L48</f>
        <v>0.69739786957712235</v>
      </c>
      <c r="M255" s="99">
        <f>RES_hhdet_tess!M48</f>
        <v>0.71534284861639907</v>
      </c>
      <c r="N255" s="99">
        <f>RES_hhdet_tess!N48</f>
        <v>0.72195350646513823</v>
      </c>
      <c r="O255" s="99">
        <f>RES_hhdet_tess!O48</f>
        <v>0.75877927207311779</v>
      </c>
      <c r="P255" s="99">
        <f>RES_hhdet_tess!P48</f>
        <v>0.83016507028736208</v>
      </c>
      <c r="Q255" s="99">
        <f>RES_hhdet_tess!Q48</f>
        <v>0.90179271593421906</v>
      </c>
      <c r="R255" s="99">
        <f>RES_hhdet_tess!R48</f>
        <v>1.0929772018174546</v>
      </c>
      <c r="S255" s="99">
        <f>RES_hhdet_tess!S48</f>
        <v>0.99894422953100959</v>
      </c>
      <c r="T255" s="99">
        <f>RES_hhdet_tess!T48</f>
        <v>1.0556376757211048</v>
      </c>
      <c r="U255" s="99">
        <f>RES_hhdet_tess!U48</f>
        <v>1.216533972412579</v>
      </c>
      <c r="V255" s="99">
        <f>RES_hhdet_tess!V48</f>
        <v>1.5811884234534204</v>
      </c>
      <c r="W255" s="99">
        <f>RES_hhdet_tess!W48</f>
        <v>1.8995639136949802</v>
      </c>
      <c r="DA255" s="63" t="s">
        <v>2958</v>
      </c>
    </row>
    <row r="256" spans="1:105" ht="12" customHeight="1" x14ac:dyDescent="0.25">
      <c r="A256" s="121" t="s">
        <v>55</v>
      </c>
      <c r="B256" s="123">
        <v>9.8546189603937062</v>
      </c>
      <c r="C256" s="123">
        <v>10.267161249221203</v>
      </c>
      <c r="D256" s="123">
        <v>9.9152336014915221</v>
      </c>
      <c r="E256" s="123">
        <v>10.545403438750609</v>
      </c>
      <c r="F256" s="123">
        <v>10.303939721068753</v>
      </c>
      <c r="G256" s="123">
        <v>10.082163731838353</v>
      </c>
      <c r="H256" s="123">
        <v>10.291321593911087</v>
      </c>
      <c r="I256" s="123">
        <v>9.7302468238405382</v>
      </c>
      <c r="J256" s="123">
        <v>10.554663434031399</v>
      </c>
      <c r="K256" s="123">
        <v>9.9738495413411403</v>
      </c>
      <c r="L256" s="123">
        <v>10.241104997180351</v>
      </c>
      <c r="M256" s="123">
        <v>11.203852151286045</v>
      </c>
      <c r="N256" s="123">
        <v>11.496842067087282</v>
      </c>
      <c r="O256" s="123">
        <v>11.522596031185486</v>
      </c>
      <c r="P256" s="123">
        <v>11.511237894937961</v>
      </c>
      <c r="Q256" s="123">
        <v>10.931273279690419</v>
      </c>
      <c r="R256" s="123">
        <v>12.05844068031454</v>
      </c>
      <c r="S256" s="123">
        <v>12.749114212826392</v>
      </c>
      <c r="T256" s="123">
        <v>12.354578842879985</v>
      </c>
      <c r="U256" s="123">
        <v>12.334610337819941</v>
      </c>
      <c r="V256" s="123">
        <v>13.342734356811054</v>
      </c>
      <c r="W256" s="123">
        <v>11.976250079407579</v>
      </c>
      <c r="DA256" s="130" t="s">
        <v>2959</v>
      </c>
    </row>
    <row r="257" spans="1:105" ht="12" customHeight="1" x14ac:dyDescent="0.25">
      <c r="A257" s="97" t="s">
        <v>138</v>
      </c>
      <c r="B257" s="99">
        <v>9.6746271591805328</v>
      </c>
      <c r="C257" s="99">
        <v>10.328050913816675</v>
      </c>
      <c r="D257" s="99">
        <v>9.9023620063949593</v>
      </c>
      <c r="E257" s="99">
        <v>10.557610377911658</v>
      </c>
      <c r="F257" s="99">
        <v>10.249019989150172</v>
      </c>
      <c r="G257" s="99">
        <v>10.166688656340824</v>
      </c>
      <c r="H257" s="99">
        <v>10.343998209848559</v>
      </c>
      <c r="I257" s="99">
        <v>9.6257306559960814</v>
      </c>
      <c r="J257" s="99">
        <v>10.626145737984244</v>
      </c>
      <c r="K257" s="99">
        <v>10.105325702223416</v>
      </c>
      <c r="L257" s="99">
        <v>10.21686200570373</v>
      </c>
      <c r="M257" s="99">
        <v>11.253209284307736</v>
      </c>
      <c r="N257" s="99">
        <v>11.401891327448805</v>
      </c>
      <c r="O257" s="99">
        <v>11.130997756928538</v>
      </c>
      <c r="P257" s="99">
        <v>11.698501736294492</v>
      </c>
      <c r="Q257" s="99">
        <v>10.688603701756847</v>
      </c>
      <c r="R257" s="99">
        <v>12.14050288222643</v>
      </c>
      <c r="S257" s="99">
        <v>12.79821203214687</v>
      </c>
      <c r="T257" s="99">
        <v>12.346421554930924</v>
      </c>
      <c r="U257" s="99">
        <v>12.333740849550525</v>
      </c>
      <c r="V257" s="99">
        <v>13.359526705635481</v>
      </c>
      <c r="W257" s="99">
        <v>11.961878317791934</v>
      </c>
      <c r="DA257" s="63" t="s">
        <v>2960</v>
      </c>
    </row>
    <row r="258" spans="1:105" ht="12" customHeight="1" x14ac:dyDescent="0.25">
      <c r="A258" s="97" t="s">
        <v>137</v>
      </c>
      <c r="B258" s="99">
        <v>9.6746271591805328</v>
      </c>
      <c r="C258" s="99">
        <v>10.327969604399328</v>
      </c>
      <c r="D258" s="99">
        <v>9.9023794616395175</v>
      </c>
      <c r="E258" s="99">
        <v>10.557674181960088</v>
      </c>
      <c r="F258" s="99">
        <v>10.249130356684478</v>
      </c>
      <c r="G258" s="99">
        <v>10.166260178592148</v>
      </c>
      <c r="H258" s="99">
        <v>10.342903319638765</v>
      </c>
      <c r="I258" s="99">
        <v>9.6236478926455558</v>
      </c>
      <c r="J258" s="99">
        <v>10.622617272599102</v>
      </c>
      <c r="K258" s="99">
        <v>10.101995033304679</v>
      </c>
      <c r="L258" s="99">
        <v>10.20872754028982</v>
      </c>
      <c r="M258" s="99">
        <v>11.24972738704818</v>
      </c>
      <c r="N258" s="99">
        <v>11.399421888908385</v>
      </c>
      <c r="O258" s="99">
        <v>11.131139558479365</v>
      </c>
      <c r="P258" s="99">
        <v>11.697106370605203</v>
      </c>
      <c r="Q258" s="99">
        <v>10.68863618344661</v>
      </c>
      <c r="R258" s="99">
        <v>12.140777666215147</v>
      </c>
      <c r="S258" s="99">
        <v>12.79908977004399</v>
      </c>
      <c r="T258" s="99">
        <v>12.346894965899155</v>
      </c>
      <c r="U258" s="99">
        <v>12.332536101960814</v>
      </c>
      <c r="V258" s="99">
        <v>13.357286229320881</v>
      </c>
      <c r="W258" s="99">
        <v>11.961533658410497</v>
      </c>
      <c r="DA258" s="63" t="s">
        <v>2961</v>
      </c>
    </row>
    <row r="259" spans="1:105" ht="12" customHeight="1" x14ac:dyDescent="0.25">
      <c r="A259" s="100" t="s">
        <v>216</v>
      </c>
      <c r="B259" s="102">
        <v>2.5521850088369873</v>
      </c>
      <c r="C259" s="102">
        <v>2.4405417248612293</v>
      </c>
      <c r="D259" s="102">
        <v>2.1355989945772258</v>
      </c>
      <c r="E259" s="102">
        <v>2.5350200863889967</v>
      </c>
      <c r="F259" s="102">
        <v>2.3927613026506163</v>
      </c>
      <c r="G259" s="102">
        <v>2.1744124743952762</v>
      </c>
      <c r="H259" s="102">
        <v>2.1153891512729812</v>
      </c>
      <c r="I259" s="102">
        <v>2.3766214449029603</v>
      </c>
      <c r="J259" s="102">
        <v>2.4366812111818237</v>
      </c>
      <c r="K259" s="102">
        <v>2.1282706402694767</v>
      </c>
      <c r="L259" s="102">
        <v>4.6003990560068022</v>
      </c>
      <c r="M259" s="102">
        <v>2.2512789062774758</v>
      </c>
      <c r="N259" s="102">
        <v>2.8896090111429897</v>
      </c>
      <c r="O259" s="102">
        <v>2.9435014278319871</v>
      </c>
      <c r="P259" s="102">
        <v>2.2334156554684035</v>
      </c>
      <c r="Q259" s="102">
        <v>2.3429730984315573</v>
      </c>
      <c r="R259" s="102">
        <v>2.4746264375033684</v>
      </c>
      <c r="S259" s="102">
        <v>2.9346783063607198</v>
      </c>
      <c r="T259" s="102">
        <v>2.8182111685974665</v>
      </c>
      <c r="U259" s="102">
        <v>2.60062032053004</v>
      </c>
      <c r="V259" s="102">
        <v>2.9300315695140782</v>
      </c>
      <c r="W259" s="102">
        <v>2.6817790877265546</v>
      </c>
      <c r="DA259" s="131" t="s">
        <v>2962</v>
      </c>
    </row>
    <row r="260" spans="1:105" ht="12" customHeight="1" x14ac:dyDescent="0.25">
      <c r="A260" s="103" t="s">
        <v>52</v>
      </c>
      <c r="B260" s="105">
        <v>7.1224421503435451</v>
      </c>
      <c r="C260" s="105">
        <v>7.887427879538099</v>
      </c>
      <c r="D260" s="105">
        <v>7.7667804670622917</v>
      </c>
      <c r="E260" s="105">
        <v>8.0226540955710917</v>
      </c>
      <c r="F260" s="105">
        <v>7.8563690540338635</v>
      </c>
      <c r="G260" s="105">
        <v>7.9918477041968732</v>
      </c>
      <c r="H260" s="105">
        <v>8.2275141683657829</v>
      </c>
      <c r="I260" s="105">
        <v>7.2470264477425959</v>
      </c>
      <c r="J260" s="105">
        <v>8.1859360614172783</v>
      </c>
      <c r="K260" s="105">
        <v>7.9737243930352006</v>
      </c>
      <c r="L260" s="105">
        <v>5.6083284842830183</v>
      </c>
      <c r="M260" s="105">
        <v>8.9984484807707084</v>
      </c>
      <c r="N260" s="105">
        <v>8.5098128777653965</v>
      </c>
      <c r="O260" s="105">
        <v>8.1876381306473789</v>
      </c>
      <c r="P260" s="105">
        <v>9.463690715136801</v>
      </c>
      <c r="Q260" s="105">
        <v>8.3456630850150528</v>
      </c>
      <c r="R260" s="105">
        <v>9.6661512287117812</v>
      </c>
      <c r="S260" s="105">
        <v>9.8644114636832718</v>
      </c>
      <c r="T260" s="105">
        <v>9.5286837973016887</v>
      </c>
      <c r="U260" s="105">
        <v>9.7319157814307733</v>
      </c>
      <c r="V260" s="105">
        <v>10.427254659806803</v>
      </c>
      <c r="W260" s="105">
        <v>9.2797545706839415</v>
      </c>
      <c r="DA260" s="132" t="s">
        <v>2963</v>
      </c>
    </row>
    <row r="261" spans="1:105" ht="12" customHeight="1" x14ac:dyDescent="0.25">
      <c r="A261" s="106" t="s">
        <v>122</v>
      </c>
      <c r="B261" s="102">
        <v>10.611175404058132</v>
      </c>
      <c r="C261" s="102">
        <v>10.015730183522685</v>
      </c>
      <c r="D261" s="102">
        <v>9.9664067789219892</v>
      </c>
      <c r="E261" s="102">
        <v>10.496384391139465</v>
      </c>
      <c r="F261" s="102">
        <v>10.523921840991772</v>
      </c>
      <c r="G261" s="102">
        <v>9.743752415751521</v>
      </c>
      <c r="H261" s="102">
        <v>10.081145375775364</v>
      </c>
      <c r="I261" s="102">
        <v>10.145673724517641</v>
      </c>
      <c r="J261" s="102">
        <v>10.271488368494637</v>
      </c>
      <c r="K261" s="102">
        <v>9.4693151556416595</v>
      </c>
      <c r="L261" s="102">
        <v>10.327805742115608</v>
      </c>
      <c r="M261" s="102">
        <v>11.057262130490551</v>
      </c>
      <c r="N261" s="102">
        <v>11.739438941606688</v>
      </c>
      <c r="O261" s="102">
        <v>12.378426516346051</v>
      </c>
      <c r="P261" s="102">
        <v>11.06707881443895</v>
      </c>
      <c r="Q261" s="102">
        <v>11.598312350992313</v>
      </c>
      <c r="R261" s="102">
        <v>11.648450359496962</v>
      </c>
      <c r="S261" s="102">
        <v>12.352246269536098</v>
      </c>
      <c r="T261" s="102">
        <v>12.47212499236468</v>
      </c>
      <c r="U261" s="102">
        <v>12.352094669308554</v>
      </c>
      <c r="V261" s="102">
        <v>12.92833970610314</v>
      </c>
      <c r="W261" s="102">
        <v>12.411183787991671</v>
      </c>
      <c r="DA261" s="131" t="s">
        <v>2964</v>
      </c>
    </row>
    <row r="262" spans="1:105" ht="12" customHeight="1" x14ac:dyDescent="0.25">
      <c r="A262" s="107" t="s">
        <v>121</v>
      </c>
      <c r="B262" s="105">
        <v>10.61117540405813</v>
      </c>
      <c r="C262" s="105">
        <v>10.015589263699033</v>
      </c>
      <c r="D262" s="105">
        <v>9.9663081146933195</v>
      </c>
      <c r="E262" s="105">
        <v>10.496272925397525</v>
      </c>
      <c r="F262" s="105">
        <v>10.523567895606911</v>
      </c>
      <c r="G262" s="105">
        <v>9.7428353796929859</v>
      </c>
      <c r="H262" s="105">
        <v>10.078425786658366</v>
      </c>
      <c r="I262" s="105">
        <v>10.14338822604932</v>
      </c>
      <c r="J262" s="105">
        <v>10.269414423637286</v>
      </c>
      <c r="K262" s="105">
        <v>9.4678282732164671</v>
      </c>
      <c r="L262" s="105">
        <v>10.324585268156298</v>
      </c>
      <c r="M262" s="105">
        <v>11.058517984207544</v>
      </c>
      <c r="N262" s="105">
        <v>11.740199454221724</v>
      </c>
      <c r="O262" s="105">
        <v>12.380734538463734</v>
      </c>
      <c r="P262" s="105">
        <v>11.069527809680759</v>
      </c>
      <c r="Q262" s="105">
        <v>11.602062952926943</v>
      </c>
      <c r="R262" s="105">
        <v>11.646009606924148</v>
      </c>
      <c r="S262" s="105">
        <v>12.340687727951927</v>
      </c>
      <c r="T262" s="105">
        <v>12.461268888970494</v>
      </c>
      <c r="U262" s="105">
        <v>12.340632769765522</v>
      </c>
      <c r="V262" s="105">
        <v>12.906615198587062</v>
      </c>
      <c r="W262" s="105">
        <v>12.40834254670569</v>
      </c>
      <c r="DA262" s="132" t="s">
        <v>2965</v>
      </c>
    </row>
    <row r="263" spans="1:105" ht="12" customHeight="1" x14ac:dyDescent="0.25">
      <c r="A263" s="108" t="s">
        <v>53</v>
      </c>
      <c r="B263" s="99">
        <v>2.8013378222334824</v>
      </c>
      <c r="C263" s="99">
        <v>2.3666097192579372</v>
      </c>
      <c r="D263" s="99">
        <v>2.1484590162038733</v>
      </c>
      <c r="E263" s="99">
        <v>2.5205623071011001</v>
      </c>
      <c r="F263" s="99">
        <v>2.4572293848021212</v>
      </c>
      <c r="G263" s="99">
        <v>2.0824532649078842</v>
      </c>
      <c r="H263" s="99">
        <v>2.0591465975090451</v>
      </c>
      <c r="I263" s="99">
        <v>2.5078038013060286</v>
      </c>
      <c r="J263" s="99">
        <v>2.3536366856950495</v>
      </c>
      <c r="K263" s="99">
        <v>1.9890086287308264</v>
      </c>
      <c r="L263" s="99">
        <v>4.6535363253156943</v>
      </c>
      <c r="M263" s="99">
        <v>2.2085667510882048</v>
      </c>
      <c r="N263" s="99">
        <v>2.9743842151095201</v>
      </c>
      <c r="O263" s="99">
        <v>3.2712360117230248</v>
      </c>
      <c r="P263" s="99">
        <v>2.108677538940221</v>
      </c>
      <c r="Q263" s="99">
        <v>2.544646886125721</v>
      </c>
      <c r="R263" s="99">
        <v>2.3711497616610191</v>
      </c>
      <c r="S263" s="99">
        <v>2.8281718162102876</v>
      </c>
      <c r="T263" s="99">
        <v>2.8453549154019337</v>
      </c>
      <c r="U263" s="99">
        <v>2.6020460129836516</v>
      </c>
      <c r="V263" s="99">
        <v>2.8279012367799532</v>
      </c>
      <c r="W263" s="99">
        <v>2.7852052452115013</v>
      </c>
      <c r="DA263" s="63" t="s">
        <v>2966</v>
      </c>
    </row>
    <row r="264" spans="1:105" ht="12" customHeight="1" x14ac:dyDescent="0.25">
      <c r="A264" s="108" t="s">
        <v>52</v>
      </c>
      <c r="B264" s="99">
        <v>7.8098375818246497</v>
      </c>
      <c r="C264" s="99">
        <v>7.6489795444410937</v>
      </c>
      <c r="D264" s="99">
        <v>7.8178490984894466</v>
      </c>
      <c r="E264" s="99">
        <v>7.9757106182964259</v>
      </c>
      <c r="F264" s="99">
        <v>8.0663385108047923</v>
      </c>
      <c r="G264" s="99">
        <v>7.6603821147851026</v>
      </c>
      <c r="H264" s="99">
        <v>8.0192791891493194</v>
      </c>
      <c r="I264" s="99">
        <v>7.63558442474329</v>
      </c>
      <c r="J264" s="99">
        <v>7.9157777379422347</v>
      </c>
      <c r="K264" s="99">
        <v>7.4788196444856414</v>
      </c>
      <c r="L264" s="99">
        <v>5.6710489428406028</v>
      </c>
      <c r="M264" s="99">
        <v>8.849951233119338</v>
      </c>
      <c r="N264" s="99">
        <v>8.7658152391122055</v>
      </c>
      <c r="O264" s="99">
        <v>9.10949852674071</v>
      </c>
      <c r="P264" s="99">
        <v>8.96085027074054</v>
      </c>
      <c r="Q264" s="99">
        <v>9.0574160668012222</v>
      </c>
      <c r="R264" s="99">
        <v>9.2748598452631299</v>
      </c>
      <c r="S264" s="99">
        <v>9.5125159117416391</v>
      </c>
      <c r="T264" s="99">
        <v>9.6159139735685599</v>
      </c>
      <c r="U264" s="99">
        <v>9.7385867567818725</v>
      </c>
      <c r="V264" s="99">
        <v>10.078713961807109</v>
      </c>
      <c r="W264" s="99">
        <v>9.6231373014941894</v>
      </c>
      <c r="DA264" s="63" t="s">
        <v>2967</v>
      </c>
    </row>
    <row r="265" spans="1:105" ht="12" customHeight="1" x14ac:dyDescent="0.25">
      <c r="A265" s="121" t="s">
        <v>54</v>
      </c>
      <c r="B265" s="123">
        <v>6.5215350183772918</v>
      </c>
      <c r="C265" s="123">
        <v>6.5054317822205281</v>
      </c>
      <c r="D265" s="123">
        <v>6.5507147763025895</v>
      </c>
      <c r="E265" s="123">
        <v>6.2904329395391425</v>
      </c>
      <c r="F265" s="123">
        <v>5.6346507197893594</v>
      </c>
      <c r="G265" s="123">
        <v>5.7936822809986843</v>
      </c>
      <c r="H265" s="123">
        <v>5.8673366991397886</v>
      </c>
      <c r="I265" s="123">
        <v>6.1285069018103178</v>
      </c>
      <c r="J265" s="123">
        <v>6.1308757879306057</v>
      </c>
      <c r="K265" s="123">
        <v>5.0890175684827881</v>
      </c>
      <c r="L265" s="123">
        <v>6.2692871461621387</v>
      </c>
      <c r="M265" s="123">
        <v>6.1863586843129781</v>
      </c>
      <c r="N265" s="123">
        <v>6.473303539359204</v>
      </c>
      <c r="O265" s="123">
        <v>6.6024786345969435</v>
      </c>
      <c r="P265" s="123">
        <v>5.7887527969348973</v>
      </c>
      <c r="Q265" s="123">
        <v>6.0047738198180243</v>
      </c>
      <c r="R265" s="123">
        <v>5.7673761089871611</v>
      </c>
      <c r="S265" s="123">
        <v>6.1044566603090598</v>
      </c>
      <c r="T265" s="123">
        <v>6.0720003521946868</v>
      </c>
      <c r="U265" s="123">
        <v>5.9509507706177258</v>
      </c>
      <c r="V265" s="123">
        <v>6.2122003663860239</v>
      </c>
      <c r="W265" s="123">
        <v>5.832338685010571</v>
      </c>
      <c r="DA265" s="130" t="s">
        <v>2968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6.3727073659018902</v>
      </c>
      <c r="D266" s="99">
        <v>6.502021755461473</v>
      </c>
      <c r="E266" s="99">
        <v>6.1072688952708152</v>
      </c>
      <c r="F266" s="99">
        <v>5.9866730146343352</v>
      </c>
      <c r="G266" s="99">
        <v>5.8258592349919169</v>
      </c>
      <c r="H266" s="99">
        <v>5.8011978485849705</v>
      </c>
      <c r="I266" s="99">
        <v>6.1391411651950367</v>
      </c>
      <c r="J266" s="99">
        <v>5.7670348223410874</v>
      </c>
      <c r="K266" s="99">
        <v>5.853456129979639</v>
      </c>
      <c r="L266" s="99">
        <v>6.0264688777150734</v>
      </c>
      <c r="M266" s="99">
        <v>6.3341554819140029</v>
      </c>
      <c r="N266" s="99">
        <v>6.2536799533599643</v>
      </c>
      <c r="O266" s="99">
        <v>6.2534915457318307</v>
      </c>
      <c r="P266" s="99">
        <v>6.232949716701091</v>
      </c>
      <c r="Q266" s="99">
        <v>6.1258855560577388</v>
      </c>
      <c r="R266" s="99">
        <v>5.6222708759661852</v>
      </c>
      <c r="S266" s="99">
        <v>6.0777944144353224</v>
      </c>
      <c r="T266" s="99">
        <v>6.0625259718878786</v>
      </c>
      <c r="U266" s="99">
        <v>5.9287879772725756</v>
      </c>
      <c r="V266" s="99">
        <v>6.2704052502475074</v>
      </c>
      <c r="W266" s="99">
        <v>5.7085143509558467</v>
      </c>
      <c r="DA266" s="63" t="s">
        <v>2969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6.5914919102517073</v>
      </c>
      <c r="E267" s="110">
        <v>6.4437263539253298</v>
      </c>
      <c r="F267" s="110">
        <v>5.3323158199853866</v>
      </c>
      <c r="G267" s="110">
        <v>5.7666484110194522</v>
      </c>
      <c r="H267" s="110">
        <v>5.9191372146118582</v>
      </c>
      <c r="I267" s="110">
        <v>6.1205413497238776</v>
      </c>
      <c r="J267" s="110">
        <v>6.3864193679449448</v>
      </c>
      <c r="K267" s="110">
        <v>4.5837406415214605</v>
      </c>
      <c r="L267" s="110">
        <v>6.4206386149255765</v>
      </c>
      <c r="M267" s="110">
        <v>6.0991407692903659</v>
      </c>
      <c r="N267" s="110">
        <v>6.5946631178134716</v>
      </c>
      <c r="O267" s="110">
        <v>6.7874158385073322</v>
      </c>
      <c r="P267" s="110">
        <v>5.5589565553132267</v>
      </c>
      <c r="Q267" s="110">
        <v>5.944574057012816</v>
      </c>
      <c r="R267" s="110">
        <v>5.8354569907600462</v>
      </c>
      <c r="S267" s="110">
        <v>6.1160977114361339</v>
      </c>
      <c r="T267" s="110">
        <v>6.0758673577429558</v>
      </c>
      <c r="U267" s="110">
        <v>5.9593234218570856</v>
      </c>
      <c r="V267" s="110">
        <v>6.1918347099083801</v>
      </c>
      <c r="W267" s="110">
        <v>5.8728135887297528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52.361798452456966</v>
      </c>
      <c r="C269" s="118">
        <f t="shared" si="122"/>
        <v>59.76471800468525</v>
      </c>
      <c r="D269" s="118">
        <f t="shared" si="122"/>
        <v>52.88911521735325</v>
      </c>
      <c r="E269" s="118">
        <f t="shared" si="122"/>
        <v>56.182412762083402</v>
      </c>
      <c r="F269" s="118">
        <f t="shared" si="122"/>
        <v>56.480894117156581</v>
      </c>
      <c r="G269" s="118">
        <f t="shared" si="122"/>
        <v>56.92251208533029</v>
      </c>
      <c r="H269" s="118">
        <f t="shared" si="122"/>
        <v>53.011754153448962</v>
      </c>
      <c r="I269" s="118">
        <f t="shared" si="122"/>
        <v>44.734540031970184</v>
      </c>
      <c r="J269" s="118">
        <f t="shared" si="122"/>
        <v>51.693180841637513</v>
      </c>
      <c r="K269" s="118">
        <f t="shared" si="122"/>
        <v>51.056820714428675</v>
      </c>
      <c r="L269" s="118">
        <f t="shared" si="122"/>
        <v>49.278405129513942</v>
      </c>
      <c r="M269" s="118">
        <f t="shared" si="122"/>
        <v>41.472998937964874</v>
      </c>
      <c r="N269" s="118">
        <f t="shared" si="122"/>
        <v>45.005496998148388</v>
      </c>
      <c r="O269" s="118">
        <f t="shared" si="122"/>
        <v>46.763116314106291</v>
      </c>
      <c r="P269" s="118">
        <f t="shared" si="122"/>
        <v>38.335422940136183</v>
      </c>
      <c r="Q269" s="118">
        <f t="shared" si="122"/>
        <v>40.504617462880354</v>
      </c>
      <c r="R269" s="118">
        <f t="shared" ref="R269:V269" si="123">R270+R273+R275+R284</f>
        <v>39.82139148363229</v>
      </c>
      <c r="S269" s="118">
        <f t="shared" si="123"/>
        <v>41.759394771867306</v>
      </c>
      <c r="T269" s="118">
        <f t="shared" si="123"/>
        <v>38.975031344201057</v>
      </c>
      <c r="U269" s="118">
        <f t="shared" si="123"/>
        <v>38.125368494416698</v>
      </c>
      <c r="V269" s="118">
        <f t="shared" si="123"/>
        <v>37.705189514212741</v>
      </c>
      <c r="W269" s="118">
        <f t="shared" ref="W269" si="124">W270+W273+W275+W284</f>
        <v>37.689661277809364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47.402965007621304</v>
      </c>
      <c r="C270" s="123">
        <f t="shared" si="125"/>
        <v>54.629487184444123</v>
      </c>
      <c r="D270" s="123">
        <f t="shared" si="125"/>
        <v>47.940335204655419</v>
      </c>
      <c r="E270" s="123">
        <f t="shared" si="125"/>
        <v>51.049741170064259</v>
      </c>
      <c r="F270" s="123">
        <f t="shared" si="125"/>
        <v>51.491416082350085</v>
      </c>
      <c r="G270" s="123">
        <f t="shared" si="125"/>
        <v>52.021775296646666</v>
      </c>
      <c r="H270" s="123">
        <f t="shared" si="125"/>
        <v>48.100718924837579</v>
      </c>
      <c r="I270" s="123">
        <f t="shared" si="125"/>
        <v>40.095490208949357</v>
      </c>
      <c r="J270" s="123">
        <f t="shared" si="125"/>
        <v>46.789892794373223</v>
      </c>
      <c r="K270" s="123">
        <f t="shared" si="125"/>
        <v>46.425218429174073</v>
      </c>
      <c r="L270" s="123">
        <f t="shared" si="125"/>
        <v>44.697837573936631</v>
      </c>
      <c r="M270" s="123">
        <f t="shared" si="125"/>
        <v>36.711671591632424</v>
      </c>
      <c r="N270" s="123">
        <f t="shared" si="125"/>
        <v>40.442697123289626</v>
      </c>
      <c r="O270" s="123">
        <f t="shared" si="125"/>
        <v>42.534307453159784</v>
      </c>
      <c r="P270" s="123">
        <f t="shared" si="125"/>
        <v>33.891376709379614</v>
      </c>
      <c r="Q270" s="123">
        <f t="shared" si="125"/>
        <v>36.313829397276237</v>
      </c>
      <c r="R270" s="123">
        <f t="shared" ref="R270:V270" si="126">SUM(R271:R272)</f>
        <v>34.832632444294994</v>
      </c>
      <c r="S270" s="123">
        <f t="shared" si="126"/>
        <v>36.334808896829472</v>
      </c>
      <c r="T270" s="123">
        <f t="shared" si="126"/>
        <v>33.641435553347257</v>
      </c>
      <c r="U270" s="123">
        <f t="shared" si="126"/>
        <v>32.878938358265664</v>
      </c>
      <c r="V270" s="123">
        <f t="shared" si="126"/>
        <v>32.128202369854669</v>
      </c>
      <c r="W270" s="123">
        <f t="shared" ref="W270" si="127">SUM(W271:W272)</f>
        <v>32.784549737796567</v>
      </c>
      <c r="DA270" s="130" t="s">
        <v>3122</v>
      </c>
    </row>
    <row r="271" spans="1:105" ht="12" customHeight="1" x14ac:dyDescent="0.25">
      <c r="A271" s="97" t="s">
        <v>216</v>
      </c>
      <c r="B271" s="99">
        <v>47.402965007621304</v>
      </c>
      <c r="C271" s="99">
        <v>54.629487184444123</v>
      </c>
      <c r="D271" s="99">
        <v>47.940335204655419</v>
      </c>
      <c r="E271" s="99">
        <v>51.049741170064259</v>
      </c>
      <c r="F271" s="99">
        <v>51.491416082350085</v>
      </c>
      <c r="G271" s="99">
        <v>52.021775296646666</v>
      </c>
      <c r="H271" s="99">
        <v>48.100718924837579</v>
      </c>
      <c r="I271" s="99">
        <v>40.095490208949357</v>
      </c>
      <c r="J271" s="99">
        <v>46.789892794373223</v>
      </c>
      <c r="K271" s="99">
        <v>46.425218429174073</v>
      </c>
      <c r="L271" s="99">
        <v>44.697837573936631</v>
      </c>
      <c r="M271" s="99">
        <v>36.711671591632424</v>
      </c>
      <c r="N271" s="99">
        <v>40.442697123289626</v>
      </c>
      <c r="O271" s="99">
        <v>42.534307453159784</v>
      </c>
      <c r="P271" s="99">
        <v>33.891376709379614</v>
      </c>
      <c r="Q271" s="99">
        <v>36.313829397276237</v>
      </c>
      <c r="R271" s="99">
        <v>34.832632444294994</v>
      </c>
      <c r="S271" s="99">
        <v>36.334808896829472</v>
      </c>
      <c r="T271" s="99">
        <v>33.641435553347257</v>
      </c>
      <c r="U271" s="99">
        <v>32.878938358265664</v>
      </c>
      <c r="V271" s="99">
        <v>32.128202369854669</v>
      </c>
      <c r="W271" s="99">
        <v>32.784549737796567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3.8294358510176094</v>
      </c>
      <c r="C275" s="123">
        <v>4.0635673419594776</v>
      </c>
      <c r="D275" s="123">
        <v>3.8559059863585659</v>
      </c>
      <c r="E275" s="123">
        <v>4.1082240181756244</v>
      </c>
      <c r="F275" s="123">
        <v>3.9728871420554257</v>
      </c>
      <c r="G275" s="123">
        <v>3.924950725417399</v>
      </c>
      <c r="H275" s="123">
        <v>3.9781425636381735</v>
      </c>
      <c r="I275" s="123">
        <v>3.6773276996738096</v>
      </c>
      <c r="J275" s="123">
        <v>4.0330751831954901</v>
      </c>
      <c r="K275" s="123">
        <v>3.7798623821809567</v>
      </c>
      <c r="L275" s="123">
        <v>3.7346261552589999</v>
      </c>
      <c r="M275" s="123">
        <v>3.9021849716208541</v>
      </c>
      <c r="N275" s="123">
        <v>3.7495224907374749</v>
      </c>
      <c r="O275" s="123">
        <v>3.4375103701214353</v>
      </c>
      <c r="P275" s="123">
        <v>3.6677659219215966</v>
      </c>
      <c r="Q275" s="123">
        <v>3.4478593960036759</v>
      </c>
      <c r="R275" s="123">
        <v>4.3329968924121056</v>
      </c>
      <c r="S275" s="123">
        <v>4.7501122821964596</v>
      </c>
      <c r="T275" s="123">
        <v>4.6922402366739684</v>
      </c>
      <c r="U275" s="123">
        <v>4.6535553389072701</v>
      </c>
      <c r="V275" s="123">
        <v>4.9848717937857412</v>
      </c>
      <c r="W275" s="123">
        <v>4.3933950167939457</v>
      </c>
      <c r="DA275" s="130" t="s">
        <v>3127</v>
      </c>
    </row>
    <row r="276" spans="1:105" ht="12" customHeight="1" x14ac:dyDescent="0.25">
      <c r="A276" s="97" t="s">
        <v>138</v>
      </c>
      <c r="B276" s="99">
        <v>4.7416788231800124</v>
      </c>
      <c r="C276" s="99">
        <v>5.0490551984583414</v>
      </c>
      <c r="D276" s="99">
        <v>4.8271770942779533</v>
      </c>
      <c r="E276" s="99">
        <v>5.1325560679886868</v>
      </c>
      <c r="F276" s="99">
        <v>4.9661113991088213</v>
      </c>
      <c r="G276" s="99">
        <v>4.906729805908383</v>
      </c>
      <c r="H276" s="99">
        <v>4.976500227767934</v>
      </c>
      <c r="I276" s="99">
        <v>4.6046927855575275</v>
      </c>
      <c r="J276" s="99">
        <v>5.0533419304258747</v>
      </c>
      <c r="K276" s="99">
        <v>4.767750387030909</v>
      </c>
      <c r="L276" s="99">
        <v>4.7857184538203947</v>
      </c>
      <c r="M276" s="99">
        <v>5.2226781807849427</v>
      </c>
      <c r="N276" s="99">
        <v>5.2217227833835151</v>
      </c>
      <c r="O276" s="99">
        <v>5.0146905726935058</v>
      </c>
      <c r="P276" s="99">
        <v>5.2210334547074009</v>
      </c>
      <c r="Q276" s="99">
        <v>4.7061753594987197</v>
      </c>
      <c r="R276" s="99">
        <v>5.2057194058216636</v>
      </c>
      <c r="S276" s="99">
        <v>5.3421102485103624</v>
      </c>
      <c r="T276" s="99">
        <v>5.026185893556069</v>
      </c>
      <c r="U276" s="99">
        <v>4.9064665413988511</v>
      </c>
      <c r="V276" s="99">
        <v>5.1922114382583455</v>
      </c>
      <c r="W276" s="99">
        <v>4.5441029922321556</v>
      </c>
      <c r="DA276" s="63" t="s">
        <v>3128</v>
      </c>
    </row>
    <row r="277" spans="1:105" ht="12" customHeight="1" x14ac:dyDescent="0.25">
      <c r="A277" s="97" t="s">
        <v>137</v>
      </c>
      <c r="B277" s="99">
        <v>1.2508638741448799</v>
      </c>
      <c r="C277" s="99">
        <v>1.1900950436850859</v>
      </c>
      <c r="D277" s="99">
        <v>1.0401304235580549</v>
      </c>
      <c r="E277" s="99">
        <v>1.2317835114733331</v>
      </c>
      <c r="F277" s="99">
        <v>1.1592684972496925</v>
      </c>
      <c r="G277" s="99">
        <v>1.0443280196602094</v>
      </c>
      <c r="H277" s="99">
        <v>1.0082121962044674</v>
      </c>
      <c r="I277" s="99">
        <v>1.1232778914224952</v>
      </c>
      <c r="J277" s="99">
        <v>1.141886108366295</v>
      </c>
      <c r="K277" s="99">
        <v>0.98819857593820992</v>
      </c>
      <c r="L277" s="99">
        <v>2.1169507546629172</v>
      </c>
      <c r="M277" s="99">
        <v>1.0264149187239997</v>
      </c>
      <c r="N277" s="99">
        <v>1.3140358842360986</v>
      </c>
      <c r="O277" s="99">
        <v>1.3355890732321902</v>
      </c>
      <c r="P277" s="99">
        <v>0.99620770832126315</v>
      </c>
      <c r="Q277" s="99">
        <v>1.0434547907228822</v>
      </c>
      <c r="R277" s="99">
        <v>1.0607295759659574</v>
      </c>
      <c r="S277" s="99">
        <v>1.2304941957154416</v>
      </c>
      <c r="T277" s="99">
        <v>1.1509725308347882</v>
      </c>
      <c r="U277" s="99">
        <v>1.03054899647488</v>
      </c>
      <c r="V277" s="99">
        <v>1.130854485976422</v>
      </c>
      <c r="W277" s="99">
        <v>1.0169968850004216</v>
      </c>
      <c r="DA277" s="63" t="s">
        <v>3129</v>
      </c>
    </row>
    <row r="278" spans="1:105" ht="12" customHeight="1" x14ac:dyDescent="0.25">
      <c r="A278" s="100" t="s">
        <v>216</v>
      </c>
      <c r="B278" s="102">
        <v>1.2508638741448799</v>
      </c>
      <c r="C278" s="102">
        <v>1.1900950436850859</v>
      </c>
      <c r="D278" s="102">
        <v>1.0401304235580549</v>
      </c>
      <c r="E278" s="102">
        <v>1.2317835114733331</v>
      </c>
      <c r="F278" s="102">
        <v>1.1592684972496925</v>
      </c>
      <c r="G278" s="102">
        <v>1.0443280196602094</v>
      </c>
      <c r="H278" s="102">
        <v>1.0082121962044674</v>
      </c>
      <c r="I278" s="102">
        <v>1.1232778914224952</v>
      </c>
      <c r="J278" s="102">
        <v>1.141886108366295</v>
      </c>
      <c r="K278" s="102">
        <v>0.98819857593820992</v>
      </c>
      <c r="L278" s="102">
        <v>2.1169507546629172</v>
      </c>
      <c r="M278" s="102">
        <v>1.0264149187239997</v>
      </c>
      <c r="N278" s="102">
        <v>1.3140358842360986</v>
      </c>
      <c r="O278" s="102">
        <v>1.3355890732321902</v>
      </c>
      <c r="P278" s="102">
        <v>0.99620770832126315</v>
      </c>
      <c r="Q278" s="102">
        <v>1.0434547907228822</v>
      </c>
      <c r="R278" s="102">
        <v>1.0607295759659574</v>
      </c>
      <c r="S278" s="102">
        <v>1.2304941957154416</v>
      </c>
      <c r="T278" s="102">
        <v>1.1509725308347882</v>
      </c>
      <c r="U278" s="102">
        <v>1.03054899647488</v>
      </c>
      <c r="V278" s="102">
        <v>1.130854485976422</v>
      </c>
      <c r="W278" s="102">
        <v>1.0169968850004216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1.1293975938180518</v>
      </c>
      <c r="C284" s="123">
        <v>1.0716634782816512</v>
      </c>
      <c r="D284" s="123">
        <v>1.0928740263392702</v>
      </c>
      <c r="E284" s="123">
        <v>1.0244475738435159</v>
      </c>
      <c r="F284" s="123">
        <v>1.0165908927510696</v>
      </c>
      <c r="G284" s="123">
        <v>0.97578606326622486</v>
      </c>
      <c r="H284" s="123">
        <v>0.93289266497320722</v>
      </c>
      <c r="I284" s="123">
        <v>0.96172212334701823</v>
      </c>
      <c r="J284" s="123">
        <v>0.87021286406879761</v>
      </c>
      <c r="K284" s="123">
        <v>0.85173990307364178</v>
      </c>
      <c r="L284" s="123">
        <v>0.84594140031831122</v>
      </c>
      <c r="M284" s="123">
        <v>0.85914237471159316</v>
      </c>
      <c r="N284" s="123">
        <v>0.81327738412128769</v>
      </c>
      <c r="O284" s="123">
        <v>0.79129849082507386</v>
      </c>
      <c r="P284" s="123">
        <v>0.77628030883496835</v>
      </c>
      <c r="Q284" s="123">
        <v>0.74292866960043924</v>
      </c>
      <c r="R284" s="123">
        <v>0.65576214692519197</v>
      </c>
      <c r="S284" s="123">
        <v>0.67447359284137409</v>
      </c>
      <c r="T284" s="123">
        <v>0.6413555541798307</v>
      </c>
      <c r="U284" s="123">
        <v>0.59287479724376613</v>
      </c>
      <c r="V284" s="123">
        <v>0.59211535057232811</v>
      </c>
      <c r="W284" s="123">
        <v>0.51171652321885142</v>
      </c>
      <c r="DA284" s="130" t="s">
        <v>3136</v>
      </c>
    </row>
    <row r="285" spans="1:105" ht="12" customHeight="1" x14ac:dyDescent="0.25">
      <c r="A285" s="97" t="s">
        <v>50</v>
      </c>
      <c r="B285" s="99">
        <v>2.4588925845258616</v>
      </c>
      <c r="C285" s="99">
        <v>2.3538174200095683</v>
      </c>
      <c r="D285" s="99">
        <v>2.3979029135498613</v>
      </c>
      <c r="E285" s="99">
        <v>2.2485181675960693</v>
      </c>
      <c r="F285" s="99">
        <v>2.2002539737144864</v>
      </c>
      <c r="G285" s="99">
        <v>2.137211463665011</v>
      </c>
      <c r="H285" s="99">
        <v>2.12400916236821</v>
      </c>
      <c r="I285" s="99">
        <v>2.2456515047130967</v>
      </c>
      <c r="J285" s="99">
        <v>2.1092151849779928</v>
      </c>
      <c r="K285" s="99">
        <v>2.140345797252766</v>
      </c>
      <c r="L285" s="99">
        <v>2.2031137337697522</v>
      </c>
      <c r="M285" s="99">
        <v>2.3150186317029875</v>
      </c>
      <c r="N285" s="99">
        <v>2.2850598160296429</v>
      </c>
      <c r="O285" s="99">
        <v>2.2845240338597304</v>
      </c>
      <c r="P285" s="99">
        <v>2.2768327966660986</v>
      </c>
      <c r="Q285" s="99">
        <v>2.2375754403645791</v>
      </c>
      <c r="R285" s="99">
        <v>2.0534308706257338</v>
      </c>
      <c r="S285" s="99">
        <v>2.2192637128552608</v>
      </c>
      <c r="T285" s="99">
        <v>2.2127126045733556</v>
      </c>
      <c r="U285" s="99">
        <v>2.1622416841732859</v>
      </c>
      <c r="V285" s="99">
        <v>2.2843763022631141</v>
      </c>
      <c r="W285" s="99">
        <v>2.0772040695757221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208.48151880062667</v>
      </c>
      <c r="D290" s="117">
        <f t="shared" si="129"/>
        <v>165.48616403060836</v>
      </c>
      <c r="E290" s="117">
        <f t="shared" si="129"/>
        <v>207.28839662132026</v>
      </c>
      <c r="F290" s="117">
        <f t="shared" si="129"/>
        <v>153.16200803899216</v>
      </c>
      <c r="G290" s="117">
        <f t="shared" si="129"/>
        <v>170.83241557808793</v>
      </c>
      <c r="H290" s="117">
        <f t="shared" si="129"/>
        <v>186.03846702131506</v>
      </c>
      <c r="I290" s="117">
        <f t="shared" si="129"/>
        <v>157.23478846063898</v>
      </c>
      <c r="J290" s="117">
        <f t="shared" si="129"/>
        <v>249.06868971751103</v>
      </c>
      <c r="K290" s="117">
        <f t="shared" si="129"/>
        <v>156.26136946870702</v>
      </c>
      <c r="L290" s="117">
        <f t="shared" si="129"/>
        <v>111.68555481485161</v>
      </c>
      <c r="M290" s="117">
        <f t="shared" si="129"/>
        <v>87.091840661005563</v>
      </c>
      <c r="N290" s="117">
        <f t="shared" si="129"/>
        <v>133.27924037288781</v>
      </c>
      <c r="O290" s="117">
        <f t="shared" si="129"/>
        <v>171.22891217855346</v>
      </c>
      <c r="P290" s="117">
        <f t="shared" si="129"/>
        <v>84.852833817363774</v>
      </c>
      <c r="Q290" s="117">
        <f t="shared" si="129"/>
        <v>40.239506595968585</v>
      </c>
      <c r="R290" s="117">
        <f t="shared" ref="R290:V290" si="130">R291+R294+R296+R305</f>
        <v>0</v>
      </c>
      <c r="S290" s="117">
        <f t="shared" si="130"/>
        <v>44.127470215930245</v>
      </c>
      <c r="T290" s="117">
        <f t="shared" si="130"/>
        <v>43.153286684373022</v>
      </c>
      <c r="U290" s="117">
        <f t="shared" si="130"/>
        <v>51.068750122520825</v>
      </c>
      <c r="V290" s="117">
        <f t="shared" si="130"/>
        <v>52.814798662386046</v>
      </c>
      <c r="W290" s="117">
        <f t="shared" ref="W290" si="131">W291+W294+W296+W305</f>
        <v>45.843518739128832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185.04510801231675</v>
      </c>
      <c r="D291" s="122">
        <f t="shared" si="132"/>
        <v>144.95449435069193</v>
      </c>
      <c r="E291" s="122">
        <f t="shared" si="132"/>
        <v>181.97711403410204</v>
      </c>
      <c r="F291" s="122">
        <f t="shared" si="132"/>
        <v>135.55125831974755</v>
      </c>
      <c r="G291" s="122">
        <f t="shared" si="132"/>
        <v>151.58155887438411</v>
      </c>
      <c r="H291" s="122">
        <f t="shared" si="132"/>
        <v>163.60236379302927</v>
      </c>
      <c r="I291" s="122">
        <f t="shared" si="132"/>
        <v>134.70067295619077</v>
      </c>
      <c r="J291" s="122">
        <f t="shared" si="132"/>
        <v>216.14192842331624</v>
      </c>
      <c r="K291" s="122">
        <f t="shared" si="132"/>
        <v>137.58708181682405</v>
      </c>
      <c r="L291" s="122">
        <f t="shared" si="132"/>
        <v>96.970704719106465</v>
      </c>
      <c r="M291" s="122">
        <f t="shared" si="132"/>
        <v>73.035252105580099</v>
      </c>
      <c r="N291" s="122">
        <f t="shared" si="132"/>
        <v>112.30906604895087</v>
      </c>
      <c r="O291" s="122">
        <f t="shared" si="132"/>
        <v>144.71319677562931</v>
      </c>
      <c r="P291" s="122">
        <f t="shared" si="132"/>
        <v>69.288932284484773</v>
      </c>
      <c r="Q291" s="122">
        <f t="shared" si="132"/>
        <v>33.169156897869854</v>
      </c>
      <c r="R291" s="122">
        <f t="shared" ref="R291:V291" si="133">SUM(R292:R293)</f>
        <v>0</v>
      </c>
      <c r="S291" s="122">
        <f t="shared" si="133"/>
        <v>35.302053646642165</v>
      </c>
      <c r="T291" s="122">
        <f t="shared" si="133"/>
        <v>34.092222379352322</v>
      </c>
      <c r="U291" s="122">
        <f t="shared" si="133"/>
        <v>40.002467183704042</v>
      </c>
      <c r="V291" s="122">
        <f t="shared" si="133"/>
        <v>40.478951557347614</v>
      </c>
      <c r="W291" s="122">
        <f t="shared" ref="W291" si="134">SUM(W292:W293)</f>
        <v>35.586663883307544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182.63549067772686</v>
      </c>
      <c r="D292" s="98">
        <v>143.07199810675235</v>
      </c>
      <c r="E292" s="98">
        <v>179.69703228249145</v>
      </c>
      <c r="F292" s="98">
        <v>133.82070237799417</v>
      </c>
      <c r="G292" s="98">
        <v>149.66863764291452</v>
      </c>
      <c r="H292" s="98">
        <v>161.55164005114997</v>
      </c>
      <c r="I292" s="98">
        <v>132.99340231593897</v>
      </c>
      <c r="J292" s="98">
        <v>213.41091673917228</v>
      </c>
      <c r="K292" s="98">
        <v>135.87676292729805</v>
      </c>
      <c r="L292" s="98">
        <v>95.755812806922975</v>
      </c>
      <c r="M292" s="98">
        <v>72.111222478849697</v>
      </c>
      <c r="N292" s="98">
        <v>110.85885216668527</v>
      </c>
      <c r="O292" s="98">
        <v>142.78643056230109</v>
      </c>
      <c r="P292" s="98">
        <v>68.330565252591256</v>
      </c>
      <c r="Q292" s="98">
        <v>32.696663832452032</v>
      </c>
      <c r="R292" s="98">
        <v>0</v>
      </c>
      <c r="S292" s="98">
        <v>34.789694934843673</v>
      </c>
      <c r="T292" s="98">
        <v>33.595180989969563</v>
      </c>
      <c r="U292" s="98">
        <v>39.417303766506457</v>
      </c>
      <c r="V292" s="98">
        <v>39.885205014652179</v>
      </c>
      <c r="W292" s="98">
        <v>35.063875719438222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2.4096173345898917</v>
      </c>
      <c r="D293" s="98">
        <v>1.882496243939596</v>
      </c>
      <c r="E293" s="98">
        <v>2.2800817516105942</v>
      </c>
      <c r="F293" s="98">
        <v>1.7305559417533904</v>
      </c>
      <c r="G293" s="98">
        <v>1.9129212314696036</v>
      </c>
      <c r="H293" s="98">
        <v>2.0507237418792865</v>
      </c>
      <c r="I293" s="98">
        <v>1.7072706402517979</v>
      </c>
      <c r="J293" s="98">
        <v>2.7310116841439749</v>
      </c>
      <c r="K293" s="98">
        <v>1.7103188895259975</v>
      </c>
      <c r="L293" s="98">
        <v>1.2148919121834874</v>
      </c>
      <c r="M293" s="98">
        <v>0.92402962673039868</v>
      </c>
      <c r="N293" s="98">
        <v>1.4502138822656048</v>
      </c>
      <c r="O293" s="98">
        <v>1.926766213328228</v>
      </c>
      <c r="P293" s="98">
        <v>0.95836703189351202</v>
      </c>
      <c r="Q293" s="98">
        <v>0.47249306541782177</v>
      </c>
      <c r="R293" s="98">
        <v>0</v>
      </c>
      <c r="S293" s="98">
        <v>0.51235871179848946</v>
      </c>
      <c r="T293" s="98">
        <v>0.4970413893827591</v>
      </c>
      <c r="U293" s="98">
        <v>0.58516341719758802</v>
      </c>
      <c r="V293" s="98">
        <v>0.59374654269543459</v>
      </c>
      <c r="W293" s="98">
        <v>0.52278816386932503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4.0540170067086032E-2</v>
      </c>
      <c r="D294" s="122">
        <f t="shared" si="135"/>
        <v>8.9963383665828178E-2</v>
      </c>
      <c r="E294" s="122">
        <f t="shared" si="135"/>
        <v>6.9393637679047826E-2</v>
      </c>
      <c r="F294" s="122">
        <f t="shared" si="135"/>
        <v>2.0590363138659706E-2</v>
      </c>
      <c r="G294" s="122">
        <f t="shared" si="135"/>
        <v>2.6346433425188939E-2</v>
      </c>
      <c r="H294" s="122">
        <f t="shared" si="135"/>
        <v>5.1207374349514938E-2</v>
      </c>
      <c r="I294" s="122">
        <f t="shared" si="135"/>
        <v>1.1081096850736022E-2</v>
      </c>
      <c r="J294" s="122">
        <f t="shared" si="135"/>
        <v>7.74396441011833E-2</v>
      </c>
      <c r="K294" s="122">
        <f t="shared" si="135"/>
        <v>0.17962135462250869</v>
      </c>
      <c r="L294" s="122">
        <f t="shared" si="135"/>
        <v>7.5496216921274922E-2</v>
      </c>
      <c r="M294" s="122">
        <f t="shared" si="135"/>
        <v>4.9071344709764812E-2</v>
      </c>
      <c r="N294" s="122">
        <f t="shared" si="135"/>
        <v>6.0797864214117814E-2</v>
      </c>
      <c r="O294" s="122">
        <f t="shared" si="135"/>
        <v>0.14680685453909495</v>
      </c>
      <c r="P294" s="122">
        <f t="shared" si="135"/>
        <v>3.9106961128794769E-2</v>
      </c>
      <c r="Q294" s="122">
        <f t="shared" si="135"/>
        <v>2.711155857062001E-2</v>
      </c>
      <c r="R294" s="122">
        <f t="shared" si="135"/>
        <v>0</v>
      </c>
      <c r="S294" s="122">
        <f t="shared" si="135"/>
        <v>0.11072927277539125</v>
      </c>
      <c r="T294" s="122">
        <f t="shared" si="135"/>
        <v>9.2407986502836784E-2</v>
      </c>
      <c r="U294" s="122">
        <f t="shared" si="135"/>
        <v>0.26232475243295061</v>
      </c>
      <c r="V294" s="122">
        <f t="shared" si="135"/>
        <v>0.13728850993159325</v>
      </c>
      <c r="W294" s="122">
        <f t="shared" si="135"/>
        <v>0.36610631424975759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4.0540170067086032E-2</v>
      </c>
      <c r="D295" s="98">
        <v>8.9963383665828178E-2</v>
      </c>
      <c r="E295" s="98">
        <v>6.9393637679047826E-2</v>
      </c>
      <c r="F295" s="98">
        <v>2.0590363138659706E-2</v>
      </c>
      <c r="G295" s="98">
        <v>2.6346433425188939E-2</v>
      </c>
      <c r="H295" s="98">
        <v>5.1207374349514938E-2</v>
      </c>
      <c r="I295" s="98">
        <v>1.1081096850736022E-2</v>
      </c>
      <c r="J295" s="98">
        <v>7.74396441011833E-2</v>
      </c>
      <c r="K295" s="98">
        <v>0.17962135462250869</v>
      </c>
      <c r="L295" s="98">
        <v>7.5496216921274922E-2</v>
      </c>
      <c r="M295" s="98">
        <v>4.9071344709764812E-2</v>
      </c>
      <c r="N295" s="98">
        <v>6.0797864214117814E-2</v>
      </c>
      <c r="O295" s="98">
        <v>0.14680685453909495</v>
      </c>
      <c r="P295" s="98">
        <v>3.9106961128794769E-2</v>
      </c>
      <c r="Q295" s="98">
        <v>2.711155857062001E-2</v>
      </c>
      <c r="R295" s="98">
        <v>0</v>
      </c>
      <c r="S295" s="98">
        <v>0.11072927277539125</v>
      </c>
      <c r="T295" s="98">
        <v>9.2407986502836784E-2</v>
      </c>
      <c r="U295" s="98">
        <v>0.26232475243295061</v>
      </c>
      <c r="V295" s="98">
        <v>0.13728850993159325</v>
      </c>
      <c r="W295" s="98">
        <v>0.36610631424975759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14.90724095930244</v>
      </c>
      <c r="D296" s="122">
        <v>12.722822544461179</v>
      </c>
      <c r="E296" s="122">
        <v>16.481181283626377</v>
      </c>
      <c r="F296" s="122">
        <v>11.632753479140982</v>
      </c>
      <c r="G296" s="122">
        <v>12.579359727762492</v>
      </c>
      <c r="H296" s="122">
        <v>14.609577051872876</v>
      </c>
      <c r="I296" s="122">
        <v>14.492648443185752</v>
      </c>
      <c r="J296" s="122">
        <v>21.846749008007688</v>
      </c>
      <c r="K296" s="122">
        <v>12.59144756174487</v>
      </c>
      <c r="L296" s="122">
        <v>9.2820753643591338</v>
      </c>
      <c r="M296" s="122">
        <v>9.0454598752867224</v>
      </c>
      <c r="N296" s="122">
        <v>13.564156577358894</v>
      </c>
      <c r="O296" s="122">
        <v>16.970409368942271</v>
      </c>
      <c r="P296" s="122">
        <v>10.278851800927022</v>
      </c>
      <c r="Q296" s="122">
        <v>4.5182770186522268</v>
      </c>
      <c r="R296" s="122">
        <v>0</v>
      </c>
      <c r="S296" s="122">
        <v>5.8444231694783229</v>
      </c>
      <c r="T296" s="122">
        <v>5.9130518593262522</v>
      </c>
      <c r="U296" s="122">
        <v>7.144766209084521</v>
      </c>
      <c r="V296" s="122">
        <v>8.1498347964175526</v>
      </c>
      <c r="W296" s="122">
        <v>6.5249968361667783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8.8685513185221758</v>
      </c>
      <c r="D297" s="98">
        <v>6.3504247172675701</v>
      </c>
      <c r="E297" s="98">
        <v>10.792152990096973</v>
      </c>
      <c r="F297" s="98">
        <v>6.0218090575527574</v>
      </c>
      <c r="G297" s="98">
        <v>7.4376385957735751</v>
      </c>
      <c r="H297" s="98">
        <v>7.0286989677962008</v>
      </c>
      <c r="I297" s="98">
        <v>10.282314480893191</v>
      </c>
      <c r="J297" s="98">
        <v>17.494538052354432</v>
      </c>
      <c r="K297" s="98">
        <v>8.1363725554047459</v>
      </c>
      <c r="L297" s="98">
        <v>4.6503153860156461</v>
      </c>
      <c r="M297" s="98">
        <v>3.6203136709935184</v>
      </c>
      <c r="N297" s="98">
        <v>6.4946146693860394</v>
      </c>
      <c r="O297" s="98">
        <v>7.2426633649218362</v>
      </c>
      <c r="P297" s="98">
        <v>6.4440951580035444</v>
      </c>
      <c r="Q297" s="98">
        <v>4.5181551908974047</v>
      </c>
      <c r="R297" s="98">
        <v>0</v>
      </c>
      <c r="S297" s="98">
        <v>5.8385114220301064</v>
      </c>
      <c r="T297" s="98">
        <v>5.904877482064351</v>
      </c>
      <c r="U297" s="98">
        <v>7.1307346363793735</v>
      </c>
      <c r="V297" s="98">
        <v>8.1363146477560448</v>
      </c>
      <c r="W297" s="98">
        <v>4.5186554072607201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4.8391464046955886E-3</v>
      </c>
      <c r="D298" s="98">
        <v>0</v>
      </c>
      <c r="E298" s="98">
        <v>2.1583358186169454E-3</v>
      </c>
      <c r="F298" s="98">
        <v>1.0903090187041815E-3</v>
      </c>
      <c r="G298" s="98">
        <v>5.3437393374507862E-3</v>
      </c>
      <c r="H298" s="98">
        <v>6.8677749006624033E-3</v>
      </c>
      <c r="I298" s="98">
        <v>8.8300020360967853E-3</v>
      </c>
      <c r="J298" s="98">
        <v>1.8421679435811703E-2</v>
      </c>
      <c r="K298" s="98">
        <v>1.0818467026334261E-2</v>
      </c>
      <c r="L298" s="98">
        <v>1.3160951297790642E-2</v>
      </c>
      <c r="M298" s="98">
        <v>7.0240863363703471E-3</v>
      </c>
      <c r="N298" s="98">
        <v>0</v>
      </c>
      <c r="O298" s="98">
        <v>0</v>
      </c>
      <c r="P298" s="98">
        <v>1.3428920587347669E-2</v>
      </c>
      <c r="Q298" s="98">
        <v>0</v>
      </c>
      <c r="R298" s="98">
        <v>0</v>
      </c>
      <c r="S298" s="98">
        <v>5.7837844607652334E-3</v>
      </c>
      <c r="T298" s="98">
        <v>8.1743772619010825E-3</v>
      </c>
      <c r="U298" s="98">
        <v>1.4031572705147847E-2</v>
      </c>
      <c r="V298" s="98">
        <v>1.3520148661508255E-2</v>
      </c>
      <c r="W298" s="98">
        <v>2.6237416083668506E-3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1.712992570502759E-3</v>
      </c>
      <c r="D299" s="101">
        <v>0</v>
      </c>
      <c r="E299" s="101">
        <v>7.7086299082605855E-4</v>
      </c>
      <c r="F299" s="101">
        <v>3.7928007496709374E-4</v>
      </c>
      <c r="G299" s="101">
        <v>1.7195028520903028E-3</v>
      </c>
      <c r="H299" s="101">
        <v>2.1189190193389518E-3</v>
      </c>
      <c r="I299" s="101">
        <v>3.1917739948519337E-3</v>
      </c>
      <c r="J299" s="101">
        <v>6.2269163885354771E-3</v>
      </c>
      <c r="K299" s="101">
        <v>3.3801575565204217E-3</v>
      </c>
      <c r="L299" s="101">
        <v>7.6409362331267957E-3</v>
      </c>
      <c r="M299" s="101">
        <v>2.058272351114704E-3</v>
      </c>
      <c r="N299" s="101">
        <v>0</v>
      </c>
      <c r="O299" s="101">
        <v>0</v>
      </c>
      <c r="P299" s="101">
        <v>3.4527758501832588E-3</v>
      </c>
      <c r="Q299" s="101">
        <v>0</v>
      </c>
      <c r="R299" s="101">
        <v>0</v>
      </c>
      <c r="S299" s="101">
        <v>1.6405393012783223E-3</v>
      </c>
      <c r="T299" s="101">
        <v>2.2707180897965471E-3</v>
      </c>
      <c r="U299" s="101">
        <v>3.5681830948705341E-3</v>
      </c>
      <c r="V299" s="101">
        <v>3.5332584982501526E-3</v>
      </c>
      <c r="W299" s="101">
        <v>6.9675694695852113E-4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3.1261538341928298E-3</v>
      </c>
      <c r="D300" s="104">
        <v>0</v>
      </c>
      <c r="E300" s="104">
        <v>1.3874728277908869E-3</v>
      </c>
      <c r="F300" s="104">
        <v>7.1102894373708766E-4</v>
      </c>
      <c r="G300" s="104">
        <v>3.624236485360483E-3</v>
      </c>
      <c r="H300" s="104">
        <v>4.7488558813234515E-3</v>
      </c>
      <c r="I300" s="104">
        <v>5.6382280412448525E-3</v>
      </c>
      <c r="J300" s="104">
        <v>1.2194763047276225E-2</v>
      </c>
      <c r="K300" s="104">
        <v>7.4383094698138395E-3</v>
      </c>
      <c r="L300" s="104">
        <v>5.520015064663846E-3</v>
      </c>
      <c r="M300" s="104">
        <v>4.965813985255643E-3</v>
      </c>
      <c r="N300" s="104">
        <v>0</v>
      </c>
      <c r="O300" s="104">
        <v>0</v>
      </c>
      <c r="P300" s="104">
        <v>9.9761447371644104E-3</v>
      </c>
      <c r="Q300" s="104">
        <v>0</v>
      </c>
      <c r="R300" s="104">
        <v>0</v>
      </c>
      <c r="S300" s="104">
        <v>4.1432451594869109E-3</v>
      </c>
      <c r="T300" s="104">
        <v>5.903659172104535E-3</v>
      </c>
      <c r="U300" s="104">
        <v>1.0463389610277313E-2</v>
      </c>
      <c r="V300" s="104">
        <v>9.9868901632581032E-3</v>
      </c>
      <c r="W300" s="104">
        <v>1.9269846614083297E-3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5.8996263019212813</v>
      </c>
      <c r="D301" s="101">
        <v>6.2375397887963233</v>
      </c>
      <c r="E301" s="101">
        <v>5.5173050233594418</v>
      </c>
      <c r="F301" s="101">
        <v>5.4315786869031522</v>
      </c>
      <c r="G301" s="101">
        <v>4.9345996064616031</v>
      </c>
      <c r="H301" s="101">
        <v>7.1636906656072892</v>
      </c>
      <c r="I301" s="101">
        <v>3.8557698729341183</v>
      </c>
      <c r="J301" s="101">
        <v>4.0523847730147216</v>
      </c>
      <c r="K301" s="101">
        <v>4.0873399614538606</v>
      </c>
      <c r="L301" s="101">
        <v>3.8398500816181089</v>
      </c>
      <c r="M301" s="101">
        <v>4.7359797349340838</v>
      </c>
      <c r="N301" s="101">
        <v>6.4897321888222459</v>
      </c>
      <c r="O301" s="101">
        <v>9.1439035066300569</v>
      </c>
      <c r="P301" s="101">
        <v>3.4249683891161067</v>
      </c>
      <c r="Q301" s="101">
        <v>1.2182775482249307E-4</v>
      </c>
      <c r="R301" s="101">
        <v>0</v>
      </c>
      <c r="S301" s="101">
        <v>1.2796298745174694E-4</v>
      </c>
      <c r="T301" s="101">
        <v>0</v>
      </c>
      <c r="U301" s="101">
        <v>0</v>
      </c>
      <c r="V301" s="101">
        <v>0</v>
      </c>
      <c r="W301" s="101">
        <v>1.7308804271921316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0.13422419245428865</v>
      </c>
      <c r="D302" s="104">
        <v>0.1348580383972845</v>
      </c>
      <c r="E302" s="104">
        <v>0.16956493435134498</v>
      </c>
      <c r="F302" s="104">
        <v>0.17827542566636928</v>
      </c>
      <c r="G302" s="104">
        <v>0.20177778618986414</v>
      </c>
      <c r="H302" s="104">
        <v>0.41031964356872286</v>
      </c>
      <c r="I302" s="104">
        <v>0.34573408732234562</v>
      </c>
      <c r="J302" s="104">
        <v>0.28140450320272403</v>
      </c>
      <c r="K302" s="104">
        <v>0.35691657785992881</v>
      </c>
      <c r="L302" s="104">
        <v>0.77874894542758699</v>
      </c>
      <c r="M302" s="104">
        <v>0.68214238302274954</v>
      </c>
      <c r="N302" s="104">
        <v>0.57980971915060797</v>
      </c>
      <c r="O302" s="104">
        <v>0.58384249739037863</v>
      </c>
      <c r="P302" s="104">
        <v>0.3963593332200227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0.27283726010555998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4.104195191701674E-2</v>
      </c>
      <c r="D303" s="98">
        <v>3.788290094069463E-2</v>
      </c>
      <c r="E303" s="98">
        <v>5.2505223588184061E-2</v>
      </c>
      <c r="F303" s="98">
        <v>5.3752973300558768E-2</v>
      </c>
      <c r="G303" s="98">
        <v>5.60455351751784E-2</v>
      </c>
      <c r="H303" s="98">
        <v>0.10919349282767657</v>
      </c>
      <c r="I303" s="98">
        <v>0.10940752271142518</v>
      </c>
      <c r="J303" s="98">
        <v>8.2986729204677617E-2</v>
      </c>
      <c r="K303" s="98">
        <v>9.7003961871592922E-2</v>
      </c>
      <c r="L303" s="98">
        <v>0.41628257823729498</v>
      </c>
      <c r="M303" s="98">
        <v>0.17595246789534957</v>
      </c>
      <c r="N303" s="98">
        <v>0.18511001571957922</v>
      </c>
      <c r="O303" s="98">
        <v>0.19216477371143864</v>
      </c>
      <c r="P303" s="98">
        <v>9.5348203697050812E-2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7.2858582747103356E-2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9.3182240537271907E-2</v>
      </c>
      <c r="D304" s="98">
        <v>9.6975137456589866E-2</v>
      </c>
      <c r="E304" s="98">
        <v>0.11705971076316092</v>
      </c>
      <c r="F304" s="98">
        <v>0.12452245236581051</v>
      </c>
      <c r="G304" s="98">
        <v>0.14573225101468573</v>
      </c>
      <c r="H304" s="98">
        <v>0.30112615074104626</v>
      </c>
      <c r="I304" s="98">
        <v>0.23632656461092044</v>
      </c>
      <c r="J304" s="98">
        <v>0.19841777399804644</v>
      </c>
      <c r="K304" s="98">
        <v>0.25991261598833587</v>
      </c>
      <c r="L304" s="98">
        <v>0.36246636719029202</v>
      </c>
      <c r="M304" s="98">
        <v>0.50618991512739997</v>
      </c>
      <c r="N304" s="98">
        <v>0.39469970343102873</v>
      </c>
      <c r="O304" s="98">
        <v>0.39167772367893999</v>
      </c>
      <c r="P304" s="98">
        <v>0.30101112952297188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0.19997867735845665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8.4886296589403845</v>
      </c>
      <c r="D305" s="122">
        <v>7.718883751789428</v>
      </c>
      <c r="E305" s="122">
        <v>8.7607076659127987</v>
      </c>
      <c r="F305" s="122">
        <v>5.9574058769649829</v>
      </c>
      <c r="G305" s="122">
        <v>6.6451505425161423</v>
      </c>
      <c r="H305" s="122">
        <v>7.775318802063401</v>
      </c>
      <c r="I305" s="122">
        <v>8.0303859644117193</v>
      </c>
      <c r="J305" s="122">
        <v>11.002572642085898</v>
      </c>
      <c r="K305" s="122">
        <v>5.9032187355155799</v>
      </c>
      <c r="L305" s="122">
        <v>5.3572785144647366</v>
      </c>
      <c r="M305" s="122">
        <v>4.9620573354289821</v>
      </c>
      <c r="N305" s="122">
        <v>7.3452198823639296</v>
      </c>
      <c r="O305" s="122">
        <v>9.3984991794427479</v>
      </c>
      <c r="P305" s="122">
        <v>5.2459427708231789</v>
      </c>
      <c r="Q305" s="122">
        <v>2.5249611208758842</v>
      </c>
      <c r="R305" s="122">
        <v>0</v>
      </c>
      <c r="S305" s="122">
        <v>2.8702641270343587</v>
      </c>
      <c r="T305" s="122">
        <v>3.0556044591916152</v>
      </c>
      <c r="U305" s="122">
        <v>3.6591919772993116</v>
      </c>
      <c r="V305" s="122">
        <v>4.0487237986892852</v>
      </c>
      <c r="W305" s="122">
        <v>3.3657517054047514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4.0458548541010808</v>
      </c>
      <c r="D306" s="98">
        <v>3.975770972495817</v>
      </c>
      <c r="E306" s="98">
        <v>4.3841702446983799</v>
      </c>
      <c r="F306" s="98">
        <v>3.4991853084549902</v>
      </c>
      <c r="G306" s="98">
        <v>3.2231013250268199</v>
      </c>
      <c r="H306" s="98">
        <v>3.2261783319842614</v>
      </c>
      <c r="I306" s="98">
        <v>3.4105324802626038</v>
      </c>
      <c r="J306" s="98">
        <v>3.9134811140236803</v>
      </c>
      <c r="K306" s="98">
        <v>2.7194021798500061</v>
      </c>
      <c r="L306" s="98">
        <v>2.1374048860572294</v>
      </c>
      <c r="M306" s="98">
        <v>2.1464689868356213</v>
      </c>
      <c r="N306" s="98">
        <v>2.8018900504110449</v>
      </c>
      <c r="O306" s="98">
        <v>3.4703862311101314</v>
      </c>
      <c r="P306" s="98">
        <v>2.0632021431123757</v>
      </c>
      <c r="Q306" s="98">
        <v>0.85124465628551949</v>
      </c>
      <c r="R306" s="98">
        <v>0</v>
      </c>
      <c r="S306" s="98">
        <v>0.85654506252856177</v>
      </c>
      <c r="T306" s="98">
        <v>0.97063834753012701</v>
      </c>
      <c r="U306" s="98">
        <v>1.1408675246350464</v>
      </c>
      <c r="V306" s="98">
        <v>1.2410306410539664</v>
      </c>
      <c r="W306" s="98">
        <v>0.96891611310160775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4.4427748048393036</v>
      </c>
      <c r="D307" s="33">
        <v>3.743112779293611</v>
      </c>
      <c r="E307" s="33">
        <v>4.3765374212144188</v>
      </c>
      <c r="F307" s="33">
        <v>2.4582205685099927</v>
      </c>
      <c r="G307" s="33">
        <v>3.4220492174893224</v>
      </c>
      <c r="H307" s="33">
        <v>4.5491404700791396</v>
      </c>
      <c r="I307" s="33">
        <v>4.6198534841491155</v>
      </c>
      <c r="J307" s="33">
        <v>7.0890915280622178</v>
      </c>
      <c r="K307" s="33">
        <v>3.1838165556655742</v>
      </c>
      <c r="L307" s="33">
        <v>3.2198736284075071</v>
      </c>
      <c r="M307" s="33">
        <v>2.8155883485933608</v>
      </c>
      <c r="N307" s="33">
        <v>4.5433298319528852</v>
      </c>
      <c r="O307" s="33">
        <v>5.9281129483326156</v>
      </c>
      <c r="P307" s="33">
        <v>3.1827406277108032</v>
      </c>
      <c r="Q307" s="33">
        <v>1.6737164645903648</v>
      </c>
      <c r="R307" s="33">
        <v>0</v>
      </c>
      <c r="S307" s="33">
        <v>2.0137190645057967</v>
      </c>
      <c r="T307" s="33">
        <v>2.0849661116614882</v>
      </c>
      <c r="U307" s="33">
        <v>2.518324452664265</v>
      </c>
      <c r="V307" s="33">
        <v>2.807693157635319</v>
      </c>
      <c r="W307" s="33">
        <v>2.3968355923031437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116.29428103270662</v>
      </c>
      <c r="D309" s="117">
        <f t="shared" si="136"/>
        <v>93.623115663894495</v>
      </c>
      <c r="E309" s="117">
        <f t="shared" si="136"/>
        <v>117.86486262915163</v>
      </c>
      <c r="F309" s="117">
        <f t="shared" si="136"/>
        <v>87.916860708456085</v>
      </c>
      <c r="G309" s="117">
        <f t="shared" si="136"/>
        <v>98.970405728482874</v>
      </c>
      <c r="H309" s="117">
        <f t="shared" si="136"/>
        <v>109.35063975041346</v>
      </c>
      <c r="I309" s="117">
        <f t="shared" si="136"/>
        <v>93.169668838541966</v>
      </c>
      <c r="J309" s="117">
        <f t="shared" si="136"/>
        <v>148.82325209487828</v>
      </c>
      <c r="K309" s="117">
        <f t="shared" si="136"/>
        <v>94.76103554508181</v>
      </c>
      <c r="L309" s="117">
        <f t="shared" si="136"/>
        <v>68.835048795830929</v>
      </c>
      <c r="M309" s="117">
        <f t="shared" si="136"/>
        <v>54.983231170396948</v>
      </c>
      <c r="N309" s="117">
        <f t="shared" si="136"/>
        <v>86.189771870500621</v>
      </c>
      <c r="O309" s="117">
        <f t="shared" si="136"/>
        <v>114.98721810030442</v>
      </c>
      <c r="P309" s="117">
        <f t="shared" si="136"/>
        <v>59.141014348100512</v>
      </c>
      <c r="Q309" s="117">
        <f t="shared" si="136"/>
        <v>28.907010041033129</v>
      </c>
      <c r="R309" s="117">
        <f t="shared" ref="R309:V309" si="137">R310+R313+R315+R324</f>
        <v>0</v>
      </c>
      <c r="S309" s="117">
        <f t="shared" si="137"/>
        <v>32.978506245347646</v>
      </c>
      <c r="T309" s="117">
        <f t="shared" si="137"/>
        <v>32.552278377242509</v>
      </c>
      <c r="U309" s="117">
        <f t="shared" si="137"/>
        <v>39.366791081917341</v>
      </c>
      <c r="V309" s="117">
        <f t="shared" si="137"/>
        <v>40.622079322206488</v>
      </c>
      <c r="W309" s="117">
        <f t="shared" ref="W309" si="138">W310+W313+W315+W324</f>
        <v>36.25114947406739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100.97738824097922</v>
      </c>
      <c r="D310" s="122">
        <f t="shared" si="139"/>
        <v>79.932501511041451</v>
      </c>
      <c r="E310" s="122">
        <f t="shared" si="139"/>
        <v>101.39548287033209</v>
      </c>
      <c r="F310" s="122">
        <f t="shared" si="139"/>
        <v>76.34638799894104</v>
      </c>
      <c r="G310" s="122">
        <f t="shared" si="139"/>
        <v>86.291350154639517</v>
      </c>
      <c r="H310" s="122">
        <f t="shared" si="139"/>
        <v>94.151490659932662</v>
      </c>
      <c r="I310" s="122">
        <f t="shared" si="139"/>
        <v>78.394384768247605</v>
      </c>
      <c r="J310" s="122">
        <f t="shared" si="139"/>
        <v>127.26295643323704</v>
      </c>
      <c r="K310" s="122">
        <f t="shared" si="139"/>
        <v>82.011240852246999</v>
      </c>
      <c r="L310" s="122">
        <f t="shared" si="139"/>
        <v>58.573493524082707</v>
      </c>
      <c r="M310" s="122">
        <f t="shared" si="139"/>
        <v>45.047026795358605</v>
      </c>
      <c r="N310" s="122">
        <f t="shared" si="139"/>
        <v>71.38250186023869</v>
      </c>
      <c r="O310" s="122">
        <f t="shared" si="139"/>
        <v>95.67444311838932</v>
      </c>
      <c r="P310" s="122">
        <f t="shared" si="139"/>
        <v>47.837334428082464</v>
      </c>
      <c r="Q310" s="122">
        <f t="shared" si="139"/>
        <v>23.7027545373804</v>
      </c>
      <c r="R310" s="122">
        <f t="shared" ref="R310:V310" si="140">SUM(R311:R312)</f>
        <v>0</v>
      </c>
      <c r="S310" s="122">
        <f t="shared" si="140"/>
        <v>25.942437341727445</v>
      </c>
      <c r="T310" s="122">
        <f t="shared" si="140"/>
        <v>25.264275298148235</v>
      </c>
      <c r="U310" s="122">
        <f t="shared" si="140"/>
        <v>29.836824171889258</v>
      </c>
      <c r="V310" s="122">
        <f t="shared" si="140"/>
        <v>30.361377392350864</v>
      </c>
      <c r="W310" s="122">
        <f t="shared" ref="W310" si="141">SUM(W311:W312)</f>
        <v>26.787971597885328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98.567770906389327</v>
      </c>
      <c r="D311" s="98">
        <v>78.050005267101852</v>
      </c>
      <c r="E311" s="98">
        <v>99.115401118721493</v>
      </c>
      <c r="F311" s="98">
        <v>74.615832057187646</v>
      </c>
      <c r="G311" s="98">
        <v>84.378428923169906</v>
      </c>
      <c r="H311" s="98">
        <v>92.100766918053381</v>
      </c>
      <c r="I311" s="98">
        <v>76.687114127995812</v>
      </c>
      <c r="J311" s="98">
        <v>124.53194474909306</v>
      </c>
      <c r="K311" s="98">
        <v>80.300921962721006</v>
      </c>
      <c r="L311" s="98">
        <v>57.358601611899218</v>
      </c>
      <c r="M311" s="98">
        <v>44.122997168628203</v>
      </c>
      <c r="N311" s="98">
        <v>69.93228797797309</v>
      </c>
      <c r="O311" s="98">
        <v>93.747676905061098</v>
      </c>
      <c r="P311" s="98">
        <v>46.878967396188955</v>
      </c>
      <c r="Q311" s="98">
        <v>23.230261471962578</v>
      </c>
      <c r="R311" s="98">
        <v>0</v>
      </c>
      <c r="S311" s="98">
        <v>25.430078629928953</v>
      </c>
      <c r="T311" s="98">
        <v>24.767233908765476</v>
      </c>
      <c r="U311" s="98">
        <v>29.25166075469167</v>
      </c>
      <c r="V311" s="98">
        <v>29.767630849655429</v>
      </c>
      <c r="W311" s="98">
        <v>26.265183434016002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2.4096173345898917</v>
      </c>
      <c r="D312" s="98">
        <v>1.882496243939596</v>
      </c>
      <c r="E312" s="98">
        <v>2.2800817516105942</v>
      </c>
      <c r="F312" s="98">
        <v>1.7305559417533904</v>
      </c>
      <c r="G312" s="98">
        <v>1.9129212314696036</v>
      </c>
      <c r="H312" s="98">
        <v>2.0507237418792865</v>
      </c>
      <c r="I312" s="98">
        <v>1.7072706402517979</v>
      </c>
      <c r="J312" s="98">
        <v>2.7310116841439749</v>
      </c>
      <c r="K312" s="98">
        <v>1.7103188895259975</v>
      </c>
      <c r="L312" s="98">
        <v>1.2148919121834874</v>
      </c>
      <c r="M312" s="98">
        <v>0.92402962673039868</v>
      </c>
      <c r="N312" s="98">
        <v>1.4502138822656048</v>
      </c>
      <c r="O312" s="98">
        <v>1.926766213328228</v>
      </c>
      <c r="P312" s="98">
        <v>0.95836703189351202</v>
      </c>
      <c r="Q312" s="98">
        <v>0.47249306541782177</v>
      </c>
      <c r="R312" s="98">
        <v>0</v>
      </c>
      <c r="S312" s="98">
        <v>0.51235871179848946</v>
      </c>
      <c r="T312" s="98">
        <v>0.4970413893827591</v>
      </c>
      <c r="U312" s="98">
        <v>0.58516341719758802</v>
      </c>
      <c r="V312" s="98">
        <v>0.59374654269543459</v>
      </c>
      <c r="W312" s="98">
        <v>0.52278816386932503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9.3704521005437635E-2</v>
      </c>
      <c r="D313" s="122">
        <f t="shared" si="142"/>
        <v>0.21485851086190327</v>
      </c>
      <c r="E313" s="122">
        <f t="shared" si="142"/>
        <v>0.17112397859510325</v>
      </c>
      <c r="F313" s="122">
        <f t="shared" si="142"/>
        <v>5.2377228256191136E-2</v>
      </c>
      <c r="G313" s="122">
        <f t="shared" si="142"/>
        <v>6.9088186072550503E-2</v>
      </c>
      <c r="H313" s="122">
        <f t="shared" si="142"/>
        <v>0.13833547777697164</v>
      </c>
      <c r="I313" s="122">
        <f t="shared" si="142"/>
        <v>3.0821690781835664E-2</v>
      </c>
      <c r="J313" s="122">
        <f t="shared" si="142"/>
        <v>0.22170358844687041</v>
      </c>
      <c r="K313" s="122">
        <f t="shared" si="142"/>
        <v>0.529234810766124</v>
      </c>
      <c r="L313" s="122">
        <f t="shared" si="142"/>
        <v>0.22890547446999712</v>
      </c>
      <c r="M313" s="122">
        <f t="shared" si="142"/>
        <v>0.15380327991502341</v>
      </c>
      <c r="N313" s="122">
        <f t="shared" si="142"/>
        <v>0.19807542633933681</v>
      </c>
      <c r="O313" s="122">
        <f t="shared" si="142"/>
        <v>0.49996544040055974</v>
      </c>
      <c r="P313" s="122">
        <f t="shared" si="142"/>
        <v>0.13944528996289518</v>
      </c>
      <c r="Q313" s="122">
        <f t="shared" si="142"/>
        <v>0.10040394899399717</v>
      </c>
      <c r="R313" s="122">
        <f t="shared" si="142"/>
        <v>0</v>
      </c>
      <c r="S313" s="122">
        <f t="shared" si="142"/>
        <v>0.4272403672543732</v>
      </c>
      <c r="T313" s="122">
        <f t="shared" si="142"/>
        <v>0.36185508763640517</v>
      </c>
      <c r="U313" s="122">
        <f t="shared" si="142"/>
        <v>1.040934771078563</v>
      </c>
      <c r="V313" s="122">
        <f t="shared" si="142"/>
        <v>0.55209376998844928</v>
      </c>
      <c r="W313" s="122">
        <f t="shared" si="142"/>
        <v>1.4913677990686904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9.3704521005437635E-2</v>
      </c>
      <c r="D314" s="98">
        <v>0.21485851086190327</v>
      </c>
      <c r="E314" s="98">
        <v>0.17112397859510325</v>
      </c>
      <c r="F314" s="98">
        <v>5.2377228256191136E-2</v>
      </c>
      <c r="G314" s="98">
        <v>6.9088186072550503E-2</v>
      </c>
      <c r="H314" s="98">
        <v>0.13833547777697164</v>
      </c>
      <c r="I314" s="98">
        <v>3.0821690781835664E-2</v>
      </c>
      <c r="J314" s="98">
        <v>0.22170358844687041</v>
      </c>
      <c r="K314" s="98">
        <v>0.529234810766124</v>
      </c>
      <c r="L314" s="98">
        <v>0.22890547446999712</v>
      </c>
      <c r="M314" s="98">
        <v>0.15380327991502341</v>
      </c>
      <c r="N314" s="98">
        <v>0.19807542633933681</v>
      </c>
      <c r="O314" s="98">
        <v>0.49996544040055974</v>
      </c>
      <c r="P314" s="98">
        <v>0.13944528996289518</v>
      </c>
      <c r="Q314" s="98">
        <v>0.10040394899399717</v>
      </c>
      <c r="R314" s="98">
        <v>0</v>
      </c>
      <c r="S314" s="98">
        <v>0.4272403672543732</v>
      </c>
      <c r="T314" s="98">
        <v>0.36185508763640517</v>
      </c>
      <c r="U314" s="98">
        <v>1.040934771078563</v>
      </c>
      <c r="V314" s="98">
        <v>0.55209376998844928</v>
      </c>
      <c r="W314" s="98">
        <v>1.4913677990686904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9.278353326578582</v>
      </c>
      <c r="D315" s="122">
        <v>8.1095287443543729</v>
      </c>
      <c r="E315" s="122">
        <v>10.181171292203043</v>
      </c>
      <c r="F315" s="122">
        <v>7.4346026138019585</v>
      </c>
      <c r="G315" s="122">
        <v>7.9433189289558079</v>
      </c>
      <c r="H315" s="122">
        <v>9.5072835501689976</v>
      </c>
      <c r="I315" s="122">
        <v>9.0135182153445061</v>
      </c>
      <c r="J315" s="122">
        <v>13.352567360393104</v>
      </c>
      <c r="K315" s="122">
        <v>8.0300340856160286</v>
      </c>
      <c r="L315" s="122">
        <v>6.169239315468201</v>
      </c>
      <c r="M315" s="122">
        <v>6.2240892334584821</v>
      </c>
      <c r="N315" s="122">
        <v>9.2633292315276083</v>
      </c>
      <c r="O315" s="122">
        <v>11.925292060633272</v>
      </c>
      <c r="P315" s="122">
        <v>7.322641901149586</v>
      </c>
      <c r="Q315" s="122">
        <v>3.215904499358412</v>
      </c>
      <c r="R315" s="122">
        <v>0</v>
      </c>
      <c r="S315" s="122">
        <v>4.3922501769635813</v>
      </c>
      <c r="T315" s="122">
        <v>4.5482112522535019</v>
      </c>
      <c r="U315" s="122">
        <v>5.6010246982208542</v>
      </c>
      <c r="V315" s="122">
        <v>6.4750604529124889</v>
      </c>
      <c r="W315" s="122">
        <v>5.2469089793579444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5.0079315616156421</v>
      </c>
      <c r="D316" s="98">
        <v>3.597866284937639</v>
      </c>
      <c r="E316" s="98">
        <v>6.1378846376464535</v>
      </c>
      <c r="F316" s="98">
        <v>3.4382047212067821</v>
      </c>
      <c r="G316" s="98">
        <v>4.2652395824972533</v>
      </c>
      <c r="H316" s="98">
        <v>4.0501509315809061</v>
      </c>
      <c r="I316" s="98">
        <v>5.9566427353837446</v>
      </c>
      <c r="J316" s="98">
        <v>10.198426669528185</v>
      </c>
      <c r="K316" s="98">
        <v>4.7789639968399751</v>
      </c>
      <c r="L316" s="98">
        <v>2.7557394821384746</v>
      </c>
      <c r="M316" s="98">
        <v>2.1852215513621966</v>
      </c>
      <c r="N316" s="98">
        <v>4.0393466996995961</v>
      </c>
      <c r="O316" s="98">
        <v>4.7002194052602819</v>
      </c>
      <c r="P316" s="98">
        <v>4.3940532770816381</v>
      </c>
      <c r="Q316" s="98">
        <v>3.2158126824746298</v>
      </c>
      <c r="R316" s="98">
        <v>0</v>
      </c>
      <c r="S316" s="98">
        <v>4.3867759045301185</v>
      </c>
      <c r="T316" s="98">
        <v>4.5405615221057678</v>
      </c>
      <c r="U316" s="98">
        <v>5.5877652195102137</v>
      </c>
      <c r="V316" s="98">
        <v>6.462267272463408</v>
      </c>
      <c r="W316" s="98">
        <v>3.6115421110318175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4.0934538193344141E-3</v>
      </c>
      <c r="D317" s="98">
        <v>0</v>
      </c>
      <c r="E317" s="98">
        <v>1.8258902699327026E-3</v>
      </c>
      <c r="F317" s="98">
        <v>9.2758223062285321E-4</v>
      </c>
      <c r="G317" s="98">
        <v>4.6103144632713838E-3</v>
      </c>
      <c r="H317" s="98">
        <v>5.9698417109116213E-3</v>
      </c>
      <c r="I317" s="98">
        <v>7.4872531235597815E-3</v>
      </c>
      <c r="J317" s="98">
        <v>1.582473887034266E-2</v>
      </c>
      <c r="K317" s="98">
        <v>9.423672253567798E-3</v>
      </c>
      <c r="L317" s="98">
        <v>1.0047972398794451E-2</v>
      </c>
      <c r="M317" s="98">
        <v>6.208187301210465E-3</v>
      </c>
      <c r="N317" s="98">
        <v>0</v>
      </c>
      <c r="O317" s="98">
        <v>0</v>
      </c>
      <c r="P317" s="98">
        <v>1.2330498710457761E-2</v>
      </c>
      <c r="Q317" s="98">
        <v>0</v>
      </c>
      <c r="R317" s="98">
        <v>0</v>
      </c>
      <c r="S317" s="98">
        <v>5.3758672710284977E-3</v>
      </c>
      <c r="T317" s="98">
        <v>7.6497301477338568E-3</v>
      </c>
      <c r="U317" s="98">
        <v>1.3259478710640397E-2</v>
      </c>
      <c r="V317" s="98">
        <v>1.2793180449080857E-2</v>
      </c>
      <c r="W317" s="98">
        <v>2.4838686962146313E-3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9.6729998514158389E-4</v>
      </c>
      <c r="D318" s="101">
        <v>0</v>
      </c>
      <c r="E318" s="101">
        <v>4.3841744214181575E-4</v>
      </c>
      <c r="F318" s="101">
        <v>2.1655328688576558E-4</v>
      </c>
      <c r="G318" s="101">
        <v>9.8607797791090083E-4</v>
      </c>
      <c r="H318" s="101">
        <v>1.2209858295881696E-3</v>
      </c>
      <c r="I318" s="101">
        <v>1.8490250823149292E-3</v>
      </c>
      <c r="J318" s="101">
        <v>3.6299758230664346E-3</v>
      </c>
      <c r="K318" s="101">
        <v>1.9853627837539589E-3</v>
      </c>
      <c r="L318" s="101">
        <v>4.5279573341306051E-3</v>
      </c>
      <c r="M318" s="101">
        <v>1.2423733159548215E-3</v>
      </c>
      <c r="N318" s="101">
        <v>0</v>
      </c>
      <c r="O318" s="101">
        <v>0</v>
      </c>
      <c r="P318" s="101">
        <v>2.3543539732933504E-3</v>
      </c>
      <c r="Q318" s="101">
        <v>0</v>
      </c>
      <c r="R318" s="101">
        <v>0</v>
      </c>
      <c r="S318" s="101">
        <v>1.2326221115415864E-3</v>
      </c>
      <c r="T318" s="101">
        <v>1.7460709756293214E-3</v>
      </c>
      <c r="U318" s="101">
        <v>2.7960891003630836E-3</v>
      </c>
      <c r="V318" s="101">
        <v>2.8062902858227538E-3</v>
      </c>
      <c r="W318" s="101">
        <v>5.5688403480630151E-4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3.1261538341928298E-3</v>
      </c>
      <c r="D319" s="104">
        <v>0</v>
      </c>
      <c r="E319" s="104">
        <v>1.3874728277908869E-3</v>
      </c>
      <c r="F319" s="104">
        <v>7.1102894373708766E-4</v>
      </c>
      <c r="G319" s="104">
        <v>3.624236485360483E-3</v>
      </c>
      <c r="H319" s="104">
        <v>4.7488558813234515E-3</v>
      </c>
      <c r="I319" s="104">
        <v>5.6382280412448525E-3</v>
      </c>
      <c r="J319" s="104">
        <v>1.2194763047276225E-2</v>
      </c>
      <c r="K319" s="104">
        <v>7.4383094698138395E-3</v>
      </c>
      <c r="L319" s="104">
        <v>5.520015064663846E-3</v>
      </c>
      <c r="M319" s="104">
        <v>4.965813985255643E-3</v>
      </c>
      <c r="N319" s="104">
        <v>0</v>
      </c>
      <c r="O319" s="104">
        <v>0</v>
      </c>
      <c r="P319" s="104">
        <v>9.9761447371644104E-3</v>
      </c>
      <c r="Q319" s="104">
        <v>0</v>
      </c>
      <c r="R319" s="104">
        <v>0</v>
      </c>
      <c r="S319" s="104">
        <v>4.1432451594869109E-3</v>
      </c>
      <c r="T319" s="104">
        <v>5.903659172104535E-3</v>
      </c>
      <c r="U319" s="104">
        <v>1.0463389610277313E-2</v>
      </c>
      <c r="V319" s="104">
        <v>9.9868901632581032E-3</v>
      </c>
      <c r="W319" s="104">
        <v>1.9269846614083297E-3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4.1443152971892445</v>
      </c>
      <c r="D320" s="101">
        <v>4.3880371390528685</v>
      </c>
      <c r="E320" s="101">
        <v>3.8874066954342088</v>
      </c>
      <c r="F320" s="101">
        <v>3.8330148815174021</v>
      </c>
      <c r="G320" s="101">
        <v>3.4881198797111206</v>
      </c>
      <c r="H320" s="101">
        <v>5.0727151020821495</v>
      </c>
      <c r="I320" s="101">
        <v>2.7354434179488263</v>
      </c>
      <c r="J320" s="101">
        <v>2.8809016564371515</v>
      </c>
      <c r="K320" s="101">
        <v>2.9126094653460468</v>
      </c>
      <c r="L320" s="101">
        <v>2.7435536740850051</v>
      </c>
      <c r="M320" s="101">
        <v>3.4001463732636892</v>
      </c>
      <c r="N320" s="101">
        <v>4.6953547754355842</v>
      </c>
      <c r="O320" s="101">
        <v>6.6927428122686941</v>
      </c>
      <c r="P320" s="101">
        <v>2.5444127124106921</v>
      </c>
      <c r="Q320" s="101">
        <v>9.1816883782256121E-5</v>
      </c>
      <c r="R320" s="101">
        <v>0</v>
      </c>
      <c r="S320" s="101">
        <v>9.8405162434395867E-5</v>
      </c>
      <c r="T320" s="101">
        <v>0</v>
      </c>
      <c r="U320" s="101">
        <v>0</v>
      </c>
      <c r="V320" s="101">
        <v>0</v>
      </c>
      <c r="W320" s="101">
        <v>1.3750248965021954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0.12201301395436205</v>
      </c>
      <c r="D321" s="104">
        <v>0.12362532036386509</v>
      </c>
      <c r="E321" s="104">
        <v>0.15405406885244716</v>
      </c>
      <c r="F321" s="104">
        <v>0.16245542884715133</v>
      </c>
      <c r="G321" s="104">
        <v>0.1853491522841626</v>
      </c>
      <c r="H321" s="104">
        <v>0.37844767479503016</v>
      </c>
      <c r="I321" s="104">
        <v>0.31394480888837617</v>
      </c>
      <c r="J321" s="104">
        <v>0.25741429555742418</v>
      </c>
      <c r="K321" s="104">
        <v>0.32903695117643983</v>
      </c>
      <c r="L321" s="104">
        <v>0.65989818684592616</v>
      </c>
      <c r="M321" s="104">
        <v>0.63251312153138506</v>
      </c>
      <c r="N321" s="104">
        <v>0.52862775639242776</v>
      </c>
      <c r="O321" s="104">
        <v>0.53232984310429698</v>
      </c>
      <c r="P321" s="104">
        <v>0.3718454129467994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0.2578581031277169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2.8830773417090144E-2</v>
      </c>
      <c r="D322" s="98">
        <v>2.6650182907275225E-2</v>
      </c>
      <c r="E322" s="98">
        <v>3.6994358089286222E-2</v>
      </c>
      <c r="F322" s="98">
        <v>3.7932976481340822E-2</v>
      </c>
      <c r="G322" s="98">
        <v>3.9616901269476854E-2</v>
      </c>
      <c r="H322" s="98">
        <v>7.7321524053983876E-2</v>
      </c>
      <c r="I322" s="98">
        <v>7.76182442774557E-2</v>
      </c>
      <c r="J322" s="98">
        <v>5.8996521559377735E-2</v>
      </c>
      <c r="K322" s="98">
        <v>6.9124335188103958E-2</v>
      </c>
      <c r="L322" s="98">
        <v>0.29743181965563409</v>
      </c>
      <c r="M322" s="98">
        <v>0.12632320640398503</v>
      </c>
      <c r="N322" s="98">
        <v>0.13392805296139909</v>
      </c>
      <c r="O322" s="98">
        <v>0.14065211942535696</v>
      </c>
      <c r="P322" s="98">
        <v>7.0834283423827513E-2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5.787942576926023E-2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9.3182240537271907E-2</v>
      </c>
      <c r="D323" s="98">
        <v>9.6975137456589866E-2</v>
      </c>
      <c r="E323" s="98">
        <v>0.11705971076316092</v>
      </c>
      <c r="F323" s="98">
        <v>0.12452245236581051</v>
      </c>
      <c r="G323" s="98">
        <v>0.14573225101468573</v>
      </c>
      <c r="H323" s="98">
        <v>0.30112615074104626</v>
      </c>
      <c r="I323" s="98">
        <v>0.23632656461092044</v>
      </c>
      <c r="J323" s="98">
        <v>0.19841777399804644</v>
      </c>
      <c r="K323" s="98">
        <v>0.25991261598833587</v>
      </c>
      <c r="L323" s="98">
        <v>0.36246636719029202</v>
      </c>
      <c r="M323" s="98">
        <v>0.50618991512739997</v>
      </c>
      <c r="N323" s="98">
        <v>0.39469970343102873</v>
      </c>
      <c r="O323" s="98">
        <v>0.39167772367893999</v>
      </c>
      <c r="P323" s="98">
        <v>0.30101112952297188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0.19997867735845665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5.9448349441433868</v>
      </c>
      <c r="D324" s="122">
        <v>5.3662268976367606</v>
      </c>
      <c r="E324" s="122">
        <v>6.1170844880213959</v>
      </c>
      <c r="F324" s="122">
        <v>4.0834928674568927</v>
      </c>
      <c r="G324" s="122">
        <v>4.6666484588150059</v>
      </c>
      <c r="H324" s="122">
        <v>5.5535300625348354</v>
      </c>
      <c r="I324" s="122">
        <v>5.7309441641680197</v>
      </c>
      <c r="J324" s="122">
        <v>7.986024712801278</v>
      </c>
      <c r="K324" s="122">
        <v>4.1905257964526648</v>
      </c>
      <c r="L324" s="122">
        <v>3.8634104818100159</v>
      </c>
      <c r="M324" s="122">
        <v>3.5583118616648362</v>
      </c>
      <c r="N324" s="122">
        <v>5.3458653523949788</v>
      </c>
      <c r="O324" s="122">
        <v>6.8875174808812716</v>
      </c>
      <c r="P324" s="122">
        <v>3.8415927289055665</v>
      </c>
      <c r="Q324" s="122">
        <v>1.8879470553003195</v>
      </c>
      <c r="R324" s="122">
        <v>0</v>
      </c>
      <c r="S324" s="122">
        <v>2.2165783594022437</v>
      </c>
      <c r="T324" s="122">
        <v>2.3779367392043627</v>
      </c>
      <c r="U324" s="122">
        <v>2.8880074407286616</v>
      </c>
      <c r="V324" s="122">
        <v>3.2335477069546879</v>
      </c>
      <c r="W324" s="122">
        <v>2.724901097755426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2.5104993883256186</v>
      </c>
      <c r="D325" s="98">
        <v>2.4676516164728652</v>
      </c>
      <c r="E325" s="98">
        <v>2.7218296816595462</v>
      </c>
      <c r="F325" s="98">
        <v>2.1729577449354616</v>
      </c>
      <c r="G325" s="98">
        <v>2.0020163070150931</v>
      </c>
      <c r="H325" s="98">
        <v>2.0044258650165578</v>
      </c>
      <c r="I325" s="98">
        <v>2.1194840461848248</v>
      </c>
      <c r="J325" s="98">
        <v>2.4326220581076616</v>
      </c>
      <c r="K325" s="98">
        <v>1.6907691384869505</v>
      </c>
      <c r="L325" s="98">
        <v>1.329207841537446</v>
      </c>
      <c r="M325" s="98">
        <v>1.3350021048709602</v>
      </c>
      <c r="N325" s="98">
        <v>1.7426429814996434</v>
      </c>
      <c r="O325" s="98">
        <v>2.1584159620574206</v>
      </c>
      <c r="P325" s="98">
        <v>1.2832140695821901</v>
      </c>
      <c r="Q325" s="98">
        <v>0.52943388181753093</v>
      </c>
      <c r="R325" s="98">
        <v>0</v>
      </c>
      <c r="S325" s="98">
        <v>0.53377676004886465</v>
      </c>
      <c r="T325" s="98">
        <v>0.60573509060712094</v>
      </c>
      <c r="U325" s="98">
        <v>0.71301296022318661</v>
      </c>
      <c r="V325" s="98">
        <v>0.7766705978147902</v>
      </c>
      <c r="W325" s="98">
        <v>0.6071389710732773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3.4343355558177682</v>
      </c>
      <c r="D326" s="33">
        <v>2.8985752811638954</v>
      </c>
      <c r="E326" s="33">
        <v>3.3952548063618493</v>
      </c>
      <c r="F326" s="33">
        <v>1.9105351225214313</v>
      </c>
      <c r="G326" s="33">
        <v>2.6646321517999128</v>
      </c>
      <c r="H326" s="33">
        <v>3.5491041975182775</v>
      </c>
      <c r="I326" s="33">
        <v>3.6114601179831949</v>
      </c>
      <c r="J326" s="33">
        <v>5.5534026546936159</v>
      </c>
      <c r="K326" s="33">
        <v>2.4997566579657144</v>
      </c>
      <c r="L326" s="33">
        <v>2.5342026402725697</v>
      </c>
      <c r="M326" s="33">
        <v>2.223309756793876</v>
      </c>
      <c r="N326" s="33">
        <v>3.6032223708953359</v>
      </c>
      <c r="O326" s="33">
        <v>4.7291015188238505</v>
      </c>
      <c r="P326" s="33">
        <v>2.5583786593233762</v>
      </c>
      <c r="Q326" s="33">
        <v>1.3585131734827884</v>
      </c>
      <c r="R326" s="33">
        <v>0</v>
      </c>
      <c r="S326" s="33">
        <v>1.6828015993533789</v>
      </c>
      <c r="T326" s="33">
        <v>1.7722016485972418</v>
      </c>
      <c r="U326" s="33">
        <v>2.1749944805054748</v>
      </c>
      <c r="V326" s="33">
        <v>2.4568771091398975</v>
      </c>
      <c r="W326" s="33">
        <v>2.1177621266821487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0.55781578003525678</v>
      </c>
      <c r="D328" s="119">
        <f t="shared" si="143"/>
        <v>0.56574588100657131</v>
      </c>
      <c r="E328" s="119">
        <f t="shared" si="143"/>
        <v>0.56860328195055787</v>
      </c>
      <c r="F328" s="119">
        <f t="shared" si="143"/>
        <v>0.57401219685024052</v>
      </c>
      <c r="G328" s="119">
        <f t="shared" si="143"/>
        <v>0.57934207271829652</v>
      </c>
      <c r="H328" s="119">
        <f t="shared" si="143"/>
        <v>0.58778510434556952</v>
      </c>
      <c r="I328" s="119">
        <f t="shared" si="143"/>
        <v>0.59255123977773783</v>
      </c>
      <c r="J328" s="119">
        <f t="shared" si="143"/>
        <v>0.59751891040046334</v>
      </c>
      <c r="K328" s="119">
        <f t="shared" si="143"/>
        <v>0.60642650110690799</v>
      </c>
      <c r="L328" s="119">
        <f t="shared" si="143"/>
        <v>0.61632902222622477</v>
      </c>
      <c r="M328" s="119">
        <f t="shared" si="143"/>
        <v>0.63132471139762125</v>
      </c>
      <c r="N328" s="119">
        <f t="shared" si="143"/>
        <v>0.64668564758742186</v>
      </c>
      <c r="O328" s="119">
        <f t="shared" si="143"/>
        <v>0.67154090180984427</v>
      </c>
      <c r="P328" s="119">
        <f t="shared" si="143"/>
        <v>0.69698337330011773</v>
      </c>
      <c r="Q328" s="119">
        <f t="shared" si="143"/>
        <v>0.71837386902574973</v>
      </c>
      <c r="R328" s="119" t="str">
        <f t="shared" ref="R328:V328" si="144">IF(R309=0,"",R309/R290)</f>
        <v/>
      </c>
      <c r="S328" s="119">
        <f t="shared" si="144"/>
        <v>0.74734640540173625</v>
      </c>
      <c r="T328" s="119">
        <f t="shared" si="144"/>
        <v>0.7543406511613534</v>
      </c>
      <c r="U328" s="119">
        <f t="shared" si="144"/>
        <v>0.77085871472223411</v>
      </c>
      <c r="V328" s="119">
        <f t="shared" si="144"/>
        <v>0.76914198957529989</v>
      </c>
      <c r="W328" s="119">
        <f t="shared" ref="W328" si="145">IF(W309=0,"",W309/W290)</f>
        <v>0.79075844243879856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0.54569066605239891</v>
      </c>
      <c r="D329" s="124">
        <f t="shared" si="146"/>
        <v>0.55143168805555487</v>
      </c>
      <c r="E329" s="124">
        <f t="shared" si="146"/>
        <v>0.55718810251783002</v>
      </c>
      <c r="F329" s="124">
        <f t="shared" si="146"/>
        <v>0.56322891388326313</v>
      </c>
      <c r="G329" s="124">
        <f t="shared" si="146"/>
        <v>0.56927340499347479</v>
      </c>
      <c r="H329" s="124">
        <f t="shared" si="146"/>
        <v>0.575489794139174</v>
      </c>
      <c r="I329" s="124">
        <f t="shared" si="146"/>
        <v>0.58198955541776776</v>
      </c>
      <c r="J329" s="124">
        <f t="shared" si="146"/>
        <v>0.58879347177837327</v>
      </c>
      <c r="K329" s="124">
        <f t="shared" si="146"/>
        <v>0.59606788493001328</v>
      </c>
      <c r="L329" s="124">
        <f t="shared" si="146"/>
        <v>0.60403287460632193</v>
      </c>
      <c r="M329" s="124">
        <f t="shared" si="146"/>
        <v>0.61678471007724345</v>
      </c>
      <c r="N329" s="124">
        <f t="shared" si="146"/>
        <v>0.63558984480492442</v>
      </c>
      <c r="O329" s="124">
        <f t="shared" si="146"/>
        <v>0.66113143272432739</v>
      </c>
      <c r="P329" s="124">
        <f t="shared" si="146"/>
        <v>0.69040368859593804</v>
      </c>
      <c r="Q329" s="124">
        <f t="shared" si="146"/>
        <v>0.71460226168433627</v>
      </c>
      <c r="R329" s="124" t="str">
        <f t="shared" ref="R329:V329" si="147">IF(R310=0,"",R310/R291)</f>
        <v/>
      </c>
      <c r="S329" s="124">
        <f t="shared" si="147"/>
        <v>0.7348704866124699</v>
      </c>
      <c r="T329" s="124">
        <f t="shared" si="147"/>
        <v>0.74105686091761913</v>
      </c>
      <c r="U329" s="124">
        <f t="shared" si="147"/>
        <v>0.7458745990558302</v>
      </c>
      <c r="V329" s="124">
        <f t="shared" si="147"/>
        <v>0.75005345307269355</v>
      </c>
      <c r="W329" s="124">
        <f t="shared" ref="W329" si="148">IF(W310=0,"",W310/W291)</f>
        <v>0.75275310115401473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0.53969669608367121</v>
      </c>
      <c r="D330" s="111">
        <f t="shared" si="149"/>
        <v>0.5455295676297558</v>
      </c>
      <c r="E330" s="111">
        <f t="shared" si="149"/>
        <v>0.55156949371822583</v>
      </c>
      <c r="F330" s="111">
        <f t="shared" si="149"/>
        <v>0.55758063387251866</v>
      </c>
      <c r="G330" s="111">
        <f t="shared" si="149"/>
        <v>0.56376827003986885</v>
      </c>
      <c r="H330" s="111">
        <f t="shared" si="149"/>
        <v>0.57010109515999174</v>
      </c>
      <c r="I330" s="111">
        <f t="shared" si="149"/>
        <v>0.57662344742348948</v>
      </c>
      <c r="J330" s="111">
        <f t="shared" si="149"/>
        <v>0.58353127689945772</v>
      </c>
      <c r="K330" s="111">
        <f t="shared" si="149"/>
        <v>0.5909834782102269</v>
      </c>
      <c r="L330" s="111">
        <f t="shared" si="149"/>
        <v>0.59900908290083765</v>
      </c>
      <c r="M330" s="111">
        <f t="shared" si="149"/>
        <v>0.61187420836707529</v>
      </c>
      <c r="N330" s="111">
        <f t="shared" si="149"/>
        <v>0.6308227679718732</v>
      </c>
      <c r="O330" s="111">
        <f t="shared" si="149"/>
        <v>0.65655872575480323</v>
      </c>
      <c r="P330" s="111">
        <f t="shared" si="149"/>
        <v>0.68606146053227901</v>
      </c>
      <c r="Q330" s="111">
        <f t="shared" si="149"/>
        <v>0.71047803503751117</v>
      </c>
      <c r="R330" s="111" t="str">
        <f t="shared" ref="R330:V330" si="150">IF(R311=0,"",R311/R292)</f>
        <v/>
      </c>
      <c r="S330" s="111">
        <f t="shared" si="150"/>
        <v>0.7309658413951603</v>
      </c>
      <c r="T330" s="111">
        <f t="shared" si="150"/>
        <v>0.73722579188247783</v>
      </c>
      <c r="U330" s="111">
        <f t="shared" si="150"/>
        <v>0.7421020201677847</v>
      </c>
      <c r="V330" s="111">
        <f t="shared" si="150"/>
        <v>0.746332652388775</v>
      </c>
      <c r="W330" s="111">
        <f t="shared" ref="W330" si="151">IF(W311=0,"",W311/W292)</f>
        <v>0.74906675018402136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2.7814656975756371</v>
      </c>
      <c r="J332" s="124">
        <f t="shared" si="155"/>
        <v>2.8629210660781266</v>
      </c>
      <c r="K332" s="124">
        <f t="shared" si="155"/>
        <v>2.9463913791228284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>
        <f t="shared" si="155"/>
        <v>3.5657408793193213</v>
      </c>
      <c r="Q332" s="124">
        <f t="shared" si="155"/>
        <v>3.7033632254105058</v>
      </c>
      <c r="R332" s="124" t="str">
        <f t="shared" ref="R332:V332" si="156">IF(R313=0,"",R313/R294)</f>
        <v/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2.7814656975756371</v>
      </c>
      <c r="J333" s="111">
        <f t="shared" si="158"/>
        <v>2.8629210660781266</v>
      </c>
      <c r="K333" s="111">
        <f t="shared" si="158"/>
        <v>2.9463913791228284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>
        <f t="shared" si="158"/>
        <v>3.5657408793193213</v>
      </c>
      <c r="Q333" s="111">
        <f t="shared" si="158"/>
        <v>3.7033632254105058</v>
      </c>
      <c r="R333" s="111" t="str">
        <f t="shared" ref="R333:V333" si="159">IF(R314=0,"",R314/R295)</f>
        <v/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0.62240580613870666</v>
      </c>
      <c r="D334" s="124">
        <f t="shared" si="161"/>
        <v>0.63740013004306328</v>
      </c>
      <c r="E334" s="124">
        <f t="shared" si="161"/>
        <v>0.61774524028309619</v>
      </c>
      <c r="F334" s="124">
        <f t="shared" si="161"/>
        <v>0.63910944447788343</v>
      </c>
      <c r="G334" s="124">
        <f t="shared" si="161"/>
        <v>0.6314565368080699</v>
      </c>
      <c r="H334" s="124">
        <f t="shared" si="161"/>
        <v>0.65075693268958879</v>
      </c>
      <c r="I334" s="124">
        <f t="shared" si="161"/>
        <v>0.6219372705188706</v>
      </c>
      <c r="J334" s="124">
        <f t="shared" si="161"/>
        <v>0.61119241840050742</v>
      </c>
      <c r="K334" s="124">
        <f t="shared" si="161"/>
        <v>0.63773716613908216</v>
      </c>
      <c r="L334" s="124">
        <f t="shared" si="161"/>
        <v>0.66464008029460186</v>
      </c>
      <c r="M334" s="124">
        <f t="shared" si="161"/>
        <v>0.68808986157391927</v>
      </c>
      <c r="N334" s="124">
        <f t="shared" si="161"/>
        <v>0.68292703484342199</v>
      </c>
      <c r="O334" s="124">
        <f t="shared" si="161"/>
        <v>0.70271092472629904</v>
      </c>
      <c r="P334" s="124">
        <f t="shared" si="161"/>
        <v>0.71239882070185856</v>
      </c>
      <c r="Q334" s="124">
        <f t="shared" si="161"/>
        <v>0.71175461045938615</v>
      </c>
      <c r="R334" s="124" t="str">
        <f t="shared" ref="R334:V334" si="162">IF(R315=0,"",R315/R296)</f>
        <v/>
      </c>
      <c r="S334" s="124">
        <f t="shared" si="162"/>
        <v>0.751528431394477</v>
      </c>
      <c r="T334" s="124">
        <f t="shared" si="162"/>
        <v>0.76918169508016732</v>
      </c>
      <c r="U334" s="124">
        <f t="shared" si="162"/>
        <v>0.78393393629859998</v>
      </c>
      <c r="V334" s="124">
        <f t="shared" si="162"/>
        <v>0.79450204999968232</v>
      </c>
      <c r="W334" s="124">
        <f t="shared" ref="W334" si="163">IF(W315=0,"",W315/W296)</f>
        <v>0.80412437141353943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0.56468428514998392</v>
      </c>
      <c r="D335" s="111">
        <f t="shared" si="164"/>
        <v>0.5665552219136788</v>
      </c>
      <c r="E335" s="111">
        <f t="shared" si="164"/>
        <v>0.56873588090149019</v>
      </c>
      <c r="F335" s="111">
        <f t="shared" si="164"/>
        <v>0.57095877473804468</v>
      </c>
      <c r="G335" s="111">
        <f t="shared" si="164"/>
        <v>0.57346690452544546</v>
      </c>
      <c r="H335" s="111">
        <f t="shared" si="164"/>
        <v>0.57623053002237234</v>
      </c>
      <c r="I335" s="111">
        <f t="shared" si="164"/>
        <v>0.57930952670748403</v>
      </c>
      <c r="J335" s="111">
        <f t="shared" si="164"/>
        <v>0.58294918328270295</v>
      </c>
      <c r="K335" s="111">
        <f t="shared" si="164"/>
        <v>0.58735805966326526</v>
      </c>
      <c r="L335" s="111">
        <f t="shared" si="164"/>
        <v>0.59259195417701993</v>
      </c>
      <c r="M335" s="111">
        <f t="shared" si="164"/>
        <v>0.60360006064405713</v>
      </c>
      <c r="N335" s="111">
        <f t="shared" si="164"/>
        <v>0.62195324978093747</v>
      </c>
      <c r="O335" s="111">
        <f t="shared" si="164"/>
        <v>0.64896284259526782</v>
      </c>
      <c r="P335" s="111">
        <f t="shared" si="164"/>
        <v>0.68187281058757154</v>
      </c>
      <c r="Q335" s="111">
        <f t="shared" si="164"/>
        <v>0.71175348048102327</v>
      </c>
      <c r="R335" s="111" t="str">
        <f t="shared" ref="R335:V335" si="165">IF(R316=0,"",R316/R297)</f>
        <v/>
      </c>
      <c r="S335" s="111">
        <f t="shared" si="165"/>
        <v>0.7513517722989731</v>
      </c>
      <c r="T335" s="111">
        <f t="shared" si="165"/>
        <v>0.7689510131069448</v>
      </c>
      <c r="U335" s="111">
        <f t="shared" si="165"/>
        <v>0.78361704711359137</v>
      </c>
      <c r="V335" s="111">
        <f t="shared" si="165"/>
        <v>0.79424992176841014</v>
      </c>
      <c r="W335" s="111">
        <f t="shared" ref="W335" si="166">IF(W316=0,"",W316/W297)</f>
        <v>0.79925149973345522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0.84590410725379095</v>
      </c>
      <c r="D336" s="111" t="str">
        <f t="shared" si="167"/>
        <v/>
      </c>
      <c r="E336" s="111">
        <f t="shared" si="167"/>
        <v>0.84597135171612325</v>
      </c>
      <c r="F336" s="111">
        <f t="shared" si="167"/>
        <v>0.85075168113831889</v>
      </c>
      <c r="G336" s="111">
        <f t="shared" si="167"/>
        <v>0.86275062688044957</v>
      </c>
      <c r="H336" s="111">
        <f t="shared" si="167"/>
        <v>0.86925413212594149</v>
      </c>
      <c r="I336" s="111">
        <f t="shared" si="167"/>
        <v>0.84793334055327663</v>
      </c>
      <c r="J336" s="111">
        <f t="shared" si="167"/>
        <v>0.85902802323111782</v>
      </c>
      <c r="K336" s="111">
        <f t="shared" si="167"/>
        <v>0.87107278976113156</v>
      </c>
      <c r="L336" s="111">
        <f t="shared" si="167"/>
        <v>0.7634685496086614</v>
      </c>
      <c r="M336" s="111">
        <f t="shared" si="167"/>
        <v>0.88384268129860533</v>
      </c>
      <c r="N336" s="111" t="str">
        <f t="shared" si="167"/>
        <v/>
      </c>
      <c r="O336" s="111" t="str">
        <f t="shared" si="167"/>
        <v/>
      </c>
      <c r="P336" s="111">
        <f t="shared" si="167"/>
        <v>0.91820475296243775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0.92947226984271725</v>
      </c>
      <c r="T336" s="111">
        <f t="shared" si="168"/>
        <v>0.93581809386110837</v>
      </c>
      <c r="U336" s="111">
        <f t="shared" si="168"/>
        <v>0.94497452204882304</v>
      </c>
      <c r="V336" s="111">
        <f t="shared" si="168"/>
        <v>0.94623075303180126</v>
      </c>
      <c r="W336" s="111">
        <f t="shared" ref="W336" si="169">IF(W317=0,"",W317/W298)</f>
        <v>0.94668952472065904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0.56468428514998392</v>
      </c>
      <c r="D337" s="112" t="str">
        <f t="shared" si="170"/>
        <v/>
      </c>
      <c r="E337" s="112">
        <f t="shared" si="170"/>
        <v>0.56873588090149019</v>
      </c>
      <c r="F337" s="112">
        <f t="shared" si="170"/>
        <v>0.57095877473804468</v>
      </c>
      <c r="G337" s="112">
        <f t="shared" si="170"/>
        <v>0.57346690452544546</v>
      </c>
      <c r="H337" s="112">
        <f t="shared" si="170"/>
        <v>0.57623053002237234</v>
      </c>
      <c r="I337" s="112">
        <f t="shared" si="170"/>
        <v>0.57930952670748403</v>
      </c>
      <c r="J337" s="112">
        <f t="shared" si="170"/>
        <v>0.58294918328270295</v>
      </c>
      <c r="K337" s="112">
        <f t="shared" si="170"/>
        <v>0.58735805966326526</v>
      </c>
      <c r="L337" s="112">
        <f t="shared" si="170"/>
        <v>0.59259195417701993</v>
      </c>
      <c r="M337" s="112">
        <f t="shared" si="170"/>
        <v>0.60360006064405713</v>
      </c>
      <c r="N337" s="112" t="str">
        <f t="shared" si="170"/>
        <v/>
      </c>
      <c r="O337" s="112" t="str">
        <f t="shared" si="170"/>
        <v/>
      </c>
      <c r="P337" s="112">
        <f t="shared" si="170"/>
        <v>0.68187281058757154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0.7513517722989731</v>
      </c>
      <c r="T337" s="112">
        <f t="shared" si="171"/>
        <v>0.7689510131069448</v>
      </c>
      <c r="U337" s="112">
        <f t="shared" si="171"/>
        <v>0.78361704711359137</v>
      </c>
      <c r="V337" s="112">
        <f t="shared" si="171"/>
        <v>0.79424992176841014</v>
      </c>
      <c r="W337" s="112">
        <f t="shared" ref="W337" si="172">IF(W318=0,"",W318/W299)</f>
        <v>0.79925149973345522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0.71449499740075118</v>
      </c>
      <c r="M339" s="112">
        <f t="shared" si="176"/>
        <v>0.71793938394270029</v>
      </c>
      <c r="N339" s="112">
        <f t="shared" si="176"/>
        <v>0.72350516767436834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 t="str">
        <f t="shared" ref="R339:V339" si="177">IF(R320=0,"",R320/R301)</f>
        <v/>
      </c>
      <c r="S339" s="112">
        <f t="shared" si="177"/>
        <v>0.76901269964100427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0.79440779091412339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0.90902401216468309</v>
      </c>
      <c r="D340" s="113">
        <f t="shared" si="179"/>
        <v>0.91670709312611809</v>
      </c>
      <c r="E340" s="113">
        <f t="shared" si="179"/>
        <v>0.90852551231636891</v>
      </c>
      <c r="F340" s="113">
        <f t="shared" si="179"/>
        <v>0.91126092247383539</v>
      </c>
      <c r="G340" s="113">
        <f t="shared" si="179"/>
        <v>0.91858056223174678</v>
      </c>
      <c r="H340" s="113">
        <f t="shared" si="179"/>
        <v>0.92232404840165894</v>
      </c>
      <c r="I340" s="113">
        <f t="shared" si="179"/>
        <v>0.9080528082140461</v>
      </c>
      <c r="J340" s="113">
        <f t="shared" si="179"/>
        <v>0.91474831649009791</v>
      </c>
      <c r="K340" s="113">
        <f t="shared" si="179"/>
        <v>0.92188755464748884</v>
      </c>
      <c r="L340" s="113">
        <f t="shared" si="179"/>
        <v>0.84738244683412889</v>
      </c>
      <c r="M340" s="113">
        <f t="shared" si="179"/>
        <v>0.92724501112004742</v>
      </c>
      <c r="N340" s="113">
        <f t="shared" si="179"/>
        <v>0.91172627662544325</v>
      </c>
      <c r="O340" s="113">
        <f t="shared" si="179"/>
        <v>0.9117696047883983</v>
      </c>
      <c r="P340" s="113">
        <f t="shared" si="179"/>
        <v>0.93815228198596401</v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0.94509856545235904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0.72350516767436812</v>
      </c>
      <c r="O341" s="111">
        <f t="shared" si="182"/>
        <v>0.7319349780338259</v>
      </c>
      <c r="P341" s="111">
        <f t="shared" si="182"/>
        <v>0.74290107917385406</v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0.79440779091412328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0.70032916772169163</v>
      </c>
      <c r="D343" s="124">
        <f t="shared" si="188"/>
        <v>0.69520763237206895</v>
      </c>
      <c r="E343" s="124">
        <f t="shared" si="188"/>
        <v>0.69824090944416217</v>
      </c>
      <c r="F343" s="124">
        <f t="shared" si="188"/>
        <v>0.68544815508478318</v>
      </c>
      <c r="G343" s="124">
        <f t="shared" si="188"/>
        <v>0.702263767985008</v>
      </c>
      <c r="H343" s="124">
        <f t="shared" si="188"/>
        <v>0.7142511071135822</v>
      </c>
      <c r="I343" s="124">
        <f t="shared" si="188"/>
        <v>0.71365737457276135</v>
      </c>
      <c r="J343" s="124">
        <f t="shared" si="188"/>
        <v>0.72583249141695882</v>
      </c>
      <c r="K343" s="124">
        <f t="shared" si="188"/>
        <v>0.70987134039963184</v>
      </c>
      <c r="L343" s="124">
        <f t="shared" si="188"/>
        <v>0.72115169509644617</v>
      </c>
      <c r="M343" s="124">
        <f t="shared" si="188"/>
        <v>0.71710414070763884</v>
      </c>
      <c r="N343" s="124">
        <f t="shared" si="188"/>
        <v>0.7278019498409497</v>
      </c>
      <c r="O343" s="124">
        <f t="shared" si="188"/>
        <v>0.73283163081465985</v>
      </c>
      <c r="P343" s="124">
        <f t="shared" si="188"/>
        <v>0.73229787222836107</v>
      </c>
      <c r="Q343" s="124">
        <f t="shared" si="188"/>
        <v>0.74771331712442735</v>
      </c>
      <c r="R343" s="124" t="str">
        <f t="shared" ref="R343:V343" si="189">IF(R324=0,"",R324/R305)</f>
        <v/>
      </c>
      <c r="S343" s="124">
        <f t="shared" si="189"/>
        <v>0.77225588353517749</v>
      </c>
      <c r="T343" s="124">
        <f t="shared" si="189"/>
        <v>0.77822138662327556</v>
      </c>
      <c r="U343" s="124">
        <f t="shared" si="189"/>
        <v>0.78924731433745998</v>
      </c>
      <c r="V343" s="124">
        <f t="shared" si="189"/>
        <v>0.79865850765159663</v>
      </c>
      <c r="W343" s="124">
        <f t="shared" ref="W343" si="190">IF(W324=0,"",W324/W305)</f>
        <v>0.8095965882984647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0.62051148122153987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0.62114594147871971</v>
      </c>
      <c r="H344" s="111">
        <f t="shared" si="191"/>
        <v>0.62130039283468108</v>
      </c>
      <c r="I344" s="111">
        <f t="shared" si="191"/>
        <v>0.62145253225139463</v>
      </c>
      <c r="J344" s="111">
        <f t="shared" si="191"/>
        <v>0.62160056155388976</v>
      </c>
      <c r="K344" s="111">
        <f t="shared" si="191"/>
        <v>0.62174295182046524</v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>
        <f t="shared" si="191"/>
        <v>0.62195266414682937</v>
      </c>
      <c r="Q344" s="111">
        <f t="shared" si="191"/>
        <v>0.62195266414682937</v>
      </c>
      <c r="R344" s="111" t="str">
        <f t="shared" ref="R344:V344" si="192">IF(R325=0,"",R325/R306)</f>
        <v/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0.78705034194958201</v>
      </c>
      <c r="M345" s="45">
        <f t="shared" si="194"/>
        <v>0.78964304490911064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0.8116746188640015</v>
      </c>
      <c r="R345" s="45" t="str">
        <f t="shared" ref="R345:V345" si="195">IF(R326=0,"",R326/R307)</f>
        <v/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0.86366729997972913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606.14427120359744</v>
      </c>
      <c r="D347" s="117">
        <f t="shared" si="197"/>
        <v>474.71424136607453</v>
      </c>
      <c r="E347" s="117">
        <f t="shared" si="197"/>
        <v>603.53667202059091</v>
      </c>
      <c r="F347" s="117">
        <f t="shared" si="197"/>
        <v>443.50571604850671</v>
      </c>
      <c r="G347" s="117">
        <f t="shared" si="197"/>
        <v>496.24929165912488</v>
      </c>
      <c r="H347" s="117">
        <f t="shared" si="197"/>
        <v>532.17869719756845</v>
      </c>
      <c r="I347" s="117">
        <f t="shared" si="197"/>
        <v>453.72140635088755</v>
      </c>
      <c r="J347" s="117">
        <f t="shared" si="197"/>
        <v>727.68819712790696</v>
      </c>
      <c r="K347" s="117">
        <f t="shared" si="197"/>
        <v>453.98861292103248</v>
      </c>
      <c r="L347" s="117">
        <f t="shared" si="197"/>
        <v>316.92424603728256</v>
      </c>
      <c r="M347" s="117">
        <f t="shared" si="197"/>
        <v>240.34474155367826</v>
      </c>
      <c r="N347" s="117">
        <f t="shared" si="197"/>
        <v>371.07429407711209</v>
      </c>
      <c r="O347" s="117">
        <f t="shared" si="197"/>
        <v>474.16314255170221</v>
      </c>
      <c r="P347" s="117">
        <f t="shared" si="197"/>
        <v>237.23199482594629</v>
      </c>
      <c r="Q347" s="117">
        <f t="shared" si="197"/>
        <v>117.58844196051872</v>
      </c>
      <c r="R347" s="117">
        <f t="shared" ref="R347:V347" si="198">R348+R351+R353+R362</f>
        <v>0</v>
      </c>
      <c r="S347" s="117">
        <f t="shared" si="198"/>
        <v>128.15407387029532</v>
      </c>
      <c r="T347" s="117">
        <f t="shared" si="198"/>
        <v>124.95412532092278</v>
      </c>
      <c r="U347" s="117">
        <f t="shared" si="198"/>
        <v>147.22404975254159</v>
      </c>
      <c r="V347" s="117">
        <f t="shared" si="198"/>
        <v>152.06200220120189</v>
      </c>
      <c r="W347" s="117">
        <f t="shared" ref="W347" si="199">W348+W351+W353+W362</f>
        <v>125.16462987120228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567.87501754942866</v>
      </c>
      <c r="D348" s="122">
        <f t="shared" si="200"/>
        <v>444.48189825383298</v>
      </c>
      <c r="E348" s="122">
        <f t="shared" si="200"/>
        <v>558.41486893653871</v>
      </c>
      <c r="F348" s="122">
        <f t="shared" si="200"/>
        <v>415.56030939666891</v>
      </c>
      <c r="G348" s="122">
        <f t="shared" si="200"/>
        <v>464.6391422290427</v>
      </c>
      <c r="H348" s="122">
        <f t="shared" si="200"/>
        <v>501.81622749583317</v>
      </c>
      <c r="I348" s="122">
        <f t="shared" si="200"/>
        <v>412.78691197189585</v>
      </c>
      <c r="J348" s="122">
        <f t="shared" si="200"/>
        <v>662.98148079679595</v>
      </c>
      <c r="K348" s="122">
        <f t="shared" si="200"/>
        <v>421.55111294015148</v>
      </c>
      <c r="L348" s="122">
        <f t="shared" si="200"/>
        <v>296.83807443990804</v>
      </c>
      <c r="M348" s="122">
        <f t="shared" si="200"/>
        <v>223.44948237378787</v>
      </c>
      <c r="N348" s="122">
        <f t="shared" si="200"/>
        <v>343.54560208868634</v>
      </c>
      <c r="O348" s="122">
        <f t="shared" si="200"/>
        <v>442.54717761379226</v>
      </c>
      <c r="P348" s="122">
        <f t="shared" si="200"/>
        <v>211.7965443809785</v>
      </c>
      <c r="Q348" s="122">
        <f t="shared" si="200"/>
        <v>101.33648463849858</v>
      </c>
      <c r="R348" s="122">
        <f t="shared" ref="R348:V348" si="201">SUM(R349:R350)</f>
        <v>0</v>
      </c>
      <c r="S348" s="122">
        <f t="shared" si="201"/>
        <v>107.79553741808809</v>
      </c>
      <c r="T348" s="122">
        <f t="shared" si="201"/>
        <v>104.08774318051545</v>
      </c>
      <c r="U348" s="122">
        <f t="shared" si="201"/>
        <v>122.1090051342092</v>
      </c>
      <c r="V348" s="122">
        <f t="shared" si="201"/>
        <v>123.56581490367365</v>
      </c>
      <c r="W348" s="122">
        <f t="shared" ref="W348" si="202">SUM(W349:W350)</f>
        <v>108.60666142290535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567.87501754942866</v>
      </c>
      <c r="D349" s="98">
        <v>444.48189825383298</v>
      </c>
      <c r="E349" s="98">
        <v>558.41486893653871</v>
      </c>
      <c r="F349" s="98">
        <v>415.56030939666891</v>
      </c>
      <c r="G349" s="98">
        <v>464.6391422290427</v>
      </c>
      <c r="H349" s="98">
        <v>501.81622749583317</v>
      </c>
      <c r="I349" s="98">
        <v>412.78691197189585</v>
      </c>
      <c r="J349" s="98">
        <v>662.98148079679595</v>
      </c>
      <c r="K349" s="98">
        <v>421.55111294015148</v>
      </c>
      <c r="L349" s="98">
        <v>296.83807443990804</v>
      </c>
      <c r="M349" s="98">
        <v>223.44948237378787</v>
      </c>
      <c r="N349" s="98">
        <v>343.54560208868634</v>
      </c>
      <c r="O349" s="98">
        <v>442.54717761379226</v>
      </c>
      <c r="P349" s="98">
        <v>211.7965443809785</v>
      </c>
      <c r="Q349" s="98">
        <v>101.33648463849858</v>
      </c>
      <c r="R349" s="98">
        <v>0</v>
      </c>
      <c r="S349" s="98">
        <v>107.79553741808809</v>
      </c>
      <c r="T349" s="98">
        <v>104.08774318051545</v>
      </c>
      <c r="U349" s="98">
        <v>122.1090051342092</v>
      </c>
      <c r="V349" s="98">
        <v>123.56581490367365</v>
      </c>
      <c r="W349" s="98">
        <v>108.60666142290535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27.580627854080788</v>
      </c>
      <c r="D353" s="122">
        <v>19.72886987251724</v>
      </c>
      <c r="E353" s="122">
        <v>33.53939173235468</v>
      </c>
      <c r="F353" s="122">
        <v>18.701011161641606</v>
      </c>
      <c r="G353" s="122">
        <v>23.095132154052525</v>
      </c>
      <c r="H353" s="122">
        <v>21.839323370873359</v>
      </c>
      <c r="I353" s="122">
        <v>31.92430820693437</v>
      </c>
      <c r="J353" s="122">
        <v>54.367804849620391</v>
      </c>
      <c r="K353" s="122">
        <v>25.253190768478902</v>
      </c>
      <c r="L353" s="122">
        <v>14.439424041122626</v>
      </c>
      <c r="M353" s="122">
        <v>11.224565440463767</v>
      </c>
      <c r="N353" s="122">
        <v>20.126460479434307</v>
      </c>
      <c r="O353" s="122">
        <v>22.447652889218048</v>
      </c>
      <c r="P353" s="122">
        <v>19.984736948581755</v>
      </c>
      <c r="Q353" s="122">
        <v>14.003078920923397</v>
      </c>
      <c r="R353" s="122">
        <v>0</v>
      </c>
      <c r="S353" s="122">
        <v>18.095655062628868</v>
      </c>
      <c r="T353" s="122">
        <v>18.302081032707246</v>
      </c>
      <c r="U353" s="122">
        <v>22.101020018330757</v>
      </c>
      <c r="V353" s="122">
        <v>25.217544685022474</v>
      </c>
      <c r="W353" s="122">
        <v>13.998217261444303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27.57530158544359</v>
      </c>
      <c r="D354" s="98">
        <v>19.72886987251724</v>
      </c>
      <c r="E354" s="98">
        <v>33.536996248408606</v>
      </c>
      <c r="F354" s="98">
        <v>18.69983336371871</v>
      </c>
      <c r="G354" s="98">
        <v>23.089794039516054</v>
      </c>
      <c r="H354" s="98">
        <v>21.832741525289389</v>
      </c>
      <c r="I354" s="98">
        <v>31.914401531053432</v>
      </c>
      <c r="J354" s="98">
        <v>54.34846033664445</v>
      </c>
      <c r="K354" s="98">
        <v>25.242703992453581</v>
      </c>
      <c r="L354" s="98">
        <v>14.415737533412303</v>
      </c>
      <c r="M354" s="98">
        <v>11.218187516534163</v>
      </c>
      <c r="N354" s="98">
        <v>20.126460479434307</v>
      </c>
      <c r="O354" s="98">
        <v>22.447652889218048</v>
      </c>
      <c r="P354" s="98">
        <v>19.974034768804849</v>
      </c>
      <c r="Q354" s="98">
        <v>14.003078920923397</v>
      </c>
      <c r="R354" s="98">
        <v>0</v>
      </c>
      <c r="S354" s="98">
        <v>18.090571867275532</v>
      </c>
      <c r="T354" s="98">
        <v>18.295045680778745</v>
      </c>
      <c r="U354" s="98">
        <v>22.089966312312907</v>
      </c>
      <c r="V354" s="98">
        <v>25.206598521766168</v>
      </c>
      <c r="W354" s="98">
        <v>13.996059130197265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5.3262686371993734E-3</v>
      </c>
      <c r="D355" s="98">
        <v>0</v>
      </c>
      <c r="E355" s="98">
        <v>2.3954839460757372E-3</v>
      </c>
      <c r="F355" s="98">
        <v>1.1777979228962386E-3</v>
      </c>
      <c r="G355" s="98">
        <v>5.3381145364721902E-3</v>
      </c>
      <c r="H355" s="98">
        <v>6.5818455839704382E-3</v>
      </c>
      <c r="I355" s="98">
        <v>9.9066758809375106E-3</v>
      </c>
      <c r="J355" s="98">
        <v>1.9344512975944302E-2</v>
      </c>
      <c r="K355" s="98">
        <v>1.0486776025321238E-2</v>
      </c>
      <c r="L355" s="98">
        <v>2.3686507710323577E-2</v>
      </c>
      <c r="M355" s="98">
        <v>6.3779239296040914E-3</v>
      </c>
      <c r="N355" s="98">
        <v>0</v>
      </c>
      <c r="O355" s="98">
        <v>0</v>
      </c>
      <c r="P355" s="98">
        <v>1.0702179776907045E-2</v>
      </c>
      <c r="Q355" s="98">
        <v>0</v>
      </c>
      <c r="R355" s="98">
        <v>0</v>
      </c>
      <c r="S355" s="98">
        <v>5.0831953533364924E-3</v>
      </c>
      <c r="T355" s="98">
        <v>7.0353519285001401E-3</v>
      </c>
      <c r="U355" s="98">
        <v>1.1053706017852298E-2</v>
      </c>
      <c r="V355" s="98">
        <v>1.0946163256305819E-2</v>
      </c>
      <c r="W355" s="98">
        <v>2.1581312470381332E-3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5.3262686371993734E-3</v>
      </c>
      <c r="D356" s="101">
        <v>0</v>
      </c>
      <c r="E356" s="101">
        <v>2.3954839460757372E-3</v>
      </c>
      <c r="F356" s="101">
        <v>1.1777979228962386E-3</v>
      </c>
      <c r="G356" s="101">
        <v>5.3381145364721902E-3</v>
      </c>
      <c r="H356" s="101">
        <v>6.5818455839704382E-3</v>
      </c>
      <c r="I356" s="101">
        <v>9.9066758809375106E-3</v>
      </c>
      <c r="J356" s="101">
        <v>1.9344512975944302E-2</v>
      </c>
      <c r="K356" s="101">
        <v>1.0486776025321238E-2</v>
      </c>
      <c r="L356" s="101">
        <v>2.3686507710323577E-2</v>
      </c>
      <c r="M356" s="101">
        <v>6.3779239296040914E-3</v>
      </c>
      <c r="N356" s="101">
        <v>0</v>
      </c>
      <c r="O356" s="101">
        <v>0</v>
      </c>
      <c r="P356" s="101">
        <v>1.0702179776907045E-2</v>
      </c>
      <c r="Q356" s="101">
        <v>0</v>
      </c>
      <c r="R356" s="101">
        <v>0</v>
      </c>
      <c r="S356" s="101">
        <v>5.0831953533364924E-3</v>
      </c>
      <c r="T356" s="101">
        <v>7.0353519285001401E-3</v>
      </c>
      <c r="U356" s="101">
        <v>1.1053706017852298E-2</v>
      </c>
      <c r="V356" s="101">
        <v>1.0946163256305819E-2</v>
      </c>
      <c r="W356" s="101">
        <v>2.1581312470381332E-3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10.688625800087907</v>
      </c>
      <c r="D362" s="122">
        <v>10.503473239724302</v>
      </c>
      <c r="E362" s="122">
        <v>11.582411351697509</v>
      </c>
      <c r="F362" s="122">
        <v>9.2443954901962329</v>
      </c>
      <c r="G362" s="122">
        <v>8.5150172760296652</v>
      </c>
      <c r="H362" s="122">
        <v>8.5231463308619269</v>
      </c>
      <c r="I362" s="122">
        <v>9.0101861720573506</v>
      </c>
      <c r="J362" s="122">
        <v>10.338911481490634</v>
      </c>
      <c r="K362" s="122">
        <v>7.1843092124020806</v>
      </c>
      <c r="L362" s="122">
        <v>5.6467475562519223</v>
      </c>
      <c r="M362" s="122">
        <v>5.6706937394266133</v>
      </c>
      <c r="N362" s="122">
        <v>7.402231508991469</v>
      </c>
      <c r="O362" s="122">
        <v>9.1683120486919094</v>
      </c>
      <c r="P362" s="122">
        <v>5.4507134963860073</v>
      </c>
      <c r="Q362" s="122">
        <v>2.2488784010967509</v>
      </c>
      <c r="R362" s="122">
        <v>0</v>
      </c>
      <c r="S362" s="122">
        <v>2.2628813895783817</v>
      </c>
      <c r="T362" s="122">
        <v>2.564301107700095</v>
      </c>
      <c r="U362" s="122">
        <v>3.0140246000016102</v>
      </c>
      <c r="V362" s="122">
        <v>3.2786426125057564</v>
      </c>
      <c r="W362" s="122">
        <v>2.5597511868526355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10.688625800087907</v>
      </c>
      <c r="D363" s="98">
        <v>10.503473239724302</v>
      </c>
      <c r="E363" s="98">
        <v>11.582411351697509</v>
      </c>
      <c r="F363" s="98">
        <v>9.2443954901962329</v>
      </c>
      <c r="G363" s="98">
        <v>8.5150172760296652</v>
      </c>
      <c r="H363" s="98">
        <v>8.5231463308619269</v>
      </c>
      <c r="I363" s="98">
        <v>9.0101861720573506</v>
      </c>
      <c r="J363" s="98">
        <v>10.338911481490634</v>
      </c>
      <c r="K363" s="98">
        <v>7.1843092124020806</v>
      </c>
      <c r="L363" s="98">
        <v>5.6467475562519223</v>
      </c>
      <c r="M363" s="98">
        <v>5.6706937394266133</v>
      </c>
      <c r="N363" s="98">
        <v>7.402231508991469</v>
      </c>
      <c r="O363" s="98">
        <v>9.1683120486919094</v>
      </c>
      <c r="P363" s="98">
        <v>5.4507134963860073</v>
      </c>
      <c r="Q363" s="98">
        <v>2.2488784010967509</v>
      </c>
      <c r="R363" s="98">
        <v>0</v>
      </c>
      <c r="S363" s="98">
        <v>2.2628813895783817</v>
      </c>
      <c r="T363" s="98">
        <v>2.564301107700095</v>
      </c>
      <c r="U363" s="98">
        <v>3.0140246000016102</v>
      </c>
      <c r="V363" s="98">
        <v>3.2786426125057564</v>
      </c>
      <c r="W363" s="98">
        <v>2.5597511868526355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19898.074431087363</v>
      </c>
      <c r="D366" s="117">
        <f t="shared" si="204"/>
        <v>17686.937349409323</v>
      </c>
      <c r="E366" s="117">
        <f t="shared" si="204"/>
        <v>18758.036186913647</v>
      </c>
      <c r="F366" s="117">
        <f t="shared" si="204"/>
        <v>18792.587022276271</v>
      </c>
      <c r="G366" s="117">
        <f t="shared" si="204"/>
        <v>18848.483921269381</v>
      </c>
      <c r="H366" s="117">
        <f t="shared" si="204"/>
        <v>17626.435828054764</v>
      </c>
      <c r="I366" s="117">
        <f t="shared" si="204"/>
        <v>15156.196611747999</v>
      </c>
      <c r="J366" s="117">
        <f t="shared" si="204"/>
        <v>17543.022937624326</v>
      </c>
      <c r="K366" s="117">
        <f t="shared" si="204"/>
        <v>17157.798739789858</v>
      </c>
      <c r="L366" s="117">
        <f t="shared" si="204"/>
        <v>16768.910036234967</v>
      </c>
      <c r="M366" s="117">
        <f t="shared" si="204"/>
        <v>14078.310217211447</v>
      </c>
      <c r="N366" s="117">
        <f t="shared" si="204"/>
        <v>15136.494331634363</v>
      </c>
      <c r="O366" s="117">
        <f t="shared" si="204"/>
        <v>15517.140675860648</v>
      </c>
      <c r="P366" s="117">
        <f t="shared" si="204"/>
        <v>12137.1893846279</v>
      </c>
      <c r="Q366" s="117">
        <f t="shared" si="204"/>
        <v>12274.70654438217</v>
      </c>
      <c r="R366" s="117">
        <f t="shared" ref="R366:V366" si="205">R367+R370+R372+R381</f>
        <v>0</v>
      </c>
      <c r="S366" s="117">
        <f t="shared" si="205"/>
        <v>11854.441435167437</v>
      </c>
      <c r="T366" s="117">
        <f t="shared" si="205"/>
        <v>10823.453689733618</v>
      </c>
      <c r="U366" s="117">
        <f t="shared" si="205"/>
        <v>10411.049711206657</v>
      </c>
      <c r="V366" s="117">
        <f t="shared" si="205"/>
        <v>10106.889598241842</v>
      </c>
      <c r="W366" s="117">
        <f t="shared" ref="W366" si="206">W367+W370+W372+W381</f>
        <v>9859.0946953672155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17661.23613028193</v>
      </c>
      <c r="D367" s="122">
        <f t="shared" si="207"/>
        <v>15492.540268332006</v>
      </c>
      <c r="E367" s="122">
        <f t="shared" si="207"/>
        <v>16467.556051763604</v>
      </c>
      <c r="F367" s="122">
        <f t="shared" si="207"/>
        <v>16631.793031235244</v>
      </c>
      <c r="G367" s="122">
        <f t="shared" si="207"/>
        <v>16724.475653736787</v>
      </c>
      <c r="H367" s="122">
        <f t="shared" si="207"/>
        <v>15500.700542675952</v>
      </c>
      <c r="I367" s="122">
        <f t="shared" si="207"/>
        <v>12984.085157273326</v>
      </c>
      <c r="J367" s="122">
        <f t="shared" si="207"/>
        <v>15223.843721236741</v>
      </c>
      <c r="K367" s="122">
        <f t="shared" si="207"/>
        <v>15107.32605911803</v>
      </c>
      <c r="L367" s="122">
        <f t="shared" si="207"/>
        <v>14559.564361574618</v>
      </c>
      <c r="M367" s="122">
        <f t="shared" si="207"/>
        <v>11806.076529451206</v>
      </c>
      <c r="N367" s="122">
        <f t="shared" si="207"/>
        <v>12754.916196137834</v>
      </c>
      <c r="O367" s="122">
        <f t="shared" si="207"/>
        <v>13114.228219118471</v>
      </c>
      <c r="P367" s="122">
        <f t="shared" si="207"/>
        <v>9910.9582504404025</v>
      </c>
      <c r="Q367" s="122">
        <f t="shared" si="207"/>
        <v>10117.958734780108</v>
      </c>
      <c r="R367" s="122">
        <f t="shared" ref="R367:V367" si="208">SUM(R368:R369)</f>
        <v>0</v>
      </c>
      <c r="S367" s="122">
        <f t="shared" si="208"/>
        <v>9483.5739607883297</v>
      </c>
      <c r="T367" s="122">
        <f t="shared" si="208"/>
        <v>8550.8108061823077</v>
      </c>
      <c r="U367" s="122">
        <f t="shared" si="208"/>
        <v>8155.0394991319254</v>
      </c>
      <c r="V367" s="122">
        <f t="shared" si="208"/>
        <v>7746.2435681698207</v>
      </c>
      <c r="W367" s="122">
        <f t="shared" ref="W367" si="209">SUM(W368:W369)</f>
        <v>7653.2582743974772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17431.255337020539</v>
      </c>
      <c r="D368" s="98">
        <v>15291.341616335338</v>
      </c>
      <c r="E368" s="98">
        <v>16261.225853339782</v>
      </c>
      <c r="F368" s="98">
        <v>16419.458239150001</v>
      </c>
      <c r="G368" s="98">
        <v>16513.416968229125</v>
      </c>
      <c r="H368" s="98">
        <v>15306.402282665229</v>
      </c>
      <c r="I368" s="98">
        <v>12819.5176989745</v>
      </c>
      <c r="J368" s="98">
        <v>15031.486341141328</v>
      </c>
      <c r="K368" s="98">
        <v>14919.529757401728</v>
      </c>
      <c r="L368" s="98">
        <v>14377.155694554724</v>
      </c>
      <c r="M368" s="98">
        <v>11656.708050885691</v>
      </c>
      <c r="N368" s="98">
        <v>12590.215721051421</v>
      </c>
      <c r="O368" s="98">
        <v>12939.6204265365</v>
      </c>
      <c r="P368" s="98">
        <v>9773.8752369123977</v>
      </c>
      <c r="Q368" s="98">
        <v>9973.8288929186674</v>
      </c>
      <c r="R368" s="98">
        <v>0</v>
      </c>
      <c r="S368" s="98">
        <v>9345.9334771373906</v>
      </c>
      <c r="T368" s="98">
        <v>8426.1458067533476</v>
      </c>
      <c r="U368" s="98">
        <v>8035.7460875836159</v>
      </c>
      <c r="V368" s="98">
        <v>7632.6214223254156</v>
      </c>
      <c r="W368" s="98">
        <v>7540.8275937916806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229.98079326139234</v>
      </c>
      <c r="D369" s="98">
        <v>201.19865199666867</v>
      </c>
      <c r="E369" s="98">
        <v>206.33019842382225</v>
      </c>
      <c r="F369" s="98">
        <v>212.33479208524395</v>
      </c>
      <c r="G369" s="98">
        <v>211.05868550766061</v>
      </c>
      <c r="H369" s="98">
        <v>194.29826001072192</v>
      </c>
      <c r="I369" s="98">
        <v>164.56745829882732</v>
      </c>
      <c r="J369" s="98">
        <v>192.35738009541316</v>
      </c>
      <c r="K369" s="98">
        <v>187.79630171630271</v>
      </c>
      <c r="L369" s="98">
        <v>182.40866701989384</v>
      </c>
      <c r="M369" s="98">
        <v>149.36847856551492</v>
      </c>
      <c r="N369" s="98">
        <v>164.7004750864125</v>
      </c>
      <c r="O369" s="98">
        <v>174.60779258197132</v>
      </c>
      <c r="P369" s="98">
        <v>137.08301352800552</v>
      </c>
      <c r="Q369" s="98">
        <v>144.12984186144013</v>
      </c>
      <c r="R369" s="98">
        <v>0</v>
      </c>
      <c r="S369" s="98">
        <v>137.64048365093856</v>
      </c>
      <c r="T369" s="98">
        <v>124.66499942896091</v>
      </c>
      <c r="U369" s="98">
        <v>119.29341154830929</v>
      </c>
      <c r="V369" s="98">
        <v>113.62214584440557</v>
      </c>
      <c r="W369" s="98">
        <v>112.43068060579625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3.8692701688116871</v>
      </c>
      <c r="D370" s="122">
        <f t="shared" si="210"/>
        <v>9.6151647478158484</v>
      </c>
      <c r="E370" s="122">
        <f t="shared" si="210"/>
        <v>6.2796007299101779</v>
      </c>
      <c r="F370" s="122">
        <f t="shared" si="210"/>
        <v>2.5263849440066291</v>
      </c>
      <c r="G370" s="122">
        <f t="shared" si="210"/>
        <v>2.9068858220908029</v>
      </c>
      <c r="H370" s="122">
        <f t="shared" si="210"/>
        <v>4.8517035876859174</v>
      </c>
      <c r="I370" s="122">
        <f t="shared" si="210"/>
        <v>1.068130559323514</v>
      </c>
      <c r="J370" s="122">
        <f t="shared" si="210"/>
        <v>5.4544208438617341</v>
      </c>
      <c r="K370" s="122">
        <f t="shared" si="210"/>
        <v>19.722770013215658</v>
      </c>
      <c r="L370" s="122">
        <f t="shared" si="210"/>
        <v>11.335300001219062</v>
      </c>
      <c r="M370" s="122">
        <f t="shared" si="210"/>
        <v>7.9323345144214388</v>
      </c>
      <c r="N370" s="122">
        <f t="shared" si="210"/>
        <v>6.9048002110287712</v>
      </c>
      <c r="O370" s="122">
        <f t="shared" si="210"/>
        <v>13.303960091087188</v>
      </c>
      <c r="P370" s="122">
        <f t="shared" si="210"/>
        <v>5.5937859953987132</v>
      </c>
      <c r="Q370" s="122">
        <f t="shared" si="210"/>
        <v>8.2701417976265734</v>
      </c>
      <c r="R370" s="122">
        <f t="shared" si="210"/>
        <v>0</v>
      </c>
      <c r="S370" s="122">
        <f t="shared" si="210"/>
        <v>29.746406781340671</v>
      </c>
      <c r="T370" s="122">
        <f t="shared" si="210"/>
        <v>23.17722795462468</v>
      </c>
      <c r="U370" s="122">
        <f t="shared" si="210"/>
        <v>53.47841941514541</v>
      </c>
      <c r="V370" s="122">
        <f t="shared" si="210"/>
        <v>26.272178406957405</v>
      </c>
      <c r="W370" s="122">
        <f t="shared" si="210"/>
        <v>78.73472455942678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3.8692701688116871</v>
      </c>
      <c r="D371" s="98">
        <f>RES_hhdet_in_fech!D48</f>
        <v>9.6151647478158484</v>
      </c>
      <c r="E371" s="98">
        <f>RES_hhdet_in_fech!E48</f>
        <v>6.2796007299101779</v>
      </c>
      <c r="F371" s="98">
        <f>RES_hhdet_in_fech!F48</f>
        <v>2.5263849440066291</v>
      </c>
      <c r="G371" s="98">
        <f>RES_hhdet_in_fech!G48</f>
        <v>2.9068858220908029</v>
      </c>
      <c r="H371" s="98">
        <f>RES_hhdet_in_fech!H48</f>
        <v>4.8517035876859174</v>
      </c>
      <c r="I371" s="98">
        <f>RES_hhdet_in_fech!I48</f>
        <v>1.068130559323514</v>
      </c>
      <c r="J371" s="98">
        <f>RES_hhdet_in_fech!J48</f>
        <v>5.4544208438617341</v>
      </c>
      <c r="K371" s="98">
        <f>RES_hhdet_in_fech!K48</f>
        <v>19.722770013215658</v>
      </c>
      <c r="L371" s="98">
        <f>RES_hhdet_in_fech!L48</f>
        <v>11.335300001219062</v>
      </c>
      <c r="M371" s="98">
        <f>RES_hhdet_in_fech!M48</f>
        <v>7.9323345144214388</v>
      </c>
      <c r="N371" s="98">
        <f>RES_hhdet_in_fech!N48</f>
        <v>6.9048002110287712</v>
      </c>
      <c r="O371" s="98">
        <f>RES_hhdet_in_fech!O48</f>
        <v>13.303960091087188</v>
      </c>
      <c r="P371" s="98">
        <f>RES_hhdet_in_fech!P48</f>
        <v>5.5937859953987132</v>
      </c>
      <c r="Q371" s="98">
        <f>RES_hhdet_in_fech!Q48</f>
        <v>8.2701417976265734</v>
      </c>
      <c r="R371" s="98">
        <f>RES_hhdet_in_fech!R48</f>
        <v>0</v>
      </c>
      <c r="S371" s="98">
        <f>RES_hhdet_in_fech!S48</f>
        <v>29.746406781340671</v>
      </c>
      <c r="T371" s="98">
        <f>RES_hhdet_in_fech!T48</f>
        <v>23.17722795462468</v>
      </c>
      <c r="U371" s="98">
        <f>RES_hhdet_in_fech!U48</f>
        <v>53.47841941514541</v>
      </c>
      <c r="V371" s="98">
        <f>RES_hhdet_in_fech!V48</f>
        <v>26.272178406957405</v>
      </c>
      <c r="W371" s="98">
        <f>RES_hhdet_in_fech!W48</f>
        <v>78.73472455942678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1422.7898562750804</v>
      </c>
      <c r="D372" s="122">
        <v>1359.7980626943299</v>
      </c>
      <c r="E372" s="122">
        <v>1491.422578206917</v>
      </c>
      <c r="F372" s="122">
        <v>1427.3091275337035</v>
      </c>
      <c r="G372" s="122">
        <v>1387.9207805278327</v>
      </c>
      <c r="H372" s="122">
        <v>1384.2017540939764</v>
      </c>
      <c r="I372" s="122">
        <v>1396.9772935132178</v>
      </c>
      <c r="J372" s="122">
        <v>1538.7643440638174</v>
      </c>
      <c r="K372" s="122">
        <v>1382.5651460855836</v>
      </c>
      <c r="L372" s="122">
        <v>1393.6474326740174</v>
      </c>
      <c r="M372" s="122">
        <v>1462.1896748892862</v>
      </c>
      <c r="N372" s="122">
        <v>1540.4783113421734</v>
      </c>
      <c r="O372" s="122">
        <v>1537.8958270214562</v>
      </c>
      <c r="P372" s="122">
        <v>1470.2675839076742</v>
      </c>
      <c r="Q372" s="122">
        <v>1378.2605499377171</v>
      </c>
      <c r="R372" s="122">
        <v>0</v>
      </c>
      <c r="S372" s="122">
        <v>1570.0508514513742</v>
      </c>
      <c r="T372" s="122">
        <v>1483.0769075020878</v>
      </c>
      <c r="U372" s="122">
        <v>1456.5564263717042</v>
      </c>
      <c r="V372" s="122">
        <v>1559.5909218141992</v>
      </c>
      <c r="W372" s="122">
        <v>1403.2640483120608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1590.6550050031292</v>
      </c>
      <c r="D373" s="98">
        <v>1524.1438690348523</v>
      </c>
      <c r="E373" s="98">
        <v>1623.3944160231235</v>
      </c>
      <c r="F373" s="98">
        <v>1574.5680862300142</v>
      </c>
      <c r="G373" s="98">
        <v>1558.0485044282339</v>
      </c>
      <c r="H373" s="98">
        <v>1584.7036619713822</v>
      </c>
      <c r="I373" s="98">
        <v>1472.6465452358634</v>
      </c>
      <c r="J373" s="98">
        <v>1625.5071387965138</v>
      </c>
      <c r="K373" s="98">
        <v>1540.1369273983919</v>
      </c>
      <c r="L373" s="98">
        <v>1551.2166338552117</v>
      </c>
      <c r="M373" s="98">
        <v>1682.5546672656099</v>
      </c>
      <c r="N373" s="98">
        <v>1661.220388074242</v>
      </c>
      <c r="O373" s="98">
        <v>1560.6932414452385</v>
      </c>
      <c r="P373" s="98">
        <v>1568.6710207547978</v>
      </c>
      <c r="Q373" s="98">
        <v>1378.259537577359</v>
      </c>
      <c r="R373" s="98">
        <v>0</v>
      </c>
      <c r="S373" s="98">
        <v>1570.4215698739565</v>
      </c>
      <c r="T373" s="98">
        <v>1483.5221774515221</v>
      </c>
      <c r="U373" s="98">
        <v>1457.1441291285314</v>
      </c>
      <c r="V373" s="98">
        <v>1560.0840728295379</v>
      </c>
      <c r="W373" s="98">
        <v>1389.969381782749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1061.8730695586735</v>
      </c>
      <c r="D374" s="98">
        <v>0</v>
      </c>
      <c r="E374" s="98">
        <v>1091.3671987180467</v>
      </c>
      <c r="F374" s="98">
        <v>1056.691157294136</v>
      </c>
      <c r="G374" s="98">
        <v>1035.7948082425441</v>
      </c>
      <c r="H374" s="98">
        <v>1050.9502907197862</v>
      </c>
      <c r="I374" s="98">
        <v>1006.793369409859</v>
      </c>
      <c r="J374" s="98">
        <v>1104.3511950437633</v>
      </c>
      <c r="K374" s="98">
        <v>1039.8245579856814</v>
      </c>
      <c r="L374" s="98">
        <v>1205.2115243567337</v>
      </c>
      <c r="M374" s="98">
        <v>1150.5651280561567</v>
      </c>
      <c r="N374" s="98">
        <v>0</v>
      </c>
      <c r="O374" s="98">
        <v>0</v>
      </c>
      <c r="P374" s="98">
        <v>1165.5100479914431</v>
      </c>
      <c r="Q374" s="98">
        <v>0</v>
      </c>
      <c r="R374" s="98">
        <v>0</v>
      </c>
      <c r="S374" s="98">
        <v>1269.1587411075409</v>
      </c>
      <c r="T374" s="98">
        <v>1218.8206096911485</v>
      </c>
      <c r="U374" s="98">
        <v>1208.7940041545887</v>
      </c>
      <c r="V374" s="98">
        <v>1310.3277411111749</v>
      </c>
      <c r="W374" s="98">
        <v>1173.6198040502488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375.88874707447332</v>
      </c>
      <c r="D375" s="101">
        <v>0</v>
      </c>
      <c r="E375" s="101">
        <v>389.78854710030703</v>
      </c>
      <c r="F375" s="101">
        <v>367.58560598894172</v>
      </c>
      <c r="G375" s="101">
        <v>333.29696949683699</v>
      </c>
      <c r="H375" s="101">
        <v>324.25037098568436</v>
      </c>
      <c r="I375" s="101">
        <v>363.9248192169411</v>
      </c>
      <c r="J375" s="101">
        <v>373.2940082405546</v>
      </c>
      <c r="K375" s="101">
        <v>324.88621803580583</v>
      </c>
      <c r="L375" s="101">
        <v>699.71723142728047</v>
      </c>
      <c r="M375" s="101">
        <v>337.15080906287329</v>
      </c>
      <c r="N375" s="101">
        <v>0</v>
      </c>
      <c r="O375" s="101">
        <v>0</v>
      </c>
      <c r="P375" s="101">
        <v>299.67002341515899</v>
      </c>
      <c r="Q375" s="101">
        <v>0</v>
      </c>
      <c r="R375" s="101">
        <v>0</v>
      </c>
      <c r="S375" s="101">
        <v>359.99003912956391</v>
      </c>
      <c r="T375" s="101">
        <v>338.56988954274152</v>
      </c>
      <c r="U375" s="101">
        <v>307.39236587662452</v>
      </c>
      <c r="V375" s="101">
        <v>342.43163612207729</v>
      </c>
      <c r="W375" s="101">
        <v>311.6647420433693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685.98432248420022</v>
      </c>
      <c r="D376" s="104">
        <v>0</v>
      </c>
      <c r="E376" s="104">
        <v>701.57865161773975</v>
      </c>
      <c r="F376" s="104">
        <v>689.10555130519424</v>
      </c>
      <c r="G376" s="104">
        <v>702.49783874570687</v>
      </c>
      <c r="H376" s="104">
        <v>726.69991973410185</v>
      </c>
      <c r="I376" s="104">
        <v>642.86855019291795</v>
      </c>
      <c r="J376" s="104">
        <v>731.05718680320877</v>
      </c>
      <c r="K376" s="104">
        <v>714.93833994987574</v>
      </c>
      <c r="L376" s="104">
        <v>505.49429292945302</v>
      </c>
      <c r="M376" s="104">
        <v>813.41431899328359</v>
      </c>
      <c r="N376" s="104">
        <v>0</v>
      </c>
      <c r="O376" s="104">
        <v>0</v>
      </c>
      <c r="P376" s="104">
        <v>865.84002457628424</v>
      </c>
      <c r="Q376" s="104">
        <v>0</v>
      </c>
      <c r="R376" s="104">
        <v>0</v>
      </c>
      <c r="S376" s="104">
        <v>909.16870197797687</v>
      </c>
      <c r="T376" s="104">
        <v>880.25072014840703</v>
      </c>
      <c r="U376" s="104">
        <v>901.40163827796403</v>
      </c>
      <c r="V376" s="104">
        <v>967.89610498909792</v>
      </c>
      <c r="W376" s="104">
        <v>861.95506200687976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1240.0848360054313</v>
      </c>
      <c r="D377" s="101">
        <v>1235.7350051734334</v>
      </c>
      <c r="E377" s="101">
        <v>1303.3974694631386</v>
      </c>
      <c r="F377" s="101">
        <v>1309.180330535816</v>
      </c>
      <c r="G377" s="101">
        <v>1212.8961328757387</v>
      </c>
      <c r="H377" s="101">
        <v>1259.352476585839</v>
      </c>
      <c r="I377" s="101">
        <v>1270.364702179206</v>
      </c>
      <c r="J377" s="101">
        <v>1291.3180510771081</v>
      </c>
      <c r="K377" s="101">
        <v>1192.6578455906968</v>
      </c>
      <c r="L377" s="101">
        <v>1304.3624280520664</v>
      </c>
      <c r="M377" s="101">
        <v>1394.1692438626924</v>
      </c>
      <c r="N377" s="101">
        <v>1474.8238501641927</v>
      </c>
      <c r="O377" s="101">
        <v>1543.806947652685</v>
      </c>
      <c r="P377" s="101">
        <v>1367.0252716528355</v>
      </c>
      <c r="Q377" s="101">
        <v>1416.8567885855944</v>
      </c>
      <c r="R377" s="101">
        <v>0</v>
      </c>
      <c r="S377" s="101">
        <v>1488.2095440638168</v>
      </c>
      <c r="T377" s="101">
        <v>0</v>
      </c>
      <c r="U377" s="101">
        <v>0</v>
      </c>
      <c r="V377" s="101">
        <v>0</v>
      </c>
      <c r="W377" s="101">
        <v>1471.6089895638929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1010.7843088191401</v>
      </c>
      <c r="F378" s="104">
        <v>1013.8597557456601</v>
      </c>
      <c r="G378" s="104">
        <v>933.44298066353213</v>
      </c>
      <c r="H378" s="104">
        <v>967.17013674589532</v>
      </c>
      <c r="I378" s="104">
        <v>993.05691172113598</v>
      </c>
      <c r="J378" s="104">
        <v>1004.2142903490887</v>
      </c>
      <c r="K378" s="104">
        <v>922.43106678021604</v>
      </c>
      <c r="L378" s="104">
        <v>1100.4678293223374</v>
      </c>
      <c r="M378" s="104">
        <v>1080.2445417421809</v>
      </c>
      <c r="N378" s="104">
        <v>1170.6921933544395</v>
      </c>
      <c r="O378" s="104">
        <v>1239.0671979288511</v>
      </c>
      <c r="P378" s="104">
        <v>1082.3336570436404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1237.0749844162426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266.3713046797331</v>
      </c>
      <c r="E379" s="98">
        <v>312.98603297313207</v>
      </c>
      <c r="F379" s="98">
        <v>305.69539339144183</v>
      </c>
      <c r="G379" s="98">
        <v>259.27190695597642</v>
      </c>
      <c r="H379" s="98">
        <v>257.38150011874313</v>
      </c>
      <c r="I379" s="98">
        <v>314.25277578016176</v>
      </c>
      <c r="J379" s="98">
        <v>296.14472557545281</v>
      </c>
      <c r="K379" s="98">
        <v>250.70135034813902</v>
      </c>
      <c r="L379" s="98">
        <v>588.25836997566705</v>
      </c>
      <c r="M379" s="98">
        <v>278.63932483972161</v>
      </c>
      <c r="N379" s="98">
        <v>373.7551185449143</v>
      </c>
      <c r="O379" s="98">
        <v>407.82414566861883</v>
      </c>
      <c r="P379" s="98">
        <v>260.36619135869944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330.34905159797739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681.87475732777523</v>
      </c>
      <c r="E380" s="98">
        <v>697.79827584600798</v>
      </c>
      <c r="F380" s="98">
        <v>708.16436235421827</v>
      </c>
      <c r="G380" s="98">
        <v>674.17107370755571</v>
      </c>
      <c r="H380" s="98">
        <v>709.78863662715207</v>
      </c>
      <c r="I380" s="98">
        <v>678.80413594097422</v>
      </c>
      <c r="J380" s="98">
        <v>708.0695647736361</v>
      </c>
      <c r="K380" s="98">
        <v>671.72971643207688</v>
      </c>
      <c r="L380" s="98">
        <v>512.20945934667031</v>
      </c>
      <c r="M380" s="98">
        <v>801.60521690245923</v>
      </c>
      <c r="N380" s="98">
        <v>796.93707480952503</v>
      </c>
      <c r="O380" s="98">
        <v>831.24305226023216</v>
      </c>
      <c r="P380" s="98">
        <v>821.96746568494086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906.72593281826539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810.17917436153948</v>
      </c>
      <c r="D381" s="122">
        <v>824.98385363517025</v>
      </c>
      <c r="E381" s="122">
        <v>792.77795621321241</v>
      </c>
      <c r="F381" s="122">
        <v>730.95847856331898</v>
      </c>
      <c r="G381" s="122">
        <v>733.18060118266851</v>
      </c>
      <c r="H381" s="122">
        <v>736.68182769714917</v>
      </c>
      <c r="I381" s="122">
        <v>774.06603040213099</v>
      </c>
      <c r="J381" s="122">
        <v>774.96045147990526</v>
      </c>
      <c r="K381" s="122">
        <v>648.18476457302995</v>
      </c>
      <c r="L381" s="122">
        <v>804.36294198511325</v>
      </c>
      <c r="M381" s="122">
        <v>802.11167835653225</v>
      </c>
      <c r="N381" s="122">
        <v>834.19502394332733</v>
      </c>
      <c r="O381" s="122">
        <v>851.71266962963466</v>
      </c>
      <c r="P381" s="122">
        <v>750.36976428442279</v>
      </c>
      <c r="Q381" s="122">
        <v>770.21711786671915</v>
      </c>
      <c r="R381" s="122">
        <v>0</v>
      </c>
      <c r="S381" s="122">
        <v>771.07021614639177</v>
      </c>
      <c r="T381" s="122">
        <v>766.38874809459958</v>
      </c>
      <c r="U381" s="122">
        <v>745.97536628788032</v>
      </c>
      <c r="V381" s="122">
        <v>774.78292985086364</v>
      </c>
      <c r="W381" s="122">
        <v>723.83764809825175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894.94060051344832</v>
      </c>
      <c r="D382" s="98">
        <v>917.2793288788755</v>
      </c>
      <c r="E382" s="98">
        <v>865.78652356588611</v>
      </c>
      <c r="F382" s="98">
        <v>853.15566325642624</v>
      </c>
      <c r="G382" s="98">
        <v>833.78936339306267</v>
      </c>
      <c r="H382" s="98">
        <v>836.11039556494632</v>
      </c>
      <c r="I382" s="98">
        <v>890.61641695379205</v>
      </c>
      <c r="J382" s="98">
        <v>843.87928497970483</v>
      </c>
      <c r="K382" s="98">
        <v>862.34893937711161</v>
      </c>
      <c r="L382" s="98">
        <v>895.20378942831962</v>
      </c>
      <c r="M382" s="98">
        <v>947.09136948547973</v>
      </c>
      <c r="N382" s="98">
        <v>942.14535190332936</v>
      </c>
      <c r="O382" s="98">
        <v>949.34825863976175</v>
      </c>
      <c r="P382" s="98">
        <v>954.83648724221757</v>
      </c>
      <c r="Q382" s="98">
        <v>946.27942578862462</v>
      </c>
      <c r="R382" s="98">
        <v>0</v>
      </c>
      <c r="S382" s="98">
        <v>950.98988803887084</v>
      </c>
      <c r="T382" s="98">
        <v>954.14791495016289</v>
      </c>
      <c r="U382" s="98">
        <v>938.41780263848841</v>
      </c>
      <c r="V382" s="98">
        <v>998.28374294215178</v>
      </c>
      <c r="W382" s="98">
        <v>914.8732966933261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731.0257545021858</v>
      </c>
      <c r="F383" s="33">
        <v>607.16784631888913</v>
      </c>
      <c r="G383" s="33">
        <v>658.35854492731005</v>
      </c>
      <c r="H383" s="33">
        <v>679.38597820864982</v>
      </c>
      <c r="I383" s="33">
        <v>705.87248604982074</v>
      </c>
      <c r="J383" s="33">
        <v>741.52876737087706</v>
      </c>
      <c r="K383" s="33">
        <v>534.75133287683423</v>
      </c>
      <c r="L383" s="33">
        <v>753.59985305949385</v>
      </c>
      <c r="M383" s="33">
        <v>718.28754264588906</v>
      </c>
      <c r="N383" s="33">
        <v>779.13983139348625</v>
      </c>
      <c r="O383" s="33">
        <v>803.34595948670278</v>
      </c>
      <c r="P383" s="33">
        <v>658.90441818318243</v>
      </c>
      <c r="Q383" s="33">
        <v>703.63369300122702</v>
      </c>
      <c r="R383" s="33">
        <v>0</v>
      </c>
      <c r="S383" s="33">
        <v>713.64087881897842</v>
      </c>
      <c r="T383" s="33">
        <v>702.07180145414054</v>
      </c>
      <c r="U383" s="33">
        <v>682.56341057786017</v>
      </c>
      <c r="V383" s="33">
        <v>705.01492838973058</v>
      </c>
      <c r="W383" s="33">
        <v>667.49354513746232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11099.459909976595</v>
      </c>
      <c r="D385" s="117">
        <f t="shared" si="211"/>
        <v>10006.311953049608</v>
      </c>
      <c r="E385" s="117">
        <f t="shared" si="211"/>
        <v>10665.880938826425</v>
      </c>
      <c r="F385" s="117">
        <f t="shared" si="211"/>
        <v>10787.174161156125</v>
      </c>
      <c r="G385" s="117">
        <f t="shared" si="211"/>
        <v>10919.719742545687</v>
      </c>
      <c r="H385" s="117">
        <f t="shared" si="211"/>
        <v>10360.556422433656</v>
      </c>
      <c r="I385" s="117">
        <f t="shared" si="211"/>
        <v>8980.8230926064243</v>
      </c>
      <c r="J385" s="117">
        <f t="shared" si="211"/>
        <v>10482.287950819622</v>
      </c>
      <c r="K385" s="117">
        <f t="shared" si="211"/>
        <v>10404.943856467282</v>
      </c>
      <c r="L385" s="117">
        <f t="shared" si="211"/>
        <v>10335.165926432222</v>
      </c>
      <c r="M385" s="117">
        <f t="shared" si="211"/>
        <v>8887.9851348471966</v>
      </c>
      <c r="N385" s="117">
        <f t="shared" si="211"/>
        <v>9788.5536390563084</v>
      </c>
      <c r="O385" s="117">
        <f t="shared" si="211"/>
        <v>10420.394642977681</v>
      </c>
      <c r="P385" s="117">
        <f t="shared" si="211"/>
        <v>8459.4191996803347</v>
      </c>
      <c r="Q385" s="117">
        <f t="shared" si="211"/>
        <v>8817.8284314435132</v>
      </c>
      <c r="R385" s="117">
        <f t="shared" ref="R385:V385" si="212">R386+R389+R391+R400</f>
        <v>0</v>
      </c>
      <c r="S385" s="117">
        <f t="shared" si="212"/>
        <v>8859.3741946177815</v>
      </c>
      <c r="T385" s="117">
        <f t="shared" si="212"/>
        <v>8164.571104128413</v>
      </c>
      <c r="U385" s="117">
        <f t="shared" si="212"/>
        <v>8025.4483992900468</v>
      </c>
      <c r="V385" s="117">
        <f t="shared" si="212"/>
        <v>7773.633174009633</v>
      </c>
      <c r="W385" s="117">
        <f t="shared" ref="W385" si="213">W386+W389+W391+W400</f>
        <v>7796.1623651652026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9637.5717072422376</v>
      </c>
      <c r="D386" s="122">
        <f t="shared" si="214"/>
        <v>8543.0776324349772</v>
      </c>
      <c r="E386" s="122">
        <f t="shared" si="214"/>
        <v>9175.526309588171</v>
      </c>
      <c r="F386" s="122">
        <f t="shared" si="214"/>
        <v>9367.5067249138519</v>
      </c>
      <c r="G386" s="122">
        <f t="shared" si="214"/>
        <v>9520.7992021332102</v>
      </c>
      <c r="H386" s="122">
        <f t="shared" si="214"/>
        <v>8920.4949643175678</v>
      </c>
      <c r="I386" s="122">
        <f t="shared" si="214"/>
        <v>7556.6019481879412</v>
      </c>
      <c r="J386" s="122">
        <f t="shared" si="214"/>
        <v>8963.6997984383688</v>
      </c>
      <c r="K386" s="122">
        <f t="shared" si="214"/>
        <v>9004.9918910065571</v>
      </c>
      <c r="L386" s="122">
        <f t="shared" si="214"/>
        <v>8794.4555143376747</v>
      </c>
      <c r="M386" s="122">
        <f t="shared" si="214"/>
        <v>7281.8074893673111</v>
      </c>
      <c r="N386" s="122">
        <f t="shared" si="214"/>
        <v>8106.895205603063</v>
      </c>
      <c r="O386" s="122">
        <f t="shared" si="214"/>
        <v>8670.2284915796008</v>
      </c>
      <c r="P386" s="122">
        <f t="shared" si="214"/>
        <v>6842.5621336243994</v>
      </c>
      <c r="Q386" s="122">
        <f t="shared" si="214"/>
        <v>7230.3161955026517</v>
      </c>
      <c r="R386" s="122">
        <f t="shared" ref="R386:V386" si="215">SUM(R387:R388)</f>
        <v>0</v>
      </c>
      <c r="S386" s="122">
        <f t="shared" si="215"/>
        <v>6969.1986113898683</v>
      </c>
      <c r="T386" s="122">
        <f t="shared" si="215"/>
        <v>6336.6370143299191</v>
      </c>
      <c r="U386" s="122">
        <f t="shared" si="215"/>
        <v>6082.6368166994816</v>
      </c>
      <c r="V386" s="122">
        <f t="shared" si="215"/>
        <v>5810.0967366479172</v>
      </c>
      <c r="W386" s="122">
        <f t="shared" ref="W386" si="216">SUM(W387:W388)</f>
        <v>5761.0138999853252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9407.5909139808446</v>
      </c>
      <c r="D387" s="98">
        <v>8341.8789804383086</v>
      </c>
      <c r="E387" s="98">
        <v>8969.1961111643486</v>
      </c>
      <c r="F387" s="98">
        <v>9155.1719328286072</v>
      </c>
      <c r="G387" s="98">
        <v>9309.7405166255503</v>
      </c>
      <c r="H387" s="98">
        <v>8726.1967043068453</v>
      </c>
      <c r="I387" s="98">
        <v>7392.0344898891135</v>
      </c>
      <c r="J387" s="98">
        <v>8771.3424183429561</v>
      </c>
      <c r="K387" s="98">
        <v>8817.1955892902552</v>
      </c>
      <c r="L387" s="98">
        <v>8612.0468473177807</v>
      </c>
      <c r="M387" s="98">
        <v>7132.439010801796</v>
      </c>
      <c r="N387" s="98">
        <v>7942.1947305166505</v>
      </c>
      <c r="O387" s="98">
        <v>8495.620698997629</v>
      </c>
      <c r="P387" s="98">
        <v>6705.4791200963937</v>
      </c>
      <c r="Q387" s="98">
        <v>7086.1863536412111</v>
      </c>
      <c r="R387" s="98">
        <v>0</v>
      </c>
      <c r="S387" s="98">
        <v>6831.5581277389301</v>
      </c>
      <c r="T387" s="98">
        <v>6211.9720149009581</v>
      </c>
      <c r="U387" s="98">
        <v>5963.3434051511722</v>
      </c>
      <c r="V387" s="98">
        <v>5696.474590803512</v>
      </c>
      <c r="W387" s="98">
        <v>5648.5832193795286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229.98079326139234</v>
      </c>
      <c r="D388" s="98">
        <v>201.19865199666867</v>
      </c>
      <c r="E388" s="98">
        <v>206.33019842382225</v>
      </c>
      <c r="F388" s="98">
        <v>212.33479208524395</v>
      </c>
      <c r="G388" s="98">
        <v>211.05868550766061</v>
      </c>
      <c r="H388" s="98">
        <v>194.29826001072192</v>
      </c>
      <c r="I388" s="98">
        <v>164.56745829882732</v>
      </c>
      <c r="J388" s="98">
        <v>192.35738009541316</v>
      </c>
      <c r="K388" s="98">
        <v>187.79630171630271</v>
      </c>
      <c r="L388" s="98">
        <v>182.40866701989384</v>
      </c>
      <c r="M388" s="98">
        <v>149.36847856551492</v>
      </c>
      <c r="N388" s="98">
        <v>164.7004750864125</v>
      </c>
      <c r="O388" s="98">
        <v>174.60779258197132</v>
      </c>
      <c r="P388" s="98">
        <v>137.08301352800552</v>
      </c>
      <c r="Q388" s="98">
        <v>144.12984186144013</v>
      </c>
      <c r="R388" s="98">
        <v>0</v>
      </c>
      <c r="S388" s="98">
        <v>137.64048365093856</v>
      </c>
      <c r="T388" s="98">
        <v>124.66499942896091</v>
      </c>
      <c r="U388" s="98">
        <v>119.29341154830929</v>
      </c>
      <c r="V388" s="98">
        <v>113.62214584440557</v>
      </c>
      <c r="W388" s="98">
        <v>112.43068060579625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8.9434283874278009</v>
      </c>
      <c r="D389" s="122">
        <f t="shared" si="217"/>
        <v>22.96378699006511</v>
      </c>
      <c r="E389" s="122">
        <f t="shared" si="217"/>
        <v>15.485429166590551</v>
      </c>
      <c r="F389" s="122">
        <f t="shared" si="217"/>
        <v>6.4265520711867046</v>
      </c>
      <c r="G389" s="122">
        <f t="shared" si="217"/>
        <v>7.6227193763638645</v>
      </c>
      <c r="H389" s="122">
        <f t="shared" si="217"/>
        <v>13.106759375198006</v>
      </c>
      <c r="I389" s="122">
        <f t="shared" si="217"/>
        <v>2.970968511290633</v>
      </c>
      <c r="J389" s="122">
        <f t="shared" si="217"/>
        <v>15.615576337147392</v>
      </c>
      <c r="K389" s="122">
        <f t="shared" si="217"/>
        <v>58.110999539360854</v>
      </c>
      <c r="L389" s="122">
        <f t="shared" si="217"/>
        <v>34.368771454396089</v>
      </c>
      <c r="M389" s="122">
        <f t="shared" si="217"/>
        <v>24.862148631080565</v>
      </c>
      <c r="N389" s="122">
        <f t="shared" si="217"/>
        <v>22.495383074162017</v>
      </c>
      <c r="O389" s="122">
        <f t="shared" si="217"/>
        <v>45.307967988923593</v>
      </c>
      <c r="P389" s="122">
        <f t="shared" si="217"/>
        <v>19.945991393957112</v>
      </c>
      <c r="Q389" s="122">
        <f t="shared" si="217"/>
        <v>30.627339002260587</v>
      </c>
      <c r="R389" s="122">
        <f t="shared" si="217"/>
        <v>0</v>
      </c>
      <c r="S389" s="122">
        <f t="shared" si="217"/>
        <v>114.7742185893089</v>
      </c>
      <c r="T389" s="122">
        <f t="shared" si="217"/>
        <v>90.758365917129808</v>
      </c>
      <c r="U389" s="122">
        <f t="shared" si="217"/>
        <v>212.20851541936068</v>
      </c>
      <c r="V389" s="122">
        <f t="shared" si="217"/>
        <v>105.6512743108182</v>
      </c>
      <c r="W389" s="122">
        <f t="shared" si="217"/>
        <v>320.73315402139264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8.9434283874278009</v>
      </c>
      <c r="D390" s="98">
        <f>RES_hhdet_in_tesh!D48</f>
        <v>22.96378699006511</v>
      </c>
      <c r="E390" s="98">
        <f>RES_hhdet_in_tesh!E48</f>
        <v>15.485429166590551</v>
      </c>
      <c r="F390" s="98">
        <f>RES_hhdet_in_tesh!F48</f>
        <v>6.4265520711867046</v>
      </c>
      <c r="G390" s="98">
        <f>RES_hhdet_in_tesh!G48</f>
        <v>7.6227193763638645</v>
      </c>
      <c r="H390" s="98">
        <f>RES_hhdet_in_tesh!H48</f>
        <v>13.106759375198006</v>
      </c>
      <c r="I390" s="98">
        <f>RES_hhdet_in_tesh!I48</f>
        <v>2.970968511290633</v>
      </c>
      <c r="J390" s="98">
        <f>RES_hhdet_in_tesh!J48</f>
        <v>15.615576337147392</v>
      </c>
      <c r="K390" s="98">
        <f>RES_hhdet_in_tesh!K48</f>
        <v>58.110999539360854</v>
      </c>
      <c r="L390" s="98">
        <f>RES_hhdet_in_tesh!L48</f>
        <v>34.368771454396089</v>
      </c>
      <c r="M390" s="98">
        <f>RES_hhdet_in_tesh!M48</f>
        <v>24.862148631080565</v>
      </c>
      <c r="N390" s="98">
        <f>RES_hhdet_in_tesh!N48</f>
        <v>22.495383074162017</v>
      </c>
      <c r="O390" s="98">
        <f>RES_hhdet_in_tesh!O48</f>
        <v>45.307967988923593</v>
      </c>
      <c r="P390" s="98">
        <f>RES_hhdet_in_tesh!P48</f>
        <v>19.945991393957112</v>
      </c>
      <c r="Q390" s="98">
        <f>RES_hhdet_in_tesh!Q48</f>
        <v>30.627339002260587</v>
      </c>
      <c r="R390" s="98">
        <f>RES_hhdet_in_tesh!R48</f>
        <v>0</v>
      </c>
      <c r="S390" s="98">
        <f>RES_hhdet_in_tesh!S48</f>
        <v>114.7742185893089</v>
      </c>
      <c r="T390" s="98">
        <f>RES_hhdet_in_tesh!T48</f>
        <v>90.758365917129808</v>
      </c>
      <c r="U390" s="98">
        <f>RES_hhdet_in_tesh!U48</f>
        <v>212.20851541936068</v>
      </c>
      <c r="V390" s="98">
        <f>RES_hhdet_in_tesh!V48</f>
        <v>105.6512743108182</v>
      </c>
      <c r="W390" s="98">
        <f>RES_hhdet_in_tesh!W48</f>
        <v>320.73315402139264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885.55266746086602</v>
      </c>
      <c r="D391" s="122">
        <v>866.73546199367138</v>
      </c>
      <c r="E391" s="122">
        <v>921.31919893806673</v>
      </c>
      <c r="F391" s="122">
        <v>912.20674359627765</v>
      </c>
      <c r="G391" s="122">
        <v>876.41164943605838</v>
      </c>
      <c r="H391" s="122">
        <v>900.77888771774462</v>
      </c>
      <c r="I391" s="122">
        <v>868.83224490444991</v>
      </c>
      <c r="J391" s="122">
        <v>940.48110079683499</v>
      </c>
      <c r="K391" s="122">
        <v>881.71317826728614</v>
      </c>
      <c r="L391" s="122">
        <v>926.27394155482489</v>
      </c>
      <c r="M391" s="122">
        <v>1006.1178909893831</v>
      </c>
      <c r="N391" s="122">
        <v>1052.0342854055123</v>
      </c>
      <c r="O391" s="122">
        <v>1080.6961987389641</v>
      </c>
      <c r="P391" s="122">
        <v>1047.416892891998</v>
      </c>
      <c r="Q391" s="122">
        <v>980.98330083245901</v>
      </c>
      <c r="R391" s="122">
        <v>0</v>
      </c>
      <c r="S391" s="122">
        <v>1179.9378536008144</v>
      </c>
      <c r="T391" s="122">
        <v>1140.7556096467085</v>
      </c>
      <c r="U391" s="122">
        <v>1141.8440127665917</v>
      </c>
      <c r="V391" s="122">
        <v>1239.0981845422755</v>
      </c>
      <c r="W391" s="122">
        <v>1128.3988207761547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898.21788442043612</v>
      </c>
      <c r="D392" s="98">
        <v>863.51166794941378</v>
      </c>
      <c r="E392" s="98">
        <v>923.28265324747156</v>
      </c>
      <c r="F392" s="98">
        <v>899.01346525551685</v>
      </c>
      <c r="G392" s="98">
        <v>893.48925293495915</v>
      </c>
      <c r="H392" s="98">
        <v>913.15463106616403</v>
      </c>
      <c r="I392" s="98">
        <v>853.11817312799963</v>
      </c>
      <c r="J392" s="98">
        <v>947.58805898163109</v>
      </c>
      <c r="K392" s="98">
        <v>904.61183729246272</v>
      </c>
      <c r="L392" s="98">
        <v>919.23849640815888</v>
      </c>
      <c r="M392" s="98">
        <v>1015.5900991984633</v>
      </c>
      <c r="N392" s="98">
        <v>1033.201418965125</v>
      </c>
      <c r="O392" s="98">
        <v>1012.8319223875245</v>
      </c>
      <c r="P392" s="98">
        <v>1069.6341178093489</v>
      </c>
      <c r="Q392" s="98">
        <v>980.98102287685106</v>
      </c>
      <c r="R392" s="98">
        <v>0</v>
      </c>
      <c r="S392" s="98">
        <v>1179.9390297813329</v>
      </c>
      <c r="T392" s="98">
        <v>1140.7558813179685</v>
      </c>
      <c r="U392" s="98">
        <v>1141.8429796866058</v>
      </c>
      <c r="V392" s="98">
        <v>1239.0966527970033</v>
      </c>
      <c r="W392" s="98">
        <v>1110.9351129734457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898.24279092187237</v>
      </c>
      <c r="D393" s="98">
        <v>0</v>
      </c>
      <c r="E393" s="98">
        <v>923.26538431814492</v>
      </c>
      <c r="F393" s="98">
        <v>898.98177851198182</v>
      </c>
      <c r="G393" s="98">
        <v>893.63262013076985</v>
      </c>
      <c r="H393" s="98">
        <v>913.5428828671337</v>
      </c>
      <c r="I393" s="98">
        <v>853.6936649705907</v>
      </c>
      <c r="J393" s="98">
        <v>948.66862403136656</v>
      </c>
      <c r="K393" s="98">
        <v>905.7628785867231</v>
      </c>
      <c r="L393" s="98">
        <v>920.14109447227918</v>
      </c>
      <c r="M393" s="98">
        <v>1016.9185677898267</v>
      </c>
      <c r="N393" s="98">
        <v>0</v>
      </c>
      <c r="O393" s="98">
        <v>0</v>
      </c>
      <c r="P393" s="98">
        <v>1070.176865691222</v>
      </c>
      <c r="Q393" s="98">
        <v>0</v>
      </c>
      <c r="R393" s="98">
        <v>0</v>
      </c>
      <c r="S393" s="98">
        <v>1179.6478558879514</v>
      </c>
      <c r="T393" s="98">
        <v>1140.5943797198047</v>
      </c>
      <c r="U393" s="98">
        <v>1142.2795363314654</v>
      </c>
      <c r="V393" s="98">
        <v>1239.8724051900863</v>
      </c>
      <c r="W393" s="98">
        <v>1111.0535744990832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212.25846843767209</v>
      </c>
      <c r="D394" s="101">
        <v>0</v>
      </c>
      <c r="E394" s="101">
        <v>221.68673270040509</v>
      </c>
      <c r="F394" s="101">
        <v>209.8762272067878</v>
      </c>
      <c r="G394" s="101">
        <v>191.13478138506295</v>
      </c>
      <c r="H394" s="101">
        <v>186.84296313303176</v>
      </c>
      <c r="I394" s="101">
        <v>210.82511477767281</v>
      </c>
      <c r="J394" s="101">
        <v>217.61143722815788</v>
      </c>
      <c r="K394" s="101">
        <v>190.82453863684748</v>
      </c>
      <c r="L394" s="101">
        <v>414.64680154282627</v>
      </c>
      <c r="M394" s="101">
        <v>203.50424879654329</v>
      </c>
      <c r="N394" s="101">
        <v>0</v>
      </c>
      <c r="O394" s="101">
        <v>0</v>
      </c>
      <c r="P394" s="101">
        <v>204.33684111493781</v>
      </c>
      <c r="Q394" s="101">
        <v>0</v>
      </c>
      <c r="R394" s="101">
        <v>0</v>
      </c>
      <c r="S394" s="101">
        <v>270.47915390997451</v>
      </c>
      <c r="T394" s="101">
        <v>260.34365957139755</v>
      </c>
      <c r="U394" s="101">
        <v>240.87789805350121</v>
      </c>
      <c r="V394" s="101">
        <v>271.97630020098853</v>
      </c>
      <c r="W394" s="101">
        <v>249.0985124922033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685.98432248420022</v>
      </c>
      <c r="D395" s="104">
        <v>0</v>
      </c>
      <c r="E395" s="104">
        <v>701.57865161773975</v>
      </c>
      <c r="F395" s="104">
        <v>689.10555130519424</v>
      </c>
      <c r="G395" s="104">
        <v>702.49783874570687</v>
      </c>
      <c r="H395" s="104">
        <v>726.69991973410185</v>
      </c>
      <c r="I395" s="104">
        <v>642.86855019291795</v>
      </c>
      <c r="J395" s="104">
        <v>731.05718680320877</v>
      </c>
      <c r="K395" s="104">
        <v>714.93833994987574</v>
      </c>
      <c r="L395" s="104">
        <v>505.49429292945302</v>
      </c>
      <c r="M395" s="104">
        <v>813.41431899328359</v>
      </c>
      <c r="N395" s="104">
        <v>0</v>
      </c>
      <c r="O395" s="104">
        <v>0</v>
      </c>
      <c r="P395" s="104">
        <v>865.84002457628424</v>
      </c>
      <c r="Q395" s="104">
        <v>0</v>
      </c>
      <c r="R395" s="104">
        <v>0</v>
      </c>
      <c r="S395" s="104">
        <v>909.16870197797687</v>
      </c>
      <c r="T395" s="104">
        <v>880.25072014840703</v>
      </c>
      <c r="U395" s="104">
        <v>901.40163827796403</v>
      </c>
      <c r="V395" s="104">
        <v>967.89610498909792</v>
      </c>
      <c r="W395" s="104">
        <v>861.95506200687976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871.12340556147615</v>
      </c>
      <c r="D396" s="101">
        <v>869.32529175498871</v>
      </c>
      <c r="E396" s="101">
        <v>918.35344033922104</v>
      </c>
      <c r="F396" s="101">
        <v>923.87646001217365</v>
      </c>
      <c r="G396" s="101">
        <v>857.35975570716744</v>
      </c>
      <c r="H396" s="101">
        <v>891.76607771351655</v>
      </c>
      <c r="I396" s="101">
        <v>901.24952408693866</v>
      </c>
      <c r="J396" s="101">
        <v>918.01754293131148</v>
      </c>
      <c r="K396" s="101">
        <v>849.87952133814713</v>
      </c>
      <c r="L396" s="101">
        <v>931.96042964069886</v>
      </c>
      <c r="M396" s="101">
        <v>1000.9290080506419</v>
      </c>
      <c r="N396" s="101">
        <v>1067.0426770032016</v>
      </c>
      <c r="O396" s="101">
        <v>1129.966304318636</v>
      </c>
      <c r="P396" s="101">
        <v>1015.5645495688224</v>
      </c>
      <c r="Q396" s="101">
        <v>1067.8303583876386</v>
      </c>
      <c r="R396" s="101">
        <v>0</v>
      </c>
      <c r="S396" s="101">
        <v>1144.4520391120238</v>
      </c>
      <c r="T396" s="101">
        <v>0</v>
      </c>
      <c r="U396" s="101">
        <v>0</v>
      </c>
      <c r="V396" s="101">
        <v>0</v>
      </c>
      <c r="W396" s="101">
        <v>1169.0576464888175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871.09352503942944</v>
      </c>
      <c r="D397" s="104">
        <v>869.26389107119155</v>
      </c>
      <c r="E397" s="104">
        <v>918.32333201125607</v>
      </c>
      <c r="F397" s="104">
        <v>923.89077627988763</v>
      </c>
      <c r="G397" s="104">
        <v>857.442577989185</v>
      </c>
      <c r="H397" s="104">
        <v>892.04427601665998</v>
      </c>
      <c r="I397" s="104">
        <v>901.74811740474547</v>
      </c>
      <c r="J397" s="104">
        <v>918.60333149212727</v>
      </c>
      <c r="K397" s="104">
        <v>850.37772048488773</v>
      </c>
      <c r="L397" s="104">
        <v>932.51712187340479</v>
      </c>
      <c r="M397" s="104">
        <v>1001.6513621200992</v>
      </c>
      <c r="N397" s="104">
        <v>1067.3508345215166</v>
      </c>
      <c r="O397" s="104">
        <v>1129.7438093618564</v>
      </c>
      <c r="P397" s="104">
        <v>1015.3937902257048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1169.1577931287904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205.83296184208621</v>
      </c>
      <c r="D398" s="98">
        <v>187.38913374341647</v>
      </c>
      <c r="E398" s="98">
        <v>220.52505616524797</v>
      </c>
      <c r="F398" s="98">
        <v>215.72641392566933</v>
      </c>
      <c r="G398" s="98">
        <v>183.27150428162921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178.64800405281088</v>
      </c>
      <c r="L398" s="98">
        <v>420.30766252673442</v>
      </c>
      <c r="M398" s="98">
        <v>200.04614521763972</v>
      </c>
      <c r="N398" s="98">
        <v>270.41375971199159</v>
      </c>
      <c r="O398" s="98">
        <v>298.50075710162434</v>
      </c>
      <c r="P398" s="98">
        <v>193.42632454076403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262.43186031052494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681.87475732777523</v>
      </c>
      <c r="E399" s="98">
        <v>697.79827584600798</v>
      </c>
      <c r="F399" s="98">
        <v>708.16436235421827</v>
      </c>
      <c r="G399" s="98">
        <v>674.17107370755571</v>
      </c>
      <c r="H399" s="98">
        <v>709.78863662715207</v>
      </c>
      <c r="I399" s="98">
        <v>678.80413594097422</v>
      </c>
      <c r="J399" s="98">
        <v>708.0695647736361</v>
      </c>
      <c r="K399" s="98">
        <v>671.72971643207688</v>
      </c>
      <c r="L399" s="98">
        <v>512.20945934667031</v>
      </c>
      <c r="M399" s="98">
        <v>801.60521690245923</v>
      </c>
      <c r="N399" s="98">
        <v>796.93707480952503</v>
      </c>
      <c r="O399" s="98">
        <v>831.24305226023216</v>
      </c>
      <c r="P399" s="98">
        <v>821.96746568494086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906.72593281826539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567.3921068860642</v>
      </c>
      <c r="D400" s="122">
        <v>573.53507163089216</v>
      </c>
      <c r="E400" s="122">
        <v>553.55000113359768</v>
      </c>
      <c r="F400" s="122">
        <v>501.03414057480711</v>
      </c>
      <c r="G400" s="122">
        <v>514.88617160005424</v>
      </c>
      <c r="H400" s="122">
        <v>526.17581102314591</v>
      </c>
      <c r="I400" s="122">
        <v>552.4179310027439</v>
      </c>
      <c r="J400" s="122">
        <v>562.49147524727084</v>
      </c>
      <c r="K400" s="122">
        <v>460.1277876540766</v>
      </c>
      <c r="L400" s="122">
        <v>580.06769908532885</v>
      </c>
      <c r="M400" s="122">
        <v>575.19760585942288</v>
      </c>
      <c r="N400" s="122">
        <v>607.12876497357138</v>
      </c>
      <c r="O400" s="122">
        <v>624.16198467019274</v>
      </c>
      <c r="P400" s="122">
        <v>549.4941817699796</v>
      </c>
      <c r="Q400" s="122">
        <v>575.90159610614069</v>
      </c>
      <c r="R400" s="122">
        <v>0</v>
      </c>
      <c r="S400" s="122">
        <v>595.46351103779193</v>
      </c>
      <c r="T400" s="122">
        <v>596.42011423465544</v>
      </c>
      <c r="U400" s="122">
        <v>588.75905440461247</v>
      </c>
      <c r="V400" s="122">
        <v>618.7869785086225</v>
      </c>
      <c r="W400" s="122">
        <v>586.01649038232927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555.3209176298941</v>
      </c>
      <c r="D401" s="98">
        <v>569.33003292293733</v>
      </c>
      <c r="E401" s="98">
        <v>537.50728787781907</v>
      </c>
      <c r="F401" s="98">
        <v>529.80080867084735</v>
      </c>
      <c r="G401" s="98">
        <v>517.90487911972627</v>
      </c>
      <c r="H401" s="98">
        <v>519.47571721766167</v>
      </c>
      <c r="I401" s="98">
        <v>553.47582758059798</v>
      </c>
      <c r="J401" s="98">
        <v>524.5558374270795</v>
      </c>
      <c r="K401" s="98">
        <v>536.15937506757291</v>
      </c>
      <c r="L401" s="98">
        <v>556.70870055749413</v>
      </c>
      <c r="M401" s="98">
        <v>589.04600044196332</v>
      </c>
      <c r="N401" s="98">
        <v>585.96981162982775</v>
      </c>
      <c r="O401" s="98">
        <v>590.449678664153</v>
      </c>
      <c r="P401" s="98">
        <v>593.86309706489737</v>
      </c>
      <c r="Q401" s="98">
        <v>588.54100989656706</v>
      </c>
      <c r="R401" s="98">
        <v>0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624.75301235205495</v>
      </c>
      <c r="W401" s="98">
        <v>573.27484237900592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576.55353245222943</v>
      </c>
      <c r="D402" s="33">
        <v>577.16421867132544</v>
      </c>
      <c r="E402" s="33">
        <v>567.11926979459554</v>
      </c>
      <c r="F402" s="33">
        <v>471.89235600654638</v>
      </c>
      <c r="G402" s="33">
        <v>512.64117922669573</v>
      </c>
      <c r="H402" s="33">
        <v>530.03674932760055</v>
      </c>
      <c r="I402" s="33">
        <v>551.79895650307492</v>
      </c>
      <c r="J402" s="33">
        <v>580.89358967195597</v>
      </c>
      <c r="K402" s="33">
        <v>419.8571686977927</v>
      </c>
      <c r="L402" s="33">
        <v>593.1210220436293</v>
      </c>
      <c r="M402" s="33">
        <v>567.19076229518237</v>
      </c>
      <c r="N402" s="33">
        <v>617.91993413912087</v>
      </c>
      <c r="O402" s="33">
        <v>640.86238407757287</v>
      </c>
      <c r="P402" s="33">
        <v>529.64636431156634</v>
      </c>
      <c r="Q402" s="33">
        <v>571.12160958664072</v>
      </c>
      <c r="R402" s="33">
        <v>0</v>
      </c>
      <c r="S402" s="33">
        <v>596.36720603588981</v>
      </c>
      <c r="T402" s="33">
        <v>596.75444939446186</v>
      </c>
      <c r="U402" s="33">
        <v>589.50769787873571</v>
      </c>
      <c r="V402" s="33">
        <v>616.92462171381396</v>
      </c>
      <c r="W402" s="33">
        <v>589.77451529688915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4974.3893970899144</v>
      </c>
      <c r="D404" s="117">
        <f t="shared" si="218"/>
        <v>4362.5809067322934</v>
      </c>
      <c r="E404" s="117">
        <f t="shared" si="218"/>
        <v>4696.0890764835622</v>
      </c>
      <c r="F404" s="117">
        <f t="shared" si="218"/>
        <v>4679.0213327760093</v>
      </c>
      <c r="G404" s="117">
        <f t="shared" si="218"/>
        <v>4707.8902138274598</v>
      </c>
      <c r="H404" s="117">
        <f t="shared" si="218"/>
        <v>4335.5033213921779</v>
      </c>
      <c r="I404" s="117">
        <f t="shared" si="218"/>
        <v>3760.548070507054</v>
      </c>
      <c r="J404" s="117">
        <f t="shared" si="218"/>
        <v>4407.0797679714324</v>
      </c>
      <c r="K404" s="117">
        <f t="shared" si="218"/>
        <v>4286.2272033179679</v>
      </c>
      <c r="L404" s="117">
        <f t="shared" si="218"/>
        <v>4091.5096507479125</v>
      </c>
      <c r="M404" s="117">
        <f t="shared" si="218"/>
        <v>3340.6268806282251</v>
      </c>
      <c r="N404" s="117">
        <f t="shared" si="218"/>
        <v>3623.630855016524</v>
      </c>
      <c r="O404" s="117">
        <f t="shared" si="218"/>
        <v>3694.7297506658529</v>
      </c>
      <c r="P404" s="117">
        <f t="shared" si="218"/>
        <v>2917.7314969922177</v>
      </c>
      <c r="Q404" s="117">
        <f t="shared" si="218"/>
        <v>3084.2061050338016</v>
      </c>
      <c r="R404" s="117">
        <f t="shared" ref="R404:V404" si="219">R405+R408+R410+R419</f>
        <v>0</v>
      </c>
      <c r="S404" s="117">
        <f t="shared" si="219"/>
        <v>2960.2253042200718</v>
      </c>
      <c r="T404" s="117">
        <f t="shared" si="219"/>
        <v>2694.777228771869</v>
      </c>
      <c r="U404" s="117">
        <f t="shared" si="219"/>
        <v>2580.7048407050479</v>
      </c>
      <c r="V404" s="117">
        <f t="shared" si="219"/>
        <v>2502.0897456346775</v>
      </c>
      <c r="W404" s="117">
        <f t="shared" ref="W404" si="220">W405+W408+W410+W419</f>
        <v>2314.5203201154309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4660.3285725376372</v>
      </c>
      <c r="D405" s="122">
        <f t="shared" si="221"/>
        <v>4084.748410180885</v>
      </c>
      <c r="E405" s="122">
        <f t="shared" si="221"/>
        <v>4344.9985522493853</v>
      </c>
      <c r="F405" s="122">
        <f t="shared" si="221"/>
        <v>4384.1950224365301</v>
      </c>
      <c r="G405" s="122">
        <f t="shared" si="221"/>
        <v>4408.0064343222784</v>
      </c>
      <c r="H405" s="122">
        <f t="shared" si="221"/>
        <v>4088.1492109575897</v>
      </c>
      <c r="I405" s="122">
        <f t="shared" si="221"/>
        <v>3421.2735031196562</v>
      </c>
      <c r="J405" s="122">
        <f t="shared" si="221"/>
        <v>4015.1981055778047</v>
      </c>
      <c r="K405" s="122">
        <f t="shared" si="221"/>
        <v>3979.9761413560632</v>
      </c>
      <c r="L405" s="122">
        <f t="shared" si="221"/>
        <v>3832.1960577842215</v>
      </c>
      <c r="M405" s="122">
        <f t="shared" si="221"/>
        <v>3105.7943787533413</v>
      </c>
      <c r="N405" s="122">
        <f t="shared" si="221"/>
        <v>3354.8064732694656</v>
      </c>
      <c r="O405" s="122">
        <f t="shared" si="221"/>
        <v>3448.3747817336834</v>
      </c>
      <c r="P405" s="122">
        <f t="shared" si="221"/>
        <v>2604.899263052117</v>
      </c>
      <c r="Q405" s="122">
        <f t="shared" si="221"/>
        <v>2657.9364380868324</v>
      </c>
      <c r="R405" s="122">
        <f t="shared" ref="R405:V405" si="222">SUM(R406:R407)</f>
        <v>0</v>
      </c>
      <c r="S405" s="122">
        <f t="shared" si="222"/>
        <v>2489.9643679684027</v>
      </c>
      <c r="T405" s="122">
        <f t="shared" si="222"/>
        <v>2244.7700657878204</v>
      </c>
      <c r="U405" s="122">
        <f t="shared" si="222"/>
        <v>2140.4607547014652</v>
      </c>
      <c r="V405" s="122">
        <f t="shared" si="222"/>
        <v>2033.2019433256598</v>
      </c>
      <c r="W405" s="122">
        <f t="shared" ref="W405" si="223">SUM(W406:W407)</f>
        <v>2008.3335445635071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4660.3285725376372</v>
      </c>
      <c r="D406" s="98">
        <v>4084.748410180885</v>
      </c>
      <c r="E406" s="98">
        <v>4344.9985522493853</v>
      </c>
      <c r="F406" s="98">
        <v>4384.1950224365301</v>
      </c>
      <c r="G406" s="98">
        <v>4408.0064343222784</v>
      </c>
      <c r="H406" s="98">
        <v>4088.1492109575897</v>
      </c>
      <c r="I406" s="98">
        <v>3421.2735031196562</v>
      </c>
      <c r="J406" s="98">
        <v>4015.1981055778047</v>
      </c>
      <c r="K406" s="98">
        <v>3979.9761413560632</v>
      </c>
      <c r="L406" s="98">
        <v>3832.1960577842215</v>
      </c>
      <c r="M406" s="98">
        <v>3105.7943787533413</v>
      </c>
      <c r="N406" s="98">
        <v>3354.8064732694656</v>
      </c>
      <c r="O406" s="98">
        <v>3448.3747817336834</v>
      </c>
      <c r="P406" s="98">
        <v>2604.899263052117</v>
      </c>
      <c r="Q406" s="98">
        <v>2657.9364380868324</v>
      </c>
      <c r="R406" s="98">
        <v>0</v>
      </c>
      <c r="S406" s="98">
        <v>2489.9643679684027</v>
      </c>
      <c r="T406" s="98">
        <v>2244.7700657878204</v>
      </c>
      <c r="U406" s="98">
        <v>2140.4607547014652</v>
      </c>
      <c r="V406" s="98">
        <v>2033.2019433256598</v>
      </c>
      <c r="W406" s="98">
        <v>2008.3335445635071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226.34344541439921</v>
      </c>
      <c r="D410" s="122">
        <v>181.30652825913009</v>
      </c>
      <c r="E410" s="122">
        <v>260.96835279106341</v>
      </c>
      <c r="F410" s="122">
        <v>197.2971869436584</v>
      </c>
      <c r="G410" s="122">
        <v>219.10227073896218</v>
      </c>
      <c r="H410" s="122">
        <v>177.91854410930728</v>
      </c>
      <c r="I410" s="122">
        <v>264.59605817455321</v>
      </c>
      <c r="J410" s="122">
        <v>329.26637222846932</v>
      </c>
      <c r="K410" s="122">
        <v>238.4220884880653</v>
      </c>
      <c r="L410" s="122">
        <v>186.41376781423239</v>
      </c>
      <c r="M410" s="122">
        <v>156.01375254307072</v>
      </c>
      <c r="N410" s="122">
        <v>196.53978828399582</v>
      </c>
      <c r="O410" s="122">
        <v>174.91450414320371</v>
      </c>
      <c r="P410" s="122">
        <v>245.79355957767172</v>
      </c>
      <c r="Q410" s="122">
        <v>367.28423965072119</v>
      </c>
      <c r="R410" s="122">
        <v>0</v>
      </c>
      <c r="S410" s="122">
        <v>417.9907387653347</v>
      </c>
      <c r="T410" s="122">
        <v>394.70510540894236</v>
      </c>
      <c r="U410" s="122">
        <v>387.41095250194144</v>
      </c>
      <c r="V410" s="122">
        <v>414.93968942347834</v>
      </c>
      <c r="W410" s="122">
        <v>258.85234774666782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425.26914014749065</v>
      </c>
      <c r="D411" s="98">
        <v>407.14179318813052</v>
      </c>
      <c r="E411" s="98">
        <v>433.77088855213873</v>
      </c>
      <c r="F411" s="98">
        <v>420.42882691934688</v>
      </c>
      <c r="G411" s="98">
        <v>415.89743938031006</v>
      </c>
      <c r="H411" s="98">
        <v>423.25459018066783</v>
      </c>
      <c r="I411" s="98">
        <v>393.01998117130438</v>
      </c>
      <c r="J411" s="98">
        <v>434.20411236613552</v>
      </c>
      <c r="K411" s="98">
        <v>410.85130196050756</v>
      </c>
      <c r="L411" s="98">
        <v>413.47303982252407</v>
      </c>
      <c r="M411" s="98">
        <v>448.29713541137158</v>
      </c>
      <c r="N411" s="98">
        <v>442.65110582023198</v>
      </c>
      <c r="O411" s="98">
        <v>415.92064051468469</v>
      </c>
      <c r="P411" s="98">
        <v>418.07674917960583</v>
      </c>
      <c r="Q411" s="98">
        <v>367.29387333569565</v>
      </c>
      <c r="R411" s="98">
        <v>0</v>
      </c>
      <c r="S411" s="98">
        <v>418.39520484933468</v>
      </c>
      <c r="T411" s="98">
        <v>395.2181996668628</v>
      </c>
      <c r="U411" s="98">
        <v>388.13568626347069</v>
      </c>
      <c r="V411" s="98">
        <v>415.58015170913984</v>
      </c>
      <c r="W411" s="98">
        <v>370.18776793793023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100.49563466413912</v>
      </c>
      <c r="D412" s="98">
        <v>0</v>
      </c>
      <c r="E412" s="98">
        <v>104.15147591633639</v>
      </c>
      <c r="F412" s="98">
        <v>98.149826908019875</v>
      </c>
      <c r="G412" s="98">
        <v>88.968575607869838</v>
      </c>
      <c r="H412" s="98">
        <v>86.603231368032084</v>
      </c>
      <c r="I412" s="98">
        <v>97.124273342524617</v>
      </c>
      <c r="J412" s="98">
        <v>99.713984412084031</v>
      </c>
      <c r="K412" s="98">
        <v>86.667570457200313</v>
      </c>
      <c r="L412" s="98">
        <v>186.5079347269573</v>
      </c>
      <c r="M412" s="98">
        <v>89.829914501466078</v>
      </c>
      <c r="N412" s="98">
        <v>0</v>
      </c>
      <c r="O412" s="98">
        <v>0</v>
      </c>
      <c r="P412" s="98">
        <v>79.867013260500343</v>
      </c>
      <c r="Q412" s="98">
        <v>0</v>
      </c>
      <c r="R412" s="98">
        <v>0</v>
      </c>
      <c r="S412" s="98">
        <v>95.909346289367775</v>
      </c>
      <c r="T412" s="98">
        <v>90.196819596155649</v>
      </c>
      <c r="U412" s="98">
        <v>81.879303835942935</v>
      </c>
      <c r="V412" s="98">
        <v>91.218027135881826</v>
      </c>
      <c r="W412" s="98">
        <v>83.005047963005126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100.49563466413912</v>
      </c>
      <c r="D413" s="101">
        <v>0</v>
      </c>
      <c r="E413" s="101">
        <v>104.15147591633639</v>
      </c>
      <c r="F413" s="101">
        <v>98.149826908019875</v>
      </c>
      <c r="G413" s="101">
        <v>88.968575607869838</v>
      </c>
      <c r="H413" s="101">
        <v>86.603231368032084</v>
      </c>
      <c r="I413" s="101">
        <v>97.124273342524617</v>
      </c>
      <c r="J413" s="101">
        <v>99.713984412084031</v>
      </c>
      <c r="K413" s="101">
        <v>86.667570457200313</v>
      </c>
      <c r="L413" s="101">
        <v>186.5079347269573</v>
      </c>
      <c r="M413" s="101">
        <v>89.829914501466078</v>
      </c>
      <c r="N413" s="101">
        <v>0</v>
      </c>
      <c r="O413" s="101">
        <v>0</v>
      </c>
      <c r="P413" s="101">
        <v>79.867013260500343</v>
      </c>
      <c r="Q413" s="101">
        <v>0</v>
      </c>
      <c r="R413" s="101">
        <v>0</v>
      </c>
      <c r="S413" s="101">
        <v>95.909346289367775</v>
      </c>
      <c r="T413" s="101">
        <v>90.196819596155649</v>
      </c>
      <c r="U413" s="101">
        <v>81.879303835942935</v>
      </c>
      <c r="V413" s="101">
        <v>91.218027135881826</v>
      </c>
      <c r="W413" s="101">
        <v>83.005047963005126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87.717379137878481</v>
      </c>
      <c r="D419" s="122">
        <v>96.525968292278662</v>
      </c>
      <c r="E419" s="122">
        <v>90.12217144311353</v>
      </c>
      <c r="F419" s="122">
        <v>97.529123395820406</v>
      </c>
      <c r="G419" s="122">
        <v>80.781508766219503</v>
      </c>
      <c r="H419" s="122">
        <v>69.435566325281073</v>
      </c>
      <c r="I419" s="122">
        <v>74.678509212844702</v>
      </c>
      <c r="J419" s="122">
        <v>62.615290165158456</v>
      </c>
      <c r="K419" s="122">
        <v>67.828973473839014</v>
      </c>
      <c r="L419" s="122">
        <v>72.899825149458721</v>
      </c>
      <c r="M419" s="122">
        <v>78.818749331812924</v>
      </c>
      <c r="N419" s="122">
        <v>72.284593463062663</v>
      </c>
      <c r="O419" s="122">
        <v>71.44046478896567</v>
      </c>
      <c r="P419" s="122">
        <v>67.038674362428907</v>
      </c>
      <c r="Q419" s="122">
        <v>58.985427296247991</v>
      </c>
      <c r="R419" s="122">
        <v>0</v>
      </c>
      <c r="S419" s="122">
        <v>52.270197486334233</v>
      </c>
      <c r="T419" s="122">
        <v>55.302057575106105</v>
      </c>
      <c r="U419" s="122">
        <v>52.833133501640908</v>
      </c>
      <c r="V419" s="122">
        <v>53.948112885539153</v>
      </c>
      <c r="W419" s="122">
        <v>47.334427805256027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203.29470681263493</v>
      </c>
      <c r="D420" s="98">
        <v>208.36917234812535</v>
      </c>
      <c r="E420" s="98">
        <v>196.67206669322672</v>
      </c>
      <c r="F420" s="98">
        <v>193.80284046532984</v>
      </c>
      <c r="G420" s="98">
        <v>189.40359178836812</v>
      </c>
      <c r="H420" s="98">
        <v>189.93083745653317</v>
      </c>
      <c r="I420" s="98">
        <v>202.31242527522343</v>
      </c>
      <c r="J420" s="98">
        <v>191.6956183759898</v>
      </c>
      <c r="K420" s="98">
        <v>195.89118506890472</v>
      </c>
      <c r="L420" s="98">
        <v>203.35449280653711</v>
      </c>
      <c r="M420" s="98">
        <v>215.1412754923216</v>
      </c>
      <c r="N420" s="98">
        <v>214.01773813836033</v>
      </c>
      <c r="O420" s="98">
        <v>215.6539504326083</v>
      </c>
      <c r="P420" s="98">
        <v>216.9006564419422</v>
      </c>
      <c r="Q420" s="98">
        <v>214.95683436214404</v>
      </c>
      <c r="R420" s="98">
        <v>0</v>
      </c>
      <c r="S420" s="98">
        <v>216.02686296690993</v>
      </c>
      <c r="T420" s="98">
        <v>216.74424036007903</v>
      </c>
      <c r="U420" s="98">
        <v>213.17098804735909</v>
      </c>
      <c r="V420" s="98">
        <v>226.77013504673926</v>
      </c>
      <c r="W420" s="98">
        <v>207.822618076856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199.08777484754555</v>
      </c>
      <c r="D423" s="118">
        <f t="shared" si="225"/>
        <v>174.87280012772041</v>
      </c>
      <c r="E423" s="118">
        <f t="shared" si="225"/>
        <v>183.4300555678283</v>
      </c>
      <c r="F423" s="118">
        <f t="shared" si="225"/>
        <v>181.11021585450857</v>
      </c>
      <c r="G423" s="118">
        <f t="shared" si="225"/>
        <v>180.38686304719459</v>
      </c>
      <c r="H423" s="118">
        <f t="shared" si="225"/>
        <v>166.09357856855567</v>
      </c>
      <c r="I423" s="118">
        <f t="shared" si="225"/>
        <v>140.60187381371134</v>
      </c>
      <c r="J423" s="118">
        <f t="shared" si="225"/>
        <v>160.25586189902103</v>
      </c>
      <c r="K423" s="118">
        <f t="shared" si="225"/>
        <v>154.79998956520603</v>
      </c>
      <c r="L423" s="118">
        <f t="shared" si="225"/>
        <v>148.97827361446244</v>
      </c>
      <c r="M423" s="118">
        <f t="shared" si="225"/>
        <v>124.21085478665618</v>
      </c>
      <c r="N423" s="118">
        <f t="shared" si="225"/>
        <v>133.23516159953672</v>
      </c>
      <c r="O423" s="118">
        <f t="shared" si="225"/>
        <v>135.68229196852931</v>
      </c>
      <c r="P423" s="118">
        <f t="shared" si="225"/>
        <v>105.50947732766552</v>
      </c>
      <c r="Q423" s="118">
        <f t="shared" si="225"/>
        <v>106.12169449372173</v>
      </c>
      <c r="R423" s="118">
        <f t="shared" ref="R423:V423" si="226">R424+R427+R429+R438</f>
        <v>0</v>
      </c>
      <c r="S423" s="118">
        <f t="shared" si="226"/>
        <v>101.83142798765441</v>
      </c>
      <c r="T423" s="118">
        <f t="shared" si="226"/>
        <v>92.735219104021681</v>
      </c>
      <c r="U423" s="118">
        <f t="shared" si="226"/>
        <v>88.895390642644955</v>
      </c>
      <c r="V423" s="118">
        <f t="shared" si="226"/>
        <v>86.116862847118369</v>
      </c>
      <c r="W423" s="118">
        <f t="shared" ref="W423" si="227">W424+W427+W429+W438</f>
        <v>83.47163579435356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176.70736002180894</v>
      </c>
      <c r="D424" s="123">
        <f t="shared" si="228"/>
        <v>153.17654177732251</v>
      </c>
      <c r="E424" s="123">
        <f t="shared" si="228"/>
        <v>161.03203403289348</v>
      </c>
      <c r="F424" s="123">
        <f t="shared" si="228"/>
        <v>160.28594798384879</v>
      </c>
      <c r="G424" s="123">
        <f t="shared" si="228"/>
        <v>160.05932954015444</v>
      </c>
      <c r="H424" s="123">
        <f t="shared" si="228"/>
        <v>146.06281431864087</v>
      </c>
      <c r="I424" s="123">
        <f t="shared" si="228"/>
        <v>120.45150571973726</v>
      </c>
      <c r="J424" s="123">
        <f t="shared" si="228"/>
        <v>139.07011383598973</v>
      </c>
      <c r="K424" s="123">
        <f t="shared" si="228"/>
        <v>136.30034666896194</v>
      </c>
      <c r="L424" s="123">
        <f t="shared" si="228"/>
        <v>129.35001490729246</v>
      </c>
      <c r="M424" s="123">
        <f t="shared" si="228"/>
        <v>104.16327206705625</v>
      </c>
      <c r="N424" s="123">
        <f t="shared" si="228"/>
        <v>112.27192263596476</v>
      </c>
      <c r="O424" s="123">
        <f t="shared" si="228"/>
        <v>114.67116135232607</v>
      </c>
      <c r="P424" s="123">
        <f t="shared" si="228"/>
        <v>86.156686831029475</v>
      </c>
      <c r="Q424" s="123">
        <f t="shared" si="228"/>
        <v>87.475404961419613</v>
      </c>
      <c r="R424" s="123">
        <f t="shared" ref="R424:V424" si="229">SUM(R425:R426)</f>
        <v>0</v>
      </c>
      <c r="S424" s="123">
        <f t="shared" si="229"/>
        <v>81.465321173942854</v>
      </c>
      <c r="T424" s="123">
        <f t="shared" si="229"/>
        <v>73.263242617326554</v>
      </c>
      <c r="U424" s="123">
        <f t="shared" si="229"/>
        <v>69.63230818129577</v>
      </c>
      <c r="V424" s="123">
        <f t="shared" si="229"/>
        <v>66.002719081496309</v>
      </c>
      <c r="W424" s="123">
        <f t="shared" ref="W424" si="230">SUM(W425:W426)</f>
        <v>64.796008868929405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174.4063150364434</v>
      </c>
      <c r="D425" s="99">
        <v>151.18726737884927</v>
      </c>
      <c r="E425" s="99">
        <v>159.01438360376133</v>
      </c>
      <c r="F425" s="99">
        <v>158.23960918108597</v>
      </c>
      <c r="G425" s="99">
        <v>158.03942097049864</v>
      </c>
      <c r="H425" s="99">
        <v>144.23194541073269</v>
      </c>
      <c r="I425" s="99">
        <v>118.92483688597196</v>
      </c>
      <c r="J425" s="99">
        <v>137.31292536001078</v>
      </c>
      <c r="K425" s="99">
        <v>134.60602293973838</v>
      </c>
      <c r="L425" s="99">
        <v>127.72946066457673</v>
      </c>
      <c r="M425" s="99">
        <v>102.84541600943631</v>
      </c>
      <c r="N425" s="99">
        <v>110.82218837564814</v>
      </c>
      <c r="O425" s="99">
        <v>113.14438615656189</v>
      </c>
      <c r="P425" s="99">
        <v>84.965014142279998</v>
      </c>
      <c r="Q425" s="99">
        <v>86.22932197034001</v>
      </c>
      <c r="R425" s="99">
        <v>0</v>
      </c>
      <c r="S425" s="99">
        <v>80.282968797768788</v>
      </c>
      <c r="T425" s="99">
        <v>72.195114423863387</v>
      </c>
      <c r="U425" s="99">
        <v>68.613714022700435</v>
      </c>
      <c r="V425" s="99">
        <v>65.034589108870506</v>
      </c>
      <c r="W425" s="99">
        <v>63.844118952703305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2.3010449853655479</v>
      </c>
      <c r="D426" s="99">
        <v>1.9892743984732462</v>
      </c>
      <c r="E426" s="99">
        <v>2.0176504291321522</v>
      </c>
      <c r="F426" s="99">
        <v>2.0463388027628087</v>
      </c>
      <c r="G426" s="99">
        <v>2.0199085696557848</v>
      </c>
      <c r="H426" s="99">
        <v>1.830868907908195</v>
      </c>
      <c r="I426" s="99">
        <v>1.5266688337653007</v>
      </c>
      <c r="J426" s="99">
        <v>1.7571884759789604</v>
      </c>
      <c r="K426" s="99">
        <v>1.6943237292235533</v>
      </c>
      <c r="L426" s="99">
        <v>1.6205542427157391</v>
      </c>
      <c r="M426" s="99">
        <v>1.3178560576199503</v>
      </c>
      <c r="N426" s="99">
        <v>1.449734260316619</v>
      </c>
      <c r="O426" s="99">
        <v>1.5267751957641786</v>
      </c>
      <c r="P426" s="99">
        <v>1.1916726887494791</v>
      </c>
      <c r="Q426" s="99">
        <v>1.2460829910796081</v>
      </c>
      <c r="R426" s="99">
        <v>0</v>
      </c>
      <c r="S426" s="99">
        <v>1.1823523761740617</v>
      </c>
      <c r="T426" s="99">
        <v>1.0681281934631675</v>
      </c>
      <c r="U426" s="99">
        <v>1.0185941585953369</v>
      </c>
      <c r="V426" s="99">
        <v>0.96812997262580991</v>
      </c>
      <c r="W426" s="99">
        <v>0.95188991622610297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3.8713514257902502E-2</v>
      </c>
      <c r="D427" s="123">
        <f t="shared" si="231"/>
        <v>9.5066248606125003E-2</v>
      </c>
      <c r="E427" s="123">
        <f t="shared" si="231"/>
        <v>6.140661524231348E-2</v>
      </c>
      <c r="F427" s="123">
        <f t="shared" si="231"/>
        <v>2.4347585672917071E-2</v>
      </c>
      <c r="G427" s="123">
        <f t="shared" si="231"/>
        <v>2.7819957131491733E-2</v>
      </c>
      <c r="H427" s="123">
        <f t="shared" si="231"/>
        <v>4.5717513108921345E-2</v>
      </c>
      <c r="I427" s="123">
        <f t="shared" si="231"/>
        <v>9.9088948214200341E-3</v>
      </c>
      <c r="J427" s="123">
        <f t="shared" si="231"/>
        <v>4.9826242409930908E-2</v>
      </c>
      <c r="K427" s="123">
        <f t="shared" si="231"/>
        <v>0.17794150861336741</v>
      </c>
      <c r="L427" s="123">
        <f t="shared" si="231"/>
        <v>0.10070502026873462</v>
      </c>
      <c r="M427" s="123">
        <f t="shared" si="231"/>
        <v>6.9985817565337158E-2</v>
      </c>
      <c r="N427" s="123">
        <f t="shared" si="231"/>
        <v>6.0777756842036262E-2</v>
      </c>
      <c r="O427" s="123">
        <f t="shared" si="231"/>
        <v>0.11633018190166237</v>
      </c>
      <c r="P427" s="123">
        <f t="shared" si="231"/>
        <v>4.8627191844335518E-2</v>
      </c>
      <c r="Q427" s="123">
        <f t="shared" si="231"/>
        <v>7.1499995384342666E-2</v>
      </c>
      <c r="R427" s="123">
        <f t="shared" si="231"/>
        <v>0</v>
      </c>
      <c r="S427" s="123">
        <f t="shared" si="231"/>
        <v>0.25552609092650874</v>
      </c>
      <c r="T427" s="123">
        <f t="shared" si="231"/>
        <v>0.19858220621710573</v>
      </c>
      <c r="U427" s="123">
        <f t="shared" si="231"/>
        <v>0.45662878544737695</v>
      </c>
      <c r="V427" s="123">
        <f t="shared" si="231"/>
        <v>0.2238549815524401</v>
      </c>
      <c r="W427" s="123">
        <f t="shared" si="231"/>
        <v>0.66660443538304304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3.8713514257902502E-2</v>
      </c>
      <c r="D428" s="99">
        <f>RES_hhdet_in_fecs!D48</f>
        <v>9.5066248606125003E-2</v>
      </c>
      <c r="E428" s="99">
        <f>RES_hhdet_in_fecs!E48</f>
        <v>6.140661524231348E-2</v>
      </c>
      <c r="F428" s="99">
        <f>RES_hhdet_in_fecs!F48</f>
        <v>2.4347585672917071E-2</v>
      </c>
      <c r="G428" s="99">
        <f>RES_hhdet_in_fecs!G48</f>
        <v>2.7819957131491733E-2</v>
      </c>
      <c r="H428" s="99">
        <f>RES_hhdet_in_fecs!H48</f>
        <v>4.5717513108921345E-2</v>
      </c>
      <c r="I428" s="99">
        <f>RES_hhdet_in_fecs!I48</f>
        <v>9.9088948214200341E-3</v>
      </c>
      <c r="J428" s="99">
        <f>RES_hhdet_in_fecs!J48</f>
        <v>4.9826242409930908E-2</v>
      </c>
      <c r="K428" s="99">
        <f>RES_hhdet_in_fecs!K48</f>
        <v>0.17794150861336741</v>
      </c>
      <c r="L428" s="99">
        <f>RES_hhdet_in_fecs!L48</f>
        <v>0.10070502026873462</v>
      </c>
      <c r="M428" s="99">
        <f>RES_hhdet_in_fecs!M48</f>
        <v>6.9985817565337158E-2</v>
      </c>
      <c r="N428" s="99">
        <f>RES_hhdet_in_fecs!N48</f>
        <v>6.0777756842036262E-2</v>
      </c>
      <c r="O428" s="99">
        <f>RES_hhdet_in_fecs!O48</f>
        <v>0.11633018190166237</v>
      </c>
      <c r="P428" s="99">
        <f>RES_hhdet_in_fecs!P48</f>
        <v>4.8627191844335518E-2</v>
      </c>
      <c r="Q428" s="99">
        <f>RES_hhdet_in_fecs!Q48</f>
        <v>7.1499995384342666E-2</v>
      </c>
      <c r="R428" s="99">
        <f>RES_hhdet_in_fecs!R48</f>
        <v>0</v>
      </c>
      <c r="S428" s="99">
        <f>RES_hhdet_in_fecs!S48</f>
        <v>0.25552609092650874</v>
      </c>
      <c r="T428" s="99">
        <f>RES_hhdet_in_fecs!T48</f>
        <v>0.19858220621710573</v>
      </c>
      <c r="U428" s="99">
        <f>RES_hhdet_in_fecs!U48</f>
        <v>0.45662878544737695</v>
      </c>
      <c r="V428" s="99">
        <f>RES_hhdet_in_fecs!V48</f>
        <v>0.2238549815524401</v>
      </c>
      <c r="W428" s="99">
        <f>RES_hhdet_in_fecs!W48</f>
        <v>0.66660443538304304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14.23555166317597</v>
      </c>
      <c r="D429" s="123">
        <v>13.444481095510206</v>
      </c>
      <c r="E429" s="123">
        <v>14.584241317673921</v>
      </c>
      <c r="F429" s="123">
        <v>13.755437922001873</v>
      </c>
      <c r="G429" s="123">
        <v>13.282907888146397</v>
      </c>
      <c r="H429" s="123">
        <v>13.043307509304496</v>
      </c>
      <c r="I429" s="123">
        <v>12.959559061863617</v>
      </c>
      <c r="J429" s="123">
        <v>14.056642751606802</v>
      </c>
      <c r="K429" s="123">
        <v>12.473690444388968</v>
      </c>
      <c r="L429" s="123">
        <v>12.38143612783192</v>
      </c>
      <c r="M429" s="123">
        <v>12.900683858790222</v>
      </c>
      <c r="N429" s="123">
        <v>13.55967057202303</v>
      </c>
      <c r="O429" s="123">
        <v>13.447402132773059</v>
      </c>
      <c r="P429" s="123">
        <v>12.781143920056264</v>
      </c>
      <c r="Q429" s="123">
        <v>11.915832324332058</v>
      </c>
      <c r="R429" s="123">
        <v>0</v>
      </c>
      <c r="S429" s="123">
        <v>13.486972042581767</v>
      </c>
      <c r="T429" s="123">
        <v>12.706984841241177</v>
      </c>
      <c r="U429" s="123">
        <v>12.436896961119256</v>
      </c>
      <c r="V429" s="123">
        <v>13.288665736968959</v>
      </c>
      <c r="W429" s="123">
        <v>11.880679634718909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15.915106086919938</v>
      </c>
      <c r="D430" s="99">
        <v>15.069387136406823</v>
      </c>
      <c r="E430" s="99">
        <v>15.874760287932833</v>
      </c>
      <c r="F430" s="99">
        <v>15.174619951830172</v>
      </c>
      <c r="G430" s="99">
        <v>14.911092232305883</v>
      </c>
      <c r="H430" s="99">
        <v>14.932633276240125</v>
      </c>
      <c r="I430" s="99">
        <v>13.6615319152666</v>
      </c>
      <c r="J430" s="99">
        <v>14.8490398990565</v>
      </c>
      <c r="K430" s="99">
        <v>13.895324447265283</v>
      </c>
      <c r="L430" s="99">
        <v>13.781311702097618</v>
      </c>
      <c r="M430" s="99">
        <v>14.844931687244436</v>
      </c>
      <c r="N430" s="99">
        <v>14.622472152943903</v>
      </c>
      <c r="O430" s="99">
        <v>13.646743332584901</v>
      </c>
      <c r="P430" s="99">
        <v>13.636572212386916</v>
      </c>
      <c r="Q430" s="99">
        <v>11.915823571911277</v>
      </c>
      <c r="R430" s="99">
        <v>0</v>
      </c>
      <c r="S430" s="99">
        <v>13.490156569373632</v>
      </c>
      <c r="T430" s="99">
        <v>12.710799908733025</v>
      </c>
      <c r="U430" s="99">
        <v>12.441915097387847</v>
      </c>
      <c r="V430" s="99">
        <v>13.292867684357228</v>
      </c>
      <c r="W430" s="99">
        <v>11.768120865700942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10.624442446485343</v>
      </c>
      <c r="D431" s="99">
        <v>0</v>
      </c>
      <c r="E431" s="99">
        <v>10.672201711894376</v>
      </c>
      <c r="F431" s="99">
        <v>10.183673134637457</v>
      </c>
      <c r="G431" s="99">
        <v>9.912933952666668</v>
      </c>
      <c r="H431" s="99">
        <v>9.9030851379202005</v>
      </c>
      <c r="I431" s="99">
        <v>9.3398784608350471</v>
      </c>
      <c r="J431" s="99">
        <v>10.088270033631879</v>
      </c>
      <c r="K431" s="99">
        <v>9.3814383282479188</v>
      </c>
      <c r="L431" s="99">
        <v>10.707334695632627</v>
      </c>
      <c r="M431" s="99">
        <v>10.15126644026183</v>
      </c>
      <c r="N431" s="99">
        <v>0</v>
      </c>
      <c r="O431" s="99">
        <v>0</v>
      </c>
      <c r="P431" s="99">
        <v>10.131864312792841</v>
      </c>
      <c r="Q431" s="99">
        <v>0</v>
      </c>
      <c r="R431" s="99">
        <v>0</v>
      </c>
      <c r="S431" s="99">
        <v>10.902263734383132</v>
      </c>
      <c r="T431" s="99">
        <v>10.44284010707378</v>
      </c>
      <c r="U431" s="99">
        <v>10.321362224420195</v>
      </c>
      <c r="V431" s="99">
        <v>11.164791429568497</v>
      </c>
      <c r="W431" s="99">
        <v>9.9364057118506217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3.7609093535388527</v>
      </c>
      <c r="D432" s="102">
        <v>0</v>
      </c>
      <c r="E432" s="102">
        <v>3.8116428682546681</v>
      </c>
      <c r="F432" s="102">
        <v>3.5425409160938273</v>
      </c>
      <c r="G432" s="102">
        <v>3.1897735139761787</v>
      </c>
      <c r="H432" s="102">
        <v>3.0554052444042843</v>
      </c>
      <c r="I432" s="102">
        <v>3.3760786310700071</v>
      </c>
      <c r="J432" s="102">
        <v>3.4100481567535081</v>
      </c>
      <c r="K432" s="102">
        <v>2.9311675655217497</v>
      </c>
      <c r="L432" s="102">
        <v>6.2164246174065925</v>
      </c>
      <c r="M432" s="102">
        <v>2.9746318655852955</v>
      </c>
      <c r="N432" s="102">
        <v>0</v>
      </c>
      <c r="O432" s="102">
        <v>0</v>
      </c>
      <c r="P432" s="102">
        <v>2.6050534880297622</v>
      </c>
      <c r="Q432" s="102">
        <v>0</v>
      </c>
      <c r="R432" s="102">
        <v>0</v>
      </c>
      <c r="S432" s="102">
        <v>3.0923683706551039</v>
      </c>
      <c r="T432" s="102">
        <v>2.9008626810638001</v>
      </c>
      <c r="U432" s="102">
        <v>2.6246886916460883</v>
      </c>
      <c r="V432" s="102">
        <v>2.9177263643573497</v>
      </c>
      <c r="W432" s="102">
        <v>2.6386972274452125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6.8635330929464917</v>
      </c>
      <c r="D433" s="105">
        <v>0</v>
      </c>
      <c r="E433" s="105">
        <v>6.8605588436397076</v>
      </c>
      <c r="F433" s="105">
        <v>6.6411322185436292</v>
      </c>
      <c r="G433" s="105">
        <v>6.7231604386904866</v>
      </c>
      <c r="H433" s="105">
        <v>6.8476798935159167</v>
      </c>
      <c r="I433" s="105">
        <v>5.9637998297650405</v>
      </c>
      <c r="J433" s="105">
        <v>6.6782218768783723</v>
      </c>
      <c r="K433" s="105">
        <v>6.4502707627261708</v>
      </c>
      <c r="L433" s="105">
        <v>4.4909100782260323</v>
      </c>
      <c r="M433" s="105">
        <v>7.1766345746765356</v>
      </c>
      <c r="N433" s="105">
        <v>0</v>
      </c>
      <c r="O433" s="105">
        <v>0</v>
      </c>
      <c r="P433" s="105">
        <v>7.5268108247630803</v>
      </c>
      <c r="Q433" s="105">
        <v>0</v>
      </c>
      <c r="R433" s="105">
        <v>0</v>
      </c>
      <c r="S433" s="105">
        <v>7.8098953637280264</v>
      </c>
      <c r="T433" s="105">
        <v>7.5419774260099803</v>
      </c>
      <c r="U433" s="105">
        <v>7.6966735327741045</v>
      </c>
      <c r="V433" s="105">
        <v>8.2470650652111495</v>
      </c>
      <c r="W433" s="105">
        <v>7.297708484405411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12.407518701246174</v>
      </c>
      <c r="D434" s="102">
        <v>12.217855262417052</v>
      </c>
      <c r="E434" s="102">
        <v>12.745591695647953</v>
      </c>
      <c r="F434" s="102">
        <v>12.616992645810759</v>
      </c>
      <c r="G434" s="102">
        <v>11.607858198326278</v>
      </c>
      <c r="H434" s="102">
        <v>11.866855078120413</v>
      </c>
      <c r="I434" s="102">
        <v>11.784992114363549</v>
      </c>
      <c r="J434" s="102">
        <v>11.796215965567791</v>
      </c>
      <c r="K434" s="102">
        <v>10.760320997596811</v>
      </c>
      <c r="L434" s="102">
        <v>11.588210699375624</v>
      </c>
      <c r="M434" s="102">
        <v>12.300549627450382</v>
      </c>
      <c r="N434" s="102">
        <v>12.981763789043761</v>
      </c>
      <c r="O434" s="102">
        <v>13.499089129243696</v>
      </c>
      <c r="P434" s="102">
        <v>11.883650928976797</v>
      </c>
      <c r="Q434" s="102">
        <v>12.249518366567537</v>
      </c>
      <c r="R434" s="102">
        <v>0</v>
      </c>
      <c r="S434" s="102">
        <v>12.783942950470534</v>
      </c>
      <c r="T434" s="102">
        <v>0</v>
      </c>
      <c r="U434" s="102">
        <v>0</v>
      </c>
      <c r="V434" s="102">
        <v>0</v>
      </c>
      <c r="W434" s="102">
        <v>12.459319380134898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9.8842021673426554</v>
      </c>
      <c r="F435" s="105">
        <v>9.7708931182086172</v>
      </c>
      <c r="G435" s="105">
        <v>8.9333896465439331</v>
      </c>
      <c r="H435" s="105">
        <v>9.113626297670713</v>
      </c>
      <c r="I435" s="105">
        <v>9.2124473024730502</v>
      </c>
      <c r="J435" s="105">
        <v>9.1735174264669972</v>
      </c>
      <c r="K435" s="105">
        <v>8.3222983133061348</v>
      </c>
      <c r="L435" s="105">
        <v>9.7767712407327458</v>
      </c>
      <c r="M435" s="105">
        <v>9.5308382780467849</v>
      </c>
      <c r="N435" s="105">
        <v>10.304721829737781</v>
      </c>
      <c r="O435" s="105">
        <v>10.834436629136587</v>
      </c>
      <c r="P435" s="105">
        <v>9.4088058470479492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10.473646489877042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2.6336439714123103</v>
      </c>
      <c r="E436" s="99">
        <v>3.0606106549825296</v>
      </c>
      <c r="F436" s="99">
        <v>2.9460849970908813</v>
      </c>
      <c r="G436" s="99">
        <v>2.4813266768515221</v>
      </c>
      <c r="H436" s="99">
        <v>2.4253011118687957</v>
      </c>
      <c r="I436" s="99">
        <v>2.9152781702239294</v>
      </c>
      <c r="J436" s="99">
        <v>2.7052879319993717</v>
      </c>
      <c r="K436" s="99">
        <v>2.2618616179402906</v>
      </c>
      <c r="L436" s="99">
        <v>5.2262023118295309</v>
      </c>
      <c r="M436" s="99">
        <v>2.4583936695190931</v>
      </c>
      <c r="N436" s="99">
        <v>3.2898848654745798</v>
      </c>
      <c r="O436" s="99">
        <v>3.5660252078855676</v>
      </c>
      <c r="P436" s="99">
        <v>2.2633823938550601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2.7968871962406303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6.7417747795833138</v>
      </c>
      <c r="E437" s="99">
        <v>6.8235915123601254</v>
      </c>
      <c r="F437" s="99">
        <v>6.8248081211177354</v>
      </c>
      <c r="G437" s="99">
        <v>6.4520629696924114</v>
      </c>
      <c r="H437" s="99">
        <v>6.6883251858019159</v>
      </c>
      <c r="I437" s="99">
        <v>6.2971691322491212</v>
      </c>
      <c r="J437" s="99">
        <v>6.4682294944676268</v>
      </c>
      <c r="K437" s="99">
        <v>6.0604366953658433</v>
      </c>
      <c r="L437" s="99">
        <v>4.550568928903215</v>
      </c>
      <c r="M437" s="99">
        <v>7.0724446085276922</v>
      </c>
      <c r="N437" s="99">
        <v>7.0148369642632007</v>
      </c>
      <c r="O437" s="99">
        <v>7.2684114212510185</v>
      </c>
      <c r="P437" s="99">
        <v>7.1454234531928886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7.6767592936364144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8.106149648302738</v>
      </c>
      <c r="D438" s="123">
        <v>8.1567110062815757</v>
      </c>
      <c r="E438" s="123">
        <v>7.7523736020185972</v>
      </c>
      <c r="F438" s="123">
        <v>7.0444823629849918</v>
      </c>
      <c r="G438" s="123">
        <v>7.0168056617622554</v>
      </c>
      <c r="H438" s="123">
        <v>6.9417392275013885</v>
      </c>
      <c r="I438" s="123">
        <v>7.1809001372890382</v>
      </c>
      <c r="J438" s="123">
        <v>7.0792790690145884</v>
      </c>
      <c r="K438" s="123">
        <v>5.8480109432417464</v>
      </c>
      <c r="L438" s="123">
        <v>7.146117559069304</v>
      </c>
      <c r="M438" s="123">
        <v>7.0769130432443808</v>
      </c>
      <c r="N438" s="123">
        <v>7.3427906347068825</v>
      </c>
      <c r="O438" s="123">
        <v>7.4473983015285157</v>
      </c>
      <c r="P438" s="123">
        <v>6.5230193847354432</v>
      </c>
      <c r="Q438" s="123">
        <v>6.6589572125857242</v>
      </c>
      <c r="R438" s="123">
        <v>0</v>
      </c>
      <c r="S438" s="123">
        <v>6.6236086802032759</v>
      </c>
      <c r="T438" s="123">
        <v>6.566409439236832</v>
      </c>
      <c r="U438" s="123">
        <v>6.3695567147825498</v>
      </c>
      <c r="V438" s="123">
        <v>6.60162304710067</v>
      </c>
      <c r="W438" s="123">
        <v>6.128342855322205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9.0692470703913095</v>
      </c>
      <c r="E439" s="99">
        <v>8.4663057766335097</v>
      </c>
      <c r="F439" s="99">
        <v>8.2221360021751781</v>
      </c>
      <c r="G439" s="99">
        <v>7.9796681968075625</v>
      </c>
      <c r="H439" s="99">
        <v>7.8786527822442052</v>
      </c>
      <c r="I439" s="99">
        <v>8.2621214464777655</v>
      </c>
      <c r="J439" s="99">
        <v>7.7088539776751803</v>
      </c>
      <c r="K439" s="99">
        <v>7.7802292031534979</v>
      </c>
      <c r="L439" s="99">
        <v>7.9531653991805751</v>
      </c>
      <c r="M439" s="99">
        <v>8.3560474765669408</v>
      </c>
      <c r="N439" s="99">
        <v>8.2929960835613574</v>
      </c>
      <c r="O439" s="99">
        <v>8.3011264961307489</v>
      </c>
      <c r="P439" s="99">
        <v>8.3004636007333055</v>
      </c>
      <c r="Q439" s="99">
        <v>8.1811142096260507</v>
      </c>
      <c r="R439" s="99">
        <v>0</v>
      </c>
      <c r="S439" s="99">
        <v>8.1691456177369854</v>
      </c>
      <c r="T439" s="99">
        <v>8.1751276890922302</v>
      </c>
      <c r="U439" s="99">
        <v>8.0127383372077183</v>
      </c>
      <c r="V439" s="99">
        <v>8.5059862718211683</v>
      </c>
      <c r="W439" s="99">
        <v>7.7457386280557001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7.1485145584374958</v>
      </c>
      <c r="F440" s="110">
        <v>5.8514721563551673</v>
      </c>
      <c r="G440" s="110">
        <v>6.3007313042159501</v>
      </c>
      <c r="H440" s="110">
        <v>6.4018414982325185</v>
      </c>
      <c r="I440" s="110">
        <v>6.5482783546908099</v>
      </c>
      <c r="J440" s="110">
        <v>6.7738799727084613</v>
      </c>
      <c r="K440" s="110">
        <v>4.8245991228084417</v>
      </c>
      <c r="L440" s="110">
        <v>6.6951283573182874</v>
      </c>
      <c r="M440" s="110">
        <v>6.3373450561969982</v>
      </c>
      <c r="N440" s="110">
        <v>6.8581812320566673</v>
      </c>
      <c r="O440" s="110">
        <v>7.0244784979219448</v>
      </c>
      <c r="P440" s="110">
        <v>5.7279044240215162</v>
      </c>
      <c r="Q440" s="110">
        <v>6.0833063123892268</v>
      </c>
      <c r="R440" s="110">
        <v>0</v>
      </c>
      <c r="S440" s="110">
        <v>6.130282068365946</v>
      </c>
      <c r="T440" s="110">
        <v>6.0153426254653555</v>
      </c>
      <c r="U440" s="110">
        <v>5.8281098164752123</v>
      </c>
      <c r="V440" s="110">
        <v>6.0071571281307907</v>
      </c>
      <c r="W440" s="110">
        <v>5.6513077332523691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111.05430242206721</v>
      </c>
      <c r="D442" s="118">
        <f t="shared" si="232"/>
        <v>98.933566372343208</v>
      </c>
      <c r="E442" s="118">
        <f t="shared" si="232"/>
        <v>104.29893160424037</v>
      </c>
      <c r="F442" s="118">
        <f t="shared" si="232"/>
        <v>103.9594728746677</v>
      </c>
      <c r="G442" s="118">
        <f t="shared" si="232"/>
        <v>104.50569912891321</v>
      </c>
      <c r="H442" s="118">
        <f t="shared" si="232"/>
        <v>97.627331410047589</v>
      </c>
      <c r="I442" s="118">
        <f t="shared" si="232"/>
        <v>83.313814643387701</v>
      </c>
      <c r="J442" s="118">
        <f t="shared" si="232"/>
        <v>95.755907987190184</v>
      </c>
      <c r="K442" s="118">
        <f t="shared" si="232"/>
        <v>93.874816043413759</v>
      </c>
      <c r="L442" s="118">
        <f t="shared" si="232"/>
        <v>91.819633709752608</v>
      </c>
      <c r="M442" s="118">
        <f t="shared" si="232"/>
        <v>78.417382050637571</v>
      </c>
      <c r="N442" s="118">
        <f t="shared" si="232"/>
        <v>86.161266760411195</v>
      </c>
      <c r="O442" s="118">
        <f t="shared" si="232"/>
        <v>91.116208708172792</v>
      </c>
      <c r="P442" s="118">
        <f t="shared" si="232"/>
        <v>73.538351422968603</v>
      </c>
      <c r="Q442" s="118">
        <f t="shared" si="232"/>
        <v>76.235052261023512</v>
      </c>
      <c r="R442" s="118">
        <f t="shared" ref="R442:V442" si="233">R443+R446+R448+R457</f>
        <v>0</v>
      </c>
      <c r="S442" s="118">
        <f t="shared" si="233"/>
        <v>76.103351663499282</v>
      </c>
      <c r="T442" s="118">
        <f t="shared" si="233"/>
        <v>69.953945564518492</v>
      </c>
      <c r="U442" s="118">
        <f t="shared" si="233"/>
        <v>68.525786575520172</v>
      </c>
      <c r="V442" s="118">
        <f t="shared" si="233"/>
        <v>66.236095226215866</v>
      </c>
      <c r="W442" s="118">
        <f t="shared" ref="W442" si="234">W443+W446+W448+W457</f>
        <v>66.005900708561697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96.427556986661955</v>
      </c>
      <c r="D443" s="123">
        <f t="shared" si="235"/>
        <v>84.466399002781174</v>
      </c>
      <c r="E443" s="123">
        <f t="shared" si="235"/>
        <v>89.725133487374535</v>
      </c>
      <c r="F443" s="123">
        <f t="shared" si="235"/>
        <v>90.277680393692336</v>
      </c>
      <c r="G443" s="123">
        <f t="shared" si="235"/>
        <v>91.117519528296384</v>
      </c>
      <c r="H443" s="123">
        <f t="shared" si="235"/>
        <v>84.057658943623068</v>
      </c>
      <c r="I443" s="123">
        <f t="shared" si="235"/>
        <v>70.101518263230602</v>
      </c>
      <c r="J443" s="123">
        <f t="shared" si="235"/>
        <v>81.883575146105969</v>
      </c>
      <c r="K443" s="123">
        <f t="shared" si="235"/>
        <v>81.244259354195719</v>
      </c>
      <c r="L443" s="123">
        <f t="shared" si="235"/>
        <v>78.131661334822468</v>
      </c>
      <c r="M443" s="123">
        <f t="shared" si="235"/>
        <v>64.246313562576333</v>
      </c>
      <c r="N443" s="123">
        <f t="shared" si="235"/>
        <v>71.358893884143328</v>
      </c>
      <c r="O443" s="123">
        <f t="shared" si="235"/>
        <v>75.812709197025868</v>
      </c>
      <c r="P443" s="123">
        <f t="shared" si="235"/>
        <v>59.482894385347826</v>
      </c>
      <c r="Q443" s="123">
        <f t="shared" si="235"/>
        <v>62.510122227183679</v>
      </c>
      <c r="R443" s="123">
        <f t="shared" ref="R443:V443" si="236">SUM(R444:R445)</f>
        <v>0</v>
      </c>
      <c r="S443" s="123">
        <f t="shared" si="236"/>
        <v>59.866460213136527</v>
      </c>
      <c r="T443" s="123">
        <f t="shared" si="236"/>
        <v>54.292228594641969</v>
      </c>
      <c r="U443" s="123">
        <f t="shared" si="236"/>
        <v>51.936969946055967</v>
      </c>
      <c r="V443" s="123">
        <f t="shared" si="236"/>
        <v>49.505567359263281</v>
      </c>
      <c r="W443" s="123">
        <f t="shared" ref="W443" si="237">SUM(W444:W445)</f>
        <v>48.775396618489658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94.126512001296405</v>
      </c>
      <c r="D444" s="99">
        <v>82.477124604307932</v>
      </c>
      <c r="E444" s="99">
        <v>87.707483058242389</v>
      </c>
      <c r="F444" s="99">
        <v>88.231341590929532</v>
      </c>
      <c r="G444" s="99">
        <v>89.097610958640601</v>
      </c>
      <c r="H444" s="99">
        <v>82.22679003571487</v>
      </c>
      <c r="I444" s="99">
        <v>68.574849429465303</v>
      </c>
      <c r="J444" s="99">
        <v>80.126386670127005</v>
      </c>
      <c r="K444" s="99">
        <v>79.549935624972164</v>
      </c>
      <c r="L444" s="99">
        <v>76.511107092106727</v>
      </c>
      <c r="M444" s="99">
        <v>62.928457504956377</v>
      </c>
      <c r="N444" s="99">
        <v>69.90915962382671</v>
      </c>
      <c r="O444" s="99">
        <v>74.285934001261694</v>
      </c>
      <c r="P444" s="99">
        <v>58.291221696598349</v>
      </c>
      <c r="Q444" s="99">
        <v>61.264039236104068</v>
      </c>
      <c r="R444" s="99">
        <v>0</v>
      </c>
      <c r="S444" s="99">
        <v>58.684107836962468</v>
      </c>
      <c r="T444" s="99">
        <v>53.224100401178802</v>
      </c>
      <c r="U444" s="99">
        <v>50.918375787460633</v>
      </c>
      <c r="V444" s="99">
        <v>48.537437386637471</v>
      </c>
      <c r="W444" s="99">
        <v>47.823506702263558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2.3010449853655479</v>
      </c>
      <c r="D445" s="99">
        <v>1.9892743984732462</v>
      </c>
      <c r="E445" s="99">
        <v>2.0176504291321522</v>
      </c>
      <c r="F445" s="99">
        <v>2.0463388027628087</v>
      </c>
      <c r="G445" s="99">
        <v>2.0199085696557848</v>
      </c>
      <c r="H445" s="99">
        <v>1.830868907908195</v>
      </c>
      <c r="I445" s="99">
        <v>1.5266688337653007</v>
      </c>
      <c r="J445" s="99">
        <v>1.7571884759789604</v>
      </c>
      <c r="K445" s="99">
        <v>1.6943237292235533</v>
      </c>
      <c r="L445" s="99">
        <v>1.6205542427157391</v>
      </c>
      <c r="M445" s="99">
        <v>1.3178560576199503</v>
      </c>
      <c r="N445" s="99">
        <v>1.449734260316619</v>
      </c>
      <c r="O445" s="99">
        <v>1.5267751957641786</v>
      </c>
      <c r="P445" s="99">
        <v>1.1916726887494791</v>
      </c>
      <c r="Q445" s="99">
        <v>1.2460829910796081</v>
      </c>
      <c r="R445" s="99">
        <v>0</v>
      </c>
      <c r="S445" s="99">
        <v>1.1823523761740617</v>
      </c>
      <c r="T445" s="99">
        <v>1.0681281934631675</v>
      </c>
      <c r="U445" s="99">
        <v>1.0185941585953369</v>
      </c>
      <c r="V445" s="99">
        <v>0.96812997262580991</v>
      </c>
      <c r="W445" s="99">
        <v>0.95188991622610297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8.9482390033660847E-2</v>
      </c>
      <c r="D446" s="123">
        <f t="shared" si="238"/>
        <v>0.22704562430212449</v>
      </c>
      <c r="E446" s="123">
        <f t="shared" si="238"/>
        <v>0.1514280655083188</v>
      </c>
      <c r="F446" s="123">
        <f t="shared" si="238"/>
        <v>6.1934752859368829E-2</v>
      </c>
      <c r="G446" s="123">
        <f t="shared" si="238"/>
        <v>7.2952203579604455E-2</v>
      </c>
      <c r="H446" s="123">
        <f t="shared" si="238"/>
        <v>0.12350475100579934</v>
      </c>
      <c r="I446" s="123">
        <f t="shared" si="238"/>
        <v>2.7561251046664691E-2</v>
      </c>
      <c r="J446" s="123">
        <f t="shared" si="238"/>
        <v>0.14264859903890659</v>
      </c>
      <c r="K446" s="123">
        <f t="shared" si="238"/>
        <v>0.52428532696653629</v>
      </c>
      <c r="L446" s="123">
        <f t="shared" si="238"/>
        <v>0.30533888168414064</v>
      </c>
      <c r="M446" s="123">
        <f t="shared" si="238"/>
        <v>0.21935507071892715</v>
      </c>
      <c r="N446" s="123">
        <f t="shared" si="238"/>
        <v>0.19800991784904523</v>
      </c>
      <c r="O446" s="123">
        <f t="shared" si="238"/>
        <v>0.39617408062409953</v>
      </c>
      <c r="P446" s="123">
        <f t="shared" si="238"/>
        <v>0.17339196580585026</v>
      </c>
      <c r="Q446" s="123">
        <f t="shared" si="238"/>
        <v>0.26479045352339559</v>
      </c>
      <c r="R446" s="123">
        <f t="shared" si="238"/>
        <v>0</v>
      </c>
      <c r="S446" s="123">
        <f t="shared" si="238"/>
        <v>0.98592773341846063</v>
      </c>
      <c r="T446" s="123">
        <f t="shared" si="238"/>
        <v>0.7776165713935943</v>
      </c>
      <c r="U446" s="123">
        <f t="shared" si="238"/>
        <v>1.8119555087316364</v>
      </c>
      <c r="V446" s="123">
        <f t="shared" si="238"/>
        <v>0.90021328629440367</v>
      </c>
      <c r="W446" s="123">
        <f t="shared" si="238"/>
        <v>2.7154745792459218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8.9482390033660847E-2</v>
      </c>
      <c r="D447" s="99">
        <f>RES_hhdet_in_tess!D48</f>
        <v>0.22704562430212449</v>
      </c>
      <c r="E447" s="99">
        <f>RES_hhdet_in_tess!E48</f>
        <v>0.1514280655083188</v>
      </c>
      <c r="F447" s="99">
        <f>RES_hhdet_in_tess!F48</f>
        <v>6.1934752859368829E-2</v>
      </c>
      <c r="G447" s="99">
        <f>RES_hhdet_in_tess!G48</f>
        <v>7.2952203579604455E-2</v>
      </c>
      <c r="H447" s="99">
        <f>RES_hhdet_in_tess!H48</f>
        <v>0.12350475100579934</v>
      </c>
      <c r="I447" s="99">
        <f>RES_hhdet_in_tess!I48</f>
        <v>2.7561251046664691E-2</v>
      </c>
      <c r="J447" s="99">
        <f>RES_hhdet_in_tess!J48</f>
        <v>0.14264859903890659</v>
      </c>
      <c r="K447" s="99">
        <f>RES_hhdet_in_tess!K48</f>
        <v>0.52428532696653629</v>
      </c>
      <c r="L447" s="99">
        <f>RES_hhdet_in_tess!L48</f>
        <v>0.30533888168414064</v>
      </c>
      <c r="M447" s="99">
        <f>RES_hhdet_in_tess!M48</f>
        <v>0.21935507071892715</v>
      </c>
      <c r="N447" s="99">
        <f>RES_hhdet_in_tess!N48</f>
        <v>0.19800991784904523</v>
      </c>
      <c r="O447" s="99">
        <f>RES_hhdet_in_tess!O48</f>
        <v>0.39617408062409953</v>
      </c>
      <c r="P447" s="99">
        <f>RES_hhdet_in_tess!P48</f>
        <v>0.17339196580585026</v>
      </c>
      <c r="Q447" s="99">
        <f>RES_hhdet_in_tess!Q48</f>
        <v>0.26479045352339559</v>
      </c>
      <c r="R447" s="99">
        <f>RES_hhdet_in_tess!R48</f>
        <v>0</v>
      </c>
      <c r="S447" s="99">
        <f>RES_hhdet_in_tess!S48</f>
        <v>0.98592773341846063</v>
      </c>
      <c r="T447" s="99">
        <f>RES_hhdet_in_tess!T48</f>
        <v>0.7776165713935943</v>
      </c>
      <c r="U447" s="99">
        <f>RES_hhdet_in_tess!U48</f>
        <v>1.8119555087316364</v>
      </c>
      <c r="V447" s="99">
        <f>RES_hhdet_in_tess!V48</f>
        <v>0.90021328629440367</v>
      </c>
      <c r="W447" s="99">
        <f>RES_hhdet_in_tess!W48</f>
        <v>2.7154745792459218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8.8602900087482457</v>
      </c>
      <c r="D448" s="123">
        <v>8.5695139986397102</v>
      </c>
      <c r="E448" s="123">
        <v>9.0093456571331352</v>
      </c>
      <c r="F448" s="123">
        <v>8.7912302888806266</v>
      </c>
      <c r="G448" s="123">
        <v>8.3875790137895159</v>
      </c>
      <c r="H448" s="123">
        <v>8.488022786882075</v>
      </c>
      <c r="I448" s="123">
        <v>8.0600327900635538</v>
      </c>
      <c r="J448" s="123">
        <v>8.5913134779465246</v>
      </c>
      <c r="K448" s="123">
        <v>7.9549359953007688</v>
      </c>
      <c r="L448" s="123">
        <v>8.2291987021646928</v>
      </c>
      <c r="M448" s="123">
        <v>8.8768297706038606</v>
      </c>
      <c r="N448" s="123">
        <v>9.2602656172052953</v>
      </c>
      <c r="O448" s="123">
        <v>9.449636387887363</v>
      </c>
      <c r="P448" s="123">
        <v>9.1052718558688124</v>
      </c>
      <c r="Q448" s="123">
        <v>8.4811485943043259</v>
      </c>
      <c r="R448" s="123">
        <v>0</v>
      </c>
      <c r="S448" s="123">
        <v>10.135842943422642</v>
      </c>
      <c r="T448" s="123">
        <v>9.7739801395438803</v>
      </c>
      <c r="U448" s="123">
        <v>9.7497055900703131</v>
      </c>
      <c r="V448" s="123">
        <v>10.557872169782376</v>
      </c>
      <c r="W448" s="123">
        <v>9.553544043233984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8.9870103037785434</v>
      </c>
      <c r="D449" s="99">
        <v>8.5376399731701049</v>
      </c>
      <c r="E449" s="99">
        <v>9.0285457764574755</v>
      </c>
      <c r="F449" s="99">
        <v>8.6640824148124427</v>
      </c>
      <c r="G449" s="99">
        <v>8.55101790555387</v>
      </c>
      <c r="H449" s="99">
        <v>8.6046391873975629</v>
      </c>
      <c r="I449" s="99">
        <v>7.914255587932284</v>
      </c>
      <c r="J449" s="99">
        <v>8.6562356816872565</v>
      </c>
      <c r="K449" s="99">
        <v>8.1615308057372715</v>
      </c>
      <c r="L449" s="99">
        <v>8.1666944326686615</v>
      </c>
      <c r="M449" s="99">
        <v>8.9604016666776261</v>
      </c>
      <c r="N449" s="99">
        <v>9.0944940753547225</v>
      </c>
      <c r="O449" s="99">
        <v>8.8562293452823138</v>
      </c>
      <c r="P449" s="99">
        <v>9.2984078212406462</v>
      </c>
      <c r="Q449" s="99">
        <v>8.4811289001056718</v>
      </c>
      <c r="R449" s="99">
        <v>0</v>
      </c>
      <c r="S449" s="99">
        <v>10.135853046989514</v>
      </c>
      <c r="T449" s="99">
        <v>9.7739824672199198</v>
      </c>
      <c r="U449" s="99">
        <v>9.7496967690530791</v>
      </c>
      <c r="V449" s="99">
        <v>10.557859118378557</v>
      </c>
      <c r="W449" s="99">
        <v>9.4056882509560449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8.9872595027634681</v>
      </c>
      <c r="D450" s="99">
        <v>0</v>
      </c>
      <c r="E450" s="99">
        <v>9.0283769079984104</v>
      </c>
      <c r="F450" s="99">
        <v>8.6637770394559492</v>
      </c>
      <c r="G450" s="99">
        <v>8.552389981887659</v>
      </c>
      <c r="H450" s="99">
        <v>8.6082976769321338</v>
      </c>
      <c r="I450" s="99">
        <v>7.9195943436574563</v>
      </c>
      <c r="J450" s="99">
        <v>8.6661066648125153</v>
      </c>
      <c r="K450" s="99">
        <v>8.1719156565589213</v>
      </c>
      <c r="L450" s="99">
        <v>8.1747132902491373</v>
      </c>
      <c r="M450" s="99">
        <v>8.9721225491375645</v>
      </c>
      <c r="N450" s="99">
        <v>0</v>
      </c>
      <c r="O450" s="99">
        <v>0</v>
      </c>
      <c r="P450" s="99">
        <v>9.3031259683768894</v>
      </c>
      <c r="Q450" s="99">
        <v>0</v>
      </c>
      <c r="R450" s="99">
        <v>0</v>
      </c>
      <c r="S450" s="99">
        <v>10.133351819621026</v>
      </c>
      <c r="T450" s="99">
        <v>9.7725987234981186</v>
      </c>
      <c r="U450" s="99">
        <v>9.75342433491425</v>
      </c>
      <c r="V450" s="99">
        <v>10.564469001843602</v>
      </c>
      <c r="W450" s="99">
        <v>9.4066912007835075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2.1237264098169755</v>
      </c>
      <c r="D451" s="102">
        <v>0</v>
      </c>
      <c r="E451" s="102">
        <v>2.1678180643587011</v>
      </c>
      <c r="F451" s="102">
        <v>2.0226448209123218</v>
      </c>
      <c r="G451" s="102">
        <v>1.8292295431971721</v>
      </c>
      <c r="H451" s="102">
        <v>1.7606177834162169</v>
      </c>
      <c r="I451" s="102">
        <v>1.955794513892416</v>
      </c>
      <c r="J451" s="102">
        <v>1.9878847879341441</v>
      </c>
      <c r="K451" s="102">
        <v>1.721644893832752</v>
      </c>
      <c r="L451" s="102">
        <v>3.6838032120231063</v>
      </c>
      <c r="M451" s="102">
        <v>1.7954879744610295</v>
      </c>
      <c r="N451" s="102">
        <v>0</v>
      </c>
      <c r="O451" s="102">
        <v>0</v>
      </c>
      <c r="P451" s="102">
        <v>1.7763151436138105</v>
      </c>
      <c r="Q451" s="102">
        <v>0</v>
      </c>
      <c r="R451" s="102">
        <v>0</v>
      </c>
      <c r="S451" s="102">
        <v>2.323456455893</v>
      </c>
      <c r="T451" s="102">
        <v>2.2306212974881379</v>
      </c>
      <c r="U451" s="102">
        <v>2.0567508021401433</v>
      </c>
      <c r="V451" s="102">
        <v>2.3174039366324521</v>
      </c>
      <c r="W451" s="102">
        <v>2.1089827163780956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6.8635330929464917</v>
      </c>
      <c r="D452" s="105">
        <v>0</v>
      </c>
      <c r="E452" s="105">
        <v>6.8605588436397076</v>
      </c>
      <c r="F452" s="105">
        <v>6.6411322185436292</v>
      </c>
      <c r="G452" s="105">
        <v>6.7231604386904866</v>
      </c>
      <c r="H452" s="105">
        <v>6.8476798935159167</v>
      </c>
      <c r="I452" s="105">
        <v>5.9637998297650405</v>
      </c>
      <c r="J452" s="105">
        <v>6.6782218768783723</v>
      </c>
      <c r="K452" s="105">
        <v>6.4502707627261708</v>
      </c>
      <c r="L452" s="105">
        <v>4.4909100782260323</v>
      </c>
      <c r="M452" s="105">
        <v>7.1766345746765356</v>
      </c>
      <c r="N452" s="105">
        <v>0</v>
      </c>
      <c r="O452" s="105">
        <v>0</v>
      </c>
      <c r="P452" s="105">
        <v>7.5268108247630803</v>
      </c>
      <c r="Q452" s="105">
        <v>0</v>
      </c>
      <c r="R452" s="105">
        <v>0</v>
      </c>
      <c r="S452" s="105">
        <v>7.8098953637280264</v>
      </c>
      <c r="T452" s="105">
        <v>7.5419774260099803</v>
      </c>
      <c r="U452" s="105">
        <v>7.6966735327741045</v>
      </c>
      <c r="V452" s="105">
        <v>8.2470650652111495</v>
      </c>
      <c r="W452" s="105">
        <v>7.297708484405411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8.5951199457445551</v>
      </c>
      <c r="E453" s="102">
        <v>8.9803442595899039</v>
      </c>
      <c r="F453" s="102">
        <v>8.9036951058075644</v>
      </c>
      <c r="G453" s="102">
        <v>8.2052454447227205</v>
      </c>
      <c r="H453" s="102">
        <v>8.4030952450259893</v>
      </c>
      <c r="I453" s="102">
        <v>8.3607632644536238</v>
      </c>
      <c r="J453" s="102">
        <v>8.3861084320511949</v>
      </c>
      <c r="K453" s="102">
        <v>7.6677284207635337</v>
      </c>
      <c r="L453" s="102">
        <v>8.2797185735297454</v>
      </c>
      <c r="M453" s="102">
        <v>8.8310490216883402</v>
      </c>
      <c r="N453" s="102">
        <v>9.392373186901148</v>
      </c>
      <c r="O453" s="102">
        <v>9.8804555052896443</v>
      </c>
      <c r="P453" s="102">
        <v>8.8283770996622337</v>
      </c>
      <c r="Q453" s="102">
        <v>9.2319899179828564</v>
      </c>
      <c r="R453" s="102">
        <v>0</v>
      </c>
      <c r="S453" s="102">
        <v>9.8310144803979309</v>
      </c>
      <c r="T453" s="102">
        <v>0</v>
      </c>
      <c r="U453" s="102">
        <v>0</v>
      </c>
      <c r="V453" s="102">
        <v>0</v>
      </c>
      <c r="W453" s="102">
        <v>9.8977803850664898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8.9800498379235503</v>
      </c>
      <c r="F454" s="105">
        <v>8.9038330762920346</v>
      </c>
      <c r="G454" s="105">
        <v>8.2060380841575942</v>
      </c>
      <c r="H454" s="105">
        <v>8.4057167024874708</v>
      </c>
      <c r="I454" s="105">
        <v>8.3653886435345655</v>
      </c>
      <c r="J454" s="105">
        <v>8.3914596221532598</v>
      </c>
      <c r="K454" s="105">
        <v>7.6722232411007134</v>
      </c>
      <c r="L454" s="105">
        <v>8.2846643361096568</v>
      </c>
      <c r="M454" s="105">
        <v>8.8374222451108668</v>
      </c>
      <c r="N454" s="105">
        <v>9.3950856654877537</v>
      </c>
      <c r="O454" s="105">
        <v>9.8785100034528099</v>
      </c>
      <c r="P454" s="105">
        <v>8.8268926761709139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9.8986282726379304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2.0594367814504824</v>
      </c>
      <c r="D455" s="99">
        <v>1.8527380904819857</v>
      </c>
      <c r="E455" s="99">
        <v>2.1564583255634231</v>
      </c>
      <c r="F455" s="99">
        <v>2.0790249551742983</v>
      </c>
      <c r="G455" s="99">
        <v>1.7539751144651812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1.6117865457348699</v>
      </c>
      <c r="L455" s="99">
        <v>3.734095407206441</v>
      </c>
      <c r="M455" s="99">
        <v>1.7649776365831724</v>
      </c>
      <c r="N455" s="99">
        <v>2.3802487012245521</v>
      </c>
      <c r="O455" s="99">
        <v>2.6100985822017924</v>
      </c>
      <c r="P455" s="99">
        <v>1.6814692229780257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2.2218689790015151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6.7417747795833138</v>
      </c>
      <c r="E456" s="99">
        <v>6.8235915123601254</v>
      </c>
      <c r="F456" s="99">
        <v>6.8248081211177354</v>
      </c>
      <c r="G456" s="99">
        <v>6.4520629696924114</v>
      </c>
      <c r="H456" s="99">
        <v>6.6883251858019159</v>
      </c>
      <c r="I456" s="99">
        <v>6.2971691322491212</v>
      </c>
      <c r="J456" s="99">
        <v>6.4682294944676268</v>
      </c>
      <c r="K456" s="99">
        <v>6.0604366953658433</v>
      </c>
      <c r="L456" s="99">
        <v>4.550568928903215</v>
      </c>
      <c r="M456" s="99">
        <v>7.0724446085276922</v>
      </c>
      <c r="N456" s="99">
        <v>7.0148369642632007</v>
      </c>
      <c r="O456" s="99">
        <v>7.2684114212510185</v>
      </c>
      <c r="P456" s="99">
        <v>7.1454234531928886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7.6767592936364144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5.6769730366233402</v>
      </c>
      <c r="D457" s="123">
        <v>5.6706077466202096</v>
      </c>
      <c r="E457" s="123">
        <v>5.4130243942243812</v>
      </c>
      <c r="F457" s="123">
        <v>4.8286274392353574</v>
      </c>
      <c r="G457" s="123">
        <v>4.9276483832476998</v>
      </c>
      <c r="H457" s="123">
        <v>4.9581449285366483</v>
      </c>
      <c r="I457" s="123">
        <v>5.1247023390468751</v>
      </c>
      <c r="J457" s="123">
        <v>5.138370764098787</v>
      </c>
      <c r="K457" s="123">
        <v>4.1513353669507342</v>
      </c>
      <c r="L457" s="123">
        <v>5.153434791081307</v>
      </c>
      <c r="M457" s="123">
        <v>5.0748836467384413</v>
      </c>
      <c r="N457" s="123">
        <v>5.3440973412135335</v>
      </c>
      <c r="O457" s="123">
        <v>5.4576890426354696</v>
      </c>
      <c r="P457" s="123">
        <v>4.7767932159461175</v>
      </c>
      <c r="Q457" s="123">
        <v>4.9789909860121027</v>
      </c>
      <c r="R457" s="123">
        <v>0</v>
      </c>
      <c r="S457" s="123">
        <v>5.1151207735216504</v>
      </c>
      <c r="T457" s="123">
        <v>5.1101202589390526</v>
      </c>
      <c r="U457" s="123">
        <v>5.0271555306622613</v>
      </c>
      <c r="V457" s="123">
        <v>5.2724424108758079</v>
      </c>
      <c r="W457" s="123">
        <v>4.9614854675921292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5.5561962138660652</v>
      </c>
      <c r="D458" s="99">
        <v>5.6290320413989736</v>
      </c>
      <c r="E458" s="99">
        <v>5.2561467896263494</v>
      </c>
      <c r="F458" s="99">
        <v>5.1058610879135902</v>
      </c>
      <c r="G458" s="99">
        <v>4.9565385147938308</v>
      </c>
      <c r="H458" s="99">
        <v>4.8950100686163776</v>
      </c>
      <c r="I458" s="99">
        <v>5.1345162946821628</v>
      </c>
      <c r="J458" s="99">
        <v>4.7918279614598287</v>
      </c>
      <c r="K458" s="99">
        <v>4.8373026706084428</v>
      </c>
      <c r="L458" s="99">
        <v>4.9459088835226233</v>
      </c>
      <c r="M458" s="99">
        <v>5.1970659897882001</v>
      </c>
      <c r="N458" s="99">
        <v>5.1578510079302085</v>
      </c>
      <c r="O458" s="99">
        <v>5.1629077396883538</v>
      </c>
      <c r="P458" s="99">
        <v>5.1624954501298639</v>
      </c>
      <c r="Q458" s="99">
        <v>5.0882657783664049</v>
      </c>
      <c r="R458" s="99">
        <v>0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5.323276657479779</v>
      </c>
      <c r="W458" s="99">
        <v>4.8536088080796658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5.7686365710379901</v>
      </c>
      <c r="D459" s="110">
        <v>5.7064895441580399</v>
      </c>
      <c r="E459" s="110">
        <v>5.5457148144634711</v>
      </c>
      <c r="F459" s="110">
        <v>4.547778672256813</v>
      </c>
      <c r="G459" s="110">
        <v>4.906162987738619</v>
      </c>
      <c r="H459" s="110">
        <v>4.9945264787192789</v>
      </c>
      <c r="I459" s="110">
        <v>5.1189602009151418</v>
      </c>
      <c r="J459" s="110">
        <v>5.3064744437427063</v>
      </c>
      <c r="K459" s="110">
        <v>3.7880083756065352</v>
      </c>
      <c r="L459" s="110">
        <v>5.2694030630237005</v>
      </c>
      <c r="M459" s="110">
        <v>5.0042404468150954</v>
      </c>
      <c r="N459" s="110">
        <v>5.4390838774694936</v>
      </c>
      <c r="O459" s="110">
        <v>5.603717780514236</v>
      </c>
      <c r="P459" s="110">
        <v>4.6042546833609395</v>
      </c>
      <c r="Q459" s="110">
        <v>4.9376653325414992</v>
      </c>
      <c r="R459" s="110">
        <v>0</v>
      </c>
      <c r="S459" s="110">
        <v>5.1228836489489655</v>
      </c>
      <c r="T459" s="110">
        <v>5.1129848385074235</v>
      </c>
      <c r="U459" s="110">
        <v>5.0335478691805005</v>
      </c>
      <c r="V459" s="110">
        <v>5.2565739952656454</v>
      </c>
      <c r="W459" s="110">
        <v>4.9933026370855558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49.770650910050705</v>
      </c>
      <c r="D461" s="118">
        <f t="shared" si="239"/>
        <v>43.133343205373187</v>
      </c>
      <c r="E461" s="118">
        <f t="shared" si="239"/>
        <v>45.921858326075792</v>
      </c>
      <c r="F461" s="118">
        <f t="shared" si="239"/>
        <v>45.093236102214341</v>
      </c>
      <c r="G461" s="118">
        <f t="shared" si="239"/>
        <v>45.056225784006095</v>
      </c>
      <c r="H461" s="118">
        <f t="shared" si="239"/>
        <v>40.85336755373735</v>
      </c>
      <c r="I461" s="118">
        <f t="shared" si="239"/>
        <v>34.886067977634113</v>
      </c>
      <c r="J461" s="118">
        <f t="shared" si="239"/>
        <v>40.258760943605154</v>
      </c>
      <c r="K461" s="118">
        <f t="shared" si="239"/>
        <v>38.670923724557561</v>
      </c>
      <c r="L461" s="118">
        <f t="shared" si="239"/>
        <v>36.349771268866213</v>
      </c>
      <c r="M461" s="118">
        <f t="shared" si="239"/>
        <v>29.473858294358724</v>
      </c>
      <c r="N461" s="118">
        <f t="shared" si="239"/>
        <v>31.896093769624144</v>
      </c>
      <c r="O461" s="118">
        <f t="shared" si="239"/>
        <v>32.30681549175624</v>
      </c>
      <c r="P461" s="118">
        <f t="shared" si="239"/>
        <v>25.3640538574783</v>
      </c>
      <c r="Q461" s="118">
        <f t="shared" si="239"/>
        <v>26.66468455686757</v>
      </c>
      <c r="R461" s="118">
        <f t="shared" ref="R461:V461" si="240">R462+R465+R467+R476</f>
        <v>0</v>
      </c>
      <c r="S461" s="118">
        <f t="shared" si="240"/>
        <v>25.428778870985315</v>
      </c>
      <c r="T461" s="118">
        <f t="shared" si="240"/>
        <v>23.088818404029958</v>
      </c>
      <c r="U461" s="118">
        <f t="shared" si="240"/>
        <v>22.035507591601991</v>
      </c>
      <c r="V461" s="118">
        <f t="shared" si="240"/>
        <v>21.319330478635646</v>
      </c>
      <c r="W461" s="118">
        <f t="shared" ref="W461" si="241">W462+W465+W467+W476</f>
        <v>19.595794864419851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46.628353350382689</v>
      </c>
      <c r="D462" s="123">
        <f t="shared" si="242"/>
        <v>40.386381101160005</v>
      </c>
      <c r="E462" s="123">
        <f t="shared" si="242"/>
        <v>42.488633561612367</v>
      </c>
      <c r="F462" s="123">
        <f t="shared" si="242"/>
        <v>42.251899960368789</v>
      </c>
      <c r="G462" s="123">
        <f t="shared" si="242"/>
        <v>42.186228680279719</v>
      </c>
      <c r="H462" s="123">
        <f t="shared" si="242"/>
        <v>38.522554349270223</v>
      </c>
      <c r="I462" s="123">
        <f t="shared" si="242"/>
        <v>31.738666216229884</v>
      </c>
      <c r="J462" s="123">
        <f t="shared" si="242"/>
        <v>36.678914198115095</v>
      </c>
      <c r="K462" s="123">
        <f t="shared" si="242"/>
        <v>35.907885067034719</v>
      </c>
      <c r="L462" s="123">
        <f t="shared" si="242"/>
        <v>34.045978635891487</v>
      </c>
      <c r="M462" s="123">
        <f t="shared" si="242"/>
        <v>27.401965763257365</v>
      </c>
      <c r="N462" s="123">
        <f t="shared" si="242"/>
        <v>29.529835165800019</v>
      </c>
      <c r="O462" s="123">
        <f t="shared" si="242"/>
        <v>30.152681072226748</v>
      </c>
      <c r="P462" s="123">
        <f t="shared" si="242"/>
        <v>22.644580308184423</v>
      </c>
      <c r="Q462" s="123">
        <f t="shared" si="242"/>
        <v>22.979345179985245</v>
      </c>
      <c r="R462" s="123">
        <f t="shared" ref="R462:V462" si="243">SUM(R463:R464)</f>
        <v>0</v>
      </c>
      <c r="S462" s="123">
        <f t="shared" si="243"/>
        <v>21.389166973012969</v>
      </c>
      <c r="T462" s="123">
        <f t="shared" si="243"/>
        <v>19.233162524309371</v>
      </c>
      <c r="U462" s="123">
        <f t="shared" si="243"/>
        <v>18.276456286595138</v>
      </c>
      <c r="V462" s="123">
        <f t="shared" si="243"/>
        <v>17.324120461781732</v>
      </c>
      <c r="W462" s="123">
        <f t="shared" ref="W462" si="244">SUM(W463:W464)</f>
        <v>17.003476623889377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46.628353350382689</v>
      </c>
      <c r="D463" s="99">
        <v>40.386381101160005</v>
      </c>
      <c r="E463" s="99">
        <v>42.488633561612367</v>
      </c>
      <c r="F463" s="99">
        <v>42.251899960368789</v>
      </c>
      <c r="G463" s="99">
        <v>42.186228680279719</v>
      </c>
      <c r="H463" s="99">
        <v>38.522554349270223</v>
      </c>
      <c r="I463" s="99">
        <v>31.738666216229884</v>
      </c>
      <c r="J463" s="99">
        <v>36.678914198115095</v>
      </c>
      <c r="K463" s="99">
        <v>35.907885067034719</v>
      </c>
      <c r="L463" s="99">
        <v>34.045978635891487</v>
      </c>
      <c r="M463" s="99">
        <v>27.401965763257365</v>
      </c>
      <c r="N463" s="99">
        <v>29.529835165800019</v>
      </c>
      <c r="O463" s="99">
        <v>30.152681072226748</v>
      </c>
      <c r="P463" s="99">
        <v>22.644580308184423</v>
      </c>
      <c r="Q463" s="99">
        <v>22.979345179985245</v>
      </c>
      <c r="R463" s="99">
        <v>0</v>
      </c>
      <c r="S463" s="99">
        <v>21.389166973012969</v>
      </c>
      <c r="T463" s="99">
        <v>19.233162524309371</v>
      </c>
      <c r="U463" s="99">
        <v>18.276456286595138</v>
      </c>
      <c r="V463" s="99">
        <v>17.324120461781732</v>
      </c>
      <c r="W463" s="99">
        <v>17.003476623889377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2.2646519418219473</v>
      </c>
      <c r="D467" s="123">
        <v>1.7925986648654353</v>
      </c>
      <c r="E467" s="123">
        <v>2.5519430166844979</v>
      </c>
      <c r="F467" s="123">
        <v>1.9014165570975845</v>
      </c>
      <c r="G467" s="123">
        <v>2.096888612909551</v>
      </c>
      <c r="H467" s="123">
        <v>1.6765231481334311</v>
      </c>
      <c r="I467" s="123">
        <v>2.4546198849272702</v>
      </c>
      <c r="J467" s="123">
        <v>3.0078548300058783</v>
      </c>
      <c r="K467" s="123">
        <v>2.1510764504117943</v>
      </c>
      <c r="L467" s="123">
        <v>1.6561363408189047</v>
      </c>
      <c r="M467" s="123">
        <v>1.3764863298833514</v>
      </c>
      <c r="N467" s="123">
        <v>1.7299917589259572</v>
      </c>
      <c r="O467" s="123">
        <v>1.5294570898367119</v>
      </c>
      <c r="P467" s="123">
        <v>2.1367014371871091</v>
      </c>
      <c r="Q467" s="123">
        <v>3.1753774097688261</v>
      </c>
      <c r="R467" s="123">
        <v>0</v>
      </c>
      <c r="S467" s="123">
        <v>3.5906030703240339</v>
      </c>
      <c r="T467" s="123">
        <v>3.3818285254265352</v>
      </c>
      <c r="U467" s="123">
        <v>3.3079323331660202</v>
      </c>
      <c r="V467" s="123">
        <v>3.5355391959682256</v>
      </c>
      <c r="W467" s="123">
        <v>2.1915631772738986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4.2549788984112373</v>
      </c>
      <c r="D468" s="99">
        <v>4.0254581116728714</v>
      </c>
      <c r="E468" s="99">
        <v>4.2417349768380301</v>
      </c>
      <c r="F468" s="99">
        <v>4.0518080615809593</v>
      </c>
      <c r="G468" s="99">
        <v>3.9802901258555128</v>
      </c>
      <c r="H468" s="99">
        <v>3.9883201694572432</v>
      </c>
      <c r="I468" s="99">
        <v>3.6459902978615264</v>
      </c>
      <c r="J468" s="99">
        <v>3.9664631640023074</v>
      </c>
      <c r="K468" s="99">
        <v>3.7067562232704456</v>
      </c>
      <c r="L468" s="99">
        <v>3.6733752835323754</v>
      </c>
      <c r="M468" s="99">
        <v>3.9552595111720219</v>
      </c>
      <c r="N468" s="99">
        <v>3.8963243617720975</v>
      </c>
      <c r="O468" s="99">
        <v>3.63682117478265</v>
      </c>
      <c r="P468" s="99">
        <v>3.6343718377384517</v>
      </c>
      <c r="Q468" s="99">
        <v>3.1754606983566234</v>
      </c>
      <c r="R468" s="99">
        <v>0</v>
      </c>
      <c r="S468" s="99">
        <v>3.5940774945836287</v>
      </c>
      <c r="T468" s="99">
        <v>3.3862247107656382</v>
      </c>
      <c r="U468" s="99">
        <v>3.3141205171273076</v>
      </c>
      <c r="V468" s="99">
        <v>3.540996325214266</v>
      </c>
      <c r="W468" s="99">
        <v>3.1341801144642183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1.005496906570873</v>
      </c>
      <c r="D469" s="99">
        <v>0</v>
      </c>
      <c r="E469" s="99">
        <v>1.018470740990093</v>
      </c>
      <c r="F469" s="99">
        <v>0.94590150447742882</v>
      </c>
      <c r="G469" s="99">
        <v>0.8514617053932243</v>
      </c>
      <c r="H469" s="99">
        <v>0.81606064628350206</v>
      </c>
      <c r="I469" s="99">
        <v>0.90100802823902482</v>
      </c>
      <c r="J469" s="99">
        <v>0.91088922200930855</v>
      </c>
      <c r="K469" s="99">
        <v>0.78192658661414505</v>
      </c>
      <c r="L469" s="99">
        <v>1.656972938072933</v>
      </c>
      <c r="M469" s="99">
        <v>0.79255608759056251</v>
      </c>
      <c r="N469" s="99">
        <v>0</v>
      </c>
      <c r="O469" s="99">
        <v>0</v>
      </c>
      <c r="P469" s="99">
        <v>0.69428980283605157</v>
      </c>
      <c r="Q469" s="99">
        <v>0</v>
      </c>
      <c r="R469" s="99">
        <v>0</v>
      </c>
      <c r="S469" s="99">
        <v>0.82387565398359208</v>
      </c>
      <c r="T469" s="99">
        <v>0.77280524936964634</v>
      </c>
      <c r="U469" s="99">
        <v>0.69913149028661714</v>
      </c>
      <c r="V469" s="99">
        <v>0.77723321855736482</v>
      </c>
      <c r="W469" s="99">
        <v>0.70275895979744907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1.005496906570873</v>
      </c>
      <c r="D470" s="102">
        <v>0</v>
      </c>
      <c r="E470" s="102">
        <v>1.018470740990093</v>
      </c>
      <c r="F470" s="102">
        <v>0.94590150447742882</v>
      </c>
      <c r="G470" s="102">
        <v>0.8514617053932243</v>
      </c>
      <c r="H470" s="102">
        <v>0.81606064628350206</v>
      </c>
      <c r="I470" s="102">
        <v>0.90100802823902482</v>
      </c>
      <c r="J470" s="102">
        <v>0.91088922200930855</v>
      </c>
      <c r="K470" s="102">
        <v>0.78192658661414505</v>
      </c>
      <c r="L470" s="102">
        <v>1.656972938072933</v>
      </c>
      <c r="M470" s="102">
        <v>0.79255608759056251</v>
      </c>
      <c r="N470" s="102">
        <v>0</v>
      </c>
      <c r="O470" s="102">
        <v>0</v>
      </c>
      <c r="P470" s="102">
        <v>0.69428980283605157</v>
      </c>
      <c r="Q470" s="102">
        <v>0</v>
      </c>
      <c r="R470" s="102">
        <v>0</v>
      </c>
      <c r="S470" s="102">
        <v>0.82387565398359208</v>
      </c>
      <c r="T470" s="102">
        <v>0.77280524936964634</v>
      </c>
      <c r="U470" s="102">
        <v>0.69913149028661714</v>
      </c>
      <c r="V470" s="102">
        <v>0.77723321855736482</v>
      </c>
      <c r="W470" s="102">
        <v>0.70275895979744907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0.87764561784606931</v>
      </c>
      <c r="D476" s="123">
        <v>0.95436343934774259</v>
      </c>
      <c r="E476" s="123">
        <v>0.88128174777892965</v>
      </c>
      <c r="F476" s="123">
        <v>0.93991958474797144</v>
      </c>
      <c r="G476" s="123">
        <v>0.77310849081682631</v>
      </c>
      <c r="H476" s="123">
        <v>0.65429005633369619</v>
      </c>
      <c r="I476" s="123">
        <v>0.69278187647695655</v>
      </c>
      <c r="J476" s="123">
        <v>0.57199191548418682</v>
      </c>
      <c r="K476" s="123">
        <v>0.61196220711104532</v>
      </c>
      <c r="L476" s="123">
        <v>0.64765629215582454</v>
      </c>
      <c r="M476" s="123">
        <v>0.69540620121800734</v>
      </c>
      <c r="N476" s="123">
        <v>0.63626684489816587</v>
      </c>
      <c r="O476" s="123">
        <v>0.62467732969278178</v>
      </c>
      <c r="P476" s="123">
        <v>0.58277211210676794</v>
      </c>
      <c r="Q476" s="123">
        <v>0.50996196711349839</v>
      </c>
      <c r="R476" s="123">
        <v>0</v>
      </c>
      <c r="S476" s="123">
        <v>0.44900882764831324</v>
      </c>
      <c r="T476" s="123">
        <v>0.47382735429405287</v>
      </c>
      <c r="U476" s="123">
        <v>0.45111897184083616</v>
      </c>
      <c r="V476" s="123">
        <v>0.45967082088568673</v>
      </c>
      <c r="W476" s="123">
        <v>0.40075506325657523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2.034040578035968</v>
      </c>
      <c r="D477" s="99">
        <v>2.0601701645100898</v>
      </c>
      <c r="E477" s="99">
        <v>1.9232060202200683</v>
      </c>
      <c r="F477" s="99">
        <v>1.8677404142541139</v>
      </c>
      <c r="G477" s="99">
        <v>1.8126614275868058</v>
      </c>
      <c r="H477" s="99">
        <v>1.7897147660145933</v>
      </c>
      <c r="I477" s="99">
        <v>1.8768235077818896</v>
      </c>
      <c r="J477" s="99">
        <v>1.7511432695686944</v>
      </c>
      <c r="K477" s="99">
        <v>1.7673568657883489</v>
      </c>
      <c r="L477" s="99">
        <v>1.8066410520778595</v>
      </c>
      <c r="M477" s="99">
        <v>1.8981597447769465</v>
      </c>
      <c r="N477" s="99">
        <v>1.8838369903417984</v>
      </c>
      <c r="O477" s="99">
        <v>1.8856838948610612</v>
      </c>
      <c r="P477" s="99">
        <v>1.8855333115425781</v>
      </c>
      <c r="Q477" s="99">
        <v>1.8584219038586542</v>
      </c>
      <c r="R477" s="99">
        <v>0</v>
      </c>
      <c r="S477" s="99">
        <v>1.8557031185251338</v>
      </c>
      <c r="T477" s="99">
        <v>1.8570620058541913</v>
      </c>
      <c r="U477" s="99">
        <v>1.8201736406801059</v>
      </c>
      <c r="V477" s="99">
        <v>1.9322198415068972</v>
      </c>
      <c r="W477" s="99">
        <v>1.7595219867491332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8420969</v>
      </c>
      <c r="C5" s="120">
        <v>8880263</v>
      </c>
      <c r="D5" s="120">
        <v>9225028</v>
      </c>
      <c r="E5" s="120">
        <v>9442959</v>
      </c>
      <c r="F5" s="120">
        <v>9876365</v>
      </c>
      <c r="G5" s="120">
        <v>10046089</v>
      </c>
      <c r="H5" s="120">
        <v>10453290</v>
      </c>
      <c r="I5" s="120">
        <v>10588625</v>
      </c>
      <c r="J5" s="120">
        <v>10765455</v>
      </c>
      <c r="K5" s="120">
        <v>10740929</v>
      </c>
      <c r="L5" s="120">
        <v>10779777</v>
      </c>
      <c r="M5" s="120">
        <v>10884236</v>
      </c>
      <c r="N5" s="120">
        <v>10893479</v>
      </c>
      <c r="O5" s="120">
        <v>10769556</v>
      </c>
      <c r="P5" s="120">
        <v>10651793</v>
      </c>
      <c r="Q5" s="120">
        <v>10660609</v>
      </c>
      <c r="R5" s="120">
        <v>10720944</v>
      </c>
      <c r="S5" s="120">
        <v>10674884</v>
      </c>
      <c r="T5" s="120">
        <v>10632279</v>
      </c>
      <c r="U5" s="120">
        <v>10503197</v>
      </c>
      <c r="V5" s="120">
        <v>10419633</v>
      </c>
      <c r="W5" s="120">
        <v>10459067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8420969</v>
      </c>
      <c r="C7" s="52">
        <v>8880263</v>
      </c>
      <c r="D7" s="52">
        <v>9225028</v>
      </c>
      <c r="E7" s="52">
        <v>9442959</v>
      </c>
      <c r="F7" s="52">
        <v>9876365</v>
      </c>
      <c r="G7" s="52">
        <v>10046089</v>
      </c>
      <c r="H7" s="52">
        <v>10453290</v>
      </c>
      <c r="I7" s="52">
        <v>10588625</v>
      </c>
      <c r="J7" s="52">
        <v>10765455</v>
      </c>
      <c r="K7" s="52">
        <v>10740929</v>
      </c>
      <c r="L7" s="52">
        <v>10779777</v>
      </c>
      <c r="M7" s="52">
        <v>10884236</v>
      </c>
      <c r="N7" s="52">
        <v>10893479</v>
      </c>
      <c r="O7" s="52">
        <v>10769556</v>
      </c>
      <c r="P7" s="52">
        <v>10651793</v>
      </c>
      <c r="Q7" s="52">
        <v>10660609</v>
      </c>
      <c r="R7" s="52">
        <v>10720944</v>
      </c>
      <c r="S7" s="52">
        <v>10674884</v>
      </c>
      <c r="T7" s="52">
        <v>10632279</v>
      </c>
      <c r="U7" s="52">
        <v>10503197</v>
      </c>
      <c r="V7" s="52">
        <v>10419633</v>
      </c>
      <c r="W7" s="52">
        <v>10459067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548292</v>
      </c>
      <c r="C9" s="52">
        <v>568035</v>
      </c>
      <c r="D9" s="52">
        <v>600806</v>
      </c>
      <c r="E9" s="52">
        <v>657188</v>
      </c>
      <c r="F9" s="52">
        <v>711212</v>
      </c>
      <c r="G9" s="52">
        <v>768592</v>
      </c>
      <c r="H9" s="52">
        <v>825561</v>
      </c>
      <c r="I9" s="52">
        <v>827701</v>
      </c>
      <c r="J9" s="52">
        <v>814041</v>
      </c>
      <c r="K9" s="52">
        <v>786937</v>
      </c>
      <c r="L9" s="52">
        <v>769891</v>
      </c>
      <c r="M9" s="52">
        <v>763674</v>
      </c>
      <c r="N9" s="52">
        <v>766714</v>
      </c>
      <c r="O9" s="52">
        <v>778371</v>
      </c>
      <c r="P9" s="52">
        <v>779250</v>
      </c>
      <c r="Q9" s="52">
        <v>774252</v>
      </c>
      <c r="R9" s="52">
        <v>801535</v>
      </c>
      <c r="S9" s="52">
        <v>920639</v>
      </c>
      <c r="T9" s="52">
        <v>1065277</v>
      </c>
      <c r="U9" s="52">
        <v>1254428</v>
      </c>
      <c r="V9" s="52">
        <v>1344318</v>
      </c>
      <c r="W9" s="52">
        <v>1594106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8380916</v>
      </c>
      <c r="C11" s="52">
        <v>8446184</v>
      </c>
      <c r="D11" s="52">
        <v>8732388</v>
      </c>
      <c r="E11" s="52">
        <v>8937162</v>
      </c>
      <c r="F11" s="52">
        <v>9333205</v>
      </c>
      <c r="G11" s="52">
        <v>9614513</v>
      </c>
      <c r="H11" s="52">
        <v>9917372</v>
      </c>
      <c r="I11" s="52">
        <v>10085950</v>
      </c>
      <c r="J11" s="52">
        <v>10123211</v>
      </c>
      <c r="K11" s="52">
        <v>10185091</v>
      </c>
      <c r="L11" s="52">
        <v>10061960</v>
      </c>
      <c r="M11" s="52">
        <v>10034455</v>
      </c>
      <c r="N11" s="52">
        <v>9706067</v>
      </c>
      <c r="O11" s="52">
        <v>9401374</v>
      </c>
      <c r="P11" s="52">
        <v>9260299</v>
      </c>
      <c r="Q11" s="52">
        <v>9151705</v>
      </c>
      <c r="R11" s="52">
        <v>9106056</v>
      </c>
      <c r="S11" s="52">
        <v>9055303</v>
      </c>
      <c r="T11" s="52">
        <v>9082698</v>
      </c>
      <c r="U11" s="52">
        <v>9167749</v>
      </c>
      <c r="V11" s="52">
        <v>9224845</v>
      </c>
      <c r="W11" s="52">
        <v>9203926</v>
      </c>
      <c r="DA11" s="63" t="s">
        <v>1086</v>
      </c>
    </row>
    <row r="12" spans="1:105" ht="12" customHeight="1" x14ac:dyDescent="0.25">
      <c r="A12" s="97" t="s">
        <v>133</v>
      </c>
      <c r="B12" s="52">
        <v>3005</v>
      </c>
      <c r="C12" s="52">
        <v>2921</v>
      </c>
      <c r="D12" s="52">
        <v>3108</v>
      </c>
      <c r="E12" s="52">
        <v>2988</v>
      </c>
      <c r="F12" s="52">
        <v>3344</v>
      </c>
      <c r="G12" s="52">
        <v>3749</v>
      </c>
      <c r="H12" s="52">
        <v>4808</v>
      </c>
      <c r="I12" s="52">
        <v>5779</v>
      </c>
      <c r="J12" s="52">
        <v>6638</v>
      </c>
      <c r="K12" s="52">
        <v>8237</v>
      </c>
      <c r="L12" s="52">
        <v>10265</v>
      </c>
      <c r="M12" s="52">
        <v>13830</v>
      </c>
      <c r="N12" s="52">
        <v>13402</v>
      </c>
      <c r="O12" s="52">
        <v>12938</v>
      </c>
      <c r="P12" s="52">
        <v>12572</v>
      </c>
      <c r="Q12" s="52">
        <v>12138</v>
      </c>
      <c r="R12" s="52">
        <v>12676</v>
      </c>
      <c r="S12" s="52">
        <v>12311</v>
      </c>
      <c r="T12" s="52">
        <v>13129</v>
      </c>
      <c r="U12" s="52">
        <v>14217</v>
      </c>
      <c r="V12" s="52">
        <v>13994</v>
      </c>
      <c r="W12" s="52">
        <v>14750</v>
      </c>
      <c r="DA12" s="63" t="s">
        <v>1087</v>
      </c>
    </row>
    <row r="13" spans="1:105" ht="12" customHeight="1" x14ac:dyDescent="0.25">
      <c r="A13" s="97" t="s">
        <v>122</v>
      </c>
      <c r="B13" s="52">
        <v>35706</v>
      </c>
      <c r="C13" s="52">
        <v>418592</v>
      </c>
      <c r="D13" s="52">
        <v>475418</v>
      </c>
      <c r="E13" s="52">
        <v>488124</v>
      </c>
      <c r="F13" s="52">
        <v>523410</v>
      </c>
      <c r="G13" s="52">
        <v>414732</v>
      </c>
      <c r="H13" s="52">
        <v>510535</v>
      </c>
      <c r="I13" s="52">
        <v>475220</v>
      </c>
      <c r="J13" s="52">
        <v>596311</v>
      </c>
      <c r="K13" s="52">
        <v>505579</v>
      </c>
      <c r="L13" s="52">
        <v>626906</v>
      </c>
      <c r="M13" s="52">
        <v>730480</v>
      </c>
      <c r="N13" s="52">
        <v>1032481</v>
      </c>
      <c r="O13" s="52">
        <v>1201959</v>
      </c>
      <c r="P13" s="52">
        <v>1219010</v>
      </c>
      <c r="Q13" s="52">
        <v>1319991</v>
      </c>
      <c r="R13" s="52">
        <v>1405908</v>
      </c>
      <c r="S13" s="52">
        <v>1411107</v>
      </c>
      <c r="T13" s="52">
        <v>1341701</v>
      </c>
      <c r="U13" s="52">
        <v>1149689</v>
      </c>
      <c r="V13" s="52">
        <v>1023886</v>
      </c>
      <c r="W13" s="52">
        <v>1063304</v>
      </c>
      <c r="DA13" s="63" t="s">
        <v>1088</v>
      </c>
    </row>
    <row r="14" spans="1:105" ht="12" customHeight="1" x14ac:dyDescent="0.25">
      <c r="A14" s="97" t="s">
        <v>121</v>
      </c>
      <c r="B14" s="52">
        <v>1342</v>
      </c>
      <c r="C14" s="52">
        <v>12566</v>
      </c>
      <c r="D14" s="52">
        <v>14114</v>
      </c>
      <c r="E14" s="52">
        <v>14685</v>
      </c>
      <c r="F14" s="52">
        <v>16406</v>
      </c>
      <c r="G14" s="52">
        <v>13095</v>
      </c>
      <c r="H14" s="52">
        <v>20575</v>
      </c>
      <c r="I14" s="52">
        <v>21676</v>
      </c>
      <c r="J14" s="52">
        <v>39295</v>
      </c>
      <c r="K14" s="52">
        <v>42022</v>
      </c>
      <c r="L14" s="52">
        <v>80646</v>
      </c>
      <c r="M14" s="52">
        <v>105471</v>
      </c>
      <c r="N14" s="52">
        <v>141529</v>
      </c>
      <c r="O14" s="52">
        <v>153285</v>
      </c>
      <c r="P14" s="52">
        <v>159912</v>
      </c>
      <c r="Q14" s="52">
        <v>176775</v>
      </c>
      <c r="R14" s="52">
        <v>196304</v>
      </c>
      <c r="S14" s="52">
        <v>196163</v>
      </c>
      <c r="T14" s="52">
        <v>194751</v>
      </c>
      <c r="U14" s="52">
        <v>171542</v>
      </c>
      <c r="V14" s="52">
        <v>156908</v>
      </c>
      <c r="W14" s="52">
        <v>177087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8226081</v>
      </c>
      <c r="C16" s="52">
        <v>8290040</v>
      </c>
      <c r="D16" s="52">
        <v>8595259</v>
      </c>
      <c r="E16" s="52">
        <v>8829319</v>
      </c>
      <c r="F16" s="52">
        <v>9248308</v>
      </c>
      <c r="G16" s="52">
        <v>9536425</v>
      </c>
      <c r="H16" s="52">
        <v>9828368</v>
      </c>
      <c r="I16" s="52">
        <v>9972976</v>
      </c>
      <c r="J16" s="52">
        <v>9997071</v>
      </c>
      <c r="K16" s="52">
        <v>10091802</v>
      </c>
      <c r="L16" s="52">
        <v>10030315</v>
      </c>
      <c r="M16" s="52">
        <v>10100907</v>
      </c>
      <c r="N16" s="52">
        <v>9741881</v>
      </c>
      <c r="O16" s="52">
        <v>9369057</v>
      </c>
      <c r="P16" s="52">
        <v>9227627</v>
      </c>
      <c r="Q16" s="52">
        <v>9077575</v>
      </c>
      <c r="R16" s="52">
        <v>9036952</v>
      </c>
      <c r="S16" s="52">
        <v>8855308</v>
      </c>
      <c r="T16" s="52">
        <v>8724043</v>
      </c>
      <c r="U16" s="52">
        <v>8628233</v>
      </c>
      <c r="V16" s="52">
        <v>8529881</v>
      </c>
      <c r="W16" s="52">
        <v>8460010</v>
      </c>
      <c r="DA16" s="63" t="s">
        <v>1090</v>
      </c>
    </row>
    <row r="17" spans="1:105" ht="12" customHeight="1" x14ac:dyDescent="0.25">
      <c r="A17" s="109" t="s">
        <v>120</v>
      </c>
      <c r="B17" s="36">
        <v>194888</v>
      </c>
      <c r="C17" s="36">
        <v>590223</v>
      </c>
      <c r="D17" s="36">
        <v>629769</v>
      </c>
      <c r="E17" s="36">
        <v>613640</v>
      </c>
      <c r="F17" s="36">
        <v>628057</v>
      </c>
      <c r="G17" s="36">
        <v>509664</v>
      </c>
      <c r="H17" s="36">
        <v>624922</v>
      </c>
      <c r="I17" s="36">
        <v>615649</v>
      </c>
      <c r="J17" s="36">
        <v>768384</v>
      </c>
      <c r="K17" s="36">
        <v>649127</v>
      </c>
      <c r="L17" s="36">
        <v>749462</v>
      </c>
      <c r="M17" s="36">
        <v>783329</v>
      </c>
      <c r="N17" s="36">
        <v>1151598</v>
      </c>
      <c r="O17" s="36">
        <v>1400499</v>
      </c>
      <c r="P17" s="36">
        <v>1424166</v>
      </c>
      <c r="Q17" s="36">
        <v>1583034</v>
      </c>
      <c r="R17" s="36">
        <v>1683992</v>
      </c>
      <c r="S17" s="36">
        <v>1819576</v>
      </c>
      <c r="T17" s="36">
        <v>1908236</v>
      </c>
      <c r="U17" s="36">
        <v>1874964</v>
      </c>
      <c r="V17" s="36">
        <v>1889752</v>
      </c>
      <c r="W17" s="36">
        <v>1999057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657888</v>
      </c>
      <c r="D21" s="52">
        <v>658160</v>
      </c>
      <c r="E21" s="52">
        <v>660044</v>
      </c>
      <c r="F21" s="52">
        <v>664997</v>
      </c>
      <c r="G21" s="52">
        <v>674401</v>
      </c>
      <c r="H21" s="52">
        <v>689741</v>
      </c>
      <c r="I21" s="52">
        <v>712382</v>
      </c>
      <c r="J21" s="52">
        <v>743802</v>
      </c>
      <c r="K21" s="52">
        <v>785330</v>
      </c>
      <c r="L21" s="52">
        <v>838255</v>
      </c>
      <c r="M21" s="52">
        <v>903749</v>
      </c>
      <c r="N21" s="52">
        <v>983118</v>
      </c>
      <c r="O21" s="52">
        <v>946207</v>
      </c>
      <c r="P21" s="52">
        <v>531296</v>
      </c>
      <c r="Q21" s="52">
        <v>660554</v>
      </c>
      <c r="R21" s="52">
        <v>808462</v>
      </c>
      <c r="S21" s="52">
        <v>975961</v>
      </c>
      <c r="T21" s="52">
        <v>941470</v>
      </c>
      <c r="U21" s="52">
        <v>924132</v>
      </c>
      <c r="V21" s="52">
        <v>928589</v>
      </c>
      <c r="W21" s="52">
        <v>888789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85671</v>
      </c>
      <c r="D23" s="52">
        <v>85876</v>
      </c>
      <c r="E23" s="52">
        <v>87342</v>
      </c>
      <c r="F23" s="52">
        <v>91484</v>
      </c>
      <c r="G23" s="52">
        <v>99943</v>
      </c>
      <c r="H23" s="52">
        <v>114434</v>
      </c>
      <c r="I23" s="52">
        <v>85409</v>
      </c>
      <c r="J23" s="52">
        <v>83226</v>
      </c>
      <c r="K23" s="52">
        <v>126164</v>
      </c>
      <c r="L23" s="52">
        <v>136202</v>
      </c>
      <c r="M23" s="52">
        <v>142402</v>
      </c>
      <c r="N23" s="52">
        <v>138543</v>
      </c>
      <c r="O23" s="52">
        <v>150443</v>
      </c>
      <c r="P23" s="52">
        <v>110599</v>
      </c>
      <c r="Q23" s="52">
        <v>91904</v>
      </c>
      <c r="R23" s="52">
        <v>100604</v>
      </c>
      <c r="S23" s="52">
        <v>124158</v>
      </c>
      <c r="T23" s="52">
        <v>133643</v>
      </c>
      <c r="U23" s="52">
        <v>137042</v>
      </c>
      <c r="V23" s="52">
        <v>141640</v>
      </c>
      <c r="W23" s="52">
        <v>144762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654759</v>
      </c>
      <c r="D25" s="52">
        <v>654935</v>
      </c>
      <c r="E25" s="52">
        <v>656220</v>
      </c>
      <c r="F25" s="52">
        <v>659917</v>
      </c>
      <c r="G25" s="52">
        <v>667358</v>
      </c>
      <c r="H25" s="52">
        <v>687166</v>
      </c>
      <c r="I25" s="52">
        <v>698039</v>
      </c>
      <c r="J25" s="52">
        <v>728925</v>
      </c>
      <c r="K25" s="52">
        <v>765814</v>
      </c>
      <c r="L25" s="52">
        <v>831558</v>
      </c>
      <c r="M25" s="52">
        <v>896997</v>
      </c>
      <c r="N25" s="52">
        <v>973877</v>
      </c>
      <c r="O25" s="52">
        <v>935079</v>
      </c>
      <c r="P25" s="52">
        <v>514270</v>
      </c>
      <c r="Q25" s="52">
        <v>640864</v>
      </c>
      <c r="R25" s="52">
        <v>781179</v>
      </c>
      <c r="S25" s="52">
        <v>951168</v>
      </c>
      <c r="T25" s="52">
        <v>910364</v>
      </c>
      <c r="U25" s="52">
        <v>890748</v>
      </c>
      <c r="V25" s="52">
        <v>890775</v>
      </c>
      <c r="W25" s="52">
        <v>857250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235</v>
      </c>
      <c r="D26" s="52">
        <v>235</v>
      </c>
      <c r="E26" s="52">
        <v>234</v>
      </c>
      <c r="F26" s="52">
        <v>237</v>
      </c>
      <c r="G26" s="52">
        <v>239</v>
      </c>
      <c r="H26" s="52">
        <v>243</v>
      </c>
      <c r="I26" s="52">
        <v>249</v>
      </c>
      <c r="J26" s="52">
        <v>263</v>
      </c>
      <c r="K26" s="52">
        <v>279</v>
      </c>
      <c r="L26" s="52">
        <v>320</v>
      </c>
      <c r="M26" s="52">
        <v>361</v>
      </c>
      <c r="N26" s="52">
        <v>428</v>
      </c>
      <c r="O26" s="52">
        <v>464</v>
      </c>
      <c r="P26" s="52">
        <v>366</v>
      </c>
      <c r="Q26" s="52">
        <v>512</v>
      </c>
      <c r="R26" s="52">
        <v>660</v>
      </c>
      <c r="S26" s="52">
        <v>900</v>
      </c>
      <c r="T26" s="52">
        <v>946</v>
      </c>
      <c r="U26" s="52">
        <v>1033</v>
      </c>
      <c r="V26" s="52">
        <v>1255</v>
      </c>
      <c r="W26" s="52">
        <v>1312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5579</v>
      </c>
      <c r="D27" s="52">
        <v>6337</v>
      </c>
      <c r="E27" s="52">
        <v>11014</v>
      </c>
      <c r="F27" s="52">
        <v>20904</v>
      </c>
      <c r="G27" s="52">
        <v>108678</v>
      </c>
      <c r="H27" s="52">
        <v>7702</v>
      </c>
      <c r="I27" s="52">
        <v>60928</v>
      </c>
      <c r="J27" s="52">
        <v>115933</v>
      </c>
      <c r="K27" s="52">
        <v>159457</v>
      </c>
      <c r="L27" s="52">
        <v>48677</v>
      </c>
      <c r="M27" s="52">
        <v>46208</v>
      </c>
      <c r="N27" s="52">
        <v>62467</v>
      </c>
      <c r="O27" s="52">
        <v>72613</v>
      </c>
      <c r="P27" s="52">
        <v>114233</v>
      </c>
      <c r="Q27" s="52">
        <v>127639</v>
      </c>
      <c r="R27" s="52">
        <v>180616</v>
      </c>
      <c r="S27" s="52">
        <v>160675</v>
      </c>
      <c r="T27" s="52">
        <v>209075</v>
      </c>
      <c r="U27" s="52">
        <v>227678</v>
      </c>
      <c r="V27" s="52">
        <v>258529</v>
      </c>
      <c r="W27" s="52">
        <v>203062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210</v>
      </c>
      <c r="D28" s="52">
        <v>232</v>
      </c>
      <c r="E28" s="52">
        <v>369</v>
      </c>
      <c r="F28" s="52">
        <v>660</v>
      </c>
      <c r="G28" s="52">
        <v>3311</v>
      </c>
      <c r="H28" s="52">
        <v>239</v>
      </c>
      <c r="I28" s="52">
        <v>1837</v>
      </c>
      <c r="J28" s="52">
        <v>3547</v>
      </c>
      <c r="K28" s="52">
        <v>5030</v>
      </c>
      <c r="L28" s="52">
        <v>2238</v>
      </c>
      <c r="M28" s="52">
        <v>3020</v>
      </c>
      <c r="N28" s="52">
        <v>4960</v>
      </c>
      <c r="O28" s="52">
        <v>7501</v>
      </c>
      <c r="P28" s="52">
        <v>12563</v>
      </c>
      <c r="Q28" s="52">
        <v>16299</v>
      </c>
      <c r="R28" s="52">
        <v>23480</v>
      </c>
      <c r="S28" s="52">
        <v>25144</v>
      </c>
      <c r="T28" s="52">
        <v>33276</v>
      </c>
      <c r="U28" s="52">
        <v>29492</v>
      </c>
      <c r="V28" s="52">
        <v>30200</v>
      </c>
      <c r="W28" s="52">
        <v>25285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1285325</v>
      </c>
      <c r="D30" s="52">
        <v>1287960</v>
      </c>
      <c r="E30" s="52">
        <v>1306882</v>
      </c>
      <c r="F30" s="52">
        <v>1360190</v>
      </c>
      <c r="G30" s="52">
        <v>1466498</v>
      </c>
      <c r="H30" s="52">
        <v>1646143</v>
      </c>
      <c r="I30" s="52">
        <v>1148910</v>
      </c>
      <c r="J30" s="52">
        <v>1231910</v>
      </c>
      <c r="K30" s="52">
        <v>1533457</v>
      </c>
      <c r="L30" s="52">
        <v>1637801</v>
      </c>
      <c r="M30" s="52">
        <v>1698385</v>
      </c>
      <c r="N30" s="52">
        <v>1796590</v>
      </c>
      <c r="O30" s="52">
        <v>1699866</v>
      </c>
      <c r="P30" s="52">
        <v>1297962</v>
      </c>
      <c r="Q30" s="52">
        <v>1392611</v>
      </c>
      <c r="R30" s="52">
        <v>1533616</v>
      </c>
      <c r="S30" s="52">
        <v>1659650</v>
      </c>
      <c r="T30" s="52">
        <v>1565680</v>
      </c>
      <c r="U30" s="52">
        <v>1500843</v>
      </c>
      <c r="V30" s="52">
        <v>1368368</v>
      </c>
      <c r="W30" s="52">
        <v>1309897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30451</v>
      </c>
      <c r="D31" s="36">
        <v>31283</v>
      </c>
      <c r="E31" s="36">
        <v>36411</v>
      </c>
      <c r="F31" s="36">
        <v>47261</v>
      </c>
      <c r="G31" s="36">
        <v>479439</v>
      </c>
      <c r="H31" s="36">
        <v>7423</v>
      </c>
      <c r="I31" s="36">
        <v>17365</v>
      </c>
      <c r="J31" s="36">
        <v>34555</v>
      </c>
      <c r="K31" s="36">
        <v>141370</v>
      </c>
      <c r="L31" s="36">
        <v>54782</v>
      </c>
      <c r="M31" s="36">
        <v>87735</v>
      </c>
      <c r="N31" s="36">
        <v>130049</v>
      </c>
      <c r="O31" s="36">
        <v>184779</v>
      </c>
      <c r="P31" s="36">
        <v>104504</v>
      </c>
      <c r="Q31" s="36">
        <v>107217</v>
      </c>
      <c r="R31" s="36">
        <v>166941</v>
      </c>
      <c r="S31" s="36">
        <v>173073</v>
      </c>
      <c r="T31" s="36">
        <v>243007</v>
      </c>
      <c r="U31" s="36">
        <v>289138</v>
      </c>
      <c r="V31" s="36">
        <v>358398</v>
      </c>
      <c r="W31" s="36">
        <v>289496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1117182</v>
      </c>
      <c r="D35" s="52">
        <v>1002925</v>
      </c>
      <c r="E35" s="52">
        <v>877975</v>
      </c>
      <c r="F35" s="52">
        <v>1098403</v>
      </c>
      <c r="G35" s="52">
        <v>844125</v>
      </c>
      <c r="H35" s="52">
        <v>1096942</v>
      </c>
      <c r="I35" s="52">
        <v>847717</v>
      </c>
      <c r="J35" s="52">
        <v>920632</v>
      </c>
      <c r="K35" s="52">
        <v>760804</v>
      </c>
      <c r="L35" s="52">
        <v>877103</v>
      </c>
      <c r="M35" s="52">
        <v>1008208</v>
      </c>
      <c r="N35" s="52">
        <v>992361</v>
      </c>
      <c r="O35" s="52">
        <v>822284</v>
      </c>
      <c r="P35" s="52">
        <v>413533</v>
      </c>
      <c r="Q35" s="52">
        <v>669370</v>
      </c>
      <c r="R35" s="52">
        <v>868797</v>
      </c>
      <c r="S35" s="52">
        <v>929901</v>
      </c>
      <c r="T35" s="52">
        <v>898865</v>
      </c>
      <c r="U35" s="52">
        <v>795050</v>
      </c>
      <c r="V35" s="52">
        <v>845025</v>
      </c>
      <c r="W35" s="52">
        <v>928223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105414</v>
      </c>
      <c r="D37" s="52">
        <v>118647</v>
      </c>
      <c r="E37" s="52">
        <v>143724</v>
      </c>
      <c r="F37" s="52">
        <v>145508</v>
      </c>
      <c r="G37" s="52">
        <v>157323</v>
      </c>
      <c r="H37" s="52">
        <v>171403</v>
      </c>
      <c r="I37" s="52">
        <v>87549</v>
      </c>
      <c r="J37" s="52">
        <v>69566</v>
      </c>
      <c r="K37" s="52">
        <v>99060</v>
      </c>
      <c r="L37" s="52">
        <v>119156</v>
      </c>
      <c r="M37" s="52">
        <v>136185</v>
      </c>
      <c r="N37" s="52">
        <v>141583</v>
      </c>
      <c r="O37" s="52">
        <v>162100</v>
      </c>
      <c r="P37" s="52">
        <v>111478</v>
      </c>
      <c r="Q37" s="52">
        <v>86906</v>
      </c>
      <c r="R37" s="52">
        <v>127887</v>
      </c>
      <c r="S37" s="52">
        <v>243262</v>
      </c>
      <c r="T37" s="52">
        <v>278281</v>
      </c>
      <c r="U37" s="52">
        <v>326193</v>
      </c>
      <c r="V37" s="52">
        <v>231530</v>
      </c>
      <c r="W37" s="52">
        <v>394550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720027</v>
      </c>
      <c r="D39" s="52">
        <v>941139</v>
      </c>
      <c r="E39" s="52">
        <v>860994</v>
      </c>
      <c r="F39" s="52">
        <v>1055960</v>
      </c>
      <c r="G39" s="52">
        <v>948666</v>
      </c>
      <c r="H39" s="52">
        <v>990025</v>
      </c>
      <c r="I39" s="52">
        <v>866617</v>
      </c>
      <c r="J39" s="52">
        <v>766186</v>
      </c>
      <c r="K39" s="52">
        <v>827694</v>
      </c>
      <c r="L39" s="52">
        <v>708427</v>
      </c>
      <c r="M39" s="52">
        <v>869492</v>
      </c>
      <c r="N39" s="52">
        <v>645489</v>
      </c>
      <c r="O39" s="52">
        <v>630386</v>
      </c>
      <c r="P39" s="52">
        <v>373195</v>
      </c>
      <c r="Q39" s="52">
        <v>532270</v>
      </c>
      <c r="R39" s="52">
        <v>735530</v>
      </c>
      <c r="S39" s="52">
        <v>900415</v>
      </c>
      <c r="T39" s="52">
        <v>937759</v>
      </c>
      <c r="U39" s="52">
        <v>975799</v>
      </c>
      <c r="V39" s="52">
        <v>947871</v>
      </c>
      <c r="W39" s="52">
        <v>836331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151</v>
      </c>
      <c r="D40" s="52">
        <v>422</v>
      </c>
      <c r="E40" s="52">
        <v>114</v>
      </c>
      <c r="F40" s="52">
        <v>593</v>
      </c>
      <c r="G40" s="52">
        <v>644</v>
      </c>
      <c r="H40" s="52">
        <v>1302</v>
      </c>
      <c r="I40" s="52">
        <v>1220</v>
      </c>
      <c r="J40" s="52">
        <v>1122</v>
      </c>
      <c r="K40" s="52">
        <v>1878</v>
      </c>
      <c r="L40" s="52">
        <v>2348</v>
      </c>
      <c r="M40" s="52">
        <v>3926</v>
      </c>
      <c r="N40" s="52">
        <v>0</v>
      </c>
      <c r="O40" s="52">
        <v>0</v>
      </c>
      <c r="P40" s="52">
        <v>0</v>
      </c>
      <c r="Q40" s="52">
        <v>78</v>
      </c>
      <c r="R40" s="52">
        <v>1198</v>
      </c>
      <c r="S40" s="52">
        <v>535</v>
      </c>
      <c r="T40" s="52">
        <v>1764</v>
      </c>
      <c r="U40" s="52">
        <v>2121</v>
      </c>
      <c r="V40" s="52">
        <v>1032</v>
      </c>
      <c r="W40" s="52">
        <v>2068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388465</v>
      </c>
      <c r="D41" s="52">
        <v>63163</v>
      </c>
      <c r="E41" s="52">
        <v>23720</v>
      </c>
      <c r="F41" s="52">
        <v>56190</v>
      </c>
      <c r="G41" s="52">
        <v>0</v>
      </c>
      <c r="H41" s="52">
        <v>103505</v>
      </c>
      <c r="I41" s="52">
        <v>25613</v>
      </c>
      <c r="J41" s="52">
        <v>237024</v>
      </c>
      <c r="K41" s="52">
        <v>68725</v>
      </c>
      <c r="L41" s="52">
        <v>170004</v>
      </c>
      <c r="M41" s="52">
        <v>149782</v>
      </c>
      <c r="N41" s="52">
        <v>364468</v>
      </c>
      <c r="O41" s="52">
        <v>242091</v>
      </c>
      <c r="P41" s="52">
        <v>131284</v>
      </c>
      <c r="Q41" s="52">
        <v>228620</v>
      </c>
      <c r="R41" s="52">
        <v>266533</v>
      </c>
      <c r="S41" s="52">
        <v>165874</v>
      </c>
      <c r="T41" s="52">
        <v>139669</v>
      </c>
      <c r="U41" s="52">
        <v>35666</v>
      </c>
      <c r="V41" s="52">
        <v>132726</v>
      </c>
      <c r="W41" s="52">
        <v>242480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11434</v>
      </c>
      <c r="D42" s="52">
        <v>1780</v>
      </c>
      <c r="E42" s="52">
        <v>940</v>
      </c>
      <c r="F42" s="52">
        <v>2381</v>
      </c>
      <c r="G42" s="52">
        <v>0</v>
      </c>
      <c r="H42" s="52">
        <v>7719</v>
      </c>
      <c r="I42" s="52">
        <v>2938</v>
      </c>
      <c r="J42" s="52">
        <v>21166</v>
      </c>
      <c r="K42" s="52">
        <v>7757</v>
      </c>
      <c r="L42" s="52">
        <v>40862</v>
      </c>
      <c r="M42" s="52">
        <v>27845</v>
      </c>
      <c r="N42" s="52">
        <v>41018</v>
      </c>
      <c r="O42" s="52">
        <v>19257</v>
      </c>
      <c r="P42" s="52">
        <v>19190</v>
      </c>
      <c r="Q42" s="52">
        <v>33162</v>
      </c>
      <c r="R42" s="52">
        <v>43009</v>
      </c>
      <c r="S42" s="52">
        <v>25003</v>
      </c>
      <c r="T42" s="52">
        <v>31864</v>
      </c>
      <c r="U42" s="52">
        <v>6283</v>
      </c>
      <c r="V42" s="52">
        <v>15566</v>
      </c>
      <c r="W42" s="52">
        <v>45464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1349284</v>
      </c>
      <c r="D44" s="52">
        <v>1593179</v>
      </c>
      <c r="E44" s="52">
        <v>1540942</v>
      </c>
      <c r="F44" s="52">
        <v>1779179</v>
      </c>
      <c r="G44" s="52">
        <v>1754615</v>
      </c>
      <c r="H44" s="52">
        <v>1938086</v>
      </c>
      <c r="I44" s="52">
        <v>1293518</v>
      </c>
      <c r="J44" s="52">
        <v>1256005</v>
      </c>
      <c r="K44" s="52">
        <v>1628188</v>
      </c>
      <c r="L44" s="52">
        <v>1576314</v>
      </c>
      <c r="M44" s="52">
        <v>1768977</v>
      </c>
      <c r="N44" s="52">
        <v>1437564</v>
      </c>
      <c r="O44" s="52">
        <v>1327042</v>
      </c>
      <c r="P44" s="52">
        <v>1156532</v>
      </c>
      <c r="Q44" s="52">
        <v>1242559</v>
      </c>
      <c r="R44" s="52">
        <v>1492993</v>
      </c>
      <c r="S44" s="52">
        <v>1478006</v>
      </c>
      <c r="T44" s="52">
        <v>1434415</v>
      </c>
      <c r="U44" s="52">
        <v>1405033</v>
      </c>
      <c r="V44" s="52">
        <v>1270016</v>
      </c>
      <c r="W44" s="52">
        <v>1240026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425786</v>
      </c>
      <c r="D45" s="36">
        <v>70829</v>
      </c>
      <c r="E45" s="36">
        <v>20282</v>
      </c>
      <c r="F45" s="36">
        <v>61678</v>
      </c>
      <c r="G45" s="36">
        <v>361046</v>
      </c>
      <c r="H45" s="36">
        <v>122681</v>
      </c>
      <c r="I45" s="36">
        <v>8092</v>
      </c>
      <c r="J45" s="36">
        <v>187290</v>
      </c>
      <c r="K45" s="36">
        <v>22113</v>
      </c>
      <c r="L45" s="36">
        <v>155117</v>
      </c>
      <c r="M45" s="36">
        <v>121602</v>
      </c>
      <c r="N45" s="36">
        <v>498318</v>
      </c>
      <c r="O45" s="36">
        <v>433680</v>
      </c>
      <c r="P45" s="36">
        <v>128171</v>
      </c>
      <c r="Q45" s="36">
        <v>266085</v>
      </c>
      <c r="R45" s="36">
        <v>267899</v>
      </c>
      <c r="S45" s="36">
        <v>308657</v>
      </c>
      <c r="T45" s="36">
        <v>331667</v>
      </c>
      <c r="U45" s="36">
        <v>255866</v>
      </c>
      <c r="V45" s="36">
        <v>373186</v>
      </c>
      <c r="W45" s="36">
        <v>398801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378820</v>
      </c>
      <c r="D49" s="52">
        <v>340594</v>
      </c>
      <c r="E49" s="52">
        <v>301933</v>
      </c>
      <c r="F49" s="52">
        <v>377969</v>
      </c>
      <c r="G49" s="52">
        <v>241435</v>
      </c>
      <c r="H49" s="52">
        <v>420962</v>
      </c>
      <c r="I49" s="52">
        <v>266306</v>
      </c>
      <c r="J49" s="52">
        <v>357126</v>
      </c>
      <c r="K49" s="52">
        <v>243474</v>
      </c>
      <c r="L49" s="52">
        <v>304294</v>
      </c>
      <c r="M49" s="52">
        <v>259742</v>
      </c>
      <c r="N49" s="52">
        <v>273373</v>
      </c>
      <c r="O49" s="52">
        <v>242381</v>
      </c>
      <c r="P49" s="52">
        <v>255450</v>
      </c>
      <c r="Q49" s="52">
        <v>329639</v>
      </c>
      <c r="R49" s="52">
        <v>335010</v>
      </c>
      <c r="S49" s="52">
        <v>276519</v>
      </c>
      <c r="T49" s="52">
        <v>271536</v>
      </c>
      <c r="U49" s="52">
        <v>234823</v>
      </c>
      <c r="V49" s="52">
        <v>249657</v>
      </c>
      <c r="W49" s="52">
        <v>297081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4190</v>
      </c>
      <c r="D51" s="52">
        <v>12108</v>
      </c>
      <c r="E51" s="52">
        <v>2077</v>
      </c>
      <c r="F51" s="52">
        <v>3415</v>
      </c>
      <c r="G51" s="52">
        <v>1809</v>
      </c>
      <c r="H51" s="52">
        <v>3777</v>
      </c>
      <c r="I51" s="52">
        <v>1102</v>
      </c>
      <c r="J51" s="52">
        <v>7174</v>
      </c>
      <c r="K51" s="52">
        <v>14824</v>
      </c>
      <c r="L51" s="52">
        <v>10894</v>
      </c>
      <c r="M51" s="52">
        <v>6817</v>
      </c>
      <c r="N51" s="52">
        <v>6505</v>
      </c>
      <c r="O51" s="52">
        <v>11162</v>
      </c>
      <c r="P51" s="52">
        <v>4979</v>
      </c>
      <c r="Q51" s="52">
        <v>9424</v>
      </c>
      <c r="R51" s="52">
        <v>24843</v>
      </c>
      <c r="S51" s="52">
        <v>26491</v>
      </c>
      <c r="T51" s="52">
        <v>19250</v>
      </c>
      <c r="U51" s="52">
        <v>38181</v>
      </c>
      <c r="V51" s="52">
        <v>16891</v>
      </c>
      <c r="W51" s="52">
        <v>64580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243169</v>
      </c>
      <c r="D53" s="52">
        <v>318396</v>
      </c>
      <c r="E53" s="52">
        <v>293413</v>
      </c>
      <c r="F53" s="52">
        <v>357613</v>
      </c>
      <c r="G53" s="52">
        <v>241271</v>
      </c>
      <c r="H53" s="52">
        <v>377782</v>
      </c>
      <c r="I53" s="52">
        <v>256975</v>
      </c>
      <c r="J53" s="52">
        <v>258220</v>
      </c>
      <c r="K53" s="52">
        <v>219857</v>
      </c>
      <c r="L53" s="52">
        <v>230375</v>
      </c>
      <c r="M53" s="52">
        <v>213017</v>
      </c>
      <c r="N53" s="52">
        <v>161671</v>
      </c>
      <c r="O53" s="52">
        <v>165345</v>
      </c>
      <c r="P53" s="52">
        <v>164558</v>
      </c>
      <c r="Q53" s="52">
        <v>203325</v>
      </c>
      <c r="R53" s="52">
        <v>217975</v>
      </c>
      <c r="S53" s="52">
        <v>219626</v>
      </c>
      <c r="T53" s="52">
        <v>219305</v>
      </c>
      <c r="U53" s="52">
        <v>222013</v>
      </c>
      <c r="V53" s="52">
        <v>207729</v>
      </c>
      <c r="W53" s="52">
        <v>206530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51</v>
      </c>
      <c r="D54" s="52">
        <v>143</v>
      </c>
      <c r="E54" s="52">
        <v>39</v>
      </c>
      <c r="F54" s="52">
        <v>201</v>
      </c>
      <c r="G54" s="52">
        <v>164</v>
      </c>
      <c r="H54" s="52">
        <v>497</v>
      </c>
      <c r="I54" s="52">
        <v>362</v>
      </c>
      <c r="J54" s="52">
        <v>378</v>
      </c>
      <c r="K54" s="52">
        <v>499</v>
      </c>
      <c r="L54" s="52">
        <v>764</v>
      </c>
      <c r="M54" s="52">
        <v>963</v>
      </c>
      <c r="N54" s="52">
        <v>0</v>
      </c>
      <c r="O54" s="52">
        <v>0</v>
      </c>
      <c r="P54" s="52">
        <v>0</v>
      </c>
      <c r="Q54" s="52">
        <v>31</v>
      </c>
      <c r="R54" s="52">
        <v>357</v>
      </c>
      <c r="S54" s="52">
        <v>133</v>
      </c>
      <c r="T54" s="52">
        <v>413</v>
      </c>
      <c r="U54" s="52">
        <v>484</v>
      </c>
      <c r="V54" s="52">
        <v>228</v>
      </c>
      <c r="W54" s="52">
        <v>512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131723</v>
      </c>
      <c r="D55" s="52">
        <v>21450</v>
      </c>
      <c r="E55" s="52">
        <v>8158</v>
      </c>
      <c r="F55" s="52">
        <v>19336</v>
      </c>
      <c r="G55" s="52">
        <v>0</v>
      </c>
      <c r="H55" s="52">
        <v>39721</v>
      </c>
      <c r="I55" s="52">
        <v>8046</v>
      </c>
      <c r="J55" s="52">
        <v>90451</v>
      </c>
      <c r="K55" s="52">
        <v>20773</v>
      </c>
      <c r="L55" s="52">
        <v>58978</v>
      </c>
      <c r="M55" s="52">
        <v>38588</v>
      </c>
      <c r="N55" s="52">
        <v>100402</v>
      </c>
      <c r="O55" s="52">
        <v>71359</v>
      </c>
      <c r="P55" s="52">
        <v>79300</v>
      </c>
      <c r="Q55" s="52">
        <v>110286</v>
      </c>
      <c r="R55" s="52">
        <v>100466</v>
      </c>
      <c r="S55" s="52">
        <v>49325</v>
      </c>
      <c r="T55" s="52">
        <v>42192</v>
      </c>
      <c r="U55" s="52">
        <v>10479</v>
      </c>
      <c r="V55" s="52">
        <v>37323</v>
      </c>
      <c r="W55" s="52">
        <v>75822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3877</v>
      </c>
      <c r="D56" s="52">
        <v>605</v>
      </c>
      <c r="E56" s="52">
        <v>323</v>
      </c>
      <c r="F56" s="52">
        <v>819</v>
      </c>
      <c r="G56" s="52">
        <v>0</v>
      </c>
      <c r="H56" s="52">
        <v>2962</v>
      </c>
      <c r="I56" s="52">
        <v>923</v>
      </c>
      <c r="J56" s="52">
        <v>8077</v>
      </c>
      <c r="K56" s="52">
        <v>2345</v>
      </c>
      <c r="L56" s="52">
        <v>14177</v>
      </c>
      <c r="M56" s="52">
        <v>7174</v>
      </c>
      <c r="N56" s="52">
        <v>11300</v>
      </c>
      <c r="O56" s="52">
        <v>5677</v>
      </c>
      <c r="P56" s="52">
        <v>11592</v>
      </c>
      <c r="Q56" s="52">
        <v>15997</v>
      </c>
      <c r="R56" s="52">
        <v>16212</v>
      </c>
      <c r="S56" s="52">
        <v>7435</v>
      </c>
      <c r="T56" s="52">
        <v>9626</v>
      </c>
      <c r="U56" s="52">
        <v>1847</v>
      </c>
      <c r="V56" s="52">
        <v>4377</v>
      </c>
      <c r="W56" s="52">
        <v>14217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234442</v>
      </c>
      <c r="D58" s="52">
        <v>316540</v>
      </c>
      <c r="E58" s="52">
        <v>294958</v>
      </c>
      <c r="F58" s="52">
        <v>356745</v>
      </c>
      <c r="G58" s="52">
        <v>165556</v>
      </c>
      <c r="H58" s="52">
        <v>373882</v>
      </c>
      <c r="I58" s="52">
        <v>263764</v>
      </c>
      <c r="J58" s="52">
        <v>291573</v>
      </c>
      <c r="K58" s="52">
        <v>238156</v>
      </c>
      <c r="L58" s="52">
        <v>263630</v>
      </c>
      <c r="M58" s="52">
        <v>234674</v>
      </c>
      <c r="N58" s="52">
        <v>172947</v>
      </c>
      <c r="O58" s="52">
        <v>156917</v>
      </c>
      <c r="P58" s="52">
        <v>216982</v>
      </c>
      <c r="Q58" s="52">
        <v>244534</v>
      </c>
      <c r="R58" s="52">
        <v>258946</v>
      </c>
      <c r="S58" s="52">
        <v>206905</v>
      </c>
      <c r="T58" s="52">
        <v>199131</v>
      </c>
      <c r="U58" s="52">
        <v>183184</v>
      </c>
      <c r="V58" s="52">
        <v>171854</v>
      </c>
      <c r="W58" s="52">
        <v>198948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144378</v>
      </c>
      <c r="D59" s="36">
        <v>24054</v>
      </c>
      <c r="E59" s="36">
        <v>6975</v>
      </c>
      <c r="F59" s="36">
        <v>21224</v>
      </c>
      <c r="G59" s="36">
        <v>75879</v>
      </c>
      <c r="H59" s="36">
        <v>47080</v>
      </c>
      <c r="I59" s="36">
        <v>2542</v>
      </c>
      <c r="J59" s="36">
        <v>65553</v>
      </c>
      <c r="K59" s="36">
        <v>5318</v>
      </c>
      <c r="L59" s="36">
        <v>40664</v>
      </c>
      <c r="M59" s="36">
        <v>25068</v>
      </c>
      <c r="N59" s="36">
        <v>100426</v>
      </c>
      <c r="O59" s="36">
        <v>85464</v>
      </c>
      <c r="P59" s="36">
        <v>38468</v>
      </c>
      <c r="Q59" s="36">
        <v>85105</v>
      </c>
      <c r="R59" s="36">
        <v>76064</v>
      </c>
      <c r="S59" s="36">
        <v>69614</v>
      </c>
      <c r="T59" s="36">
        <v>72405</v>
      </c>
      <c r="U59" s="36">
        <v>51639</v>
      </c>
      <c r="V59" s="36">
        <v>77803</v>
      </c>
      <c r="W59" s="36">
        <v>98133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738362</v>
      </c>
      <c r="D63" s="52">
        <v>662331</v>
      </c>
      <c r="E63" s="52">
        <v>576042</v>
      </c>
      <c r="F63" s="52">
        <v>720434</v>
      </c>
      <c r="G63" s="52">
        <v>602690</v>
      </c>
      <c r="H63" s="52">
        <v>675980</v>
      </c>
      <c r="I63" s="52">
        <v>581411</v>
      </c>
      <c r="J63" s="52">
        <v>563506</v>
      </c>
      <c r="K63" s="52">
        <v>517330</v>
      </c>
      <c r="L63" s="52">
        <v>572809</v>
      </c>
      <c r="M63" s="52">
        <v>748466</v>
      </c>
      <c r="N63" s="52">
        <v>718988</v>
      </c>
      <c r="O63" s="52">
        <v>579903</v>
      </c>
      <c r="P63" s="52">
        <v>158083</v>
      </c>
      <c r="Q63" s="52">
        <v>339731</v>
      </c>
      <c r="R63" s="52">
        <v>533787</v>
      </c>
      <c r="S63" s="52">
        <v>653382</v>
      </c>
      <c r="T63" s="52">
        <v>627329</v>
      </c>
      <c r="U63" s="52">
        <v>560227</v>
      </c>
      <c r="V63" s="52">
        <v>595368</v>
      </c>
      <c r="W63" s="52">
        <v>631142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101224</v>
      </c>
      <c r="D65" s="52">
        <v>106539</v>
      </c>
      <c r="E65" s="52">
        <v>141647</v>
      </c>
      <c r="F65" s="52">
        <v>142093</v>
      </c>
      <c r="G65" s="52">
        <v>155514</v>
      </c>
      <c r="H65" s="52">
        <v>167626</v>
      </c>
      <c r="I65" s="52">
        <v>86447</v>
      </c>
      <c r="J65" s="52">
        <v>62392</v>
      </c>
      <c r="K65" s="52">
        <v>84236</v>
      </c>
      <c r="L65" s="52">
        <v>108262</v>
      </c>
      <c r="M65" s="52">
        <v>129368</v>
      </c>
      <c r="N65" s="52">
        <v>135078</v>
      </c>
      <c r="O65" s="52">
        <v>150938</v>
      </c>
      <c r="P65" s="52">
        <v>106499</v>
      </c>
      <c r="Q65" s="52">
        <v>77482</v>
      </c>
      <c r="R65" s="52">
        <v>103044</v>
      </c>
      <c r="S65" s="52">
        <v>216771</v>
      </c>
      <c r="T65" s="52">
        <v>259031</v>
      </c>
      <c r="U65" s="52">
        <v>288012</v>
      </c>
      <c r="V65" s="52">
        <v>214639</v>
      </c>
      <c r="W65" s="52">
        <v>329970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476858</v>
      </c>
      <c r="D67" s="52">
        <f t="shared" si="0"/>
        <v>622743</v>
      </c>
      <c r="E67" s="52">
        <f t="shared" si="0"/>
        <v>567581</v>
      </c>
      <c r="F67" s="52">
        <f t="shared" si="0"/>
        <v>698347</v>
      </c>
      <c r="G67" s="52">
        <f t="shared" si="0"/>
        <v>707395</v>
      </c>
      <c r="H67" s="52">
        <f t="shared" si="0"/>
        <v>612243</v>
      </c>
      <c r="I67" s="52">
        <f t="shared" si="0"/>
        <v>609642</v>
      </c>
      <c r="J67" s="52">
        <f t="shared" si="0"/>
        <v>507966</v>
      </c>
      <c r="K67" s="52">
        <f t="shared" si="0"/>
        <v>607837</v>
      </c>
      <c r="L67" s="52">
        <f t="shared" si="0"/>
        <v>478052</v>
      </c>
      <c r="M67" s="52">
        <f t="shared" si="0"/>
        <v>656475</v>
      </c>
      <c r="N67" s="52">
        <f t="shared" si="0"/>
        <v>483818</v>
      </c>
      <c r="O67" s="52">
        <f t="shared" si="0"/>
        <v>465041</v>
      </c>
      <c r="P67" s="52">
        <f t="shared" si="0"/>
        <v>208637</v>
      </c>
      <c r="Q67" s="52">
        <f t="shared" si="0"/>
        <v>328945</v>
      </c>
      <c r="R67" s="52">
        <f t="shared" ref="R67:V67" si="1">R39-R53</f>
        <v>517555</v>
      </c>
      <c r="S67" s="52">
        <f t="shared" si="1"/>
        <v>680789</v>
      </c>
      <c r="T67" s="52">
        <f t="shared" si="1"/>
        <v>718454</v>
      </c>
      <c r="U67" s="52">
        <f t="shared" si="1"/>
        <v>753786</v>
      </c>
      <c r="V67" s="52">
        <f t="shared" si="1"/>
        <v>740142</v>
      </c>
      <c r="W67" s="52">
        <f t="shared" ref="W67" si="2">W39-W53</f>
        <v>629801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100</v>
      </c>
      <c r="D68" s="52">
        <f t="shared" si="3"/>
        <v>279</v>
      </c>
      <c r="E68" s="52">
        <f t="shared" si="3"/>
        <v>75</v>
      </c>
      <c r="F68" s="52">
        <f t="shared" si="3"/>
        <v>392</v>
      </c>
      <c r="G68" s="52">
        <f t="shared" si="3"/>
        <v>480</v>
      </c>
      <c r="H68" s="52">
        <f t="shared" si="3"/>
        <v>805</v>
      </c>
      <c r="I68" s="52">
        <f t="shared" si="3"/>
        <v>858</v>
      </c>
      <c r="J68" s="52">
        <f t="shared" si="3"/>
        <v>744</v>
      </c>
      <c r="K68" s="52">
        <f t="shared" si="3"/>
        <v>1379</v>
      </c>
      <c r="L68" s="52">
        <f t="shared" si="3"/>
        <v>1584</v>
      </c>
      <c r="M68" s="52">
        <f t="shared" si="3"/>
        <v>2963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47</v>
      </c>
      <c r="R68" s="52">
        <f t="shared" ref="R68:V68" si="4">R40-R54</f>
        <v>841</v>
      </c>
      <c r="S68" s="52">
        <f t="shared" si="4"/>
        <v>402</v>
      </c>
      <c r="T68" s="52">
        <f t="shared" si="4"/>
        <v>1351</v>
      </c>
      <c r="U68" s="52">
        <f t="shared" si="4"/>
        <v>1637</v>
      </c>
      <c r="V68" s="52">
        <f t="shared" si="4"/>
        <v>804</v>
      </c>
      <c r="W68" s="52">
        <f t="shared" ref="W68" si="5">W40-W54</f>
        <v>1556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256742</v>
      </c>
      <c r="D69" s="52">
        <f t="shared" si="6"/>
        <v>41713</v>
      </c>
      <c r="E69" s="52">
        <f t="shared" si="6"/>
        <v>15562</v>
      </c>
      <c r="F69" s="52">
        <f t="shared" si="6"/>
        <v>36854</v>
      </c>
      <c r="G69" s="52">
        <f t="shared" si="6"/>
        <v>0</v>
      </c>
      <c r="H69" s="52">
        <f t="shared" si="6"/>
        <v>63784</v>
      </c>
      <c r="I69" s="52">
        <f t="shared" si="6"/>
        <v>17567</v>
      </c>
      <c r="J69" s="52">
        <f t="shared" si="6"/>
        <v>146573</v>
      </c>
      <c r="K69" s="52">
        <f t="shared" si="6"/>
        <v>47952</v>
      </c>
      <c r="L69" s="52">
        <f t="shared" si="6"/>
        <v>111026</v>
      </c>
      <c r="M69" s="52">
        <f t="shared" si="6"/>
        <v>111194</v>
      </c>
      <c r="N69" s="52">
        <f t="shared" si="6"/>
        <v>264066</v>
      </c>
      <c r="O69" s="52">
        <f t="shared" si="6"/>
        <v>170732</v>
      </c>
      <c r="P69" s="52">
        <f t="shared" si="6"/>
        <v>51984</v>
      </c>
      <c r="Q69" s="52">
        <f t="shared" si="6"/>
        <v>118334</v>
      </c>
      <c r="R69" s="52">
        <f t="shared" ref="R69:V69" si="7">R41-R55</f>
        <v>166067</v>
      </c>
      <c r="S69" s="52">
        <f t="shared" si="7"/>
        <v>116549</v>
      </c>
      <c r="T69" s="52">
        <f t="shared" si="7"/>
        <v>97477</v>
      </c>
      <c r="U69" s="52">
        <f t="shared" si="7"/>
        <v>25187</v>
      </c>
      <c r="V69" s="52">
        <f t="shared" si="7"/>
        <v>95403</v>
      </c>
      <c r="W69" s="52">
        <f t="shared" ref="W69" si="8">W41-W55</f>
        <v>166658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7557</v>
      </c>
      <c r="D70" s="52">
        <f t="shared" si="9"/>
        <v>1175</v>
      </c>
      <c r="E70" s="52">
        <f t="shared" si="9"/>
        <v>617</v>
      </c>
      <c r="F70" s="52">
        <f t="shared" si="9"/>
        <v>1562</v>
      </c>
      <c r="G70" s="52">
        <f t="shared" si="9"/>
        <v>0</v>
      </c>
      <c r="H70" s="52">
        <f t="shared" si="9"/>
        <v>4757</v>
      </c>
      <c r="I70" s="52">
        <f t="shared" si="9"/>
        <v>2015</v>
      </c>
      <c r="J70" s="52">
        <f t="shared" si="9"/>
        <v>13089</v>
      </c>
      <c r="K70" s="52">
        <f t="shared" si="9"/>
        <v>5412</v>
      </c>
      <c r="L70" s="52">
        <f t="shared" si="9"/>
        <v>26685</v>
      </c>
      <c r="M70" s="52">
        <f t="shared" si="9"/>
        <v>20671</v>
      </c>
      <c r="N70" s="52">
        <f t="shared" si="9"/>
        <v>29718</v>
      </c>
      <c r="O70" s="52">
        <f t="shared" si="9"/>
        <v>13580</v>
      </c>
      <c r="P70" s="52">
        <f t="shared" si="9"/>
        <v>7598</v>
      </c>
      <c r="Q70" s="52">
        <f t="shared" si="9"/>
        <v>17165</v>
      </c>
      <c r="R70" s="52">
        <f t="shared" ref="R70:V70" si="10">R42-R56</f>
        <v>26797</v>
      </c>
      <c r="S70" s="52">
        <f t="shared" si="10"/>
        <v>17568</v>
      </c>
      <c r="T70" s="52">
        <f t="shared" si="10"/>
        <v>22238</v>
      </c>
      <c r="U70" s="52">
        <f t="shared" si="10"/>
        <v>4436</v>
      </c>
      <c r="V70" s="52">
        <f t="shared" si="10"/>
        <v>11189</v>
      </c>
      <c r="W70" s="52">
        <f t="shared" ref="W70" si="11">W42-W56</f>
        <v>31247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1114842</v>
      </c>
      <c r="D72" s="52">
        <v>1276639</v>
      </c>
      <c r="E72" s="52">
        <v>1245984</v>
      </c>
      <c r="F72" s="52">
        <v>1422434</v>
      </c>
      <c r="G72" s="52">
        <v>1589059</v>
      </c>
      <c r="H72" s="52">
        <v>1564204</v>
      </c>
      <c r="I72" s="52">
        <v>1029754</v>
      </c>
      <c r="J72" s="52">
        <v>964432</v>
      </c>
      <c r="K72" s="52">
        <v>1390032</v>
      </c>
      <c r="L72" s="52">
        <v>1312684</v>
      </c>
      <c r="M72" s="52">
        <v>1534303</v>
      </c>
      <c r="N72" s="52">
        <v>1264617</v>
      </c>
      <c r="O72" s="52">
        <v>1170125</v>
      </c>
      <c r="P72" s="52">
        <v>939550</v>
      </c>
      <c r="Q72" s="52">
        <v>998025</v>
      </c>
      <c r="R72" s="52">
        <v>1234047</v>
      </c>
      <c r="S72" s="52">
        <v>1271101</v>
      </c>
      <c r="T72" s="52">
        <v>1235284</v>
      </c>
      <c r="U72" s="52">
        <v>1221849</v>
      </c>
      <c r="V72" s="52">
        <v>1098162</v>
      </c>
      <c r="W72" s="52">
        <v>1041078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281408</v>
      </c>
      <c r="D73" s="36">
        <v>46775</v>
      </c>
      <c r="E73" s="36">
        <v>13307</v>
      </c>
      <c r="F73" s="36">
        <v>40454</v>
      </c>
      <c r="G73" s="36">
        <v>285167</v>
      </c>
      <c r="H73" s="36">
        <v>75601</v>
      </c>
      <c r="I73" s="36">
        <v>5550</v>
      </c>
      <c r="J73" s="36">
        <v>121737</v>
      </c>
      <c r="K73" s="36">
        <v>16795</v>
      </c>
      <c r="L73" s="36">
        <v>114453</v>
      </c>
      <c r="M73" s="36">
        <v>96534</v>
      </c>
      <c r="N73" s="36">
        <v>397892</v>
      </c>
      <c r="O73" s="36">
        <v>348216</v>
      </c>
      <c r="P73" s="36">
        <v>89703</v>
      </c>
      <c r="Q73" s="36">
        <v>180980</v>
      </c>
      <c r="R73" s="36">
        <v>191835</v>
      </c>
      <c r="S73" s="36">
        <v>239043</v>
      </c>
      <c r="T73" s="36">
        <v>259262</v>
      </c>
      <c r="U73" s="36">
        <v>204227</v>
      </c>
      <c r="V73" s="36">
        <v>295383</v>
      </c>
      <c r="W73" s="36">
        <v>300668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193090</v>
      </c>
      <c r="I79" s="52">
        <f>RES_hhdet_numvin!I64</f>
        <v>279814</v>
      </c>
      <c r="J79" s="52">
        <f>RES_hhdet_numvin!J64</f>
        <v>426825</v>
      </c>
      <c r="K79" s="52">
        <f>RES_hhdet_numvin!K64</f>
        <v>439840</v>
      </c>
      <c r="L79" s="52">
        <f>RES_hhdet_numvin!L64</f>
        <v>592086</v>
      </c>
      <c r="M79" s="52">
        <f>RES_hhdet_numvin!M64</f>
        <v>762063</v>
      </c>
      <c r="N79" s="52">
        <f>RES_hhdet_numvin!N64</f>
        <v>815742</v>
      </c>
      <c r="O79" s="52">
        <f>RES_hhdet_numvin!O64</f>
        <v>719500</v>
      </c>
      <c r="P79" s="52">
        <f>RES_hhdet_numvin!P64</f>
        <v>378904</v>
      </c>
      <c r="Q79" s="52">
        <f>RES_hhdet_numvin!Q64</f>
        <v>634071</v>
      </c>
      <c r="R79" s="52">
        <f>RES_hhdet_numvin!R64</f>
        <v>842282</v>
      </c>
      <c r="S79" s="52">
        <f>RES_hhdet_numvin!S64</f>
        <v>915371</v>
      </c>
      <c r="T79" s="52">
        <f>RES_hhdet_numvin!T64</f>
        <v>892940</v>
      </c>
      <c r="U79" s="52">
        <f>RES_hhdet_numvin!U64</f>
        <v>793497</v>
      </c>
      <c r="V79" s="52">
        <f>RES_hhdet_numvin!V64</f>
        <v>844819</v>
      </c>
      <c r="W79" s="52">
        <f>RES_hhdet_numvin!W64</f>
        <v>928223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35513</v>
      </c>
      <c r="Q82" s="138">
        <f>RES_hhdet_numvin!Q67</f>
        <v>47360</v>
      </c>
      <c r="R82" s="138">
        <f>RES_hhdet_numvin!R67</f>
        <v>94220</v>
      </c>
      <c r="S82" s="138">
        <f>RES_hhdet_numvin!S67</f>
        <v>210844</v>
      </c>
      <c r="T82" s="138">
        <f>RES_hhdet_numvin!T67</f>
        <v>261770</v>
      </c>
      <c r="U82" s="138">
        <f>RES_hhdet_numvin!U67</f>
        <v>319033</v>
      </c>
      <c r="V82" s="138">
        <f>RES_hhdet_numvin!V67</f>
        <v>230816</v>
      </c>
      <c r="W82" s="138">
        <f>RES_hhdet_numvin!W67</f>
        <v>394550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136186</v>
      </c>
      <c r="I84" s="138">
        <f>RES_hhdet_numvin!I69</f>
        <v>258336</v>
      </c>
      <c r="J84" s="138">
        <f>RES_hhdet_numvin!J69</f>
        <v>271123</v>
      </c>
      <c r="K84" s="138">
        <f>RES_hhdet_numvin!K69</f>
        <v>383867</v>
      </c>
      <c r="L84" s="138">
        <f>RES_hhdet_numvin!L69</f>
        <v>431075</v>
      </c>
      <c r="M84" s="138">
        <f>RES_hhdet_numvin!M69</f>
        <v>624472</v>
      </c>
      <c r="N84" s="138">
        <f>RES_hhdet_numvin!N69</f>
        <v>498836</v>
      </c>
      <c r="O84" s="138">
        <f>RES_hhdet_numvin!O69</f>
        <v>539777</v>
      </c>
      <c r="P84" s="138">
        <f>RES_hhdet_numvin!P69</f>
        <v>323009</v>
      </c>
      <c r="Q84" s="138">
        <f>RES_hhdet_numvin!Q69</f>
        <v>490188</v>
      </c>
      <c r="R84" s="138">
        <f>RES_hhdet_numvin!R69</f>
        <v>692290</v>
      </c>
      <c r="S84" s="138">
        <f>RES_hhdet_numvin!S69</f>
        <v>879648</v>
      </c>
      <c r="T84" s="138">
        <f>RES_hhdet_numvin!T69</f>
        <v>923583</v>
      </c>
      <c r="U84" s="138">
        <f>RES_hhdet_numvin!U69</f>
        <v>970173</v>
      </c>
      <c r="V84" s="138">
        <f>RES_hhdet_numvin!V69</f>
        <v>945032</v>
      </c>
      <c r="W84" s="138">
        <f>RES_hhdet_numvin!W69</f>
        <v>836331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178</v>
      </c>
      <c r="I85" s="138">
        <f>RES_hhdet_numvin!I70</f>
        <v>365</v>
      </c>
      <c r="J85" s="138">
        <f>RES_hhdet_numvin!J70</f>
        <v>396</v>
      </c>
      <c r="K85" s="138">
        <f>RES_hhdet_numvin!K70</f>
        <v>874</v>
      </c>
      <c r="L85" s="138">
        <f>RES_hhdet_numvin!L70</f>
        <v>1431</v>
      </c>
      <c r="M85" s="138">
        <f>RES_hhdet_numvin!M70</f>
        <v>2823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75</v>
      </c>
      <c r="R85" s="138">
        <f>RES_hhdet_numvin!R70</f>
        <v>1132</v>
      </c>
      <c r="S85" s="138">
        <f>RES_hhdet_numvin!S70</f>
        <v>527</v>
      </c>
      <c r="T85" s="138">
        <f>RES_hhdet_numvin!T70</f>
        <v>1741</v>
      </c>
      <c r="U85" s="138">
        <f>RES_hhdet_numvin!U70</f>
        <v>2111</v>
      </c>
      <c r="V85" s="138">
        <f>RES_hhdet_numvin!V70</f>
        <v>1029</v>
      </c>
      <c r="W85" s="138">
        <f>RES_hhdet_numvin!W70</f>
        <v>2068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43216</v>
      </c>
      <c r="Q88" s="138">
        <f>RES_hhdet_numvin!Q73</f>
        <v>131839</v>
      </c>
      <c r="R88" s="138">
        <f>RES_hhdet_numvin!R73</f>
        <v>200903</v>
      </c>
      <c r="S88" s="138">
        <f>RES_hhdet_numvin!S73</f>
        <v>145141</v>
      </c>
      <c r="T88" s="138">
        <f>RES_hhdet_numvin!T73</f>
        <v>132303</v>
      </c>
      <c r="U88" s="138">
        <f>RES_hhdet_numvin!U73</f>
        <v>35106</v>
      </c>
      <c r="V88" s="138">
        <f>RES_hhdet_numvin!V73</f>
        <v>132316</v>
      </c>
      <c r="W88" s="138">
        <f>RES_hhdet_numvin!W73</f>
        <v>242480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6316</v>
      </c>
      <c r="Q89" s="138">
        <f>RES_hhdet_numvin!Q74</f>
        <v>19123</v>
      </c>
      <c r="R89" s="138">
        <f>RES_hhdet_numvin!R74</f>
        <v>32419</v>
      </c>
      <c r="S89" s="138">
        <f>RES_hhdet_numvin!S74</f>
        <v>21877</v>
      </c>
      <c r="T89" s="138">
        <f>RES_hhdet_numvin!T74</f>
        <v>30182</v>
      </c>
      <c r="U89" s="138">
        <f>RES_hhdet_numvin!U74</f>
        <v>6185</v>
      </c>
      <c r="V89" s="138">
        <f>RES_hhdet_numvin!V74</f>
        <v>15521</v>
      </c>
      <c r="W89" s="138">
        <f>RES_hhdet_numvin!W74</f>
        <v>45464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374223</v>
      </c>
      <c r="Q93" s="138">
        <f>RES_hhdet_numvin!Q78</f>
        <v>685674</v>
      </c>
      <c r="R93" s="138">
        <f>RES_hhdet_numvin!R78</f>
        <v>1049524</v>
      </c>
      <c r="S93" s="138">
        <f>RES_hhdet_numvin!S78</f>
        <v>1208834</v>
      </c>
      <c r="T93" s="138">
        <f>RES_hhdet_numvin!T78</f>
        <v>1295927</v>
      </c>
      <c r="U93" s="138">
        <f>RES_hhdet_numvin!U78</f>
        <v>1343997</v>
      </c>
      <c r="V93" s="138">
        <f>RES_hhdet_numvin!V78</f>
        <v>1261805</v>
      </c>
      <c r="W93" s="138">
        <f>RES_hhdet_numvin!W78</f>
        <v>1240026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42112</v>
      </c>
      <c r="Q94" s="39">
        <f>RES_hhdet_numvin!Q79</f>
        <v>153830</v>
      </c>
      <c r="R94" s="39">
        <f>RES_hhdet_numvin!R79</f>
        <v>202397</v>
      </c>
      <c r="S94" s="39">
        <f>RES_hhdet_numvin!S79</f>
        <v>269416</v>
      </c>
      <c r="T94" s="39">
        <f>RES_hhdet_numvin!T79</f>
        <v>312114</v>
      </c>
      <c r="U94" s="39">
        <f>RES_hhdet_numvin!U79</f>
        <v>249507</v>
      </c>
      <c r="V94" s="39">
        <f>RES_hhdet_numvin!V79</f>
        <v>370880</v>
      </c>
      <c r="W94" s="39">
        <f>RES_hhdet_numvin!W79</f>
        <v>398801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12817.824131273459</v>
      </c>
      <c r="C98" s="117">
        <f t="shared" si="12"/>
        <v>13159.31309695207</v>
      </c>
      <c r="D98" s="117">
        <f t="shared" si="12"/>
        <v>13484.543580943533</v>
      </c>
      <c r="E98" s="117">
        <f t="shared" si="12"/>
        <v>13451.760937904633</v>
      </c>
      <c r="F98" s="117">
        <f t="shared" si="12"/>
        <v>15047.244676308466</v>
      </c>
      <c r="G98" s="117">
        <f t="shared" si="12"/>
        <v>14719.088929122441</v>
      </c>
      <c r="H98" s="117">
        <f t="shared" si="12"/>
        <v>14915.147715060841</v>
      </c>
      <c r="I98" s="117">
        <f t="shared" si="12"/>
        <v>13199.118758263934</v>
      </c>
      <c r="J98" s="117">
        <f t="shared" si="12"/>
        <v>14305.242643724501</v>
      </c>
      <c r="K98" s="117">
        <f t="shared" si="12"/>
        <v>14468.870445337299</v>
      </c>
      <c r="L98" s="117">
        <f t="shared" si="12"/>
        <v>14183.939470941188</v>
      </c>
      <c r="M98" s="117">
        <f t="shared" si="12"/>
        <v>13009.798797301075</v>
      </c>
      <c r="N98" s="117">
        <f t="shared" si="12"/>
        <v>14470.786704132559</v>
      </c>
      <c r="O98" s="117">
        <f t="shared" si="12"/>
        <v>14987.039328592255</v>
      </c>
      <c r="P98" s="117">
        <f t="shared" si="12"/>
        <v>11238.463728525126</v>
      </c>
      <c r="Q98" s="117">
        <f t="shared" si="12"/>
        <v>12122.916303514266</v>
      </c>
      <c r="R98" s="117">
        <f t="shared" ref="R98:V98" si="13">R99+R102+R104+R113</f>
        <v>13117.184680490862</v>
      </c>
      <c r="S98" s="117">
        <f t="shared" si="13"/>
        <v>12782.178048927737</v>
      </c>
      <c r="T98" s="117">
        <f t="shared" si="13"/>
        <v>12143.192262127593</v>
      </c>
      <c r="U98" s="117">
        <f t="shared" si="13"/>
        <v>11885.644842333459</v>
      </c>
      <c r="V98" s="117">
        <f t="shared" si="13"/>
        <v>11629.085858108649</v>
      </c>
      <c r="W98" s="117">
        <f t="shared" ref="W98" si="14">W99+W102+W104+W113</f>
        <v>12182.58240227133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10991.888062117494</v>
      </c>
      <c r="C99" s="122">
        <f t="shared" si="15"/>
        <v>11347.211909932976</v>
      </c>
      <c r="D99" s="122">
        <f t="shared" si="15"/>
        <v>11493.068124600097</v>
      </c>
      <c r="E99" s="122">
        <f t="shared" si="15"/>
        <v>11463.571369444007</v>
      </c>
      <c r="F99" s="122">
        <f t="shared" si="15"/>
        <v>12998.471267661194</v>
      </c>
      <c r="G99" s="122">
        <f t="shared" si="15"/>
        <v>12718.520892322225</v>
      </c>
      <c r="H99" s="122">
        <f t="shared" si="15"/>
        <v>12711.078636826134</v>
      </c>
      <c r="I99" s="122">
        <f t="shared" si="15"/>
        <v>11034.779539637133</v>
      </c>
      <c r="J99" s="122">
        <f t="shared" si="15"/>
        <v>12083.424350964913</v>
      </c>
      <c r="K99" s="122">
        <f t="shared" si="15"/>
        <v>12429.129388885567</v>
      </c>
      <c r="L99" s="122">
        <f t="shared" si="15"/>
        <v>12019.022506441248</v>
      </c>
      <c r="M99" s="122">
        <f t="shared" si="15"/>
        <v>10469.098890692352</v>
      </c>
      <c r="N99" s="122">
        <f t="shared" si="15"/>
        <v>12010.985978530422</v>
      </c>
      <c r="O99" s="122">
        <f t="shared" si="15"/>
        <v>12609.428824615714</v>
      </c>
      <c r="P99" s="122">
        <f t="shared" si="15"/>
        <v>8972.1771238895672</v>
      </c>
      <c r="Q99" s="122">
        <f t="shared" si="15"/>
        <v>9830.3186829932638</v>
      </c>
      <c r="R99" s="122">
        <f t="shared" ref="R99:V99" si="16">SUM(R100:R101)</f>
        <v>10780.622567071172</v>
      </c>
      <c r="S99" s="122">
        <f t="shared" si="16"/>
        <v>10388.472527414879</v>
      </c>
      <c r="T99" s="122">
        <f t="shared" si="16"/>
        <v>9773.7276030916</v>
      </c>
      <c r="U99" s="122">
        <f t="shared" si="16"/>
        <v>9535.8581005163869</v>
      </c>
      <c r="V99" s="122">
        <f t="shared" si="16"/>
        <v>9240.0660578016195</v>
      </c>
      <c r="W99" s="122">
        <f t="shared" ref="W99" si="17">SUM(W100:W101)</f>
        <v>9890.7139981869932</v>
      </c>
      <c r="DA99" s="130" t="s">
        <v>1628</v>
      </c>
    </row>
    <row r="100" spans="1:105" ht="12" customHeight="1" x14ac:dyDescent="0.25">
      <c r="A100" s="97" t="s">
        <v>217</v>
      </c>
      <c r="B100" s="98">
        <v>10847.412228890858</v>
      </c>
      <c r="C100" s="98">
        <v>11198.848125146291</v>
      </c>
      <c r="D100" s="98">
        <v>11342.05096464959</v>
      </c>
      <c r="E100" s="98">
        <v>11317.417318241656</v>
      </c>
      <c r="F100" s="98">
        <v>12828.067297628533</v>
      </c>
      <c r="G100" s="98">
        <v>12552.801221086762</v>
      </c>
      <c r="H100" s="98">
        <v>12545.131158394221</v>
      </c>
      <c r="I100" s="98">
        <v>10888.281709220157</v>
      </c>
      <c r="J100" s="98">
        <v>11922.471789001878</v>
      </c>
      <c r="K100" s="98">
        <v>12265.494824087764</v>
      </c>
      <c r="L100" s="98">
        <v>11858.605417024937</v>
      </c>
      <c r="M100" s="98">
        <v>10327.914388076806</v>
      </c>
      <c r="N100" s="98">
        <v>11846.803343842554</v>
      </c>
      <c r="O100" s="98">
        <v>12434.883873125051</v>
      </c>
      <c r="P100" s="98">
        <v>8847.8134088086317</v>
      </c>
      <c r="Q100" s="98">
        <v>9693.2703066781214</v>
      </c>
      <c r="R100" s="98">
        <v>10628.842161077679</v>
      </c>
      <c r="S100" s="98">
        <v>10240.395715104629</v>
      </c>
      <c r="T100" s="98">
        <v>9632.7023120282702</v>
      </c>
      <c r="U100" s="98">
        <v>9396.6643880768224</v>
      </c>
      <c r="V100" s="98">
        <v>9103.5538406420219</v>
      </c>
      <c r="W100" s="98">
        <v>9742.7829511798882</v>
      </c>
      <c r="DA100" s="63" t="s">
        <v>1629</v>
      </c>
    </row>
    <row r="101" spans="1:105" ht="12" customHeight="1" x14ac:dyDescent="0.25">
      <c r="A101" s="97" t="s">
        <v>53</v>
      </c>
      <c r="B101" s="98">
        <v>144.47583322663476</v>
      </c>
      <c r="C101" s="98">
        <v>148.36378478668405</v>
      </c>
      <c r="D101" s="98">
        <v>151.01715995050645</v>
      </c>
      <c r="E101" s="98">
        <v>146.15405120235047</v>
      </c>
      <c r="F101" s="98">
        <v>170.40397003266057</v>
      </c>
      <c r="G101" s="98">
        <v>165.71967123546418</v>
      </c>
      <c r="H101" s="98">
        <v>165.947478431913</v>
      </c>
      <c r="I101" s="98">
        <v>146.49783041697677</v>
      </c>
      <c r="J101" s="98">
        <v>160.95256196303481</v>
      </c>
      <c r="K101" s="98">
        <v>163.63456479780257</v>
      </c>
      <c r="L101" s="98">
        <v>160.41708941631137</v>
      </c>
      <c r="M101" s="98">
        <v>141.18450261554571</v>
      </c>
      <c r="N101" s="98">
        <v>164.18263468786824</v>
      </c>
      <c r="O101" s="98">
        <v>174.5449514906627</v>
      </c>
      <c r="P101" s="98">
        <v>124.36371508093472</v>
      </c>
      <c r="Q101" s="98">
        <v>137.04837631514246</v>
      </c>
      <c r="R101" s="98">
        <v>151.78040599349305</v>
      </c>
      <c r="S101" s="98">
        <v>148.07681231024895</v>
      </c>
      <c r="T101" s="98">
        <v>141.02529106333057</v>
      </c>
      <c r="U101" s="98">
        <v>139.19371243956377</v>
      </c>
      <c r="V101" s="98">
        <v>136.51221715959832</v>
      </c>
      <c r="W101" s="98">
        <v>147.93104700710521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14.968146516734217</v>
      </c>
      <c r="C102" s="122">
        <f t="shared" si="18"/>
        <v>18.817470438281191</v>
      </c>
      <c r="D102" s="122">
        <f t="shared" si="18"/>
        <v>15.181118687661113</v>
      </c>
      <c r="E102" s="122">
        <f t="shared" si="18"/>
        <v>55.767977437416874</v>
      </c>
      <c r="F102" s="122">
        <f t="shared" si="18"/>
        <v>18.323124479911051</v>
      </c>
      <c r="G102" s="122">
        <f t="shared" si="18"/>
        <v>27.324132560377706</v>
      </c>
      <c r="H102" s="122">
        <f t="shared" si="18"/>
        <v>40.293224977152818</v>
      </c>
      <c r="I102" s="122">
        <f t="shared" si="18"/>
        <v>19.428944043462288</v>
      </c>
      <c r="J102" s="122">
        <f t="shared" si="18"/>
        <v>20.547372979475828</v>
      </c>
      <c r="K102" s="122">
        <f t="shared" si="18"/>
        <v>24.055836431318209</v>
      </c>
      <c r="L102" s="122">
        <f t="shared" si="18"/>
        <v>23.160813738324766</v>
      </c>
      <c r="M102" s="122">
        <f t="shared" si="18"/>
        <v>22.114309333390626</v>
      </c>
      <c r="N102" s="122">
        <f t="shared" si="18"/>
        <v>21.655294962153746</v>
      </c>
      <c r="O102" s="122">
        <f t="shared" si="18"/>
        <v>22.174846914601027</v>
      </c>
      <c r="P102" s="122">
        <f t="shared" si="18"/>
        <v>22.595871333749564</v>
      </c>
      <c r="Q102" s="122">
        <f t="shared" si="18"/>
        <v>23.24055148307443</v>
      </c>
      <c r="R102" s="122">
        <f t="shared" si="18"/>
        <v>27.758574739633282</v>
      </c>
      <c r="S102" s="122">
        <f t="shared" si="18"/>
        <v>29.26736492703699</v>
      </c>
      <c r="T102" s="122">
        <f t="shared" si="18"/>
        <v>35.11616544241614</v>
      </c>
      <c r="U102" s="122">
        <f t="shared" si="18"/>
        <v>41.241751313634367</v>
      </c>
      <c r="V102" s="122">
        <f t="shared" si="18"/>
        <v>52.763380364188961</v>
      </c>
      <c r="W102" s="122">
        <f t="shared" si="18"/>
        <v>58.978701884825178</v>
      </c>
      <c r="DA102" s="130" t="s">
        <v>1631</v>
      </c>
    </row>
    <row r="103" spans="1:105" ht="12" customHeight="1" x14ac:dyDescent="0.25">
      <c r="A103" s="97" t="s">
        <v>53</v>
      </c>
      <c r="B103" s="98">
        <v>14.968146516734217</v>
      </c>
      <c r="C103" s="98">
        <v>18.817470438281191</v>
      </c>
      <c r="D103" s="98">
        <v>15.181118687661113</v>
      </c>
      <c r="E103" s="98">
        <v>55.767977437416874</v>
      </c>
      <c r="F103" s="98">
        <v>18.323124479911051</v>
      </c>
      <c r="G103" s="98">
        <v>27.324132560377706</v>
      </c>
      <c r="H103" s="98">
        <v>40.293224977152818</v>
      </c>
      <c r="I103" s="98">
        <v>19.428944043462288</v>
      </c>
      <c r="J103" s="98">
        <v>20.547372979475828</v>
      </c>
      <c r="K103" s="98">
        <v>24.055836431318209</v>
      </c>
      <c r="L103" s="98">
        <v>23.160813738324766</v>
      </c>
      <c r="M103" s="98">
        <v>22.114309333390626</v>
      </c>
      <c r="N103" s="98">
        <v>21.655294962153746</v>
      </c>
      <c r="O103" s="98">
        <v>22.174846914601027</v>
      </c>
      <c r="P103" s="98">
        <v>22.595871333749564</v>
      </c>
      <c r="Q103" s="98">
        <v>23.24055148307443</v>
      </c>
      <c r="R103" s="98">
        <v>27.758574739633282</v>
      </c>
      <c r="S103" s="98">
        <v>29.26736492703699</v>
      </c>
      <c r="T103" s="98">
        <v>35.11616544241614</v>
      </c>
      <c r="U103" s="98">
        <v>41.241751313634367</v>
      </c>
      <c r="V103" s="98">
        <v>52.763380364188961</v>
      </c>
      <c r="W103" s="98">
        <v>58.978701884825178</v>
      </c>
      <c r="DA103" s="63" t="s">
        <v>1632</v>
      </c>
    </row>
    <row r="104" spans="1:105" ht="12" customHeight="1" x14ac:dyDescent="0.25">
      <c r="A104" s="121" t="s">
        <v>55</v>
      </c>
      <c r="B104" s="122">
        <v>1136.0787371678575</v>
      </c>
      <c r="C104" s="122">
        <v>1120.916091412611</v>
      </c>
      <c r="D104" s="122">
        <v>1231.3333324019645</v>
      </c>
      <c r="E104" s="122">
        <v>1232.7305245200662</v>
      </c>
      <c r="F104" s="122">
        <v>1340.915675078917</v>
      </c>
      <c r="G104" s="122">
        <v>1265.4100312199855</v>
      </c>
      <c r="H104" s="122">
        <v>1394.0728814591921</v>
      </c>
      <c r="I104" s="122">
        <v>1334.5260574708707</v>
      </c>
      <c r="J104" s="122">
        <v>1382.2902078645564</v>
      </c>
      <c r="K104" s="122">
        <v>1323.1144016868971</v>
      </c>
      <c r="L104" s="122">
        <v>1331.8322603306929</v>
      </c>
      <c r="M104" s="122">
        <v>1581.9553792056154</v>
      </c>
      <c r="N104" s="122">
        <v>1539.8683704330801</v>
      </c>
      <c r="O104" s="122">
        <v>1503.5143980067235</v>
      </c>
      <c r="P104" s="122">
        <v>1442.004434730067</v>
      </c>
      <c r="Q104" s="122">
        <v>1459.7738153506598</v>
      </c>
      <c r="R104" s="122">
        <v>1489.7577949444153</v>
      </c>
      <c r="S104" s="122">
        <v>1526.1433934184931</v>
      </c>
      <c r="T104" s="122">
        <v>1505.5665331237199</v>
      </c>
      <c r="U104" s="122">
        <v>1485.5197100740991</v>
      </c>
      <c r="V104" s="122">
        <v>1495.0243015106437</v>
      </c>
      <c r="W104" s="122">
        <v>1434.5283025683459</v>
      </c>
      <c r="DA104" s="130" t="s">
        <v>1633</v>
      </c>
    </row>
    <row r="105" spans="1:105" ht="12" customHeight="1" x14ac:dyDescent="0.25">
      <c r="A105" s="97" t="s">
        <v>134</v>
      </c>
      <c r="B105" s="98">
        <v>1131.5178296437116</v>
      </c>
      <c r="C105" s="98">
        <v>1074.8196018818865</v>
      </c>
      <c r="D105" s="98">
        <v>1179.0512563870295</v>
      </c>
      <c r="E105" s="98">
        <v>1175.9328535045727</v>
      </c>
      <c r="F105" s="98">
        <v>1279.4819545449559</v>
      </c>
      <c r="G105" s="98">
        <v>1220.0728259685627</v>
      </c>
      <c r="H105" s="98">
        <v>1335.586819675792</v>
      </c>
      <c r="I105" s="98">
        <v>1279.0395050747961</v>
      </c>
      <c r="J105" s="98">
        <v>1310.5983520537147</v>
      </c>
      <c r="K105" s="98">
        <v>1265.9601727601441</v>
      </c>
      <c r="L105" s="98">
        <v>1250.8820724347308</v>
      </c>
      <c r="M105" s="98">
        <v>1480.0180099012809</v>
      </c>
      <c r="N105" s="98">
        <v>1387.7702154093029</v>
      </c>
      <c r="O105" s="98">
        <v>1317.6613464054728</v>
      </c>
      <c r="P105" s="98">
        <v>1272.7864537328771</v>
      </c>
      <c r="Q105" s="98">
        <v>1267.7324744839732</v>
      </c>
      <c r="R105" s="98">
        <v>1284.1552854046247</v>
      </c>
      <c r="S105" s="98">
        <v>1307.1890685394264</v>
      </c>
      <c r="T105" s="98">
        <v>1294.4452979675175</v>
      </c>
      <c r="U105" s="98">
        <v>1305.5625462719354</v>
      </c>
      <c r="V105" s="98">
        <v>1327.7433959713369</v>
      </c>
      <c r="W105" s="98">
        <v>1265.0195069590334</v>
      </c>
      <c r="DA105" s="63" t="s">
        <v>1634</v>
      </c>
    </row>
    <row r="106" spans="1:105" ht="12" customHeight="1" x14ac:dyDescent="0.25">
      <c r="A106" s="97" t="s">
        <v>133</v>
      </c>
      <c r="B106" s="98">
        <v>0.27569340261527553</v>
      </c>
      <c r="C106" s="98">
        <v>0.24971777016240826</v>
      </c>
      <c r="D106" s="98">
        <v>0.27999606680867373</v>
      </c>
      <c r="E106" s="98">
        <v>0.26876570678656214</v>
      </c>
      <c r="F106" s="98">
        <v>0.31402508434511833</v>
      </c>
      <c r="G106" s="98">
        <v>0.32405965622009303</v>
      </c>
      <c r="H106" s="98">
        <v>0.44080532749379664</v>
      </c>
      <c r="I106" s="98">
        <v>0.51343086887833134</v>
      </c>
      <c r="J106" s="98">
        <v>0.60077718399683733</v>
      </c>
      <c r="K106" s="98">
        <v>0.71472953571417186</v>
      </c>
      <c r="L106" s="98">
        <v>0.99801257312079938</v>
      </c>
      <c r="M106" s="98">
        <v>1.4451482620543823</v>
      </c>
      <c r="N106" s="98">
        <v>1.411411311167911</v>
      </c>
      <c r="O106" s="98">
        <v>1.3648433535555797</v>
      </c>
      <c r="P106" s="98">
        <v>1.2695858695527642</v>
      </c>
      <c r="Q106" s="98">
        <v>1.2656378439995535</v>
      </c>
      <c r="R106" s="98">
        <v>1.3547061645542231</v>
      </c>
      <c r="S106" s="98">
        <v>1.3896959380366358</v>
      </c>
      <c r="T106" s="98">
        <v>1.488390240277663</v>
      </c>
      <c r="U106" s="98">
        <v>1.6295950393848648</v>
      </c>
      <c r="V106" s="98">
        <v>1.6586542362635464</v>
      </c>
      <c r="W106" s="98">
        <v>1.696639768927183</v>
      </c>
      <c r="DA106" s="63" t="s">
        <v>1635</v>
      </c>
    </row>
    <row r="107" spans="1:105" ht="12" customHeight="1" x14ac:dyDescent="0.25">
      <c r="A107" s="100" t="s">
        <v>217</v>
      </c>
      <c r="B107" s="101">
        <v>0.10704767957500429</v>
      </c>
      <c r="C107" s="101">
        <v>8.8094815304188445E-2</v>
      </c>
      <c r="D107" s="101">
        <v>9.0537475900305808E-2</v>
      </c>
      <c r="E107" s="101">
        <v>9.4941850588617427E-2</v>
      </c>
      <c r="F107" s="101">
        <v>0.10694450582071696</v>
      </c>
      <c r="G107" s="101">
        <v>0.10097563683866492</v>
      </c>
      <c r="H107" s="101">
        <v>0.12975072755457262</v>
      </c>
      <c r="I107" s="101">
        <v>0.17614634268744295</v>
      </c>
      <c r="J107" s="101">
        <v>0.19101497002597706</v>
      </c>
      <c r="K107" s="101">
        <v>0.20815935125016846</v>
      </c>
      <c r="L107" s="101">
        <v>0.55296148138687085</v>
      </c>
      <c r="M107" s="101">
        <v>0.39297223304558371</v>
      </c>
      <c r="N107" s="101">
        <v>0.47278640592605398</v>
      </c>
      <c r="O107" s="101">
        <v>0.47367317989325974</v>
      </c>
      <c r="P107" s="101">
        <v>0.32728468310106101</v>
      </c>
      <c r="Q107" s="101">
        <v>0.36991875191346762</v>
      </c>
      <c r="R107" s="101">
        <v>0.36566138051104324</v>
      </c>
      <c r="S107" s="101">
        <v>0.41471000265694496</v>
      </c>
      <c r="T107" s="101">
        <v>0.43425204681313695</v>
      </c>
      <c r="U107" s="101">
        <v>0.43253350259685996</v>
      </c>
      <c r="V107" s="101">
        <v>0.4498303590376066</v>
      </c>
      <c r="W107" s="101">
        <v>0.46093156203230401</v>
      </c>
      <c r="DA107" s="131" t="s">
        <v>1636</v>
      </c>
    </row>
    <row r="108" spans="1:105" ht="12" customHeight="1" x14ac:dyDescent="0.25">
      <c r="A108" s="103" t="s">
        <v>52</v>
      </c>
      <c r="B108" s="104">
        <v>0.16864572304027123</v>
      </c>
      <c r="C108" s="104">
        <v>0.16162295485821981</v>
      </c>
      <c r="D108" s="104">
        <v>0.18945859090836789</v>
      </c>
      <c r="E108" s="104">
        <v>0.17382385619794471</v>
      </c>
      <c r="F108" s="104">
        <v>0.2070805785244014</v>
      </c>
      <c r="G108" s="104">
        <v>0.22308401938142808</v>
      </c>
      <c r="H108" s="104">
        <v>0.31105459993922402</v>
      </c>
      <c r="I108" s="104">
        <v>0.33728452619088833</v>
      </c>
      <c r="J108" s="104">
        <v>0.40976221397086027</v>
      </c>
      <c r="K108" s="104">
        <v>0.50657018446400337</v>
      </c>
      <c r="L108" s="104">
        <v>0.44505109173392854</v>
      </c>
      <c r="M108" s="104">
        <v>1.0521760290087987</v>
      </c>
      <c r="N108" s="104">
        <v>0.93862490524185693</v>
      </c>
      <c r="O108" s="104">
        <v>0.89117017366231999</v>
      </c>
      <c r="P108" s="104">
        <v>0.94230118645170313</v>
      </c>
      <c r="Q108" s="104">
        <v>0.8957190920860858</v>
      </c>
      <c r="R108" s="104">
        <v>0.98904478404317986</v>
      </c>
      <c r="S108" s="104">
        <v>0.97498593537969092</v>
      </c>
      <c r="T108" s="104">
        <v>1.054138193464526</v>
      </c>
      <c r="U108" s="104">
        <v>1.1970615367880049</v>
      </c>
      <c r="V108" s="104">
        <v>1.2088238772259396</v>
      </c>
      <c r="W108" s="104">
        <v>1.235708206894879</v>
      </c>
      <c r="DA108" s="132" t="s">
        <v>1637</v>
      </c>
    </row>
    <row r="109" spans="1:105" ht="12" customHeight="1" x14ac:dyDescent="0.25">
      <c r="A109" s="106" t="s">
        <v>122</v>
      </c>
      <c r="B109" s="101">
        <v>4.1657005672571463</v>
      </c>
      <c r="C109" s="101">
        <v>44.808928566192591</v>
      </c>
      <c r="D109" s="101">
        <v>50.846147257116804</v>
      </c>
      <c r="E109" s="101">
        <v>55.243528750869856</v>
      </c>
      <c r="F109" s="101">
        <v>59.676003688749638</v>
      </c>
      <c r="G109" s="101">
        <v>43.949424046713759</v>
      </c>
      <c r="H109" s="101">
        <v>56.311649069329384</v>
      </c>
      <c r="I109" s="101">
        <v>53.091968713138193</v>
      </c>
      <c r="J109" s="101">
        <v>67.64289668969117</v>
      </c>
      <c r="K109" s="101">
        <v>53.042546834907391</v>
      </c>
      <c r="L109" s="101">
        <v>72.152100002328069</v>
      </c>
      <c r="M109" s="101">
        <v>90.438219190770795</v>
      </c>
      <c r="N109" s="101">
        <v>135.98656231076012</v>
      </c>
      <c r="O109" s="101">
        <v>167.51461524609917</v>
      </c>
      <c r="P109" s="101">
        <v>152.4275453477853</v>
      </c>
      <c r="Q109" s="101">
        <v>172.55213866449083</v>
      </c>
      <c r="R109" s="101">
        <v>183.95148405334032</v>
      </c>
      <c r="S109" s="101">
        <v>195.76776050737183</v>
      </c>
      <c r="T109" s="101">
        <v>187.70125023627179</v>
      </c>
      <c r="U109" s="101">
        <v>159.212411585913</v>
      </c>
      <c r="V109" s="101">
        <v>147.23524682041756</v>
      </c>
      <c r="W109" s="101">
        <v>147.55213733756366</v>
      </c>
      <c r="DA109" s="131" t="s">
        <v>1638</v>
      </c>
    </row>
    <row r="110" spans="1:105" ht="12" customHeight="1" x14ac:dyDescent="0.25">
      <c r="A110" s="107" t="s">
        <v>121</v>
      </c>
      <c r="B110" s="104">
        <v>0.11951355427346974</v>
      </c>
      <c r="C110" s="104">
        <v>1.0378431943696269</v>
      </c>
      <c r="D110" s="104">
        <v>1.155932691009494</v>
      </c>
      <c r="E110" s="104">
        <v>1.2853765578370542</v>
      </c>
      <c r="F110" s="104">
        <v>1.4436917608663451</v>
      </c>
      <c r="G110" s="104">
        <v>1.0637215484890234</v>
      </c>
      <c r="H110" s="104">
        <v>1.7336073865769648</v>
      </c>
      <c r="I110" s="104">
        <v>1.8811528140581699</v>
      </c>
      <c r="J110" s="104">
        <v>3.4481819371536258</v>
      </c>
      <c r="K110" s="104">
        <v>3.3969525561312706</v>
      </c>
      <c r="L110" s="104">
        <v>7.8000753205130735</v>
      </c>
      <c r="M110" s="104">
        <v>10.054001851509391</v>
      </c>
      <c r="N110" s="104">
        <v>14.700181401849255</v>
      </c>
      <c r="O110" s="104">
        <v>16.97359300159583</v>
      </c>
      <c r="P110" s="104">
        <v>15.520849779851833</v>
      </c>
      <c r="Q110" s="104">
        <v>18.22356435819631</v>
      </c>
      <c r="R110" s="104">
        <v>20.296319321896227</v>
      </c>
      <c r="S110" s="104">
        <v>21.79686843365845</v>
      </c>
      <c r="T110" s="104">
        <v>21.931594679652996</v>
      </c>
      <c r="U110" s="104">
        <v>19.115157176865765</v>
      </c>
      <c r="V110" s="104">
        <v>18.387004482625496</v>
      </c>
      <c r="W110" s="104">
        <v>20.260018502821737</v>
      </c>
      <c r="DA110" s="132" t="s">
        <v>1639</v>
      </c>
    </row>
    <row r="111" spans="1:105" ht="12" customHeight="1" x14ac:dyDescent="0.25">
      <c r="A111" s="108" t="s">
        <v>53</v>
      </c>
      <c r="B111" s="98">
        <v>4.1333421422070186E-2</v>
      </c>
      <c r="C111" s="98">
        <v>0.31804540388489277</v>
      </c>
      <c r="D111" s="98">
        <v>0.32554901512884538</v>
      </c>
      <c r="E111" s="98">
        <v>0.39921077501851687</v>
      </c>
      <c r="F111" s="98">
        <v>0.43671902267401275</v>
      </c>
      <c r="G111" s="98">
        <v>0.29652984064799776</v>
      </c>
      <c r="H111" s="98">
        <v>0.46278606063878802</v>
      </c>
      <c r="I111" s="98">
        <v>0.59733856711440814</v>
      </c>
      <c r="J111" s="98">
        <v>1.0189647384003617</v>
      </c>
      <c r="K111" s="98">
        <v>0.92548139626979642</v>
      </c>
      <c r="L111" s="98">
        <v>4.175036621228581</v>
      </c>
      <c r="M111" s="98">
        <v>2.6038609210133017</v>
      </c>
      <c r="N111" s="98">
        <v>4.7225354844821759</v>
      </c>
      <c r="O111" s="98">
        <v>5.6535807438363168</v>
      </c>
      <c r="P111" s="98">
        <v>3.8140809410177461</v>
      </c>
      <c r="Q111" s="98">
        <v>5.071198589447822</v>
      </c>
      <c r="R111" s="98">
        <v>5.2264903914184586</v>
      </c>
      <c r="S111" s="98">
        <v>6.2266682804937723</v>
      </c>
      <c r="T111" s="98">
        <v>6.1896194426739566</v>
      </c>
      <c r="U111" s="98">
        <v>4.982416266427272</v>
      </c>
      <c r="V111" s="98">
        <v>4.9332222938223032</v>
      </c>
      <c r="W111" s="98">
        <v>5.5102325263086147</v>
      </c>
      <c r="DA111" s="63" t="s">
        <v>1640</v>
      </c>
    </row>
    <row r="112" spans="1:105" ht="12" customHeight="1" x14ac:dyDescent="0.25">
      <c r="A112" s="108" t="s">
        <v>52</v>
      </c>
      <c r="B112" s="98">
        <v>7.8180132851399561E-2</v>
      </c>
      <c r="C112" s="98">
        <v>0.71979779048473413</v>
      </c>
      <c r="D112" s="98">
        <v>0.83038367588064865</v>
      </c>
      <c r="E112" s="98">
        <v>0.88616578281853731</v>
      </c>
      <c r="F112" s="98">
        <v>1.0069727381923324</v>
      </c>
      <c r="G112" s="98">
        <v>0.76719170784102575</v>
      </c>
      <c r="H112" s="98">
        <v>1.2708213259381766</v>
      </c>
      <c r="I112" s="98">
        <v>1.2838142469437619</v>
      </c>
      <c r="J112" s="98">
        <v>2.429217198753264</v>
      </c>
      <c r="K112" s="98">
        <v>2.471471159861474</v>
      </c>
      <c r="L112" s="98">
        <v>3.6250386992844925</v>
      </c>
      <c r="M112" s="98">
        <v>7.4501409304960893</v>
      </c>
      <c r="N112" s="98">
        <v>9.9776459173670791</v>
      </c>
      <c r="O112" s="98">
        <v>11.320012257759515</v>
      </c>
      <c r="P112" s="98">
        <v>11.706768838834087</v>
      </c>
      <c r="Q112" s="98">
        <v>13.152365768748487</v>
      </c>
      <c r="R112" s="98">
        <v>15.069828930477769</v>
      </c>
      <c r="S112" s="98">
        <v>15.570200153164677</v>
      </c>
      <c r="T112" s="98">
        <v>15.741975236979041</v>
      </c>
      <c r="U112" s="98">
        <v>14.132740910438491</v>
      </c>
      <c r="V112" s="98">
        <v>13.453782188803192</v>
      </c>
      <c r="W112" s="98">
        <v>14.749785976513124</v>
      </c>
      <c r="DA112" s="63" t="s">
        <v>1641</v>
      </c>
    </row>
    <row r="113" spans="1:105" ht="12" customHeight="1" x14ac:dyDescent="0.25">
      <c r="A113" s="121" t="s">
        <v>54</v>
      </c>
      <c r="B113" s="122">
        <v>674.88918547137337</v>
      </c>
      <c r="C113" s="122">
        <v>672.36762516820124</v>
      </c>
      <c r="D113" s="122">
        <v>744.96100525381212</v>
      </c>
      <c r="E113" s="122">
        <v>699.69106650314268</v>
      </c>
      <c r="F113" s="122">
        <v>689.53460908844374</v>
      </c>
      <c r="G113" s="122">
        <v>707.83387301985283</v>
      </c>
      <c r="H113" s="122">
        <v>769.70297179835961</v>
      </c>
      <c r="I113" s="122">
        <v>810.38421711246838</v>
      </c>
      <c r="J113" s="122">
        <v>818.98071191555641</v>
      </c>
      <c r="K113" s="122">
        <v>692.57081833351788</v>
      </c>
      <c r="L113" s="122">
        <v>809.92389043092305</v>
      </c>
      <c r="M113" s="122">
        <v>936.63021806971676</v>
      </c>
      <c r="N113" s="122">
        <v>898.27706020690312</v>
      </c>
      <c r="O113" s="122">
        <v>851.92125905521618</v>
      </c>
      <c r="P113" s="122">
        <v>801.68629857174267</v>
      </c>
      <c r="Q113" s="122">
        <v>809.58325368726787</v>
      </c>
      <c r="R113" s="122">
        <v>819.04574373564174</v>
      </c>
      <c r="S113" s="122">
        <v>838.29476316732917</v>
      </c>
      <c r="T113" s="122">
        <v>828.78196046985738</v>
      </c>
      <c r="U113" s="122">
        <v>823.02528042933739</v>
      </c>
      <c r="V113" s="122">
        <v>841.23211843219531</v>
      </c>
      <c r="W113" s="122">
        <v>798.36139963116455</v>
      </c>
      <c r="DA113" s="130" t="s">
        <v>1642</v>
      </c>
    </row>
    <row r="114" spans="1:105" ht="12" customHeight="1" x14ac:dyDescent="0.25">
      <c r="A114" s="97" t="s">
        <v>175</v>
      </c>
      <c r="B114" s="98">
        <v>662.59573987355486</v>
      </c>
      <c r="C114" s="98">
        <v>634.31399758901648</v>
      </c>
      <c r="D114" s="98">
        <v>704.37362153907065</v>
      </c>
      <c r="E114" s="98">
        <v>660.86881589587188</v>
      </c>
      <c r="F114" s="98">
        <v>656.52230718998362</v>
      </c>
      <c r="G114" s="98">
        <v>678.95068668014994</v>
      </c>
      <c r="H114" s="98">
        <v>733.10945091008284</v>
      </c>
      <c r="I114" s="98">
        <v>772.85861528669102</v>
      </c>
      <c r="J114" s="98">
        <v>769.756814739638</v>
      </c>
      <c r="K114" s="98">
        <v>662.54776383522881</v>
      </c>
      <c r="L114" s="98">
        <v>761.04561956625525</v>
      </c>
      <c r="M114" s="98">
        <v>887.8681809496519</v>
      </c>
      <c r="N114" s="98">
        <v>820.63155631986308</v>
      </c>
      <c r="O114" s="98">
        <v>754.4884159740127</v>
      </c>
      <c r="P114" s="98">
        <v>719.97164899207041</v>
      </c>
      <c r="Q114" s="98">
        <v>712.05739466895898</v>
      </c>
      <c r="R114" s="98">
        <v>717.0221887837946</v>
      </c>
      <c r="S114" s="98">
        <v>722.85760007643114</v>
      </c>
      <c r="T114" s="98">
        <v>708.94857647845583</v>
      </c>
      <c r="U114" s="98">
        <v>708.00785802999781</v>
      </c>
      <c r="V114" s="98">
        <v>721.98913251170154</v>
      </c>
      <c r="W114" s="98">
        <v>679.60986911244902</v>
      </c>
      <c r="DA114" s="63" t="s">
        <v>1643</v>
      </c>
    </row>
    <row r="115" spans="1:105" ht="12" customHeight="1" x14ac:dyDescent="0.25">
      <c r="A115" s="109" t="s">
        <v>120</v>
      </c>
      <c r="B115" s="33">
        <v>12.293445597818483</v>
      </c>
      <c r="C115" s="33">
        <v>38.05362757918472</v>
      </c>
      <c r="D115" s="33">
        <v>40.587383714741506</v>
      </c>
      <c r="E115" s="33">
        <v>38.82225060727076</v>
      </c>
      <c r="F115" s="33">
        <v>33.012301898460073</v>
      </c>
      <c r="G115" s="33">
        <v>28.883186339702888</v>
      </c>
      <c r="H115" s="33">
        <v>36.593520888276728</v>
      </c>
      <c r="I115" s="33">
        <v>37.525601825777379</v>
      </c>
      <c r="J115" s="33">
        <v>49.22389717591836</v>
      </c>
      <c r="K115" s="33">
        <v>30.023054498289028</v>
      </c>
      <c r="L115" s="33">
        <v>48.878270864667805</v>
      </c>
      <c r="M115" s="33">
        <v>48.762037120064818</v>
      </c>
      <c r="N115" s="33">
        <v>77.64550388704005</v>
      </c>
      <c r="O115" s="33">
        <v>97.432843081203458</v>
      </c>
      <c r="P115" s="33">
        <v>81.714649579672269</v>
      </c>
      <c r="Q115" s="33">
        <v>97.52585901830895</v>
      </c>
      <c r="R115" s="33">
        <v>102.02355495184719</v>
      </c>
      <c r="S115" s="33">
        <v>115.43716309089803</v>
      </c>
      <c r="T115" s="33">
        <v>119.8333839914015</v>
      </c>
      <c r="U115" s="33">
        <v>115.01742239933961</v>
      </c>
      <c r="V115" s="33">
        <v>119.24298592049375</v>
      </c>
      <c r="W115" s="33">
        <v>118.75153051871551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6987.1284688467531</v>
      </c>
      <c r="C117" s="117">
        <f t="shared" si="19"/>
        <v>7315.5332558724103</v>
      </c>
      <c r="D117" s="117">
        <f t="shared" si="19"/>
        <v>7622.1216340260899</v>
      </c>
      <c r="E117" s="117">
        <f t="shared" si="19"/>
        <v>7777.8982947777095</v>
      </c>
      <c r="F117" s="117">
        <f t="shared" si="19"/>
        <v>8786.4243639227916</v>
      </c>
      <c r="G117" s="117">
        <f t="shared" si="19"/>
        <v>8741.8988037372965</v>
      </c>
      <c r="H117" s="117">
        <f t="shared" si="19"/>
        <v>9050.2475119989394</v>
      </c>
      <c r="I117" s="117">
        <f t="shared" si="19"/>
        <v>8106.4969312334888</v>
      </c>
      <c r="J117" s="117">
        <f t="shared" si="19"/>
        <v>8931.7746658903161</v>
      </c>
      <c r="K117" s="117">
        <f t="shared" si="19"/>
        <v>9180.0958290469462</v>
      </c>
      <c r="L117" s="117">
        <f t="shared" si="19"/>
        <v>9161.7482469683491</v>
      </c>
      <c r="M117" s="117">
        <f t="shared" si="19"/>
        <v>8566.0214563921654</v>
      </c>
      <c r="N117" s="117">
        <f t="shared" si="19"/>
        <v>9739.8916526414014</v>
      </c>
      <c r="O117" s="117">
        <f t="shared" si="19"/>
        <v>10299.907485193768</v>
      </c>
      <c r="P117" s="117">
        <f t="shared" si="19"/>
        <v>7775.6647955815224</v>
      </c>
      <c r="Q117" s="117">
        <f t="shared" si="19"/>
        <v>8480.2092133093538</v>
      </c>
      <c r="R117" s="117">
        <f t="shared" ref="R117:V117" si="20">R118+R121+R123+R132</f>
        <v>9318.6371093094276</v>
      </c>
      <c r="S117" s="117">
        <f t="shared" si="20"/>
        <v>9240.8877629208164</v>
      </c>
      <c r="T117" s="117">
        <f t="shared" si="20"/>
        <v>8943.6132232529435</v>
      </c>
      <c r="U117" s="117">
        <f t="shared" si="20"/>
        <v>8907.6473644496054</v>
      </c>
      <c r="V117" s="117">
        <f t="shared" si="20"/>
        <v>8887.1898053283076</v>
      </c>
      <c r="W117" s="117">
        <f t="shared" ref="W117" si="21">W118+W121+W123+W132</f>
        <v>9468.1263504094804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5902.9574485762405</v>
      </c>
      <c r="C118" s="122">
        <f t="shared" si="22"/>
        <v>6217.330562097678</v>
      </c>
      <c r="D118" s="122">
        <f t="shared" si="22"/>
        <v>6412.3258703959345</v>
      </c>
      <c r="E118" s="122">
        <f t="shared" si="22"/>
        <v>6499.4865138715013</v>
      </c>
      <c r="F118" s="122">
        <f t="shared" si="22"/>
        <v>7517.6579379988325</v>
      </c>
      <c r="G118" s="122">
        <f t="shared" si="22"/>
        <v>7475.5687494278327</v>
      </c>
      <c r="H118" s="122">
        <f t="shared" si="22"/>
        <v>7618.8723749321707</v>
      </c>
      <c r="I118" s="122">
        <f t="shared" si="22"/>
        <v>6726.8815000111244</v>
      </c>
      <c r="J118" s="122">
        <f t="shared" si="22"/>
        <v>7500.2604345649243</v>
      </c>
      <c r="K118" s="122">
        <f t="shared" si="22"/>
        <v>7846.4161201566467</v>
      </c>
      <c r="L118" s="122">
        <f t="shared" si="22"/>
        <v>7734.1772167953868</v>
      </c>
      <c r="M118" s="122">
        <f t="shared" si="22"/>
        <v>6882.8335027698085</v>
      </c>
      <c r="N118" s="122">
        <f t="shared" si="22"/>
        <v>8081.4060390294799</v>
      </c>
      <c r="O118" s="122">
        <f t="shared" si="22"/>
        <v>8667.1080889203076</v>
      </c>
      <c r="P118" s="122">
        <f t="shared" si="22"/>
        <v>6207.6724585268103</v>
      </c>
      <c r="Q118" s="122">
        <f t="shared" si="22"/>
        <v>6875.0723794682699</v>
      </c>
      <c r="R118" s="122">
        <f t="shared" ref="R118:V118" si="23">SUM(R119:R120)</f>
        <v>7649.3489238217062</v>
      </c>
      <c r="S118" s="122">
        <f t="shared" si="23"/>
        <v>7497.6248801098182</v>
      </c>
      <c r="T118" s="122">
        <f t="shared" si="23"/>
        <v>7168.2194954629158</v>
      </c>
      <c r="U118" s="122">
        <f t="shared" si="23"/>
        <v>7097.3307657909008</v>
      </c>
      <c r="V118" s="122">
        <f t="shared" si="23"/>
        <v>6980.5862363988044</v>
      </c>
      <c r="W118" s="122">
        <f t="shared" ref="W118" si="24">SUM(W119:W120)</f>
        <v>7580.0734590890634</v>
      </c>
      <c r="DA118" s="130" t="s">
        <v>1796</v>
      </c>
    </row>
    <row r="119" spans="1:105" ht="12" customHeight="1" x14ac:dyDescent="0.25">
      <c r="A119" s="97" t="s">
        <v>217</v>
      </c>
      <c r="B119" s="98">
        <v>5758.4816153496058</v>
      </c>
      <c r="C119" s="98">
        <v>6068.9667773109941</v>
      </c>
      <c r="D119" s="98">
        <v>6261.308710445428</v>
      </c>
      <c r="E119" s="98">
        <v>6353.332462669151</v>
      </c>
      <c r="F119" s="98">
        <v>7347.2539679661722</v>
      </c>
      <c r="G119" s="98">
        <v>7309.8490781923683</v>
      </c>
      <c r="H119" s="98">
        <v>7452.924896500258</v>
      </c>
      <c r="I119" s="98">
        <v>6580.3836695941472</v>
      </c>
      <c r="J119" s="98">
        <v>7339.3078726018894</v>
      </c>
      <c r="K119" s="98">
        <v>7682.7815553588443</v>
      </c>
      <c r="L119" s="98">
        <v>7573.7601273790751</v>
      </c>
      <c r="M119" s="98">
        <v>6741.6490001542625</v>
      </c>
      <c r="N119" s="98">
        <v>7917.223404341612</v>
      </c>
      <c r="O119" s="98">
        <v>8492.5631374296445</v>
      </c>
      <c r="P119" s="98">
        <v>6083.3087434458757</v>
      </c>
      <c r="Q119" s="98">
        <v>6738.0240031531275</v>
      </c>
      <c r="R119" s="98">
        <v>7497.5685178282129</v>
      </c>
      <c r="S119" s="98">
        <v>7349.5480677995693</v>
      </c>
      <c r="T119" s="98">
        <v>7027.194204399585</v>
      </c>
      <c r="U119" s="98">
        <v>6958.1370533513373</v>
      </c>
      <c r="V119" s="98">
        <v>6844.0740192392059</v>
      </c>
      <c r="W119" s="98">
        <v>7432.1424120819584</v>
      </c>
      <c r="DA119" s="63" t="s">
        <v>1797</v>
      </c>
    </row>
    <row r="120" spans="1:105" ht="12" customHeight="1" x14ac:dyDescent="0.25">
      <c r="A120" s="97" t="s">
        <v>53</v>
      </c>
      <c r="B120" s="98">
        <v>144.47583322663476</v>
      </c>
      <c r="C120" s="98">
        <v>148.36378478668405</v>
      </c>
      <c r="D120" s="98">
        <v>151.01715995050645</v>
      </c>
      <c r="E120" s="98">
        <v>146.15405120235047</v>
      </c>
      <c r="F120" s="98">
        <v>170.40397003266057</v>
      </c>
      <c r="G120" s="98">
        <v>165.71967123546418</v>
      </c>
      <c r="H120" s="98">
        <v>165.947478431913</v>
      </c>
      <c r="I120" s="98">
        <v>146.49783041697677</v>
      </c>
      <c r="J120" s="98">
        <v>160.95256196303481</v>
      </c>
      <c r="K120" s="98">
        <v>163.63456479780257</v>
      </c>
      <c r="L120" s="98">
        <v>160.41708941631137</v>
      </c>
      <c r="M120" s="98">
        <v>141.18450261554571</v>
      </c>
      <c r="N120" s="98">
        <v>164.18263468786824</v>
      </c>
      <c r="O120" s="98">
        <v>174.5449514906627</v>
      </c>
      <c r="P120" s="98">
        <v>124.36371508093472</v>
      </c>
      <c r="Q120" s="98">
        <v>137.04837631514246</v>
      </c>
      <c r="R120" s="98">
        <v>151.78040599349305</v>
      </c>
      <c r="S120" s="98">
        <v>148.07681231024895</v>
      </c>
      <c r="T120" s="98">
        <v>141.02529106333057</v>
      </c>
      <c r="U120" s="98">
        <v>139.19371243956377</v>
      </c>
      <c r="V120" s="98">
        <v>136.51221715959832</v>
      </c>
      <c r="W120" s="98">
        <v>147.93104700710521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27.1373307979384</v>
      </c>
      <c r="C121" s="122">
        <f t="shared" si="25"/>
        <v>35.543591597483911</v>
      </c>
      <c r="D121" s="122">
        <f t="shared" si="25"/>
        <v>30.110436012926197</v>
      </c>
      <c r="E121" s="122">
        <f t="shared" si="25"/>
        <v>117.36365139566217</v>
      </c>
      <c r="F121" s="122">
        <f t="shared" si="25"/>
        <v>40.802176979310367</v>
      </c>
      <c r="G121" s="122">
        <f t="shared" si="25"/>
        <v>64.38335585496138</v>
      </c>
      <c r="H121" s="122">
        <f t="shared" si="25"/>
        <v>100.52585395256141</v>
      </c>
      <c r="I121" s="122">
        <f t="shared" si="25"/>
        <v>49.85145187531144</v>
      </c>
      <c r="J121" s="122">
        <f t="shared" si="25"/>
        <v>53.507437148153834</v>
      </c>
      <c r="K121" s="122">
        <f t="shared" si="25"/>
        <v>64.236753967190097</v>
      </c>
      <c r="L121" s="122">
        <f t="shared" si="25"/>
        <v>63.731812015976296</v>
      </c>
      <c r="M121" s="122">
        <f t="shared" si="25"/>
        <v>63.035876486884334</v>
      </c>
      <c r="N121" s="122">
        <f t="shared" si="25"/>
        <v>64.106971328907392</v>
      </c>
      <c r="O121" s="122">
        <f t="shared" si="25"/>
        <v>68.568417120499802</v>
      </c>
      <c r="P121" s="122">
        <f t="shared" si="25"/>
        <v>72.264659210891296</v>
      </c>
      <c r="Q121" s="122">
        <f t="shared" si="25"/>
        <v>76.274413734135791</v>
      </c>
      <c r="R121" s="122">
        <f t="shared" si="25"/>
        <v>94.007963180909698</v>
      </c>
      <c r="S121" s="122">
        <f t="shared" si="25"/>
        <v>103.5389716296452</v>
      </c>
      <c r="T121" s="122">
        <f t="shared" si="25"/>
        <v>129.06916472751735</v>
      </c>
      <c r="U121" s="122">
        <f t="shared" si="25"/>
        <v>156.3620077654578</v>
      </c>
      <c r="V121" s="122">
        <f t="shared" si="25"/>
        <v>204.12755345038104</v>
      </c>
      <c r="W121" s="122">
        <f t="shared" si="25"/>
        <v>232.54730585035082</v>
      </c>
      <c r="DA121" s="130" t="s">
        <v>1799</v>
      </c>
    </row>
    <row r="122" spans="1:105" ht="12" customHeight="1" x14ac:dyDescent="0.25">
      <c r="A122" s="97" t="s">
        <v>53</v>
      </c>
      <c r="B122" s="98">
        <v>27.1373307979384</v>
      </c>
      <c r="C122" s="98">
        <v>35.543591597483911</v>
      </c>
      <c r="D122" s="98">
        <v>30.110436012926197</v>
      </c>
      <c r="E122" s="98">
        <v>117.36365139566217</v>
      </c>
      <c r="F122" s="98">
        <v>40.802176979310367</v>
      </c>
      <c r="G122" s="98">
        <v>64.38335585496138</v>
      </c>
      <c r="H122" s="98">
        <v>100.52585395256141</v>
      </c>
      <c r="I122" s="98">
        <v>49.85145187531144</v>
      </c>
      <c r="J122" s="98">
        <v>53.507437148153834</v>
      </c>
      <c r="K122" s="98">
        <v>64.236753967190097</v>
      </c>
      <c r="L122" s="98">
        <v>63.731812015976296</v>
      </c>
      <c r="M122" s="98">
        <v>63.035876486884334</v>
      </c>
      <c r="N122" s="98">
        <v>64.106971328907392</v>
      </c>
      <c r="O122" s="98">
        <v>68.568417120499802</v>
      </c>
      <c r="P122" s="98">
        <v>72.264659210891296</v>
      </c>
      <c r="Q122" s="98">
        <v>76.274413734135791</v>
      </c>
      <c r="R122" s="98">
        <v>94.007963180909698</v>
      </c>
      <c r="S122" s="98">
        <v>103.5389716296452</v>
      </c>
      <c r="T122" s="98">
        <v>129.06916472751735</v>
      </c>
      <c r="U122" s="98">
        <v>156.3620077654578</v>
      </c>
      <c r="V122" s="98">
        <v>204.12755345038104</v>
      </c>
      <c r="W122" s="98">
        <v>232.54730585035082</v>
      </c>
      <c r="DA122" s="63" t="s">
        <v>1800</v>
      </c>
    </row>
    <row r="123" spans="1:105" ht="12" customHeight="1" x14ac:dyDescent="0.25">
      <c r="A123" s="121" t="s">
        <v>55</v>
      </c>
      <c r="B123" s="122">
        <v>642.09862220620153</v>
      </c>
      <c r="C123" s="122">
        <v>644.43717689703146</v>
      </c>
      <c r="D123" s="122">
        <v>715.65447901628124</v>
      </c>
      <c r="E123" s="122">
        <v>724.31103126572611</v>
      </c>
      <c r="F123" s="122">
        <v>797.54409551108927</v>
      </c>
      <c r="G123" s="122">
        <v>759.92756204767238</v>
      </c>
      <c r="H123" s="122">
        <v>848.49437416761543</v>
      </c>
      <c r="I123" s="122">
        <v>821.65130924888297</v>
      </c>
      <c r="J123" s="122">
        <v>862.49779970423924</v>
      </c>
      <c r="K123" s="122">
        <v>835.14115725488068</v>
      </c>
      <c r="L123" s="122">
        <v>853.44701843680775</v>
      </c>
      <c r="M123" s="122">
        <v>1030.841964272736</v>
      </c>
      <c r="N123" s="122">
        <v>1023.6295849376359</v>
      </c>
      <c r="O123" s="122">
        <v>1018.4273678240233</v>
      </c>
      <c r="P123" s="122">
        <v>983.60403858839027</v>
      </c>
      <c r="Q123" s="122">
        <v>1008.7207003507067</v>
      </c>
      <c r="R123" s="122">
        <v>1047.8413168832203</v>
      </c>
      <c r="S123" s="122">
        <v>1096.8602913288089</v>
      </c>
      <c r="T123" s="122">
        <v>1107.0293995688346</v>
      </c>
      <c r="U123" s="122">
        <v>1117.4694984184011</v>
      </c>
      <c r="V123" s="122">
        <v>1151.3095200476801</v>
      </c>
      <c r="W123" s="122">
        <v>1128.8618520378418</v>
      </c>
      <c r="DA123" s="130" t="s">
        <v>1801</v>
      </c>
    </row>
    <row r="124" spans="1:105" ht="12" customHeight="1" x14ac:dyDescent="0.25">
      <c r="A124" s="97" t="s">
        <v>134</v>
      </c>
      <c r="B124" s="98">
        <v>638.93708275608992</v>
      </c>
      <c r="C124" s="98">
        <v>611.88614654537957</v>
      </c>
      <c r="D124" s="98">
        <v>678.69478919877656</v>
      </c>
      <c r="E124" s="98">
        <v>684.14960342023664</v>
      </c>
      <c r="F124" s="98">
        <v>754.04419303900295</v>
      </c>
      <c r="G124" s="98">
        <v>727.76416779749479</v>
      </c>
      <c r="H124" s="98">
        <v>806.85398505425439</v>
      </c>
      <c r="I124" s="98">
        <v>782.08850692974102</v>
      </c>
      <c r="J124" s="98">
        <v>810.96045750448707</v>
      </c>
      <c r="K124" s="98">
        <v>793.73191020147556</v>
      </c>
      <c r="L124" s="98">
        <v>794.71977096019964</v>
      </c>
      <c r="M124" s="98">
        <v>955.7475858261605</v>
      </c>
      <c r="N124" s="98">
        <v>911.53013000091892</v>
      </c>
      <c r="O124" s="98">
        <v>881.18727760058891</v>
      </c>
      <c r="P124" s="98">
        <v>857.717003406863</v>
      </c>
      <c r="Q124" s="98">
        <v>864.88229848944786</v>
      </c>
      <c r="R124" s="98">
        <v>892.10782437220109</v>
      </c>
      <c r="S124" s="98">
        <v>930.03490951876915</v>
      </c>
      <c r="T124" s="98">
        <v>944.68779405282464</v>
      </c>
      <c r="U124" s="98">
        <v>977.99594882488702</v>
      </c>
      <c r="V124" s="98">
        <v>1020.0970553130235</v>
      </c>
      <c r="W124" s="98">
        <v>994.04909455253778</v>
      </c>
      <c r="DA124" s="63" t="s">
        <v>1802</v>
      </c>
    </row>
    <row r="125" spans="1:105" ht="12" customHeight="1" x14ac:dyDescent="0.25">
      <c r="A125" s="97" t="s">
        <v>133</v>
      </c>
      <c r="B125" s="98">
        <v>0.22909261155726299</v>
      </c>
      <c r="C125" s="98">
        <v>0.21161365234270593</v>
      </c>
      <c r="D125" s="98">
        <v>0.24155769529643029</v>
      </c>
      <c r="E125" s="98">
        <v>0.22873988359027364</v>
      </c>
      <c r="F125" s="98">
        <v>0.27016173963201173</v>
      </c>
      <c r="G125" s="98">
        <v>0.283763879965304</v>
      </c>
      <c r="H125" s="98">
        <v>0.39109214367343936</v>
      </c>
      <c r="I125" s="98">
        <v>0.44798074820730904</v>
      </c>
      <c r="J125" s="98">
        <v>0.53157981096252493</v>
      </c>
      <c r="K125" s="98">
        <v>0.64168114350662409</v>
      </c>
      <c r="L125" s="98">
        <v>0.80989138326910037</v>
      </c>
      <c r="M125" s="98">
        <v>1.3166267198055466</v>
      </c>
      <c r="N125" s="98">
        <v>1.2580253700728612</v>
      </c>
      <c r="O125" s="98">
        <v>1.2122928203485579</v>
      </c>
      <c r="P125" s="98">
        <v>1.1643802250774951</v>
      </c>
      <c r="Q125" s="98">
        <v>1.1472703807140119</v>
      </c>
      <c r="R125" s="98">
        <v>1.2420269468828782</v>
      </c>
      <c r="S125" s="98">
        <v>1.2648752094697542</v>
      </c>
      <c r="T125" s="98">
        <v>1.3659909522593687</v>
      </c>
      <c r="U125" s="98">
        <v>1.5169950954311615</v>
      </c>
      <c r="V125" s="98">
        <v>1.5480167037913244</v>
      </c>
      <c r="W125" s="98">
        <v>1.5933160651586933</v>
      </c>
      <c r="DA125" s="63" t="s">
        <v>1803</v>
      </c>
    </row>
    <row r="126" spans="1:105" ht="12" customHeight="1" x14ac:dyDescent="0.25">
      <c r="A126" s="100" t="s">
        <v>217</v>
      </c>
      <c r="B126" s="101">
        <v>6.0446888516991766E-2</v>
      </c>
      <c r="C126" s="101">
        <v>4.9990697484486125E-2</v>
      </c>
      <c r="D126" s="101">
        <v>5.2099104388062395E-2</v>
      </c>
      <c r="E126" s="101">
        <v>5.4916027392328925E-2</v>
      </c>
      <c r="F126" s="101">
        <v>6.3081161107610362E-2</v>
      </c>
      <c r="G126" s="101">
        <v>6.0679860583875936E-2</v>
      </c>
      <c r="H126" s="101">
        <v>8.003754373421533E-2</v>
      </c>
      <c r="I126" s="101">
        <v>0.11069622201642071</v>
      </c>
      <c r="J126" s="101">
        <v>0.12181759699166463</v>
      </c>
      <c r="K126" s="101">
        <v>0.13511095904262072</v>
      </c>
      <c r="L126" s="101">
        <v>0.36484029153517178</v>
      </c>
      <c r="M126" s="101">
        <v>0.26445069079674793</v>
      </c>
      <c r="N126" s="101">
        <v>0.31940046483100415</v>
      </c>
      <c r="O126" s="101">
        <v>0.32112264668623786</v>
      </c>
      <c r="P126" s="101">
        <v>0.2220790386257919</v>
      </c>
      <c r="Q126" s="101">
        <v>0.25155128862792614</v>
      </c>
      <c r="R126" s="101">
        <v>0.25298216283969827</v>
      </c>
      <c r="S126" s="101">
        <v>0.28988927409006332</v>
      </c>
      <c r="T126" s="101">
        <v>0.31185275879484275</v>
      </c>
      <c r="U126" s="101">
        <v>0.31993355864315659</v>
      </c>
      <c r="V126" s="101">
        <v>0.3391928265653848</v>
      </c>
      <c r="W126" s="101">
        <v>0.35760785826381425</v>
      </c>
      <c r="DA126" s="131" t="s">
        <v>1804</v>
      </c>
    </row>
    <row r="127" spans="1:105" ht="12" customHeight="1" x14ac:dyDescent="0.25">
      <c r="A127" s="103" t="s">
        <v>52</v>
      </c>
      <c r="B127" s="104">
        <v>0.16864572304027123</v>
      </c>
      <c r="C127" s="104">
        <v>0.16162295485821981</v>
      </c>
      <c r="D127" s="104">
        <v>0.18945859090836789</v>
      </c>
      <c r="E127" s="104">
        <v>0.17382385619794471</v>
      </c>
      <c r="F127" s="104">
        <v>0.2070805785244014</v>
      </c>
      <c r="G127" s="104">
        <v>0.22308401938142808</v>
      </c>
      <c r="H127" s="104">
        <v>0.31105459993922402</v>
      </c>
      <c r="I127" s="104">
        <v>0.33728452619088833</v>
      </c>
      <c r="J127" s="104">
        <v>0.40976221397086027</v>
      </c>
      <c r="K127" s="104">
        <v>0.50657018446400337</v>
      </c>
      <c r="L127" s="104">
        <v>0.44505109173392854</v>
      </c>
      <c r="M127" s="104">
        <v>1.0521760290087987</v>
      </c>
      <c r="N127" s="104">
        <v>0.93862490524185693</v>
      </c>
      <c r="O127" s="104">
        <v>0.89117017366231999</v>
      </c>
      <c r="P127" s="104">
        <v>0.94230118645170313</v>
      </c>
      <c r="Q127" s="104">
        <v>0.8957190920860858</v>
      </c>
      <c r="R127" s="104">
        <v>0.98904478404317986</v>
      </c>
      <c r="S127" s="104">
        <v>0.97498593537969092</v>
      </c>
      <c r="T127" s="104">
        <v>1.054138193464526</v>
      </c>
      <c r="U127" s="104">
        <v>1.1970615367880049</v>
      </c>
      <c r="V127" s="104">
        <v>1.2088238772259396</v>
      </c>
      <c r="W127" s="104">
        <v>1.235708206894879</v>
      </c>
      <c r="DA127" s="132" t="s">
        <v>1805</v>
      </c>
    </row>
    <row r="128" spans="1:105" ht="12" customHeight="1" x14ac:dyDescent="0.25">
      <c r="A128" s="106" t="s">
        <v>122</v>
      </c>
      <c r="B128" s="101">
        <v>2.8262240017658655</v>
      </c>
      <c r="C128" s="101">
        <v>31.396912018713941</v>
      </c>
      <c r="D128" s="101">
        <v>35.659546894611843</v>
      </c>
      <c r="E128" s="101">
        <v>38.766467375576184</v>
      </c>
      <c r="F128" s="101">
        <v>41.916016300334626</v>
      </c>
      <c r="G128" s="101">
        <v>30.903879761148847</v>
      </c>
      <c r="H128" s="101">
        <v>39.652161102551268</v>
      </c>
      <c r="I128" s="101">
        <v>37.409356004384769</v>
      </c>
      <c r="J128" s="101">
        <v>47.854254228138593</v>
      </c>
      <c r="K128" s="101">
        <v>37.638801527803935</v>
      </c>
      <c r="L128" s="101">
        <v>51.317691458390136</v>
      </c>
      <c r="M128" s="101">
        <v>64.468376421237181</v>
      </c>
      <c r="N128" s="101">
        <v>97.478205501547947</v>
      </c>
      <c r="O128" s="101">
        <v>120.64274999086345</v>
      </c>
      <c r="P128" s="101">
        <v>110.26103587928284</v>
      </c>
      <c r="Q128" s="101">
        <v>125.84365815001563</v>
      </c>
      <c r="R128" s="101">
        <v>135.5689831302179</v>
      </c>
      <c r="S128" s="101">
        <v>145.36112089286891</v>
      </c>
      <c r="T128" s="101">
        <v>140.57557907979003</v>
      </c>
      <c r="U128" s="101">
        <v>120.04769667695125</v>
      </c>
      <c r="V128" s="101">
        <v>112.43578271359374</v>
      </c>
      <c r="W128" s="101">
        <v>114.20065459905796</v>
      </c>
      <c r="DA128" s="131" t="s">
        <v>1806</v>
      </c>
    </row>
    <row r="129" spans="1:105" ht="12" customHeight="1" x14ac:dyDescent="0.25">
      <c r="A129" s="107" t="s">
        <v>121</v>
      </c>
      <c r="B129" s="104">
        <v>0.10622283678848912</v>
      </c>
      <c r="C129" s="104">
        <v>0.94250468059526749</v>
      </c>
      <c r="D129" s="104">
        <v>1.0585852275963252</v>
      </c>
      <c r="E129" s="104">
        <v>1.1662205863229602</v>
      </c>
      <c r="F129" s="104">
        <v>1.3137244321196901</v>
      </c>
      <c r="G129" s="104">
        <v>0.97575060906349032</v>
      </c>
      <c r="H129" s="104">
        <v>1.5971358671363762</v>
      </c>
      <c r="I129" s="104">
        <v>1.7054655665498109</v>
      </c>
      <c r="J129" s="104">
        <v>3.1515081606510083</v>
      </c>
      <c r="K129" s="104">
        <v>3.1287643820945314</v>
      </c>
      <c r="L129" s="104">
        <v>6.5996646349488399</v>
      </c>
      <c r="M129" s="104">
        <v>9.309375305532912</v>
      </c>
      <c r="N129" s="104">
        <v>13.363224065096125</v>
      </c>
      <c r="O129" s="104">
        <v>15.385047412222415</v>
      </c>
      <c r="P129" s="104">
        <v>14.46161907716696</v>
      </c>
      <c r="Q129" s="104">
        <v>16.847473330529315</v>
      </c>
      <c r="R129" s="104">
        <v>18.922482433918493</v>
      </c>
      <c r="S129" s="104">
        <v>20.199385707701225</v>
      </c>
      <c r="T129" s="104">
        <v>20.400035483960561</v>
      </c>
      <c r="U129" s="104">
        <v>17.908857821131747</v>
      </c>
      <c r="V129" s="104">
        <v>17.228665317271602</v>
      </c>
      <c r="W129" s="104">
        <v>19.018786821087247</v>
      </c>
      <c r="DA129" s="132" t="s">
        <v>1807</v>
      </c>
    </row>
    <row r="130" spans="1:105" ht="12" customHeight="1" x14ac:dyDescent="0.25">
      <c r="A130" s="108" t="s">
        <v>53</v>
      </c>
      <c r="B130" s="98">
        <v>2.8042703937089554E-2</v>
      </c>
      <c r="C130" s="98">
        <v>0.2227068901105333</v>
      </c>
      <c r="D130" s="98">
        <v>0.22820155171567655</v>
      </c>
      <c r="E130" s="98">
        <v>0.28005480350442297</v>
      </c>
      <c r="F130" s="98">
        <v>0.30675169392735785</v>
      </c>
      <c r="G130" s="98">
        <v>0.20855890122246457</v>
      </c>
      <c r="H130" s="98">
        <v>0.32631454119819958</v>
      </c>
      <c r="I130" s="98">
        <v>0.42165131960604896</v>
      </c>
      <c r="J130" s="98">
        <v>0.72229096189774422</v>
      </c>
      <c r="K130" s="98">
        <v>0.65729322223305764</v>
      </c>
      <c r="L130" s="98">
        <v>2.9746259356643474</v>
      </c>
      <c r="M130" s="98">
        <v>1.859234375036823</v>
      </c>
      <c r="N130" s="98">
        <v>3.3855781477290452</v>
      </c>
      <c r="O130" s="98">
        <v>4.0650351544628993</v>
      </c>
      <c r="P130" s="98">
        <v>2.7548502383328723</v>
      </c>
      <c r="Q130" s="98">
        <v>3.6951075617808273</v>
      </c>
      <c r="R130" s="98">
        <v>3.8526535034407225</v>
      </c>
      <c r="S130" s="98">
        <v>4.6291855545365461</v>
      </c>
      <c r="T130" s="98">
        <v>4.6580602469815195</v>
      </c>
      <c r="U130" s="98">
        <v>3.7761169106932546</v>
      </c>
      <c r="V130" s="98">
        <v>3.7748831284684115</v>
      </c>
      <c r="W130" s="98">
        <v>4.2690008445741228</v>
      </c>
      <c r="DA130" s="63" t="s">
        <v>1808</v>
      </c>
    </row>
    <row r="131" spans="1:105" ht="12" customHeight="1" x14ac:dyDescent="0.25">
      <c r="A131" s="108" t="s">
        <v>52</v>
      </c>
      <c r="B131" s="98">
        <v>7.8180132851399561E-2</v>
      </c>
      <c r="C131" s="98">
        <v>0.71979779048473413</v>
      </c>
      <c r="D131" s="98">
        <v>0.83038367588064865</v>
      </c>
      <c r="E131" s="98">
        <v>0.88616578281853731</v>
      </c>
      <c r="F131" s="98">
        <v>1.0069727381923324</v>
      </c>
      <c r="G131" s="98">
        <v>0.76719170784102575</v>
      </c>
      <c r="H131" s="98">
        <v>1.2708213259381766</v>
      </c>
      <c r="I131" s="98">
        <v>1.2838142469437619</v>
      </c>
      <c r="J131" s="98">
        <v>2.429217198753264</v>
      </c>
      <c r="K131" s="98">
        <v>2.471471159861474</v>
      </c>
      <c r="L131" s="98">
        <v>3.6250386992844925</v>
      </c>
      <c r="M131" s="98">
        <v>7.4501409304960893</v>
      </c>
      <c r="N131" s="98">
        <v>9.9776459173670791</v>
      </c>
      <c r="O131" s="98">
        <v>11.320012257759515</v>
      </c>
      <c r="P131" s="98">
        <v>11.706768838834087</v>
      </c>
      <c r="Q131" s="98">
        <v>13.152365768748487</v>
      </c>
      <c r="R131" s="98">
        <v>15.069828930477769</v>
      </c>
      <c r="S131" s="98">
        <v>15.570200153164677</v>
      </c>
      <c r="T131" s="98">
        <v>15.741975236979041</v>
      </c>
      <c r="U131" s="98">
        <v>14.132740910438491</v>
      </c>
      <c r="V131" s="98">
        <v>13.453782188803192</v>
      </c>
      <c r="W131" s="98">
        <v>14.749785976513124</v>
      </c>
      <c r="DA131" s="63" t="s">
        <v>1809</v>
      </c>
    </row>
    <row r="132" spans="1:105" ht="12" customHeight="1" x14ac:dyDescent="0.25">
      <c r="A132" s="121" t="s">
        <v>54</v>
      </c>
      <c r="B132" s="122">
        <v>414.93506726637321</v>
      </c>
      <c r="C132" s="122">
        <v>418.22192528021691</v>
      </c>
      <c r="D132" s="122">
        <v>464.03084860094737</v>
      </c>
      <c r="E132" s="122">
        <v>436.73709824481875</v>
      </c>
      <c r="F132" s="122">
        <v>430.42015343355962</v>
      </c>
      <c r="G132" s="122">
        <v>442.01913640683085</v>
      </c>
      <c r="H132" s="122">
        <v>482.35490894659273</v>
      </c>
      <c r="I132" s="122">
        <v>508.1126700981693</v>
      </c>
      <c r="J132" s="122">
        <v>515.50899447299946</v>
      </c>
      <c r="K132" s="122">
        <v>434.30179766822806</v>
      </c>
      <c r="L132" s="122">
        <v>510.39219972017793</v>
      </c>
      <c r="M132" s="122">
        <v>589.31011286273701</v>
      </c>
      <c r="N132" s="122">
        <v>570.74905734537776</v>
      </c>
      <c r="O132" s="122">
        <v>545.80361132893643</v>
      </c>
      <c r="P132" s="122">
        <v>512.12363925543082</v>
      </c>
      <c r="Q132" s="122">
        <v>520.14171975624174</v>
      </c>
      <c r="R132" s="122">
        <v>527.43890542359088</v>
      </c>
      <c r="S132" s="122">
        <v>542.86361985254348</v>
      </c>
      <c r="T132" s="122">
        <v>539.29516349367566</v>
      </c>
      <c r="U132" s="122">
        <v>536.48509247484594</v>
      </c>
      <c r="V132" s="122">
        <v>551.1664954314424</v>
      </c>
      <c r="W132" s="122">
        <v>526.64373343222348</v>
      </c>
      <c r="DA132" s="130" t="s">
        <v>1810</v>
      </c>
    </row>
    <row r="133" spans="1:105" ht="12" customHeight="1" x14ac:dyDescent="0.25">
      <c r="A133" s="97" t="s">
        <v>175</v>
      </c>
      <c r="B133" s="98">
        <v>405.61041493661816</v>
      </c>
      <c r="C133" s="98">
        <v>388.96180872092611</v>
      </c>
      <c r="D133" s="98">
        <v>432.77718283754047</v>
      </c>
      <c r="E133" s="98">
        <v>406.81387651508913</v>
      </c>
      <c r="F133" s="98">
        <v>404.9364649179617</v>
      </c>
      <c r="G133" s="98">
        <v>419.55355137076941</v>
      </c>
      <c r="H133" s="98">
        <v>453.87411569953315</v>
      </c>
      <c r="I133" s="98">
        <v>478.90248301543829</v>
      </c>
      <c r="J133" s="98">
        <v>477.12985947674008</v>
      </c>
      <c r="K133" s="98">
        <v>410.86752214412729</v>
      </c>
      <c r="L133" s="98">
        <v>472.17021627883116</v>
      </c>
      <c r="M133" s="98">
        <v>551.1074496952458</v>
      </c>
      <c r="N133" s="98">
        <v>509.56286987205505</v>
      </c>
      <c r="O133" s="98">
        <v>468.63016953716891</v>
      </c>
      <c r="P133" s="98">
        <v>447.26514019471324</v>
      </c>
      <c r="Q133" s="98">
        <v>442.40268913626073</v>
      </c>
      <c r="R133" s="98">
        <v>445.62952591839331</v>
      </c>
      <c r="S133" s="98">
        <v>449.55876557137731</v>
      </c>
      <c r="T133" s="98">
        <v>441.38043232474269</v>
      </c>
      <c r="U133" s="98">
        <v>441.44590836087292</v>
      </c>
      <c r="V133" s="98">
        <v>450.92276905715829</v>
      </c>
      <c r="W133" s="98">
        <v>425.26859385992299</v>
      </c>
      <c r="DA133" s="63" t="s">
        <v>1811</v>
      </c>
    </row>
    <row r="134" spans="1:105" ht="12" customHeight="1" x14ac:dyDescent="0.25">
      <c r="A134" s="109" t="s">
        <v>120</v>
      </c>
      <c r="B134" s="33">
        <v>9.3246523297550574</v>
      </c>
      <c r="C134" s="33">
        <v>29.260116559290818</v>
      </c>
      <c r="D134" s="33">
        <v>31.253665763406872</v>
      </c>
      <c r="E134" s="33">
        <v>29.923221729729629</v>
      </c>
      <c r="F134" s="33">
        <v>25.483688515597901</v>
      </c>
      <c r="G134" s="33">
        <v>22.465585036061452</v>
      </c>
      <c r="H134" s="33">
        <v>28.480793247059573</v>
      </c>
      <c r="I134" s="33">
        <v>29.210187082731011</v>
      </c>
      <c r="J134" s="33">
        <v>38.379134996259346</v>
      </c>
      <c r="K134" s="33">
        <v>23.43427552410078</v>
      </c>
      <c r="L134" s="33">
        <v>38.221983441346744</v>
      </c>
      <c r="M134" s="33">
        <v>38.202663167491238</v>
      </c>
      <c r="N134" s="33">
        <v>61.186187473322747</v>
      </c>
      <c r="O134" s="33">
        <v>77.17344179176753</v>
      </c>
      <c r="P134" s="33">
        <v>64.858499060717634</v>
      </c>
      <c r="Q134" s="33">
        <v>77.739030619981008</v>
      </c>
      <c r="R134" s="33">
        <v>81.809379505197541</v>
      </c>
      <c r="S134" s="33">
        <v>93.304854281166158</v>
      </c>
      <c r="T134" s="33">
        <v>97.91473116893296</v>
      </c>
      <c r="U134" s="33">
        <v>95.039184113973064</v>
      </c>
      <c r="V134" s="33">
        <v>100.24372637428407</v>
      </c>
      <c r="W134" s="33">
        <v>101.37513957230045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0.54511033988984658</v>
      </c>
      <c r="C136" s="119">
        <f t="shared" si="26"/>
        <v>0.55592060178025682</v>
      </c>
      <c r="D136" s="119">
        <f t="shared" si="26"/>
        <v>0.56524876709937255</v>
      </c>
      <c r="E136" s="119">
        <f t="shared" si="26"/>
        <v>0.57820669953039361</v>
      </c>
      <c r="F136" s="119">
        <f t="shared" si="26"/>
        <v>0.58392247570459266</v>
      </c>
      <c r="G136" s="119">
        <f t="shared" si="26"/>
        <v>0.59391575428564869</v>
      </c>
      <c r="H136" s="119">
        <f t="shared" si="26"/>
        <v>0.60678229172750919</v>
      </c>
      <c r="I136" s="119">
        <f t="shared" si="26"/>
        <v>0.61416955780915539</v>
      </c>
      <c r="J136" s="119">
        <f t="shared" si="26"/>
        <v>0.62437072116414283</v>
      </c>
      <c r="K136" s="119">
        <f t="shared" si="26"/>
        <v>0.63447218383279536</v>
      </c>
      <c r="L136" s="119">
        <f t="shared" si="26"/>
        <v>0.64592409363690084</v>
      </c>
      <c r="M136" s="119">
        <f t="shared" si="26"/>
        <v>0.65842843458649136</v>
      </c>
      <c r="N136" s="119">
        <f t="shared" si="26"/>
        <v>0.67307271206339381</v>
      </c>
      <c r="O136" s="119">
        <f t="shared" si="26"/>
        <v>0.68725431750510035</v>
      </c>
      <c r="P136" s="119">
        <f t="shared" si="26"/>
        <v>0.69187968955628398</v>
      </c>
      <c r="Q136" s="119">
        <f t="shared" si="26"/>
        <v>0.69951891120877063</v>
      </c>
      <c r="R136" s="119">
        <f t="shared" ref="R136:V136" si="27">IF(R117=0,"",R117/R98)</f>
        <v>0.71041441714005904</v>
      </c>
      <c r="S136" s="119">
        <f t="shared" si="27"/>
        <v>0.72295094995144504</v>
      </c>
      <c r="T136" s="119">
        <f t="shared" si="27"/>
        <v>0.73651252736452555</v>
      </c>
      <c r="U136" s="119">
        <f t="shared" si="27"/>
        <v>0.74944586369626076</v>
      </c>
      <c r="V136" s="119">
        <f t="shared" si="27"/>
        <v>0.76422084364709619</v>
      </c>
      <c r="W136" s="119">
        <f t="shared" ref="W136" si="28">IF(W117=0,"",W117/W98)</f>
        <v>0.77718549629052669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0.53702852642033605</v>
      </c>
      <c r="C137" s="124">
        <f t="shared" si="29"/>
        <v>0.54791702238813678</v>
      </c>
      <c r="D137" s="124">
        <f t="shared" si="29"/>
        <v>0.55792985831788522</v>
      </c>
      <c r="E137" s="124">
        <f t="shared" si="29"/>
        <v>0.56696873115788271</v>
      </c>
      <c r="F137" s="124">
        <f t="shared" si="29"/>
        <v>0.57834939072427394</v>
      </c>
      <c r="G137" s="124">
        <f t="shared" si="29"/>
        <v>0.5877702928443983</v>
      </c>
      <c r="H137" s="124">
        <f t="shared" si="29"/>
        <v>0.59938834402762764</v>
      </c>
      <c r="I137" s="124">
        <f t="shared" si="29"/>
        <v>0.60960724007652722</v>
      </c>
      <c r="J137" s="124">
        <f t="shared" si="29"/>
        <v>0.6207065329097704</v>
      </c>
      <c r="K137" s="124">
        <f t="shared" si="29"/>
        <v>0.63129249641355445</v>
      </c>
      <c r="L137" s="124">
        <f t="shared" si="29"/>
        <v>0.64349469456858721</v>
      </c>
      <c r="M137" s="124">
        <f t="shared" si="29"/>
        <v>0.65744278229037023</v>
      </c>
      <c r="N137" s="124">
        <f t="shared" si="29"/>
        <v>0.67283452444911296</v>
      </c>
      <c r="O137" s="124">
        <f t="shared" si="29"/>
        <v>0.68735136297376631</v>
      </c>
      <c r="P137" s="124">
        <f t="shared" si="29"/>
        <v>0.69188028421753844</v>
      </c>
      <c r="Q137" s="124">
        <f t="shared" si="29"/>
        <v>0.69937431340474687</v>
      </c>
      <c r="R137" s="124">
        <f t="shared" ref="R137:V137" si="30">IF(R118=0,"",R118/R99)</f>
        <v>0.70954612094353697</v>
      </c>
      <c r="S137" s="124">
        <f t="shared" si="30"/>
        <v>0.72172543752931939</v>
      </c>
      <c r="T137" s="124">
        <f t="shared" si="30"/>
        <v>0.73341715531293128</v>
      </c>
      <c r="U137" s="124">
        <f t="shared" si="30"/>
        <v>0.74427814371593526</v>
      </c>
      <c r="V137" s="124">
        <f t="shared" si="30"/>
        <v>0.75546929997377243</v>
      </c>
      <c r="W137" s="124">
        <f t="shared" ref="W137" si="31">IF(W118=0,"",W118/W99)</f>
        <v>0.76638283752603908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0.53086224565270412</v>
      </c>
      <c r="C138" s="111">
        <f t="shared" si="32"/>
        <v>0.54192776877503324</v>
      </c>
      <c r="D138" s="111">
        <f t="shared" si="32"/>
        <v>0.55204378202499726</v>
      </c>
      <c r="E138" s="111">
        <f t="shared" si="32"/>
        <v>0.56137652999935894</v>
      </c>
      <c r="F138" s="111">
        <f t="shared" si="32"/>
        <v>0.57274831800457005</v>
      </c>
      <c r="G138" s="111">
        <f t="shared" si="32"/>
        <v>0.58232811541004526</v>
      </c>
      <c r="H138" s="111">
        <f t="shared" si="32"/>
        <v>0.59408903760351228</v>
      </c>
      <c r="I138" s="111">
        <f t="shared" si="32"/>
        <v>0.60435464890864299</v>
      </c>
      <c r="J138" s="111">
        <f t="shared" si="32"/>
        <v>0.61558609678340193</v>
      </c>
      <c r="K138" s="111">
        <f t="shared" si="32"/>
        <v>0.62637355162148911</v>
      </c>
      <c r="L138" s="111">
        <f t="shared" si="32"/>
        <v>0.63867207492254718</v>
      </c>
      <c r="M138" s="111">
        <f t="shared" si="32"/>
        <v>0.65275996167602302</v>
      </c>
      <c r="N138" s="111">
        <f t="shared" si="32"/>
        <v>0.66830039923441764</v>
      </c>
      <c r="O138" s="111">
        <f t="shared" si="32"/>
        <v>0.68296280239369467</v>
      </c>
      <c r="P138" s="111">
        <f t="shared" si="32"/>
        <v>0.68754939354728095</v>
      </c>
      <c r="Q138" s="111">
        <f t="shared" si="32"/>
        <v>0.69512391483718405</v>
      </c>
      <c r="R138" s="111">
        <f t="shared" ref="R138:V138" si="33">IF(R119=0,"",R119/R100)</f>
        <v>0.70539842479587822</v>
      </c>
      <c r="S138" s="111">
        <f t="shared" si="33"/>
        <v>0.71770156859846279</v>
      </c>
      <c r="T138" s="111">
        <f t="shared" si="33"/>
        <v>0.72951431247125631</v>
      </c>
      <c r="U138" s="111">
        <f t="shared" si="33"/>
        <v>0.74049011074401383</v>
      </c>
      <c r="V138" s="111">
        <f t="shared" si="33"/>
        <v>0.75180244320459055</v>
      </c>
      <c r="W138" s="111">
        <f t="shared" ref="W138" si="34">IF(W119=0,"",W119/W100)</f>
        <v>0.7628356753223059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1.8888612958932063</v>
      </c>
      <c r="D140" s="124">
        <f t="shared" si="38"/>
        <v>1.9834135173055008</v>
      </c>
      <c r="E140" s="124">
        <f t="shared" si="38"/>
        <v>2.1044989757315173</v>
      </c>
      <c r="F140" s="124">
        <f t="shared" si="38"/>
        <v>2.2268132830754221</v>
      </c>
      <c r="G140" s="124">
        <f t="shared" si="38"/>
        <v>2.3562817854398301</v>
      </c>
      <c r="H140" s="124">
        <f t="shared" si="38"/>
        <v>2.4948574855837893</v>
      </c>
      <c r="I140" s="124">
        <f t="shared" si="38"/>
        <v>2.5658343430190755</v>
      </c>
      <c r="J140" s="124">
        <f t="shared" si="38"/>
        <v>2.6041011277500465</v>
      </c>
      <c r="K140" s="124">
        <f t="shared" si="38"/>
        <v>2.6703188704575864</v>
      </c>
      <c r="L140" s="124">
        <f t="shared" si="38"/>
        <v>2.7517086720712971</v>
      </c>
      <c r="M140" s="124">
        <f t="shared" si="38"/>
        <v>2.8504564866380795</v>
      </c>
      <c r="N140" s="124">
        <f t="shared" si="38"/>
        <v>2.9603370187727784</v>
      </c>
      <c r="O140" s="124">
        <f t="shared" si="38"/>
        <v>3.0921709351396212</v>
      </c>
      <c r="P140" s="124">
        <f t="shared" si="38"/>
        <v>3.1981355418215545</v>
      </c>
      <c r="Q140" s="124">
        <f t="shared" si="38"/>
        <v>3.2819536915758962</v>
      </c>
      <c r="R140" s="124">
        <f t="shared" ref="R140:V140" si="39">IF(R121=0,"",R121/R102)</f>
        <v>3.3866278821111995</v>
      </c>
      <c r="S140" s="124">
        <f t="shared" si="39"/>
        <v>3.5376936696476085</v>
      </c>
      <c r="T140" s="124">
        <f t="shared" si="39"/>
        <v>3.675491418308936</v>
      </c>
      <c r="U140" s="124">
        <f t="shared" si="39"/>
        <v>3.7913522773647372</v>
      </c>
      <c r="V140" s="124">
        <f t="shared" si="39"/>
        <v>3.8687353244130747</v>
      </c>
      <c r="W140" s="124">
        <f t="shared" ref="W140" si="40">IF(W121=0,"",W121/W102)</f>
        <v>3.9429030890587247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1.8888612958932063</v>
      </c>
      <c r="D141" s="111">
        <f t="shared" si="41"/>
        <v>1.9834135173055008</v>
      </c>
      <c r="E141" s="111">
        <f t="shared" si="41"/>
        <v>2.1044989757315173</v>
      </c>
      <c r="F141" s="111">
        <f t="shared" si="41"/>
        <v>2.2268132830754221</v>
      </c>
      <c r="G141" s="111">
        <f t="shared" si="41"/>
        <v>2.3562817854398301</v>
      </c>
      <c r="H141" s="111">
        <f t="shared" si="41"/>
        <v>2.4948574855837893</v>
      </c>
      <c r="I141" s="111">
        <f t="shared" si="41"/>
        <v>2.5658343430190755</v>
      </c>
      <c r="J141" s="111">
        <f t="shared" si="41"/>
        <v>2.6041011277500465</v>
      </c>
      <c r="K141" s="111">
        <f t="shared" si="41"/>
        <v>2.6703188704575864</v>
      </c>
      <c r="L141" s="111">
        <f t="shared" si="41"/>
        <v>2.7517086720712971</v>
      </c>
      <c r="M141" s="111">
        <f t="shared" si="41"/>
        <v>2.8504564866380795</v>
      </c>
      <c r="N141" s="111">
        <f t="shared" si="41"/>
        <v>2.9603370187727784</v>
      </c>
      <c r="O141" s="111">
        <f t="shared" si="41"/>
        <v>3.0921709351396212</v>
      </c>
      <c r="P141" s="111">
        <f t="shared" si="41"/>
        <v>3.1981355418215545</v>
      </c>
      <c r="Q141" s="111">
        <f t="shared" si="41"/>
        <v>3.2819536915758962</v>
      </c>
      <c r="R141" s="111">
        <f t="shared" ref="R141:V141" si="42">IF(R122=0,"",R122/R103)</f>
        <v>3.3866278821111995</v>
      </c>
      <c r="S141" s="111">
        <f t="shared" si="42"/>
        <v>3.5376936696476085</v>
      </c>
      <c r="T141" s="111">
        <f t="shared" si="42"/>
        <v>3.675491418308936</v>
      </c>
      <c r="U141" s="111">
        <f t="shared" si="42"/>
        <v>3.7913522773647372</v>
      </c>
      <c r="V141" s="111">
        <f t="shared" si="42"/>
        <v>3.8687353244130747</v>
      </c>
      <c r="W141" s="111">
        <f t="shared" ref="W141" si="43">IF(W122=0,"",W122/W103)</f>
        <v>3.9429030890587247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0.56518848667733701</v>
      </c>
      <c r="C142" s="124">
        <f t="shared" si="44"/>
        <v>0.57492008709134779</v>
      </c>
      <c r="D142" s="124">
        <f t="shared" si="44"/>
        <v>0.58120287998721887</v>
      </c>
      <c r="E142" s="124">
        <f t="shared" si="44"/>
        <v>0.58756639578444692</v>
      </c>
      <c r="F142" s="124">
        <f t="shared" si="44"/>
        <v>0.59477572701516168</v>
      </c>
      <c r="G142" s="124">
        <f t="shared" si="44"/>
        <v>0.60053859484188221</v>
      </c>
      <c r="H142" s="124">
        <f t="shared" si="44"/>
        <v>0.60864420035162481</v>
      </c>
      <c r="I142" s="124">
        <f t="shared" si="44"/>
        <v>0.61568772273059758</v>
      </c>
      <c r="J142" s="124">
        <f t="shared" si="44"/>
        <v>0.62396289490951173</v>
      </c>
      <c r="K142" s="124">
        <f t="shared" si="44"/>
        <v>0.63119346005917731</v>
      </c>
      <c r="L142" s="124">
        <f t="shared" si="44"/>
        <v>0.64080668704097732</v>
      </c>
      <c r="M142" s="124">
        <f t="shared" si="44"/>
        <v>0.65162518350573018</v>
      </c>
      <c r="N142" s="124">
        <f t="shared" si="44"/>
        <v>0.66475135446138511</v>
      </c>
      <c r="O142" s="124">
        <f t="shared" si="44"/>
        <v>0.67736455944432472</v>
      </c>
      <c r="P142" s="124">
        <f t="shared" si="44"/>
        <v>0.68210888600527364</v>
      </c>
      <c r="Q142" s="124">
        <f t="shared" si="44"/>
        <v>0.6910116414907721</v>
      </c>
      <c r="R142" s="124">
        <f t="shared" ref="R142:V142" si="45">IF(R123=0,"",R123/R104)</f>
        <v>0.70336354032792059</v>
      </c>
      <c r="S142" s="124">
        <f t="shared" si="45"/>
        <v>0.7187137827670903</v>
      </c>
      <c r="T142" s="124">
        <f t="shared" si="45"/>
        <v>0.73529091887556219</v>
      </c>
      <c r="U142" s="124">
        <f t="shared" si="45"/>
        <v>0.75224144845756424</v>
      </c>
      <c r="V142" s="124">
        <f t="shared" si="45"/>
        <v>0.77009418434492483</v>
      </c>
      <c r="W142" s="124">
        <f t="shared" ref="W142" si="46">IF(W123=0,"",W123/W104)</f>
        <v>0.78692197987084256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0.56467257167063489</v>
      </c>
      <c r="C143" s="111">
        <f t="shared" si="47"/>
        <v>0.56929194952719209</v>
      </c>
      <c r="D143" s="111">
        <f t="shared" si="47"/>
        <v>0.57562789193618535</v>
      </c>
      <c r="E143" s="111">
        <f t="shared" si="47"/>
        <v>0.58179308570323596</v>
      </c>
      <c r="F143" s="111">
        <f t="shared" si="47"/>
        <v>0.58933554346780659</v>
      </c>
      <c r="G143" s="111">
        <f t="shared" si="47"/>
        <v>0.59649239972192192</v>
      </c>
      <c r="H143" s="111">
        <f t="shared" si="47"/>
        <v>0.60411945758053731</v>
      </c>
      <c r="I143" s="111">
        <f t="shared" si="47"/>
        <v>0.61146548157948077</v>
      </c>
      <c r="J143" s="111">
        <f t="shared" si="47"/>
        <v>0.61877115611637057</v>
      </c>
      <c r="K143" s="111">
        <f t="shared" si="47"/>
        <v>0.62698015883937319</v>
      </c>
      <c r="L143" s="111">
        <f t="shared" si="47"/>
        <v>0.63532749287336754</v>
      </c>
      <c r="M143" s="111">
        <f t="shared" si="47"/>
        <v>0.6457675375787556</v>
      </c>
      <c r="N143" s="111">
        <f t="shared" si="47"/>
        <v>0.65683073456946628</v>
      </c>
      <c r="O143" s="111">
        <f t="shared" si="47"/>
        <v>0.66875095031392728</v>
      </c>
      <c r="P143" s="111">
        <f t="shared" si="47"/>
        <v>0.67388916726079029</v>
      </c>
      <c r="Q143" s="111">
        <f t="shared" si="47"/>
        <v>0.68222776957851117</v>
      </c>
      <c r="R143" s="111">
        <f t="shared" ref="R143:V143" si="48">IF(R124=0,"",R124/R105)</f>
        <v>0.69470400855073122</v>
      </c>
      <c r="S143" s="111">
        <f t="shared" si="48"/>
        <v>0.71147696374016778</v>
      </c>
      <c r="T143" s="111">
        <f t="shared" si="48"/>
        <v>0.72980124809919189</v>
      </c>
      <c r="U143" s="111">
        <f t="shared" si="48"/>
        <v>0.74909926883057232</v>
      </c>
      <c r="V143" s="111">
        <f t="shared" si="48"/>
        <v>0.76829382726227102</v>
      </c>
      <c r="W143" s="111">
        <f t="shared" ref="W143" si="49">IF(W124=0,"",W124/W105)</f>
        <v>0.78579744350513736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0.83096878410600561</v>
      </c>
      <c r="C144" s="111">
        <f t="shared" si="50"/>
        <v>0.84741126834938241</v>
      </c>
      <c r="D144" s="111">
        <f t="shared" si="50"/>
        <v>0.8627181733288094</v>
      </c>
      <c r="E144" s="111">
        <f t="shared" si="50"/>
        <v>0.85107540811345161</v>
      </c>
      <c r="F144" s="111">
        <f t="shared" si="50"/>
        <v>0.86031897800590951</v>
      </c>
      <c r="G144" s="111">
        <f t="shared" si="50"/>
        <v>0.87565321544555008</v>
      </c>
      <c r="H144" s="111">
        <f t="shared" si="50"/>
        <v>0.8872219079043302</v>
      </c>
      <c r="I144" s="111">
        <f t="shared" si="50"/>
        <v>0.87252398591847791</v>
      </c>
      <c r="J144" s="111">
        <f t="shared" si="50"/>
        <v>0.88482023805571708</v>
      </c>
      <c r="K144" s="111">
        <f t="shared" si="50"/>
        <v>0.89779575551672652</v>
      </c>
      <c r="L144" s="111">
        <f t="shared" si="50"/>
        <v>0.81150418850592088</v>
      </c>
      <c r="M144" s="111">
        <f t="shared" si="50"/>
        <v>0.91106688107825484</v>
      </c>
      <c r="N144" s="111">
        <f t="shared" si="50"/>
        <v>0.89132442125029709</v>
      </c>
      <c r="O144" s="111">
        <f t="shared" si="50"/>
        <v>0.88822854079949209</v>
      </c>
      <c r="P144" s="111">
        <f t="shared" si="50"/>
        <v>0.91713388830301823</v>
      </c>
      <c r="Q144" s="111">
        <f t="shared" si="50"/>
        <v>0.90647603985079372</v>
      </c>
      <c r="R144" s="111">
        <f t="shared" ref="R144:V144" si="51">IF(R125=0,"",R125/R106)</f>
        <v>0.9168238688066922</v>
      </c>
      <c r="S144" s="111">
        <f t="shared" si="51"/>
        <v>0.91018126688689283</v>
      </c>
      <c r="T144" s="111">
        <f t="shared" si="51"/>
        <v>0.91776398104071122</v>
      </c>
      <c r="U144" s="111">
        <f t="shared" si="51"/>
        <v>0.93090311320767938</v>
      </c>
      <c r="V144" s="111">
        <f t="shared" si="51"/>
        <v>0.93329680770510959</v>
      </c>
      <c r="W144" s="111">
        <f t="shared" ref="W144" si="52">IF(W125=0,"",W125/W106)</f>
        <v>0.93910097731952658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0.56467257167063489</v>
      </c>
      <c r="C145" s="112">
        <f t="shared" si="53"/>
        <v>0.5674646948503147</v>
      </c>
      <c r="D145" s="112">
        <f t="shared" si="53"/>
        <v>0.57544242171529791</v>
      </c>
      <c r="E145" s="112">
        <f t="shared" si="53"/>
        <v>0.57841749504420137</v>
      </c>
      <c r="F145" s="112">
        <f t="shared" si="53"/>
        <v>0.5898494796297471</v>
      </c>
      <c r="G145" s="112">
        <f t="shared" si="53"/>
        <v>0.6009356562001974</v>
      </c>
      <c r="H145" s="112">
        <f t="shared" si="53"/>
        <v>0.61685622302620124</v>
      </c>
      <c r="I145" s="112">
        <f t="shared" si="53"/>
        <v>0.62843326933470289</v>
      </c>
      <c r="J145" s="112">
        <f t="shared" si="53"/>
        <v>0.63773848183259174</v>
      </c>
      <c r="K145" s="112">
        <f t="shared" si="53"/>
        <v>0.64907465473526915</v>
      </c>
      <c r="L145" s="112">
        <f t="shared" si="53"/>
        <v>0.65979331981700362</v>
      </c>
      <c r="M145" s="112">
        <f t="shared" si="53"/>
        <v>0.67295006760966847</v>
      </c>
      <c r="N145" s="112">
        <f t="shared" si="53"/>
        <v>0.67557032272404183</v>
      </c>
      <c r="O145" s="112">
        <f t="shared" si="53"/>
        <v>0.67794137459630177</v>
      </c>
      <c r="P145" s="112">
        <f t="shared" si="53"/>
        <v>0.67855005166012283</v>
      </c>
      <c r="Q145" s="112">
        <f t="shared" si="53"/>
        <v>0.68001767233138177</v>
      </c>
      <c r="R145" s="112">
        <f t="shared" ref="R145:V145" si="54">IF(R126=0,"",R126/R107)</f>
        <v>0.6918481861172594</v>
      </c>
      <c r="S145" s="112">
        <f t="shared" si="54"/>
        <v>0.69901683642259427</v>
      </c>
      <c r="T145" s="112">
        <f t="shared" si="54"/>
        <v>0.71813768313459703</v>
      </c>
      <c r="U145" s="112">
        <f t="shared" si="54"/>
        <v>0.7396734743605482</v>
      </c>
      <c r="V145" s="112">
        <f t="shared" si="54"/>
        <v>0.75404609704661507</v>
      </c>
      <c r="W145" s="112">
        <f t="shared" ref="W145" si="55">IF(W126=0,"",W126/W107)</f>
        <v>0.77583721255076821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0.70068428376576408</v>
      </c>
      <c r="D147" s="112">
        <f t="shared" si="59"/>
        <v>0.70132249576924766</v>
      </c>
      <c r="E147" s="112">
        <f t="shared" si="59"/>
        <v>0.70173771031898058</v>
      </c>
      <c r="F147" s="112">
        <f t="shared" si="59"/>
        <v>0.70239315150784476</v>
      </c>
      <c r="G147" s="112">
        <f t="shared" si="59"/>
        <v>0.70316916390761286</v>
      </c>
      <c r="H147" s="112">
        <f t="shared" si="59"/>
        <v>0.70415556564029225</v>
      </c>
      <c r="I147" s="112">
        <f t="shared" si="59"/>
        <v>0.70461421776449229</v>
      </c>
      <c r="J147" s="112">
        <f t="shared" si="59"/>
        <v>0.70745424235256937</v>
      </c>
      <c r="K147" s="112">
        <f t="shared" si="59"/>
        <v>0.70959642350796348</v>
      </c>
      <c r="L147" s="112">
        <f t="shared" si="59"/>
        <v>0.7112432133885821</v>
      </c>
      <c r="M147" s="112">
        <f t="shared" si="59"/>
        <v>0.71284438148043683</v>
      </c>
      <c r="N147" s="112">
        <f t="shared" si="59"/>
        <v>0.71682233777472915</v>
      </c>
      <c r="O147" s="112">
        <f t="shared" si="59"/>
        <v>0.7201923832951812</v>
      </c>
      <c r="P147" s="112">
        <f t="shared" si="59"/>
        <v>0.72336686671497907</v>
      </c>
      <c r="Q147" s="112">
        <f t="shared" si="59"/>
        <v>0.72930801741440687</v>
      </c>
      <c r="R147" s="112">
        <f t="shared" ref="R147:V147" si="60">IF(R128=0,"",R128/R109)</f>
        <v>0.73698227458119892</v>
      </c>
      <c r="S147" s="112">
        <f t="shared" si="60"/>
        <v>0.74251817825435662</v>
      </c>
      <c r="T147" s="112">
        <f t="shared" si="60"/>
        <v>0.74893256652706575</v>
      </c>
      <c r="U147" s="112">
        <f t="shared" si="60"/>
        <v>0.75400966219377952</v>
      </c>
      <c r="V147" s="112">
        <f t="shared" si="60"/>
        <v>0.76364719142782</v>
      </c>
      <c r="W147" s="112">
        <f t="shared" ref="W147" si="61">IF(W128=0,"",W128/W109)</f>
        <v>0.77396814888417664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0.88879322043616138</v>
      </c>
      <c r="C148" s="113">
        <f t="shared" si="62"/>
        <v>0.90813784366311057</v>
      </c>
      <c r="D148" s="113">
        <f t="shared" si="62"/>
        <v>0.91578448799803924</v>
      </c>
      <c r="E148" s="113">
        <f t="shared" si="62"/>
        <v>0.90729878276712805</v>
      </c>
      <c r="F148" s="113">
        <f t="shared" si="62"/>
        <v>0.90997570792489468</v>
      </c>
      <c r="G148" s="113">
        <f t="shared" si="62"/>
        <v>0.91729890256478064</v>
      </c>
      <c r="H148" s="113">
        <f t="shared" si="62"/>
        <v>0.92127887750290816</v>
      </c>
      <c r="I148" s="113">
        <f t="shared" si="62"/>
        <v>0.90660660516497182</v>
      </c>
      <c r="J148" s="113">
        <f t="shared" si="62"/>
        <v>0.91396226129891711</v>
      </c>
      <c r="K148" s="113">
        <f t="shared" si="62"/>
        <v>0.92105036216868041</v>
      </c>
      <c r="L148" s="113">
        <f t="shared" si="62"/>
        <v>0.84610268026421143</v>
      </c>
      <c r="M148" s="113">
        <f t="shared" si="62"/>
        <v>0.92593729770751043</v>
      </c>
      <c r="N148" s="113">
        <f t="shared" si="62"/>
        <v>0.90905164363584356</v>
      </c>
      <c r="O148" s="113">
        <f t="shared" si="62"/>
        <v>0.90641076469642801</v>
      </c>
      <c r="P148" s="113">
        <f t="shared" si="62"/>
        <v>0.93175433576711131</v>
      </c>
      <c r="Q148" s="113">
        <f t="shared" si="62"/>
        <v>0.92448837117596716</v>
      </c>
      <c r="R148" s="113">
        <f t="shared" ref="R148:V148" si="63">IF(R129=0,"",R129/R110)</f>
        <v>0.93231103304057683</v>
      </c>
      <c r="S148" s="113">
        <f t="shared" si="63"/>
        <v>0.92671044784165368</v>
      </c>
      <c r="T148" s="113">
        <f t="shared" si="63"/>
        <v>0.93016653745140854</v>
      </c>
      <c r="U148" s="113">
        <f t="shared" si="63"/>
        <v>0.93689304542083762</v>
      </c>
      <c r="V148" s="113">
        <f t="shared" si="63"/>
        <v>0.93700229058798301</v>
      </c>
      <c r="W148" s="113">
        <f t="shared" ref="W148" si="64">IF(W129=0,"",W129/W110)</f>
        <v>0.93873491864967373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0.70023615304667486</v>
      </c>
      <c r="D149" s="111">
        <f t="shared" si="65"/>
        <v>0.70097448037236187</v>
      </c>
      <c r="E149" s="111">
        <f t="shared" si="65"/>
        <v>0.70152115381012192</v>
      </c>
      <c r="F149" s="111">
        <f t="shared" si="65"/>
        <v>0.70240057794856237</v>
      </c>
      <c r="G149" s="111">
        <f t="shared" si="65"/>
        <v>0.70333191683746588</v>
      </c>
      <c r="H149" s="111">
        <f t="shared" si="65"/>
        <v>0.70510883743513042</v>
      </c>
      <c r="I149" s="111">
        <f t="shared" si="65"/>
        <v>0.70588330106147346</v>
      </c>
      <c r="J149" s="111">
        <f t="shared" si="65"/>
        <v>0.7088478478967235</v>
      </c>
      <c r="K149" s="111">
        <f t="shared" si="65"/>
        <v>0.71021764984397751</v>
      </c>
      <c r="L149" s="111">
        <f t="shared" si="65"/>
        <v>0.71247900450487767</v>
      </c>
      <c r="M149" s="111">
        <f t="shared" si="65"/>
        <v>0.7140298316368201</v>
      </c>
      <c r="N149" s="111">
        <f t="shared" si="65"/>
        <v>0.71689840316790598</v>
      </c>
      <c r="O149" s="111">
        <f t="shared" si="65"/>
        <v>0.71901956276023971</v>
      </c>
      <c r="P149" s="111">
        <f t="shared" si="65"/>
        <v>0.72228415729367568</v>
      </c>
      <c r="Q149" s="111">
        <f t="shared" si="65"/>
        <v>0.72864580169856241</v>
      </c>
      <c r="R149" s="111">
        <f t="shared" ref="R149:V149" si="66">IF(R130=0,"",R130/R111)</f>
        <v>0.73713968933464746</v>
      </c>
      <c r="S149" s="111">
        <f t="shared" si="66"/>
        <v>0.74344502485195074</v>
      </c>
      <c r="T149" s="111">
        <f t="shared" si="66"/>
        <v>0.7525600386458019</v>
      </c>
      <c r="U149" s="111">
        <f t="shared" si="66"/>
        <v>0.75788868468049231</v>
      </c>
      <c r="V149" s="111">
        <f t="shared" si="66"/>
        <v>0.76519623557113203</v>
      </c>
      <c r="W149" s="111">
        <f t="shared" ref="W149" si="67">IF(W130=0,"",W130/W111)</f>
        <v>0.7747405983670872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0.61481955289676726</v>
      </c>
      <c r="C151" s="124">
        <f t="shared" si="71"/>
        <v>0.62201377583519646</v>
      </c>
      <c r="D151" s="124">
        <f t="shared" si="71"/>
        <v>0.62289280288281612</v>
      </c>
      <c r="E151" s="124">
        <f t="shared" si="71"/>
        <v>0.62418561441338216</v>
      </c>
      <c r="F151" s="124">
        <f t="shared" si="71"/>
        <v>0.62421834634605178</v>
      </c>
      <c r="G151" s="124">
        <f t="shared" si="71"/>
        <v>0.62446734079146482</v>
      </c>
      <c r="H151" s="124">
        <f t="shared" si="71"/>
        <v>0.62667668778724173</v>
      </c>
      <c r="I151" s="124">
        <f t="shared" si="71"/>
        <v>0.6270021791745376</v>
      </c>
      <c r="J151" s="124">
        <f t="shared" si="71"/>
        <v>0.62945193576934033</v>
      </c>
      <c r="K151" s="124">
        <f t="shared" si="71"/>
        <v>0.62708648151427526</v>
      </c>
      <c r="L151" s="124">
        <f t="shared" si="71"/>
        <v>0.63017303940574199</v>
      </c>
      <c r="M151" s="124">
        <f t="shared" si="71"/>
        <v>0.6291811875098744</v>
      </c>
      <c r="N151" s="124">
        <f t="shared" si="71"/>
        <v>0.63538198027000181</v>
      </c>
      <c r="O151" s="124">
        <f t="shared" si="71"/>
        <v>0.6406737776848469</v>
      </c>
      <c r="P151" s="124">
        <f t="shared" si="71"/>
        <v>0.63880802274881465</v>
      </c>
      <c r="Q151" s="124">
        <f t="shared" si="71"/>
        <v>0.6424808287316256</v>
      </c>
      <c r="R151" s="124">
        <f t="shared" ref="R151:V151" si="72">IF(R132=0,"",R132/R113)</f>
        <v>0.64396757990336251</v>
      </c>
      <c r="S151" s="124">
        <f t="shared" si="72"/>
        <v>0.64758083159370083</v>
      </c>
      <c r="T151" s="124">
        <f t="shared" si="72"/>
        <v>0.65070813460748544</v>
      </c>
      <c r="U151" s="124">
        <f t="shared" si="72"/>
        <v>0.65184521694763065</v>
      </c>
      <c r="V151" s="124">
        <f t="shared" si="72"/>
        <v>0.6551895527463355</v>
      </c>
      <c r="W151" s="124">
        <f t="shared" ref="W151" si="73">IF(W132=0,"",W132/W113)</f>
        <v>0.65965580710130511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0.61215367157963019</v>
      </c>
      <c r="C152" s="111">
        <f t="shared" si="74"/>
        <v>0.61320073370498362</v>
      </c>
      <c r="D152" s="111">
        <f t="shared" si="74"/>
        <v>0.61441423926681626</v>
      </c>
      <c r="E152" s="111">
        <f t="shared" si="74"/>
        <v>0.61557432690119207</v>
      </c>
      <c r="F152" s="111">
        <f t="shared" si="74"/>
        <v>0.61679010824651492</v>
      </c>
      <c r="G152" s="111">
        <f t="shared" si="74"/>
        <v>0.61794407105212756</v>
      </c>
      <c r="H152" s="111">
        <f t="shared" si="74"/>
        <v>0.61910825885015308</v>
      </c>
      <c r="I152" s="111">
        <f t="shared" si="74"/>
        <v>0.61965083075096472</v>
      </c>
      <c r="J152" s="111">
        <f t="shared" si="74"/>
        <v>0.61984493068518554</v>
      </c>
      <c r="K152" s="111">
        <f t="shared" si="74"/>
        <v>0.62013268260959264</v>
      </c>
      <c r="L152" s="111">
        <f t="shared" si="74"/>
        <v>0.62042301294360824</v>
      </c>
      <c r="M152" s="111">
        <f t="shared" si="74"/>
        <v>0.62070863842174029</v>
      </c>
      <c r="N152" s="111">
        <f t="shared" si="74"/>
        <v>0.6209398919013045</v>
      </c>
      <c r="O152" s="111">
        <f t="shared" si="74"/>
        <v>0.62112308103788072</v>
      </c>
      <c r="P152" s="111">
        <f t="shared" si="74"/>
        <v>0.62122604524895575</v>
      </c>
      <c r="Q152" s="111">
        <f t="shared" si="74"/>
        <v>0.62130200802413849</v>
      </c>
      <c r="R152" s="111">
        <f t="shared" ref="R152:V152" si="75">IF(R133=0,"",R133/R114)</f>
        <v>0.62150032856621262</v>
      </c>
      <c r="S152" s="111">
        <f t="shared" si="75"/>
        <v>0.62191884753489945</v>
      </c>
      <c r="T152" s="111">
        <f t="shared" si="75"/>
        <v>0.62258455263032153</v>
      </c>
      <c r="U152" s="111">
        <f t="shared" si="75"/>
        <v>0.62350424978216723</v>
      </c>
      <c r="V152" s="111">
        <f t="shared" si="75"/>
        <v>0.62455617231863259</v>
      </c>
      <c r="W152" s="111">
        <f t="shared" ref="W152" si="76">IF(W133=0,"",W133/W114)</f>
        <v>0.62575399974004431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0.76891793031831901</v>
      </c>
      <c r="D153" s="45">
        <f t="shared" si="77"/>
        <v>0.77003400818011858</v>
      </c>
      <c r="E153" s="45">
        <f t="shared" si="77"/>
        <v>0.77077503909898282</v>
      </c>
      <c r="F153" s="45">
        <f t="shared" si="77"/>
        <v>0.77194521587683163</v>
      </c>
      <c r="G153" s="45">
        <f t="shared" si="77"/>
        <v>0.77780840284855313</v>
      </c>
      <c r="H153" s="45">
        <f t="shared" si="77"/>
        <v>0.77830152867809488</v>
      </c>
      <c r="I153" s="45">
        <f t="shared" si="77"/>
        <v>0.77840689186937229</v>
      </c>
      <c r="J153" s="45">
        <f t="shared" si="77"/>
        <v>0.77968501476220864</v>
      </c>
      <c r="K153" s="45">
        <f t="shared" si="77"/>
        <v>0.78054268347133926</v>
      </c>
      <c r="L153" s="45">
        <f t="shared" si="77"/>
        <v>0.78198313412465503</v>
      </c>
      <c r="M153" s="45">
        <f t="shared" si="77"/>
        <v>0.78345092665891591</v>
      </c>
      <c r="N153" s="45">
        <f t="shared" si="77"/>
        <v>0.78801971022478534</v>
      </c>
      <c r="O153" s="45">
        <f t="shared" si="77"/>
        <v>0.79206804760330007</v>
      </c>
      <c r="P153" s="45">
        <f t="shared" si="77"/>
        <v>0.79371935625178458</v>
      </c>
      <c r="Q153" s="45">
        <f t="shared" si="77"/>
        <v>0.79711198037626851</v>
      </c>
      <c r="R153" s="45">
        <f t="shared" ref="R153:V153" si="78">IF(R134=0,"",R134/R115)</f>
        <v>0.80186756424837102</v>
      </c>
      <c r="S153" s="45">
        <f t="shared" si="78"/>
        <v>0.80827397159522751</v>
      </c>
      <c r="T153" s="45">
        <f t="shared" si="78"/>
        <v>0.81709059618944513</v>
      </c>
      <c r="U153" s="45">
        <f t="shared" si="78"/>
        <v>0.82630250384152881</v>
      </c>
      <c r="V153" s="45">
        <f t="shared" si="78"/>
        <v>0.84066769714339762</v>
      </c>
      <c r="W153" s="45">
        <f t="shared" ref="W153" si="79">IF(W134=0,"",W134/W115)</f>
        <v>0.85367438322256828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29692.60149239999</v>
      </c>
      <c r="C155" s="117">
        <f t="shared" si="80"/>
        <v>30318.40726991999</v>
      </c>
      <c r="D155" s="117">
        <f t="shared" si="80"/>
        <v>31064.141540520002</v>
      </c>
      <c r="E155" s="117">
        <f t="shared" si="80"/>
        <v>30896.78415516</v>
      </c>
      <c r="F155" s="117">
        <f t="shared" si="80"/>
        <v>34678.025696159981</v>
      </c>
      <c r="G155" s="117">
        <f t="shared" si="80"/>
        <v>33944.607956160005</v>
      </c>
      <c r="H155" s="117">
        <f t="shared" si="80"/>
        <v>34325.186631119999</v>
      </c>
      <c r="I155" s="117">
        <f t="shared" si="80"/>
        <v>30394.240826399997</v>
      </c>
      <c r="J155" s="117">
        <f t="shared" si="80"/>
        <v>32890.215794039992</v>
      </c>
      <c r="K155" s="117">
        <f t="shared" si="80"/>
        <v>33339.288799079986</v>
      </c>
      <c r="L155" s="117">
        <f t="shared" si="80"/>
        <v>32580.334832760003</v>
      </c>
      <c r="M155" s="117">
        <f t="shared" si="80"/>
        <v>29820.753392759987</v>
      </c>
      <c r="N155" s="117">
        <f t="shared" si="80"/>
        <v>33013.903166640011</v>
      </c>
      <c r="O155" s="117">
        <f t="shared" si="80"/>
        <v>34075.157727599988</v>
      </c>
      <c r="P155" s="117">
        <f t="shared" si="80"/>
        <v>25463.04671988</v>
      </c>
      <c r="Q155" s="117">
        <f t="shared" si="80"/>
        <v>27418.491904319984</v>
      </c>
      <c r="R155" s="117">
        <f t="shared" ref="R155:V155" si="81">R156+R159+R161+R170</f>
        <v>29666.183306760016</v>
      </c>
      <c r="S155" s="117">
        <f t="shared" si="81"/>
        <v>28821.725333280036</v>
      </c>
      <c r="T155" s="117">
        <f t="shared" si="81"/>
        <v>27331.822184039978</v>
      </c>
      <c r="U155" s="117">
        <f t="shared" si="81"/>
        <v>26801.316079560031</v>
      </c>
      <c r="V155" s="117">
        <f t="shared" si="81"/>
        <v>26197.837585920017</v>
      </c>
      <c r="W155" s="117">
        <f t="shared" ref="W155" si="82">W156+W159+W161+W170</f>
        <v>27452.415933359982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25478.345436675259</v>
      </c>
      <c r="C156" s="122">
        <f t="shared" si="83"/>
        <v>26303.796242333359</v>
      </c>
      <c r="D156" s="122">
        <f t="shared" si="83"/>
        <v>26640.150327103944</v>
      </c>
      <c r="E156" s="122">
        <f t="shared" si="83"/>
        <v>26582.29094651595</v>
      </c>
      <c r="F156" s="122">
        <f t="shared" si="83"/>
        <v>30130.497762719955</v>
      </c>
      <c r="G156" s="122">
        <f t="shared" si="83"/>
        <v>29483.95423352224</v>
      </c>
      <c r="H156" s="122">
        <f t="shared" si="83"/>
        <v>29465.938830154326</v>
      </c>
      <c r="I156" s="122">
        <f t="shared" si="83"/>
        <v>25574.339459551418</v>
      </c>
      <c r="J156" s="122">
        <f t="shared" si="83"/>
        <v>28003.439741154314</v>
      </c>
      <c r="K156" s="122">
        <f t="shared" si="83"/>
        <v>28809.130462244259</v>
      </c>
      <c r="L156" s="122">
        <f t="shared" si="83"/>
        <v>27853.430738760006</v>
      </c>
      <c r="M156" s="122">
        <f t="shared" si="83"/>
        <v>24258.151609559987</v>
      </c>
      <c r="N156" s="122">
        <f t="shared" si="83"/>
        <v>27825.710090640005</v>
      </c>
      <c r="O156" s="122">
        <f t="shared" si="83"/>
        <v>29206.990579799982</v>
      </c>
      <c r="P156" s="122">
        <f t="shared" si="83"/>
        <v>20781.69812597999</v>
      </c>
      <c r="Q156" s="122">
        <f t="shared" si="83"/>
        <v>22767.502891319979</v>
      </c>
      <c r="R156" s="122">
        <f t="shared" ref="R156:V156" si="84">SUM(R157:R158)</f>
        <v>24964.969197960017</v>
      </c>
      <c r="S156" s="122">
        <f t="shared" si="84"/>
        <v>24052.588205580036</v>
      </c>
      <c r="T156" s="122">
        <f t="shared" si="84"/>
        <v>22625.24110043998</v>
      </c>
      <c r="U156" s="122">
        <f t="shared" si="84"/>
        <v>22070.836452060026</v>
      </c>
      <c r="V156" s="122">
        <f t="shared" si="84"/>
        <v>21382.379922420012</v>
      </c>
      <c r="W156" s="122">
        <f t="shared" ref="W156" si="85">SUM(W157:W158)</f>
        <v>22883.797933259979</v>
      </c>
      <c r="DA156" s="130" t="s">
        <v>2132</v>
      </c>
    </row>
    <row r="157" spans="1:105" ht="12" customHeight="1" x14ac:dyDescent="0.25">
      <c r="A157" s="97" t="s">
        <v>217</v>
      </c>
      <c r="B157" s="98">
        <v>25478.345436675259</v>
      </c>
      <c r="C157" s="98">
        <v>26303.796242333359</v>
      </c>
      <c r="D157" s="98">
        <v>26640.150327103944</v>
      </c>
      <c r="E157" s="98">
        <v>26582.29094651595</v>
      </c>
      <c r="F157" s="98">
        <v>30130.497762719955</v>
      </c>
      <c r="G157" s="98">
        <v>29483.95423352224</v>
      </c>
      <c r="H157" s="98">
        <v>29465.938830154326</v>
      </c>
      <c r="I157" s="98">
        <v>25574.339459551418</v>
      </c>
      <c r="J157" s="98">
        <v>28003.439741154314</v>
      </c>
      <c r="K157" s="98">
        <v>28809.130462244259</v>
      </c>
      <c r="L157" s="98">
        <v>27853.430738760006</v>
      </c>
      <c r="M157" s="98">
        <v>24258.151609559987</v>
      </c>
      <c r="N157" s="98">
        <v>27825.710090640005</v>
      </c>
      <c r="O157" s="98">
        <v>29206.990579799982</v>
      </c>
      <c r="P157" s="98">
        <v>20781.69812597999</v>
      </c>
      <c r="Q157" s="98">
        <v>22767.502891319979</v>
      </c>
      <c r="R157" s="98">
        <v>24964.969197960017</v>
      </c>
      <c r="S157" s="98">
        <v>24052.588205580036</v>
      </c>
      <c r="T157" s="98">
        <v>22625.24110043998</v>
      </c>
      <c r="U157" s="98">
        <v>22070.836452060026</v>
      </c>
      <c r="V157" s="98">
        <v>21382.379922420012</v>
      </c>
      <c r="W157" s="98">
        <v>22883.797933259979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2657.9546274075738</v>
      </c>
      <c r="C161" s="122">
        <v>2524.7376084823386</v>
      </c>
      <c r="D161" s="122">
        <v>2769.5621138879219</v>
      </c>
      <c r="E161" s="122">
        <v>2762.2479703856675</v>
      </c>
      <c r="F161" s="122">
        <v>3005.4917522281894</v>
      </c>
      <c r="G161" s="122">
        <v>2865.9378803069985</v>
      </c>
      <c r="H161" s="122">
        <v>3137.3241348372148</v>
      </c>
      <c r="I161" s="122">
        <v>3004.6150701279985</v>
      </c>
      <c r="J161" s="122">
        <v>3078.7752491606543</v>
      </c>
      <c r="K161" s="122">
        <v>2973.9695943879165</v>
      </c>
      <c r="L161" s="122">
        <v>2939.3641002000013</v>
      </c>
      <c r="M161" s="122">
        <v>3477.1816166999993</v>
      </c>
      <c r="N161" s="122">
        <v>3260.6979438000008</v>
      </c>
      <c r="O161" s="122">
        <v>3096.0286797000067</v>
      </c>
      <c r="P161" s="122">
        <v>2990.2829286000106</v>
      </c>
      <c r="Q161" s="122">
        <v>2978.5123071000057</v>
      </c>
      <c r="R161" s="122">
        <v>3017.0761203000038</v>
      </c>
      <c r="S161" s="122">
        <v>3071.2929554999973</v>
      </c>
      <c r="T161" s="122">
        <v>3041.4063536999997</v>
      </c>
      <c r="U161" s="122">
        <v>3067.5144522000069</v>
      </c>
      <c r="V161" s="122">
        <v>3119.6533434000071</v>
      </c>
      <c r="W161" s="122">
        <v>2972.3538734999988</v>
      </c>
      <c r="DA161" s="130" t="s">
        <v>2137</v>
      </c>
    </row>
    <row r="162" spans="1:105" ht="12" customHeight="1" x14ac:dyDescent="0.25">
      <c r="A162" s="97" t="s">
        <v>134</v>
      </c>
      <c r="B162" s="98">
        <v>2657.703194374436</v>
      </c>
      <c r="C162" s="98">
        <v>2524.5306918382453</v>
      </c>
      <c r="D162" s="98">
        <v>2769.3494599353221</v>
      </c>
      <c r="E162" s="98">
        <v>2762.0249714607025</v>
      </c>
      <c r="F162" s="98">
        <v>3005.240561529029</v>
      </c>
      <c r="G162" s="98">
        <v>2865.7007092562653</v>
      </c>
      <c r="H162" s="98">
        <v>3137.0193770030382</v>
      </c>
      <c r="I162" s="98">
        <v>3004.201338514255</v>
      </c>
      <c r="J162" s="98">
        <v>3078.3265941923351</v>
      </c>
      <c r="K162" s="98">
        <v>2973.4806707861285</v>
      </c>
      <c r="L162" s="98">
        <v>2938.0653071479196</v>
      </c>
      <c r="M162" s="98">
        <v>3476.2586055624774</v>
      </c>
      <c r="N162" s="98">
        <v>3259.5874655482507</v>
      </c>
      <c r="O162" s="98">
        <v>3094.9161185981739</v>
      </c>
      <c r="P162" s="98">
        <v>2989.5142040382229</v>
      </c>
      <c r="Q162" s="98">
        <v>2977.6434438590891</v>
      </c>
      <c r="R162" s="98">
        <v>3016.2172567508987</v>
      </c>
      <c r="S162" s="98">
        <v>3070.3188868022489</v>
      </c>
      <c r="T162" s="98">
        <v>3040.3863847505559</v>
      </c>
      <c r="U162" s="98">
        <v>3066.4985197582814</v>
      </c>
      <c r="V162" s="98">
        <v>3118.5967841918173</v>
      </c>
      <c r="W162" s="98">
        <v>2971.2712398439417</v>
      </c>
      <c r="DA162" s="63" t="s">
        <v>2138</v>
      </c>
    </row>
    <row r="163" spans="1:105" ht="12" customHeight="1" x14ac:dyDescent="0.25">
      <c r="A163" s="97" t="s">
        <v>133</v>
      </c>
      <c r="B163" s="98">
        <v>0.25143303313783633</v>
      </c>
      <c r="C163" s="98">
        <v>0.20691664409343827</v>
      </c>
      <c r="D163" s="98">
        <v>0.21265395259976363</v>
      </c>
      <c r="E163" s="98">
        <v>0.22299892496492157</v>
      </c>
      <c r="F163" s="98">
        <v>0.25119069916026976</v>
      </c>
      <c r="G163" s="98">
        <v>0.23717105073334463</v>
      </c>
      <c r="H163" s="98">
        <v>0.3047578341763969</v>
      </c>
      <c r="I163" s="98">
        <v>0.4137316137432841</v>
      </c>
      <c r="J163" s="98">
        <v>0.44865496831917084</v>
      </c>
      <c r="K163" s="98">
        <v>0.48892360178776922</v>
      </c>
      <c r="L163" s="98">
        <v>1.2987930520817792</v>
      </c>
      <c r="M163" s="98">
        <v>0.92301113752185526</v>
      </c>
      <c r="N163" s="98">
        <v>1.1104782517498049</v>
      </c>
      <c r="O163" s="98">
        <v>1.1125611018327533</v>
      </c>
      <c r="P163" s="98">
        <v>0.7687245617874201</v>
      </c>
      <c r="Q163" s="98">
        <v>0.86886324091684286</v>
      </c>
      <c r="R163" s="98">
        <v>0.85886354910515983</v>
      </c>
      <c r="S163" s="98">
        <v>0.97406869774861859</v>
      </c>
      <c r="T163" s="98">
        <v>1.0199689494440527</v>
      </c>
      <c r="U163" s="98">
        <v>1.0159324417252913</v>
      </c>
      <c r="V163" s="98">
        <v>1.0565592081896635</v>
      </c>
      <c r="W163" s="98">
        <v>1.0826336560573533</v>
      </c>
      <c r="DA163" s="63" t="s">
        <v>2139</v>
      </c>
    </row>
    <row r="164" spans="1:105" ht="12" customHeight="1" x14ac:dyDescent="0.25">
      <c r="A164" s="100" t="s">
        <v>217</v>
      </c>
      <c r="B164" s="101">
        <v>0.25143303313783633</v>
      </c>
      <c r="C164" s="101">
        <v>0.20691664409343827</v>
      </c>
      <c r="D164" s="101">
        <v>0.21265395259976363</v>
      </c>
      <c r="E164" s="101">
        <v>0.22299892496492157</v>
      </c>
      <c r="F164" s="101">
        <v>0.25119069916026976</v>
      </c>
      <c r="G164" s="101">
        <v>0.23717105073334463</v>
      </c>
      <c r="H164" s="101">
        <v>0.3047578341763969</v>
      </c>
      <c r="I164" s="101">
        <v>0.4137316137432841</v>
      </c>
      <c r="J164" s="101">
        <v>0.44865496831917084</v>
      </c>
      <c r="K164" s="101">
        <v>0.48892360178776922</v>
      </c>
      <c r="L164" s="101">
        <v>1.2987930520817792</v>
      </c>
      <c r="M164" s="101">
        <v>0.92301113752185526</v>
      </c>
      <c r="N164" s="101">
        <v>1.1104782517498049</v>
      </c>
      <c r="O164" s="101">
        <v>1.1125611018327533</v>
      </c>
      <c r="P164" s="101">
        <v>0.7687245617874201</v>
      </c>
      <c r="Q164" s="101">
        <v>0.86886324091684286</v>
      </c>
      <c r="R164" s="101">
        <v>0.85886354910515983</v>
      </c>
      <c r="S164" s="101">
        <v>0.97406869774861859</v>
      </c>
      <c r="T164" s="101">
        <v>1.0199689494440527</v>
      </c>
      <c r="U164" s="101">
        <v>1.0159324417252913</v>
      </c>
      <c r="V164" s="101">
        <v>1.0565592081896635</v>
      </c>
      <c r="W164" s="101">
        <v>1.0826336560573533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1556.3014283171585</v>
      </c>
      <c r="C170" s="122">
        <v>1489.8734191042947</v>
      </c>
      <c r="D170" s="122">
        <v>1654.4290995281374</v>
      </c>
      <c r="E170" s="122">
        <v>1552.2452382583815</v>
      </c>
      <c r="F170" s="122">
        <v>1542.0361812118363</v>
      </c>
      <c r="G170" s="122">
        <v>1594.7158423307656</v>
      </c>
      <c r="H170" s="122">
        <v>1721.9236661284581</v>
      </c>
      <c r="I170" s="122">
        <v>1815.2862967205806</v>
      </c>
      <c r="J170" s="122">
        <v>1808.0008037250252</v>
      </c>
      <c r="K170" s="122">
        <v>1556.1887424478136</v>
      </c>
      <c r="L170" s="122">
        <v>1787.5399937999989</v>
      </c>
      <c r="M170" s="122">
        <v>2085.4201665000019</v>
      </c>
      <c r="N170" s="122">
        <v>1927.4951322000018</v>
      </c>
      <c r="O170" s="122">
        <v>1772.1384680999981</v>
      </c>
      <c r="P170" s="122">
        <v>1691.0656653000005</v>
      </c>
      <c r="Q170" s="122">
        <v>1672.4767058999987</v>
      </c>
      <c r="R170" s="122">
        <v>1684.1379884999953</v>
      </c>
      <c r="S170" s="122">
        <v>1697.8441722000014</v>
      </c>
      <c r="T170" s="122">
        <v>1665.1747298999996</v>
      </c>
      <c r="U170" s="122">
        <v>1662.9651752999973</v>
      </c>
      <c r="V170" s="122">
        <v>1695.8043200999957</v>
      </c>
      <c r="W170" s="122">
        <v>1596.264126600001</v>
      </c>
      <c r="DA170" s="130" t="s">
        <v>2146</v>
      </c>
    </row>
    <row r="171" spans="1:105" ht="12" customHeight="1" x14ac:dyDescent="0.25">
      <c r="A171" s="97" t="s">
        <v>175</v>
      </c>
      <c r="B171" s="98">
        <v>1556.3014283171585</v>
      </c>
      <c r="C171" s="98">
        <v>1489.8734191042947</v>
      </c>
      <c r="D171" s="98">
        <v>1654.4290995281374</v>
      </c>
      <c r="E171" s="98">
        <v>1552.2452382583815</v>
      </c>
      <c r="F171" s="98">
        <v>1542.0361812118363</v>
      </c>
      <c r="G171" s="98">
        <v>1594.7158423307656</v>
      </c>
      <c r="H171" s="98">
        <v>1721.9236661284581</v>
      </c>
      <c r="I171" s="98">
        <v>1815.2862967205806</v>
      </c>
      <c r="J171" s="98">
        <v>1808.0008037250252</v>
      </c>
      <c r="K171" s="98">
        <v>1556.1887424478136</v>
      </c>
      <c r="L171" s="98">
        <v>1787.5399937999989</v>
      </c>
      <c r="M171" s="98">
        <v>2085.4201665000019</v>
      </c>
      <c r="N171" s="98">
        <v>1927.4951322000018</v>
      </c>
      <c r="O171" s="98">
        <v>1772.1384680999981</v>
      </c>
      <c r="P171" s="98">
        <v>1691.0656653000005</v>
      </c>
      <c r="Q171" s="98">
        <v>1672.4767058999987</v>
      </c>
      <c r="R171" s="98">
        <v>1684.1379884999953</v>
      </c>
      <c r="S171" s="98">
        <v>1697.8441722000014</v>
      </c>
      <c r="T171" s="98">
        <v>1665.1747298999996</v>
      </c>
      <c r="U171" s="98">
        <v>1662.9651752999973</v>
      </c>
      <c r="V171" s="98">
        <v>1695.8043200999957</v>
      </c>
      <c r="W171" s="98">
        <v>1596.264126600001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17702.392046177858</v>
      </c>
      <c r="C174" s="117">
        <f t="shared" si="87"/>
        <v>17234.040401455743</v>
      </c>
      <c r="D174" s="117">
        <f t="shared" si="87"/>
        <v>16999.974617570086</v>
      </c>
      <c r="E174" s="117">
        <f t="shared" si="87"/>
        <v>16567.262412960903</v>
      </c>
      <c r="F174" s="117">
        <f t="shared" si="87"/>
        <v>17719.014595498185</v>
      </c>
      <c r="G174" s="117">
        <f t="shared" si="87"/>
        <v>17039.76584775369</v>
      </c>
      <c r="H174" s="117">
        <f t="shared" si="87"/>
        <v>16594.121843568631</v>
      </c>
      <c r="I174" s="117">
        <f t="shared" si="87"/>
        <v>14497.231808531284</v>
      </c>
      <c r="J174" s="117">
        <f t="shared" si="87"/>
        <v>15454.058555492167</v>
      </c>
      <c r="K174" s="117">
        <f t="shared" si="87"/>
        <v>15666.5185366436</v>
      </c>
      <c r="L174" s="117">
        <f t="shared" si="87"/>
        <v>15302.65570865205</v>
      </c>
      <c r="M174" s="117">
        <f t="shared" si="87"/>
        <v>13901.201702408096</v>
      </c>
      <c r="N174" s="117">
        <f t="shared" si="87"/>
        <v>15449.173709249511</v>
      </c>
      <c r="O174" s="117">
        <f t="shared" si="87"/>
        <v>16184.443201885753</v>
      </c>
      <c r="P174" s="117">
        <f t="shared" si="87"/>
        <v>12270.547612289049</v>
      </c>
      <c r="Q174" s="117">
        <f t="shared" si="87"/>
        <v>13225.277900152883</v>
      </c>
      <c r="R174" s="117">
        <f t="shared" ref="R174:V174" si="88">R175+R178+R180+R189</f>
        <v>14229.423997934207</v>
      </c>
      <c r="S174" s="117">
        <f t="shared" si="88"/>
        <v>13925.840384685171</v>
      </c>
      <c r="T174" s="117">
        <f t="shared" si="88"/>
        <v>13282.695648651046</v>
      </c>
      <c r="U174" s="117">
        <f t="shared" si="88"/>
        <v>13160.759482692565</v>
      </c>
      <c r="V174" s="117">
        <f t="shared" si="88"/>
        <v>12979.945505739366</v>
      </c>
      <c r="W174" s="117">
        <f t="shared" ref="W174" si="89">W175+W178+W180+W189</f>
        <v>13546.469617071538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15180.635169471167</v>
      </c>
      <c r="C175" s="122">
        <f t="shared" si="90"/>
        <v>14860.829517382595</v>
      </c>
      <c r="D175" s="122">
        <f t="shared" si="90"/>
        <v>14489.319955353973</v>
      </c>
      <c r="E175" s="122">
        <f t="shared" si="90"/>
        <v>14118.597256075536</v>
      </c>
      <c r="F175" s="122">
        <f t="shared" si="90"/>
        <v>15306.463546345207</v>
      </c>
      <c r="G175" s="122">
        <f t="shared" si="90"/>
        <v>14723.77937102762</v>
      </c>
      <c r="H175" s="122">
        <f t="shared" si="90"/>
        <v>14141.944263125573</v>
      </c>
      <c r="I175" s="122">
        <f t="shared" si="90"/>
        <v>12120.033153122324</v>
      </c>
      <c r="J175" s="122">
        <f t="shared" si="90"/>
        <v>13053.811957016393</v>
      </c>
      <c r="K175" s="122">
        <f t="shared" si="90"/>
        <v>13457.939698953334</v>
      </c>
      <c r="L175" s="122">
        <f t="shared" si="90"/>
        <v>12966.98732728068</v>
      </c>
      <c r="M175" s="122">
        <f t="shared" si="90"/>
        <v>11186.41860565611</v>
      </c>
      <c r="N175" s="122">
        <f t="shared" si="90"/>
        <v>12823.062947136428</v>
      </c>
      <c r="O175" s="122">
        <f t="shared" si="90"/>
        <v>13616.871227586425</v>
      </c>
      <c r="P175" s="122">
        <f t="shared" si="90"/>
        <v>9796.1366645817889</v>
      </c>
      <c r="Q175" s="122">
        <f t="shared" si="90"/>
        <v>10724.209684757378</v>
      </c>
      <c r="R175" s="122">
        <f t="shared" ref="R175:V175" si="91">SUM(R176:R177)</f>
        <v>11694.738863950575</v>
      </c>
      <c r="S175" s="122">
        <f t="shared" si="91"/>
        <v>11317.962377280637</v>
      </c>
      <c r="T175" s="122">
        <f t="shared" si="91"/>
        <v>10690.883113954713</v>
      </c>
      <c r="U175" s="122">
        <f t="shared" si="91"/>
        <v>10558.883139010492</v>
      </c>
      <c r="V175" s="122">
        <f t="shared" si="91"/>
        <v>10313.412022499529</v>
      </c>
      <c r="W175" s="122">
        <f t="shared" ref="W175" si="92">SUM(W176:W177)</f>
        <v>10998.017681588113</v>
      </c>
      <c r="DA175" s="130" t="s">
        <v>2300</v>
      </c>
    </row>
    <row r="176" spans="1:105" ht="12" customHeight="1" x14ac:dyDescent="0.25">
      <c r="A176" s="97" t="s">
        <v>217</v>
      </c>
      <c r="B176" s="98">
        <v>14981.103032442072</v>
      </c>
      <c r="C176" s="98">
        <v>14666.525495410595</v>
      </c>
      <c r="D176" s="98">
        <v>14298.932503931126</v>
      </c>
      <c r="E176" s="98">
        <v>13938.593126492497</v>
      </c>
      <c r="F176" s="98">
        <v>15105.802860811627</v>
      </c>
      <c r="G176" s="98">
        <v>14531.931600570037</v>
      </c>
      <c r="H176" s="98">
        <v>13957.316344626886</v>
      </c>
      <c r="I176" s="98">
        <v>11959.127486168452</v>
      </c>
      <c r="J176" s="98">
        <v>12879.933723757316</v>
      </c>
      <c r="K176" s="98">
        <v>13280.76042622949</v>
      </c>
      <c r="L176" s="98">
        <v>12793.917814811943</v>
      </c>
      <c r="M176" s="98">
        <v>11035.560450300163</v>
      </c>
      <c r="N176" s="98">
        <v>12647.779730322047</v>
      </c>
      <c r="O176" s="98">
        <v>13428.380839882753</v>
      </c>
      <c r="P176" s="98">
        <v>9660.3520125151117</v>
      </c>
      <c r="Q176" s="98">
        <v>10574.699219028345</v>
      </c>
      <c r="R176" s="98">
        <v>11530.088612843552</v>
      </c>
      <c r="S176" s="98">
        <v>11156.636659158718</v>
      </c>
      <c r="T176" s="98">
        <v>10536.624169558452</v>
      </c>
      <c r="U176" s="98">
        <v>10404.756459707787</v>
      </c>
      <c r="V176" s="98">
        <v>10161.042252319896</v>
      </c>
      <c r="W176" s="98">
        <v>10833.525181760679</v>
      </c>
      <c r="DA176" s="63" t="s">
        <v>2301</v>
      </c>
    </row>
    <row r="177" spans="1:105" ht="12" customHeight="1" x14ac:dyDescent="0.25">
      <c r="A177" s="97" t="s">
        <v>53</v>
      </c>
      <c r="B177" s="98">
        <v>199.53213702909514</v>
      </c>
      <c r="C177" s="98">
        <v>194.30402197199967</v>
      </c>
      <c r="D177" s="98">
        <v>190.38745142284554</v>
      </c>
      <c r="E177" s="98">
        <v>180.00412958304022</v>
      </c>
      <c r="F177" s="98">
        <v>200.66068553357863</v>
      </c>
      <c r="G177" s="98">
        <v>191.8477704575829</v>
      </c>
      <c r="H177" s="98">
        <v>184.62791849868779</v>
      </c>
      <c r="I177" s="98">
        <v>160.90566695387173</v>
      </c>
      <c r="J177" s="98">
        <v>173.87823325907681</v>
      </c>
      <c r="K177" s="98">
        <v>177.17927272384389</v>
      </c>
      <c r="L177" s="98">
        <v>173.06951246873672</v>
      </c>
      <c r="M177" s="98">
        <v>150.8581553559475</v>
      </c>
      <c r="N177" s="98">
        <v>175.28321681438115</v>
      </c>
      <c r="O177" s="98">
        <v>188.49038770367201</v>
      </c>
      <c r="P177" s="98">
        <v>135.78465206667749</v>
      </c>
      <c r="Q177" s="98">
        <v>149.51046572903167</v>
      </c>
      <c r="R177" s="98">
        <v>164.65025110702231</v>
      </c>
      <c r="S177" s="98">
        <v>161.32571812192012</v>
      </c>
      <c r="T177" s="98">
        <v>154.25894439626109</v>
      </c>
      <c r="U177" s="98">
        <v>154.12667930270439</v>
      </c>
      <c r="V177" s="98">
        <v>152.3697701796338</v>
      </c>
      <c r="W177" s="98">
        <v>164.49249982743524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20.672151149068352</v>
      </c>
      <c r="C178" s="122">
        <f t="shared" si="93"/>
        <v>24.644222946686405</v>
      </c>
      <c r="D178" s="122">
        <f t="shared" si="93"/>
        <v>19.13884817883466</v>
      </c>
      <c r="E178" s="122">
        <f t="shared" si="93"/>
        <v>68.684146314429441</v>
      </c>
      <c r="F178" s="122">
        <f t="shared" si="93"/>
        <v>21.576555514236816</v>
      </c>
      <c r="G178" s="122">
        <f t="shared" si="93"/>
        <v>31.632176628854541</v>
      </c>
      <c r="H178" s="122">
        <f t="shared" si="93"/>
        <v>44.828968342434514</v>
      </c>
      <c r="I178" s="122">
        <f t="shared" si="93"/>
        <v>21.339750838797897</v>
      </c>
      <c r="J178" s="122">
        <f t="shared" si="93"/>
        <v>22.197477742585324</v>
      </c>
      <c r="K178" s="122">
        <f t="shared" si="93"/>
        <v>26.047037243820416</v>
      </c>
      <c r="L178" s="122">
        <f t="shared" si="93"/>
        <v>24.987554360050034</v>
      </c>
      <c r="M178" s="122">
        <f t="shared" si="93"/>
        <v>23.629533349638226</v>
      </c>
      <c r="N178" s="122">
        <f t="shared" si="93"/>
        <v>23.119435068433887</v>
      </c>
      <c r="O178" s="122">
        <f t="shared" si="93"/>
        <v>23.946527564999887</v>
      </c>
      <c r="P178" s="122">
        <f t="shared" si="93"/>
        <v>24.670962307614076</v>
      </c>
      <c r="Q178" s="122">
        <f t="shared" si="93"/>
        <v>25.353862405811487</v>
      </c>
      <c r="R178" s="122">
        <f t="shared" si="93"/>
        <v>30.112294609685026</v>
      </c>
      <c r="S178" s="122">
        <f t="shared" si="93"/>
        <v>31.886009637335654</v>
      </c>
      <c r="T178" s="122">
        <f t="shared" si="93"/>
        <v>38.411426571415191</v>
      </c>
      <c r="U178" s="122">
        <f t="shared" si="93"/>
        <v>45.666245027829881</v>
      </c>
      <c r="V178" s="122">
        <f t="shared" si="93"/>
        <v>58.892488212926274</v>
      </c>
      <c r="W178" s="122">
        <f t="shared" si="93"/>
        <v>65.581595654805241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20.672151149068352</v>
      </c>
      <c r="C179" s="98">
        <f>RES_hhdet_fech!C67</f>
        <v>24.644222946686405</v>
      </c>
      <c r="D179" s="98">
        <f>RES_hhdet_fech!D67</f>
        <v>19.13884817883466</v>
      </c>
      <c r="E179" s="98">
        <f>RES_hhdet_fech!E67</f>
        <v>68.684146314429441</v>
      </c>
      <c r="F179" s="98">
        <f>RES_hhdet_fech!F67</f>
        <v>21.576555514236816</v>
      </c>
      <c r="G179" s="98">
        <f>RES_hhdet_fech!G67</f>
        <v>31.632176628854541</v>
      </c>
      <c r="H179" s="98">
        <f>RES_hhdet_fech!H67</f>
        <v>44.828968342434514</v>
      </c>
      <c r="I179" s="98">
        <f>RES_hhdet_fech!I67</f>
        <v>21.339750838797897</v>
      </c>
      <c r="J179" s="98">
        <f>RES_hhdet_fech!J67</f>
        <v>22.197477742585324</v>
      </c>
      <c r="K179" s="98">
        <f>RES_hhdet_fech!K67</f>
        <v>26.047037243820416</v>
      </c>
      <c r="L179" s="98">
        <f>RES_hhdet_fech!L67</f>
        <v>24.987554360050034</v>
      </c>
      <c r="M179" s="98">
        <f>RES_hhdet_fech!M67</f>
        <v>23.629533349638226</v>
      </c>
      <c r="N179" s="98">
        <f>RES_hhdet_fech!N67</f>
        <v>23.119435068433887</v>
      </c>
      <c r="O179" s="98">
        <f>RES_hhdet_fech!O67</f>
        <v>23.946527564999887</v>
      </c>
      <c r="P179" s="98">
        <f>RES_hhdet_fech!P67</f>
        <v>24.670962307614076</v>
      </c>
      <c r="Q179" s="98">
        <f>RES_hhdet_fech!Q67</f>
        <v>25.353862405811487</v>
      </c>
      <c r="R179" s="98">
        <f>RES_hhdet_fech!R67</f>
        <v>30.112294609685026</v>
      </c>
      <c r="S179" s="98">
        <f>RES_hhdet_fech!S67</f>
        <v>31.886009637335654</v>
      </c>
      <c r="T179" s="98">
        <f>RES_hhdet_fech!T67</f>
        <v>38.411426571415191</v>
      </c>
      <c r="U179" s="98">
        <f>RES_hhdet_fech!U67</f>
        <v>45.666245027829881</v>
      </c>
      <c r="V179" s="98">
        <f>RES_hhdet_fech!V67</f>
        <v>58.892488212926274</v>
      </c>
      <c r="W179" s="98">
        <f>RES_hhdet_fech!W67</f>
        <v>65.581595654805241</v>
      </c>
      <c r="DA179" s="63" t="s">
        <v>2304</v>
      </c>
    </row>
    <row r="180" spans="1:105" ht="12" customHeight="1" x14ac:dyDescent="0.25">
      <c r="A180" s="121" t="s">
        <v>55</v>
      </c>
      <c r="B180" s="122">
        <v>1569.0113231935879</v>
      </c>
      <c r="C180" s="122">
        <v>1468.0031597182049</v>
      </c>
      <c r="D180" s="122">
        <v>1552.3428932502804</v>
      </c>
      <c r="E180" s="122">
        <v>1518.23766259796</v>
      </c>
      <c r="F180" s="122">
        <v>1579.0069829504889</v>
      </c>
      <c r="G180" s="122">
        <v>1464.9201956192537</v>
      </c>
      <c r="H180" s="122">
        <v>1551.0014178665667</v>
      </c>
      <c r="I180" s="122">
        <v>1465.7746448085775</v>
      </c>
      <c r="J180" s="122">
        <v>1493.2982505119189</v>
      </c>
      <c r="K180" s="122">
        <v>1432.6340386030492</v>
      </c>
      <c r="L180" s="122">
        <v>1436.876587302869</v>
      </c>
      <c r="M180" s="122">
        <v>1690.3474952363499</v>
      </c>
      <c r="N180" s="122">
        <v>1643.9806923147989</v>
      </c>
      <c r="O180" s="122">
        <v>1623.6391220602034</v>
      </c>
      <c r="P180" s="122">
        <v>1574.4308564680782</v>
      </c>
      <c r="Q180" s="122">
        <v>1592.5140367241847</v>
      </c>
      <c r="R180" s="122">
        <v>1616.0781322245086</v>
      </c>
      <c r="S180" s="122">
        <v>1662.6923220390099</v>
      </c>
      <c r="T180" s="122">
        <v>1646.8471886628313</v>
      </c>
      <c r="U180" s="122">
        <v>1644.8890969256095</v>
      </c>
      <c r="V180" s="122">
        <v>1668.689542766889</v>
      </c>
      <c r="W180" s="122">
        <v>1595.1292939293592</v>
      </c>
      <c r="DA180" s="130" t="s">
        <v>2305</v>
      </c>
    </row>
    <row r="181" spans="1:105" ht="12" customHeight="1" x14ac:dyDescent="0.25">
      <c r="A181" s="97" t="s">
        <v>134</v>
      </c>
      <c r="B181" s="98">
        <v>1570.1806769995505</v>
      </c>
      <c r="C181" s="98">
        <v>1479.9762792151273</v>
      </c>
      <c r="D181" s="98">
        <v>1570.288231785069</v>
      </c>
      <c r="E181" s="98">
        <v>1530.2507760582364</v>
      </c>
      <c r="F181" s="98">
        <v>1594.3478292138486</v>
      </c>
      <c r="G181" s="98">
        <v>1475.8362660713428</v>
      </c>
      <c r="H181" s="98">
        <v>1566.2289074998359</v>
      </c>
      <c r="I181" s="98">
        <v>1474.8466375522264</v>
      </c>
      <c r="J181" s="98">
        <v>1505.6743195794993</v>
      </c>
      <c r="K181" s="98">
        <v>1445.5557450788097</v>
      </c>
      <c r="L181" s="98">
        <v>1445.8175646112607</v>
      </c>
      <c r="M181" s="98">
        <v>1715.3507046622758</v>
      </c>
      <c r="N181" s="98">
        <v>1662.8535126751331</v>
      </c>
      <c r="O181" s="98">
        <v>1630.0172143662883</v>
      </c>
      <c r="P181" s="98">
        <v>1598.4911995728605</v>
      </c>
      <c r="Q181" s="98">
        <v>1611.0362690065522</v>
      </c>
      <c r="R181" s="98">
        <v>1640.0872089141319</v>
      </c>
      <c r="S181" s="98">
        <v>1678.8625258716941</v>
      </c>
      <c r="T181" s="98">
        <v>1657.4809396241324</v>
      </c>
      <c r="U181" s="98">
        <v>1656.2072557988454</v>
      </c>
      <c r="V181" s="98">
        <v>1673.9203417668966</v>
      </c>
      <c r="W181" s="98">
        <v>1598.4675306965264</v>
      </c>
      <c r="DA181" s="63" t="s">
        <v>2306</v>
      </c>
    </row>
    <row r="182" spans="1:105" ht="12" customHeight="1" x14ac:dyDescent="0.25">
      <c r="A182" s="97" t="s">
        <v>133</v>
      </c>
      <c r="B182" s="98">
        <v>1066.9931023013826</v>
      </c>
      <c r="C182" s="98">
        <v>994.25459328613772</v>
      </c>
      <c r="D182" s="98">
        <v>1047.7330299179137</v>
      </c>
      <c r="E182" s="98">
        <v>1046.0994544604141</v>
      </c>
      <c r="F182" s="98">
        <v>1092.1386755184587</v>
      </c>
      <c r="G182" s="98">
        <v>1005.2850898478747</v>
      </c>
      <c r="H182" s="98">
        <v>1066.2574789419416</v>
      </c>
      <c r="I182" s="98">
        <v>1033.2585231103985</v>
      </c>
      <c r="J182" s="98">
        <v>1052.581899650982</v>
      </c>
      <c r="K182" s="98">
        <v>1009.1422241539175</v>
      </c>
      <c r="L182" s="98">
        <v>1130.724425269839</v>
      </c>
      <c r="M182" s="98">
        <v>1215.2620598476117</v>
      </c>
      <c r="N182" s="98">
        <v>1224.7958177050295</v>
      </c>
      <c r="O182" s="98">
        <v>1226.861045126866</v>
      </c>
      <c r="P182" s="98">
        <v>1174.4578160116646</v>
      </c>
      <c r="Q182" s="98">
        <v>1212.6683247417043</v>
      </c>
      <c r="R182" s="98">
        <v>1242.9183254785116</v>
      </c>
      <c r="S182" s="98">
        <v>1312.8229842714707</v>
      </c>
      <c r="T182" s="98">
        <v>1318.4536898795964</v>
      </c>
      <c r="U182" s="98">
        <v>1333.0653659735513</v>
      </c>
      <c r="V182" s="98">
        <v>1378.4585370691043</v>
      </c>
      <c r="W182" s="98">
        <v>1337.7573228897043</v>
      </c>
      <c r="DA182" s="63" t="s">
        <v>2307</v>
      </c>
    </row>
    <row r="183" spans="1:105" ht="12" customHeight="1" x14ac:dyDescent="0.25">
      <c r="A183" s="100" t="s">
        <v>217</v>
      </c>
      <c r="B183" s="101">
        <v>414.29767502738758</v>
      </c>
      <c r="C183" s="101">
        <v>350.75066826008612</v>
      </c>
      <c r="D183" s="101">
        <v>338.78727307611211</v>
      </c>
      <c r="E183" s="101">
        <v>369.53605165516086</v>
      </c>
      <c r="F183" s="101">
        <v>371.9391754470509</v>
      </c>
      <c r="G183" s="101">
        <v>313.24263975291359</v>
      </c>
      <c r="H183" s="101">
        <v>313.85211344835267</v>
      </c>
      <c r="I183" s="101">
        <v>354.48727555891355</v>
      </c>
      <c r="J183" s="101">
        <v>334.66467330553075</v>
      </c>
      <c r="K183" s="101">
        <v>293.90472927515589</v>
      </c>
      <c r="L183" s="101">
        <v>626.49216059710739</v>
      </c>
      <c r="M183" s="101">
        <v>330.46038107882418</v>
      </c>
      <c r="N183" s="101">
        <v>410.27502618415218</v>
      </c>
      <c r="O183" s="101">
        <v>425.78598563600326</v>
      </c>
      <c r="P183" s="101">
        <v>302.76176141149693</v>
      </c>
      <c r="Q183" s="101">
        <v>354.43689938652398</v>
      </c>
      <c r="R183" s="101">
        <v>335.48768186679024</v>
      </c>
      <c r="S183" s="101">
        <v>391.76974501667365</v>
      </c>
      <c r="T183" s="101">
        <v>384.67143761419624</v>
      </c>
      <c r="U183" s="101">
        <v>353.82743442368161</v>
      </c>
      <c r="V183" s="101">
        <v>373.84072285317745</v>
      </c>
      <c r="W183" s="101">
        <v>363.43281806343697</v>
      </c>
      <c r="DA183" s="131" t="s">
        <v>2308</v>
      </c>
    </row>
    <row r="184" spans="1:105" ht="12" customHeight="1" x14ac:dyDescent="0.25">
      <c r="A184" s="103" t="s">
        <v>52</v>
      </c>
      <c r="B184" s="104">
        <v>652.69542727399482</v>
      </c>
      <c r="C184" s="104">
        <v>643.50392502605143</v>
      </c>
      <c r="D184" s="104">
        <v>708.9457568418012</v>
      </c>
      <c r="E184" s="104">
        <v>676.5634028052533</v>
      </c>
      <c r="F184" s="104">
        <v>720.19950007140801</v>
      </c>
      <c r="G184" s="104">
        <v>692.04245009496094</v>
      </c>
      <c r="H184" s="104">
        <v>752.40536549358899</v>
      </c>
      <c r="I184" s="104">
        <v>678.77124755148486</v>
      </c>
      <c r="J184" s="104">
        <v>717.91722634545113</v>
      </c>
      <c r="K184" s="104">
        <v>715.23749487876159</v>
      </c>
      <c r="L184" s="104">
        <v>504.23226467273156</v>
      </c>
      <c r="M184" s="104">
        <v>884.80167876878727</v>
      </c>
      <c r="N184" s="104">
        <v>814.5207915208772</v>
      </c>
      <c r="O184" s="104">
        <v>801.07505949086271</v>
      </c>
      <c r="P184" s="104">
        <v>871.6960546001676</v>
      </c>
      <c r="Q184" s="104">
        <v>858.23142535518025</v>
      </c>
      <c r="R184" s="104">
        <v>907.43064361172162</v>
      </c>
      <c r="S184" s="104">
        <v>921.05323925479706</v>
      </c>
      <c r="T184" s="104">
        <v>933.78225226540007</v>
      </c>
      <c r="U184" s="104">
        <v>979.23793154986959</v>
      </c>
      <c r="V184" s="104">
        <v>1004.6178142159266</v>
      </c>
      <c r="W184" s="104">
        <v>974.32450482626734</v>
      </c>
      <c r="DA184" s="132" t="s">
        <v>2309</v>
      </c>
    </row>
    <row r="185" spans="1:105" ht="12" customHeight="1" x14ac:dyDescent="0.25">
      <c r="A185" s="106" t="s">
        <v>122</v>
      </c>
      <c r="B185" s="101">
        <v>1356.8335180978158</v>
      </c>
      <c r="C185" s="101">
        <v>1244.9541300952237</v>
      </c>
      <c r="D185" s="101">
        <v>1243.8332006787045</v>
      </c>
      <c r="E185" s="101">
        <v>1316.2275146737641</v>
      </c>
      <c r="F185" s="101">
        <v>1325.9813968020449</v>
      </c>
      <c r="G185" s="101">
        <v>1232.4387837525944</v>
      </c>
      <c r="H185" s="101">
        <v>1282.7807666003325</v>
      </c>
      <c r="I185" s="101">
        <v>1299.3131520849231</v>
      </c>
      <c r="J185" s="101">
        <v>1319.2560400547841</v>
      </c>
      <c r="K185" s="101">
        <v>1220.1551482359293</v>
      </c>
      <c r="L185" s="101">
        <v>1338.5243130980969</v>
      </c>
      <c r="M185" s="101">
        <v>1439.870344415541</v>
      </c>
      <c r="N185" s="101">
        <v>1531.7702889197383</v>
      </c>
      <c r="O185" s="101">
        <v>1620.8497755016047</v>
      </c>
      <c r="P185" s="101">
        <v>1454.2393847423264</v>
      </c>
      <c r="Q185" s="101">
        <v>1520.2992843648392</v>
      </c>
      <c r="R185" s="101">
        <v>1521.6897261700963</v>
      </c>
      <c r="S185" s="101">
        <v>1613.4701724962988</v>
      </c>
      <c r="T185" s="101">
        <v>1627.0134256796714</v>
      </c>
      <c r="U185" s="101">
        <v>1610.5575914392225</v>
      </c>
      <c r="V185" s="101">
        <v>1672.3989980539397</v>
      </c>
      <c r="W185" s="101">
        <v>1613.8671134838817</v>
      </c>
      <c r="DA185" s="131" t="s">
        <v>2310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960.53766914839741</v>
      </c>
      <c r="D186" s="104">
        <v>952.49377897409772</v>
      </c>
      <c r="E186" s="104">
        <v>1017.9727182597848</v>
      </c>
      <c r="F186" s="104">
        <v>1023.4143105495301</v>
      </c>
      <c r="G186" s="104">
        <v>944.71795409907168</v>
      </c>
      <c r="H186" s="104">
        <v>979.91999542600729</v>
      </c>
      <c r="I186" s="104">
        <v>1009.3101691961855</v>
      </c>
      <c r="J186" s="104">
        <v>1020.5460218627477</v>
      </c>
      <c r="K186" s="104">
        <v>940.13988453207082</v>
      </c>
      <c r="L186" s="104">
        <v>1124.8527636530894</v>
      </c>
      <c r="M186" s="104">
        <v>1108.6274097434766</v>
      </c>
      <c r="N186" s="104">
        <v>1207.97228627</v>
      </c>
      <c r="O186" s="104">
        <v>1287.8160720785431</v>
      </c>
      <c r="P186" s="104">
        <v>1128.792604305348</v>
      </c>
      <c r="Q186" s="104">
        <v>1198.9254899495011</v>
      </c>
      <c r="R186" s="104">
        <v>1202.4522868288632</v>
      </c>
      <c r="S186" s="104">
        <v>1292.2802969135248</v>
      </c>
      <c r="T186" s="104">
        <v>1309.6951806376569</v>
      </c>
      <c r="U186" s="104">
        <v>1295.9466367825305</v>
      </c>
      <c r="V186" s="104">
        <v>1362.842316089266</v>
      </c>
      <c r="W186" s="104">
        <v>1330.555123683934</v>
      </c>
      <c r="DA186" s="132" t="s">
        <v>2311</v>
      </c>
    </row>
    <row r="187" spans="1:105" ht="12" customHeight="1" x14ac:dyDescent="0.25">
      <c r="A187" s="108" t="s">
        <v>53</v>
      </c>
      <c r="B187" s="98">
        <v>358.20245241332066</v>
      </c>
      <c r="C187" s="98">
        <v>294.3552480647225</v>
      </c>
      <c r="D187" s="98">
        <v>268.25386466972304</v>
      </c>
      <c r="E187" s="98">
        <v>316.16079764830448</v>
      </c>
      <c r="F187" s="98">
        <v>309.58443457873756</v>
      </c>
      <c r="G187" s="98">
        <v>263.35563548959249</v>
      </c>
      <c r="H187" s="98">
        <v>261.58939903908168</v>
      </c>
      <c r="I187" s="98">
        <v>320.49490383560465</v>
      </c>
      <c r="J187" s="98">
        <v>301.57933344181725</v>
      </c>
      <c r="K187" s="98">
        <v>256.13603918465878</v>
      </c>
      <c r="L187" s="98">
        <v>602.08411954577286</v>
      </c>
      <c r="M187" s="98">
        <v>287.12065412658171</v>
      </c>
      <c r="N187" s="98">
        <v>388.06949589503</v>
      </c>
      <c r="O187" s="98">
        <v>428.94702058790074</v>
      </c>
      <c r="P187" s="98">
        <v>277.38857211489062</v>
      </c>
      <c r="Q187" s="98">
        <v>333.63337347067272</v>
      </c>
      <c r="R187" s="98">
        <v>309.64261172567382</v>
      </c>
      <c r="S187" s="98">
        <v>369.16315565189444</v>
      </c>
      <c r="T187" s="98">
        <v>369.62723743805225</v>
      </c>
      <c r="U187" s="98">
        <v>337.79191788920014</v>
      </c>
      <c r="V187" s="98">
        <v>365.64977743106391</v>
      </c>
      <c r="W187" s="98">
        <v>361.87864880521545</v>
      </c>
      <c r="DA187" s="63" t="s">
        <v>2312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666.18242108367485</v>
      </c>
      <c r="D188" s="98">
        <v>684.23991430437479</v>
      </c>
      <c r="E188" s="98">
        <v>701.81192061148033</v>
      </c>
      <c r="F188" s="98">
        <v>713.82987597079284</v>
      </c>
      <c r="G188" s="98">
        <v>681.36231860947919</v>
      </c>
      <c r="H188" s="98">
        <v>718.33059638692566</v>
      </c>
      <c r="I188" s="98">
        <v>688.81526536058084</v>
      </c>
      <c r="J188" s="98">
        <v>718.96668842093038</v>
      </c>
      <c r="K188" s="98">
        <v>684.00384534741193</v>
      </c>
      <c r="L188" s="98">
        <v>522.7686441073165</v>
      </c>
      <c r="M188" s="98">
        <v>821.50675561689479</v>
      </c>
      <c r="N188" s="98">
        <v>819.90279037496998</v>
      </c>
      <c r="O188" s="98">
        <v>858.86905149064262</v>
      </c>
      <c r="P188" s="98">
        <v>851.40403219045754</v>
      </c>
      <c r="Q188" s="98">
        <v>865.29211647882858</v>
      </c>
      <c r="R188" s="98">
        <v>892.80967510318919</v>
      </c>
      <c r="S188" s="98">
        <v>923.11714126163031</v>
      </c>
      <c r="T188" s="98">
        <v>940.067943199605</v>
      </c>
      <c r="U188" s="98">
        <v>958.15471889333014</v>
      </c>
      <c r="V188" s="98">
        <v>997.19253865820167</v>
      </c>
      <c r="W188" s="98">
        <v>968.67647487871852</v>
      </c>
      <c r="DA188" s="63" t="s">
        <v>2313</v>
      </c>
    </row>
    <row r="189" spans="1:105" ht="12" customHeight="1" x14ac:dyDescent="0.25">
      <c r="A189" s="121" t="s">
        <v>54</v>
      </c>
      <c r="B189" s="122">
        <v>932.07340236403581</v>
      </c>
      <c r="C189" s="122">
        <v>880.56350140825566</v>
      </c>
      <c r="D189" s="122">
        <v>939.17292078699768</v>
      </c>
      <c r="E189" s="122">
        <v>861.74334797297638</v>
      </c>
      <c r="F189" s="122">
        <v>811.96751068825427</v>
      </c>
      <c r="G189" s="122">
        <v>819.43410447796032</v>
      </c>
      <c r="H189" s="122">
        <v>856.3471942340567</v>
      </c>
      <c r="I189" s="122">
        <v>890.08425976158446</v>
      </c>
      <c r="J189" s="122">
        <v>884.75087022126991</v>
      </c>
      <c r="K189" s="122">
        <v>749.89776184339485</v>
      </c>
      <c r="L189" s="122">
        <v>873.80423970844993</v>
      </c>
      <c r="M189" s="122">
        <v>1000.8060681659978</v>
      </c>
      <c r="N189" s="122">
        <v>959.01063472984924</v>
      </c>
      <c r="O189" s="122">
        <v>919.98632467412438</v>
      </c>
      <c r="P189" s="122">
        <v>875.30912893156744</v>
      </c>
      <c r="Q189" s="122">
        <v>883.20031626550838</v>
      </c>
      <c r="R189" s="122">
        <v>888.49470714943675</v>
      </c>
      <c r="S189" s="122">
        <v>913.29967572818941</v>
      </c>
      <c r="T189" s="122">
        <v>906.55391946208715</v>
      </c>
      <c r="U189" s="122">
        <v>911.32100172863488</v>
      </c>
      <c r="V189" s="122">
        <v>938.95145226002012</v>
      </c>
      <c r="W189" s="122">
        <v>887.74104589926071</v>
      </c>
      <c r="DA189" s="130" t="s">
        <v>2314</v>
      </c>
    </row>
    <row r="190" spans="1:105" ht="12" customHeight="1" x14ac:dyDescent="0.25">
      <c r="A190" s="97" t="s">
        <v>175</v>
      </c>
      <c r="B190" s="98">
        <v>936.77517334553886</v>
      </c>
      <c r="C190" s="98">
        <v>889.87167636829997</v>
      </c>
      <c r="D190" s="98">
        <v>953.06787363817557</v>
      </c>
      <c r="E190" s="98">
        <v>870.49797712247005</v>
      </c>
      <c r="F190" s="98">
        <v>825.59473934253811</v>
      </c>
      <c r="G190" s="98">
        <v>828.00383645759746</v>
      </c>
      <c r="H190" s="98">
        <v>867.49528650985224</v>
      </c>
      <c r="I190" s="98">
        <v>901.27016206438441</v>
      </c>
      <c r="J190" s="98">
        <v>895.48946440632369</v>
      </c>
      <c r="K190" s="98">
        <v>763.53365765635431</v>
      </c>
      <c r="L190" s="98">
        <v>882.42099630525536</v>
      </c>
      <c r="M190" s="98">
        <v>1022.2752218631904</v>
      </c>
      <c r="N190" s="98">
        <v>979.68195259211313</v>
      </c>
      <c r="O190" s="98">
        <v>936.56173484458122</v>
      </c>
      <c r="P190" s="98">
        <v>907.41317109781085</v>
      </c>
      <c r="Q190" s="98">
        <v>912.27310157172951</v>
      </c>
      <c r="R190" s="98">
        <v>922.76334493704633</v>
      </c>
      <c r="S190" s="98">
        <v>949.35533455063273</v>
      </c>
      <c r="T190" s="98">
        <v>945.09758198629243</v>
      </c>
      <c r="U190" s="98">
        <v>954.32418073189194</v>
      </c>
      <c r="V190" s="98">
        <v>984.39047521426028</v>
      </c>
      <c r="W190" s="98">
        <v>934.26163536187096</v>
      </c>
      <c r="DA190" s="63" t="s">
        <v>2315</v>
      </c>
    </row>
    <row r="191" spans="1:105" ht="12" customHeight="1" x14ac:dyDescent="0.25">
      <c r="A191" s="109" t="s">
        <v>120</v>
      </c>
      <c r="B191" s="33">
        <v>733.61506251092408</v>
      </c>
      <c r="C191" s="33">
        <v>749.82453876910643</v>
      </c>
      <c r="D191" s="33">
        <v>749.53081622379591</v>
      </c>
      <c r="E191" s="33">
        <v>735.77793912156778</v>
      </c>
      <c r="F191" s="33">
        <v>611.30290893834581</v>
      </c>
      <c r="G191" s="33">
        <v>659.08413607934756</v>
      </c>
      <c r="H191" s="33">
        <v>681.01722763906275</v>
      </c>
      <c r="I191" s="33">
        <v>708.88241389783946</v>
      </c>
      <c r="J191" s="33">
        <v>745.03623729272147</v>
      </c>
      <c r="K191" s="33">
        <v>537.90417563142717</v>
      </c>
      <c r="L191" s="33">
        <v>758.48313877966666</v>
      </c>
      <c r="M191" s="33">
        <v>723.96463262097268</v>
      </c>
      <c r="N191" s="33">
        <v>784.14273922521215</v>
      </c>
      <c r="O191" s="33">
        <v>809.10016003895475</v>
      </c>
      <c r="P191" s="33">
        <v>667.29677201364768</v>
      </c>
      <c r="Q191" s="33">
        <v>716.48855323570638</v>
      </c>
      <c r="R191" s="33">
        <v>704.59595062802134</v>
      </c>
      <c r="S191" s="33">
        <v>737.82804716436351</v>
      </c>
      <c r="T191" s="33">
        <v>730.34061605587556</v>
      </c>
      <c r="U191" s="33">
        <v>713.42842982815637</v>
      </c>
      <c r="V191" s="33">
        <v>733.85075197980598</v>
      </c>
      <c r="W191" s="33">
        <v>690.86589323499106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9649.75694515533</v>
      </c>
      <c r="C193" s="117">
        <f t="shared" si="94"/>
        <v>9580.7581110825358</v>
      </c>
      <c r="D193" s="117">
        <f t="shared" si="94"/>
        <v>9609.214693302114</v>
      </c>
      <c r="E193" s="117">
        <f t="shared" si="94"/>
        <v>9579.302120052067</v>
      </c>
      <c r="F193" s="117">
        <f t="shared" si="94"/>
        <v>10346.530869649114</v>
      </c>
      <c r="G193" s="117">
        <f t="shared" si="94"/>
        <v>10120.18538631947</v>
      </c>
      <c r="H193" s="117">
        <f t="shared" si="94"/>
        <v>10069.019281446099</v>
      </c>
      <c r="I193" s="117">
        <f t="shared" si="94"/>
        <v>8903.7584493024788</v>
      </c>
      <c r="J193" s="117">
        <f t="shared" si="94"/>
        <v>9649.0616852055391</v>
      </c>
      <c r="K193" s="117">
        <f t="shared" si="94"/>
        <v>9939.9702290012319</v>
      </c>
      <c r="L193" s="117">
        <f t="shared" si="94"/>
        <v>9884.3540188486168</v>
      </c>
      <c r="M193" s="117">
        <f t="shared" si="94"/>
        <v>9152.9464757876322</v>
      </c>
      <c r="N193" s="117">
        <f t="shared" si="94"/>
        <v>10398.417247623051</v>
      </c>
      <c r="O193" s="117">
        <f t="shared" si="94"/>
        <v>11122.828466912055</v>
      </c>
      <c r="P193" s="117">
        <f t="shared" si="94"/>
        <v>8489.7426726761514</v>
      </c>
      <c r="Q193" s="117">
        <f t="shared" si="94"/>
        <v>9251.3319971483597</v>
      </c>
      <c r="R193" s="117">
        <f t="shared" ref="R193:V193" si="95">R194+R197+R199+R208</f>
        <v>10108.787955731199</v>
      </c>
      <c r="S193" s="117">
        <f t="shared" si="95"/>
        <v>10067.699534980342</v>
      </c>
      <c r="T193" s="117">
        <f t="shared" si="95"/>
        <v>9782.8717424017668</v>
      </c>
      <c r="U193" s="117">
        <f t="shared" si="95"/>
        <v>9863.2767574052868</v>
      </c>
      <c r="V193" s="117">
        <f t="shared" si="95"/>
        <v>9919.5449048894734</v>
      </c>
      <c r="W193" s="117">
        <f t="shared" ref="W193" si="96">W194+W197+W199+W208</f>
        <v>10528.119712328284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8152.4341351858293</v>
      </c>
      <c r="C194" s="122">
        <f t="shared" si="97"/>
        <v>8142.5014593820024</v>
      </c>
      <c r="D194" s="122">
        <f t="shared" si="97"/>
        <v>8084.0242298131479</v>
      </c>
      <c r="E194" s="122">
        <f t="shared" si="97"/>
        <v>8004.8031720063136</v>
      </c>
      <c r="F194" s="122">
        <f t="shared" si="97"/>
        <v>8852.4838661720623</v>
      </c>
      <c r="G194" s="122">
        <f t="shared" si="97"/>
        <v>8654.2001126852156</v>
      </c>
      <c r="H194" s="122">
        <f t="shared" si="97"/>
        <v>8476.5165532058472</v>
      </c>
      <c r="I194" s="122">
        <f t="shared" si="97"/>
        <v>7388.4599601109085</v>
      </c>
      <c r="J194" s="122">
        <f t="shared" si="97"/>
        <v>8102.5863610957531</v>
      </c>
      <c r="K194" s="122">
        <f t="shared" si="97"/>
        <v>8495.8963491353315</v>
      </c>
      <c r="L194" s="122">
        <f t="shared" si="97"/>
        <v>8344.1875496432203</v>
      </c>
      <c r="M194" s="122">
        <f t="shared" si="97"/>
        <v>7354.4301719673176</v>
      </c>
      <c r="N194" s="122">
        <f t="shared" si="97"/>
        <v>8627.7994600175807</v>
      </c>
      <c r="O194" s="122">
        <f t="shared" si="97"/>
        <v>9359.5749977197938</v>
      </c>
      <c r="P194" s="122">
        <f t="shared" si="97"/>
        <v>6777.7538197246986</v>
      </c>
      <c r="Q194" s="122">
        <f t="shared" si="97"/>
        <v>7500.2367850857272</v>
      </c>
      <c r="R194" s="122">
        <f t="shared" ref="R194:V194" si="98">SUM(R195:R196)</f>
        <v>8297.9565963637579</v>
      </c>
      <c r="S194" s="122">
        <f t="shared" si="98"/>
        <v>8168.4613486832441</v>
      </c>
      <c r="T194" s="122">
        <f t="shared" si="98"/>
        <v>7840.8770812197181</v>
      </c>
      <c r="U194" s="122">
        <f t="shared" si="98"/>
        <v>7858.7459424162171</v>
      </c>
      <c r="V194" s="122">
        <f t="shared" si="98"/>
        <v>7791.4661609788072</v>
      </c>
      <c r="W194" s="122">
        <f t="shared" ref="W194" si="99">SUM(W195:W196)</f>
        <v>8428.6919979770464</v>
      </c>
      <c r="DA194" s="130" t="s">
        <v>2468</v>
      </c>
    </row>
    <row r="195" spans="1:105" ht="12" customHeight="1" x14ac:dyDescent="0.25">
      <c r="A195" s="97" t="s">
        <v>217</v>
      </c>
      <c r="B195" s="98">
        <v>7952.9019981567344</v>
      </c>
      <c r="C195" s="98">
        <v>7948.1974374100027</v>
      </c>
      <c r="D195" s="98">
        <v>7893.6367783903024</v>
      </c>
      <c r="E195" s="98">
        <v>7824.799042423273</v>
      </c>
      <c r="F195" s="98">
        <v>8651.8231806384829</v>
      </c>
      <c r="G195" s="98">
        <v>8462.3523422276321</v>
      </c>
      <c r="H195" s="98">
        <v>8291.8886347071602</v>
      </c>
      <c r="I195" s="98">
        <v>7227.5542931570371</v>
      </c>
      <c r="J195" s="98">
        <v>7928.7081278366759</v>
      </c>
      <c r="K195" s="98">
        <v>8318.7170764114871</v>
      </c>
      <c r="L195" s="98">
        <v>8171.1180371744831</v>
      </c>
      <c r="M195" s="98">
        <v>7203.5720166113697</v>
      </c>
      <c r="N195" s="98">
        <v>8452.5162432031993</v>
      </c>
      <c r="O195" s="98">
        <v>9171.0846100161216</v>
      </c>
      <c r="P195" s="98">
        <v>6641.9691676580214</v>
      </c>
      <c r="Q195" s="98">
        <v>7350.726319356696</v>
      </c>
      <c r="R195" s="98">
        <v>8133.3063452567349</v>
      </c>
      <c r="S195" s="98">
        <v>8007.1356305613235</v>
      </c>
      <c r="T195" s="98">
        <v>7686.6181368234575</v>
      </c>
      <c r="U195" s="98">
        <v>7704.6192631135127</v>
      </c>
      <c r="V195" s="98">
        <v>7639.0963907991736</v>
      </c>
      <c r="W195" s="98">
        <v>8264.1994981496118</v>
      </c>
      <c r="DA195" s="63" t="s">
        <v>2469</v>
      </c>
    </row>
    <row r="196" spans="1:105" ht="12" customHeight="1" x14ac:dyDescent="0.25">
      <c r="A196" s="97" t="s">
        <v>53</v>
      </c>
      <c r="B196" s="98">
        <v>199.53213702909514</v>
      </c>
      <c r="C196" s="98">
        <v>194.30402197199967</v>
      </c>
      <c r="D196" s="98">
        <v>190.38745142284554</v>
      </c>
      <c r="E196" s="98">
        <v>180.00412958304022</v>
      </c>
      <c r="F196" s="98">
        <v>200.66068553357863</v>
      </c>
      <c r="G196" s="98">
        <v>191.8477704575829</v>
      </c>
      <c r="H196" s="98">
        <v>184.62791849868779</v>
      </c>
      <c r="I196" s="98">
        <v>160.90566695387173</v>
      </c>
      <c r="J196" s="98">
        <v>173.87823325907681</v>
      </c>
      <c r="K196" s="98">
        <v>177.17927272384389</v>
      </c>
      <c r="L196" s="98">
        <v>173.06951246873672</v>
      </c>
      <c r="M196" s="98">
        <v>150.8581553559475</v>
      </c>
      <c r="N196" s="98">
        <v>175.28321681438115</v>
      </c>
      <c r="O196" s="98">
        <v>188.49038770367201</v>
      </c>
      <c r="P196" s="98">
        <v>135.78465206667749</v>
      </c>
      <c r="Q196" s="98">
        <v>149.51046572903167</v>
      </c>
      <c r="R196" s="98">
        <v>164.65025110702231</v>
      </c>
      <c r="S196" s="98">
        <v>161.32571812192012</v>
      </c>
      <c r="T196" s="98">
        <v>154.25894439626109</v>
      </c>
      <c r="U196" s="98">
        <v>154.12667930270439</v>
      </c>
      <c r="V196" s="98">
        <v>152.3697701796338</v>
      </c>
      <c r="W196" s="98">
        <v>164.49249982743524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37.478722125686915</v>
      </c>
      <c r="C197" s="122">
        <f t="shared" si="100"/>
        <v>46.54951889135917</v>
      </c>
      <c r="D197" s="122">
        <f t="shared" si="100"/>
        <v>37.960250183558436</v>
      </c>
      <c r="E197" s="122">
        <f t="shared" si="100"/>
        <v>144.5457155677104</v>
      </c>
      <c r="F197" s="122">
        <f t="shared" si="100"/>
        <v>48.046960422116797</v>
      </c>
      <c r="G197" s="122">
        <f t="shared" si="100"/>
        <v>74.534321624385456</v>
      </c>
      <c r="H197" s="122">
        <f t="shared" si="100"/>
        <v>111.84188724012145</v>
      </c>
      <c r="I197" s="122">
        <f t="shared" si="100"/>
        <v>54.754265573657776</v>
      </c>
      <c r="J197" s="122">
        <f t="shared" si="100"/>
        <v>57.804476822672996</v>
      </c>
      <c r="K197" s="122">
        <f t="shared" si="100"/>
        <v>69.553895071685218</v>
      </c>
      <c r="L197" s="122">
        <f t="shared" si="100"/>
        <v>68.75847002640262</v>
      </c>
      <c r="M197" s="122">
        <f t="shared" si="100"/>
        <v>67.354956612707113</v>
      </c>
      <c r="N197" s="122">
        <f t="shared" si="100"/>
        <v>68.441319486198395</v>
      </c>
      <c r="O197" s="122">
        <f t="shared" si="100"/>
        <v>74.046756534012417</v>
      </c>
      <c r="P197" s="122">
        <f t="shared" si="100"/>
        <v>78.901081406920468</v>
      </c>
      <c r="Q197" s="122">
        <f t="shared" si="100"/>
        <v>83.210202318460347</v>
      </c>
      <c r="R197" s="122">
        <f t="shared" si="100"/>
        <v>101.97913651950611</v>
      </c>
      <c r="S197" s="122">
        <f t="shared" si="100"/>
        <v>112.80293444432499</v>
      </c>
      <c r="T197" s="122">
        <f t="shared" si="100"/>
        <v>141.18086872824037</v>
      </c>
      <c r="U197" s="122">
        <f t="shared" si="100"/>
        <v>173.13682208495891</v>
      </c>
      <c r="V197" s="122">
        <f t="shared" si="100"/>
        <v>227.83944949192852</v>
      </c>
      <c r="W197" s="122">
        <f t="shared" si="100"/>
        <v>258.58187609273176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37.478722125686915</v>
      </c>
      <c r="C198" s="98">
        <f>RES_hhdet_tesh!C67</f>
        <v>46.54951889135917</v>
      </c>
      <c r="D198" s="98">
        <f>RES_hhdet_tesh!D67</f>
        <v>37.960250183558436</v>
      </c>
      <c r="E198" s="98">
        <f>RES_hhdet_tesh!E67</f>
        <v>144.5457155677104</v>
      </c>
      <c r="F198" s="98">
        <f>RES_hhdet_tesh!F67</f>
        <v>48.046960422116797</v>
      </c>
      <c r="G198" s="98">
        <f>RES_hhdet_tesh!G67</f>
        <v>74.534321624385456</v>
      </c>
      <c r="H198" s="98">
        <f>RES_hhdet_tesh!H67</f>
        <v>111.84188724012145</v>
      </c>
      <c r="I198" s="98">
        <f>RES_hhdet_tesh!I67</f>
        <v>54.754265573657776</v>
      </c>
      <c r="J198" s="98">
        <f>RES_hhdet_tesh!J67</f>
        <v>57.804476822672996</v>
      </c>
      <c r="K198" s="98">
        <f>RES_hhdet_tesh!K67</f>
        <v>69.553895071685218</v>
      </c>
      <c r="L198" s="98">
        <f>RES_hhdet_tesh!L67</f>
        <v>68.75847002640262</v>
      </c>
      <c r="M198" s="98">
        <f>RES_hhdet_tesh!M67</f>
        <v>67.354956612707113</v>
      </c>
      <c r="N198" s="98">
        <f>RES_hhdet_tesh!N67</f>
        <v>68.441319486198395</v>
      </c>
      <c r="O198" s="98">
        <f>RES_hhdet_tesh!O67</f>
        <v>74.046756534012417</v>
      </c>
      <c r="P198" s="98">
        <f>RES_hhdet_tesh!P67</f>
        <v>78.901081406920468</v>
      </c>
      <c r="Q198" s="98">
        <f>RES_hhdet_tesh!Q67</f>
        <v>83.210202318460347</v>
      </c>
      <c r="R198" s="98">
        <f>RES_hhdet_tesh!R67</f>
        <v>101.97913651950611</v>
      </c>
      <c r="S198" s="98">
        <f>RES_hhdet_tesh!S67</f>
        <v>112.80293444432499</v>
      </c>
      <c r="T198" s="98">
        <f>RES_hhdet_tesh!T67</f>
        <v>141.18086872824037</v>
      </c>
      <c r="U198" s="98">
        <f>RES_hhdet_tesh!U67</f>
        <v>173.13682208495891</v>
      </c>
      <c r="V198" s="98">
        <f>RES_hhdet_tesh!V67</f>
        <v>227.83944949192852</v>
      </c>
      <c r="W198" s="98">
        <f>RES_hhdet_tesh!W67</f>
        <v>258.58187609273176</v>
      </c>
      <c r="DA198" s="63" t="s">
        <v>2472</v>
      </c>
    </row>
    <row r="199" spans="1:105" ht="12" customHeight="1" x14ac:dyDescent="0.25">
      <c r="A199" s="121" t="s">
        <v>55</v>
      </c>
      <c r="B199" s="122">
        <v>886.78713533538996</v>
      </c>
      <c r="C199" s="122">
        <v>843.98450443556419</v>
      </c>
      <c r="D199" s="122">
        <v>902.22616028475477</v>
      </c>
      <c r="E199" s="122">
        <v>892.06543135688662</v>
      </c>
      <c r="F199" s="122">
        <v>939.15502624639407</v>
      </c>
      <c r="G199" s="122">
        <v>879.74111583268166</v>
      </c>
      <c r="H199" s="122">
        <v>944.00801772163288</v>
      </c>
      <c r="I199" s="122">
        <v>902.45945309844387</v>
      </c>
      <c r="J199" s="122">
        <v>931.76269935272614</v>
      </c>
      <c r="K199" s="122">
        <v>904.26923582441168</v>
      </c>
      <c r="L199" s="122">
        <v>920.76012559629703</v>
      </c>
      <c r="M199" s="122">
        <v>1101.4729967718379</v>
      </c>
      <c r="N199" s="122">
        <v>1092.838391924628</v>
      </c>
      <c r="O199" s="122">
        <v>1099.7955986108798</v>
      </c>
      <c r="P199" s="122">
        <v>1073.9332775977696</v>
      </c>
      <c r="Q199" s="122">
        <v>1100.4457386138745</v>
      </c>
      <c r="R199" s="122">
        <v>1136.6904365279636</v>
      </c>
      <c r="S199" s="122">
        <v>1194.9998883504538</v>
      </c>
      <c r="T199" s="122">
        <v>1210.9117825995299</v>
      </c>
      <c r="U199" s="122">
        <v>1237.3537568233753</v>
      </c>
      <c r="V199" s="122">
        <v>1285.0481123619729</v>
      </c>
      <c r="W199" s="122">
        <v>1255.2423021288705</v>
      </c>
      <c r="DA199" s="130" t="s">
        <v>2473</v>
      </c>
    </row>
    <row r="200" spans="1:105" ht="12" customHeight="1" x14ac:dyDescent="0.25">
      <c r="A200" s="97" t="s">
        <v>134</v>
      </c>
      <c r="B200" s="98">
        <v>886.63796086887476</v>
      </c>
      <c r="C200" s="98">
        <v>842.53858124837961</v>
      </c>
      <c r="D200" s="98">
        <v>903.90170459463911</v>
      </c>
      <c r="E200" s="98">
        <v>890.28932090269279</v>
      </c>
      <c r="F200" s="98">
        <v>939.60584440646096</v>
      </c>
      <c r="G200" s="98">
        <v>880.32511594553625</v>
      </c>
      <c r="H200" s="98">
        <v>946.18935804575835</v>
      </c>
      <c r="I200" s="98">
        <v>901.81780948675021</v>
      </c>
      <c r="J200" s="98">
        <v>931.66783946093619</v>
      </c>
      <c r="K200" s="98">
        <v>906.33477066068042</v>
      </c>
      <c r="L200" s="98">
        <v>918.56764847675026</v>
      </c>
      <c r="M200" s="98">
        <v>1107.717800633741</v>
      </c>
      <c r="N200" s="98">
        <v>1092.2132942118251</v>
      </c>
      <c r="O200" s="98">
        <v>1090.075561135516</v>
      </c>
      <c r="P200" s="98">
        <v>1077.2059033538567</v>
      </c>
      <c r="Q200" s="98">
        <v>1099.0936805144263</v>
      </c>
      <c r="R200" s="98">
        <v>1139.3751584054282</v>
      </c>
      <c r="S200" s="98">
        <v>1194.4720124443418</v>
      </c>
      <c r="T200" s="98">
        <v>1209.6316584383133</v>
      </c>
      <c r="U200" s="98">
        <v>1240.6636443508037</v>
      </c>
      <c r="V200" s="98">
        <v>1286.0626659082577</v>
      </c>
      <c r="W200" s="98">
        <v>1256.0716991473003</v>
      </c>
      <c r="DA200" s="63" t="s">
        <v>2474</v>
      </c>
    </row>
    <row r="201" spans="1:105" ht="12" customHeight="1" x14ac:dyDescent="0.25">
      <c r="A201" s="97" t="s">
        <v>133</v>
      </c>
      <c r="B201" s="98">
        <v>886.63796086887476</v>
      </c>
      <c r="C201" s="98">
        <v>842.54254595880525</v>
      </c>
      <c r="D201" s="98">
        <v>903.89832570704129</v>
      </c>
      <c r="E201" s="98">
        <v>890.30952013215619</v>
      </c>
      <c r="F201" s="98">
        <v>939.58762916276817</v>
      </c>
      <c r="G201" s="98">
        <v>880.28112136476</v>
      </c>
      <c r="H201" s="98">
        <v>946.00699478413048</v>
      </c>
      <c r="I201" s="98">
        <v>901.54284506852457</v>
      </c>
      <c r="J201" s="98">
        <v>931.34576702232073</v>
      </c>
      <c r="K201" s="98">
        <v>906.00360555809607</v>
      </c>
      <c r="L201" s="98">
        <v>917.58760715242454</v>
      </c>
      <c r="M201" s="98">
        <v>1107.1850145580988</v>
      </c>
      <c r="N201" s="98">
        <v>1091.6904233657197</v>
      </c>
      <c r="O201" s="98">
        <v>1089.7329958767762</v>
      </c>
      <c r="P201" s="98">
        <v>1077.1350634466487</v>
      </c>
      <c r="Q201" s="98">
        <v>1099.2547806643565</v>
      </c>
      <c r="R201" s="98">
        <v>1139.5371877759444</v>
      </c>
      <c r="S201" s="98">
        <v>1194.9068870224385</v>
      </c>
      <c r="T201" s="98">
        <v>1210.0293072417135</v>
      </c>
      <c r="U201" s="98">
        <v>1240.9546992941132</v>
      </c>
      <c r="V201" s="98">
        <v>1286.5109522004504</v>
      </c>
      <c r="W201" s="98">
        <v>1256.2892093420749</v>
      </c>
      <c r="DA201" s="63" t="s">
        <v>2475</v>
      </c>
    </row>
    <row r="202" spans="1:105" ht="12" customHeight="1" x14ac:dyDescent="0.25">
      <c r="A202" s="100" t="s">
        <v>217</v>
      </c>
      <c r="B202" s="101">
        <v>233.94253359487993</v>
      </c>
      <c r="C202" s="101">
        <v>199.03862093275373</v>
      </c>
      <c r="D202" s="101">
        <v>194.95256886523993</v>
      </c>
      <c r="E202" s="101">
        <v>213.74611732690275</v>
      </c>
      <c r="F202" s="101">
        <v>219.38812909136018</v>
      </c>
      <c r="G202" s="101">
        <v>188.2386712697992</v>
      </c>
      <c r="H202" s="101">
        <v>193.60162929054164</v>
      </c>
      <c r="I202" s="101">
        <v>222.77159751703977</v>
      </c>
      <c r="J202" s="101">
        <v>213.42854067686949</v>
      </c>
      <c r="K202" s="101">
        <v>190.76611067933459</v>
      </c>
      <c r="L202" s="101">
        <v>413.35534247969298</v>
      </c>
      <c r="M202" s="101">
        <v>222.38333578931153</v>
      </c>
      <c r="N202" s="101">
        <v>277.1696318448424</v>
      </c>
      <c r="O202" s="101">
        <v>288.65793638591327</v>
      </c>
      <c r="P202" s="101">
        <v>205.43900884648104</v>
      </c>
      <c r="Q202" s="101">
        <v>241.02335530917622</v>
      </c>
      <c r="R202" s="101">
        <v>232.10654416422301</v>
      </c>
      <c r="S202" s="101">
        <v>273.85364776764163</v>
      </c>
      <c r="T202" s="101">
        <v>276.24705497631356</v>
      </c>
      <c r="U202" s="101">
        <v>261.71676774424361</v>
      </c>
      <c r="V202" s="101">
        <v>281.89313798452378</v>
      </c>
      <c r="W202" s="101">
        <v>281.96470451580745</v>
      </c>
      <c r="DA202" s="131" t="s">
        <v>2476</v>
      </c>
    </row>
    <row r="203" spans="1:105" ht="12" customHeight="1" x14ac:dyDescent="0.25">
      <c r="A203" s="103" t="s">
        <v>52</v>
      </c>
      <c r="B203" s="104">
        <v>652.69542727399482</v>
      </c>
      <c r="C203" s="104">
        <v>643.50392502605143</v>
      </c>
      <c r="D203" s="104">
        <v>708.9457568418012</v>
      </c>
      <c r="E203" s="104">
        <v>676.5634028052533</v>
      </c>
      <c r="F203" s="104">
        <v>720.19950007140801</v>
      </c>
      <c r="G203" s="104">
        <v>692.04245009496094</v>
      </c>
      <c r="H203" s="104">
        <v>752.40536549358899</v>
      </c>
      <c r="I203" s="104">
        <v>678.77124755148486</v>
      </c>
      <c r="J203" s="104">
        <v>717.91722634545113</v>
      </c>
      <c r="K203" s="104">
        <v>715.23749487876159</v>
      </c>
      <c r="L203" s="104">
        <v>504.23226467273156</v>
      </c>
      <c r="M203" s="104">
        <v>884.80167876878727</v>
      </c>
      <c r="N203" s="104">
        <v>814.5207915208772</v>
      </c>
      <c r="O203" s="104">
        <v>801.07505949086271</v>
      </c>
      <c r="P203" s="104">
        <v>871.6960546001676</v>
      </c>
      <c r="Q203" s="104">
        <v>858.23142535518025</v>
      </c>
      <c r="R203" s="104">
        <v>907.43064361172162</v>
      </c>
      <c r="S203" s="104">
        <v>921.05323925479706</v>
      </c>
      <c r="T203" s="104">
        <v>933.78225226540007</v>
      </c>
      <c r="U203" s="104">
        <v>979.23793154986959</v>
      </c>
      <c r="V203" s="104">
        <v>1004.6178142159266</v>
      </c>
      <c r="W203" s="104">
        <v>974.32450482626734</v>
      </c>
      <c r="DA203" s="132" t="s">
        <v>2477</v>
      </c>
    </row>
    <row r="204" spans="1:105" ht="12" customHeight="1" x14ac:dyDescent="0.25">
      <c r="A204" s="106" t="s">
        <v>122</v>
      </c>
      <c r="B204" s="101">
        <v>920.54515040993147</v>
      </c>
      <c r="C204" s="101">
        <v>872.3197929670016</v>
      </c>
      <c r="D204" s="101">
        <v>872.32820462064058</v>
      </c>
      <c r="E204" s="101">
        <v>923.64648240600957</v>
      </c>
      <c r="F204" s="101">
        <v>931.36025214056235</v>
      </c>
      <c r="G204" s="101">
        <v>866.61294913862707</v>
      </c>
      <c r="H204" s="101">
        <v>903.27721629794485</v>
      </c>
      <c r="I204" s="101">
        <v>915.51452028743495</v>
      </c>
      <c r="J204" s="101">
        <v>933.3132822860083</v>
      </c>
      <c r="K204" s="101">
        <v>865.81772931304454</v>
      </c>
      <c r="L204" s="101">
        <v>952.01633364663485</v>
      </c>
      <c r="M204" s="101">
        <v>1026.4034850769199</v>
      </c>
      <c r="N204" s="101">
        <v>1098.0071594373192</v>
      </c>
      <c r="O204" s="101">
        <v>1167.3236627819601</v>
      </c>
      <c r="P204" s="101">
        <v>1051.9485871945753</v>
      </c>
      <c r="Q204" s="101">
        <v>1108.7664569566625</v>
      </c>
      <c r="R204" s="101">
        <v>1121.4583555996794</v>
      </c>
      <c r="S204" s="101">
        <v>1198.0309331496942</v>
      </c>
      <c r="T204" s="101">
        <v>1218.5233406682696</v>
      </c>
      <c r="U204" s="101">
        <v>1214.3759854647151</v>
      </c>
      <c r="V204" s="101">
        <v>1277.1227978105912</v>
      </c>
      <c r="W204" s="101">
        <v>1249.0817423681694</v>
      </c>
      <c r="DA204" s="131" t="s">
        <v>2478</v>
      </c>
    </row>
    <row r="205" spans="1:105" ht="12" customHeight="1" x14ac:dyDescent="0.25">
      <c r="A205" s="107" t="s">
        <v>121</v>
      </c>
      <c r="B205" s="104">
        <v>920.54515040993181</v>
      </c>
      <c r="C205" s="104">
        <v>872.30060761761581</v>
      </c>
      <c r="D205" s="104">
        <v>872.27902769911157</v>
      </c>
      <c r="E205" s="104">
        <v>923.60540816724733</v>
      </c>
      <c r="F205" s="104">
        <v>931.28216174277679</v>
      </c>
      <c r="G205" s="104">
        <v>866.58874252832322</v>
      </c>
      <c r="H205" s="104">
        <v>902.77959342872691</v>
      </c>
      <c r="I205" s="104">
        <v>915.04726605343694</v>
      </c>
      <c r="J205" s="104">
        <v>932.74054990129093</v>
      </c>
      <c r="K205" s="104">
        <v>865.91618113748507</v>
      </c>
      <c r="L205" s="104">
        <v>951.74093822948441</v>
      </c>
      <c r="M205" s="104">
        <v>1026.5194679423516</v>
      </c>
      <c r="N205" s="104">
        <v>1098.1091923002912</v>
      </c>
      <c r="O205" s="104">
        <v>1167.2903506810626</v>
      </c>
      <c r="P205" s="104">
        <v>1051.7574032433572</v>
      </c>
      <c r="Q205" s="104">
        <v>1108.3926733647627</v>
      </c>
      <c r="R205" s="104">
        <v>1121.0595337154214</v>
      </c>
      <c r="S205" s="104">
        <v>1197.5696526896777</v>
      </c>
      <c r="T205" s="104">
        <v>1218.2346312905265</v>
      </c>
      <c r="U205" s="104">
        <v>1214.1633912380771</v>
      </c>
      <c r="V205" s="104">
        <v>1276.9863718858742</v>
      </c>
      <c r="W205" s="104">
        <v>1249.0385557903442</v>
      </c>
      <c r="DA205" s="132" t="s">
        <v>2479</v>
      </c>
    </row>
    <row r="206" spans="1:105" ht="12" customHeight="1" x14ac:dyDescent="0.25">
      <c r="A206" s="108" t="s">
        <v>53</v>
      </c>
      <c r="B206" s="98">
        <v>243.02283665301903</v>
      </c>
      <c r="C206" s="98">
        <v>206.11818653394099</v>
      </c>
      <c r="D206" s="98">
        <v>188.039113394737</v>
      </c>
      <c r="E206" s="98">
        <v>221.79348755576706</v>
      </c>
      <c r="F206" s="98">
        <v>217.45228577198415</v>
      </c>
      <c r="G206" s="98">
        <v>185.22642391884409</v>
      </c>
      <c r="H206" s="98">
        <v>184.44899704180128</v>
      </c>
      <c r="I206" s="98">
        <v>226.2320006928561</v>
      </c>
      <c r="J206" s="98">
        <v>213.77386148036047</v>
      </c>
      <c r="K206" s="98">
        <v>181.91233579007329</v>
      </c>
      <c r="L206" s="98">
        <v>428.97229412216802</v>
      </c>
      <c r="M206" s="98">
        <v>205.01271232545679</v>
      </c>
      <c r="N206" s="98">
        <v>278.2064019253213</v>
      </c>
      <c r="O206" s="98">
        <v>308.42129919041992</v>
      </c>
      <c r="P206" s="98">
        <v>200.35337105289977</v>
      </c>
      <c r="Q206" s="98">
        <v>243.10055688593422</v>
      </c>
      <c r="R206" s="98">
        <v>228.24985861223209</v>
      </c>
      <c r="S206" s="98">
        <v>274.45251142804727</v>
      </c>
      <c r="T206" s="98">
        <v>278.16668809092158</v>
      </c>
      <c r="U206" s="98">
        <v>256.00867234474674</v>
      </c>
      <c r="V206" s="98">
        <v>279.79383322767245</v>
      </c>
      <c r="W206" s="98">
        <v>280.36208091162564</v>
      </c>
      <c r="DA206" s="63" t="s">
        <v>2480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666.18242108367485</v>
      </c>
      <c r="D207" s="98">
        <v>684.23991430437479</v>
      </c>
      <c r="E207" s="98">
        <v>701.81192061148033</v>
      </c>
      <c r="F207" s="98">
        <v>713.82987597079284</v>
      </c>
      <c r="G207" s="98">
        <v>681.36231860947919</v>
      </c>
      <c r="H207" s="98">
        <v>718.33059638692566</v>
      </c>
      <c r="I207" s="98">
        <v>688.81526536058084</v>
      </c>
      <c r="J207" s="98">
        <v>718.96668842093038</v>
      </c>
      <c r="K207" s="98">
        <v>684.00384534741193</v>
      </c>
      <c r="L207" s="98">
        <v>522.7686441073165</v>
      </c>
      <c r="M207" s="98">
        <v>821.50675561689479</v>
      </c>
      <c r="N207" s="98">
        <v>819.90279037496998</v>
      </c>
      <c r="O207" s="98">
        <v>858.86905149064262</v>
      </c>
      <c r="P207" s="98">
        <v>851.40403219045754</v>
      </c>
      <c r="Q207" s="98">
        <v>865.29211647882858</v>
      </c>
      <c r="R207" s="98">
        <v>892.80967510318919</v>
      </c>
      <c r="S207" s="98">
        <v>923.11714126163031</v>
      </c>
      <c r="T207" s="98">
        <v>940.067943199605</v>
      </c>
      <c r="U207" s="98">
        <v>958.15471889333014</v>
      </c>
      <c r="V207" s="98">
        <v>997.19253865820167</v>
      </c>
      <c r="W207" s="98">
        <v>968.67647487871852</v>
      </c>
      <c r="DA207" s="63" t="s">
        <v>2481</v>
      </c>
    </row>
    <row r="208" spans="1:105" ht="12" customHeight="1" x14ac:dyDescent="0.25">
      <c r="A208" s="121" t="s">
        <v>54</v>
      </c>
      <c r="B208" s="122">
        <v>573.05695250842518</v>
      </c>
      <c r="C208" s="122">
        <v>547.72262837361041</v>
      </c>
      <c r="D208" s="122">
        <v>585.00405302065406</v>
      </c>
      <c r="E208" s="122">
        <v>537.88780112115728</v>
      </c>
      <c r="F208" s="122">
        <v>506.8450168085422</v>
      </c>
      <c r="G208" s="122">
        <v>511.70983617718736</v>
      </c>
      <c r="H208" s="122">
        <v>536.65282327849638</v>
      </c>
      <c r="I208" s="122">
        <v>558.08477051946863</v>
      </c>
      <c r="J208" s="122">
        <v>556.90814793438676</v>
      </c>
      <c r="K208" s="122">
        <v>470.25074896980442</v>
      </c>
      <c r="L208" s="122">
        <v>550.64787358269746</v>
      </c>
      <c r="M208" s="122">
        <v>629.68835043577064</v>
      </c>
      <c r="N208" s="122">
        <v>609.33807619464301</v>
      </c>
      <c r="O208" s="122">
        <v>589.41111404736932</v>
      </c>
      <c r="P208" s="122">
        <v>559.15449394676182</v>
      </c>
      <c r="Q208" s="122">
        <v>567.43927113029758</v>
      </c>
      <c r="R208" s="122">
        <v>572.16178631996979</v>
      </c>
      <c r="S208" s="122">
        <v>591.43536350231818</v>
      </c>
      <c r="T208" s="122">
        <v>589.9020098542793</v>
      </c>
      <c r="U208" s="122">
        <v>594.04023608073419</v>
      </c>
      <c r="V208" s="122">
        <v>615.19118205676489</v>
      </c>
      <c r="W208" s="122">
        <v>585.60353612963365</v>
      </c>
      <c r="DA208" s="130" t="s">
        <v>2482</v>
      </c>
    </row>
    <row r="209" spans="1:105" ht="12" customHeight="1" x14ac:dyDescent="0.25">
      <c r="A209" s="97" t="s">
        <v>175</v>
      </c>
      <c r="B209" s="98">
        <v>573.45036180811599</v>
      </c>
      <c r="C209" s="98">
        <v>545.66996485232528</v>
      </c>
      <c r="D209" s="98">
        <v>585.57847255104184</v>
      </c>
      <c r="E209" s="98">
        <v>535.85620633601366</v>
      </c>
      <c r="F209" s="98">
        <v>509.21866864683739</v>
      </c>
      <c r="G209" s="98">
        <v>511.66006154738795</v>
      </c>
      <c r="H209" s="98">
        <v>537.07349639182928</v>
      </c>
      <c r="I209" s="98">
        <v>558.4728046542524</v>
      </c>
      <c r="J209" s="98">
        <v>555.06460499425157</v>
      </c>
      <c r="K209" s="98">
        <v>473.49217538514932</v>
      </c>
      <c r="L209" s="98">
        <v>547.47429321240736</v>
      </c>
      <c r="M209" s="98">
        <v>634.53506105498332</v>
      </c>
      <c r="N209" s="98">
        <v>608.32360574020561</v>
      </c>
      <c r="O209" s="98">
        <v>581.72011032884882</v>
      </c>
      <c r="P209" s="98">
        <v>563.70869568790704</v>
      </c>
      <c r="Q209" s="98">
        <v>566.79710987292447</v>
      </c>
      <c r="R209" s="98">
        <v>573.49772206723185</v>
      </c>
      <c r="S209" s="98">
        <v>590.42197556483836</v>
      </c>
      <c r="T209" s="98">
        <v>588.40315527293444</v>
      </c>
      <c r="U209" s="98">
        <v>595.0251823562196</v>
      </c>
      <c r="V209" s="98">
        <v>614.80714726673796</v>
      </c>
      <c r="W209" s="98">
        <v>584.61795513136565</v>
      </c>
      <c r="DA209" s="63" t="s">
        <v>2483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577.16421867132533</v>
      </c>
      <c r="E210" s="33">
        <v>567.11926979459554</v>
      </c>
      <c r="F210" s="33">
        <v>471.89235600654649</v>
      </c>
      <c r="G210" s="33">
        <v>512.64117922669584</v>
      </c>
      <c r="H210" s="33">
        <v>530.03674932760066</v>
      </c>
      <c r="I210" s="33">
        <v>551.79895650307503</v>
      </c>
      <c r="J210" s="33">
        <v>580.89358967195597</v>
      </c>
      <c r="K210" s="33">
        <v>419.85716869779264</v>
      </c>
      <c r="L210" s="33">
        <v>593.12102204362941</v>
      </c>
      <c r="M210" s="33">
        <v>567.19076229518259</v>
      </c>
      <c r="N210" s="33">
        <v>617.9199341391211</v>
      </c>
      <c r="O210" s="33">
        <v>640.86238407757264</v>
      </c>
      <c r="P210" s="33">
        <v>529.64636431156623</v>
      </c>
      <c r="Q210" s="33">
        <v>571.1216095866414</v>
      </c>
      <c r="R210" s="33">
        <v>564.99263870935692</v>
      </c>
      <c r="S210" s="33">
        <v>596.36720603589106</v>
      </c>
      <c r="T210" s="33">
        <v>596.75444939446174</v>
      </c>
      <c r="U210" s="33">
        <v>589.50769787873617</v>
      </c>
      <c r="V210" s="33">
        <v>616.92462171381419</v>
      </c>
      <c r="W210" s="33">
        <v>589.7745152968896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3526.031445122288</v>
      </c>
      <c r="C212" s="117">
        <f t="shared" si="101"/>
        <v>3414.1339361142782</v>
      </c>
      <c r="D212" s="117">
        <f t="shared" si="101"/>
        <v>3367.3763960954916</v>
      </c>
      <c r="E212" s="117">
        <f t="shared" si="101"/>
        <v>3271.9388229007454</v>
      </c>
      <c r="F212" s="117">
        <f t="shared" si="101"/>
        <v>3511.2134571940164</v>
      </c>
      <c r="G212" s="117">
        <f t="shared" si="101"/>
        <v>3378.8878394527469</v>
      </c>
      <c r="H212" s="117">
        <f t="shared" si="101"/>
        <v>3283.6730475400564</v>
      </c>
      <c r="I212" s="117">
        <f t="shared" si="101"/>
        <v>2870.4615402283107</v>
      </c>
      <c r="J212" s="117">
        <f t="shared" si="101"/>
        <v>3055.1626284295457</v>
      </c>
      <c r="K212" s="117">
        <f t="shared" si="101"/>
        <v>3103.9483455369632</v>
      </c>
      <c r="L212" s="117">
        <f t="shared" si="101"/>
        <v>3022.3570332447512</v>
      </c>
      <c r="M212" s="117">
        <f t="shared" si="101"/>
        <v>2739.8113558691657</v>
      </c>
      <c r="N212" s="117">
        <f t="shared" si="101"/>
        <v>3030.6115398616002</v>
      </c>
      <c r="O212" s="117">
        <f t="shared" si="101"/>
        <v>3164.0262353991179</v>
      </c>
      <c r="P212" s="117">
        <f t="shared" si="101"/>
        <v>2390.4939496927891</v>
      </c>
      <c r="Q212" s="117">
        <f t="shared" si="101"/>
        <v>2571.9442392381129</v>
      </c>
      <c r="R212" s="117">
        <f t="shared" ref="R212:V212" si="102">R213+R216+R218+R227</f>
        <v>2767.1241736511279</v>
      </c>
      <c r="S212" s="117">
        <f t="shared" si="102"/>
        <v>2699.9567707977003</v>
      </c>
      <c r="T212" s="117">
        <f t="shared" si="102"/>
        <v>2570.6456897942558</v>
      </c>
      <c r="U212" s="117">
        <f t="shared" si="102"/>
        <v>2551.7293524590687</v>
      </c>
      <c r="V212" s="117">
        <f t="shared" si="102"/>
        <v>2514.2764227799598</v>
      </c>
      <c r="W212" s="117">
        <f t="shared" ref="W212" si="103">W213+W216+W218+W227</f>
        <v>2624.7480710621685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3025.5835684320009</v>
      </c>
      <c r="C213" s="122">
        <f t="shared" si="104"/>
        <v>2962.0514890531235</v>
      </c>
      <c r="D213" s="122">
        <f t="shared" si="104"/>
        <v>2887.81240849393</v>
      </c>
      <c r="E213" s="122">
        <f t="shared" si="104"/>
        <v>2815.038267826425</v>
      </c>
      <c r="F213" s="122">
        <f t="shared" si="104"/>
        <v>3050.7679457695172</v>
      </c>
      <c r="G213" s="122">
        <f t="shared" si="104"/>
        <v>2934.8689060511251</v>
      </c>
      <c r="H213" s="122">
        <f t="shared" si="104"/>
        <v>2818.8196089608464</v>
      </c>
      <c r="I213" s="122">
        <f t="shared" si="104"/>
        <v>2415.2653871065809</v>
      </c>
      <c r="J213" s="122">
        <f t="shared" si="104"/>
        <v>2601.2314148500286</v>
      </c>
      <c r="K213" s="122">
        <f t="shared" si="104"/>
        <v>2682.1823756813083</v>
      </c>
      <c r="L213" s="122">
        <f t="shared" si="104"/>
        <v>2583.8596418794195</v>
      </c>
      <c r="M213" s="122">
        <f t="shared" si="104"/>
        <v>2228.7417885426212</v>
      </c>
      <c r="N213" s="122">
        <f t="shared" si="104"/>
        <v>2554.3455943358408</v>
      </c>
      <c r="O213" s="122">
        <f t="shared" si="104"/>
        <v>2711.9957944227208</v>
      </c>
      <c r="P213" s="122">
        <f t="shared" si="104"/>
        <v>1951.0046924475525</v>
      </c>
      <c r="Q213" s="122">
        <f t="shared" si="104"/>
        <v>2135.6662542749646</v>
      </c>
      <c r="R213" s="122">
        <f t="shared" ref="R213:V213" si="105">SUM(R214:R215)</f>
        <v>2328.6166962498842</v>
      </c>
      <c r="S213" s="122">
        <f t="shared" si="105"/>
        <v>2253.1943396836946</v>
      </c>
      <c r="T213" s="122">
        <f t="shared" si="105"/>
        <v>2127.9766172840255</v>
      </c>
      <c r="U213" s="122">
        <f t="shared" si="105"/>
        <v>2101.3446146025849</v>
      </c>
      <c r="V213" s="122">
        <f t="shared" si="105"/>
        <v>2052.1240932785267</v>
      </c>
      <c r="W213" s="122">
        <f t="shared" ref="W213" si="106">SUM(W214:W215)</f>
        <v>2187.9387457083867</v>
      </c>
      <c r="DA213" s="130" t="s">
        <v>2636</v>
      </c>
    </row>
    <row r="214" spans="1:105" ht="12" customHeight="1" x14ac:dyDescent="0.25">
      <c r="A214" s="97" t="s">
        <v>217</v>
      </c>
      <c r="B214" s="98">
        <v>3025.5835684320009</v>
      </c>
      <c r="C214" s="98">
        <v>2962.0514890531235</v>
      </c>
      <c r="D214" s="98">
        <v>2887.81240849393</v>
      </c>
      <c r="E214" s="98">
        <v>2815.038267826425</v>
      </c>
      <c r="F214" s="98">
        <v>3050.7679457695172</v>
      </c>
      <c r="G214" s="98">
        <v>2934.8689060511251</v>
      </c>
      <c r="H214" s="98">
        <v>2818.8196089608464</v>
      </c>
      <c r="I214" s="98">
        <v>2415.2653871065809</v>
      </c>
      <c r="J214" s="98">
        <v>2601.2314148500286</v>
      </c>
      <c r="K214" s="98">
        <v>2682.1823756813083</v>
      </c>
      <c r="L214" s="98">
        <v>2583.8596418794195</v>
      </c>
      <c r="M214" s="98">
        <v>2228.7417885426212</v>
      </c>
      <c r="N214" s="98">
        <v>2554.3455943358408</v>
      </c>
      <c r="O214" s="98">
        <v>2711.9957944227208</v>
      </c>
      <c r="P214" s="98">
        <v>1951.0046924475525</v>
      </c>
      <c r="Q214" s="98">
        <v>2135.6662542749646</v>
      </c>
      <c r="R214" s="98">
        <v>2328.6166962498842</v>
      </c>
      <c r="S214" s="98">
        <v>2253.1943396836946</v>
      </c>
      <c r="T214" s="98">
        <v>2127.9766172840255</v>
      </c>
      <c r="U214" s="98">
        <v>2101.3446146025849</v>
      </c>
      <c r="V214" s="98">
        <v>2052.1240932785267</v>
      </c>
      <c r="W214" s="98">
        <v>2187.9387457083867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315.63524665719274</v>
      </c>
      <c r="C218" s="122">
        <v>284.3088778431831</v>
      </c>
      <c r="D218" s="122">
        <v>300.22262413598332</v>
      </c>
      <c r="E218" s="122">
        <v>292.51932263876898</v>
      </c>
      <c r="F218" s="122">
        <v>304.31153083428865</v>
      </c>
      <c r="G218" s="122">
        <v>285.2789658052003</v>
      </c>
      <c r="H218" s="122">
        <v>300.1279152149433</v>
      </c>
      <c r="I218" s="122">
        <v>283.75875716894291</v>
      </c>
      <c r="J218" s="122">
        <v>285.986542060754</v>
      </c>
      <c r="K218" s="122">
        <v>276.88197123246198</v>
      </c>
      <c r="L218" s="122">
        <v>272.67392453480267</v>
      </c>
      <c r="M218" s="122">
        <v>319.46951689581147</v>
      </c>
      <c r="N218" s="122">
        <v>299.32567399267037</v>
      </c>
      <c r="O218" s="122">
        <v>287.47969551391037</v>
      </c>
      <c r="P218" s="122">
        <v>280.73047688778877</v>
      </c>
      <c r="Q218" s="122">
        <v>279.39419850216865</v>
      </c>
      <c r="R218" s="122">
        <v>281.41888627531347</v>
      </c>
      <c r="S218" s="122">
        <v>287.71206839343614</v>
      </c>
      <c r="T218" s="122">
        <v>286.05403918576627</v>
      </c>
      <c r="U218" s="122">
        <v>292.05530965476578</v>
      </c>
      <c r="V218" s="122">
        <v>299.40146101115147</v>
      </c>
      <c r="W218" s="122">
        <v>284.18919904614808</v>
      </c>
      <c r="DA218" s="130" t="s">
        <v>2641</v>
      </c>
    </row>
    <row r="219" spans="1:105" ht="12" customHeight="1" x14ac:dyDescent="0.25">
      <c r="A219" s="97" t="s">
        <v>134</v>
      </c>
      <c r="B219" s="98">
        <v>317.11368952682926</v>
      </c>
      <c r="C219" s="98">
        <v>298.8960093502871</v>
      </c>
      <c r="D219" s="98">
        <v>317.13541129131255</v>
      </c>
      <c r="E219" s="98">
        <v>309.04944673272144</v>
      </c>
      <c r="F219" s="98">
        <v>321.99448758802885</v>
      </c>
      <c r="G219" s="98">
        <v>298.05989229576841</v>
      </c>
      <c r="H219" s="98">
        <v>316.31559015866685</v>
      </c>
      <c r="I219" s="98">
        <v>297.86002692004769</v>
      </c>
      <c r="J219" s="98">
        <v>304.08598558227573</v>
      </c>
      <c r="K219" s="98">
        <v>291.94443827611639</v>
      </c>
      <c r="L219" s="98">
        <v>291.99731534889025</v>
      </c>
      <c r="M219" s="98">
        <v>346.43222831359327</v>
      </c>
      <c r="N219" s="98">
        <v>335.82989541986996</v>
      </c>
      <c r="O219" s="98">
        <v>329.1982766134156</v>
      </c>
      <c r="P219" s="98">
        <v>322.83128266573499</v>
      </c>
      <c r="Q219" s="98">
        <v>325.36488488856327</v>
      </c>
      <c r="R219" s="98">
        <v>331.23201271229817</v>
      </c>
      <c r="S219" s="98">
        <v>339.06307572504738</v>
      </c>
      <c r="T219" s="98">
        <v>334.74485056648984</v>
      </c>
      <c r="U219" s="98">
        <v>334.48761738113478</v>
      </c>
      <c r="V219" s="98">
        <v>338.06495222324247</v>
      </c>
      <c r="W219" s="98">
        <v>322.82650249947051</v>
      </c>
      <c r="DA219" s="63" t="s">
        <v>2642</v>
      </c>
    </row>
    <row r="220" spans="1:105" ht="12" customHeight="1" x14ac:dyDescent="0.25">
      <c r="A220" s="97" t="s">
        <v>133</v>
      </c>
      <c r="B220" s="98">
        <v>83.671558448531215</v>
      </c>
      <c r="C220" s="98">
        <v>70.837604961807003</v>
      </c>
      <c r="D220" s="98">
        <v>68.421477670451623</v>
      </c>
      <c r="E220" s="98">
        <v>74.631500992276301</v>
      </c>
      <c r="F220" s="98">
        <v>75.116835873286405</v>
      </c>
      <c r="G220" s="98">
        <v>63.262483524498435</v>
      </c>
      <c r="H220" s="98">
        <v>63.385572832029304</v>
      </c>
      <c r="I220" s="98">
        <v>71.592250171878192</v>
      </c>
      <c r="J220" s="98">
        <v>67.588877420784996</v>
      </c>
      <c r="K220" s="98">
        <v>59.356999124410493</v>
      </c>
      <c r="L220" s="98">
        <v>126.52635675419182</v>
      </c>
      <c r="M220" s="98">
        <v>66.739778562679348</v>
      </c>
      <c r="N220" s="98">
        <v>82.859144288151384</v>
      </c>
      <c r="O220" s="98">
        <v>85.991737659047246</v>
      </c>
      <c r="P220" s="98">
        <v>61.145765334665931</v>
      </c>
      <c r="Q220" s="98">
        <v>71.582076200102392</v>
      </c>
      <c r="R220" s="98">
        <v>67.755092229816967</v>
      </c>
      <c r="S220" s="98">
        <v>79.12181770356743</v>
      </c>
      <c r="T220" s="98">
        <v>77.688243540563079</v>
      </c>
      <c r="U220" s="98">
        <v>71.458988656206742</v>
      </c>
      <c r="V220" s="98">
        <v>75.500872387427719</v>
      </c>
      <c r="W220" s="98">
        <v>73.398891936091758</v>
      </c>
      <c r="DA220" s="63" t="s">
        <v>2643</v>
      </c>
    </row>
    <row r="221" spans="1:105" ht="12" customHeight="1" x14ac:dyDescent="0.25">
      <c r="A221" s="100" t="s">
        <v>217</v>
      </c>
      <c r="B221" s="101">
        <v>83.671558448531215</v>
      </c>
      <c r="C221" s="101">
        <v>70.837604961807003</v>
      </c>
      <c r="D221" s="101">
        <v>68.421477670451623</v>
      </c>
      <c r="E221" s="101">
        <v>74.631500992276301</v>
      </c>
      <c r="F221" s="101">
        <v>75.116835873286405</v>
      </c>
      <c r="G221" s="101">
        <v>63.262483524498435</v>
      </c>
      <c r="H221" s="101">
        <v>63.385572832029304</v>
      </c>
      <c r="I221" s="101">
        <v>71.592250171878192</v>
      </c>
      <c r="J221" s="101">
        <v>67.588877420784996</v>
      </c>
      <c r="K221" s="101">
        <v>59.356999124410493</v>
      </c>
      <c r="L221" s="101">
        <v>126.52635675419182</v>
      </c>
      <c r="M221" s="101">
        <v>66.739778562679348</v>
      </c>
      <c r="N221" s="101">
        <v>82.859144288151384</v>
      </c>
      <c r="O221" s="101">
        <v>85.991737659047246</v>
      </c>
      <c r="P221" s="101">
        <v>61.145765334665931</v>
      </c>
      <c r="Q221" s="101">
        <v>71.582076200102392</v>
      </c>
      <c r="R221" s="101">
        <v>67.755092229816967</v>
      </c>
      <c r="S221" s="101">
        <v>79.12181770356743</v>
      </c>
      <c r="T221" s="101">
        <v>77.688243540563079</v>
      </c>
      <c r="U221" s="101">
        <v>71.458988656206742</v>
      </c>
      <c r="V221" s="101">
        <v>75.500872387427719</v>
      </c>
      <c r="W221" s="101">
        <v>73.398891936091758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184.81263003309459</v>
      </c>
      <c r="C227" s="122">
        <v>167.7735692179719</v>
      </c>
      <c r="D227" s="122">
        <v>179.34136346557835</v>
      </c>
      <c r="E227" s="122">
        <v>164.38123243555137</v>
      </c>
      <c r="F227" s="122">
        <v>156.13398059021071</v>
      </c>
      <c r="G227" s="122">
        <v>158.73996759642139</v>
      </c>
      <c r="H227" s="122">
        <v>164.72552336426693</v>
      </c>
      <c r="I227" s="122">
        <v>171.43739595278711</v>
      </c>
      <c r="J227" s="122">
        <v>167.94467151876304</v>
      </c>
      <c r="K227" s="122">
        <v>144.88399862319301</v>
      </c>
      <c r="L227" s="122">
        <v>165.82346683052896</v>
      </c>
      <c r="M227" s="122">
        <v>191.60005043073321</v>
      </c>
      <c r="N227" s="122">
        <v>176.94027153308889</v>
      </c>
      <c r="O227" s="122">
        <v>164.55074546248687</v>
      </c>
      <c r="P227" s="122">
        <v>158.75878035744785</v>
      </c>
      <c r="Q227" s="122">
        <v>156.88378646097974</v>
      </c>
      <c r="R227" s="122">
        <v>157.08859112593026</v>
      </c>
      <c r="S227" s="122">
        <v>159.05036272056927</v>
      </c>
      <c r="T227" s="122">
        <v>156.61503332446409</v>
      </c>
      <c r="U227" s="122">
        <v>158.32942820171775</v>
      </c>
      <c r="V227" s="122">
        <v>162.75086849028133</v>
      </c>
      <c r="W227" s="122">
        <v>152.62012630763346</v>
      </c>
      <c r="DA227" s="130" t="s">
        <v>2650</v>
      </c>
    </row>
    <row r="228" spans="1:105" ht="12" customHeight="1" x14ac:dyDescent="0.25">
      <c r="A228" s="97" t="s">
        <v>175</v>
      </c>
      <c r="B228" s="98">
        <v>189.19111400886504</v>
      </c>
      <c r="C228" s="98">
        <v>179.71848375934189</v>
      </c>
      <c r="D228" s="98">
        <v>192.48158775996598</v>
      </c>
      <c r="E228" s="98">
        <v>175.8057714596541</v>
      </c>
      <c r="F228" s="98">
        <v>166.73711355761901</v>
      </c>
      <c r="G228" s="98">
        <v>167.2236548109764</v>
      </c>
      <c r="H228" s="98">
        <v>175.19934806352978</v>
      </c>
      <c r="I228" s="98">
        <v>182.0205219305231</v>
      </c>
      <c r="J228" s="98">
        <v>180.85305223150112</v>
      </c>
      <c r="K228" s="98">
        <v>154.20325750027732</v>
      </c>
      <c r="L228" s="98">
        <v>178.21374441380942</v>
      </c>
      <c r="M228" s="98">
        <v>206.45870380748994</v>
      </c>
      <c r="N228" s="98">
        <v>197.85656714550319</v>
      </c>
      <c r="O228" s="98">
        <v>189.14800796921165</v>
      </c>
      <c r="P228" s="98">
        <v>183.26116403491389</v>
      </c>
      <c r="Q228" s="98">
        <v>184.2426755934265</v>
      </c>
      <c r="R228" s="98">
        <v>186.3612851434859</v>
      </c>
      <c r="S228" s="98">
        <v>191.73180336584582</v>
      </c>
      <c r="T228" s="98">
        <v>190.87190765795165</v>
      </c>
      <c r="U228" s="98">
        <v>192.73531154061294</v>
      </c>
      <c r="V228" s="98">
        <v>198.807500374272</v>
      </c>
      <c r="W228" s="98">
        <v>188.68347987768345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204.05646261864246</v>
      </c>
      <c r="C231" s="118">
        <f t="shared" si="108"/>
        <v>197.77302227214992</v>
      </c>
      <c r="D231" s="118">
        <f t="shared" si="108"/>
        <v>194.14785522248226</v>
      </c>
      <c r="E231" s="118">
        <f t="shared" si="108"/>
        <v>188.24065960844212</v>
      </c>
      <c r="F231" s="118">
        <f t="shared" si="108"/>
        <v>200.22231900873643</v>
      </c>
      <c r="G231" s="118">
        <f t="shared" si="108"/>
        <v>191.67859046812862</v>
      </c>
      <c r="H231" s="118">
        <f t="shared" si="108"/>
        <v>185.31334718333244</v>
      </c>
      <c r="I231" s="118">
        <f t="shared" si="108"/>
        <v>160.80296219290429</v>
      </c>
      <c r="J231" s="118">
        <f t="shared" si="108"/>
        <v>169.90392152181673</v>
      </c>
      <c r="K231" s="118">
        <f t="shared" si="108"/>
        <v>171.03735051205334</v>
      </c>
      <c r="L231" s="118">
        <f t="shared" si="108"/>
        <v>165.65391969306279</v>
      </c>
      <c r="M231" s="118">
        <f t="shared" si="108"/>
        <v>149.48301644087968</v>
      </c>
      <c r="N231" s="118">
        <f t="shared" si="108"/>
        <v>164.879121763602</v>
      </c>
      <c r="O231" s="118">
        <f t="shared" si="108"/>
        <v>171.41050692812215</v>
      </c>
      <c r="P231" s="118">
        <f t="shared" si="108"/>
        <v>128.78676355171166</v>
      </c>
      <c r="Q231" s="118">
        <f t="shared" si="108"/>
        <v>137.65657363050138</v>
      </c>
      <c r="R231" s="118">
        <f t="shared" ref="R231:V231" si="109">R232+R235+R237+R246</f>
        <v>146.96685594508898</v>
      </c>
      <c r="S231" s="118">
        <f t="shared" si="109"/>
        <v>142.8177130542484</v>
      </c>
      <c r="T231" s="118">
        <f t="shared" si="109"/>
        <v>135.23803131483086</v>
      </c>
      <c r="U231" s="118">
        <f t="shared" si="109"/>
        <v>133.04189668235776</v>
      </c>
      <c r="V231" s="118">
        <f t="shared" si="109"/>
        <v>130.27471150671451</v>
      </c>
      <c r="W231" s="118">
        <f t="shared" ref="W231" si="110">W232+W235+W237+W246</f>
        <v>134.89204565986398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174.98803014337665</v>
      </c>
      <c r="C232" s="123">
        <f t="shared" si="111"/>
        <v>170.538718644043</v>
      </c>
      <c r="D232" s="123">
        <f t="shared" si="111"/>
        <v>165.47497606595698</v>
      </c>
      <c r="E232" s="123">
        <f t="shared" si="111"/>
        <v>160.41842001309959</v>
      </c>
      <c r="F232" s="123">
        <f t="shared" si="111"/>
        <v>172.96083879577381</v>
      </c>
      <c r="G232" s="123">
        <f t="shared" si="111"/>
        <v>165.62629448187704</v>
      </c>
      <c r="H232" s="123">
        <f t="shared" si="111"/>
        <v>157.92887697131286</v>
      </c>
      <c r="I232" s="123">
        <f t="shared" si="111"/>
        <v>134.43512931560983</v>
      </c>
      <c r="J232" s="123">
        <f t="shared" si="111"/>
        <v>143.51529951446031</v>
      </c>
      <c r="K232" s="123">
        <f t="shared" si="111"/>
        <v>146.92545405516111</v>
      </c>
      <c r="L232" s="123">
        <f t="shared" si="111"/>
        <v>140.36990168705353</v>
      </c>
      <c r="M232" s="123">
        <f t="shared" si="111"/>
        <v>120.29029087853492</v>
      </c>
      <c r="N232" s="123">
        <f t="shared" si="111"/>
        <v>136.85232600999387</v>
      </c>
      <c r="O232" s="123">
        <f t="shared" si="111"/>
        <v>144.21718256106533</v>
      </c>
      <c r="P232" s="123">
        <f t="shared" si="111"/>
        <v>102.81633519585004</v>
      </c>
      <c r="Q232" s="123">
        <f t="shared" si="111"/>
        <v>111.62396520088811</v>
      </c>
      <c r="R232" s="123">
        <f t="shared" ref="R232:V232" si="112">SUM(R233:R234)</f>
        <v>120.78767223347762</v>
      </c>
      <c r="S232" s="123">
        <f t="shared" si="112"/>
        <v>116.07238475423526</v>
      </c>
      <c r="T232" s="123">
        <f t="shared" si="112"/>
        <v>108.84944017331578</v>
      </c>
      <c r="U232" s="123">
        <f t="shared" si="112"/>
        <v>106.73957240147966</v>
      </c>
      <c r="V232" s="123">
        <f t="shared" si="112"/>
        <v>103.51174242502911</v>
      </c>
      <c r="W232" s="123">
        <f t="shared" ref="W232" si="113">SUM(W233:W234)</f>
        <v>109.51525712671153</v>
      </c>
      <c r="DA232" s="130" t="s">
        <v>2804</v>
      </c>
    </row>
    <row r="233" spans="1:105" ht="12" customHeight="1" x14ac:dyDescent="0.25">
      <c r="A233" s="97" t="s">
        <v>217</v>
      </c>
      <c r="B233" s="99">
        <v>172.68801204668748</v>
      </c>
      <c r="C233" s="99">
        <v>168.30894009125566</v>
      </c>
      <c r="D233" s="99">
        <v>163.30066015157809</v>
      </c>
      <c r="E233" s="99">
        <v>158.37317589006048</v>
      </c>
      <c r="F233" s="99">
        <v>170.69340188076481</v>
      </c>
      <c r="G233" s="99">
        <v>163.46821845229297</v>
      </c>
      <c r="H233" s="99">
        <v>155.86706147525854</v>
      </c>
      <c r="I233" s="99">
        <v>132.65036735404823</v>
      </c>
      <c r="J233" s="99">
        <v>141.60365969557898</v>
      </c>
      <c r="K233" s="99">
        <v>144.99112044418953</v>
      </c>
      <c r="L233" s="99">
        <v>138.49639399886814</v>
      </c>
      <c r="M233" s="99">
        <v>118.66807629593467</v>
      </c>
      <c r="N233" s="99">
        <v>134.98164066512322</v>
      </c>
      <c r="O233" s="99">
        <v>142.22086841516995</v>
      </c>
      <c r="P233" s="99">
        <v>101.39119375699943</v>
      </c>
      <c r="Q233" s="99">
        <v>110.06777117687285</v>
      </c>
      <c r="R233" s="99">
        <v>119.08710236225293</v>
      </c>
      <c r="S233" s="99">
        <v>114.41789429028127</v>
      </c>
      <c r="T233" s="99">
        <v>107.27884964676306</v>
      </c>
      <c r="U233" s="99">
        <v>105.18150838771577</v>
      </c>
      <c r="V233" s="99">
        <v>101.98246575405086</v>
      </c>
      <c r="W233" s="99">
        <v>107.87728572717694</v>
      </c>
      <c r="DA233" s="63" t="s">
        <v>2805</v>
      </c>
    </row>
    <row r="234" spans="1:105" ht="12" customHeight="1" x14ac:dyDescent="0.25">
      <c r="A234" s="97" t="s">
        <v>53</v>
      </c>
      <c r="B234" s="99">
        <v>2.3000180966891639</v>
      </c>
      <c r="C234" s="99">
        <v>2.2297785527873439</v>
      </c>
      <c r="D234" s="99">
        <v>2.1743159143789001</v>
      </c>
      <c r="E234" s="99">
        <v>2.0452441230391067</v>
      </c>
      <c r="F234" s="99">
        <v>2.2674369150090041</v>
      </c>
      <c r="G234" s="99">
        <v>2.1580760295840737</v>
      </c>
      <c r="H234" s="99">
        <v>2.0618154960543231</v>
      </c>
      <c r="I234" s="99">
        <v>1.7847619615615975</v>
      </c>
      <c r="J234" s="99">
        <v>1.911639818881318</v>
      </c>
      <c r="K234" s="99">
        <v>1.9343336109715652</v>
      </c>
      <c r="L234" s="99">
        <v>1.8735076881853887</v>
      </c>
      <c r="M234" s="99">
        <v>1.6222145826002534</v>
      </c>
      <c r="N234" s="99">
        <v>1.8706853448706633</v>
      </c>
      <c r="O234" s="99">
        <v>1.9963141458953713</v>
      </c>
      <c r="P234" s="99">
        <v>1.4251414388506181</v>
      </c>
      <c r="Q234" s="99">
        <v>1.5561940240152601</v>
      </c>
      <c r="R234" s="99">
        <v>1.7005698712246893</v>
      </c>
      <c r="S234" s="99">
        <v>1.6544904639539875</v>
      </c>
      <c r="T234" s="99">
        <v>1.5705905265527154</v>
      </c>
      <c r="U234" s="99">
        <v>1.5580640137638999</v>
      </c>
      <c r="V234" s="99">
        <v>1.5292766709782495</v>
      </c>
      <c r="W234" s="99">
        <v>1.6379713995345968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0.23828904179690036</v>
      </c>
      <c r="C235" s="123">
        <f t="shared" si="114"/>
        <v>0.2828102023773334</v>
      </c>
      <c r="D235" s="123">
        <f t="shared" si="114"/>
        <v>0.21857481607702414</v>
      </c>
      <c r="E235" s="123">
        <f t="shared" si="114"/>
        <v>0.7804034658590433</v>
      </c>
      <c r="F235" s="123">
        <f t="shared" si="114"/>
        <v>0.24381197712760116</v>
      </c>
      <c r="G235" s="123">
        <f t="shared" si="114"/>
        <v>0.35582713306221975</v>
      </c>
      <c r="H235" s="123">
        <f t="shared" si="114"/>
        <v>0.5006234287433462</v>
      </c>
      <c r="I235" s="123">
        <f t="shared" si="114"/>
        <v>0.23670002609173016</v>
      </c>
      <c r="J235" s="123">
        <f t="shared" si="114"/>
        <v>0.24404194553916525</v>
      </c>
      <c r="K235" s="123">
        <f t="shared" si="114"/>
        <v>0.28436542735717873</v>
      </c>
      <c r="L235" s="123">
        <f t="shared" si="114"/>
        <v>0.27049463845320892</v>
      </c>
      <c r="M235" s="123">
        <f t="shared" si="114"/>
        <v>0.25409414220515936</v>
      </c>
      <c r="N235" s="123">
        <f t="shared" si="114"/>
        <v>0.24673890147741609</v>
      </c>
      <c r="O235" s="123">
        <f t="shared" si="114"/>
        <v>0.25361925510088712</v>
      </c>
      <c r="P235" s="123">
        <f t="shared" si="114"/>
        <v>0.2589365601028108</v>
      </c>
      <c r="Q235" s="123">
        <f t="shared" si="114"/>
        <v>0.26389810886641896</v>
      </c>
      <c r="R235" s="123">
        <f t="shared" si="114"/>
        <v>0.31101113191371227</v>
      </c>
      <c r="S235" s="123">
        <f t="shared" si="114"/>
        <v>0.32700984996482518</v>
      </c>
      <c r="T235" s="123">
        <f t="shared" si="114"/>
        <v>0.39108670761720959</v>
      </c>
      <c r="U235" s="123">
        <f t="shared" si="114"/>
        <v>0.46163930439224032</v>
      </c>
      <c r="V235" s="123">
        <f t="shared" si="114"/>
        <v>0.59108121127774571</v>
      </c>
      <c r="W235" s="123">
        <f t="shared" si="114"/>
        <v>0.65304362284666895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0.23828904179690036</v>
      </c>
      <c r="C236" s="99">
        <f>RES_hhdet_fecs!C67</f>
        <v>0.2828102023773334</v>
      </c>
      <c r="D236" s="99">
        <f>RES_hhdet_fecs!D67</f>
        <v>0.21857481607702414</v>
      </c>
      <c r="E236" s="99">
        <f>RES_hhdet_fecs!E67</f>
        <v>0.7804034658590433</v>
      </c>
      <c r="F236" s="99">
        <f>RES_hhdet_fecs!F67</f>
        <v>0.24381197712760116</v>
      </c>
      <c r="G236" s="99">
        <f>RES_hhdet_fecs!G67</f>
        <v>0.35582713306221975</v>
      </c>
      <c r="H236" s="99">
        <f>RES_hhdet_fecs!H67</f>
        <v>0.5006234287433462</v>
      </c>
      <c r="I236" s="99">
        <f>RES_hhdet_fecs!I67</f>
        <v>0.23670002609173016</v>
      </c>
      <c r="J236" s="99">
        <f>RES_hhdet_fecs!J67</f>
        <v>0.24404194553916525</v>
      </c>
      <c r="K236" s="99">
        <f>RES_hhdet_fecs!K67</f>
        <v>0.28436542735717873</v>
      </c>
      <c r="L236" s="99">
        <f>RES_hhdet_fecs!L67</f>
        <v>0.27049463845320892</v>
      </c>
      <c r="M236" s="99">
        <f>RES_hhdet_fecs!M67</f>
        <v>0.25409414220515936</v>
      </c>
      <c r="N236" s="99">
        <f>RES_hhdet_fecs!N67</f>
        <v>0.24673890147741609</v>
      </c>
      <c r="O236" s="99">
        <f>RES_hhdet_fecs!O67</f>
        <v>0.25361925510088712</v>
      </c>
      <c r="P236" s="99">
        <f>RES_hhdet_fecs!P67</f>
        <v>0.2589365601028108</v>
      </c>
      <c r="Q236" s="99">
        <f>RES_hhdet_fecs!Q67</f>
        <v>0.26389810886641896</v>
      </c>
      <c r="R236" s="99">
        <f>RES_hhdet_fecs!R67</f>
        <v>0.31101113191371227</v>
      </c>
      <c r="S236" s="99">
        <f>RES_hhdet_fecs!S67</f>
        <v>0.32700984996482518</v>
      </c>
      <c r="T236" s="99">
        <f>RES_hhdet_fecs!T67</f>
        <v>0.39108670761720959</v>
      </c>
      <c r="U236" s="99">
        <f>RES_hhdet_fecs!U67</f>
        <v>0.46163930439224032</v>
      </c>
      <c r="V236" s="99">
        <f>RES_hhdet_fecs!V67</f>
        <v>0.59108121127774571</v>
      </c>
      <c r="W236" s="99">
        <f>RES_hhdet_fecs!W67</f>
        <v>0.65304362284666895</v>
      </c>
      <c r="DA236" s="63" t="s">
        <v>2808</v>
      </c>
    </row>
    <row r="237" spans="1:105" ht="12" customHeight="1" x14ac:dyDescent="0.25">
      <c r="A237" s="121" t="s">
        <v>55</v>
      </c>
      <c r="B237" s="123">
        <v>18.086081224746497</v>
      </c>
      <c r="C237" s="123">
        <v>16.84639323335989</v>
      </c>
      <c r="D237" s="123">
        <v>17.728499605106084</v>
      </c>
      <c r="E237" s="123">
        <v>17.250530107269679</v>
      </c>
      <c r="F237" s="123">
        <v>17.842552030949797</v>
      </c>
      <c r="G237" s="123">
        <v>16.478738073833931</v>
      </c>
      <c r="H237" s="123">
        <v>17.320667338738598</v>
      </c>
      <c r="I237" s="123">
        <v>16.258338688753454</v>
      </c>
      <c r="J237" s="123">
        <v>16.41751439290849</v>
      </c>
      <c r="K237" s="123">
        <v>15.640611514480383</v>
      </c>
      <c r="L237" s="123">
        <v>15.554439917728386</v>
      </c>
      <c r="M237" s="123">
        <v>18.176719382285043</v>
      </c>
      <c r="N237" s="123">
        <v>17.545151465472774</v>
      </c>
      <c r="O237" s="123">
        <v>17.196069182549518</v>
      </c>
      <c r="P237" s="123">
        <v>16.524597014513166</v>
      </c>
      <c r="Q237" s="123">
        <v>16.575835109778343</v>
      </c>
      <c r="R237" s="123">
        <v>16.691464256678902</v>
      </c>
      <c r="S237" s="123">
        <v>17.051891188385014</v>
      </c>
      <c r="T237" s="123">
        <v>16.767407577673708</v>
      </c>
      <c r="U237" s="123">
        <v>16.628156268253701</v>
      </c>
      <c r="V237" s="123">
        <v>16.74799394821072</v>
      </c>
      <c r="W237" s="123">
        <v>15.883861967914042</v>
      </c>
      <c r="DA237" s="130" t="s">
        <v>2809</v>
      </c>
    </row>
    <row r="238" spans="1:105" ht="12" customHeight="1" x14ac:dyDescent="0.25">
      <c r="A238" s="97" t="s">
        <v>134</v>
      </c>
      <c r="B238" s="99">
        <v>18.09956043143065</v>
      </c>
      <c r="C238" s="99">
        <v>16.983793400341739</v>
      </c>
      <c r="D238" s="99">
        <v>17.93344396920941</v>
      </c>
      <c r="E238" s="99">
        <v>17.387025585239797</v>
      </c>
      <c r="F238" s="99">
        <v>18.015901389507622</v>
      </c>
      <c r="G238" s="99">
        <v>16.601531838513687</v>
      </c>
      <c r="H238" s="99">
        <v>17.490718944948437</v>
      </c>
      <c r="I238" s="99">
        <v>16.358965023866119</v>
      </c>
      <c r="J238" s="99">
        <v>16.553578499308522</v>
      </c>
      <c r="K238" s="99">
        <v>15.781682706177451</v>
      </c>
      <c r="L238" s="99">
        <v>15.651227558071389</v>
      </c>
      <c r="M238" s="99">
        <v>18.445584998776528</v>
      </c>
      <c r="N238" s="99">
        <v>17.746568971986477</v>
      </c>
      <c r="O238" s="99">
        <v>17.263619979434086</v>
      </c>
      <c r="P238" s="99">
        <v>16.777124759510084</v>
      </c>
      <c r="Q238" s="99">
        <v>16.768625541195249</v>
      </c>
      <c r="R238" s="99">
        <v>16.939439052828821</v>
      </c>
      <c r="S238" s="99">
        <v>17.217726173363349</v>
      </c>
      <c r="T238" s="99">
        <v>16.875675325692505</v>
      </c>
      <c r="U238" s="99">
        <v>16.742571346306587</v>
      </c>
      <c r="V238" s="99">
        <v>16.800493462201306</v>
      </c>
      <c r="W238" s="99">
        <v>15.917103218154818</v>
      </c>
      <c r="DA238" s="63" t="s">
        <v>2810</v>
      </c>
    </row>
    <row r="239" spans="1:105" ht="12" customHeight="1" x14ac:dyDescent="0.25">
      <c r="A239" s="97" t="s">
        <v>133</v>
      </c>
      <c r="B239" s="99">
        <v>12.299289131443738</v>
      </c>
      <c r="C239" s="99">
        <v>11.409787330285994</v>
      </c>
      <c r="D239" s="99">
        <v>11.965613195332594</v>
      </c>
      <c r="E239" s="99">
        <v>11.885998206294271</v>
      </c>
      <c r="F239" s="99">
        <v>12.34101011164541</v>
      </c>
      <c r="G239" s="99">
        <v>11.308349584279572</v>
      </c>
      <c r="H239" s="99">
        <v>11.907333466915169</v>
      </c>
      <c r="I239" s="99">
        <v>11.460879802545579</v>
      </c>
      <c r="J239" s="99">
        <v>11.572221745596313</v>
      </c>
      <c r="K239" s="99">
        <v>11.017190060792203</v>
      </c>
      <c r="L239" s="99">
        <v>12.240289313490267</v>
      </c>
      <c r="M239" s="99">
        <v>13.068009684422378</v>
      </c>
      <c r="N239" s="99">
        <v>13.071460167609706</v>
      </c>
      <c r="O239" s="99">
        <v>12.993766362691971</v>
      </c>
      <c r="P239" s="99">
        <v>12.326639839665448</v>
      </c>
      <c r="Q239" s="99">
        <v>12.622174580713612</v>
      </c>
      <c r="R239" s="99">
        <v>12.837329080827931</v>
      </c>
      <c r="S239" s="99">
        <v>13.463774614629385</v>
      </c>
      <c r="T239" s="99">
        <v>13.423862604064055</v>
      </c>
      <c r="U239" s="99">
        <v>13.475935406609057</v>
      </c>
      <c r="V239" s="99">
        <v>13.835057178109174</v>
      </c>
      <c r="W239" s="99">
        <v>13.321022154262616</v>
      </c>
      <c r="DA239" s="63" t="s">
        <v>2811</v>
      </c>
    </row>
    <row r="240" spans="1:105" ht="12" customHeight="1" x14ac:dyDescent="0.25">
      <c r="A240" s="100" t="s">
        <v>217</v>
      </c>
      <c r="B240" s="102">
        <v>4.7756324578445728</v>
      </c>
      <c r="C240" s="102">
        <v>4.025116461947829</v>
      </c>
      <c r="D240" s="102">
        <v>3.8691129795229187</v>
      </c>
      <c r="E240" s="102">
        <v>4.1987449935148788</v>
      </c>
      <c r="F240" s="102">
        <v>4.2028592412315247</v>
      </c>
      <c r="G240" s="102">
        <v>3.5236345498415083</v>
      </c>
      <c r="H240" s="102">
        <v>3.5049149459040896</v>
      </c>
      <c r="I240" s="102">
        <v>3.9319647172931944</v>
      </c>
      <c r="J240" s="102">
        <v>3.6793467674043296</v>
      </c>
      <c r="K240" s="102">
        <v>3.2086698828848133</v>
      </c>
      <c r="L240" s="102">
        <v>6.7818870159386391</v>
      </c>
      <c r="M240" s="102">
        <v>3.5535211728715526</v>
      </c>
      <c r="N240" s="102">
        <v>4.3786022004712075</v>
      </c>
      <c r="O240" s="102">
        <v>4.5095274968899517</v>
      </c>
      <c r="P240" s="102">
        <v>3.177666442559719</v>
      </c>
      <c r="Q240" s="102">
        <v>3.689190465873208</v>
      </c>
      <c r="R240" s="102">
        <v>3.4650432666442765</v>
      </c>
      <c r="S240" s="102">
        <v>4.0178299823585313</v>
      </c>
      <c r="T240" s="102">
        <v>3.9165399330122348</v>
      </c>
      <c r="U240" s="102">
        <v>3.5768355949278621</v>
      </c>
      <c r="V240" s="102">
        <v>3.7520952840383397</v>
      </c>
      <c r="W240" s="102">
        <v>3.6189647689996574</v>
      </c>
      <c r="DA240" s="131" t="s">
        <v>2812</v>
      </c>
    </row>
    <row r="241" spans="1:105" ht="12" customHeight="1" x14ac:dyDescent="0.25">
      <c r="A241" s="103" t="s">
        <v>52</v>
      </c>
      <c r="B241" s="105">
        <v>7.5236566735991621</v>
      </c>
      <c r="C241" s="105">
        <v>7.3846708683381639</v>
      </c>
      <c r="D241" s="105">
        <v>8.0965002158096713</v>
      </c>
      <c r="E241" s="105">
        <v>7.6872532127793942</v>
      </c>
      <c r="F241" s="105">
        <v>8.1381508704138881</v>
      </c>
      <c r="G241" s="105">
        <v>7.7847150344380616</v>
      </c>
      <c r="H241" s="105">
        <v>8.4024185210110804</v>
      </c>
      <c r="I241" s="105">
        <v>7.5289150852523843</v>
      </c>
      <c r="J241" s="105">
        <v>7.8928749781919825</v>
      </c>
      <c r="K241" s="105">
        <v>7.8085201779073889</v>
      </c>
      <c r="L241" s="105">
        <v>5.4584022975516264</v>
      </c>
      <c r="M241" s="105">
        <v>9.5144885115508231</v>
      </c>
      <c r="N241" s="105">
        <v>8.6928579671384973</v>
      </c>
      <c r="O241" s="105">
        <v>8.4842388658020198</v>
      </c>
      <c r="P241" s="105">
        <v>9.1489733971057277</v>
      </c>
      <c r="Q241" s="105">
        <v>8.9329841148404032</v>
      </c>
      <c r="R241" s="105">
        <v>9.3722858141836571</v>
      </c>
      <c r="S241" s="105">
        <v>9.4459446322708533</v>
      </c>
      <c r="T241" s="105">
        <v>9.5073226710518206</v>
      </c>
      <c r="U241" s="105">
        <v>9.8990998116811948</v>
      </c>
      <c r="V241" s="105">
        <v>10.082961894070833</v>
      </c>
      <c r="W241" s="105">
        <v>9.7020573852629592</v>
      </c>
      <c r="DA241" s="132" t="s">
        <v>2813</v>
      </c>
    </row>
    <row r="242" spans="1:105" ht="12" customHeight="1" x14ac:dyDescent="0.25">
      <c r="A242" s="106" t="s">
        <v>122</v>
      </c>
      <c r="B242" s="102">
        <v>15.640295805403738</v>
      </c>
      <c r="C242" s="102">
        <v>14.286745021111237</v>
      </c>
      <c r="D242" s="102">
        <v>14.205171101649752</v>
      </c>
      <c r="E242" s="102">
        <v>14.955249055700127</v>
      </c>
      <c r="F242" s="102">
        <v>14.983399262936519</v>
      </c>
      <c r="G242" s="102">
        <v>13.863578350702161</v>
      </c>
      <c r="H242" s="102">
        <v>14.325337598581047</v>
      </c>
      <c r="I242" s="102">
        <v>14.411951635380674</v>
      </c>
      <c r="J242" s="102">
        <v>14.504071787471773</v>
      </c>
      <c r="K242" s="102">
        <v>13.320898531463092</v>
      </c>
      <c r="L242" s="102">
        <v>14.489759378419398</v>
      </c>
      <c r="M242" s="102">
        <v>15.483277415485468</v>
      </c>
      <c r="N242" s="102">
        <v>16.347601802772019</v>
      </c>
      <c r="O242" s="102">
        <v>17.166527028912011</v>
      </c>
      <c r="P242" s="102">
        <v>15.263115364372773</v>
      </c>
      <c r="Q242" s="102">
        <v>15.824180932798987</v>
      </c>
      <c r="R242" s="102">
        <v>15.716585211856057</v>
      </c>
      <c r="S242" s="102">
        <v>16.547088990807396</v>
      </c>
      <c r="T242" s="102">
        <v>16.565469723313555</v>
      </c>
      <c r="U242" s="102">
        <v>16.281099655610916</v>
      </c>
      <c r="V242" s="102">
        <v>16.78522432157045</v>
      </c>
      <c r="W242" s="102">
        <v>16.070448058782294</v>
      </c>
      <c r="DA242" s="131" t="s">
        <v>2814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11.022861349314148</v>
      </c>
      <c r="D243" s="105">
        <v>10.877935318176998</v>
      </c>
      <c r="E243" s="105">
        <v>11.566416416432777</v>
      </c>
      <c r="F243" s="105">
        <v>11.564434662016419</v>
      </c>
      <c r="G243" s="105">
        <v>10.627036043192808</v>
      </c>
      <c r="H243" s="105">
        <v>10.943167468343542</v>
      </c>
      <c r="I243" s="105">
        <v>11.19524521106562</v>
      </c>
      <c r="J243" s="105">
        <v>11.220015155588261</v>
      </c>
      <c r="K243" s="105">
        <v>10.263865234957477</v>
      </c>
      <c r="L243" s="105">
        <v>12.176727551372339</v>
      </c>
      <c r="M243" s="105">
        <v>11.921341252734017</v>
      </c>
      <c r="N243" s="105">
        <v>12.891913407363928</v>
      </c>
      <c r="O243" s="105">
        <v>13.639345079195913</v>
      </c>
      <c r="P243" s="105">
        <v>11.847356028674787</v>
      </c>
      <c r="Q243" s="105">
        <v>12.479130966526656</v>
      </c>
      <c r="R243" s="105">
        <v>12.419380576815774</v>
      </c>
      <c r="S243" s="105">
        <v>13.253097230183938</v>
      </c>
      <c r="T243" s="105">
        <v>13.334687667103655</v>
      </c>
      <c r="U243" s="105">
        <v>13.100702796324939</v>
      </c>
      <c r="V243" s="105">
        <v>13.678323185499268</v>
      </c>
      <c r="W243" s="105">
        <v>13.249304621091326</v>
      </c>
      <c r="DA243" s="132" t="s">
        <v>2815</v>
      </c>
    </row>
    <row r="244" spans="1:105" ht="12" customHeight="1" x14ac:dyDescent="0.25">
      <c r="A244" s="108" t="s">
        <v>53</v>
      </c>
      <c r="B244" s="99">
        <v>4.1290196912437329</v>
      </c>
      <c r="C244" s="99">
        <v>3.3779384099918421</v>
      </c>
      <c r="D244" s="99">
        <v>3.0635876612981083</v>
      </c>
      <c r="E244" s="99">
        <v>3.5922843260506805</v>
      </c>
      <c r="F244" s="99">
        <v>3.4982596287330674</v>
      </c>
      <c r="G244" s="99">
        <v>2.962460720030256</v>
      </c>
      <c r="H244" s="99">
        <v>2.9212758337312339</v>
      </c>
      <c r="I244" s="99">
        <v>3.554922111003783</v>
      </c>
      <c r="J244" s="99">
        <v>3.3156022554017355</v>
      </c>
      <c r="K244" s="99">
        <v>2.79633470642043</v>
      </c>
      <c r="L244" s="99">
        <v>6.5176657102278472</v>
      </c>
      <c r="M244" s="99">
        <v>3.0874785058247878</v>
      </c>
      <c r="N244" s="99">
        <v>4.1416168185168623</v>
      </c>
      <c r="O244" s="99">
        <v>4.5430062268507783</v>
      </c>
      <c r="P244" s="99">
        <v>2.9113595886404857</v>
      </c>
      <c r="Q244" s="99">
        <v>3.472654970843926</v>
      </c>
      <c r="R244" s="99">
        <v>3.1981056379059933</v>
      </c>
      <c r="S244" s="99">
        <v>3.7859860645878731</v>
      </c>
      <c r="T244" s="99">
        <v>3.7633671081320257</v>
      </c>
      <c r="U244" s="99">
        <v>3.414732827467192</v>
      </c>
      <c r="V244" s="99">
        <v>3.6698859210359096</v>
      </c>
      <c r="W244" s="99">
        <v>3.6034887758834158</v>
      </c>
      <c r="DA244" s="63" t="s">
        <v>2816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7.6449229393223046</v>
      </c>
      <c r="D245" s="99">
        <v>7.8143476568788923</v>
      </c>
      <c r="E245" s="99">
        <v>7.9741320903820965</v>
      </c>
      <c r="F245" s="99">
        <v>8.0661750332833559</v>
      </c>
      <c r="G245" s="99">
        <v>7.664575323162552</v>
      </c>
      <c r="H245" s="99">
        <v>8.0218916346123095</v>
      </c>
      <c r="I245" s="99">
        <v>7.6403231000618366</v>
      </c>
      <c r="J245" s="99">
        <v>7.9044129001865242</v>
      </c>
      <c r="K245" s="99">
        <v>7.4675305285370461</v>
      </c>
      <c r="L245" s="99">
        <v>5.6590618411444922</v>
      </c>
      <c r="M245" s="99">
        <v>8.8338627469092277</v>
      </c>
      <c r="N245" s="99">
        <v>8.7502965888470641</v>
      </c>
      <c r="O245" s="99">
        <v>9.0963388523451361</v>
      </c>
      <c r="P245" s="99">
        <v>8.9359964400343035</v>
      </c>
      <c r="Q245" s="99">
        <v>9.0064759956827309</v>
      </c>
      <c r="R245" s="99">
        <v>9.2212749389097795</v>
      </c>
      <c r="S245" s="99">
        <v>9.467111165596064</v>
      </c>
      <c r="T245" s="99">
        <v>9.5713205589716335</v>
      </c>
      <c r="U245" s="99">
        <v>9.6859699688577443</v>
      </c>
      <c r="V245" s="99">
        <v>10.008437264463353</v>
      </c>
      <c r="W245" s="99">
        <v>9.6458158452079097</v>
      </c>
      <c r="DA245" s="63" t="s">
        <v>2817</v>
      </c>
    </row>
    <row r="246" spans="1:105" ht="12" customHeight="1" x14ac:dyDescent="0.25">
      <c r="A246" s="121" t="s">
        <v>54</v>
      </c>
      <c r="B246" s="123">
        <v>10.744062208722411</v>
      </c>
      <c r="C246" s="123">
        <v>10.105100192369681</v>
      </c>
      <c r="D246" s="123">
        <v>10.725804735342166</v>
      </c>
      <c r="E246" s="123">
        <v>9.791306022213794</v>
      </c>
      <c r="F246" s="123">
        <v>9.1751162048852262</v>
      </c>
      <c r="G246" s="123">
        <v>9.2177307793554313</v>
      </c>
      <c r="H246" s="123">
        <v>9.5631794445376279</v>
      </c>
      <c r="I246" s="123">
        <v>9.8727941624492495</v>
      </c>
      <c r="J246" s="123">
        <v>9.727065668908768</v>
      </c>
      <c r="K246" s="123">
        <v>8.1869195150546563</v>
      </c>
      <c r="L246" s="123">
        <v>9.4590834498276593</v>
      </c>
      <c r="M246" s="123">
        <v>10.761912037854561</v>
      </c>
      <c r="N246" s="123">
        <v>10.234905386657942</v>
      </c>
      <c r="O246" s="123">
        <v>9.7436359294064285</v>
      </c>
      <c r="P246" s="123">
        <v>9.1868947812456447</v>
      </c>
      <c r="Q246" s="123">
        <v>9.1928752109685075</v>
      </c>
      <c r="R246" s="123">
        <v>9.1767083230187314</v>
      </c>
      <c r="S246" s="123">
        <v>9.3664272616632793</v>
      </c>
      <c r="T246" s="123">
        <v>9.2300968562241632</v>
      </c>
      <c r="U246" s="123">
        <v>9.2125287082321545</v>
      </c>
      <c r="V246" s="123">
        <v>9.423893922196946</v>
      </c>
      <c r="W246" s="123">
        <v>8.8398829423917267</v>
      </c>
      <c r="DA246" s="130" t="s">
        <v>2818</v>
      </c>
    </row>
    <row r="247" spans="1:105" ht="12" customHeight="1" x14ac:dyDescent="0.25">
      <c r="A247" s="97" t="s">
        <v>175</v>
      </c>
      <c r="B247" s="99">
        <v>10.798259785638896</v>
      </c>
      <c r="C247" s="99">
        <v>10.211918202006609</v>
      </c>
      <c r="D247" s="99">
        <v>10.884491754303097</v>
      </c>
      <c r="E247" s="99">
        <v>9.8907779279909818</v>
      </c>
      <c r="F247" s="99">
        <v>9.3291019306781404</v>
      </c>
      <c r="G247" s="99">
        <v>9.3141308215404628</v>
      </c>
      <c r="H247" s="99">
        <v>9.687674751599447</v>
      </c>
      <c r="I247" s="99">
        <v>9.996867933831739</v>
      </c>
      <c r="J247" s="99">
        <v>9.8451271643483338</v>
      </c>
      <c r="K247" s="99">
        <v>8.3357877837929806</v>
      </c>
      <c r="L247" s="99">
        <v>9.5523613443629749</v>
      </c>
      <c r="M247" s="99">
        <v>10.992775090113795</v>
      </c>
      <c r="N247" s="99">
        <v>10.455517103437707</v>
      </c>
      <c r="O247" s="99">
        <v>9.9191871933219211</v>
      </c>
      <c r="P247" s="99">
        <v>9.5238459767552381</v>
      </c>
      <c r="Q247" s="99">
        <v>9.4954820855736397</v>
      </c>
      <c r="R247" s="99">
        <v>9.5306477343327245</v>
      </c>
      <c r="S247" s="99">
        <v>9.736199325211313</v>
      </c>
      <c r="T247" s="99">
        <v>9.6225299268385687</v>
      </c>
      <c r="U247" s="99">
        <v>9.6472471228865775</v>
      </c>
      <c r="V247" s="99">
        <v>9.8799478866679937</v>
      </c>
      <c r="W247" s="99">
        <v>9.303122270076484</v>
      </c>
      <c r="DA247" s="63" t="s">
        <v>2819</v>
      </c>
    </row>
    <row r="248" spans="1:105" ht="12" customHeight="1" x14ac:dyDescent="0.25">
      <c r="A248" s="109" t="s">
        <v>120</v>
      </c>
      <c r="B248" s="110">
        <v>8.4564218321023485</v>
      </c>
      <c r="C248" s="110">
        <v>8.6047764628462104</v>
      </c>
      <c r="D248" s="110">
        <v>8.5600010392137023</v>
      </c>
      <c r="E248" s="110">
        <v>8.3600610126891048</v>
      </c>
      <c r="F248" s="110">
        <v>6.9076350371943889</v>
      </c>
      <c r="G248" s="110">
        <v>7.4139703169834172</v>
      </c>
      <c r="H248" s="110">
        <v>7.6051979811284802</v>
      </c>
      <c r="I248" s="110">
        <v>7.8629074506588426</v>
      </c>
      <c r="J248" s="110">
        <v>8.1910248972691821</v>
      </c>
      <c r="K248" s="110">
        <v>5.8725047823598961</v>
      </c>
      <c r="L248" s="110">
        <v>8.2107123986923138</v>
      </c>
      <c r="M248" s="110">
        <v>7.7849684795199634</v>
      </c>
      <c r="N248" s="110">
        <v>8.3686524997354557</v>
      </c>
      <c r="O248" s="110">
        <v>8.5692332357620149</v>
      </c>
      <c r="P248" s="110">
        <v>7.0036802196238996</v>
      </c>
      <c r="Q248" s="110">
        <v>7.457639834000183</v>
      </c>
      <c r="R248" s="110">
        <v>7.2773326306444241</v>
      </c>
      <c r="S248" s="110">
        <v>7.5668621363190187</v>
      </c>
      <c r="T248" s="110">
        <v>7.4359775844663085</v>
      </c>
      <c r="U248" s="110">
        <v>7.212036020890447</v>
      </c>
      <c r="V248" s="110">
        <v>7.3653772244946749</v>
      </c>
      <c r="W248" s="110">
        <v>6.8794539278081919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111.23328769476797</v>
      </c>
      <c r="C250" s="118">
        <f t="shared" si="115"/>
        <v>109.94609755743373</v>
      </c>
      <c r="D250" s="118">
        <f t="shared" si="115"/>
        <v>109.74183579949555</v>
      </c>
      <c r="E250" s="118">
        <f t="shared" si="115"/>
        <v>108.84201050962157</v>
      </c>
      <c r="F250" s="118">
        <f t="shared" si="115"/>
        <v>116.91431220689613</v>
      </c>
      <c r="G250" s="118">
        <f t="shared" si="115"/>
        <v>113.84093463828859</v>
      </c>
      <c r="H250" s="118">
        <f t="shared" si="115"/>
        <v>112.44485749159807</v>
      </c>
      <c r="I250" s="118">
        <f t="shared" si="115"/>
        <v>98.760284184418353</v>
      </c>
      <c r="J250" s="118">
        <f t="shared" si="115"/>
        <v>106.08303400919267</v>
      </c>
      <c r="K250" s="118">
        <f t="shared" si="115"/>
        <v>108.51844129635774</v>
      </c>
      <c r="L250" s="118">
        <f t="shared" si="115"/>
        <v>106.99985793514149</v>
      </c>
      <c r="M250" s="118">
        <f t="shared" si="115"/>
        <v>98.423868512435163</v>
      </c>
      <c r="N250" s="118">
        <f t="shared" si="115"/>
        <v>110.97563764805817</v>
      </c>
      <c r="O250" s="118">
        <f t="shared" si="115"/>
        <v>117.80261095208986</v>
      </c>
      <c r="P250" s="118">
        <f t="shared" si="115"/>
        <v>89.104945985116828</v>
      </c>
      <c r="Q250" s="118">
        <f t="shared" si="115"/>
        <v>96.293376506738298</v>
      </c>
      <c r="R250" s="118">
        <f t="shared" ref="R250:V250" si="116">R251+R254+R256+R265</f>
        <v>104.40737330513738</v>
      </c>
      <c r="S250" s="118">
        <f t="shared" si="116"/>
        <v>103.25020132246175</v>
      </c>
      <c r="T250" s="118">
        <f t="shared" si="116"/>
        <v>99.604504239488932</v>
      </c>
      <c r="U250" s="118">
        <f t="shared" si="116"/>
        <v>99.707699166898323</v>
      </c>
      <c r="V250" s="118">
        <f t="shared" si="116"/>
        <v>99.558649933543464</v>
      </c>
      <c r="W250" s="118">
        <f t="shared" ref="W250" si="117">W251+W254+W256+W265</f>
        <v>104.83614145180574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93.973563969094897</v>
      </c>
      <c r="C251" s="123">
        <f t="shared" si="118"/>
        <v>93.441066921332265</v>
      </c>
      <c r="D251" s="123">
        <f t="shared" si="118"/>
        <v>92.323429951634822</v>
      </c>
      <c r="E251" s="123">
        <f t="shared" si="118"/>
        <v>90.952228049179396</v>
      </c>
      <c r="F251" s="123">
        <f t="shared" si="118"/>
        <v>100.03179573669516</v>
      </c>
      <c r="G251" s="123">
        <f t="shared" si="118"/>
        <v>97.35021561034543</v>
      </c>
      <c r="H251" s="123">
        <f t="shared" si="118"/>
        <v>94.660728041978174</v>
      </c>
      <c r="I251" s="123">
        <f t="shared" si="118"/>
        <v>81.952628151419944</v>
      </c>
      <c r="J251" s="123">
        <f t="shared" si="118"/>
        <v>89.080883981127926</v>
      </c>
      <c r="K251" s="123">
        <f t="shared" si="118"/>
        <v>92.752936677177658</v>
      </c>
      <c r="L251" s="123">
        <f t="shared" si="118"/>
        <v>90.327287012733109</v>
      </c>
      <c r="M251" s="123">
        <f t="shared" si="118"/>
        <v>79.083983517701938</v>
      </c>
      <c r="N251" s="123">
        <f t="shared" si="118"/>
        <v>92.07896969068922</v>
      </c>
      <c r="O251" s="123">
        <f t="shared" si="118"/>
        <v>99.12787699758475</v>
      </c>
      <c r="P251" s="123">
        <f t="shared" si="118"/>
        <v>71.136595217510447</v>
      </c>
      <c r="Q251" s="123">
        <f t="shared" si="118"/>
        <v>78.066934021886482</v>
      </c>
      <c r="R251" s="123">
        <f t="shared" ref="R251:V251" si="119">SUM(R252:R253)</f>
        <v>85.704424291063418</v>
      </c>
      <c r="S251" s="123">
        <f t="shared" si="119"/>
        <v>83.772392671821947</v>
      </c>
      <c r="T251" s="123">
        <f t="shared" si="119"/>
        <v>79.832046769318367</v>
      </c>
      <c r="U251" s="123">
        <f t="shared" si="119"/>
        <v>79.443930808005973</v>
      </c>
      <c r="V251" s="123">
        <f t="shared" si="119"/>
        <v>78.199943588902173</v>
      </c>
      <c r="W251" s="123">
        <f t="shared" ref="W251" si="120">SUM(W252:W253)</f>
        <v>83.930613509162953</v>
      </c>
      <c r="DA251" s="130" t="s">
        <v>2972</v>
      </c>
    </row>
    <row r="252" spans="1:105" ht="12" customHeight="1" x14ac:dyDescent="0.25">
      <c r="A252" s="97" t="s">
        <v>217</v>
      </c>
      <c r="B252" s="99">
        <v>91.673545872405739</v>
      </c>
      <c r="C252" s="99">
        <v>91.211288368544928</v>
      </c>
      <c r="D252" s="99">
        <v>90.149114037255927</v>
      </c>
      <c r="E252" s="99">
        <v>88.906983926140285</v>
      </c>
      <c r="F252" s="99">
        <v>97.764358821686159</v>
      </c>
      <c r="G252" s="99">
        <v>95.192139580761349</v>
      </c>
      <c r="H252" s="99">
        <v>92.598912545923852</v>
      </c>
      <c r="I252" s="99">
        <v>80.167866189858344</v>
      </c>
      <c r="J252" s="99">
        <v>87.169244162246613</v>
      </c>
      <c r="K252" s="99">
        <v>90.818603066206094</v>
      </c>
      <c r="L252" s="99">
        <v>88.453779324547725</v>
      </c>
      <c r="M252" s="99">
        <v>77.461768935101688</v>
      </c>
      <c r="N252" s="99">
        <v>90.208284345818555</v>
      </c>
      <c r="O252" s="99">
        <v>97.131562851689381</v>
      </c>
      <c r="P252" s="99">
        <v>69.711453778659831</v>
      </c>
      <c r="Q252" s="99">
        <v>76.510739997871227</v>
      </c>
      <c r="R252" s="99">
        <v>84.003854419838731</v>
      </c>
      <c r="S252" s="99">
        <v>82.117902207867957</v>
      </c>
      <c r="T252" s="99">
        <v>78.261456242765647</v>
      </c>
      <c r="U252" s="99">
        <v>77.885866794242077</v>
      </c>
      <c r="V252" s="99">
        <v>76.670666917923924</v>
      </c>
      <c r="W252" s="99">
        <v>82.29264210962836</v>
      </c>
      <c r="DA252" s="63" t="s">
        <v>2973</v>
      </c>
    </row>
    <row r="253" spans="1:105" ht="12" customHeight="1" x14ac:dyDescent="0.25">
      <c r="A253" s="97" t="s">
        <v>53</v>
      </c>
      <c r="B253" s="99">
        <v>2.3000180966891639</v>
      </c>
      <c r="C253" s="99">
        <v>2.2297785527873439</v>
      </c>
      <c r="D253" s="99">
        <v>2.1743159143789001</v>
      </c>
      <c r="E253" s="99">
        <v>2.0452441230391067</v>
      </c>
      <c r="F253" s="99">
        <v>2.2674369150090041</v>
      </c>
      <c r="G253" s="99">
        <v>2.1580760295840737</v>
      </c>
      <c r="H253" s="99">
        <v>2.0618154960543231</v>
      </c>
      <c r="I253" s="99">
        <v>1.7847619615615975</v>
      </c>
      <c r="J253" s="99">
        <v>1.911639818881318</v>
      </c>
      <c r="K253" s="99">
        <v>1.9343336109715652</v>
      </c>
      <c r="L253" s="99">
        <v>1.8735076881853887</v>
      </c>
      <c r="M253" s="99">
        <v>1.6222145826002534</v>
      </c>
      <c r="N253" s="99">
        <v>1.8706853448706633</v>
      </c>
      <c r="O253" s="99">
        <v>1.9963141458953713</v>
      </c>
      <c r="P253" s="99">
        <v>1.4251414388506181</v>
      </c>
      <c r="Q253" s="99">
        <v>1.5561940240152601</v>
      </c>
      <c r="R253" s="99">
        <v>1.7005698712246893</v>
      </c>
      <c r="S253" s="99">
        <v>1.6544904639539875</v>
      </c>
      <c r="T253" s="99">
        <v>1.5705905265527154</v>
      </c>
      <c r="U253" s="99">
        <v>1.5580640137638999</v>
      </c>
      <c r="V253" s="99">
        <v>1.5292766709782495</v>
      </c>
      <c r="W253" s="99">
        <v>1.6379713995345968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0.43201932487344036</v>
      </c>
      <c r="C254" s="123">
        <f t="shared" si="121"/>
        <v>0.53418924535426981</v>
      </c>
      <c r="D254" s="123">
        <f t="shared" si="121"/>
        <v>0.43352424474973345</v>
      </c>
      <c r="E254" s="123">
        <f t="shared" si="121"/>
        <v>1.6423582945576825</v>
      </c>
      <c r="F254" s="123">
        <f t="shared" si="121"/>
        <v>0.54292374924062337</v>
      </c>
      <c r="G254" s="123">
        <f t="shared" si="121"/>
        <v>0.8384289923997833</v>
      </c>
      <c r="H254" s="123">
        <f t="shared" si="121"/>
        <v>1.2489841086589599</v>
      </c>
      <c r="I254" s="123">
        <f t="shared" si="121"/>
        <v>0.60733305593967257</v>
      </c>
      <c r="J254" s="123">
        <f t="shared" si="121"/>
        <v>0.63550990559685561</v>
      </c>
      <c r="K254" s="123">
        <f t="shared" si="121"/>
        <v>0.75934636677761036</v>
      </c>
      <c r="L254" s="123">
        <f t="shared" si="121"/>
        <v>0.74432244238048506</v>
      </c>
      <c r="M254" s="123">
        <f t="shared" si="121"/>
        <v>0.72428429586543508</v>
      </c>
      <c r="N254" s="123">
        <f t="shared" si="121"/>
        <v>0.73043030401492415</v>
      </c>
      <c r="O254" s="123">
        <f t="shared" si="121"/>
        <v>0.78423408921472426</v>
      </c>
      <c r="P254" s="123">
        <f t="shared" si="121"/>
        <v>0.828114215941812</v>
      </c>
      <c r="Q254" s="123">
        <f t="shared" si="121"/>
        <v>0.86610137259404152</v>
      </c>
      <c r="R254" s="123">
        <f t="shared" si="121"/>
        <v>1.0532789709859425</v>
      </c>
      <c r="S254" s="123">
        <f t="shared" si="121"/>
        <v>1.1568606761329765</v>
      </c>
      <c r="T254" s="123">
        <f t="shared" si="121"/>
        <v>1.4374358376617498</v>
      </c>
      <c r="U254" s="123">
        <f t="shared" si="121"/>
        <v>1.7502372280285934</v>
      </c>
      <c r="V254" s="123">
        <f t="shared" si="121"/>
        <v>2.2867367616670831</v>
      </c>
      <c r="W254" s="123">
        <f t="shared" si="121"/>
        <v>2.5748877178122309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0.43201932487344036</v>
      </c>
      <c r="C255" s="99">
        <f>RES_hhdet_tess!C67</f>
        <v>0.53418924535426981</v>
      </c>
      <c r="D255" s="99">
        <f>RES_hhdet_tess!D67</f>
        <v>0.43352424474973345</v>
      </c>
      <c r="E255" s="99">
        <f>RES_hhdet_tess!E67</f>
        <v>1.6423582945576825</v>
      </c>
      <c r="F255" s="99">
        <f>RES_hhdet_tess!F67</f>
        <v>0.54292374924062337</v>
      </c>
      <c r="G255" s="99">
        <f>RES_hhdet_tess!G67</f>
        <v>0.8384289923997833</v>
      </c>
      <c r="H255" s="99">
        <f>RES_hhdet_tess!H67</f>
        <v>1.2489841086589599</v>
      </c>
      <c r="I255" s="99">
        <f>RES_hhdet_tess!I67</f>
        <v>0.60733305593967257</v>
      </c>
      <c r="J255" s="99">
        <f>RES_hhdet_tess!J67</f>
        <v>0.63550990559685561</v>
      </c>
      <c r="K255" s="99">
        <f>RES_hhdet_tess!K67</f>
        <v>0.75934636677761036</v>
      </c>
      <c r="L255" s="99">
        <f>RES_hhdet_tess!L67</f>
        <v>0.74432244238048506</v>
      </c>
      <c r="M255" s="99">
        <f>RES_hhdet_tess!M67</f>
        <v>0.72428429586543508</v>
      </c>
      <c r="N255" s="99">
        <f>RES_hhdet_tess!N67</f>
        <v>0.73043030401492415</v>
      </c>
      <c r="O255" s="99">
        <f>RES_hhdet_tess!O67</f>
        <v>0.78423408921472426</v>
      </c>
      <c r="P255" s="99">
        <f>RES_hhdet_tess!P67</f>
        <v>0.828114215941812</v>
      </c>
      <c r="Q255" s="99">
        <f>RES_hhdet_tess!Q67</f>
        <v>0.86610137259404152</v>
      </c>
      <c r="R255" s="99">
        <f>RES_hhdet_tess!R67</f>
        <v>1.0532789709859425</v>
      </c>
      <c r="S255" s="99">
        <f>RES_hhdet_tess!S67</f>
        <v>1.1568606761329765</v>
      </c>
      <c r="T255" s="99">
        <f>RES_hhdet_tess!T67</f>
        <v>1.4374358376617498</v>
      </c>
      <c r="U255" s="99">
        <f>RES_hhdet_tess!U67</f>
        <v>1.7502372280285934</v>
      </c>
      <c r="V255" s="99">
        <f>RES_hhdet_tess!V67</f>
        <v>2.2867367616670831</v>
      </c>
      <c r="W255" s="99">
        <f>RES_hhdet_tess!W67</f>
        <v>2.5748877178122309</v>
      </c>
      <c r="DA255" s="63" t="s">
        <v>2976</v>
      </c>
    </row>
    <row r="256" spans="1:105" ht="12" customHeight="1" x14ac:dyDescent="0.25">
      <c r="A256" s="121" t="s">
        <v>55</v>
      </c>
      <c r="B256" s="123">
        <v>10.222044877337868</v>
      </c>
      <c r="C256" s="123">
        <v>9.6853298648983621</v>
      </c>
      <c r="D256" s="123">
        <v>10.303855028339928</v>
      </c>
      <c r="E256" s="123">
        <v>10.135831800499535</v>
      </c>
      <c r="F256" s="123">
        <v>10.612316856014015</v>
      </c>
      <c r="G256" s="123">
        <v>9.8961182076276515</v>
      </c>
      <c r="H256" s="123">
        <v>10.542123721943062</v>
      </c>
      <c r="I256" s="123">
        <v>10.010059522661386</v>
      </c>
      <c r="J256" s="123">
        <v>10.243919807817758</v>
      </c>
      <c r="K256" s="123">
        <v>9.8722516992662825</v>
      </c>
      <c r="L256" s="123">
        <v>9.9673891124574592</v>
      </c>
      <c r="M256" s="123">
        <v>11.844408103013654</v>
      </c>
      <c r="N256" s="123">
        <v>11.663163200903179</v>
      </c>
      <c r="O256" s="123">
        <v>11.648007826011783</v>
      </c>
      <c r="P256" s="123">
        <v>11.271574461255645</v>
      </c>
      <c r="Q256" s="123">
        <v>11.454095028288304</v>
      </c>
      <c r="R256" s="123">
        <v>11.740167392834614</v>
      </c>
      <c r="S256" s="123">
        <v>12.255429219337007</v>
      </c>
      <c r="T256" s="123">
        <v>12.328922524948769</v>
      </c>
      <c r="U256" s="123">
        <v>12.50838835640989</v>
      </c>
      <c r="V256" s="123">
        <v>12.897532738961072</v>
      </c>
      <c r="W256" s="123">
        <v>12.499360107786096</v>
      </c>
      <c r="DA256" s="130" t="s">
        <v>2977</v>
      </c>
    </row>
    <row r="257" spans="1:105" ht="12" customHeight="1" x14ac:dyDescent="0.25">
      <c r="A257" s="97" t="s">
        <v>134</v>
      </c>
      <c r="B257" s="99">
        <v>10.220325334924013</v>
      </c>
      <c r="C257" s="99">
        <v>9.668736855247607</v>
      </c>
      <c r="D257" s="99">
        <v>10.322990547151706</v>
      </c>
      <c r="E257" s="99">
        <v>10.115651266437773</v>
      </c>
      <c r="F257" s="99">
        <v>10.617411036447885</v>
      </c>
      <c r="G257" s="99">
        <v>9.9026875654149205</v>
      </c>
      <c r="H257" s="99">
        <v>10.566483641715877</v>
      </c>
      <c r="I257" s="99">
        <v>10.00294242646018</v>
      </c>
      <c r="J257" s="99">
        <v>10.242876905880225</v>
      </c>
      <c r="K257" s="99">
        <v>9.8948019298717256</v>
      </c>
      <c r="L257" s="99">
        <v>9.9436551648600542</v>
      </c>
      <c r="M257" s="99">
        <v>11.911560003859552</v>
      </c>
      <c r="N257" s="99">
        <v>11.656491933957579</v>
      </c>
      <c r="O257" s="99">
        <v>11.545062267105047</v>
      </c>
      <c r="P257" s="99">
        <v>11.305922633216635</v>
      </c>
      <c r="Q257" s="99">
        <v>11.440022001866888</v>
      </c>
      <c r="R257" s="99">
        <v>11.767896212600984</v>
      </c>
      <c r="S257" s="99">
        <v>12.250015540334175</v>
      </c>
      <c r="T257" s="99">
        <v>12.315888915207129</v>
      </c>
      <c r="U257" s="99">
        <v>12.541847953861955</v>
      </c>
      <c r="V257" s="99">
        <v>12.907715421969405</v>
      </c>
      <c r="W257" s="99">
        <v>12.507619016833452</v>
      </c>
      <c r="DA257" s="63" t="s">
        <v>2978</v>
      </c>
    </row>
    <row r="258" spans="1:105" ht="12" customHeight="1" x14ac:dyDescent="0.25">
      <c r="A258" s="97" t="s">
        <v>133</v>
      </c>
      <c r="B258" s="99">
        <v>10.220325334924013</v>
      </c>
      <c r="C258" s="99">
        <v>9.6687823531543682</v>
      </c>
      <c r="D258" s="99">
        <v>10.322951958636434</v>
      </c>
      <c r="E258" s="99">
        <v>10.115880774257652</v>
      </c>
      <c r="F258" s="99">
        <v>10.617205206811375</v>
      </c>
      <c r="G258" s="99">
        <v>9.9021926748567548</v>
      </c>
      <c r="H258" s="99">
        <v>10.564447116569557</v>
      </c>
      <c r="I258" s="99">
        <v>9.9998925274496457</v>
      </c>
      <c r="J258" s="99">
        <v>10.239335999772075</v>
      </c>
      <c r="K258" s="99">
        <v>9.8911864743003051</v>
      </c>
      <c r="L258" s="99">
        <v>9.9330460464216142</v>
      </c>
      <c r="M258" s="99">
        <v>11.905830825087124</v>
      </c>
      <c r="N258" s="99">
        <v>11.65091166879103</v>
      </c>
      <c r="O258" s="99">
        <v>11.541434135823415</v>
      </c>
      <c r="P258" s="99">
        <v>11.305179125863265</v>
      </c>
      <c r="Q258" s="99">
        <v>11.441698828230628</v>
      </c>
      <c r="R258" s="99">
        <v>11.769569713029322</v>
      </c>
      <c r="S258" s="99">
        <v>12.254475435822959</v>
      </c>
      <c r="T258" s="99">
        <v>12.319937584449356</v>
      </c>
      <c r="U258" s="99">
        <v>12.544790223397964</v>
      </c>
      <c r="V258" s="99">
        <v>12.912214698746952</v>
      </c>
      <c r="W258" s="99">
        <v>12.509784923963089</v>
      </c>
      <c r="DA258" s="63" t="s">
        <v>2979</v>
      </c>
    </row>
    <row r="259" spans="1:105" ht="12" customHeight="1" x14ac:dyDescent="0.25">
      <c r="A259" s="100" t="s">
        <v>217</v>
      </c>
      <c r="B259" s="102">
        <v>2.6966686613248498</v>
      </c>
      <c r="C259" s="102">
        <v>2.2841114848162034</v>
      </c>
      <c r="D259" s="102">
        <v>2.2264517428267605</v>
      </c>
      <c r="E259" s="102">
        <v>2.4286275614782573</v>
      </c>
      <c r="F259" s="102">
        <v>2.4790543363974886</v>
      </c>
      <c r="G259" s="102">
        <v>2.1174776404186941</v>
      </c>
      <c r="H259" s="102">
        <v>2.1620285955584788</v>
      </c>
      <c r="I259" s="102">
        <v>2.4709774421972628</v>
      </c>
      <c r="J259" s="102">
        <v>2.3464610215800912</v>
      </c>
      <c r="K259" s="102">
        <v>2.082666296392917</v>
      </c>
      <c r="L259" s="102">
        <v>4.4746437488699886</v>
      </c>
      <c r="M259" s="102">
        <v>2.3913423135362994</v>
      </c>
      <c r="N259" s="102">
        <v>2.9580537016525335</v>
      </c>
      <c r="O259" s="102">
        <v>3.0571952700213942</v>
      </c>
      <c r="P259" s="102">
        <v>2.156205728757536</v>
      </c>
      <c r="Q259" s="102">
        <v>2.508714713390225</v>
      </c>
      <c r="R259" s="102">
        <v>2.3972838988456657</v>
      </c>
      <c r="S259" s="102">
        <v>2.8085308035521082</v>
      </c>
      <c r="T259" s="102">
        <v>2.8126149133975362</v>
      </c>
      <c r="U259" s="102">
        <v>2.6456904117167701</v>
      </c>
      <c r="V259" s="102">
        <v>2.8292528046761207</v>
      </c>
      <c r="W259" s="102">
        <v>2.8077275387001293</v>
      </c>
      <c r="DA259" s="131" t="s">
        <v>2980</v>
      </c>
    </row>
    <row r="260" spans="1:105" ht="12" customHeight="1" x14ac:dyDescent="0.25">
      <c r="A260" s="103" t="s">
        <v>52</v>
      </c>
      <c r="B260" s="105">
        <v>7.5236566735991621</v>
      </c>
      <c r="C260" s="105">
        <v>7.3846708683381639</v>
      </c>
      <c r="D260" s="105">
        <v>8.0965002158096713</v>
      </c>
      <c r="E260" s="105">
        <v>7.6872532127793942</v>
      </c>
      <c r="F260" s="105">
        <v>8.1381508704138881</v>
      </c>
      <c r="G260" s="105">
        <v>7.7847150344380616</v>
      </c>
      <c r="H260" s="105">
        <v>8.4024185210110804</v>
      </c>
      <c r="I260" s="105">
        <v>7.5289150852523843</v>
      </c>
      <c r="J260" s="105">
        <v>7.8928749781919825</v>
      </c>
      <c r="K260" s="105">
        <v>7.8085201779073889</v>
      </c>
      <c r="L260" s="105">
        <v>5.4584022975516264</v>
      </c>
      <c r="M260" s="105">
        <v>9.5144885115508231</v>
      </c>
      <c r="N260" s="105">
        <v>8.6928579671384973</v>
      </c>
      <c r="O260" s="105">
        <v>8.4842388658020198</v>
      </c>
      <c r="P260" s="105">
        <v>9.1489733971057277</v>
      </c>
      <c r="Q260" s="105">
        <v>8.9329841148404032</v>
      </c>
      <c r="R260" s="105">
        <v>9.3722858141836571</v>
      </c>
      <c r="S260" s="105">
        <v>9.4459446322708533</v>
      </c>
      <c r="T260" s="105">
        <v>9.5073226710518206</v>
      </c>
      <c r="U260" s="105">
        <v>9.8990998116811948</v>
      </c>
      <c r="V260" s="105">
        <v>10.082961894070833</v>
      </c>
      <c r="W260" s="105">
        <v>9.7020573852629592</v>
      </c>
      <c r="DA260" s="132" t="s">
        <v>2981</v>
      </c>
    </row>
    <row r="261" spans="1:105" ht="12" customHeight="1" x14ac:dyDescent="0.25">
      <c r="A261" s="106" t="s">
        <v>122</v>
      </c>
      <c r="B261" s="102">
        <v>10.611175404058129</v>
      </c>
      <c r="C261" s="102">
        <v>10.010497702461421</v>
      </c>
      <c r="D261" s="102">
        <v>9.9624060498381972</v>
      </c>
      <c r="E261" s="102">
        <v>10.494662229597104</v>
      </c>
      <c r="F261" s="102">
        <v>10.5242370285943</v>
      </c>
      <c r="G261" s="102">
        <v>9.74844079763092</v>
      </c>
      <c r="H261" s="102">
        <v>10.087266199716982</v>
      </c>
      <c r="I261" s="102">
        <v>10.15486602802345</v>
      </c>
      <c r="J261" s="102">
        <v>10.260967117433122</v>
      </c>
      <c r="K261" s="102">
        <v>9.4524619558386931</v>
      </c>
      <c r="L261" s="102">
        <v>10.305743021534356</v>
      </c>
      <c r="M261" s="102">
        <v>11.037167312531755</v>
      </c>
      <c r="N261" s="102">
        <v>11.718326141273417</v>
      </c>
      <c r="O261" s="102">
        <v>12.363202013853289</v>
      </c>
      <c r="P261" s="102">
        <v>11.040831937435586</v>
      </c>
      <c r="Q261" s="102">
        <v>11.540702023306489</v>
      </c>
      <c r="R261" s="102">
        <v>11.582844718082912</v>
      </c>
      <c r="S261" s="102">
        <v>12.286514372867027</v>
      </c>
      <c r="T261" s="102">
        <v>12.406419755607622</v>
      </c>
      <c r="U261" s="102">
        <v>12.276106451470444</v>
      </c>
      <c r="V261" s="102">
        <v>12.817989410653208</v>
      </c>
      <c r="W261" s="102">
        <v>12.438014935795044</v>
      </c>
      <c r="DA261" s="131" t="s">
        <v>2982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10.010277536763594</v>
      </c>
      <c r="D262" s="105">
        <v>9.9618444258325098</v>
      </c>
      <c r="E262" s="105">
        <v>10.494195535607187</v>
      </c>
      <c r="F262" s="105">
        <v>10.523354618319583</v>
      </c>
      <c r="G262" s="105">
        <v>9.7481684999371314</v>
      </c>
      <c r="H262" s="105">
        <v>10.081709041561881</v>
      </c>
      <c r="I262" s="105">
        <v>10.149683254793608</v>
      </c>
      <c r="J262" s="105">
        <v>10.254670423409568</v>
      </c>
      <c r="K262" s="105">
        <v>9.4535367919081104</v>
      </c>
      <c r="L262" s="105">
        <v>10.302761818063203</v>
      </c>
      <c r="M262" s="105">
        <v>11.038414504605603</v>
      </c>
      <c r="N262" s="105">
        <v>11.719415072575146</v>
      </c>
      <c r="O262" s="105">
        <v>12.362849203192431</v>
      </c>
      <c r="P262" s="105">
        <v>11.038825347094358</v>
      </c>
      <c r="Q262" s="105">
        <v>11.536811460935802</v>
      </c>
      <c r="R262" s="105">
        <v>11.57872553529519</v>
      </c>
      <c r="S262" s="105">
        <v>12.281783669472736</v>
      </c>
      <c r="T262" s="105">
        <v>12.40348025530581</v>
      </c>
      <c r="U262" s="105">
        <v>12.273957340002156</v>
      </c>
      <c r="V262" s="105">
        <v>12.81662015621553</v>
      </c>
      <c r="W262" s="105">
        <v>12.43758489564491</v>
      </c>
      <c r="DA262" s="132" t="s">
        <v>2983</v>
      </c>
    </row>
    <row r="263" spans="1:105" ht="12" customHeight="1" x14ac:dyDescent="0.25">
      <c r="A263" s="108" t="s">
        <v>53</v>
      </c>
      <c r="B263" s="99">
        <v>2.8013378222334837</v>
      </c>
      <c r="C263" s="99">
        <v>2.3653545974412893</v>
      </c>
      <c r="D263" s="99">
        <v>2.1474967689536211</v>
      </c>
      <c r="E263" s="99">
        <v>2.5200634452250896</v>
      </c>
      <c r="F263" s="99">
        <v>2.4571795850362297</v>
      </c>
      <c r="G263" s="99">
        <v>2.0835931767745799</v>
      </c>
      <c r="H263" s="99">
        <v>2.0598174069495712</v>
      </c>
      <c r="I263" s="99">
        <v>2.5093601547317723</v>
      </c>
      <c r="J263" s="99">
        <v>2.3502575232230418</v>
      </c>
      <c r="K263" s="99">
        <v>1.9860062633710667</v>
      </c>
      <c r="L263" s="99">
        <v>4.6436999769187137</v>
      </c>
      <c r="M263" s="99">
        <v>2.204551757696374</v>
      </c>
      <c r="N263" s="99">
        <v>2.969118483728082</v>
      </c>
      <c r="O263" s="99">
        <v>3.2665103508472924</v>
      </c>
      <c r="P263" s="99">
        <v>2.1028289070600557</v>
      </c>
      <c r="Q263" s="99">
        <v>2.5303354652530707</v>
      </c>
      <c r="R263" s="99">
        <v>2.3574505963854087</v>
      </c>
      <c r="S263" s="99">
        <v>2.8146725038766709</v>
      </c>
      <c r="T263" s="99">
        <v>2.8321596963341769</v>
      </c>
      <c r="U263" s="99">
        <v>2.5879873711444086</v>
      </c>
      <c r="V263" s="99">
        <v>2.8081828917521756</v>
      </c>
      <c r="W263" s="99">
        <v>2.7917690504370003</v>
      </c>
      <c r="DA263" s="63" t="s">
        <v>2984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7.6449229393223046</v>
      </c>
      <c r="D264" s="99">
        <v>7.8143476568788923</v>
      </c>
      <c r="E264" s="99">
        <v>7.9741320903820965</v>
      </c>
      <c r="F264" s="99">
        <v>8.0661750332833559</v>
      </c>
      <c r="G264" s="99">
        <v>7.664575323162552</v>
      </c>
      <c r="H264" s="99">
        <v>8.0218916346123095</v>
      </c>
      <c r="I264" s="99">
        <v>7.6403231000618366</v>
      </c>
      <c r="J264" s="99">
        <v>7.9044129001865242</v>
      </c>
      <c r="K264" s="99">
        <v>7.4675305285370461</v>
      </c>
      <c r="L264" s="99">
        <v>5.6590618411444922</v>
      </c>
      <c r="M264" s="99">
        <v>8.8338627469092277</v>
      </c>
      <c r="N264" s="99">
        <v>8.7502965888470641</v>
      </c>
      <c r="O264" s="99">
        <v>9.0963388523451361</v>
      </c>
      <c r="P264" s="99">
        <v>8.9359964400343035</v>
      </c>
      <c r="Q264" s="99">
        <v>9.0064759956827309</v>
      </c>
      <c r="R264" s="99">
        <v>9.2212749389097795</v>
      </c>
      <c r="S264" s="99">
        <v>9.467111165596064</v>
      </c>
      <c r="T264" s="99">
        <v>9.5713205589716335</v>
      </c>
      <c r="U264" s="99">
        <v>9.6859699688577443</v>
      </c>
      <c r="V264" s="99">
        <v>10.008437264463353</v>
      </c>
      <c r="W264" s="99">
        <v>9.6458158452079097</v>
      </c>
      <c r="DA264" s="63" t="s">
        <v>2985</v>
      </c>
    </row>
    <row r="265" spans="1:105" ht="12" customHeight="1" x14ac:dyDescent="0.25">
      <c r="A265" s="121" t="s">
        <v>54</v>
      </c>
      <c r="B265" s="123">
        <v>6.6056595234617674</v>
      </c>
      <c r="C265" s="123">
        <v>6.2855115258488352</v>
      </c>
      <c r="D265" s="123">
        <v>6.6810265747710638</v>
      </c>
      <c r="E265" s="123">
        <v>6.1115923653849666</v>
      </c>
      <c r="F265" s="123">
        <v>5.7272758649463187</v>
      </c>
      <c r="G265" s="123">
        <v>5.7561718279157246</v>
      </c>
      <c r="H265" s="123">
        <v>5.993021619017874</v>
      </c>
      <c r="I265" s="123">
        <v>6.1902634543973338</v>
      </c>
      <c r="J265" s="123">
        <v>6.1227203146501177</v>
      </c>
      <c r="K265" s="123">
        <v>5.1339065531361809</v>
      </c>
      <c r="L265" s="123">
        <v>5.960859367570448</v>
      </c>
      <c r="M265" s="123">
        <v>6.771192595854143</v>
      </c>
      <c r="N265" s="123">
        <v>6.5030744524508322</v>
      </c>
      <c r="O265" s="123">
        <v>6.2424920392786207</v>
      </c>
      <c r="P265" s="123">
        <v>5.8686620904089342</v>
      </c>
      <c r="Q265" s="123">
        <v>5.9062460839694637</v>
      </c>
      <c r="R265" s="123">
        <v>5.909502650253418</v>
      </c>
      <c r="S265" s="123">
        <v>6.0655187551698164</v>
      </c>
      <c r="T265" s="123">
        <v>6.0060991075600407</v>
      </c>
      <c r="U265" s="123">
        <v>6.0051427744538657</v>
      </c>
      <c r="V265" s="123">
        <v>6.174436844013127</v>
      </c>
      <c r="W265" s="123">
        <v>5.831280117044475</v>
      </c>
      <c r="DA265" s="130" t="s">
        <v>2986</v>
      </c>
    </row>
    <row r="266" spans="1:105" ht="12" customHeight="1" x14ac:dyDescent="0.25">
      <c r="A266" s="97" t="s">
        <v>175</v>
      </c>
      <c r="B266" s="99">
        <v>6.6101943744495193</v>
      </c>
      <c r="C266" s="99">
        <v>6.2619557340057295</v>
      </c>
      <c r="D266" s="99">
        <v>6.6875867210260722</v>
      </c>
      <c r="E266" s="99">
        <v>6.0885089655522142</v>
      </c>
      <c r="F266" s="99">
        <v>5.7540977896657415</v>
      </c>
      <c r="G266" s="99">
        <v>5.7556119181748127</v>
      </c>
      <c r="H266" s="99">
        <v>5.9977194477693221</v>
      </c>
      <c r="I266" s="99">
        <v>6.1945675201065171</v>
      </c>
      <c r="J266" s="99">
        <v>6.1024521647723295</v>
      </c>
      <c r="K266" s="99">
        <v>5.1692944400278114</v>
      </c>
      <c r="L266" s="99">
        <v>5.9265048059957355</v>
      </c>
      <c r="M266" s="99">
        <v>6.8233104586609574</v>
      </c>
      <c r="N266" s="99">
        <v>6.4922476599808494</v>
      </c>
      <c r="O266" s="99">
        <v>6.1610361109075988</v>
      </c>
      <c r="P266" s="99">
        <v>5.9164611716998339</v>
      </c>
      <c r="Q266" s="99">
        <v>5.8995620869241376</v>
      </c>
      <c r="R266" s="99">
        <v>5.9233006983366199</v>
      </c>
      <c r="S266" s="99">
        <v>6.0551258637054852</v>
      </c>
      <c r="T266" s="99">
        <v>5.9908384896726705</v>
      </c>
      <c r="U266" s="99">
        <v>6.0150995798185658</v>
      </c>
      <c r="V266" s="99">
        <v>6.1705824348049241</v>
      </c>
      <c r="W266" s="99">
        <v>5.8214659705710412</v>
      </c>
      <c r="DA266" s="63" t="s">
        <v>2987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6.5914919102517073</v>
      </c>
      <c r="E267" s="110">
        <v>6.4437263539253289</v>
      </c>
      <c r="F267" s="110">
        <v>5.3323158199853884</v>
      </c>
      <c r="G267" s="110">
        <v>5.766648411019454</v>
      </c>
      <c r="H267" s="110">
        <v>5.9191372146118573</v>
      </c>
      <c r="I267" s="110">
        <v>6.1205413497238776</v>
      </c>
      <c r="J267" s="110">
        <v>6.3864193679449421</v>
      </c>
      <c r="K267" s="110">
        <v>4.583740641521465</v>
      </c>
      <c r="L267" s="110">
        <v>6.4206386149255801</v>
      </c>
      <c r="M267" s="110">
        <v>6.0991407692903659</v>
      </c>
      <c r="N267" s="110">
        <v>6.5946631178134583</v>
      </c>
      <c r="O267" s="110">
        <v>6.7874158385073304</v>
      </c>
      <c r="P267" s="110">
        <v>5.5589565553132383</v>
      </c>
      <c r="Q267" s="110">
        <v>5.944574057012832</v>
      </c>
      <c r="R267" s="110">
        <v>5.8354569907600347</v>
      </c>
      <c r="S267" s="110">
        <v>6.1160977114361224</v>
      </c>
      <c r="T267" s="110">
        <v>6.0758673577429239</v>
      </c>
      <c r="U267" s="110">
        <v>5.9593234218570741</v>
      </c>
      <c r="V267" s="110">
        <v>6.1918347099083686</v>
      </c>
      <c r="W267" s="110">
        <v>5.8728135887297315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40.644761560859457</v>
      </c>
      <c r="C269" s="118">
        <f t="shared" si="122"/>
        <v>39.179645124320153</v>
      </c>
      <c r="D269" s="118">
        <f t="shared" si="122"/>
        <v>38.457051833069087</v>
      </c>
      <c r="E269" s="118">
        <f t="shared" si="122"/>
        <v>37.176445140354971</v>
      </c>
      <c r="F269" s="118">
        <f t="shared" si="122"/>
        <v>39.676207564763992</v>
      </c>
      <c r="G269" s="118">
        <f t="shared" si="122"/>
        <v>38.008765155747881</v>
      </c>
      <c r="H269" s="118">
        <f t="shared" si="122"/>
        <v>36.670120252924434</v>
      </c>
      <c r="I269" s="118">
        <f t="shared" si="122"/>
        <v>31.839093464580632</v>
      </c>
      <c r="J269" s="118">
        <f t="shared" si="122"/>
        <v>33.588853671879299</v>
      </c>
      <c r="K269" s="118">
        <f t="shared" si="122"/>
        <v>33.886986435765699</v>
      </c>
      <c r="L269" s="118">
        <f t="shared" si="122"/>
        <v>32.717542549546856</v>
      </c>
      <c r="M269" s="118">
        <f t="shared" si="122"/>
        <v>29.461860544283187</v>
      </c>
      <c r="N269" s="118">
        <f t="shared" si="122"/>
        <v>32.343773104179299</v>
      </c>
      <c r="O269" s="118">
        <f t="shared" si="122"/>
        <v>33.510410841965104</v>
      </c>
      <c r="P269" s="118">
        <f t="shared" si="122"/>
        <v>25.089669083925351</v>
      </c>
      <c r="Q269" s="118">
        <f t="shared" si="122"/>
        <v>26.770328322411466</v>
      </c>
      <c r="R269" s="118">
        <f t="shared" ref="R269:V269" si="123">R270+R273+R275+R284</f>
        <v>28.579901749375018</v>
      </c>
      <c r="S269" s="118">
        <f t="shared" si="123"/>
        <v>27.689650369303614</v>
      </c>
      <c r="T269" s="118">
        <f t="shared" si="123"/>
        <v>26.173080486944443</v>
      </c>
      <c r="U269" s="118">
        <f t="shared" si="123"/>
        <v>25.7953891884166</v>
      </c>
      <c r="V269" s="118">
        <f t="shared" si="123"/>
        <v>25.234823634734177</v>
      </c>
      <c r="W269" s="118">
        <f t="shared" ref="W269" si="124">W270+W273+W275+W284</f>
        <v>26.136524619017138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34.876070912949004</v>
      </c>
      <c r="C270" s="123">
        <f t="shared" si="125"/>
        <v>33.991673540829993</v>
      </c>
      <c r="D270" s="123">
        <f t="shared" si="125"/>
        <v>32.980201324212707</v>
      </c>
      <c r="E270" s="123">
        <f t="shared" si="125"/>
        <v>31.985046602756618</v>
      </c>
      <c r="F270" s="123">
        <f t="shared" si="125"/>
        <v>34.473239443839269</v>
      </c>
      <c r="G270" s="123">
        <f t="shared" si="125"/>
        <v>33.014041398625096</v>
      </c>
      <c r="H270" s="123">
        <f t="shared" si="125"/>
        <v>31.478911735543221</v>
      </c>
      <c r="I270" s="123">
        <f t="shared" si="125"/>
        <v>26.790068190823586</v>
      </c>
      <c r="J270" s="123">
        <f t="shared" si="125"/>
        <v>28.59827511211914</v>
      </c>
      <c r="K270" s="123">
        <f t="shared" si="125"/>
        <v>29.282406684908519</v>
      </c>
      <c r="L270" s="123">
        <f t="shared" si="125"/>
        <v>27.970731732011405</v>
      </c>
      <c r="M270" s="123">
        <f t="shared" si="125"/>
        <v>23.966204688726968</v>
      </c>
      <c r="N270" s="123">
        <f t="shared" si="125"/>
        <v>27.260892148728288</v>
      </c>
      <c r="O270" s="123">
        <f t="shared" si="125"/>
        <v>28.722926585127723</v>
      </c>
      <c r="P270" s="123">
        <f t="shared" si="125"/>
        <v>20.476965491163611</v>
      </c>
      <c r="Q270" s="123">
        <f t="shared" si="125"/>
        <v>22.229287066881241</v>
      </c>
      <c r="R270" s="123">
        <f t="shared" ref="R270:V270" si="126">SUM(R271:R272)</f>
        <v>24.050831193080604</v>
      </c>
      <c r="S270" s="123">
        <f t="shared" si="126"/>
        <v>23.107837930865205</v>
      </c>
      <c r="T270" s="123">
        <f t="shared" si="126"/>
        <v>21.666036474660274</v>
      </c>
      <c r="U270" s="123">
        <f t="shared" si="126"/>
        <v>21.242457433983081</v>
      </c>
      <c r="V270" s="123">
        <f t="shared" si="126"/>
        <v>20.596378783688117</v>
      </c>
      <c r="W270" s="123">
        <f t="shared" ref="W270" si="127">SUM(W271:W272)</f>
        <v>21.786896625460656</v>
      </c>
      <c r="DA270" s="130" t="s">
        <v>3140</v>
      </c>
    </row>
    <row r="271" spans="1:105" ht="12" customHeight="1" x14ac:dyDescent="0.25">
      <c r="A271" s="97" t="s">
        <v>217</v>
      </c>
      <c r="B271" s="99">
        <v>34.876070912949004</v>
      </c>
      <c r="C271" s="99">
        <v>33.991673540829993</v>
      </c>
      <c r="D271" s="99">
        <v>32.980201324212707</v>
      </c>
      <c r="E271" s="99">
        <v>31.985046602756618</v>
      </c>
      <c r="F271" s="99">
        <v>34.473239443839269</v>
      </c>
      <c r="G271" s="99">
        <v>33.014041398625096</v>
      </c>
      <c r="H271" s="99">
        <v>31.478911735543221</v>
      </c>
      <c r="I271" s="99">
        <v>26.790068190823586</v>
      </c>
      <c r="J271" s="99">
        <v>28.59827511211914</v>
      </c>
      <c r="K271" s="99">
        <v>29.282406684908519</v>
      </c>
      <c r="L271" s="99">
        <v>27.970731732011405</v>
      </c>
      <c r="M271" s="99">
        <v>23.966204688726968</v>
      </c>
      <c r="N271" s="99">
        <v>27.260892148728288</v>
      </c>
      <c r="O271" s="99">
        <v>28.722926585127723</v>
      </c>
      <c r="P271" s="99">
        <v>20.476965491163611</v>
      </c>
      <c r="Q271" s="99">
        <v>22.229287066881241</v>
      </c>
      <c r="R271" s="99">
        <v>24.050831193080604</v>
      </c>
      <c r="S271" s="99">
        <v>23.107837930865205</v>
      </c>
      <c r="T271" s="99">
        <v>21.666036474660274</v>
      </c>
      <c r="U271" s="99">
        <v>21.242457433983081</v>
      </c>
      <c r="V271" s="99">
        <v>20.596378783688117</v>
      </c>
      <c r="W271" s="99">
        <v>21.786896625460656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3.6383451311336032</v>
      </c>
      <c r="C275" s="123">
        <v>3.2626490782219721</v>
      </c>
      <c r="D275" s="123">
        <v>3.4286862113914154</v>
      </c>
      <c r="E275" s="123">
        <v>3.3236650008427988</v>
      </c>
      <c r="F275" s="123">
        <v>3.4386765740471907</v>
      </c>
      <c r="G275" s="123">
        <v>3.2090740297910161</v>
      </c>
      <c r="H275" s="123">
        <v>3.3516512097440248</v>
      </c>
      <c r="I275" s="123">
        <v>3.1474456160721163</v>
      </c>
      <c r="J275" s="123">
        <v>3.1441730872255405</v>
      </c>
      <c r="K275" s="123">
        <v>3.022825949070155</v>
      </c>
      <c r="L275" s="123">
        <v>2.9517428384500506</v>
      </c>
      <c r="M275" s="123">
        <v>3.4353337264521429</v>
      </c>
      <c r="N275" s="123">
        <v>3.1945109284169728</v>
      </c>
      <c r="O275" s="123">
        <v>3.0447164431236038</v>
      </c>
      <c r="P275" s="123">
        <v>2.9464348854730837</v>
      </c>
      <c r="Q275" s="123">
        <v>2.9081013154063178</v>
      </c>
      <c r="R275" s="123">
        <v>2.9066003603136576</v>
      </c>
      <c r="S275" s="123">
        <v>2.9506570871835391</v>
      </c>
      <c r="T275" s="123">
        <v>2.9124649192023977</v>
      </c>
      <c r="U275" s="123">
        <v>2.952382222600566</v>
      </c>
      <c r="V275" s="123">
        <v>3.0049770964500531</v>
      </c>
      <c r="W275" s="123">
        <v>2.8298784478476073</v>
      </c>
      <c r="DA275" s="130" t="s">
        <v>3145</v>
      </c>
    </row>
    <row r="276" spans="1:105" ht="12" customHeight="1" x14ac:dyDescent="0.25">
      <c r="A276" s="97" t="s">
        <v>134</v>
      </c>
      <c r="B276" s="99">
        <v>3.6553872247317347</v>
      </c>
      <c r="C276" s="99">
        <v>3.4300469151330177</v>
      </c>
      <c r="D276" s="99">
        <v>3.6218383440215325</v>
      </c>
      <c r="E276" s="99">
        <v>3.5114836871950299</v>
      </c>
      <c r="F276" s="99">
        <v>3.6384914446249592</v>
      </c>
      <c r="G276" s="99">
        <v>3.3528453701062246</v>
      </c>
      <c r="H276" s="99">
        <v>3.5324255981217862</v>
      </c>
      <c r="I276" s="99">
        <v>3.3038565762200021</v>
      </c>
      <c r="J276" s="99">
        <v>3.3431607137203492</v>
      </c>
      <c r="K276" s="99">
        <v>3.1872686393395977</v>
      </c>
      <c r="L276" s="99">
        <v>3.160921917628098</v>
      </c>
      <c r="M276" s="99">
        <v>3.7252703463529082</v>
      </c>
      <c r="N276" s="99">
        <v>3.5840970695823899</v>
      </c>
      <c r="O276" s="99">
        <v>3.4865606910465079</v>
      </c>
      <c r="P276" s="99">
        <v>3.388308116430657</v>
      </c>
      <c r="Q276" s="99">
        <v>3.3865916142997925</v>
      </c>
      <c r="R276" s="99">
        <v>3.4210891111093091</v>
      </c>
      <c r="S276" s="99">
        <v>3.4772919779724627</v>
      </c>
      <c r="T276" s="99">
        <v>3.4082113887768593</v>
      </c>
      <c r="U276" s="99">
        <v>3.3813297091000782</v>
      </c>
      <c r="V276" s="99">
        <v>3.3930276596261764</v>
      </c>
      <c r="W276" s="99">
        <v>3.2146181659385475</v>
      </c>
      <c r="DA276" s="63" t="s">
        <v>3146</v>
      </c>
    </row>
    <row r="277" spans="1:105" ht="12" customHeight="1" x14ac:dyDescent="0.25">
      <c r="A277" s="97" t="s">
        <v>133</v>
      </c>
      <c r="B277" s="99">
        <v>0.96448673118629014</v>
      </c>
      <c r="C277" s="99">
        <v>0.81291252065498365</v>
      </c>
      <c r="D277" s="99">
        <v>0.7814060573444489</v>
      </c>
      <c r="E277" s="99">
        <v>0.84797853889026498</v>
      </c>
      <c r="F277" s="99">
        <v>0.84880945235911875</v>
      </c>
      <c r="G277" s="99">
        <v>0.71163323368599107</v>
      </c>
      <c r="H277" s="99">
        <v>0.70785262247478986</v>
      </c>
      <c r="I277" s="99">
        <v>0.79409959430453358</v>
      </c>
      <c r="J277" s="99">
        <v>0.74308087314497839</v>
      </c>
      <c r="K277" s="99">
        <v>0.648022969547417</v>
      </c>
      <c r="L277" s="99">
        <v>1.3696699017389677</v>
      </c>
      <c r="M277" s="99">
        <v>0.71766913607313898</v>
      </c>
      <c r="N277" s="99">
        <v>0.88430250040716518</v>
      </c>
      <c r="O277" s="99">
        <v>0.91074417327189494</v>
      </c>
      <c r="P277" s="99">
        <v>0.64176151473936094</v>
      </c>
      <c r="Q277" s="99">
        <v>0.74506890648775315</v>
      </c>
      <c r="R277" s="99">
        <v>0.69980013813147812</v>
      </c>
      <c r="S277" s="99">
        <v>0.81144094323712923</v>
      </c>
      <c r="T277" s="99">
        <v>0.79098440487115107</v>
      </c>
      <c r="U277" s="99">
        <v>0.72237771675163109</v>
      </c>
      <c r="V277" s="99">
        <v>0.75777316356438307</v>
      </c>
      <c r="W277" s="99">
        <v>0.73088612474717107</v>
      </c>
      <c r="DA277" s="63" t="s">
        <v>3147</v>
      </c>
    </row>
    <row r="278" spans="1:105" ht="12" customHeight="1" x14ac:dyDescent="0.25">
      <c r="A278" s="100" t="s">
        <v>217</v>
      </c>
      <c r="B278" s="102">
        <v>0.96448673118629014</v>
      </c>
      <c r="C278" s="102">
        <v>0.81291252065498365</v>
      </c>
      <c r="D278" s="102">
        <v>0.7814060573444489</v>
      </c>
      <c r="E278" s="102">
        <v>0.84797853889026498</v>
      </c>
      <c r="F278" s="102">
        <v>0.84880945235911875</v>
      </c>
      <c r="G278" s="102">
        <v>0.71163323368599107</v>
      </c>
      <c r="H278" s="102">
        <v>0.70785262247478986</v>
      </c>
      <c r="I278" s="102">
        <v>0.79409959430453358</v>
      </c>
      <c r="J278" s="102">
        <v>0.74308087314497839</v>
      </c>
      <c r="K278" s="102">
        <v>0.648022969547417</v>
      </c>
      <c r="L278" s="102">
        <v>1.3696699017389677</v>
      </c>
      <c r="M278" s="102">
        <v>0.71766913607313898</v>
      </c>
      <c r="N278" s="102">
        <v>0.88430250040716518</v>
      </c>
      <c r="O278" s="102">
        <v>0.91074417327189494</v>
      </c>
      <c r="P278" s="102">
        <v>0.64176151473936094</v>
      </c>
      <c r="Q278" s="102">
        <v>0.74506890648775315</v>
      </c>
      <c r="R278" s="102">
        <v>0.69980013813147812</v>
      </c>
      <c r="S278" s="102">
        <v>0.81144094323712923</v>
      </c>
      <c r="T278" s="102">
        <v>0.79098440487115107</v>
      </c>
      <c r="U278" s="102">
        <v>0.72237771675163109</v>
      </c>
      <c r="V278" s="102">
        <v>0.75777316356438307</v>
      </c>
      <c r="W278" s="102">
        <v>0.73088612474717107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2.1303455167768495</v>
      </c>
      <c r="C284" s="123">
        <v>1.9253225052681942</v>
      </c>
      <c r="D284" s="123">
        <v>2.0481642974649654</v>
      </c>
      <c r="E284" s="123">
        <v>1.8677335367555545</v>
      </c>
      <c r="F284" s="123">
        <v>1.7642915468775302</v>
      </c>
      <c r="G284" s="123">
        <v>1.7856497273317633</v>
      </c>
      <c r="H284" s="123">
        <v>1.8395573076371865</v>
      </c>
      <c r="I284" s="123">
        <v>1.9015796576849291</v>
      </c>
      <c r="J284" s="123">
        <v>1.8464054725346202</v>
      </c>
      <c r="K284" s="123">
        <v>1.581753801787025</v>
      </c>
      <c r="L284" s="123">
        <v>1.7950679790854009</v>
      </c>
      <c r="M284" s="123">
        <v>2.060322129104077</v>
      </c>
      <c r="N284" s="123">
        <v>1.8883700270340329</v>
      </c>
      <c r="O284" s="123">
        <v>1.7427678137137792</v>
      </c>
      <c r="P284" s="123">
        <v>1.6662687072886546</v>
      </c>
      <c r="Q284" s="123">
        <v>1.6329399401239098</v>
      </c>
      <c r="R284" s="123">
        <v>1.6224701959807555</v>
      </c>
      <c r="S284" s="123">
        <v>1.6311553512548691</v>
      </c>
      <c r="T284" s="123">
        <v>1.5945790930817696</v>
      </c>
      <c r="U284" s="123">
        <v>1.6005495318329555</v>
      </c>
      <c r="V284" s="123">
        <v>1.6334677545960088</v>
      </c>
      <c r="W284" s="123">
        <v>1.5197495457088714</v>
      </c>
      <c r="DA284" s="130" t="s">
        <v>3154</v>
      </c>
    </row>
    <row r="285" spans="1:105" ht="12" customHeight="1" x14ac:dyDescent="0.25">
      <c r="A285" s="97" t="s">
        <v>175</v>
      </c>
      <c r="B285" s="99">
        <v>2.1808165463076317</v>
      </c>
      <c r="C285" s="99">
        <v>2.0623990000772552</v>
      </c>
      <c r="D285" s="99">
        <v>2.1982319546990539</v>
      </c>
      <c r="E285" s="99">
        <v>1.9975415103370591</v>
      </c>
      <c r="F285" s="99">
        <v>1.8841054259197572</v>
      </c>
      <c r="G285" s="99">
        <v>1.881081860718312</v>
      </c>
      <c r="H285" s="99">
        <v>1.9565227928330244</v>
      </c>
      <c r="I285" s="99">
        <v>2.0189674479166584</v>
      </c>
      <c r="J285" s="99">
        <v>1.9883218821117894</v>
      </c>
      <c r="K285" s="99">
        <v>1.6834957008148304</v>
      </c>
      <c r="L285" s="99">
        <v>1.929194897107547</v>
      </c>
      <c r="M285" s="99">
        <v>2.2201008571993825</v>
      </c>
      <c r="N285" s="99">
        <v>2.1115962342102796</v>
      </c>
      <c r="O285" s="99">
        <v>2.0032790455632954</v>
      </c>
      <c r="P285" s="99">
        <v>1.9234359334654878</v>
      </c>
      <c r="Q285" s="99">
        <v>1.9177075620024524</v>
      </c>
      <c r="R285" s="99">
        <v>1.9248096164258373</v>
      </c>
      <c r="S285" s="99">
        <v>1.9663228157196773</v>
      </c>
      <c r="T285" s="99">
        <v>1.9433661440243177</v>
      </c>
      <c r="U285" s="99">
        <v>1.9483580289381734</v>
      </c>
      <c r="V285" s="99">
        <v>1.9953542751914681</v>
      </c>
      <c r="W285" s="99">
        <v>1.8788585736646466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530.63152115056096</v>
      </c>
      <c r="D290" s="117">
        <f t="shared" si="129"/>
        <v>473.13504929337256</v>
      </c>
      <c r="E290" s="117">
        <f t="shared" si="129"/>
        <v>406.7352638511253</v>
      </c>
      <c r="F290" s="117">
        <f t="shared" si="129"/>
        <v>546.956178825969</v>
      </c>
      <c r="G290" s="117">
        <f t="shared" si="129"/>
        <v>333.05905757929264</v>
      </c>
      <c r="H290" s="117">
        <f t="shared" si="129"/>
        <v>566.47506657488407</v>
      </c>
      <c r="I290" s="117">
        <f t="shared" si="129"/>
        <v>313.64459987758573</v>
      </c>
      <c r="J290" s="117">
        <f t="shared" si="129"/>
        <v>446.0742854352892</v>
      </c>
      <c r="K290" s="117">
        <f t="shared" si="129"/>
        <v>307.39012605019366</v>
      </c>
      <c r="L290" s="117">
        <f t="shared" si="129"/>
        <v>373.42464649553142</v>
      </c>
      <c r="M290" s="117">
        <f t="shared" si="129"/>
        <v>286.01232343398806</v>
      </c>
      <c r="N290" s="117">
        <f t="shared" si="129"/>
        <v>327.66812420551412</v>
      </c>
      <c r="O290" s="117">
        <f t="shared" si="129"/>
        <v>298.48773015034931</v>
      </c>
      <c r="P290" s="117">
        <f t="shared" si="129"/>
        <v>229.41461288107604</v>
      </c>
      <c r="Q290" s="117">
        <f t="shared" si="129"/>
        <v>308.38875516374412</v>
      </c>
      <c r="R290" s="117">
        <f t="shared" ref="R290:V290" si="130">R291+R294+R296+R305</f>
        <v>328.8916852456058</v>
      </c>
      <c r="S290" s="117">
        <f t="shared" si="130"/>
        <v>259.96202976476872</v>
      </c>
      <c r="T290" s="117">
        <f t="shared" si="130"/>
        <v>237.53257312553066</v>
      </c>
      <c r="U290" s="117">
        <f t="shared" si="130"/>
        <v>198.70676334315147</v>
      </c>
      <c r="V290" s="117">
        <f t="shared" si="130"/>
        <v>201.64909942732004</v>
      </c>
      <c r="W290" s="117">
        <f t="shared" ref="W290" si="131">W291+W294+W296+W305</f>
        <v>242.57567697265048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460.92527742215447</v>
      </c>
      <c r="D291" s="122">
        <f t="shared" si="132"/>
        <v>404.1062620100484</v>
      </c>
      <c r="E291" s="122">
        <f t="shared" si="132"/>
        <v>348.16627686194727</v>
      </c>
      <c r="F291" s="122">
        <f t="shared" si="132"/>
        <v>473.71522395423415</v>
      </c>
      <c r="G291" s="122">
        <f t="shared" si="132"/>
        <v>289.11967528042669</v>
      </c>
      <c r="H291" s="122">
        <f t="shared" si="132"/>
        <v>484.89635122871573</v>
      </c>
      <c r="I291" s="122">
        <f t="shared" si="132"/>
        <v>262.4983796743187</v>
      </c>
      <c r="J291" s="122">
        <f t="shared" si="132"/>
        <v>378.27509663363134</v>
      </c>
      <c r="K291" s="122">
        <f t="shared" si="132"/>
        <v>264.07451258203787</v>
      </c>
      <c r="L291" s="122">
        <f t="shared" si="132"/>
        <v>316.69047016650387</v>
      </c>
      <c r="M291" s="122">
        <f t="shared" si="132"/>
        <v>230.16525069060808</v>
      </c>
      <c r="N291" s="122">
        <f t="shared" si="132"/>
        <v>271.92911329415136</v>
      </c>
      <c r="O291" s="122">
        <f t="shared" si="132"/>
        <v>249.54236490565907</v>
      </c>
      <c r="P291" s="122">
        <f t="shared" si="132"/>
        <v>180.89320081485511</v>
      </c>
      <c r="Q291" s="122">
        <f t="shared" si="132"/>
        <v>245.8709577414817</v>
      </c>
      <c r="R291" s="122">
        <f t="shared" ref="R291:V291" si="133">SUM(R292:R293)</f>
        <v>264.47014774776801</v>
      </c>
      <c r="S291" s="122">
        <f t="shared" si="133"/>
        <v>205.39333212334091</v>
      </c>
      <c r="T291" s="122">
        <f t="shared" si="133"/>
        <v>184.648657217314</v>
      </c>
      <c r="U291" s="122">
        <f t="shared" si="133"/>
        <v>152.21218567264407</v>
      </c>
      <c r="V291" s="122">
        <f t="shared" si="133"/>
        <v>151.81727293284032</v>
      </c>
      <c r="W291" s="122">
        <f t="shared" ref="W291" si="134">SUM(W292:W293)</f>
        <v>184.17383638646541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453.93530724590767</v>
      </c>
      <c r="D292" s="98">
        <v>397.98046268127251</v>
      </c>
      <c r="E292" s="98">
        <v>343.06444926379169</v>
      </c>
      <c r="F292" s="98">
        <v>466.63037803945804</v>
      </c>
      <c r="G292" s="98">
        <v>284.83951760538554</v>
      </c>
      <c r="H292" s="98">
        <v>477.75860160090485</v>
      </c>
      <c r="I292" s="98">
        <v>258.58857505455006</v>
      </c>
      <c r="J292" s="98">
        <v>372.65710220015552</v>
      </c>
      <c r="K292" s="98">
        <v>260.21755255380918</v>
      </c>
      <c r="L292" s="98">
        <v>312.03366967406669</v>
      </c>
      <c r="M292" s="98">
        <v>226.76622787695823</v>
      </c>
      <c r="N292" s="98">
        <v>267.87375716083767</v>
      </c>
      <c r="O292" s="98">
        <v>245.76450300196069</v>
      </c>
      <c r="P292" s="98">
        <v>178.09765957100615</v>
      </c>
      <c r="Q292" s="98">
        <v>242.00839097621679</v>
      </c>
      <c r="R292" s="98">
        <v>260.28454258686901</v>
      </c>
      <c r="S292" s="98">
        <v>202.12783773537083</v>
      </c>
      <c r="T292" s="98">
        <v>181.70269360955371</v>
      </c>
      <c r="U292" s="98">
        <v>149.77638461695693</v>
      </c>
      <c r="V292" s="98">
        <v>149.38169655521088</v>
      </c>
      <c r="W292" s="98">
        <v>181.21396806166393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6.9899701762467812</v>
      </c>
      <c r="D293" s="98">
        <v>6.1257993287758969</v>
      </c>
      <c r="E293" s="98">
        <v>5.1018275981555812</v>
      </c>
      <c r="F293" s="98">
        <v>7.0848459147760972</v>
      </c>
      <c r="G293" s="98">
        <v>4.2801576750411687</v>
      </c>
      <c r="H293" s="98">
        <v>7.1377496278108641</v>
      </c>
      <c r="I293" s="98">
        <v>3.9098046197686638</v>
      </c>
      <c r="J293" s="98">
        <v>5.6179944334758103</v>
      </c>
      <c r="K293" s="98">
        <v>3.856960028228686</v>
      </c>
      <c r="L293" s="98">
        <v>4.6568004924372062</v>
      </c>
      <c r="M293" s="98">
        <v>3.3990228136498635</v>
      </c>
      <c r="N293" s="98">
        <v>4.0553561333136798</v>
      </c>
      <c r="O293" s="98">
        <v>3.7778619036983834</v>
      </c>
      <c r="P293" s="98">
        <v>2.7955412438489611</v>
      </c>
      <c r="Q293" s="98">
        <v>3.8625667652649156</v>
      </c>
      <c r="R293" s="98">
        <v>4.1856051608989944</v>
      </c>
      <c r="S293" s="98">
        <v>3.2654943879700919</v>
      </c>
      <c r="T293" s="98">
        <v>2.9459636077602882</v>
      </c>
      <c r="U293" s="98">
        <v>2.4358010556871248</v>
      </c>
      <c r="V293" s="98">
        <v>2.4355763776294479</v>
      </c>
      <c r="W293" s="98">
        <v>2.9598683248014788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0.12601135948152115</v>
      </c>
      <c r="D294" s="122">
        <f t="shared" si="135"/>
        <v>0.28161237058579297</v>
      </c>
      <c r="E294" s="122">
        <f t="shared" si="135"/>
        <v>0.16304364870970853</v>
      </c>
      <c r="F294" s="122">
        <f t="shared" si="135"/>
        <v>8.2144965091732358E-2</v>
      </c>
      <c r="G294" s="122">
        <f t="shared" si="135"/>
        <v>6.0329997552109854E-2</v>
      </c>
      <c r="H294" s="122">
        <f t="shared" si="135"/>
        <v>0.17550839647742097</v>
      </c>
      <c r="I294" s="122">
        <f t="shared" si="135"/>
        <v>2.4422737459022188E-2</v>
      </c>
      <c r="J294" s="122">
        <f t="shared" si="135"/>
        <v>0.16748628483023487</v>
      </c>
      <c r="K294" s="122">
        <f t="shared" si="135"/>
        <v>0.41288679809645973</v>
      </c>
      <c r="L294" s="122">
        <f t="shared" si="135"/>
        <v>0.29659422543828667</v>
      </c>
      <c r="M294" s="122">
        <f t="shared" si="135"/>
        <v>0.17718186275766248</v>
      </c>
      <c r="N294" s="122">
        <f t="shared" si="135"/>
        <v>0.16228564083415525</v>
      </c>
      <c r="O294" s="122">
        <f t="shared" si="135"/>
        <v>0.27731563891781652</v>
      </c>
      <c r="P294" s="122">
        <f t="shared" si="135"/>
        <v>0.12284767158376603</v>
      </c>
      <c r="Q294" s="122">
        <f t="shared" si="135"/>
        <v>0.2344030531830486</v>
      </c>
      <c r="R294" s="122">
        <f t="shared" si="135"/>
        <v>0.70921194640666452</v>
      </c>
      <c r="S294" s="122">
        <f t="shared" si="135"/>
        <v>0.70733763325123933</v>
      </c>
      <c r="T294" s="122">
        <f t="shared" si="135"/>
        <v>0.54117850324904415</v>
      </c>
      <c r="U294" s="122">
        <f t="shared" si="135"/>
        <v>1.0797565084780605</v>
      </c>
      <c r="V294" s="122">
        <f t="shared" si="135"/>
        <v>0.56408178575882773</v>
      </c>
      <c r="W294" s="122">
        <f t="shared" si="135"/>
        <v>2.0113267353678723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0.12601135948152115</v>
      </c>
      <c r="D295" s="98">
        <v>0.28161237058579297</v>
      </c>
      <c r="E295" s="98">
        <v>0.16304364870970853</v>
      </c>
      <c r="F295" s="98">
        <v>8.2144965091732358E-2</v>
      </c>
      <c r="G295" s="98">
        <v>6.0329997552109854E-2</v>
      </c>
      <c r="H295" s="98">
        <v>0.17550839647742097</v>
      </c>
      <c r="I295" s="98">
        <v>2.4422737459022188E-2</v>
      </c>
      <c r="J295" s="98">
        <v>0.16748628483023487</v>
      </c>
      <c r="K295" s="98">
        <v>0.41288679809645973</v>
      </c>
      <c r="L295" s="98">
        <v>0.29659422543828667</v>
      </c>
      <c r="M295" s="98">
        <v>0.17718186275766248</v>
      </c>
      <c r="N295" s="98">
        <v>0.16228564083415525</v>
      </c>
      <c r="O295" s="98">
        <v>0.27731563891781652</v>
      </c>
      <c r="P295" s="98">
        <v>0.12284767158376603</v>
      </c>
      <c r="Q295" s="98">
        <v>0.2344030531830486</v>
      </c>
      <c r="R295" s="98">
        <v>0.70921194640666452</v>
      </c>
      <c r="S295" s="98">
        <v>0.70733763325123933</v>
      </c>
      <c r="T295" s="98">
        <v>0.54117850324904415</v>
      </c>
      <c r="U295" s="98">
        <v>1.0797565084780605</v>
      </c>
      <c r="V295" s="98">
        <v>0.56408178575882773</v>
      </c>
      <c r="W295" s="98">
        <v>2.0113267353678723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42.540511290159891</v>
      </c>
      <c r="D296" s="122">
        <v>41.455599095860087</v>
      </c>
      <c r="E296" s="122">
        <v>36.021268144639123</v>
      </c>
      <c r="F296" s="122">
        <v>46.839057252868365</v>
      </c>
      <c r="G296" s="122">
        <v>27.833108437521091</v>
      </c>
      <c r="H296" s="122">
        <v>50.811407885041312</v>
      </c>
      <c r="I296" s="122">
        <v>30.552978186239418</v>
      </c>
      <c r="J296" s="122">
        <v>41.03309223775711</v>
      </c>
      <c r="K296" s="122">
        <v>27.044392672307264</v>
      </c>
      <c r="L296" s="122">
        <v>33.826507459161022</v>
      </c>
      <c r="M296" s="122">
        <v>33.516506134764271</v>
      </c>
      <c r="N296" s="122">
        <v>34.290753799439244</v>
      </c>
      <c r="O296" s="122">
        <v>30.133555613735549</v>
      </c>
      <c r="P296" s="122">
        <v>29.293949118997624</v>
      </c>
      <c r="Q296" s="122">
        <v>37.955582249961331</v>
      </c>
      <c r="R296" s="122">
        <v>38.698735235783403</v>
      </c>
      <c r="S296" s="122">
        <v>32.748846752587738</v>
      </c>
      <c r="T296" s="122">
        <v>31.862706619088019</v>
      </c>
      <c r="U296" s="122">
        <v>27.440009347346741</v>
      </c>
      <c r="V296" s="122">
        <v>30.102826596171663</v>
      </c>
      <c r="W296" s="122">
        <v>34.891188993101203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28.171473659931589</v>
      </c>
      <c r="D297" s="98">
        <v>39.11464907914079</v>
      </c>
      <c r="E297" s="98">
        <v>35.075538317757598</v>
      </c>
      <c r="F297" s="98">
        <v>44.572826927105623</v>
      </c>
      <c r="G297" s="98">
        <v>27.819408728709551</v>
      </c>
      <c r="H297" s="98">
        <v>46.219690936368735</v>
      </c>
      <c r="I297" s="98">
        <v>29.564171054136885</v>
      </c>
      <c r="J297" s="98">
        <v>30.259497812128604</v>
      </c>
      <c r="K297" s="98">
        <v>24.686244537177888</v>
      </c>
      <c r="L297" s="98">
        <v>25.799397925278914</v>
      </c>
      <c r="M297" s="98">
        <v>28.127399702986526</v>
      </c>
      <c r="N297" s="98">
        <v>20.421098942251767</v>
      </c>
      <c r="O297" s="98">
        <v>20.056280939600548</v>
      </c>
      <c r="P297" s="98">
        <v>18.893990753174776</v>
      </c>
      <c r="Q297" s="98">
        <v>22.942866648303777</v>
      </c>
      <c r="R297" s="98">
        <v>24.852720586125805</v>
      </c>
      <c r="S297" s="98">
        <v>25.641412558198116</v>
      </c>
      <c r="T297" s="98">
        <v>25.385308212248791</v>
      </c>
      <c r="U297" s="98">
        <v>25.876152819796701</v>
      </c>
      <c r="V297" s="98">
        <v>24.715646881641554</v>
      </c>
      <c r="W297" s="98">
        <v>23.731812074166402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4.2121099965967222E-3</v>
      </c>
      <c r="D298" s="98">
        <v>1.2471536196111563E-2</v>
      </c>
      <c r="E298" s="98">
        <v>3.3738606193719706E-3</v>
      </c>
      <c r="F298" s="98">
        <v>1.8194039331420945E-2</v>
      </c>
      <c r="G298" s="98">
        <v>1.3699708811539698E-2</v>
      </c>
      <c r="H298" s="98">
        <v>4.4210700391626424E-2</v>
      </c>
      <c r="I298" s="98">
        <v>3.1116167076523722E-2</v>
      </c>
      <c r="J298" s="98">
        <v>3.3091600080346853E-2</v>
      </c>
      <c r="K298" s="98">
        <v>4.1881387231257824E-2</v>
      </c>
      <c r="L298" s="98">
        <v>7.0959946783435784E-2</v>
      </c>
      <c r="M298" s="98">
        <v>9.6941588731141545E-2</v>
      </c>
      <c r="N298" s="98">
        <v>0</v>
      </c>
      <c r="O298" s="98">
        <v>0</v>
      </c>
      <c r="P298" s="98">
        <v>0</v>
      </c>
      <c r="Q298" s="98">
        <v>2.9516036753045299E-3</v>
      </c>
      <c r="R298" s="98">
        <v>3.477620959655648E-2</v>
      </c>
      <c r="S298" s="98">
        <v>1.351702373823461E-2</v>
      </c>
      <c r="T298" s="98">
        <v>4.2121853239755341E-2</v>
      </c>
      <c r="U298" s="98">
        <v>5.0074226523741536E-2</v>
      </c>
      <c r="V298" s="98">
        <v>2.4283318623456004E-2</v>
      </c>
      <c r="W298" s="98">
        <v>5.2942537149829355E-2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1.3957551781903031E-3</v>
      </c>
      <c r="D299" s="101">
        <v>3.788986103508377E-3</v>
      </c>
      <c r="E299" s="101">
        <v>1.1192152026188271E-3</v>
      </c>
      <c r="F299" s="101">
        <v>5.8500117916536554E-3</v>
      </c>
      <c r="G299" s="101">
        <v>4.0444311660768019E-3</v>
      </c>
      <c r="H299" s="101">
        <v>1.2453609493209181E-2</v>
      </c>
      <c r="I299" s="101">
        <v>1.0300901845783292E-2</v>
      </c>
      <c r="J299" s="101">
        <v>1.0163222429448403E-2</v>
      </c>
      <c r="K299" s="101">
        <v>1.1814513403794911E-2</v>
      </c>
      <c r="L299" s="101">
        <v>3.8593912751620156E-2</v>
      </c>
      <c r="M299" s="101">
        <v>2.5593462835644645E-2</v>
      </c>
      <c r="N299" s="101">
        <v>0</v>
      </c>
      <c r="O299" s="101">
        <v>0</v>
      </c>
      <c r="P299" s="101">
        <v>0</v>
      </c>
      <c r="Q299" s="101">
        <v>7.6656278825198065E-4</v>
      </c>
      <c r="R299" s="101">
        <v>8.2860090497624394E-3</v>
      </c>
      <c r="S299" s="101">
        <v>3.5541487496743383E-3</v>
      </c>
      <c r="T299" s="101">
        <v>1.0901266523155349E-2</v>
      </c>
      <c r="U299" s="101">
        <v>1.1886012254077937E-2</v>
      </c>
      <c r="V299" s="101">
        <v>5.9361795653849548E-3</v>
      </c>
      <c r="W299" s="101">
        <v>1.319591137055388E-2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2.8163548184064195E-3</v>
      </c>
      <c r="D300" s="104">
        <v>8.6825500926031862E-3</v>
      </c>
      <c r="E300" s="104">
        <v>2.2546454167531433E-3</v>
      </c>
      <c r="F300" s="104">
        <v>1.2344027539767289E-2</v>
      </c>
      <c r="G300" s="104">
        <v>9.655277645462897E-3</v>
      </c>
      <c r="H300" s="104">
        <v>3.1757090898417245E-2</v>
      </c>
      <c r="I300" s="104">
        <v>2.081526523074043E-2</v>
      </c>
      <c r="J300" s="104">
        <v>2.2928377650898453E-2</v>
      </c>
      <c r="K300" s="104">
        <v>3.0066873827462912E-2</v>
      </c>
      <c r="L300" s="104">
        <v>3.2366034031815628E-2</v>
      </c>
      <c r="M300" s="104">
        <v>7.1348125895496897E-2</v>
      </c>
      <c r="N300" s="104">
        <v>0</v>
      </c>
      <c r="O300" s="104">
        <v>0</v>
      </c>
      <c r="P300" s="104">
        <v>0</v>
      </c>
      <c r="Q300" s="104">
        <v>2.1850408870525491E-3</v>
      </c>
      <c r="R300" s="104">
        <v>2.6490200546794039E-2</v>
      </c>
      <c r="S300" s="104">
        <v>9.9628749885602719E-3</v>
      </c>
      <c r="T300" s="104">
        <v>3.1220586716599996E-2</v>
      </c>
      <c r="U300" s="104">
        <v>3.8188214269663602E-2</v>
      </c>
      <c r="V300" s="104">
        <v>1.834713905807105E-2</v>
      </c>
      <c r="W300" s="104">
        <v>3.9746625779275471E-2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14.045373590124111</v>
      </c>
      <c r="D301" s="101">
        <v>2.2791501170223691</v>
      </c>
      <c r="E301" s="101">
        <v>0.9142834527842032</v>
      </c>
      <c r="F301" s="101">
        <v>2.1766389399175008</v>
      </c>
      <c r="G301" s="101">
        <v>0</v>
      </c>
      <c r="H301" s="101">
        <v>4.3011814034794602</v>
      </c>
      <c r="I301" s="101">
        <v>0.87887827977075605</v>
      </c>
      <c r="J301" s="101">
        <v>10.043079023041743</v>
      </c>
      <c r="K301" s="101">
        <v>2.1302735534355577</v>
      </c>
      <c r="L301" s="101">
        <v>6.614676464458709</v>
      </c>
      <c r="M301" s="101">
        <v>4.6258127929641955</v>
      </c>
      <c r="N301" s="101">
        <v>12.732180928992713</v>
      </c>
      <c r="O301" s="101">
        <v>9.472443678207048</v>
      </c>
      <c r="P301" s="101">
        <v>9.3211611386130571</v>
      </c>
      <c r="Q301" s="101">
        <v>13.43589576835347</v>
      </c>
      <c r="R301" s="101">
        <v>12.214716097077019</v>
      </c>
      <c r="S301" s="101">
        <v>6.3117743560574171</v>
      </c>
      <c r="T301" s="101">
        <v>5.4125587647352198</v>
      </c>
      <c r="U301" s="101">
        <v>1.3206264008704347</v>
      </c>
      <c r="V301" s="101">
        <v>4.8841507170966283</v>
      </c>
      <c r="W301" s="101">
        <v>9.5941820126150894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0.31945193010759798</v>
      </c>
      <c r="D302" s="104">
        <v>4.932836350082051E-2</v>
      </c>
      <c r="E302" s="104">
        <v>2.8072513477952032E-2</v>
      </c>
      <c r="F302" s="104">
        <v>7.1397346513817336E-2</v>
      </c>
      <c r="G302" s="104">
        <v>0</v>
      </c>
      <c r="H302" s="104">
        <v>0.24632484480149108</v>
      </c>
      <c r="I302" s="104">
        <v>7.8812685255254367E-2</v>
      </c>
      <c r="J302" s="104">
        <v>0.69742380250641367</v>
      </c>
      <c r="K302" s="104">
        <v>0.18599319446256291</v>
      </c>
      <c r="L302" s="104">
        <v>1.3414731226399634</v>
      </c>
      <c r="M302" s="104">
        <v>0.66635205008240805</v>
      </c>
      <c r="N302" s="104">
        <v>1.137473928194769</v>
      </c>
      <c r="O302" s="104">
        <v>0.60483099592795253</v>
      </c>
      <c r="P302" s="104">
        <v>1.0787972272097917</v>
      </c>
      <c r="Q302" s="104">
        <v>1.57386822962878</v>
      </c>
      <c r="R302" s="104">
        <v>1.5965223429840183</v>
      </c>
      <c r="S302" s="104">
        <v>0.78214281459397472</v>
      </c>
      <c r="T302" s="104">
        <v>1.0227177888642507</v>
      </c>
      <c r="U302" s="104">
        <v>0.1931559001558657</v>
      </c>
      <c r="V302" s="104">
        <v>0.47874567881002661</v>
      </c>
      <c r="W302" s="104">
        <v>1.5122523691698819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9.7679341671131931E-2</v>
      </c>
      <c r="D303" s="98">
        <v>1.3856804757630141E-2</v>
      </c>
      <c r="E303" s="98">
        <v>8.6925613628823437E-3</v>
      </c>
      <c r="F303" s="98">
        <v>2.1527474392742114E-2</v>
      </c>
      <c r="G303" s="98">
        <v>0</v>
      </c>
      <c r="H303" s="98">
        <v>6.5551505017344538E-2</v>
      </c>
      <c r="I303" s="98">
        <v>2.4940267587711888E-2</v>
      </c>
      <c r="J303" s="98">
        <v>0.20567162067695033</v>
      </c>
      <c r="K303" s="98">
        <v>5.0549842353085649E-2</v>
      </c>
      <c r="L303" s="98">
        <v>0.71708847043379464</v>
      </c>
      <c r="M303" s="98">
        <v>0.17187949410147574</v>
      </c>
      <c r="N303" s="98">
        <v>0.36314985722764681</v>
      </c>
      <c r="O303" s="98">
        <v>0.19907288692697758</v>
      </c>
      <c r="P303" s="98">
        <v>0.25951546777558421</v>
      </c>
      <c r="Q303" s="98">
        <v>0.42738165172402376</v>
      </c>
      <c r="R303" s="98">
        <v>0.40132248365613421</v>
      </c>
      <c r="S303" s="98">
        <v>0.21807584036442526</v>
      </c>
      <c r="T303" s="98">
        <v>0.28221456012531232</v>
      </c>
      <c r="U303" s="98">
        <v>4.9125590231422933E-2</v>
      </c>
      <c r="V303" s="98">
        <v>0.12552464302179989</v>
      </c>
      <c r="W303" s="98">
        <v>0.40383254226727822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0.22177258843646602</v>
      </c>
      <c r="D304" s="98">
        <v>3.5471558743190371E-2</v>
      </c>
      <c r="E304" s="98">
        <v>1.9379952115069689E-2</v>
      </c>
      <c r="F304" s="98">
        <v>4.9869872121075222E-2</v>
      </c>
      <c r="G304" s="98">
        <v>0</v>
      </c>
      <c r="H304" s="98">
        <v>0.18077333978414656</v>
      </c>
      <c r="I304" s="98">
        <v>5.3872417667542485E-2</v>
      </c>
      <c r="J304" s="98">
        <v>0.49175218182946334</v>
      </c>
      <c r="K304" s="98">
        <v>0.13544335210947725</v>
      </c>
      <c r="L304" s="98">
        <v>0.62438465220616879</v>
      </c>
      <c r="M304" s="98">
        <v>0.49447255598093237</v>
      </c>
      <c r="N304" s="98">
        <v>0.77432407096712219</v>
      </c>
      <c r="O304" s="98">
        <v>0.40575810900097492</v>
      </c>
      <c r="P304" s="98">
        <v>0.81928175943420734</v>
      </c>
      <c r="Q304" s="98">
        <v>1.1464865779047564</v>
      </c>
      <c r="R304" s="98">
        <v>1.1951998593278841</v>
      </c>
      <c r="S304" s="98">
        <v>0.56406697422954943</v>
      </c>
      <c r="T304" s="98">
        <v>0.74050322873893837</v>
      </c>
      <c r="U304" s="98">
        <v>0.14403030992444277</v>
      </c>
      <c r="V304" s="98">
        <v>0.35322103578822672</v>
      </c>
      <c r="W304" s="98">
        <v>1.1084198269026038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27.039721078765044</v>
      </c>
      <c r="D305" s="122">
        <v>27.291575816878325</v>
      </c>
      <c r="E305" s="122">
        <v>22.384675195829203</v>
      </c>
      <c r="F305" s="122">
        <v>26.319752653774749</v>
      </c>
      <c r="G305" s="122">
        <v>16.045943863792729</v>
      </c>
      <c r="H305" s="122">
        <v>30.591799064649699</v>
      </c>
      <c r="I305" s="122">
        <v>20.568819279568576</v>
      </c>
      <c r="J305" s="122">
        <v>26.598610279070506</v>
      </c>
      <c r="K305" s="122">
        <v>15.858333997752091</v>
      </c>
      <c r="L305" s="122">
        <v>22.611074644428225</v>
      </c>
      <c r="M305" s="122">
        <v>22.153384745858023</v>
      </c>
      <c r="N305" s="122">
        <v>21.285971471089358</v>
      </c>
      <c r="O305" s="122">
        <v>18.534493992036875</v>
      </c>
      <c r="P305" s="122">
        <v>19.104615275639546</v>
      </c>
      <c r="Q305" s="122">
        <v>24.327812119118057</v>
      </c>
      <c r="R305" s="122">
        <v>25.01359031564775</v>
      </c>
      <c r="S305" s="122">
        <v>21.11251325558883</v>
      </c>
      <c r="T305" s="122">
        <v>20.480030785879585</v>
      </c>
      <c r="U305" s="122">
        <v>17.974811814682582</v>
      </c>
      <c r="V305" s="122">
        <v>19.164918112549241</v>
      </c>
      <c r="W305" s="122">
        <v>21.499324857715994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17.780541265076479</v>
      </c>
      <c r="D306" s="98">
        <v>25.750033967560118</v>
      </c>
      <c r="E306" s="98">
        <v>21.946248313829827</v>
      </c>
      <c r="F306" s="98">
        <v>25.211710489520915</v>
      </c>
      <c r="G306" s="98">
        <v>11.750536466497856</v>
      </c>
      <c r="H306" s="98">
        <v>27.841541811505827</v>
      </c>
      <c r="I306" s="98">
        <v>20.414534854844703</v>
      </c>
      <c r="J306" s="98">
        <v>22.418951182985975</v>
      </c>
      <c r="K306" s="98">
        <v>15.613810559382443</v>
      </c>
      <c r="L306" s="98">
        <v>19.976131873593207</v>
      </c>
      <c r="M306" s="98">
        <v>20.605144666834192</v>
      </c>
      <c r="N306" s="98">
        <v>14.55803538273835</v>
      </c>
      <c r="O306" s="98">
        <v>12.631040932572425</v>
      </c>
      <c r="P306" s="98">
        <v>16.925188348840692</v>
      </c>
      <c r="Q306" s="98">
        <v>19.178822829103488</v>
      </c>
      <c r="R306" s="98">
        <v>20.520069070177943</v>
      </c>
      <c r="S306" s="98">
        <v>16.840854086362313</v>
      </c>
      <c r="T306" s="98">
        <v>16.10913579152988</v>
      </c>
      <c r="U306" s="98">
        <v>14.94412462991645</v>
      </c>
      <c r="V306" s="98">
        <v>14.44847129625464</v>
      </c>
      <c r="W306" s="98">
        <v>15.867068274313192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9.259179813688565</v>
      </c>
      <c r="D307" s="33">
        <v>1.5415418493182069</v>
      </c>
      <c r="E307" s="33">
        <v>0.43842688199937629</v>
      </c>
      <c r="F307" s="33">
        <v>1.1080421642538352</v>
      </c>
      <c r="G307" s="33">
        <v>4.2954073972948716</v>
      </c>
      <c r="H307" s="33">
        <v>2.7502572531438725</v>
      </c>
      <c r="I307" s="33">
        <v>0.15428442472387313</v>
      </c>
      <c r="J307" s="33">
        <v>4.1796590960845323</v>
      </c>
      <c r="K307" s="33">
        <v>0.24452343836964782</v>
      </c>
      <c r="L307" s="33">
        <v>2.6349427708350173</v>
      </c>
      <c r="M307" s="33">
        <v>1.54824007902383</v>
      </c>
      <c r="N307" s="33">
        <v>6.7279360883510089</v>
      </c>
      <c r="O307" s="33">
        <v>5.903453059464451</v>
      </c>
      <c r="P307" s="33">
        <v>2.1794269267988535</v>
      </c>
      <c r="Q307" s="33">
        <v>5.1489892900145673</v>
      </c>
      <c r="R307" s="33">
        <v>4.4935212454698075</v>
      </c>
      <c r="S307" s="33">
        <v>4.2716591692265151</v>
      </c>
      <c r="T307" s="33">
        <v>4.3708949943497029</v>
      </c>
      <c r="U307" s="33">
        <v>3.0306871847661325</v>
      </c>
      <c r="V307" s="33">
        <v>4.7164468162946003</v>
      </c>
      <c r="W307" s="33">
        <v>5.6322565834028016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339.1129338344125</v>
      </c>
      <c r="D309" s="117">
        <f t="shared" si="136"/>
        <v>304.21884887189981</v>
      </c>
      <c r="E309" s="117">
        <f t="shared" si="136"/>
        <v>264.20728461952649</v>
      </c>
      <c r="F309" s="117">
        <f t="shared" si="136"/>
        <v>359.51768171640845</v>
      </c>
      <c r="G309" s="117">
        <f t="shared" si="136"/>
        <v>221.94024000064823</v>
      </c>
      <c r="H309" s="117">
        <f t="shared" si="136"/>
        <v>381.22924149351417</v>
      </c>
      <c r="I309" s="117">
        <f t="shared" si="136"/>
        <v>212.714361864484</v>
      </c>
      <c r="J309" s="117">
        <f t="shared" si="136"/>
        <v>307.56581252325958</v>
      </c>
      <c r="K309" s="117">
        <f t="shared" si="136"/>
        <v>214.53294074472751</v>
      </c>
      <c r="L309" s="117">
        <f t="shared" si="136"/>
        <v>263.5597952444395</v>
      </c>
      <c r="M309" s="117">
        <f t="shared" si="136"/>
        <v>204.0223208346689</v>
      </c>
      <c r="N309" s="117">
        <f t="shared" si="136"/>
        <v>239.46525804760563</v>
      </c>
      <c r="O309" s="117">
        <f t="shared" si="136"/>
        <v>223.51719237666728</v>
      </c>
      <c r="P309" s="117">
        <f t="shared" si="136"/>
        <v>174.81439288030168</v>
      </c>
      <c r="Q309" s="117">
        <f t="shared" si="136"/>
        <v>240.6952325036273</v>
      </c>
      <c r="R309" s="117">
        <f t="shared" ref="R309:V309" si="137">R310+R313+R315+R324</f>
        <v>261.25298725540017</v>
      </c>
      <c r="S309" s="117">
        <f t="shared" si="137"/>
        <v>209.11532129250799</v>
      </c>
      <c r="T309" s="117">
        <f t="shared" si="137"/>
        <v>192.360851079589</v>
      </c>
      <c r="U309" s="117">
        <f t="shared" si="137"/>
        <v>163.95813472625221</v>
      </c>
      <c r="V309" s="117">
        <f t="shared" si="137"/>
        <v>165.79097379791151</v>
      </c>
      <c r="W309" s="117">
        <f t="shared" ref="W309" si="138">W310+W313+W315+W324</f>
        <v>204.62439090400431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292.92158640611154</v>
      </c>
      <c r="D310" s="122">
        <f t="shared" si="139"/>
        <v>260.10700721452679</v>
      </c>
      <c r="E310" s="122">
        <f t="shared" si="139"/>
        <v>226.87882680994309</v>
      </c>
      <c r="F310" s="122">
        <f t="shared" si="139"/>
        <v>312.55990174704709</v>
      </c>
      <c r="G310" s="122">
        <f t="shared" si="139"/>
        <v>193.07673446140751</v>
      </c>
      <c r="H310" s="122">
        <f t="shared" si="139"/>
        <v>327.70370464425565</v>
      </c>
      <c r="I310" s="122">
        <f t="shared" si="139"/>
        <v>179.53025168031434</v>
      </c>
      <c r="J310" s="122">
        <f t="shared" si="139"/>
        <v>261.79403954242048</v>
      </c>
      <c r="K310" s="122">
        <f t="shared" si="139"/>
        <v>184.94450348976517</v>
      </c>
      <c r="L310" s="122">
        <f t="shared" si="139"/>
        <v>224.51797625064739</v>
      </c>
      <c r="M310" s="122">
        <f t="shared" si="139"/>
        <v>165.70450485046484</v>
      </c>
      <c r="N310" s="122">
        <f t="shared" si="139"/>
        <v>199.61294693852341</v>
      </c>
      <c r="O310" s="122">
        <f t="shared" si="139"/>
        <v>187.59143237734793</v>
      </c>
      <c r="P310" s="122">
        <f t="shared" si="139"/>
        <v>139.54073641836189</v>
      </c>
      <c r="Q310" s="122">
        <f t="shared" si="139"/>
        <v>193.76680553048485</v>
      </c>
      <c r="R310" s="122">
        <f t="shared" ref="R310:V310" si="140">SUM(R311:R312)</f>
        <v>210.94392338387814</v>
      </c>
      <c r="S310" s="122">
        <f t="shared" si="140"/>
        <v>165.34291620085705</v>
      </c>
      <c r="T310" s="122">
        <f t="shared" si="140"/>
        <v>149.74132375013755</v>
      </c>
      <c r="U310" s="122">
        <f t="shared" si="140"/>
        <v>124.19875487824419</v>
      </c>
      <c r="V310" s="122">
        <f t="shared" si="140"/>
        <v>124.54380489257733</v>
      </c>
      <c r="W310" s="122">
        <f t="shared" ref="W310" si="141">SUM(W311:W312)</f>
        <v>151.66538590204445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285.93161622986474</v>
      </c>
      <c r="D311" s="98">
        <v>253.98120788575091</v>
      </c>
      <c r="E311" s="98">
        <v>221.77699921178751</v>
      </c>
      <c r="F311" s="98">
        <v>305.47505583227098</v>
      </c>
      <c r="G311" s="98">
        <v>188.79657678636633</v>
      </c>
      <c r="H311" s="98">
        <v>320.56595501644478</v>
      </c>
      <c r="I311" s="98">
        <v>175.62044706054567</v>
      </c>
      <c r="J311" s="98">
        <v>256.17604510894466</v>
      </c>
      <c r="K311" s="98">
        <v>181.08754346153648</v>
      </c>
      <c r="L311" s="98">
        <v>219.86117575821018</v>
      </c>
      <c r="M311" s="98">
        <v>162.30548203681499</v>
      </c>
      <c r="N311" s="98">
        <v>195.55759080520971</v>
      </c>
      <c r="O311" s="98">
        <v>183.81357047364955</v>
      </c>
      <c r="P311" s="98">
        <v>136.74519517451293</v>
      </c>
      <c r="Q311" s="98">
        <v>189.90423876521993</v>
      </c>
      <c r="R311" s="98">
        <v>206.75831822297914</v>
      </c>
      <c r="S311" s="98">
        <v>162.07742181288697</v>
      </c>
      <c r="T311" s="98">
        <v>146.79536014237726</v>
      </c>
      <c r="U311" s="98">
        <v>121.76295382255707</v>
      </c>
      <c r="V311" s="98">
        <v>122.10822851494788</v>
      </c>
      <c r="W311" s="98">
        <v>148.70551757724297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6.9899701762467812</v>
      </c>
      <c r="D312" s="98">
        <v>6.1257993287758969</v>
      </c>
      <c r="E312" s="98">
        <v>5.1018275981555812</v>
      </c>
      <c r="F312" s="98">
        <v>7.0848459147760972</v>
      </c>
      <c r="G312" s="98">
        <v>4.2801576750411687</v>
      </c>
      <c r="H312" s="98">
        <v>7.1377496278108641</v>
      </c>
      <c r="I312" s="98">
        <v>3.9098046197686638</v>
      </c>
      <c r="J312" s="98">
        <v>5.6179944334758103</v>
      </c>
      <c r="K312" s="98">
        <v>3.856960028228686</v>
      </c>
      <c r="L312" s="98">
        <v>4.6568004924372062</v>
      </c>
      <c r="M312" s="98">
        <v>3.3990228136498635</v>
      </c>
      <c r="N312" s="98">
        <v>4.0553561333136798</v>
      </c>
      <c r="O312" s="98">
        <v>3.7778619036983834</v>
      </c>
      <c r="P312" s="98">
        <v>2.7955412438489611</v>
      </c>
      <c r="Q312" s="98">
        <v>3.8625667652649156</v>
      </c>
      <c r="R312" s="98">
        <v>4.1856051608989944</v>
      </c>
      <c r="S312" s="98">
        <v>3.2654943879700919</v>
      </c>
      <c r="T312" s="98">
        <v>2.9459636077602882</v>
      </c>
      <c r="U312" s="98">
        <v>2.4358010556871248</v>
      </c>
      <c r="V312" s="98">
        <v>2.4355763776294479</v>
      </c>
      <c r="W312" s="98">
        <v>2.9598683248014788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0.29126256900058139</v>
      </c>
      <c r="D313" s="122">
        <f t="shared" si="142"/>
        <v>0.67257157433193482</v>
      </c>
      <c r="E313" s="122">
        <f t="shared" si="142"/>
        <v>0.40206391803397001</v>
      </c>
      <c r="F313" s="122">
        <f t="shared" si="142"/>
        <v>0.20895821786786534</v>
      </c>
      <c r="G313" s="122">
        <f t="shared" si="142"/>
        <v>0.15820320076613145</v>
      </c>
      <c r="H313" s="122">
        <f t="shared" si="142"/>
        <v>0.47413166929548262</v>
      </c>
      <c r="I313" s="122">
        <f t="shared" si="142"/>
        <v>6.7931006483165787E-2</v>
      </c>
      <c r="J313" s="122">
        <f t="shared" si="142"/>
        <v>0.47950001311964074</v>
      </c>
      <c r="K313" s="122">
        <f t="shared" si="142"/>
        <v>1.2165261024650367</v>
      </c>
      <c r="L313" s="122">
        <f t="shared" si="142"/>
        <v>0.89927740312879501</v>
      </c>
      <c r="M313" s="122">
        <f t="shared" si="142"/>
        <v>0.55533737244741244</v>
      </c>
      <c r="N313" s="122">
        <f t="shared" si="142"/>
        <v>0.52871590001534097</v>
      </c>
      <c r="O313" s="122">
        <f t="shared" si="142"/>
        <v>0.94442617122204231</v>
      </c>
      <c r="P313" s="122">
        <f t="shared" si="142"/>
        <v>0.43804296449542912</v>
      </c>
      <c r="Q313" s="122">
        <f t="shared" si="142"/>
        <v>0.86807964708204521</v>
      </c>
      <c r="R313" s="122">
        <f t="shared" si="142"/>
        <v>2.6877017437813042</v>
      </c>
      <c r="S313" s="122">
        <f t="shared" si="142"/>
        <v>2.7292077571583309</v>
      </c>
      <c r="T313" s="122">
        <f t="shared" si="142"/>
        <v>2.1191695883787038</v>
      </c>
      <c r="U313" s="122">
        <f t="shared" si="142"/>
        <v>4.2845979403353409</v>
      </c>
      <c r="V313" s="122">
        <f t="shared" si="142"/>
        <v>2.2684057087995364</v>
      </c>
      <c r="W313" s="122">
        <f t="shared" si="142"/>
        <v>8.1933247523484471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0.29126256900058139</v>
      </c>
      <c r="D314" s="98">
        <v>0.67257157433193482</v>
      </c>
      <c r="E314" s="98">
        <v>0.40206391803397001</v>
      </c>
      <c r="F314" s="98">
        <v>0.20895821786786534</v>
      </c>
      <c r="G314" s="98">
        <v>0.15820320076613145</v>
      </c>
      <c r="H314" s="98">
        <v>0.47413166929548262</v>
      </c>
      <c r="I314" s="98">
        <v>6.7931006483165787E-2</v>
      </c>
      <c r="J314" s="98">
        <v>0.47950001311964074</v>
      </c>
      <c r="K314" s="98">
        <v>1.2165261024650367</v>
      </c>
      <c r="L314" s="98">
        <v>0.89927740312879501</v>
      </c>
      <c r="M314" s="98">
        <v>0.55533737244741244</v>
      </c>
      <c r="N314" s="98">
        <v>0.52871590001534097</v>
      </c>
      <c r="O314" s="98">
        <v>0.94442617122204231</v>
      </c>
      <c r="P314" s="98">
        <v>0.43804296449542912</v>
      </c>
      <c r="Q314" s="98">
        <v>0.86807964708204521</v>
      </c>
      <c r="R314" s="98">
        <v>2.6877017437813042</v>
      </c>
      <c r="S314" s="98">
        <v>2.7292077571583309</v>
      </c>
      <c r="T314" s="98">
        <v>2.1191695883787038</v>
      </c>
      <c r="U314" s="98">
        <v>4.2845979403353409</v>
      </c>
      <c r="V314" s="98">
        <v>2.2684057087995364</v>
      </c>
      <c r="W314" s="98">
        <v>8.1933247523484471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27.742767248956664</v>
      </c>
      <c r="D315" s="122">
        <v>26.307531663675071</v>
      </c>
      <c r="E315" s="122">
        <v>22.995978430218784</v>
      </c>
      <c r="F315" s="122">
        <v>30.267595843471192</v>
      </c>
      <c r="G315" s="122">
        <v>18.077005417745298</v>
      </c>
      <c r="H315" s="122">
        <v>33.639862347949801</v>
      </c>
      <c r="I315" s="122">
        <v>20.329619092195944</v>
      </c>
      <c r="J315" s="122">
        <v>28.102146608669162</v>
      </c>
      <c r="K315" s="122">
        <v>18.483879944916875</v>
      </c>
      <c r="L315" s="122">
        <v>23.658507097114803</v>
      </c>
      <c r="M315" s="122">
        <v>23.73606253718804</v>
      </c>
      <c r="N315" s="122">
        <v>24.941568558352653</v>
      </c>
      <c r="O315" s="122">
        <v>22.423084701246282</v>
      </c>
      <c r="P315" s="122">
        <v>22.566561343524285</v>
      </c>
      <c r="Q315" s="122">
        <v>29.9634884224029</v>
      </c>
      <c r="R315" s="122">
        <v>31.1569991690812</v>
      </c>
      <c r="S315" s="122">
        <v>26.969528758806856</v>
      </c>
      <c r="T315" s="122">
        <v>26.710390877696966</v>
      </c>
      <c r="U315" s="122">
        <v>23.485041493614048</v>
      </c>
      <c r="V315" s="122">
        <v>25.766755128643172</v>
      </c>
      <c r="W315" s="122">
        <v>29.788473418390062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17.58222527342879</v>
      </c>
      <c r="D316" s="98">
        <v>24.647886081958355</v>
      </c>
      <c r="E316" s="98">
        <v>22.323317082510389</v>
      </c>
      <c r="F316" s="98">
        <v>28.650395966275333</v>
      </c>
      <c r="G316" s="98">
        <v>18.064723860982891</v>
      </c>
      <c r="H316" s="98">
        <v>30.327012462614906</v>
      </c>
      <c r="I316" s="98">
        <v>19.606893427887318</v>
      </c>
      <c r="J316" s="98">
        <v>20.294657787750502</v>
      </c>
      <c r="K316" s="98">
        <v>16.756311084467825</v>
      </c>
      <c r="L316" s="98">
        <v>17.736714283929906</v>
      </c>
      <c r="M316" s="98">
        <v>19.707857191611268</v>
      </c>
      <c r="N316" s="98">
        <v>14.692704991149853</v>
      </c>
      <c r="O316" s="98">
        <v>14.938405327590148</v>
      </c>
      <c r="P316" s="98">
        <v>14.629784593988257</v>
      </c>
      <c r="Q316" s="98">
        <v>18.365985237555357</v>
      </c>
      <c r="R316" s="98">
        <v>20.322995655814815</v>
      </c>
      <c r="S316" s="98">
        <v>21.370998953827151</v>
      </c>
      <c r="T316" s="98">
        <v>21.507928531805209</v>
      </c>
      <c r="U316" s="98">
        <v>22.219598366198348</v>
      </c>
      <c r="V316" s="98">
        <v>21.434676528431162</v>
      </c>
      <c r="W316" s="98">
        <v>20.686303832240604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3.6874658673254077E-3</v>
      </c>
      <c r="D317" s="98">
        <v>1.1070159339881373E-2</v>
      </c>
      <c r="E317" s="98">
        <v>2.9669536819972807E-3</v>
      </c>
      <c r="F317" s="98">
        <v>1.6104281618162596E-2</v>
      </c>
      <c r="G317" s="98">
        <v>1.2281556762406571E-2</v>
      </c>
      <c r="H317" s="98">
        <v>3.9928516597153574E-2</v>
      </c>
      <c r="I317" s="98">
        <v>2.7646800751610023E-2</v>
      </c>
      <c r="J317" s="98">
        <v>2.9744720820472567E-2</v>
      </c>
      <c r="K317" s="98">
        <v>3.8086224912131129E-2</v>
      </c>
      <c r="L317" s="98">
        <v>5.8898792879791939E-2</v>
      </c>
      <c r="M317" s="98">
        <v>8.9280544673267501E-2</v>
      </c>
      <c r="N317" s="98">
        <v>0</v>
      </c>
      <c r="O317" s="98">
        <v>0</v>
      </c>
      <c r="P317" s="98">
        <v>0</v>
      </c>
      <c r="Q317" s="98">
        <v>2.798681765871675E-3</v>
      </c>
      <c r="R317" s="98">
        <v>3.3265978890206986E-2</v>
      </c>
      <c r="S317" s="98">
        <v>1.2925102948452897E-2</v>
      </c>
      <c r="T317" s="98">
        <v>4.0456781893976404E-2</v>
      </c>
      <c r="U317" s="98">
        <v>4.8394616291654702E-2</v>
      </c>
      <c r="V317" s="98">
        <v>2.3495298416716919E-2</v>
      </c>
      <c r="W317" s="98">
        <v>5.1249103175502055E-2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8.7111104891898804E-4</v>
      </c>
      <c r="D318" s="101">
        <v>2.3876092472781864E-3</v>
      </c>
      <c r="E318" s="101">
        <v>7.1230826524413756E-4</v>
      </c>
      <c r="F318" s="101">
        <v>3.7602540783953061E-3</v>
      </c>
      <c r="G318" s="101">
        <v>2.6262791169436744E-3</v>
      </c>
      <c r="H318" s="101">
        <v>8.1714256987363305E-3</v>
      </c>
      <c r="I318" s="101">
        <v>6.8315355208695928E-3</v>
      </c>
      <c r="J318" s="101">
        <v>6.8163431695741133E-3</v>
      </c>
      <c r="K318" s="101">
        <v>8.0193510846682178E-3</v>
      </c>
      <c r="L318" s="101">
        <v>2.6532758847976314E-2</v>
      </c>
      <c r="M318" s="101">
        <v>1.7932418777770607E-2</v>
      </c>
      <c r="N318" s="101">
        <v>0</v>
      </c>
      <c r="O318" s="101">
        <v>0</v>
      </c>
      <c r="P318" s="101">
        <v>0</v>
      </c>
      <c r="Q318" s="101">
        <v>6.1364087881912613E-4</v>
      </c>
      <c r="R318" s="101">
        <v>6.7757783434129453E-3</v>
      </c>
      <c r="S318" s="101">
        <v>2.9622279598926255E-3</v>
      </c>
      <c r="T318" s="101">
        <v>9.2361951773764044E-3</v>
      </c>
      <c r="U318" s="101">
        <v>1.0206402021991096E-2</v>
      </c>
      <c r="V318" s="101">
        <v>5.1481593586458702E-3</v>
      </c>
      <c r="W318" s="101">
        <v>1.1502477396226582E-2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2.8163548184064195E-3</v>
      </c>
      <c r="D319" s="104">
        <v>8.6825500926031862E-3</v>
      </c>
      <c r="E319" s="104">
        <v>2.2546454167531433E-3</v>
      </c>
      <c r="F319" s="104">
        <v>1.2344027539767289E-2</v>
      </c>
      <c r="G319" s="104">
        <v>9.655277645462897E-3</v>
      </c>
      <c r="H319" s="104">
        <v>3.1757090898417245E-2</v>
      </c>
      <c r="I319" s="104">
        <v>2.081526523074043E-2</v>
      </c>
      <c r="J319" s="104">
        <v>2.2928377650898453E-2</v>
      </c>
      <c r="K319" s="104">
        <v>3.0066873827462912E-2</v>
      </c>
      <c r="L319" s="104">
        <v>3.2366034031815628E-2</v>
      </c>
      <c r="M319" s="104">
        <v>7.1348125895496897E-2</v>
      </c>
      <c r="N319" s="104">
        <v>0</v>
      </c>
      <c r="O319" s="104">
        <v>0</v>
      </c>
      <c r="P319" s="104">
        <v>0</v>
      </c>
      <c r="Q319" s="104">
        <v>2.1850408870525491E-3</v>
      </c>
      <c r="R319" s="104">
        <v>2.6490200546794039E-2</v>
      </c>
      <c r="S319" s="104">
        <v>9.9628749885602719E-3</v>
      </c>
      <c r="T319" s="104">
        <v>3.1220586716599996E-2</v>
      </c>
      <c r="U319" s="104">
        <v>3.8188214269663602E-2</v>
      </c>
      <c r="V319" s="104">
        <v>1.834713905807105E-2</v>
      </c>
      <c r="W319" s="104">
        <v>3.9746625779275471E-2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9.8664650344603881</v>
      </c>
      <c r="D320" s="101">
        <v>1.6033557616633287</v>
      </c>
      <c r="E320" s="101">
        <v>0.64418979933683274</v>
      </c>
      <c r="F320" s="101">
        <v>1.5360339837313315</v>
      </c>
      <c r="G320" s="101">
        <v>0</v>
      </c>
      <c r="H320" s="101">
        <v>3.0457300406585204</v>
      </c>
      <c r="I320" s="101">
        <v>0.62351278338809191</v>
      </c>
      <c r="J320" s="101">
        <v>7.1397768508753243</v>
      </c>
      <c r="K320" s="101">
        <v>1.5180178243127533</v>
      </c>
      <c r="L320" s="101">
        <v>4.7261532432802351</v>
      </c>
      <c r="M320" s="101">
        <v>3.3210531868149764</v>
      </c>
      <c r="N320" s="101">
        <v>9.2117986978912665</v>
      </c>
      <c r="O320" s="101">
        <v>6.9332128555351291</v>
      </c>
      <c r="P320" s="101">
        <v>6.92470066902903</v>
      </c>
      <c r="Q320" s="101">
        <v>10.126116844809898</v>
      </c>
      <c r="R320" s="101">
        <v>9.2999807276805164</v>
      </c>
      <c r="S320" s="101">
        <v>4.8538346370765755</v>
      </c>
      <c r="T320" s="101">
        <v>4.2023869700886776</v>
      </c>
      <c r="U320" s="101">
        <v>1.034534845960535</v>
      </c>
      <c r="V320" s="101">
        <v>3.856254958492694</v>
      </c>
      <c r="W320" s="101">
        <v>7.6216929382695708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0.29038947520016062</v>
      </c>
      <c r="D321" s="104">
        <v>4.5219660713505673E-2</v>
      </c>
      <c r="E321" s="104">
        <v>2.5504594689564536E-2</v>
      </c>
      <c r="F321" s="104">
        <v>6.5061611846365261E-2</v>
      </c>
      <c r="G321" s="104">
        <v>0</v>
      </c>
      <c r="H321" s="104">
        <v>0.2271913280792216</v>
      </c>
      <c r="I321" s="104">
        <v>7.1566080168923463E-2</v>
      </c>
      <c r="J321" s="104">
        <v>0.63796724922286441</v>
      </c>
      <c r="K321" s="104">
        <v>0.17146481122416699</v>
      </c>
      <c r="L321" s="104">
        <v>1.1367407770248716</v>
      </c>
      <c r="M321" s="104">
        <v>0.61787161408852886</v>
      </c>
      <c r="N321" s="104">
        <v>1.0370648693115336</v>
      </c>
      <c r="O321" s="104">
        <v>0.55146651812100256</v>
      </c>
      <c r="P321" s="104">
        <v>1.0120760805069964</v>
      </c>
      <c r="Q321" s="104">
        <v>1.4685876582717756</v>
      </c>
      <c r="R321" s="104">
        <v>1.5007568066956631</v>
      </c>
      <c r="S321" s="104">
        <v>0.73177006495467678</v>
      </c>
      <c r="T321" s="104">
        <v>0.95961859390910065</v>
      </c>
      <c r="U321" s="104">
        <v>0.18251366516350831</v>
      </c>
      <c r="V321" s="104">
        <v>0.45232834330259974</v>
      </c>
      <c r="W321" s="104">
        <v>1.4292275447043865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6.8616886763694596E-2</v>
      </c>
      <c r="D322" s="98">
        <v>9.7481019703153041E-3</v>
      </c>
      <c r="E322" s="98">
        <v>6.1246425744948488E-3</v>
      </c>
      <c r="F322" s="98">
        <v>1.5191739725290039E-2</v>
      </c>
      <c r="G322" s="98">
        <v>0</v>
      </c>
      <c r="H322" s="98">
        <v>4.6417988295075034E-2</v>
      </c>
      <c r="I322" s="98">
        <v>1.7693662501380984E-2</v>
      </c>
      <c r="J322" s="98">
        <v>0.14621506739340104</v>
      </c>
      <c r="K322" s="98">
        <v>3.6021459114689729E-2</v>
      </c>
      <c r="L322" s="98">
        <v>0.51235612481870274</v>
      </c>
      <c r="M322" s="98">
        <v>0.12339905810759648</v>
      </c>
      <c r="N322" s="98">
        <v>0.2627407983444115</v>
      </c>
      <c r="O322" s="98">
        <v>0.14570840912002764</v>
      </c>
      <c r="P322" s="98">
        <v>0.19279432107278904</v>
      </c>
      <c r="Q322" s="98">
        <v>0.32210108036701923</v>
      </c>
      <c r="R322" s="98">
        <v>0.30555694736777911</v>
      </c>
      <c r="S322" s="98">
        <v>0.16770309072512735</v>
      </c>
      <c r="T322" s="98">
        <v>0.21911536517016228</v>
      </c>
      <c r="U322" s="98">
        <v>3.8483355239065528E-2</v>
      </c>
      <c r="V322" s="98">
        <v>9.910730751437305E-2</v>
      </c>
      <c r="W322" s="98">
        <v>0.3208077178017828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0.22177258843646602</v>
      </c>
      <c r="D323" s="98">
        <v>3.5471558743190371E-2</v>
      </c>
      <c r="E323" s="98">
        <v>1.9379952115069689E-2</v>
      </c>
      <c r="F323" s="98">
        <v>4.9869872121075222E-2</v>
      </c>
      <c r="G323" s="98">
        <v>0</v>
      </c>
      <c r="H323" s="98">
        <v>0.18077333978414656</v>
      </c>
      <c r="I323" s="98">
        <v>5.3872417667542485E-2</v>
      </c>
      <c r="J323" s="98">
        <v>0.49175218182946334</v>
      </c>
      <c r="K323" s="98">
        <v>0.13544335210947725</v>
      </c>
      <c r="L323" s="98">
        <v>0.62438465220616879</v>
      </c>
      <c r="M323" s="98">
        <v>0.49447255598093237</v>
      </c>
      <c r="N323" s="98">
        <v>0.77432407096712219</v>
      </c>
      <c r="O323" s="98">
        <v>0.40575810900097492</v>
      </c>
      <c r="P323" s="98">
        <v>0.81928175943420734</v>
      </c>
      <c r="Q323" s="98">
        <v>1.1464865779047564</v>
      </c>
      <c r="R323" s="98">
        <v>1.1951998593278841</v>
      </c>
      <c r="S323" s="98">
        <v>0.56406697422954943</v>
      </c>
      <c r="T323" s="98">
        <v>0.74050322873893837</v>
      </c>
      <c r="U323" s="98">
        <v>0.14403030992444277</v>
      </c>
      <c r="V323" s="98">
        <v>0.35322103578822672</v>
      </c>
      <c r="W323" s="98">
        <v>1.1084198269026038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18.157317610343664</v>
      </c>
      <c r="D324" s="122">
        <v>17.131738419366023</v>
      </c>
      <c r="E324" s="122">
        <v>13.930415461330632</v>
      </c>
      <c r="F324" s="122">
        <v>16.481225908022267</v>
      </c>
      <c r="G324" s="122">
        <v>10.628296920729305</v>
      </c>
      <c r="H324" s="122">
        <v>19.411542832013193</v>
      </c>
      <c r="I324" s="122">
        <v>12.786560085490548</v>
      </c>
      <c r="J324" s="122">
        <v>17.190126359050272</v>
      </c>
      <c r="K324" s="122">
        <v>9.8880312075804397</v>
      </c>
      <c r="L324" s="122">
        <v>14.48403449354851</v>
      </c>
      <c r="M324" s="122">
        <v>14.026416074568608</v>
      </c>
      <c r="N324" s="122">
        <v>14.382026650714241</v>
      </c>
      <c r="O324" s="122">
        <v>12.558249126851045</v>
      </c>
      <c r="P324" s="122">
        <v>12.269052153920095</v>
      </c>
      <c r="Q324" s="122">
        <v>16.096858903657512</v>
      </c>
      <c r="R324" s="122">
        <v>16.464362958659507</v>
      </c>
      <c r="S324" s="122">
        <v>14.073668575685751</v>
      </c>
      <c r="T324" s="122">
        <v>13.789966863375794</v>
      </c>
      <c r="U324" s="122">
        <v>11.98974041405862</v>
      </c>
      <c r="V324" s="122">
        <v>13.212008067891485</v>
      </c>
      <c r="W324" s="122">
        <v>14.977206831221359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10.99982441099818</v>
      </c>
      <c r="D325" s="98">
        <v>15.938005993233601</v>
      </c>
      <c r="E325" s="98">
        <v>13.590290189893203</v>
      </c>
      <c r="F325" s="98">
        <v>15.620052789889598</v>
      </c>
      <c r="G325" s="98">
        <v>7.2836107609234189</v>
      </c>
      <c r="H325" s="98">
        <v>17.265873858810835</v>
      </c>
      <c r="I325" s="98">
        <v>12.665951921481019</v>
      </c>
      <c r="J325" s="98">
        <v>13.915894417195952</v>
      </c>
      <c r="K325" s="98">
        <v>9.6960449287210366</v>
      </c>
      <c r="L325" s="98">
        <v>12.410201884745231</v>
      </c>
      <c r="M325" s="98">
        <v>12.803859064317908</v>
      </c>
      <c r="N325" s="98">
        <v>9.0462375444498111</v>
      </c>
      <c r="O325" s="98">
        <v>7.8488198239442806</v>
      </c>
      <c r="P325" s="98">
        <v>10.51716596799255</v>
      </c>
      <c r="Q325" s="98">
        <v>11.917554984150113</v>
      </c>
      <c r="R325" s="98">
        <v>12.769126495135129</v>
      </c>
      <c r="S325" s="98">
        <v>10.503977545506693</v>
      </c>
      <c r="T325" s="98">
        <v>10.074747094811219</v>
      </c>
      <c r="U325" s="98">
        <v>9.372234996108487</v>
      </c>
      <c r="V325" s="98">
        <v>9.0848725267736974</v>
      </c>
      <c r="W325" s="98">
        <v>10.000737139937643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7.1574931993454847</v>
      </c>
      <c r="D326" s="33">
        <v>1.1937324261324214</v>
      </c>
      <c r="E326" s="33">
        <v>0.34012527143742949</v>
      </c>
      <c r="F326" s="33">
        <v>0.86117311813266906</v>
      </c>
      <c r="G326" s="33">
        <v>3.3446861598058852</v>
      </c>
      <c r="H326" s="33">
        <v>2.1456689732023593</v>
      </c>
      <c r="I326" s="33">
        <v>0.12060816400952849</v>
      </c>
      <c r="J326" s="33">
        <v>3.2742319418543198</v>
      </c>
      <c r="K326" s="33">
        <v>0.19198627885940342</v>
      </c>
      <c r="L326" s="33">
        <v>2.0738326088032792</v>
      </c>
      <c r="M326" s="33">
        <v>1.2225570102506991</v>
      </c>
      <c r="N326" s="33">
        <v>5.3357891062644311</v>
      </c>
      <c r="O326" s="33">
        <v>4.7094293029067655</v>
      </c>
      <c r="P326" s="33">
        <v>1.7518861859275443</v>
      </c>
      <c r="Q326" s="33">
        <v>4.1793039195074</v>
      </c>
      <c r="R326" s="33">
        <v>3.6952364635243766</v>
      </c>
      <c r="S326" s="33">
        <v>3.5696910301790576</v>
      </c>
      <c r="T326" s="33">
        <v>3.7152197685645745</v>
      </c>
      <c r="U326" s="33">
        <v>2.6175054179501318</v>
      </c>
      <c r="V326" s="33">
        <v>4.127135541117787</v>
      </c>
      <c r="W326" s="33">
        <v>4.9764696912837172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0.63907423573164035</v>
      </c>
      <c r="D328" s="119">
        <f t="shared" si="143"/>
        <v>0.6429852308051387</v>
      </c>
      <c r="E328" s="119">
        <f t="shared" si="143"/>
        <v>0.64958047187231982</v>
      </c>
      <c r="F328" s="119">
        <f t="shared" si="143"/>
        <v>0.6573061894795782</v>
      </c>
      <c r="G328" s="119">
        <f t="shared" si="143"/>
        <v>0.66636902660366792</v>
      </c>
      <c r="H328" s="119">
        <f t="shared" si="143"/>
        <v>0.67298503321349323</v>
      </c>
      <c r="I328" s="119">
        <f t="shared" si="143"/>
        <v>0.67820189458867008</v>
      </c>
      <c r="J328" s="119">
        <f t="shared" si="143"/>
        <v>0.68949460340026103</v>
      </c>
      <c r="K328" s="119">
        <f t="shared" si="143"/>
        <v>0.69791747542891625</v>
      </c>
      <c r="L328" s="119">
        <f t="shared" si="143"/>
        <v>0.70579110864229844</v>
      </c>
      <c r="M328" s="119">
        <f t="shared" si="143"/>
        <v>0.7133340213634447</v>
      </c>
      <c r="N328" s="119">
        <f t="shared" si="143"/>
        <v>0.73081645835471176</v>
      </c>
      <c r="O328" s="119">
        <f t="shared" si="143"/>
        <v>0.74883209525591188</v>
      </c>
      <c r="P328" s="119">
        <f t="shared" si="143"/>
        <v>0.76200199579667571</v>
      </c>
      <c r="Q328" s="119">
        <f t="shared" si="143"/>
        <v>0.78049289564992785</v>
      </c>
      <c r="R328" s="119">
        <f t="shared" ref="R328:V328" si="144">IF(R309=0,"",R309/R290)</f>
        <v>0.79434354523223893</v>
      </c>
      <c r="S328" s="119">
        <f t="shared" si="144"/>
        <v>0.80440717239255943</v>
      </c>
      <c r="T328" s="119">
        <f t="shared" si="144"/>
        <v>0.80982935750007889</v>
      </c>
      <c r="U328" s="119">
        <f t="shared" si="144"/>
        <v>0.82512609016286464</v>
      </c>
      <c r="V328" s="119">
        <f t="shared" si="144"/>
        <v>0.82217562225050844</v>
      </c>
      <c r="W328" s="119">
        <f t="shared" ref="W328" si="145">IF(W309=0,"",W309/W290)</f>
        <v>0.84354867502678332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0.63550775094035272</v>
      </c>
      <c r="D329" s="124">
        <f t="shared" si="146"/>
        <v>0.64365992726947407</v>
      </c>
      <c r="E329" s="124">
        <f t="shared" si="146"/>
        <v>0.65163929388802833</v>
      </c>
      <c r="F329" s="124">
        <f t="shared" si="146"/>
        <v>0.65980548215871493</v>
      </c>
      <c r="G329" s="124">
        <f t="shared" si="146"/>
        <v>0.66780904576672628</v>
      </c>
      <c r="H329" s="124">
        <f t="shared" si="146"/>
        <v>0.67582217068423456</v>
      </c>
      <c r="I329" s="124">
        <f t="shared" si="146"/>
        <v>0.68392898997341323</v>
      </c>
      <c r="J329" s="124">
        <f t="shared" si="146"/>
        <v>0.69207315488699594</v>
      </c>
      <c r="K329" s="124">
        <f t="shared" si="146"/>
        <v>0.70034969176478168</v>
      </c>
      <c r="L329" s="124">
        <f t="shared" si="146"/>
        <v>0.70895084444001211</v>
      </c>
      <c r="M329" s="124">
        <f t="shared" si="146"/>
        <v>0.71993710759235141</v>
      </c>
      <c r="N329" s="124">
        <f t="shared" si="146"/>
        <v>0.73406243458234621</v>
      </c>
      <c r="O329" s="124">
        <f t="shared" si="146"/>
        <v>0.75174182327024086</v>
      </c>
      <c r="P329" s="124">
        <f t="shared" si="146"/>
        <v>0.77139845936599005</v>
      </c>
      <c r="Q329" s="124">
        <f t="shared" si="146"/>
        <v>0.78808333977459355</v>
      </c>
      <c r="R329" s="124">
        <f t="shared" ref="R329:V329" si="147">IF(R310=0,"",R310/R291)</f>
        <v>0.79760957968330248</v>
      </c>
      <c r="S329" s="124">
        <f t="shared" si="147"/>
        <v>0.80500625064871556</v>
      </c>
      <c r="T329" s="124">
        <f t="shared" si="147"/>
        <v>0.81095268174036161</v>
      </c>
      <c r="U329" s="124">
        <f t="shared" si="147"/>
        <v>0.81595802812629525</v>
      </c>
      <c r="V329" s="124">
        <f t="shared" si="147"/>
        <v>0.82035332664466964</v>
      </c>
      <c r="W329" s="124">
        <f t="shared" ref="W329" si="148">IF(W310=0,"",W310/W291)</f>
        <v>0.82349039840704574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0.62989507902492525</v>
      </c>
      <c r="D330" s="111">
        <f t="shared" si="149"/>
        <v>0.63817506561661252</v>
      </c>
      <c r="E330" s="111">
        <f t="shared" si="149"/>
        <v>0.64645870386079285</v>
      </c>
      <c r="F330" s="111">
        <f t="shared" si="149"/>
        <v>0.65464031106530352</v>
      </c>
      <c r="G330" s="111">
        <f t="shared" si="149"/>
        <v>0.66281735895903193</v>
      </c>
      <c r="H330" s="111">
        <f t="shared" si="149"/>
        <v>0.67097892940550175</v>
      </c>
      <c r="I330" s="111">
        <f t="shared" si="149"/>
        <v>0.67915006308185888</v>
      </c>
      <c r="J330" s="111">
        <f t="shared" si="149"/>
        <v>0.68743100184187966</v>
      </c>
      <c r="K330" s="111">
        <f t="shared" si="149"/>
        <v>0.69590825708842308</v>
      </c>
      <c r="L330" s="111">
        <f t="shared" si="149"/>
        <v>0.70460721750913979</v>
      </c>
      <c r="M330" s="111">
        <f t="shared" si="149"/>
        <v>0.71573921547471708</v>
      </c>
      <c r="N330" s="111">
        <f t="shared" si="149"/>
        <v>0.73003639056659198</v>
      </c>
      <c r="O330" s="111">
        <f t="shared" si="149"/>
        <v>0.74792562891876657</v>
      </c>
      <c r="P330" s="111">
        <f t="shared" si="149"/>
        <v>0.76781017506854821</v>
      </c>
      <c r="Q330" s="111">
        <f t="shared" si="149"/>
        <v>0.7847010510634842</v>
      </c>
      <c r="R330" s="111">
        <f t="shared" ref="R330:V330" si="150">IF(R311=0,"",R311/R292)</f>
        <v>0.79435496310340559</v>
      </c>
      <c r="S330" s="111">
        <f t="shared" si="150"/>
        <v>0.80185601166466469</v>
      </c>
      <c r="T330" s="111">
        <f t="shared" si="150"/>
        <v>0.80788763901218763</v>
      </c>
      <c r="U330" s="111">
        <f t="shared" si="150"/>
        <v>0.81296496863612822</v>
      </c>
      <c r="V330" s="111">
        <f t="shared" si="150"/>
        <v>0.81742429849708642</v>
      </c>
      <c r="W330" s="111">
        <f t="shared" ref="W330" si="151">IF(W311=0,"",W311/W292)</f>
        <v>0.82060736911097876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>
        <f t="shared" si="155"/>
        <v>2.7014757060724404</v>
      </c>
      <c r="I332" s="124">
        <f t="shared" si="155"/>
        <v>2.7814656975756367</v>
      </c>
      <c r="J332" s="124">
        <f t="shared" si="155"/>
        <v>2.8629210660781266</v>
      </c>
      <c r="K332" s="124">
        <f t="shared" si="155"/>
        <v>2.946391379122828</v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3.2579339570507795</v>
      </c>
      <c r="O332" s="124">
        <f t="shared" si="155"/>
        <v>3.4056001129526141</v>
      </c>
      <c r="P332" s="124">
        <f t="shared" si="155"/>
        <v>3.5657408793193217</v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3.8584229494671085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>
        <f t="shared" si="158"/>
        <v>2.7014757060724404</v>
      </c>
      <c r="I333" s="111">
        <f t="shared" si="158"/>
        <v>2.7814656975756367</v>
      </c>
      <c r="J333" s="111">
        <f t="shared" si="158"/>
        <v>2.8629210660781266</v>
      </c>
      <c r="K333" s="111">
        <f t="shared" si="158"/>
        <v>2.946391379122828</v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3.2579339570507795</v>
      </c>
      <c r="O333" s="111">
        <f t="shared" si="158"/>
        <v>3.4056001129526141</v>
      </c>
      <c r="P333" s="111">
        <f t="shared" si="158"/>
        <v>3.5657408793193217</v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3.8584229494671085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0.65214936086990294</v>
      </c>
      <c r="D334" s="124">
        <f t="shared" si="161"/>
        <v>0.63459538005572425</v>
      </c>
      <c r="E334" s="124">
        <f t="shared" si="161"/>
        <v>0.638400023505035</v>
      </c>
      <c r="F334" s="124">
        <f t="shared" si="161"/>
        <v>0.64620420688799496</v>
      </c>
      <c r="G334" s="124">
        <f t="shared" si="161"/>
        <v>0.64947849638584232</v>
      </c>
      <c r="H334" s="124">
        <f t="shared" si="161"/>
        <v>0.66205334093592894</v>
      </c>
      <c r="I334" s="124">
        <f t="shared" si="161"/>
        <v>0.6653891142223276</v>
      </c>
      <c r="J334" s="124">
        <f t="shared" si="161"/>
        <v>0.68486543606895467</v>
      </c>
      <c r="K334" s="124">
        <f t="shared" si="161"/>
        <v>0.68346441234170785</v>
      </c>
      <c r="L334" s="124">
        <f t="shared" si="161"/>
        <v>0.69940732502987146</v>
      </c>
      <c r="M334" s="124">
        <f t="shared" si="161"/>
        <v>0.70819024040719813</v>
      </c>
      <c r="N334" s="124">
        <f t="shared" si="161"/>
        <v>0.72735550534209958</v>
      </c>
      <c r="O334" s="124">
        <f t="shared" si="161"/>
        <v>0.74412342800413966</v>
      </c>
      <c r="P334" s="124">
        <f t="shared" si="161"/>
        <v>0.77034889532492179</v>
      </c>
      <c r="Q334" s="124">
        <f t="shared" si="161"/>
        <v>0.78943561516391769</v>
      </c>
      <c r="R334" s="124">
        <f t="shared" ref="R334:V334" si="162">IF(R315=0,"",R315/R296)</f>
        <v>0.80511673002355344</v>
      </c>
      <c r="S334" s="124">
        <f t="shared" si="162"/>
        <v>0.82352606070550516</v>
      </c>
      <c r="T334" s="124">
        <f t="shared" si="162"/>
        <v>0.83829635683540926</v>
      </c>
      <c r="U334" s="124">
        <f t="shared" si="162"/>
        <v>0.85586856754787832</v>
      </c>
      <c r="V334" s="124">
        <f t="shared" si="162"/>
        <v>0.85595799604812084</v>
      </c>
      <c r="W334" s="124">
        <f t="shared" ref="W334" si="163">IF(W315=0,"",W315/W296)</f>
        <v>0.85375346263722729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0.62411450269412305</v>
      </c>
      <c r="D335" s="111">
        <f t="shared" si="164"/>
        <v>0.63014463026597045</v>
      </c>
      <c r="E335" s="111">
        <f t="shared" si="164"/>
        <v>0.63643548048438148</v>
      </c>
      <c r="F335" s="111">
        <f t="shared" si="164"/>
        <v>0.64277717931443246</v>
      </c>
      <c r="G335" s="111">
        <f t="shared" si="164"/>
        <v>0.64935685862870796</v>
      </c>
      <c r="H335" s="111">
        <f t="shared" si="164"/>
        <v>0.65614918335058769</v>
      </c>
      <c r="I335" s="111">
        <f t="shared" si="164"/>
        <v>0.66319780764303704</v>
      </c>
      <c r="J335" s="111">
        <f t="shared" si="164"/>
        <v>0.67068719757854023</v>
      </c>
      <c r="K335" s="111">
        <f t="shared" si="164"/>
        <v>0.67877116988096531</v>
      </c>
      <c r="L335" s="111">
        <f t="shared" si="164"/>
        <v>0.6874855892102435</v>
      </c>
      <c r="M335" s="111">
        <f t="shared" si="164"/>
        <v>0.70066402865952504</v>
      </c>
      <c r="N335" s="111">
        <f t="shared" si="164"/>
        <v>0.71948649936513831</v>
      </c>
      <c r="O335" s="111">
        <f t="shared" si="164"/>
        <v>0.74482429581920639</v>
      </c>
      <c r="P335" s="111">
        <f t="shared" si="164"/>
        <v>0.77430886810029798</v>
      </c>
      <c r="Q335" s="111">
        <f t="shared" si="164"/>
        <v>0.80050961020222811</v>
      </c>
      <c r="R335" s="111">
        <f t="shared" ref="R335:V335" si="165">IF(R316=0,"",R316/R297)</f>
        <v>0.81773726081160947</v>
      </c>
      <c r="S335" s="111">
        <f t="shared" si="165"/>
        <v>0.83345638253436938</v>
      </c>
      <c r="T335" s="111">
        <f t="shared" si="165"/>
        <v>0.84725890865596476</v>
      </c>
      <c r="U335" s="111">
        <f t="shared" si="165"/>
        <v>0.85869018168725275</v>
      </c>
      <c r="V335" s="111">
        <f t="shared" si="165"/>
        <v>0.86725128543378516</v>
      </c>
      <c r="W335" s="111">
        <f t="shared" ref="W335" si="166">IF(W316=0,"",W316/W297)</f>
        <v>0.87166979780524101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0.87544386787258321</v>
      </c>
      <c r="D336" s="111">
        <f t="shared" si="167"/>
        <v>0.88763398235839475</v>
      </c>
      <c r="E336" s="111">
        <f t="shared" si="167"/>
        <v>0.87939426571497381</v>
      </c>
      <c r="F336" s="111">
        <f t="shared" si="167"/>
        <v>0.88514053008287408</v>
      </c>
      <c r="G336" s="111">
        <f t="shared" si="167"/>
        <v>0.89648305167343612</v>
      </c>
      <c r="H336" s="111">
        <f t="shared" si="167"/>
        <v>0.90314146221298264</v>
      </c>
      <c r="I336" s="111">
        <f t="shared" si="167"/>
        <v>0.88850277361020991</v>
      </c>
      <c r="J336" s="111">
        <f t="shared" si="167"/>
        <v>0.89886015630105476</v>
      </c>
      <c r="K336" s="111">
        <f t="shared" si="167"/>
        <v>0.90938307993069034</v>
      </c>
      <c r="L336" s="111">
        <f t="shared" si="167"/>
        <v>0.83002870703308806</v>
      </c>
      <c r="M336" s="111">
        <f t="shared" si="167"/>
        <v>0.92097257577321912</v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>
        <f t="shared" si="167"/>
        <v>0.94819022936164443</v>
      </c>
      <c r="R336" s="111">
        <f t="shared" ref="R336:V336" si="168">IF(R317=0,"",R317/R298)</f>
        <v>0.95657287772675959</v>
      </c>
      <c r="S336" s="111">
        <f t="shared" si="168"/>
        <v>0.95620923649727785</v>
      </c>
      <c r="T336" s="111">
        <f t="shared" si="168"/>
        <v>0.9604701308771616</v>
      </c>
      <c r="U336" s="111">
        <f t="shared" si="168"/>
        <v>0.96645759008797694</v>
      </c>
      <c r="V336" s="111">
        <f t="shared" si="168"/>
        <v>0.96754890799901161</v>
      </c>
      <c r="W336" s="111">
        <f t="shared" ref="W336" si="169">IF(W317=0,"",W317/W298)</f>
        <v>0.96801373592023332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0.62411450269412305</v>
      </c>
      <c r="D337" s="112">
        <f t="shared" si="170"/>
        <v>0.63014463026597045</v>
      </c>
      <c r="E337" s="112">
        <f t="shared" si="170"/>
        <v>0.63643548048438148</v>
      </c>
      <c r="F337" s="112">
        <f t="shared" si="170"/>
        <v>0.64277717931443246</v>
      </c>
      <c r="G337" s="112">
        <f t="shared" si="170"/>
        <v>0.64935685862870796</v>
      </c>
      <c r="H337" s="112">
        <f t="shared" si="170"/>
        <v>0.65614918335058769</v>
      </c>
      <c r="I337" s="112">
        <f t="shared" si="170"/>
        <v>0.66319780764303704</v>
      </c>
      <c r="J337" s="112">
        <f t="shared" si="170"/>
        <v>0.67068719757854023</v>
      </c>
      <c r="K337" s="112">
        <f t="shared" si="170"/>
        <v>0.67877116988096531</v>
      </c>
      <c r="L337" s="112">
        <f t="shared" si="170"/>
        <v>0.6874855892102435</v>
      </c>
      <c r="M337" s="112">
        <f t="shared" si="170"/>
        <v>0.70066402865952504</v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>
        <f t="shared" si="170"/>
        <v>0.80050961020222811</v>
      </c>
      <c r="R337" s="112">
        <f t="shared" ref="R337:V337" si="171">IF(R318=0,"",R318/R299)</f>
        <v>0.81773726081160958</v>
      </c>
      <c r="S337" s="112">
        <f t="shared" si="171"/>
        <v>0.83345638253436927</v>
      </c>
      <c r="T337" s="112">
        <f t="shared" si="171"/>
        <v>0.84725890865596476</v>
      </c>
      <c r="U337" s="112">
        <f t="shared" si="171"/>
        <v>0.85869018168725275</v>
      </c>
      <c r="V337" s="112">
        <f t="shared" si="171"/>
        <v>0.86725128543378516</v>
      </c>
      <c r="W337" s="112">
        <f t="shared" ref="W337" si="172">IF(W318=0,"",W318/W299)</f>
        <v>0.87166979780524101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 t="str">
        <f t="shared" si="176"/>
        <v/>
      </c>
      <c r="H339" s="112">
        <f t="shared" si="176"/>
        <v>0.70811476079447921</v>
      </c>
      <c r="I339" s="112">
        <f t="shared" si="176"/>
        <v>0.70944156630054289</v>
      </c>
      <c r="J339" s="112">
        <f t="shared" si="176"/>
        <v>0.71091513215166391</v>
      </c>
      <c r="K339" s="112">
        <f t="shared" si="176"/>
        <v>0.71259290707740297</v>
      </c>
      <c r="L339" s="112">
        <f t="shared" si="176"/>
        <v>0.71449499740075118</v>
      </c>
      <c r="M339" s="112">
        <f t="shared" si="176"/>
        <v>0.71793938394270029</v>
      </c>
      <c r="N339" s="112">
        <f t="shared" si="176"/>
        <v>0.72350516767436823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>
        <f t="shared" ref="R339:V339" si="177">IF(R320=0,"",R320/R301)</f>
        <v>0.76137510309437328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0.78336677600770765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0.90902401216468298</v>
      </c>
      <c r="D340" s="113">
        <f t="shared" si="179"/>
        <v>0.91670709312611809</v>
      </c>
      <c r="E340" s="113">
        <f t="shared" si="179"/>
        <v>0.90852551231636869</v>
      </c>
      <c r="F340" s="113">
        <f t="shared" si="179"/>
        <v>0.91126092247383539</v>
      </c>
      <c r="G340" s="113" t="str">
        <f t="shared" si="179"/>
        <v/>
      </c>
      <c r="H340" s="113">
        <f t="shared" si="179"/>
        <v>0.92232404840165894</v>
      </c>
      <c r="I340" s="113">
        <f t="shared" si="179"/>
        <v>0.90805280821404599</v>
      </c>
      <c r="J340" s="113">
        <f t="shared" si="179"/>
        <v>0.91474831649009791</v>
      </c>
      <c r="K340" s="113">
        <f t="shared" si="179"/>
        <v>0.92188755464748884</v>
      </c>
      <c r="L340" s="113">
        <f t="shared" si="179"/>
        <v>0.84738244683412889</v>
      </c>
      <c r="M340" s="113">
        <f t="shared" si="179"/>
        <v>0.92724501112004742</v>
      </c>
      <c r="N340" s="113">
        <f t="shared" si="179"/>
        <v>0.91172627662544337</v>
      </c>
      <c r="O340" s="113">
        <f t="shared" si="179"/>
        <v>0.91176960478839819</v>
      </c>
      <c r="P340" s="113">
        <f t="shared" si="179"/>
        <v>0.9381522819859639</v>
      </c>
      <c r="Q340" s="113">
        <f t="shared" si="179"/>
        <v>0.93310712461497725</v>
      </c>
      <c r="R340" s="113">
        <f t="shared" ref="R340:V340" si="180">IF(R321=0,"",R321/R302)</f>
        <v>0.94001616281212685</v>
      </c>
      <c r="S340" s="113">
        <f t="shared" si="180"/>
        <v>0.93559648097585935</v>
      </c>
      <c r="T340" s="113">
        <f t="shared" si="180"/>
        <v>0.93830243724886897</v>
      </c>
      <c r="U340" s="113">
        <f t="shared" si="180"/>
        <v>0.94490339159316528</v>
      </c>
      <c r="V340" s="113">
        <f t="shared" si="180"/>
        <v>0.94481968887303591</v>
      </c>
      <c r="W340" s="113">
        <f t="shared" ref="W340" si="181">IF(W321=0,"",W321/W302)</f>
        <v>0.94509856545235893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 t="str">
        <f t="shared" si="182"/>
        <v/>
      </c>
      <c r="H341" s="111">
        <f t="shared" si="182"/>
        <v>0.70811476079447921</v>
      </c>
      <c r="I341" s="111">
        <f t="shared" si="182"/>
        <v>0.70944156630054289</v>
      </c>
      <c r="J341" s="111">
        <f t="shared" si="182"/>
        <v>0.71091513215166391</v>
      </c>
      <c r="K341" s="111">
        <f t="shared" si="182"/>
        <v>0.71259290707740297</v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0.72350516767436823</v>
      </c>
      <c r="O341" s="111">
        <f t="shared" si="182"/>
        <v>0.7319349780338259</v>
      </c>
      <c r="P341" s="111">
        <f t="shared" si="182"/>
        <v>0.74290107917385406</v>
      </c>
      <c r="Q341" s="111">
        <f t="shared" si="182"/>
        <v>0.75366146175833471</v>
      </c>
      <c r="R341" s="111">
        <f t="shared" ref="R341:V341" si="183">IF(R322=0,"",R322/R303)</f>
        <v>0.76137510309437328</v>
      </c>
      <c r="S341" s="111">
        <f t="shared" si="183"/>
        <v>0.76901269964100416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0.78954462748132304</v>
      </c>
      <c r="W341" s="111">
        <f t="shared" ref="W341" si="184">IF(W322=0,"",W322/W303)</f>
        <v>0.79440779091412328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0.67150535900324249</v>
      </c>
      <c r="D343" s="124">
        <f t="shared" si="188"/>
        <v>0.62772990956319175</v>
      </c>
      <c r="E343" s="124">
        <f t="shared" si="188"/>
        <v>0.62231930280257985</v>
      </c>
      <c r="F343" s="124">
        <f t="shared" si="188"/>
        <v>0.62619227941940969</v>
      </c>
      <c r="G343" s="124">
        <f t="shared" si="188"/>
        <v>0.6623665775568236</v>
      </c>
      <c r="H343" s="124">
        <f t="shared" si="188"/>
        <v>0.63453420281006512</v>
      </c>
      <c r="I343" s="124">
        <f t="shared" si="188"/>
        <v>0.62164774320282434</v>
      </c>
      <c r="J343" s="124">
        <f t="shared" si="188"/>
        <v>0.64627911679192374</v>
      </c>
      <c r="K343" s="124">
        <f t="shared" si="188"/>
        <v>0.62352269847400499</v>
      </c>
      <c r="L343" s="124">
        <f t="shared" si="188"/>
        <v>0.64057258318403876</v>
      </c>
      <c r="M343" s="124">
        <f t="shared" si="188"/>
        <v>0.63315002359587969</v>
      </c>
      <c r="N343" s="124">
        <f t="shared" si="188"/>
        <v>0.6756575179219767</v>
      </c>
      <c r="O343" s="124">
        <f t="shared" si="188"/>
        <v>0.67756093758192415</v>
      </c>
      <c r="P343" s="124">
        <f t="shared" si="188"/>
        <v>0.64220357106926229</v>
      </c>
      <c r="Q343" s="124">
        <f t="shared" si="188"/>
        <v>0.66166488070695706</v>
      </c>
      <c r="R343" s="124">
        <f t="shared" ref="R343:V343" si="189">IF(R324=0,"",R324/R305)</f>
        <v>0.65821670343580774</v>
      </c>
      <c r="S343" s="124">
        <f t="shared" si="189"/>
        <v>0.66660318481790504</v>
      </c>
      <c r="T343" s="124">
        <f t="shared" si="189"/>
        <v>0.67333721357897547</v>
      </c>
      <c r="U343" s="124">
        <f t="shared" si="189"/>
        <v>0.66703009398211865</v>
      </c>
      <c r="V343" s="124">
        <f t="shared" si="189"/>
        <v>0.68938505191108679</v>
      </c>
      <c r="W343" s="124">
        <f t="shared" ref="W343" si="190">IF(W324=0,"",W324/W305)</f>
        <v>0.69663614696468568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0.61864395729073807</v>
      </c>
      <c r="D344" s="111">
        <f t="shared" si="191"/>
        <v>0.61895087258184955</v>
      </c>
      <c r="E344" s="111">
        <f t="shared" si="191"/>
        <v>0.61925345943201759</v>
      </c>
      <c r="F344" s="111">
        <f t="shared" si="191"/>
        <v>0.61955545604023865</v>
      </c>
      <c r="G344" s="111">
        <f t="shared" si="191"/>
        <v>0.61985346640894556</v>
      </c>
      <c r="H344" s="111">
        <f t="shared" si="191"/>
        <v>0.62014790616500703</v>
      </c>
      <c r="I344" s="111">
        <f t="shared" si="191"/>
        <v>0.62043793853452323</v>
      </c>
      <c r="J344" s="111">
        <f t="shared" si="191"/>
        <v>0.62072013555018135</v>
      </c>
      <c r="K344" s="111">
        <f t="shared" si="191"/>
        <v>0.62099158253810238</v>
      </c>
      <c r="L344" s="111">
        <f t="shared" si="191"/>
        <v>0.62125149970352822</v>
      </c>
      <c r="M344" s="111">
        <f t="shared" si="191"/>
        <v>0.62139136955087027</v>
      </c>
      <c r="N344" s="111">
        <f t="shared" si="191"/>
        <v>0.62139136955087027</v>
      </c>
      <c r="O344" s="111">
        <f t="shared" si="191"/>
        <v>0.62139136955087027</v>
      </c>
      <c r="P344" s="111">
        <f t="shared" si="191"/>
        <v>0.62139136955087027</v>
      </c>
      <c r="Q344" s="111">
        <f t="shared" si="191"/>
        <v>0.62139136955087027</v>
      </c>
      <c r="R344" s="111">
        <f t="shared" ref="R344:V344" si="192">IF(R325=0,"",R325/R306)</f>
        <v>0.62227502507253496</v>
      </c>
      <c r="S344" s="111">
        <f t="shared" si="192"/>
        <v>0.6237200020640753</v>
      </c>
      <c r="T344" s="111">
        <f t="shared" si="192"/>
        <v>0.62540580855420447</v>
      </c>
      <c r="U344" s="111">
        <f t="shared" si="192"/>
        <v>0.62715182241898138</v>
      </c>
      <c r="V344" s="111">
        <f t="shared" si="192"/>
        <v>0.62877742153446337</v>
      </c>
      <c r="W344" s="111">
        <f t="shared" ref="W344" si="193">IF(W325=0,"",W325/W306)</f>
        <v>0.63028260590064966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>
        <f t="shared" si="194"/>
        <v>0.78017028070723327</v>
      </c>
      <c r="I345" s="45">
        <f t="shared" si="194"/>
        <v>0.78172611542211135</v>
      </c>
      <c r="J345" s="45">
        <f t="shared" si="194"/>
        <v>0.78337296573339943</v>
      </c>
      <c r="K345" s="45">
        <f t="shared" si="194"/>
        <v>0.78514468853973984</v>
      </c>
      <c r="L345" s="45">
        <f t="shared" si="194"/>
        <v>0.7870503419495819</v>
      </c>
      <c r="M345" s="45">
        <f t="shared" si="194"/>
        <v>0.78964304490911053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0.81167461886400161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0.88356587055150071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1174.1360212434765</v>
      </c>
      <c r="D347" s="117">
        <f t="shared" si="197"/>
        <v>1087.1371710419635</v>
      </c>
      <c r="E347" s="117">
        <f t="shared" si="197"/>
        <v>939.72309922948784</v>
      </c>
      <c r="F347" s="117">
        <f t="shared" si="197"/>
        <v>1259.9423045429676</v>
      </c>
      <c r="G347" s="117">
        <f t="shared" si="197"/>
        <v>761.98075883571812</v>
      </c>
      <c r="H347" s="117">
        <f t="shared" si="197"/>
        <v>1296.1408084284935</v>
      </c>
      <c r="I347" s="117">
        <f t="shared" si="197"/>
        <v>724.78541968197283</v>
      </c>
      <c r="J347" s="117">
        <f t="shared" si="197"/>
        <v>999.04980222657787</v>
      </c>
      <c r="K347" s="117">
        <f t="shared" si="197"/>
        <v>705.88194402527563</v>
      </c>
      <c r="L347" s="117">
        <f t="shared" si="197"/>
        <v>840.51103629578415</v>
      </c>
      <c r="M347" s="117">
        <f t="shared" si="197"/>
        <v>647.1501974520412</v>
      </c>
      <c r="N347" s="117">
        <f t="shared" si="197"/>
        <v>711.33929668687665</v>
      </c>
      <c r="O347" s="117">
        <f t="shared" si="197"/>
        <v>654.02619831487596</v>
      </c>
      <c r="P347" s="117">
        <f t="shared" si="197"/>
        <v>502.44675830763214</v>
      </c>
      <c r="Q347" s="117">
        <f t="shared" si="197"/>
        <v>667.36505599174484</v>
      </c>
      <c r="R347" s="117">
        <f t="shared" ref="R347:V347" si="198">R348+R351+R353+R362</f>
        <v>717.94581468960541</v>
      </c>
      <c r="S347" s="117">
        <f t="shared" si="198"/>
        <v>574.54728916114141</v>
      </c>
      <c r="T347" s="117">
        <f t="shared" si="198"/>
        <v>524.26988103920257</v>
      </c>
      <c r="U347" s="117">
        <f t="shared" si="198"/>
        <v>447.70036656332712</v>
      </c>
      <c r="V347" s="117">
        <f t="shared" si="198"/>
        <v>442.86937207458038</v>
      </c>
      <c r="W347" s="117">
        <f t="shared" ref="W347" si="199">W348+W351+W353+W362</f>
        <v>518.67506460694187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1066.2008891955904</v>
      </c>
      <c r="D348" s="122">
        <f t="shared" si="200"/>
        <v>934.77444124736701</v>
      </c>
      <c r="E348" s="122">
        <f t="shared" si="200"/>
        <v>805.78799449565781</v>
      </c>
      <c r="F348" s="122">
        <f t="shared" si="200"/>
        <v>1096.0190054611135</v>
      </c>
      <c r="G348" s="122">
        <f t="shared" si="200"/>
        <v>669.02957778603809</v>
      </c>
      <c r="H348" s="122">
        <f t="shared" si="200"/>
        <v>1122.1569190954772</v>
      </c>
      <c r="I348" s="122">
        <f t="shared" si="200"/>
        <v>607.37150042753694</v>
      </c>
      <c r="J348" s="122">
        <f t="shared" si="200"/>
        <v>875.29506383079399</v>
      </c>
      <c r="K348" s="122">
        <f t="shared" si="200"/>
        <v>611.19763430711384</v>
      </c>
      <c r="L348" s="122">
        <f t="shared" si="200"/>
        <v>732.90306075536557</v>
      </c>
      <c r="M348" s="122">
        <f t="shared" si="200"/>
        <v>532.62733685301464</v>
      </c>
      <c r="N348" s="122">
        <f t="shared" si="200"/>
        <v>629.18048787583837</v>
      </c>
      <c r="O348" s="122">
        <f t="shared" si="200"/>
        <v>577.25038667558977</v>
      </c>
      <c r="P348" s="122">
        <f t="shared" si="200"/>
        <v>418.31485669254954</v>
      </c>
      <c r="Q348" s="122">
        <f t="shared" si="200"/>
        <v>568.42805028130499</v>
      </c>
      <c r="R348" s="122">
        <f t="shared" ref="R348:V348" si="201">SUM(R349:R350)</f>
        <v>611.35498014841653</v>
      </c>
      <c r="S348" s="122">
        <f t="shared" si="201"/>
        <v>474.75681420808286</v>
      </c>
      <c r="T348" s="122">
        <f t="shared" si="201"/>
        <v>426.78234189611305</v>
      </c>
      <c r="U348" s="122">
        <f t="shared" si="201"/>
        <v>351.7939933511085</v>
      </c>
      <c r="V348" s="122">
        <f t="shared" si="201"/>
        <v>350.86695208405729</v>
      </c>
      <c r="W348" s="122">
        <f t="shared" ref="W348" si="202">SUM(W349:W350)</f>
        <v>425.6344258706024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1066.2008891955904</v>
      </c>
      <c r="D349" s="98">
        <v>934.77444124736701</v>
      </c>
      <c r="E349" s="98">
        <v>805.78799449565781</v>
      </c>
      <c r="F349" s="98">
        <v>1096.0190054611135</v>
      </c>
      <c r="G349" s="98">
        <v>669.02957778603809</v>
      </c>
      <c r="H349" s="98">
        <v>1122.1569190954772</v>
      </c>
      <c r="I349" s="98">
        <v>607.37150042753694</v>
      </c>
      <c r="J349" s="98">
        <v>875.29506383079399</v>
      </c>
      <c r="K349" s="98">
        <v>611.19763430711384</v>
      </c>
      <c r="L349" s="98">
        <v>732.90306075536557</v>
      </c>
      <c r="M349" s="98">
        <v>532.62733685301464</v>
      </c>
      <c r="N349" s="98">
        <v>629.18048787583837</v>
      </c>
      <c r="O349" s="98">
        <v>577.25038667558977</v>
      </c>
      <c r="P349" s="98">
        <v>418.31485669254954</v>
      </c>
      <c r="Q349" s="98">
        <v>568.42805028130499</v>
      </c>
      <c r="R349" s="98">
        <v>611.35498014841653</v>
      </c>
      <c r="S349" s="98">
        <v>474.75681420808286</v>
      </c>
      <c r="T349" s="98">
        <v>426.78234189611305</v>
      </c>
      <c r="U349" s="98">
        <v>351.7939933511085</v>
      </c>
      <c r="V349" s="98">
        <v>350.86695208405729</v>
      </c>
      <c r="W349" s="98">
        <v>425.6344258706024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66.172289183288896</v>
      </c>
      <c r="D353" s="122">
        <v>91.881183911767877</v>
      </c>
      <c r="E353" s="122">
        <v>82.387870814797793</v>
      </c>
      <c r="F353" s="122">
        <v>104.70616458496185</v>
      </c>
      <c r="G353" s="122">
        <v>65.351582099959458</v>
      </c>
      <c r="H353" s="122">
        <v>108.58982070216891</v>
      </c>
      <c r="I353" s="122">
        <v>69.464365942957926</v>
      </c>
      <c r="J353" s="122">
        <v>71.09722243573259</v>
      </c>
      <c r="K353" s="122">
        <v>58.010672668099204</v>
      </c>
      <c r="L353" s="122">
        <v>60.688140871608574</v>
      </c>
      <c r="M353" s="122">
        <v>66.125603952318656</v>
      </c>
      <c r="N353" s="122">
        <v>47.964971005846458</v>
      </c>
      <c r="O353" s="122">
        <v>47.108088378272889</v>
      </c>
      <c r="P353" s="122">
        <v>44.378107232305005</v>
      </c>
      <c r="Q353" s="122">
        <v>53.889886379320266</v>
      </c>
      <c r="R353" s="122">
        <v>58.393403013514082</v>
      </c>
      <c r="S353" s="122">
        <v>60.2347644474521</v>
      </c>
      <c r="T353" s="122">
        <v>59.650484763450265</v>
      </c>
      <c r="U353" s="122">
        <v>60.805690990918954</v>
      </c>
      <c r="V353" s="122">
        <v>58.065925741930947</v>
      </c>
      <c r="W353" s="122">
        <v>55.772151282387682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66.169010840784296</v>
      </c>
      <c r="D354" s="98">
        <v>91.872284360910683</v>
      </c>
      <c r="E354" s="98">
        <v>82.385242007949799</v>
      </c>
      <c r="F354" s="98">
        <v>104.69242410768568</v>
      </c>
      <c r="G354" s="98">
        <v>65.342082561067613</v>
      </c>
      <c r="H354" s="98">
        <v>108.56056972895003</v>
      </c>
      <c r="I354" s="98">
        <v>69.44017123826724</v>
      </c>
      <c r="J354" s="98">
        <v>71.073351111739058</v>
      </c>
      <c r="K354" s="98">
        <v>57.982922800451838</v>
      </c>
      <c r="L354" s="98">
        <v>60.597491690025912</v>
      </c>
      <c r="M354" s="98">
        <v>66.065490159896299</v>
      </c>
      <c r="N354" s="98">
        <v>47.964971005846458</v>
      </c>
      <c r="O354" s="98">
        <v>47.108088378272889</v>
      </c>
      <c r="P354" s="98">
        <v>44.378107232305005</v>
      </c>
      <c r="Q354" s="98">
        <v>53.888085880629347</v>
      </c>
      <c r="R354" s="98">
        <v>58.373940878545248</v>
      </c>
      <c r="S354" s="98">
        <v>60.226416481350441</v>
      </c>
      <c r="T354" s="98">
        <v>59.624879925327264</v>
      </c>
      <c r="U354" s="98">
        <v>60.777773187143836</v>
      </c>
      <c r="V354" s="98">
        <v>58.051982874235904</v>
      </c>
      <c r="W354" s="98">
        <v>55.741156794379265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3.2783425046064578E-3</v>
      </c>
      <c r="D355" s="98">
        <v>8.8995508571927395E-3</v>
      </c>
      <c r="E355" s="98">
        <v>2.6288068479920477E-3</v>
      </c>
      <c r="F355" s="98">
        <v>1.3740477276174791E-2</v>
      </c>
      <c r="G355" s="98">
        <v>9.4995388918391304E-3</v>
      </c>
      <c r="H355" s="98">
        <v>2.9250973218880365E-2</v>
      </c>
      <c r="I355" s="98">
        <v>2.41947046906862E-2</v>
      </c>
      <c r="J355" s="98">
        <v>2.3871323993531781E-2</v>
      </c>
      <c r="K355" s="98">
        <v>2.7749867647363792E-2</v>
      </c>
      <c r="L355" s="98">
        <v>9.0649181582659125E-2</v>
      </c>
      <c r="M355" s="98">
        <v>6.0113792422355407E-2</v>
      </c>
      <c r="N355" s="98">
        <v>0</v>
      </c>
      <c r="O355" s="98">
        <v>0</v>
      </c>
      <c r="P355" s="98">
        <v>0</v>
      </c>
      <c r="Q355" s="98">
        <v>1.8004986909197535E-3</v>
      </c>
      <c r="R355" s="98">
        <v>1.9462134968834963E-2</v>
      </c>
      <c r="S355" s="98">
        <v>8.3479661016615889E-3</v>
      </c>
      <c r="T355" s="98">
        <v>2.5604838123001367E-2</v>
      </c>
      <c r="U355" s="98">
        <v>2.791780377511454E-2</v>
      </c>
      <c r="V355" s="98">
        <v>1.3942867695042443E-2</v>
      </c>
      <c r="W355" s="98">
        <v>3.099448800841783E-2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3.2783425046064578E-3</v>
      </c>
      <c r="D356" s="101">
        <v>8.8995508571927395E-3</v>
      </c>
      <c r="E356" s="101">
        <v>2.6288068479920477E-3</v>
      </c>
      <c r="F356" s="101">
        <v>1.3740477276174791E-2</v>
      </c>
      <c r="G356" s="101">
        <v>9.4995388918391304E-3</v>
      </c>
      <c r="H356" s="101">
        <v>2.9250973218880365E-2</v>
      </c>
      <c r="I356" s="101">
        <v>2.41947046906862E-2</v>
      </c>
      <c r="J356" s="101">
        <v>2.3871323993531781E-2</v>
      </c>
      <c r="K356" s="101">
        <v>2.7749867647363792E-2</v>
      </c>
      <c r="L356" s="101">
        <v>9.0649181582659125E-2</v>
      </c>
      <c r="M356" s="101">
        <v>6.0113792422355407E-2</v>
      </c>
      <c r="N356" s="101">
        <v>0</v>
      </c>
      <c r="O356" s="101">
        <v>0</v>
      </c>
      <c r="P356" s="101">
        <v>0</v>
      </c>
      <c r="Q356" s="101">
        <v>1.8004986909197535E-3</v>
      </c>
      <c r="R356" s="101">
        <v>1.9462134968834963E-2</v>
      </c>
      <c r="S356" s="101">
        <v>8.3479661016615889E-3</v>
      </c>
      <c r="T356" s="101">
        <v>2.5604838123001367E-2</v>
      </c>
      <c r="U356" s="101">
        <v>2.791780377511454E-2</v>
      </c>
      <c r="V356" s="101">
        <v>1.3942867695042443E-2</v>
      </c>
      <c r="W356" s="101">
        <v>3.099448800841783E-2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41.762842864597062</v>
      </c>
      <c r="D362" s="122">
        <v>60.481545882828577</v>
      </c>
      <c r="E362" s="122">
        <v>51.547233919032273</v>
      </c>
      <c r="F362" s="122">
        <v>59.217134496892186</v>
      </c>
      <c r="G362" s="122">
        <v>27.599598949720541</v>
      </c>
      <c r="H362" s="122">
        <v>65.394068630847471</v>
      </c>
      <c r="I362" s="122">
        <v>47.949553311477999</v>
      </c>
      <c r="J362" s="122">
        <v>52.657515960051313</v>
      </c>
      <c r="K362" s="122">
        <v>36.673637050062581</v>
      </c>
      <c r="L362" s="122">
        <v>46.91983466880999</v>
      </c>
      <c r="M362" s="122">
        <v>48.397256646707888</v>
      </c>
      <c r="N362" s="122">
        <v>34.193837805191848</v>
      </c>
      <c r="O362" s="122">
        <v>29.667723261013265</v>
      </c>
      <c r="P362" s="122">
        <v>39.753794382777606</v>
      </c>
      <c r="Q362" s="122">
        <v>45.047119331119568</v>
      </c>
      <c r="R362" s="122">
        <v>48.197431527674794</v>
      </c>
      <c r="S362" s="122">
        <v>39.555710505606555</v>
      </c>
      <c r="T362" s="122">
        <v>37.83705437963927</v>
      </c>
      <c r="U362" s="122">
        <v>35.100682221299685</v>
      </c>
      <c r="V362" s="122">
        <v>33.936494248592162</v>
      </c>
      <c r="W362" s="122">
        <v>37.268487453951806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41.762842864597062</v>
      </c>
      <c r="D363" s="98">
        <v>60.481545882828577</v>
      </c>
      <c r="E363" s="98">
        <v>51.547233919032273</v>
      </c>
      <c r="F363" s="98">
        <v>59.217134496892186</v>
      </c>
      <c r="G363" s="98">
        <v>27.599598949720541</v>
      </c>
      <c r="H363" s="98">
        <v>65.394068630847471</v>
      </c>
      <c r="I363" s="98">
        <v>47.949553311477999</v>
      </c>
      <c r="J363" s="98">
        <v>52.657515960051313</v>
      </c>
      <c r="K363" s="98">
        <v>36.673637050062581</v>
      </c>
      <c r="L363" s="98">
        <v>46.91983466880999</v>
      </c>
      <c r="M363" s="98">
        <v>48.397256646707888</v>
      </c>
      <c r="N363" s="98">
        <v>34.193837805191848</v>
      </c>
      <c r="O363" s="98">
        <v>29.667723261013265</v>
      </c>
      <c r="P363" s="98">
        <v>39.753794382777606</v>
      </c>
      <c r="Q363" s="98">
        <v>45.047119331119568</v>
      </c>
      <c r="R363" s="98">
        <v>48.197431527674794</v>
      </c>
      <c r="S363" s="98">
        <v>39.555710505606555</v>
      </c>
      <c r="T363" s="98">
        <v>37.83705437963927</v>
      </c>
      <c r="U363" s="98">
        <v>35.100682221299685</v>
      </c>
      <c r="V363" s="98">
        <v>33.936494248592162</v>
      </c>
      <c r="W363" s="98">
        <v>37.268487453951806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16290.704268467936</v>
      </c>
      <c r="D366" s="117">
        <f t="shared" si="204"/>
        <v>16155.77674087601</v>
      </c>
      <c r="E366" s="117">
        <f t="shared" si="204"/>
        <v>15666.82382710266</v>
      </c>
      <c r="F366" s="117">
        <f t="shared" si="204"/>
        <v>16829.688042527348</v>
      </c>
      <c r="G366" s="117">
        <f t="shared" si="204"/>
        <v>16043.559714404179</v>
      </c>
      <c r="H366" s="117">
        <f t="shared" si="204"/>
        <v>15650.118120556968</v>
      </c>
      <c r="I366" s="117">
        <f t="shared" si="204"/>
        <v>13697.350779089928</v>
      </c>
      <c r="J366" s="117">
        <f t="shared" si="204"/>
        <v>14526.648688732867</v>
      </c>
      <c r="K366" s="117">
        <f t="shared" si="204"/>
        <v>14683.075671175373</v>
      </c>
      <c r="L366" s="117">
        <f t="shared" si="204"/>
        <v>14272.146801261382</v>
      </c>
      <c r="M366" s="117">
        <f t="shared" si="204"/>
        <v>12806.258985983324</v>
      </c>
      <c r="N366" s="117">
        <f t="shared" si="204"/>
        <v>13939.856110552721</v>
      </c>
      <c r="O366" s="117">
        <f t="shared" si="204"/>
        <v>14322.130454320109</v>
      </c>
      <c r="P366" s="117">
        <f t="shared" si="204"/>
        <v>10444.673900203228</v>
      </c>
      <c r="Q366" s="117">
        <f t="shared" si="204"/>
        <v>10880.269696711688</v>
      </c>
      <c r="R366" s="117">
        <f t="shared" ref="R366:V366" si="205">R367+R370+R372+R381</f>
        <v>11417.600368366306</v>
      </c>
      <c r="S366" s="117">
        <f t="shared" si="205"/>
        <v>10933.637132219705</v>
      </c>
      <c r="T366" s="117">
        <f t="shared" si="205"/>
        <v>10173.619061376472</v>
      </c>
      <c r="U366" s="117">
        <f t="shared" si="205"/>
        <v>9841.2832545400215</v>
      </c>
      <c r="V366" s="117">
        <f t="shared" si="205"/>
        <v>9393.6041302255981</v>
      </c>
      <c r="W366" s="117">
        <f t="shared" ref="W366" si="206">W367+W370+W372+W381</f>
        <v>9496.2489125589491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14150.680999999093</v>
      </c>
      <c r="D367" s="122">
        <f t="shared" si="207"/>
        <v>13798.704108636273</v>
      </c>
      <c r="E367" s="122">
        <f t="shared" si="207"/>
        <v>13410.835516172287</v>
      </c>
      <c r="F367" s="122">
        <f t="shared" si="207"/>
        <v>14576.084426468156</v>
      </c>
      <c r="G367" s="122">
        <f t="shared" si="207"/>
        <v>13926.985828530918</v>
      </c>
      <c r="H367" s="122">
        <f t="shared" si="207"/>
        <v>13396.326900741549</v>
      </c>
      <c r="I367" s="122">
        <f t="shared" si="207"/>
        <v>11463.715258433256</v>
      </c>
      <c r="J367" s="122">
        <f t="shared" si="207"/>
        <v>12318.731690913382</v>
      </c>
      <c r="K367" s="122">
        <f t="shared" si="207"/>
        <v>12614.022775857384</v>
      </c>
      <c r="L367" s="122">
        <f t="shared" si="207"/>
        <v>12103.788336399801</v>
      </c>
      <c r="M367" s="122">
        <f t="shared" si="207"/>
        <v>10305.695134139924</v>
      </c>
      <c r="N367" s="122">
        <f t="shared" si="207"/>
        <v>11568.573295866747</v>
      </c>
      <c r="O367" s="122">
        <f t="shared" si="207"/>
        <v>11973.618822650351</v>
      </c>
      <c r="P367" s="122">
        <f t="shared" si="207"/>
        <v>8235.6152886152468</v>
      </c>
      <c r="Q367" s="122">
        <f t="shared" si="207"/>
        <v>8674.5780642867867</v>
      </c>
      <c r="R367" s="122">
        <f t="shared" ref="R367:V367" si="208">SUM(R368:R369)</f>
        <v>9181.1821089118002</v>
      </c>
      <c r="S367" s="122">
        <f t="shared" si="208"/>
        <v>8638.5545029254954</v>
      </c>
      <c r="T367" s="122">
        <f t="shared" si="208"/>
        <v>7908.5789119577585</v>
      </c>
      <c r="U367" s="122">
        <f t="shared" si="208"/>
        <v>7538.5618928846425</v>
      </c>
      <c r="V367" s="122">
        <f t="shared" si="208"/>
        <v>7072.2426537566862</v>
      </c>
      <c r="W367" s="122">
        <f t="shared" ref="W367" si="209">SUM(W368:W369)</f>
        <v>7209.9586213005632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13936.084745446138</v>
      </c>
      <c r="D368" s="98">
        <v>13589.531174897969</v>
      </c>
      <c r="E368" s="98">
        <v>13214.320875617761</v>
      </c>
      <c r="F368" s="98">
        <v>14358.085707025964</v>
      </c>
      <c r="G368" s="98">
        <v>13720.809285110417</v>
      </c>
      <c r="H368" s="98">
        <v>13199.130887392505</v>
      </c>
      <c r="I368" s="98">
        <v>11292.967968744291</v>
      </c>
      <c r="J368" s="98">
        <v>12135.778684799787</v>
      </c>
      <c r="K368" s="98">
        <v>12429.787723538451</v>
      </c>
      <c r="L368" s="98">
        <v>11925.807207205518</v>
      </c>
      <c r="M368" s="98">
        <v>10153.50320783325</v>
      </c>
      <c r="N368" s="98">
        <v>11396.047875176195</v>
      </c>
      <c r="O368" s="98">
        <v>11792.348286015829</v>
      </c>
      <c r="P368" s="98">
        <v>8108.3412832679642</v>
      </c>
      <c r="Q368" s="98">
        <v>8538.3027707686324</v>
      </c>
      <c r="R368" s="98">
        <v>9035.8772283970229</v>
      </c>
      <c r="S368" s="98">
        <v>8501.21240443645</v>
      </c>
      <c r="T368" s="98">
        <v>7782.4020633695336</v>
      </c>
      <c r="U368" s="98">
        <v>7417.9247905665507</v>
      </c>
      <c r="V368" s="98">
        <v>6958.7839753626076</v>
      </c>
      <c r="W368" s="98">
        <v>7094.0869613241894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214.59625455295409</v>
      </c>
      <c r="D369" s="98">
        <v>209.17293373830333</v>
      </c>
      <c r="E369" s="98">
        <v>196.51464055452504</v>
      </c>
      <c r="F369" s="98">
        <v>217.99871944219237</v>
      </c>
      <c r="G369" s="98">
        <v>206.17654342050156</v>
      </c>
      <c r="H369" s="98">
        <v>197.19601334904422</v>
      </c>
      <c r="I369" s="98">
        <v>170.74728968896517</v>
      </c>
      <c r="J369" s="98">
        <v>182.95300611359485</v>
      </c>
      <c r="K369" s="98">
        <v>184.23505231893185</v>
      </c>
      <c r="L369" s="98">
        <v>177.98112919428155</v>
      </c>
      <c r="M369" s="98">
        <v>152.1919263066732</v>
      </c>
      <c r="N369" s="98">
        <v>172.52542069055136</v>
      </c>
      <c r="O369" s="98">
        <v>181.27053663452253</v>
      </c>
      <c r="P369" s="98">
        <v>127.27400534728291</v>
      </c>
      <c r="Q369" s="98">
        <v>136.27529351815463</v>
      </c>
      <c r="R369" s="98">
        <v>145.30488051477658</v>
      </c>
      <c r="S369" s="98">
        <v>137.34209848904479</v>
      </c>
      <c r="T369" s="98">
        <v>126.17684858822459</v>
      </c>
      <c r="U369" s="98">
        <v>120.63710231809176</v>
      </c>
      <c r="V369" s="98">
        <v>113.4586783940786</v>
      </c>
      <c r="W369" s="98">
        <v>115.87165997637412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3.8686239131252069</v>
      </c>
      <c r="D370" s="122">
        <f t="shared" si="210"/>
        <v>9.6159998999182967</v>
      </c>
      <c r="E370" s="122">
        <f t="shared" si="210"/>
        <v>6.2801934021584591</v>
      </c>
      <c r="F370" s="122">
        <f t="shared" si="210"/>
        <v>2.5275775103694942</v>
      </c>
      <c r="G370" s="122">
        <f t="shared" si="210"/>
        <v>2.9061149855283519</v>
      </c>
      <c r="H370" s="122">
        <f t="shared" si="210"/>
        <v>4.8488050014785324</v>
      </c>
      <c r="I370" s="122">
        <f t="shared" si="210"/>
        <v>1.066579185780373</v>
      </c>
      <c r="J370" s="122">
        <f t="shared" si="210"/>
        <v>5.4542808212665319</v>
      </c>
      <c r="K370" s="122">
        <f t="shared" si="210"/>
        <v>19.72232543048468</v>
      </c>
      <c r="L370" s="122">
        <f t="shared" si="210"/>
        <v>11.335717568691049</v>
      </c>
      <c r="M370" s="122">
        <f t="shared" si="210"/>
        <v>7.9333533424383216</v>
      </c>
      <c r="N370" s="122">
        <f t="shared" si="210"/>
        <v>6.9040541783615268</v>
      </c>
      <c r="O370" s="122">
        <f t="shared" si="210"/>
        <v>13.306244633920175</v>
      </c>
      <c r="P370" s="122">
        <f t="shared" si="210"/>
        <v>5.5929474281432725</v>
      </c>
      <c r="Q370" s="122">
        <f t="shared" si="210"/>
        <v>8.2699786994829338</v>
      </c>
      <c r="R370" s="122">
        <f t="shared" si="210"/>
        <v>24.620563376345508</v>
      </c>
      <c r="S370" s="122">
        <f t="shared" si="210"/>
        <v>29.749625431568585</v>
      </c>
      <c r="T370" s="122">
        <f t="shared" si="210"/>
        <v>23.17890074533905</v>
      </c>
      <c r="U370" s="122">
        <f t="shared" si="210"/>
        <v>53.476738622706655</v>
      </c>
      <c r="V370" s="122">
        <f t="shared" si="210"/>
        <v>26.277136905334789</v>
      </c>
      <c r="W370" s="122">
        <f t="shared" si="210"/>
        <v>78.738559289649473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3.8686239131252069</v>
      </c>
      <c r="D371" s="98">
        <f>RES_hhdet_in_fech!D67</f>
        <v>9.6159998999182967</v>
      </c>
      <c r="E371" s="98">
        <f>RES_hhdet_in_fech!E67</f>
        <v>6.2801934021584591</v>
      </c>
      <c r="F371" s="98">
        <f>RES_hhdet_in_fech!F67</f>
        <v>2.5275775103694942</v>
      </c>
      <c r="G371" s="98">
        <f>RES_hhdet_in_fech!G67</f>
        <v>2.9061149855283519</v>
      </c>
      <c r="H371" s="98">
        <f>RES_hhdet_in_fech!H67</f>
        <v>4.8488050014785324</v>
      </c>
      <c r="I371" s="98">
        <f>RES_hhdet_in_fech!I67</f>
        <v>1.066579185780373</v>
      </c>
      <c r="J371" s="98">
        <f>RES_hhdet_in_fech!J67</f>
        <v>5.4542808212665319</v>
      </c>
      <c r="K371" s="98">
        <f>RES_hhdet_in_fech!K67</f>
        <v>19.72232543048468</v>
      </c>
      <c r="L371" s="98">
        <f>RES_hhdet_in_fech!L67</f>
        <v>11.335717568691049</v>
      </c>
      <c r="M371" s="98">
        <f>RES_hhdet_in_fech!M67</f>
        <v>7.9333533424383216</v>
      </c>
      <c r="N371" s="98">
        <f>RES_hhdet_in_fech!N67</f>
        <v>6.9040541783615268</v>
      </c>
      <c r="O371" s="98">
        <f>RES_hhdet_in_fech!O67</f>
        <v>13.306244633920175</v>
      </c>
      <c r="P371" s="98">
        <f>RES_hhdet_in_fech!P67</f>
        <v>5.5929474281432725</v>
      </c>
      <c r="Q371" s="98">
        <f>RES_hhdet_in_fech!Q67</f>
        <v>8.2699786994829338</v>
      </c>
      <c r="R371" s="98">
        <f>RES_hhdet_in_fech!R67</f>
        <v>24.620563376345508</v>
      </c>
      <c r="S371" s="98">
        <f>RES_hhdet_in_fech!S67</f>
        <v>29.749625431568585</v>
      </c>
      <c r="T371" s="98">
        <f>RES_hhdet_in_fech!T67</f>
        <v>23.17890074533905</v>
      </c>
      <c r="U371" s="98">
        <f>RES_hhdet_in_fech!U67</f>
        <v>53.476738622706655</v>
      </c>
      <c r="V371" s="98">
        <f>RES_hhdet_in_fech!V67</f>
        <v>26.277136905334789</v>
      </c>
      <c r="W371" s="98">
        <f>RES_hhdet_in_fech!W67</f>
        <v>78.738559289649473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1306.0190758264071</v>
      </c>
      <c r="D372" s="122">
        <v>1415.5522924210431</v>
      </c>
      <c r="E372" s="122">
        <v>1387.4844701379211</v>
      </c>
      <c r="F372" s="122">
        <v>1441.2246397214033</v>
      </c>
      <c r="G372" s="122">
        <v>1340.7296006311028</v>
      </c>
      <c r="H372" s="122">
        <v>1403.7767629929315</v>
      </c>
      <c r="I372" s="122">
        <v>1334.296397024342</v>
      </c>
      <c r="J372" s="122">
        <v>1336.2646873235642</v>
      </c>
      <c r="K372" s="122">
        <v>1291.8269991002467</v>
      </c>
      <c r="L372" s="122">
        <v>1292.8361444854079</v>
      </c>
      <c r="M372" s="122">
        <v>1500.7082656917573</v>
      </c>
      <c r="N372" s="122">
        <v>1458.8180496518619</v>
      </c>
      <c r="O372" s="122">
        <v>1445.8775720363578</v>
      </c>
      <c r="P372" s="122">
        <v>1333.6802828496473</v>
      </c>
      <c r="Q372" s="122">
        <v>1339.1116389961451</v>
      </c>
      <c r="R372" s="122">
        <v>1343.4413623239932</v>
      </c>
      <c r="S372" s="122">
        <v>1377.3704075763162</v>
      </c>
      <c r="T372" s="122">
        <v>1364.6929982764482</v>
      </c>
      <c r="U372" s="122">
        <v>1359.012144081468</v>
      </c>
      <c r="V372" s="122">
        <v>1402.3074590877743</v>
      </c>
      <c r="W372" s="122">
        <v>1365.9053523778598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1347.3520007279069</v>
      </c>
      <c r="D373" s="98">
        <v>1428.7345594492624</v>
      </c>
      <c r="E373" s="98">
        <v>1390.2877876424047</v>
      </c>
      <c r="F373" s="98">
        <v>1449.5613335148284</v>
      </c>
      <c r="G373" s="98">
        <v>1340.9805717010834</v>
      </c>
      <c r="H373" s="98">
        <v>1422.8708768283518</v>
      </c>
      <c r="I373" s="98">
        <v>1337.9951721358575</v>
      </c>
      <c r="J373" s="98">
        <v>1362.8609695416919</v>
      </c>
      <c r="K373" s="98">
        <v>1305.8534591456212</v>
      </c>
      <c r="L373" s="98">
        <v>1302.4286397004612</v>
      </c>
      <c r="M373" s="98">
        <v>1535.6598700842342</v>
      </c>
      <c r="N373" s="98">
        <v>1469.0165873804706</v>
      </c>
      <c r="O373" s="98">
        <v>1410.7142479515824</v>
      </c>
      <c r="P373" s="98">
        <v>1335.3171067916639</v>
      </c>
      <c r="Q373" s="98">
        <v>1312.31053298794</v>
      </c>
      <c r="R373" s="98">
        <v>1326.010507703375</v>
      </c>
      <c r="S373" s="98">
        <v>1357.8065805134368</v>
      </c>
      <c r="T373" s="98">
        <v>1346.2125100132391</v>
      </c>
      <c r="U373" s="98">
        <v>1355.5046654665973</v>
      </c>
      <c r="V373" s="98">
        <v>1383.7402251659196</v>
      </c>
      <c r="W373" s="98">
        <v>1336.3723159955225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960.52626000823284</v>
      </c>
      <c r="D374" s="98">
        <v>1014.2934682571852</v>
      </c>
      <c r="E374" s="98">
        <v>1006.1025385460517</v>
      </c>
      <c r="F374" s="98">
        <v>1052.7197881812217</v>
      </c>
      <c r="G374" s="98">
        <v>971.50983828174822</v>
      </c>
      <c r="H374" s="98">
        <v>1034.5481801903727</v>
      </c>
      <c r="I374" s="98">
        <v>999.67133453030635</v>
      </c>
      <c r="J374" s="98">
        <v>1018.1357379217827</v>
      </c>
      <c r="K374" s="98">
        <v>976.11329358622936</v>
      </c>
      <c r="L374" s="98">
        <v>1080.1887187059663</v>
      </c>
      <c r="M374" s="98">
        <v>1170.7483665038174</v>
      </c>
      <c r="N374" s="98">
        <v>0</v>
      </c>
      <c r="O374" s="98">
        <v>0</v>
      </c>
      <c r="P374" s="98">
        <v>0</v>
      </c>
      <c r="Q374" s="98">
        <v>1107.3274433481188</v>
      </c>
      <c r="R374" s="98">
        <v>1132.9056515628902</v>
      </c>
      <c r="S374" s="98">
        <v>1181.9773389148008</v>
      </c>
      <c r="T374" s="98">
        <v>1186.1432280347569</v>
      </c>
      <c r="U374" s="98">
        <v>1203.2298646097397</v>
      </c>
      <c r="V374" s="98">
        <v>1238.6622613631287</v>
      </c>
      <c r="W374" s="98">
        <v>1202.5814590869441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318.286916124573</v>
      </c>
      <c r="D375" s="101">
        <v>308.15320548113584</v>
      </c>
      <c r="E375" s="101">
        <v>333.75571298607593</v>
      </c>
      <c r="F375" s="101">
        <v>338.48575690015929</v>
      </c>
      <c r="G375" s="101">
        <v>286.80935647239761</v>
      </c>
      <c r="H375" s="101">
        <v>291.41947365396942</v>
      </c>
      <c r="I375" s="101">
        <v>330.93781344325879</v>
      </c>
      <c r="J375" s="101">
        <v>312.69385411239398</v>
      </c>
      <c r="K375" s="101">
        <v>275.35629436099163</v>
      </c>
      <c r="L375" s="101">
        <v>587.49634201746392</v>
      </c>
      <c r="M375" s="101">
        <v>309.08823756858487</v>
      </c>
      <c r="N375" s="101">
        <v>0</v>
      </c>
      <c r="O375" s="101">
        <v>0</v>
      </c>
      <c r="P375" s="101">
        <v>0</v>
      </c>
      <c r="Q375" s="101">
        <v>287.58468475388821</v>
      </c>
      <c r="R375" s="101">
        <v>269.93357212531419</v>
      </c>
      <c r="S375" s="101">
        <v>310.78759367453051</v>
      </c>
      <c r="T375" s="101">
        <v>306.97755366657799</v>
      </c>
      <c r="U375" s="101">
        <v>285.60810436968274</v>
      </c>
      <c r="V375" s="101">
        <v>302.79722958520625</v>
      </c>
      <c r="W375" s="101">
        <v>299.74306492097975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642.23934388366001</v>
      </c>
      <c r="D376" s="104">
        <v>706.14026277604933</v>
      </c>
      <c r="E376" s="104">
        <v>672.34682555997585</v>
      </c>
      <c r="F376" s="104">
        <v>714.23403128106258</v>
      </c>
      <c r="G376" s="104">
        <v>684.70048180935055</v>
      </c>
      <c r="H376" s="104">
        <v>743.12870653640357</v>
      </c>
      <c r="I376" s="104">
        <v>668.73352108704751</v>
      </c>
      <c r="J376" s="104">
        <v>705.44188380938897</v>
      </c>
      <c r="K376" s="104">
        <v>700.75699922523779</v>
      </c>
      <c r="L376" s="104">
        <v>492.69237668850229</v>
      </c>
      <c r="M376" s="104">
        <v>861.66012893523259</v>
      </c>
      <c r="N376" s="104">
        <v>0</v>
      </c>
      <c r="O376" s="104">
        <v>0</v>
      </c>
      <c r="P376" s="104">
        <v>0</v>
      </c>
      <c r="Q376" s="104">
        <v>819.74275859423051</v>
      </c>
      <c r="R376" s="104">
        <v>862.9720794375761</v>
      </c>
      <c r="S376" s="104">
        <v>871.18974524027033</v>
      </c>
      <c r="T376" s="104">
        <v>879.16567436817922</v>
      </c>
      <c r="U376" s="104">
        <v>917.62176024005714</v>
      </c>
      <c r="V376" s="104">
        <v>935.86503177792235</v>
      </c>
      <c r="W376" s="104">
        <v>902.83839416596436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1240.0848360054313</v>
      </c>
      <c r="D377" s="101">
        <v>1235.7350051734338</v>
      </c>
      <c r="E377" s="101">
        <v>1303.3974694631386</v>
      </c>
      <c r="F377" s="101">
        <v>1309.1803305358158</v>
      </c>
      <c r="G377" s="101">
        <v>0</v>
      </c>
      <c r="H377" s="101">
        <v>1259.3524765858394</v>
      </c>
      <c r="I377" s="101">
        <v>1270.3647021792062</v>
      </c>
      <c r="J377" s="101">
        <v>1291.3180510771078</v>
      </c>
      <c r="K377" s="101">
        <v>1192.6578455906965</v>
      </c>
      <c r="L377" s="101">
        <v>1304.3624280520667</v>
      </c>
      <c r="M377" s="101">
        <v>1394.1692438626928</v>
      </c>
      <c r="N377" s="101">
        <v>1474.8238501641924</v>
      </c>
      <c r="O377" s="101">
        <v>1543.8069476526853</v>
      </c>
      <c r="P377" s="101">
        <v>1367.0252716528355</v>
      </c>
      <c r="Q377" s="101">
        <v>1416.8567885855944</v>
      </c>
      <c r="R377" s="101">
        <v>1413.9823244580828</v>
      </c>
      <c r="S377" s="101">
        <v>1488.2095440638168</v>
      </c>
      <c r="T377" s="101">
        <v>1491.9429852548019</v>
      </c>
      <c r="U377" s="101">
        <v>1465.6823210347509</v>
      </c>
      <c r="V377" s="101">
        <v>1521.9214114576478</v>
      </c>
      <c r="W377" s="101">
        <v>1471.6089895638929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1010.7843088191397</v>
      </c>
      <c r="F378" s="104">
        <v>1013.8597557456601</v>
      </c>
      <c r="G378" s="104">
        <v>0</v>
      </c>
      <c r="H378" s="104">
        <v>967.17013674589509</v>
      </c>
      <c r="I378" s="104">
        <v>993.05691172113563</v>
      </c>
      <c r="J378" s="104">
        <v>1004.2142903490889</v>
      </c>
      <c r="K378" s="104">
        <v>922.43106678021604</v>
      </c>
      <c r="L378" s="104">
        <v>1100.4678293223374</v>
      </c>
      <c r="M378" s="104">
        <v>1080.2445417421809</v>
      </c>
      <c r="N378" s="104">
        <v>1170.6921933544393</v>
      </c>
      <c r="O378" s="104">
        <v>1239.0671979288511</v>
      </c>
      <c r="P378" s="104">
        <v>1082.33365704364</v>
      </c>
      <c r="Q378" s="104">
        <v>1144.2200106634189</v>
      </c>
      <c r="R378" s="104">
        <v>1145.2969929005758</v>
      </c>
      <c r="S378" s="104">
        <v>1223.4459897414829</v>
      </c>
      <c r="T378" s="104">
        <v>1235.633480624479</v>
      </c>
      <c r="U378" s="104">
        <v>1216.2442440783532</v>
      </c>
      <c r="V378" s="104">
        <v>1272.0612850264129</v>
      </c>
      <c r="W378" s="104">
        <v>1237.0749844162431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293.01283044499985</v>
      </c>
      <c r="D379" s="98">
        <v>266.37130467973316</v>
      </c>
      <c r="E379" s="98">
        <v>312.98603297313207</v>
      </c>
      <c r="F379" s="98">
        <v>305.69539339144177</v>
      </c>
      <c r="G379" s="98">
        <v>0</v>
      </c>
      <c r="H379" s="98">
        <v>257.38150011874308</v>
      </c>
      <c r="I379" s="98">
        <v>314.2527757801617</v>
      </c>
      <c r="J379" s="98">
        <v>296.14472557545275</v>
      </c>
      <c r="K379" s="98">
        <v>250.70135034813907</v>
      </c>
      <c r="L379" s="98">
        <v>588.25836997566705</v>
      </c>
      <c r="M379" s="98">
        <v>278.63932483972161</v>
      </c>
      <c r="N379" s="98">
        <v>373.75511854491435</v>
      </c>
      <c r="O379" s="98">
        <v>407.82414566861883</v>
      </c>
      <c r="P379" s="98">
        <v>260.3661913586995</v>
      </c>
      <c r="Q379" s="98">
        <v>310.71129646498696</v>
      </c>
      <c r="R379" s="98">
        <v>287.89664969904027</v>
      </c>
      <c r="S379" s="98">
        <v>341.11930375766855</v>
      </c>
      <c r="T379" s="98">
        <v>340.96772639283012</v>
      </c>
      <c r="U379" s="98">
        <v>309.32897368243033</v>
      </c>
      <c r="V379" s="98">
        <v>333.52789544060607</v>
      </c>
      <c r="W379" s="98">
        <v>330.34905159797745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665.26056319734323</v>
      </c>
      <c r="D380" s="98">
        <v>681.87475732777523</v>
      </c>
      <c r="E380" s="98">
        <v>697.79827584600775</v>
      </c>
      <c r="F380" s="98">
        <v>708.16436235421827</v>
      </c>
      <c r="G380" s="98">
        <v>0</v>
      </c>
      <c r="H380" s="98">
        <v>709.78863662715207</v>
      </c>
      <c r="I380" s="98">
        <v>678.80413594097399</v>
      </c>
      <c r="J380" s="98">
        <v>708.06956477363599</v>
      </c>
      <c r="K380" s="98">
        <v>671.72971643207688</v>
      </c>
      <c r="L380" s="98">
        <v>512.2094593466702</v>
      </c>
      <c r="M380" s="98">
        <v>801.60521690245935</v>
      </c>
      <c r="N380" s="98">
        <v>796.93707480952492</v>
      </c>
      <c r="O380" s="98">
        <v>831.24305226023228</v>
      </c>
      <c r="P380" s="98">
        <v>821.96746568494075</v>
      </c>
      <c r="Q380" s="98">
        <v>833.5087141984319</v>
      </c>
      <c r="R380" s="98">
        <v>857.40034320153529</v>
      </c>
      <c r="S380" s="98">
        <v>882.3266859838144</v>
      </c>
      <c r="T380" s="98">
        <v>894.66575423164909</v>
      </c>
      <c r="U380" s="98">
        <v>906.91527039592279</v>
      </c>
      <c r="V380" s="98">
        <v>938.53338958580696</v>
      </c>
      <c r="W380" s="98">
        <v>906.72593281826551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830.13556872931065</v>
      </c>
      <c r="D381" s="122">
        <v>931.90433991877399</v>
      </c>
      <c r="E381" s="122">
        <v>862.22364739029399</v>
      </c>
      <c r="F381" s="122">
        <v>809.85139882741794</v>
      </c>
      <c r="G381" s="122">
        <v>772.93817025662986</v>
      </c>
      <c r="H381" s="122">
        <v>845.16565182100999</v>
      </c>
      <c r="I381" s="122">
        <v>898.27254444654841</v>
      </c>
      <c r="J381" s="122">
        <v>866.19802967465262</v>
      </c>
      <c r="K381" s="122">
        <v>757.5035707872579</v>
      </c>
      <c r="L381" s="122">
        <v>864.18660280748304</v>
      </c>
      <c r="M381" s="122">
        <v>991.92223280920598</v>
      </c>
      <c r="N381" s="122">
        <v>905.56071085575104</v>
      </c>
      <c r="O381" s="122">
        <v>889.32781499947964</v>
      </c>
      <c r="P381" s="122">
        <v>869.78538131018956</v>
      </c>
      <c r="Q381" s="122">
        <v>858.31001472927358</v>
      </c>
      <c r="R381" s="122">
        <v>868.35633375416649</v>
      </c>
      <c r="S381" s="122">
        <v>887.96259628632436</v>
      </c>
      <c r="T381" s="122">
        <v>877.16825039692549</v>
      </c>
      <c r="U381" s="122">
        <v>890.23247895120335</v>
      </c>
      <c r="V381" s="122">
        <v>892.77688047580341</v>
      </c>
      <c r="W381" s="122">
        <v>841.64637959087599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882.04201854974553</v>
      </c>
      <c r="D382" s="98">
        <v>946.08231200708963</v>
      </c>
      <c r="E382" s="98">
        <v>865.32614097546389</v>
      </c>
      <c r="F382" s="98">
        <v>821.90974783985268</v>
      </c>
      <c r="G382" s="98">
        <v>825.45325512436921</v>
      </c>
      <c r="H382" s="98">
        <v>866.04097353660438</v>
      </c>
      <c r="I382" s="98">
        <v>900.12678137215039</v>
      </c>
      <c r="J382" s="98">
        <v>894.22683944716039</v>
      </c>
      <c r="K382" s="98">
        <v>762.47760629846744</v>
      </c>
      <c r="L382" s="98">
        <v>881.24421989109362</v>
      </c>
      <c r="M382" s="98">
        <v>1021.1520342060973</v>
      </c>
      <c r="N382" s="98">
        <v>978.97015560401178</v>
      </c>
      <c r="O382" s="98">
        <v>936.15737011169801</v>
      </c>
      <c r="P382" s="98">
        <v>907.17174925577808</v>
      </c>
      <c r="Q382" s="98">
        <v>912.14190870174934</v>
      </c>
      <c r="R382" s="98">
        <v>921.61455780807387</v>
      </c>
      <c r="S382" s="98">
        <v>946.6138228868017</v>
      </c>
      <c r="T382" s="98">
        <v>940.83417074936858</v>
      </c>
      <c r="U382" s="98">
        <v>948.77374359075191</v>
      </c>
      <c r="V382" s="98">
        <v>977.7818449116196</v>
      </c>
      <c r="W382" s="98">
        <v>927.54892751001489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731.02575450218592</v>
      </c>
      <c r="F383" s="33">
        <v>607.16784631888913</v>
      </c>
      <c r="G383" s="33">
        <v>658.35854492731005</v>
      </c>
      <c r="H383" s="33">
        <v>679.38597820864982</v>
      </c>
      <c r="I383" s="33">
        <v>705.87248604982085</v>
      </c>
      <c r="J383" s="33">
        <v>741.52876737087706</v>
      </c>
      <c r="K383" s="33">
        <v>534.75133287683411</v>
      </c>
      <c r="L383" s="33">
        <v>753.59985305949374</v>
      </c>
      <c r="M383" s="33">
        <v>718.28754264588883</v>
      </c>
      <c r="N383" s="33">
        <v>779.13983139348602</v>
      </c>
      <c r="O383" s="33">
        <v>803.34595948670278</v>
      </c>
      <c r="P383" s="33">
        <v>658.90441818318254</v>
      </c>
      <c r="Q383" s="33">
        <v>703.6336930012269</v>
      </c>
      <c r="R383" s="33">
        <v>687.04843401364462</v>
      </c>
      <c r="S383" s="33">
        <v>713.64087881897854</v>
      </c>
      <c r="T383" s="33">
        <v>702.07180145414054</v>
      </c>
      <c r="U383" s="33">
        <v>682.56341057786005</v>
      </c>
      <c r="V383" s="33">
        <v>705.01492838973047</v>
      </c>
      <c r="W383" s="33">
        <v>667.49354513746221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10410.969379901315</v>
      </c>
      <c r="D385" s="117">
        <f t="shared" si="211"/>
        <v>10387.925836568453</v>
      </c>
      <c r="E385" s="117">
        <f t="shared" si="211"/>
        <v>10176.86281434985</v>
      </c>
      <c r="F385" s="117">
        <f t="shared" si="211"/>
        <v>11062.25811736367</v>
      </c>
      <c r="G385" s="117">
        <f t="shared" si="211"/>
        <v>10690.931270145335</v>
      </c>
      <c r="H385" s="117">
        <f t="shared" si="211"/>
        <v>10532.295263158121</v>
      </c>
      <c r="I385" s="117">
        <f t="shared" si="211"/>
        <v>9289.5692492243852</v>
      </c>
      <c r="J385" s="117">
        <f t="shared" si="211"/>
        <v>10016.045876372789</v>
      </c>
      <c r="K385" s="117">
        <f t="shared" si="211"/>
        <v>10247.575103958456</v>
      </c>
      <c r="L385" s="117">
        <f t="shared" si="211"/>
        <v>10073.154313567906</v>
      </c>
      <c r="M385" s="117">
        <f t="shared" si="211"/>
        <v>9135.1402210932356</v>
      </c>
      <c r="N385" s="117">
        <f t="shared" si="211"/>
        <v>10187.476272688429</v>
      </c>
      <c r="O385" s="117">
        <f t="shared" si="211"/>
        <v>10724.870956637033</v>
      </c>
      <c r="P385" s="117">
        <f t="shared" si="211"/>
        <v>7958.8623574003077</v>
      </c>
      <c r="Q385" s="117">
        <f t="shared" si="211"/>
        <v>8491.973201038667</v>
      </c>
      <c r="R385" s="117">
        <f t="shared" ref="R385:V385" si="212">R386+R389+R391+R400</f>
        <v>9069.4971546530069</v>
      </c>
      <c r="S385" s="117">
        <f t="shared" si="212"/>
        <v>8795.0961294951449</v>
      </c>
      <c r="T385" s="117">
        <f t="shared" si="212"/>
        <v>8238.8953879250639</v>
      </c>
      <c r="U385" s="117">
        <f t="shared" si="212"/>
        <v>8120.2995740038796</v>
      </c>
      <c r="V385" s="117">
        <f t="shared" si="212"/>
        <v>7723.192320943177</v>
      </c>
      <c r="W385" s="117">
        <f t="shared" ref="W385" si="213">W386+W389+W391+W400</f>
        <v>8010.5481879136341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8992.8674565838046</v>
      </c>
      <c r="D386" s="122">
        <f t="shared" si="214"/>
        <v>8881.6728829778185</v>
      </c>
      <c r="E386" s="122">
        <f t="shared" si="214"/>
        <v>8739.0273862070007</v>
      </c>
      <c r="F386" s="122">
        <f t="shared" si="214"/>
        <v>9617.3804129919572</v>
      </c>
      <c r="G386" s="122">
        <f t="shared" si="214"/>
        <v>9300.5671165579515</v>
      </c>
      <c r="H386" s="122">
        <f t="shared" si="214"/>
        <v>9053.5347252547581</v>
      </c>
      <c r="I386" s="122">
        <f t="shared" si="214"/>
        <v>7840.3671980430627</v>
      </c>
      <c r="J386" s="122">
        <f t="shared" si="214"/>
        <v>8525.4635055368417</v>
      </c>
      <c r="K386" s="122">
        <f t="shared" si="214"/>
        <v>8834.2269629856528</v>
      </c>
      <c r="L386" s="122">
        <f t="shared" si="214"/>
        <v>8580.9909620138078</v>
      </c>
      <c r="M386" s="122">
        <f t="shared" si="214"/>
        <v>7419.452346601267</v>
      </c>
      <c r="N386" s="122">
        <f t="shared" si="214"/>
        <v>8492.0550782082628</v>
      </c>
      <c r="O386" s="122">
        <f t="shared" si="214"/>
        <v>9001.0700448820517</v>
      </c>
      <c r="P386" s="122">
        <f t="shared" si="214"/>
        <v>6352.9409455687946</v>
      </c>
      <c r="Q386" s="122">
        <f t="shared" si="214"/>
        <v>6836.2904520385582</v>
      </c>
      <c r="R386" s="122">
        <f t="shared" ref="R386:V386" si="215">SUM(R387:R388)</f>
        <v>7322.9988028849966</v>
      </c>
      <c r="S386" s="122">
        <f t="shared" si="215"/>
        <v>6954.0903714246306</v>
      </c>
      <c r="T386" s="122">
        <f t="shared" si="215"/>
        <v>6413.4832774074148</v>
      </c>
      <c r="U386" s="122">
        <f t="shared" si="215"/>
        <v>6151.150097026185</v>
      </c>
      <c r="V386" s="122">
        <f t="shared" si="215"/>
        <v>5801.7377878476236</v>
      </c>
      <c r="W386" s="122">
        <f t="shared" ref="W386" si="216">SUM(W387:W388)</f>
        <v>5937.3316975531152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8778.27120203085</v>
      </c>
      <c r="D387" s="98">
        <v>8672.4999492395145</v>
      </c>
      <c r="E387" s="98">
        <v>8542.5127456524751</v>
      </c>
      <c r="F387" s="98">
        <v>9399.3816935497653</v>
      </c>
      <c r="G387" s="98">
        <v>9094.3905731374507</v>
      </c>
      <c r="H387" s="98">
        <v>8856.3387119057134</v>
      </c>
      <c r="I387" s="98">
        <v>7669.6199083540978</v>
      </c>
      <c r="J387" s="98">
        <v>8342.5104994232461</v>
      </c>
      <c r="K387" s="98">
        <v>8649.9919106667203</v>
      </c>
      <c r="L387" s="98">
        <v>8403.0098328195254</v>
      </c>
      <c r="M387" s="98">
        <v>7267.260420294594</v>
      </c>
      <c r="N387" s="98">
        <v>8319.5296575177108</v>
      </c>
      <c r="O387" s="98">
        <v>8819.79950824753</v>
      </c>
      <c r="P387" s="98">
        <v>6225.666940221512</v>
      </c>
      <c r="Q387" s="98">
        <v>6700.0151585204039</v>
      </c>
      <c r="R387" s="98">
        <v>7177.6939223702202</v>
      </c>
      <c r="S387" s="98">
        <v>6816.7482729355861</v>
      </c>
      <c r="T387" s="98">
        <v>6287.3064288191899</v>
      </c>
      <c r="U387" s="98">
        <v>6030.5129947080932</v>
      </c>
      <c r="V387" s="98">
        <v>5688.2791094535451</v>
      </c>
      <c r="W387" s="98">
        <v>5821.4600375767413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214.59625455295409</v>
      </c>
      <c r="D388" s="98">
        <v>209.17293373830333</v>
      </c>
      <c r="E388" s="98">
        <v>196.51464055452504</v>
      </c>
      <c r="F388" s="98">
        <v>217.99871944219237</v>
      </c>
      <c r="G388" s="98">
        <v>206.17654342050156</v>
      </c>
      <c r="H388" s="98">
        <v>197.19601334904422</v>
      </c>
      <c r="I388" s="98">
        <v>170.74728968896517</v>
      </c>
      <c r="J388" s="98">
        <v>182.95300611359485</v>
      </c>
      <c r="K388" s="98">
        <v>184.23505231893185</v>
      </c>
      <c r="L388" s="98">
        <v>177.98112919428155</v>
      </c>
      <c r="M388" s="98">
        <v>152.1919263066732</v>
      </c>
      <c r="N388" s="98">
        <v>172.52542069055136</v>
      </c>
      <c r="O388" s="98">
        <v>181.27053663452253</v>
      </c>
      <c r="P388" s="98">
        <v>127.27400534728291</v>
      </c>
      <c r="Q388" s="98">
        <v>136.27529351815463</v>
      </c>
      <c r="R388" s="98">
        <v>145.30488051477658</v>
      </c>
      <c r="S388" s="98">
        <v>137.34209848904479</v>
      </c>
      <c r="T388" s="98">
        <v>126.17684858822459</v>
      </c>
      <c r="U388" s="98">
        <v>120.63710231809176</v>
      </c>
      <c r="V388" s="98">
        <v>113.4586783940786</v>
      </c>
      <c r="W388" s="98">
        <v>115.87165997637412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8.9419346324818161</v>
      </c>
      <c r="D389" s="122">
        <f t="shared" si="217"/>
        <v>22.965781574192153</v>
      </c>
      <c r="E389" s="122">
        <f t="shared" si="217"/>
        <v>15.486890690103669</v>
      </c>
      <c r="F389" s="122">
        <f t="shared" si="217"/>
        <v>6.4295856903695121</v>
      </c>
      <c r="G389" s="122">
        <f t="shared" si="217"/>
        <v>7.6206980135858879</v>
      </c>
      <c r="H389" s="122">
        <f t="shared" si="217"/>
        <v>13.098928914976797</v>
      </c>
      <c r="I389" s="122">
        <f t="shared" si="217"/>
        <v>2.9666534189962603</v>
      </c>
      <c r="J389" s="122">
        <f t="shared" si="217"/>
        <v>15.615175463509859</v>
      </c>
      <c r="K389" s="122">
        <f t="shared" si="217"/>
        <v>58.109689624634981</v>
      </c>
      <c r="L389" s="122">
        <f t="shared" si="217"/>
        <v>34.370037524196619</v>
      </c>
      <c r="M389" s="122">
        <f t="shared" si="217"/>
        <v>24.865341922228239</v>
      </c>
      <c r="N389" s="122">
        <f t="shared" si="217"/>
        <v>22.492952549002332</v>
      </c>
      <c r="O389" s="122">
        <f t="shared" si="217"/>
        <v>45.315748228253668</v>
      </c>
      <c r="P389" s="122">
        <f t="shared" si="217"/>
        <v>19.943001280414332</v>
      </c>
      <c r="Q389" s="122">
        <f t="shared" si="217"/>
        <v>30.626734990593302</v>
      </c>
      <c r="R389" s="122">
        <f t="shared" si="217"/>
        <v>93.304591744057106</v>
      </c>
      <c r="S389" s="122">
        <f t="shared" si="217"/>
        <v>114.78663750321456</v>
      </c>
      <c r="T389" s="122">
        <f t="shared" si="217"/>
        <v>90.764916301500818</v>
      </c>
      <c r="U389" s="122">
        <f t="shared" si="217"/>
        <v>212.20184584176175</v>
      </c>
      <c r="V389" s="122">
        <f t="shared" si="217"/>
        <v>105.67121447962047</v>
      </c>
      <c r="W389" s="122">
        <f t="shared" si="217"/>
        <v>320.74877514823379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8.9419346324818161</v>
      </c>
      <c r="D390" s="98">
        <f>RES_hhdet_in_tesh!D67</f>
        <v>22.965781574192153</v>
      </c>
      <c r="E390" s="98">
        <f>RES_hhdet_in_tesh!E67</f>
        <v>15.486890690103669</v>
      </c>
      <c r="F390" s="98">
        <f>RES_hhdet_in_tesh!F67</f>
        <v>6.4295856903695121</v>
      </c>
      <c r="G390" s="98">
        <f>RES_hhdet_in_tesh!G67</f>
        <v>7.6206980135858879</v>
      </c>
      <c r="H390" s="98">
        <f>RES_hhdet_in_tesh!H67</f>
        <v>13.098928914976797</v>
      </c>
      <c r="I390" s="98">
        <f>RES_hhdet_in_tesh!I67</f>
        <v>2.9666534189962603</v>
      </c>
      <c r="J390" s="98">
        <f>RES_hhdet_in_tesh!J67</f>
        <v>15.615175463509859</v>
      </c>
      <c r="K390" s="98">
        <f>RES_hhdet_in_tesh!K67</f>
        <v>58.109689624634981</v>
      </c>
      <c r="L390" s="98">
        <f>RES_hhdet_in_tesh!L67</f>
        <v>34.370037524196619</v>
      </c>
      <c r="M390" s="98">
        <f>RES_hhdet_in_tesh!M67</f>
        <v>24.865341922228239</v>
      </c>
      <c r="N390" s="98">
        <f>RES_hhdet_in_tesh!N67</f>
        <v>22.492952549002332</v>
      </c>
      <c r="O390" s="98">
        <f>RES_hhdet_in_tesh!O67</f>
        <v>45.315748228253668</v>
      </c>
      <c r="P390" s="98">
        <f>RES_hhdet_in_tesh!P67</f>
        <v>19.943001280414332</v>
      </c>
      <c r="Q390" s="98">
        <f>RES_hhdet_in_tesh!Q67</f>
        <v>30.626734990593302</v>
      </c>
      <c r="R390" s="98">
        <f>RES_hhdet_in_tesh!R67</f>
        <v>93.304591744057106</v>
      </c>
      <c r="S390" s="98">
        <f>RES_hhdet_in_tesh!S67</f>
        <v>114.78663750321456</v>
      </c>
      <c r="T390" s="98">
        <f>RES_hhdet_in_tesh!T67</f>
        <v>90.764916301500818</v>
      </c>
      <c r="U390" s="98">
        <f>RES_hhdet_in_tesh!U67</f>
        <v>212.20184584176175</v>
      </c>
      <c r="V390" s="98">
        <f>RES_hhdet_in_tesh!V67</f>
        <v>105.67121447962047</v>
      </c>
      <c r="W390" s="98">
        <f>RES_hhdet_in_tesh!W67</f>
        <v>320.74877514823379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851.71950558409287</v>
      </c>
      <c r="D391" s="122">
        <v>898.30294499768365</v>
      </c>
      <c r="E391" s="122">
        <v>885.77011834891994</v>
      </c>
      <c r="F391" s="122">
        <v>931.32542525860561</v>
      </c>
      <c r="G391" s="122">
        <v>870.77504507787933</v>
      </c>
      <c r="H391" s="122">
        <v>929.37509586769397</v>
      </c>
      <c r="I391" s="122">
        <v>887.82629772607015</v>
      </c>
      <c r="J391" s="122">
        <v>915.16149778739805</v>
      </c>
      <c r="K391" s="122">
        <v>882.91778078720222</v>
      </c>
      <c r="L391" s="122">
        <v>904.21906951647145</v>
      </c>
      <c r="M391" s="122">
        <v>1062.7869474613151</v>
      </c>
      <c r="N391" s="122">
        <v>1061.0793397067062</v>
      </c>
      <c r="O391" s="122">
        <v>1075.9113753779968</v>
      </c>
      <c r="P391" s="122">
        <v>1027.3991326098549</v>
      </c>
      <c r="Q391" s="122">
        <v>1057.1424205040839</v>
      </c>
      <c r="R391" s="122">
        <v>1081.6271166126812</v>
      </c>
      <c r="S391" s="122">
        <v>1134.30042588366</v>
      </c>
      <c r="T391" s="122">
        <v>1144.0171686539381</v>
      </c>
      <c r="U391" s="122">
        <v>1163.1357770351769</v>
      </c>
      <c r="V391" s="122">
        <v>1200.3162825241036</v>
      </c>
      <c r="W391" s="122">
        <v>1166.14642422732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840.90192388822925</v>
      </c>
      <c r="D392" s="98">
        <v>900.30941071236975</v>
      </c>
      <c r="E392" s="98">
        <v>884.82847613976139</v>
      </c>
      <c r="F392" s="98">
        <v>931.74494519992879</v>
      </c>
      <c r="G392" s="98">
        <v>870.77493152194427</v>
      </c>
      <c r="H392" s="98">
        <v>933.61556384425774</v>
      </c>
      <c r="I392" s="98">
        <v>887.3554647974687</v>
      </c>
      <c r="J392" s="98">
        <v>914.05340435108963</v>
      </c>
      <c r="K392" s="98">
        <v>886.37568015737872</v>
      </c>
      <c r="L392" s="98">
        <v>895.40092076876749</v>
      </c>
      <c r="M392" s="98">
        <v>1075.9816312239825</v>
      </c>
      <c r="N392" s="98">
        <v>1056.9376019636964</v>
      </c>
      <c r="O392" s="98">
        <v>1050.7342463326586</v>
      </c>
      <c r="P392" s="98">
        <v>1033.9478775148179</v>
      </c>
      <c r="Q392" s="98">
        <v>1050.5171932264541</v>
      </c>
      <c r="R392" s="98">
        <v>1084.3282003767692</v>
      </c>
      <c r="S392" s="98">
        <v>1131.6725607760909</v>
      </c>
      <c r="T392" s="98">
        <v>1140.5905420528243</v>
      </c>
      <c r="U392" s="98">
        <v>1163.9585474674311</v>
      </c>
      <c r="V392" s="98">
        <v>1200.0504889815788</v>
      </c>
      <c r="W392" s="98">
        <v>1164.8753864763387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840.88682425479396</v>
      </c>
      <c r="D393" s="98">
        <v>900.32135050923341</v>
      </c>
      <c r="E393" s="98">
        <v>884.76080311867634</v>
      </c>
      <c r="F393" s="98">
        <v>931.8049513394576</v>
      </c>
      <c r="G393" s="98">
        <v>870.9421045535878</v>
      </c>
      <c r="H393" s="98">
        <v>934.34335618691352</v>
      </c>
      <c r="I393" s="98">
        <v>888.21075342879715</v>
      </c>
      <c r="J393" s="98">
        <v>915.16164852406337</v>
      </c>
      <c r="K393" s="98">
        <v>887.66091328273558</v>
      </c>
      <c r="L393" s="98">
        <v>896.58764553924118</v>
      </c>
      <c r="M393" s="98">
        <v>1078.2271386813095</v>
      </c>
      <c r="N393" s="98">
        <v>0</v>
      </c>
      <c r="O393" s="98">
        <v>0</v>
      </c>
      <c r="P393" s="98">
        <v>0</v>
      </c>
      <c r="Q393" s="98">
        <v>1049.9570624866963</v>
      </c>
      <c r="R393" s="98">
        <v>1083.7068193084237</v>
      </c>
      <c r="S393" s="98">
        <v>1130.217648800806</v>
      </c>
      <c r="T393" s="98">
        <v>1139.255141469602</v>
      </c>
      <c r="U393" s="98">
        <v>1162.8706352726119</v>
      </c>
      <c r="V393" s="98">
        <v>1198.4663183614816</v>
      </c>
      <c r="W393" s="98">
        <v>1164.1153709591581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198.64748037113395</v>
      </c>
      <c r="D394" s="101">
        <v>194.18108773318394</v>
      </c>
      <c r="E394" s="101">
        <v>212.41397755870051</v>
      </c>
      <c r="F394" s="101">
        <v>217.5709200583951</v>
      </c>
      <c r="G394" s="101">
        <v>186.24162274423739</v>
      </c>
      <c r="H394" s="101">
        <v>191.2146496505101</v>
      </c>
      <c r="I394" s="101">
        <v>219.47723234174964</v>
      </c>
      <c r="J394" s="101">
        <v>209.71976471467445</v>
      </c>
      <c r="K394" s="101">
        <v>186.90391405749773</v>
      </c>
      <c r="L394" s="101">
        <v>403.89526885073894</v>
      </c>
      <c r="M394" s="101">
        <v>216.56700974607699</v>
      </c>
      <c r="N394" s="101">
        <v>0</v>
      </c>
      <c r="O394" s="101">
        <v>0</v>
      </c>
      <c r="P394" s="101">
        <v>0</v>
      </c>
      <c r="Q394" s="101">
        <v>230.21430389246572</v>
      </c>
      <c r="R394" s="101">
        <v>220.73473987084748</v>
      </c>
      <c r="S394" s="101">
        <v>259.02790356053561</v>
      </c>
      <c r="T394" s="101">
        <v>260.08946710142271</v>
      </c>
      <c r="U394" s="101">
        <v>245.24887503255465</v>
      </c>
      <c r="V394" s="101">
        <v>262.6012865835591</v>
      </c>
      <c r="W394" s="101">
        <v>261.27697679319363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642.23934388366001</v>
      </c>
      <c r="D395" s="104">
        <v>706.14026277604933</v>
      </c>
      <c r="E395" s="104">
        <v>672.34682555997585</v>
      </c>
      <c r="F395" s="104">
        <v>714.23403128106258</v>
      </c>
      <c r="G395" s="104">
        <v>684.70048180935055</v>
      </c>
      <c r="H395" s="104">
        <v>743.12870653640357</v>
      </c>
      <c r="I395" s="104">
        <v>668.73352108704751</v>
      </c>
      <c r="J395" s="104">
        <v>705.44188380938897</v>
      </c>
      <c r="K395" s="104">
        <v>700.75699922523779</v>
      </c>
      <c r="L395" s="104">
        <v>492.69237668850229</v>
      </c>
      <c r="M395" s="104">
        <v>861.66012893523259</v>
      </c>
      <c r="N395" s="104">
        <v>0</v>
      </c>
      <c r="O395" s="104">
        <v>0</v>
      </c>
      <c r="P395" s="104">
        <v>0</v>
      </c>
      <c r="Q395" s="104">
        <v>819.74275859423051</v>
      </c>
      <c r="R395" s="104">
        <v>862.9720794375761</v>
      </c>
      <c r="S395" s="104">
        <v>871.18974524027033</v>
      </c>
      <c r="T395" s="104">
        <v>879.16567436817922</v>
      </c>
      <c r="U395" s="104">
        <v>917.62176024005714</v>
      </c>
      <c r="V395" s="104">
        <v>935.86503177792235</v>
      </c>
      <c r="W395" s="104">
        <v>902.83839416596436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871.12340556147603</v>
      </c>
      <c r="D396" s="101">
        <v>869.32529175498894</v>
      </c>
      <c r="E396" s="101">
        <v>918.35344033922092</v>
      </c>
      <c r="F396" s="101">
        <v>923.87646001217331</v>
      </c>
      <c r="G396" s="101">
        <v>0</v>
      </c>
      <c r="H396" s="101">
        <v>891.76607771351655</v>
      </c>
      <c r="I396" s="101">
        <v>901.24952408693866</v>
      </c>
      <c r="J396" s="101">
        <v>918.01754293131114</v>
      </c>
      <c r="K396" s="101">
        <v>849.87952133814667</v>
      </c>
      <c r="L396" s="101">
        <v>931.96042964069886</v>
      </c>
      <c r="M396" s="101">
        <v>1000.9290080506421</v>
      </c>
      <c r="N396" s="101">
        <v>1067.0426770032013</v>
      </c>
      <c r="O396" s="101">
        <v>1129.966304318636</v>
      </c>
      <c r="P396" s="101">
        <v>1015.5645495688224</v>
      </c>
      <c r="Q396" s="101">
        <v>1067.8303583876386</v>
      </c>
      <c r="R396" s="101">
        <v>1076.5709380578944</v>
      </c>
      <c r="S396" s="101">
        <v>1144.4520391120238</v>
      </c>
      <c r="T396" s="101">
        <v>1158.3655778851755</v>
      </c>
      <c r="U396" s="101">
        <v>1148.1668344804868</v>
      </c>
      <c r="V396" s="101">
        <v>1201.624873865178</v>
      </c>
      <c r="W396" s="101">
        <v>1169.0576464888175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871.09352503942944</v>
      </c>
      <c r="D397" s="104">
        <v>869.26389107119167</v>
      </c>
      <c r="E397" s="104">
        <v>918.32333201125562</v>
      </c>
      <c r="F397" s="104">
        <v>923.89077627988775</v>
      </c>
      <c r="G397" s="104">
        <v>0</v>
      </c>
      <c r="H397" s="104">
        <v>892.04427601666009</v>
      </c>
      <c r="I397" s="104">
        <v>901.74811740474524</v>
      </c>
      <c r="J397" s="104">
        <v>918.60333149212738</v>
      </c>
      <c r="K397" s="104">
        <v>850.37772048488785</v>
      </c>
      <c r="L397" s="104">
        <v>932.51712187340456</v>
      </c>
      <c r="M397" s="104">
        <v>1001.6513621200991</v>
      </c>
      <c r="N397" s="104">
        <v>1067.3508345215164</v>
      </c>
      <c r="O397" s="104">
        <v>1129.7438093618564</v>
      </c>
      <c r="P397" s="104">
        <v>1015.3937902257045</v>
      </c>
      <c r="Q397" s="104">
        <v>1067.6798440770615</v>
      </c>
      <c r="R397" s="104">
        <v>1076.5976845466669</v>
      </c>
      <c r="S397" s="104">
        <v>1144.6517626661587</v>
      </c>
      <c r="T397" s="104">
        <v>1159.397906416252</v>
      </c>
      <c r="U397" s="104">
        <v>1149.2333112353015</v>
      </c>
      <c r="V397" s="104">
        <v>1201.8685475460898</v>
      </c>
      <c r="W397" s="104">
        <v>1169.1577931287904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205.83296184208618</v>
      </c>
      <c r="D398" s="98">
        <v>187.38913374341649</v>
      </c>
      <c r="E398" s="98">
        <v>220.52505616524797</v>
      </c>
      <c r="F398" s="98">
        <v>215.72641392566931</v>
      </c>
      <c r="G398" s="98">
        <v>0</v>
      </c>
      <c r="H398" s="98">
        <v>182.25563938950799</v>
      </c>
      <c r="I398" s="98">
        <v>222.94398146377125</v>
      </c>
      <c r="J398" s="98">
        <v>210.53376671849128</v>
      </c>
      <c r="K398" s="98">
        <v>178.6480040528109</v>
      </c>
      <c r="L398" s="98">
        <v>420.30766252673436</v>
      </c>
      <c r="M398" s="98">
        <v>200.04614521763969</v>
      </c>
      <c r="N398" s="98">
        <v>270.41375971199164</v>
      </c>
      <c r="O398" s="98">
        <v>298.50075710162434</v>
      </c>
      <c r="P398" s="98">
        <v>193.42632454076403</v>
      </c>
      <c r="Q398" s="98">
        <v>234.17112987862936</v>
      </c>
      <c r="R398" s="98">
        <v>219.19734134513146</v>
      </c>
      <c r="S398" s="98">
        <v>262.32507668234445</v>
      </c>
      <c r="T398" s="98">
        <v>264.73215218460285</v>
      </c>
      <c r="U398" s="98">
        <v>242.31804083937848</v>
      </c>
      <c r="V398" s="98">
        <v>263.33515796028297</v>
      </c>
      <c r="W398" s="98">
        <v>262.431860310525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665.26056319734323</v>
      </c>
      <c r="D399" s="98">
        <v>681.87475732777523</v>
      </c>
      <c r="E399" s="98">
        <v>697.79827584600775</v>
      </c>
      <c r="F399" s="98">
        <v>708.16436235421827</v>
      </c>
      <c r="G399" s="98">
        <v>0</v>
      </c>
      <c r="H399" s="98">
        <v>709.78863662715207</v>
      </c>
      <c r="I399" s="98">
        <v>678.80413594097399</v>
      </c>
      <c r="J399" s="98">
        <v>708.06956477363599</v>
      </c>
      <c r="K399" s="98">
        <v>671.72971643207688</v>
      </c>
      <c r="L399" s="98">
        <v>512.2094593466702</v>
      </c>
      <c r="M399" s="98">
        <v>801.60521690245935</v>
      </c>
      <c r="N399" s="98">
        <v>796.93707480952492</v>
      </c>
      <c r="O399" s="98">
        <v>831.24305226023228</v>
      </c>
      <c r="P399" s="98">
        <v>821.96746568494075</v>
      </c>
      <c r="Q399" s="98">
        <v>833.5087141984319</v>
      </c>
      <c r="R399" s="98">
        <v>857.40034320153529</v>
      </c>
      <c r="S399" s="98">
        <v>882.3266859838144</v>
      </c>
      <c r="T399" s="98">
        <v>894.66575423164909</v>
      </c>
      <c r="U399" s="98">
        <v>906.91527039592279</v>
      </c>
      <c r="V399" s="98">
        <v>938.53338958580696</v>
      </c>
      <c r="W399" s="98">
        <v>906.72593281826551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557.44048310093672</v>
      </c>
      <c r="D400" s="122">
        <v>584.98422701875802</v>
      </c>
      <c r="E400" s="122">
        <v>536.57841910382524</v>
      </c>
      <c r="F400" s="122">
        <v>507.12269342273822</v>
      </c>
      <c r="G400" s="122">
        <v>511.9684104959174</v>
      </c>
      <c r="H400" s="122">
        <v>536.2865131206936</v>
      </c>
      <c r="I400" s="122">
        <v>558.4091000362555</v>
      </c>
      <c r="J400" s="122">
        <v>559.80569758503907</v>
      </c>
      <c r="K400" s="122">
        <v>472.32067056096554</v>
      </c>
      <c r="L400" s="122">
        <v>553.57424451342843</v>
      </c>
      <c r="M400" s="122">
        <v>628.0355851084264</v>
      </c>
      <c r="N400" s="122">
        <v>611.84890222445756</v>
      </c>
      <c r="O400" s="122">
        <v>602.57378814873141</v>
      </c>
      <c r="P400" s="122">
        <v>558.57927794124373</v>
      </c>
      <c r="Q400" s="122">
        <v>567.91359350543121</v>
      </c>
      <c r="R400" s="122">
        <v>571.56664341127146</v>
      </c>
      <c r="S400" s="122">
        <v>591.91869468363939</v>
      </c>
      <c r="T400" s="122">
        <v>590.63002556221079</v>
      </c>
      <c r="U400" s="122">
        <v>593.8118541007558</v>
      </c>
      <c r="V400" s="122">
        <v>615.46703609182975</v>
      </c>
      <c r="W400" s="122">
        <v>586.321290984965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545.66996485232517</v>
      </c>
      <c r="D401" s="98">
        <v>585.57847255104184</v>
      </c>
      <c r="E401" s="98">
        <v>535.85620633601377</v>
      </c>
      <c r="F401" s="98">
        <v>509.2186686468375</v>
      </c>
      <c r="G401" s="98">
        <v>511.66006154738801</v>
      </c>
      <c r="H401" s="98">
        <v>537.07349639182951</v>
      </c>
      <c r="I401" s="98">
        <v>558.47280465425251</v>
      </c>
      <c r="J401" s="98">
        <v>555.06460499425157</v>
      </c>
      <c r="K401" s="98">
        <v>473.49217538514949</v>
      </c>
      <c r="L401" s="98">
        <v>547.4742932124077</v>
      </c>
      <c r="M401" s="98">
        <v>634.53506105498377</v>
      </c>
      <c r="N401" s="98">
        <v>608.32360574020538</v>
      </c>
      <c r="O401" s="98">
        <v>581.72011032884893</v>
      </c>
      <c r="P401" s="98">
        <v>563.7086956879067</v>
      </c>
      <c r="Q401" s="98">
        <v>566.79710987292492</v>
      </c>
      <c r="R401" s="98">
        <v>573.49772206723242</v>
      </c>
      <c r="S401" s="98">
        <v>590.42197556483825</v>
      </c>
      <c r="T401" s="98">
        <v>588.4031552729333</v>
      </c>
      <c r="U401" s="98">
        <v>595.02518235621937</v>
      </c>
      <c r="V401" s="98">
        <v>614.80714726673864</v>
      </c>
      <c r="W401" s="98">
        <v>584.61795513136497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576.55353245222943</v>
      </c>
      <c r="D402" s="33">
        <v>577.16421867132533</v>
      </c>
      <c r="E402" s="33">
        <v>567.11926979459565</v>
      </c>
      <c r="F402" s="33">
        <v>471.89235600654644</v>
      </c>
      <c r="G402" s="33">
        <v>512.64117922669584</v>
      </c>
      <c r="H402" s="33">
        <v>530.03674932760066</v>
      </c>
      <c r="I402" s="33">
        <v>551.79895650307481</v>
      </c>
      <c r="J402" s="33">
        <v>580.89358967195608</v>
      </c>
      <c r="K402" s="33">
        <v>419.85716869779276</v>
      </c>
      <c r="L402" s="33">
        <v>593.12102204362918</v>
      </c>
      <c r="M402" s="33">
        <v>567.19076229518225</v>
      </c>
      <c r="N402" s="33">
        <v>617.91993413912064</v>
      </c>
      <c r="O402" s="33">
        <v>640.86238407757287</v>
      </c>
      <c r="P402" s="33">
        <v>529.64636431156646</v>
      </c>
      <c r="Q402" s="33">
        <v>571.12160958664072</v>
      </c>
      <c r="R402" s="33">
        <v>564.99263870935658</v>
      </c>
      <c r="S402" s="33">
        <v>596.36720603588992</v>
      </c>
      <c r="T402" s="33">
        <v>596.75444939446163</v>
      </c>
      <c r="U402" s="33">
        <v>589.50769787873571</v>
      </c>
      <c r="V402" s="33">
        <v>616.92462171381396</v>
      </c>
      <c r="W402" s="33">
        <v>589.77451529688926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3099.4562621917439</v>
      </c>
      <c r="D404" s="117">
        <f t="shared" si="218"/>
        <v>3191.8858554230651</v>
      </c>
      <c r="E404" s="117">
        <f t="shared" si="218"/>
        <v>3112.356381149089</v>
      </c>
      <c r="F404" s="117">
        <f t="shared" si="218"/>
        <v>3333.454078358192</v>
      </c>
      <c r="G404" s="117">
        <f t="shared" si="218"/>
        <v>3156.0492838060682</v>
      </c>
      <c r="H404" s="117">
        <f t="shared" si="218"/>
        <v>3078.99717415941</v>
      </c>
      <c r="I404" s="117">
        <f t="shared" si="218"/>
        <v>2721.6263234098096</v>
      </c>
      <c r="J404" s="117">
        <f t="shared" si="218"/>
        <v>2797.4714868885994</v>
      </c>
      <c r="K404" s="117">
        <f t="shared" si="218"/>
        <v>2899.2087205421349</v>
      </c>
      <c r="L404" s="117">
        <f t="shared" si="218"/>
        <v>2762.1676283324159</v>
      </c>
      <c r="M404" s="117">
        <f t="shared" si="218"/>
        <v>2491.5115670628588</v>
      </c>
      <c r="N404" s="117">
        <f t="shared" si="218"/>
        <v>2602.0832221429209</v>
      </c>
      <c r="O404" s="117">
        <f t="shared" si="218"/>
        <v>2698.3393843365443</v>
      </c>
      <c r="P404" s="117">
        <f t="shared" si="218"/>
        <v>1966.9084294681236</v>
      </c>
      <c r="Q404" s="117">
        <f t="shared" si="218"/>
        <v>2024.5330679675185</v>
      </c>
      <c r="R404" s="117">
        <f t="shared" ref="R404:V404" si="219">R405+R408+R410+R419</f>
        <v>2143.0578630178366</v>
      </c>
      <c r="S404" s="117">
        <f t="shared" si="219"/>
        <v>2077.7859357264474</v>
      </c>
      <c r="T404" s="117">
        <f t="shared" si="219"/>
        <v>1930.7564412792506</v>
      </c>
      <c r="U404" s="117">
        <f t="shared" si="219"/>
        <v>1906.5439354889731</v>
      </c>
      <c r="V404" s="117">
        <f t="shared" si="219"/>
        <v>1773.9112945945053</v>
      </c>
      <c r="W404" s="117">
        <f t="shared" ref="W404" si="220">W405+W408+W410+W419</f>
        <v>1745.9045331304997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2814.5316751903024</v>
      </c>
      <c r="D405" s="122">
        <f t="shared" si="221"/>
        <v>2744.5417160823945</v>
      </c>
      <c r="E405" s="122">
        <f t="shared" si="221"/>
        <v>2668.7642440397631</v>
      </c>
      <c r="F405" s="122">
        <f t="shared" si="221"/>
        <v>2899.7589893909644</v>
      </c>
      <c r="G405" s="122">
        <f t="shared" si="221"/>
        <v>2771.0546432209003</v>
      </c>
      <c r="H405" s="122">
        <f t="shared" si="221"/>
        <v>2665.6964740177905</v>
      </c>
      <c r="I405" s="122">
        <f t="shared" si="221"/>
        <v>2280.7278109675972</v>
      </c>
      <c r="J405" s="122">
        <f t="shared" si="221"/>
        <v>2450.9418631821654</v>
      </c>
      <c r="K405" s="122">
        <f t="shared" si="221"/>
        <v>2510.3199286458262</v>
      </c>
      <c r="L405" s="122">
        <f t="shared" si="221"/>
        <v>2408.5360235672265</v>
      </c>
      <c r="M405" s="122">
        <f t="shared" si="221"/>
        <v>2050.6015078540036</v>
      </c>
      <c r="N405" s="122">
        <f t="shared" si="221"/>
        <v>2301.545828870585</v>
      </c>
      <c r="O405" s="122">
        <f t="shared" si="221"/>
        <v>2381.5826598437575</v>
      </c>
      <c r="P405" s="122">
        <f t="shared" si="221"/>
        <v>1637.5606055687983</v>
      </c>
      <c r="Q405" s="122">
        <f t="shared" si="221"/>
        <v>1724.3956275844332</v>
      </c>
      <c r="R405" s="122">
        <f t="shared" ref="R405:V405" si="222">SUM(R406:R407)</f>
        <v>1824.8857650470629</v>
      </c>
      <c r="S405" s="122">
        <f t="shared" si="222"/>
        <v>1716.9048571999858</v>
      </c>
      <c r="T405" s="122">
        <f t="shared" si="222"/>
        <v>1571.7339207181112</v>
      </c>
      <c r="U405" s="122">
        <f t="shared" si="222"/>
        <v>1498.1240907028209</v>
      </c>
      <c r="V405" s="122">
        <f t="shared" si="222"/>
        <v>1405.3960116642324</v>
      </c>
      <c r="W405" s="122">
        <f t="shared" ref="W405" si="223">SUM(W406:W407)</f>
        <v>1432.7218027090337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2814.5316751903024</v>
      </c>
      <c r="D406" s="98">
        <v>2744.5417160823945</v>
      </c>
      <c r="E406" s="98">
        <v>2668.7642440397631</v>
      </c>
      <c r="F406" s="98">
        <v>2899.7589893909644</v>
      </c>
      <c r="G406" s="98">
        <v>2771.0546432209003</v>
      </c>
      <c r="H406" s="98">
        <v>2665.6964740177905</v>
      </c>
      <c r="I406" s="98">
        <v>2280.7278109675972</v>
      </c>
      <c r="J406" s="98">
        <v>2450.9418631821654</v>
      </c>
      <c r="K406" s="98">
        <v>2510.3199286458262</v>
      </c>
      <c r="L406" s="98">
        <v>2408.5360235672265</v>
      </c>
      <c r="M406" s="98">
        <v>2050.6015078540036</v>
      </c>
      <c r="N406" s="98">
        <v>2301.545828870585</v>
      </c>
      <c r="O406" s="98">
        <v>2381.5826598437575</v>
      </c>
      <c r="P406" s="98">
        <v>1637.5606055687983</v>
      </c>
      <c r="Q406" s="98">
        <v>1724.3956275844332</v>
      </c>
      <c r="R406" s="98">
        <v>1824.8857650470629</v>
      </c>
      <c r="S406" s="98">
        <v>1716.9048571999858</v>
      </c>
      <c r="T406" s="98">
        <v>1571.7339207181112</v>
      </c>
      <c r="U406" s="98">
        <v>1498.1240907028209</v>
      </c>
      <c r="V406" s="98">
        <v>1405.3960116642324</v>
      </c>
      <c r="W406" s="98">
        <v>1432.7218027090337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174.68003057728973</v>
      </c>
      <c r="D410" s="122">
        <v>269.76747656085507</v>
      </c>
      <c r="E410" s="122">
        <v>272.86805620716444</v>
      </c>
      <c r="F410" s="122">
        <v>277.02315424006167</v>
      </c>
      <c r="G410" s="122">
        <v>270.67981899873445</v>
      </c>
      <c r="H410" s="122">
        <v>257.95634927183193</v>
      </c>
      <c r="I410" s="122">
        <v>260.84416401792646</v>
      </c>
      <c r="J410" s="122">
        <v>199.08161947249036</v>
      </c>
      <c r="K410" s="122">
        <v>238.26228947690186</v>
      </c>
      <c r="L410" s="122">
        <v>199.43916367594687</v>
      </c>
      <c r="M410" s="122">
        <v>254.58186951790105</v>
      </c>
      <c r="N410" s="122">
        <v>175.45613870369954</v>
      </c>
      <c r="O410" s="122">
        <v>194.35553272852613</v>
      </c>
      <c r="P410" s="122">
        <v>173.72521915171268</v>
      </c>
      <c r="Q410" s="122">
        <v>163.48152487818572</v>
      </c>
      <c r="R410" s="122">
        <v>174.30346262354581</v>
      </c>
      <c r="S410" s="122">
        <v>217.83228077438474</v>
      </c>
      <c r="T410" s="122">
        <v>219.67799762628258</v>
      </c>
      <c r="U410" s="122">
        <v>258.94265464166182</v>
      </c>
      <c r="V410" s="122">
        <v>232.58280657834928</v>
      </c>
      <c r="W410" s="122">
        <v>187.73382101981508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272.11121006700813</v>
      </c>
      <c r="D411" s="98">
        <v>288.5472316263731</v>
      </c>
      <c r="E411" s="98">
        <v>280.78252159226008</v>
      </c>
      <c r="F411" s="98">
        <v>292.75340691665485</v>
      </c>
      <c r="G411" s="98">
        <v>270.82443626075082</v>
      </c>
      <c r="H411" s="98">
        <v>287.36300228425392</v>
      </c>
      <c r="I411" s="98">
        <v>270.22150496455782</v>
      </c>
      <c r="J411" s="98">
        <v>275.24340140864012</v>
      </c>
      <c r="K411" s="98">
        <v>263.73016460904967</v>
      </c>
      <c r="L411" s="98">
        <v>263.03848807390523</v>
      </c>
      <c r="M411" s="98">
        <v>310.14186736221194</v>
      </c>
      <c r="N411" s="98">
        <v>296.68258998735985</v>
      </c>
      <c r="O411" s="98">
        <v>284.90784951630161</v>
      </c>
      <c r="P411" s="98">
        <v>269.68064288764452</v>
      </c>
      <c r="Q411" s="98">
        <v>265.03423524224439</v>
      </c>
      <c r="R411" s="98">
        <v>267.80108213577358</v>
      </c>
      <c r="S411" s="98">
        <v>274.22261700049376</v>
      </c>
      <c r="T411" s="98">
        <v>271.88107852227381</v>
      </c>
      <c r="U411" s="98">
        <v>273.75772223763403</v>
      </c>
      <c r="V411" s="98">
        <v>279.4601758745091</v>
      </c>
      <c r="W411" s="98">
        <v>269.89375293845575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64.281225580518779</v>
      </c>
      <c r="D412" s="98">
        <v>62.234621378970211</v>
      </c>
      <c r="E412" s="98">
        <v>67.405303794667887</v>
      </c>
      <c r="F412" s="98">
        <v>68.360583463556168</v>
      </c>
      <c r="G412" s="98">
        <v>57.924017633165434</v>
      </c>
      <c r="H412" s="98">
        <v>58.855076899155662</v>
      </c>
      <c r="I412" s="98">
        <v>66.836200803000551</v>
      </c>
      <c r="J412" s="98">
        <v>63.1516507765391</v>
      </c>
      <c r="K412" s="98">
        <v>55.61095720914588</v>
      </c>
      <c r="L412" s="98">
        <v>118.65076123384702</v>
      </c>
      <c r="M412" s="98">
        <v>62.423460459351411</v>
      </c>
      <c r="N412" s="98">
        <v>0</v>
      </c>
      <c r="O412" s="98">
        <v>0</v>
      </c>
      <c r="P412" s="98">
        <v>0</v>
      </c>
      <c r="Q412" s="98">
        <v>58.080602932895275</v>
      </c>
      <c r="R412" s="98">
        <v>54.515784226428465</v>
      </c>
      <c r="S412" s="98">
        <v>62.766662418508183</v>
      </c>
      <c r="T412" s="98">
        <v>61.997186738502094</v>
      </c>
      <c r="U412" s="98">
        <v>57.681412758501111</v>
      </c>
      <c r="V412" s="98">
        <v>61.152928487028262</v>
      </c>
      <c r="W412" s="98">
        <v>60.536109391441073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64.281225580518779</v>
      </c>
      <c r="D413" s="101">
        <v>62.234621378970211</v>
      </c>
      <c r="E413" s="101">
        <v>67.405303794667887</v>
      </c>
      <c r="F413" s="101">
        <v>68.360583463556168</v>
      </c>
      <c r="G413" s="101">
        <v>57.924017633165434</v>
      </c>
      <c r="H413" s="101">
        <v>58.855076899155662</v>
      </c>
      <c r="I413" s="101">
        <v>66.836200803000551</v>
      </c>
      <c r="J413" s="101">
        <v>63.1516507765391</v>
      </c>
      <c r="K413" s="101">
        <v>55.61095720914588</v>
      </c>
      <c r="L413" s="101">
        <v>118.65076123384702</v>
      </c>
      <c r="M413" s="101">
        <v>62.423460459351411</v>
      </c>
      <c r="N413" s="101">
        <v>0</v>
      </c>
      <c r="O413" s="101">
        <v>0</v>
      </c>
      <c r="P413" s="101">
        <v>0</v>
      </c>
      <c r="Q413" s="101">
        <v>58.080602932895275</v>
      </c>
      <c r="R413" s="101">
        <v>54.515784226428465</v>
      </c>
      <c r="S413" s="101">
        <v>62.766662418508183</v>
      </c>
      <c r="T413" s="101">
        <v>61.997186738502094</v>
      </c>
      <c r="U413" s="101">
        <v>57.681412758501111</v>
      </c>
      <c r="V413" s="101">
        <v>61.152928487028262</v>
      </c>
      <c r="W413" s="101">
        <v>60.536109391441073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110.24455642415147</v>
      </c>
      <c r="D419" s="122">
        <v>177.57666277981579</v>
      </c>
      <c r="E419" s="122">
        <v>170.72408090216132</v>
      </c>
      <c r="F419" s="122">
        <v>156.67193472716593</v>
      </c>
      <c r="G419" s="122">
        <v>114.31482158643337</v>
      </c>
      <c r="H419" s="122">
        <v>155.34435086978746</v>
      </c>
      <c r="I419" s="122">
        <v>180.05434842428633</v>
      </c>
      <c r="J419" s="122">
        <v>147.44800423394352</v>
      </c>
      <c r="K419" s="122">
        <v>150.62650241940651</v>
      </c>
      <c r="L419" s="122">
        <v>154.19244108924261</v>
      </c>
      <c r="M419" s="122">
        <v>186.32818969095442</v>
      </c>
      <c r="N419" s="122">
        <v>125.08125456863642</v>
      </c>
      <c r="O419" s="122">
        <v>122.40119176426067</v>
      </c>
      <c r="P419" s="122">
        <v>155.62260474761248</v>
      </c>
      <c r="Q419" s="122">
        <v>136.6559155048995</v>
      </c>
      <c r="R419" s="122">
        <v>143.86863534722784</v>
      </c>
      <c r="S419" s="122">
        <v>143.04879775207689</v>
      </c>
      <c r="T419" s="122">
        <v>139.34452293485677</v>
      </c>
      <c r="U419" s="122">
        <v>149.47719014449046</v>
      </c>
      <c r="V419" s="122">
        <v>135.93247635192347</v>
      </c>
      <c r="W419" s="122">
        <v>125.44890940165075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178.13720606630665</v>
      </c>
      <c r="D420" s="98">
        <v>191.07078373295184</v>
      </c>
      <c r="E420" s="98">
        <v>174.76126743140472</v>
      </c>
      <c r="F420" s="98">
        <v>165.99289267373666</v>
      </c>
      <c r="G420" s="98">
        <v>166.70853940491762</v>
      </c>
      <c r="H420" s="98">
        <v>174.90563501545265</v>
      </c>
      <c r="I420" s="98">
        <v>181.78960476591953</v>
      </c>
      <c r="J420" s="98">
        <v>180.59805249474854</v>
      </c>
      <c r="K420" s="98">
        <v>153.98997736803852</v>
      </c>
      <c r="L420" s="98">
        <v>177.97608264920527</v>
      </c>
      <c r="M420" s="98">
        <v>206.23186482826341</v>
      </c>
      <c r="N420" s="98">
        <v>197.7128126257862</v>
      </c>
      <c r="O420" s="98">
        <v>189.06634246775855</v>
      </c>
      <c r="P420" s="98">
        <v>183.21240647969697</v>
      </c>
      <c r="Q420" s="98">
        <v>184.21617988140531</v>
      </c>
      <c r="R420" s="98">
        <v>186.12927609491862</v>
      </c>
      <c r="S420" s="98">
        <v>191.17812767021849</v>
      </c>
      <c r="T420" s="98">
        <v>190.01086912454247</v>
      </c>
      <c r="U420" s="98">
        <v>191.61434525558829</v>
      </c>
      <c r="V420" s="98">
        <v>197.4728213983507</v>
      </c>
      <c r="W420" s="98">
        <v>187.32778139992263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162.99466939582956</v>
      </c>
      <c r="D423" s="118">
        <f t="shared" si="225"/>
        <v>159.7340376743991</v>
      </c>
      <c r="E423" s="118">
        <f t="shared" si="225"/>
        <v>153.20187766679283</v>
      </c>
      <c r="F423" s="118">
        <f t="shared" si="225"/>
        <v>162.19312596680331</v>
      </c>
      <c r="G423" s="118">
        <f t="shared" si="225"/>
        <v>153.54271574733693</v>
      </c>
      <c r="H423" s="118">
        <f t="shared" si="225"/>
        <v>147.47077338951581</v>
      </c>
      <c r="I423" s="118">
        <f t="shared" si="225"/>
        <v>127.06836914024613</v>
      </c>
      <c r="J423" s="118">
        <f t="shared" si="225"/>
        <v>132.70122340912951</v>
      </c>
      <c r="K423" s="118">
        <f t="shared" si="225"/>
        <v>132.4727020729068</v>
      </c>
      <c r="L423" s="118">
        <f t="shared" si="225"/>
        <v>126.79654113652136</v>
      </c>
      <c r="M423" s="118">
        <f t="shared" si="225"/>
        <v>112.98773437479761</v>
      </c>
      <c r="N423" s="118">
        <f t="shared" si="225"/>
        <v>122.70205642545511</v>
      </c>
      <c r="O423" s="118">
        <f t="shared" si="225"/>
        <v>125.23309071609255</v>
      </c>
      <c r="P423" s="118">
        <f t="shared" si="225"/>
        <v>90.796316111214537</v>
      </c>
      <c r="Q423" s="118">
        <f t="shared" si="225"/>
        <v>94.06600903971777</v>
      </c>
      <c r="R423" s="118">
        <f t="shared" ref="R423:V423" si="226">R424+R427+R429+R438</f>
        <v>98.388866427033719</v>
      </c>
      <c r="S423" s="118">
        <f t="shared" si="226"/>
        <v>93.921581068323775</v>
      </c>
      <c r="T423" s="118">
        <f t="shared" si="226"/>
        <v>87.167443940051442</v>
      </c>
      <c r="U423" s="118">
        <f t="shared" si="226"/>
        <v>84.030404580198635</v>
      </c>
      <c r="V423" s="118">
        <f t="shared" si="226"/>
        <v>80.039235677758313</v>
      </c>
      <c r="W423" s="118">
        <f t="shared" ref="W423" si="227">W424+W427+W429+W438</f>
        <v>80.399616306973982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141.58292565565142</v>
      </c>
      <c r="D424" s="123">
        <f t="shared" si="228"/>
        <v>136.4293872896933</v>
      </c>
      <c r="E424" s="123">
        <f t="shared" si="228"/>
        <v>131.1411428909945</v>
      </c>
      <c r="F424" s="123">
        <f t="shared" si="228"/>
        <v>140.4744218378205</v>
      </c>
      <c r="G424" s="123">
        <f t="shared" si="228"/>
        <v>133.28633198325883</v>
      </c>
      <c r="H424" s="123">
        <f t="shared" si="228"/>
        <v>126.23334043953039</v>
      </c>
      <c r="I424" s="123">
        <f t="shared" si="228"/>
        <v>106.34725106120506</v>
      </c>
      <c r="J424" s="123">
        <f t="shared" si="228"/>
        <v>112.53185791578564</v>
      </c>
      <c r="K424" s="123">
        <f t="shared" si="228"/>
        <v>113.80542595768371</v>
      </c>
      <c r="L424" s="123">
        <f t="shared" si="228"/>
        <v>107.53242081061171</v>
      </c>
      <c r="M424" s="123">
        <f t="shared" si="228"/>
        <v>90.925628291472222</v>
      </c>
      <c r="N424" s="123">
        <f t="shared" si="228"/>
        <v>101.82943941845117</v>
      </c>
      <c r="O424" s="123">
        <f t="shared" si="228"/>
        <v>104.69764236539122</v>
      </c>
      <c r="P424" s="123">
        <f t="shared" si="228"/>
        <v>71.59280761277877</v>
      </c>
      <c r="Q424" s="123">
        <f t="shared" si="228"/>
        <v>74.996572820023985</v>
      </c>
      <c r="R424" s="123">
        <f t="shared" ref="R424:V424" si="229">SUM(R425:R426)</f>
        <v>79.116983517723853</v>
      </c>
      <c r="S424" s="123">
        <f t="shared" si="229"/>
        <v>74.206477428150563</v>
      </c>
      <c r="T424" s="123">
        <f t="shared" si="229"/>
        <v>67.760607586606497</v>
      </c>
      <c r="U424" s="123">
        <f t="shared" si="229"/>
        <v>64.368476084633613</v>
      </c>
      <c r="V424" s="123">
        <f t="shared" si="229"/>
        <v>60.259820265678123</v>
      </c>
      <c r="W424" s="123">
        <f t="shared" ref="W424" si="230">SUM(W425:W426)</f>
        <v>61.042829866758296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139.43580880987176</v>
      </c>
      <c r="D425" s="99">
        <v>134.36127024313356</v>
      </c>
      <c r="E425" s="99">
        <v>129.21947630086626</v>
      </c>
      <c r="F425" s="99">
        <v>138.37349794227694</v>
      </c>
      <c r="G425" s="99">
        <v>131.31314729334488</v>
      </c>
      <c r="H425" s="99">
        <v>124.37516605554831</v>
      </c>
      <c r="I425" s="99">
        <v>104.76325281323615</v>
      </c>
      <c r="J425" s="99">
        <v>110.86057858234361</v>
      </c>
      <c r="K425" s="99">
        <v>112.14323230399681</v>
      </c>
      <c r="L425" s="99">
        <v>105.9512016791344</v>
      </c>
      <c r="M425" s="99">
        <v>89.582861370832219</v>
      </c>
      <c r="N425" s="99">
        <v>100.31082805427992</v>
      </c>
      <c r="O425" s="99">
        <v>103.11260795791182</v>
      </c>
      <c r="P425" s="99">
        <v>70.486405351428374</v>
      </c>
      <c r="Q425" s="99">
        <v>73.818396786773349</v>
      </c>
      <c r="R425" s="99">
        <v>77.864848041010717</v>
      </c>
      <c r="S425" s="99">
        <v>73.026688225221918</v>
      </c>
      <c r="T425" s="99">
        <v>66.679525888000185</v>
      </c>
      <c r="U425" s="99">
        <v>63.338408739453243</v>
      </c>
      <c r="V425" s="99">
        <v>59.293083135416218</v>
      </c>
      <c r="W425" s="99">
        <v>60.061807034613281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2.1471168457796552</v>
      </c>
      <c r="D426" s="99">
        <v>2.068117046559721</v>
      </c>
      <c r="E426" s="99">
        <v>1.9216665901282326</v>
      </c>
      <c r="F426" s="99">
        <v>2.1009238955435543</v>
      </c>
      <c r="G426" s="99">
        <v>1.9731846899139496</v>
      </c>
      <c r="H426" s="99">
        <v>1.8581743839820863</v>
      </c>
      <c r="I426" s="99">
        <v>1.5839982479689056</v>
      </c>
      <c r="J426" s="99">
        <v>1.6712793334420293</v>
      </c>
      <c r="K426" s="99">
        <v>1.6621936536869022</v>
      </c>
      <c r="L426" s="99">
        <v>1.5812191314773139</v>
      </c>
      <c r="M426" s="99">
        <v>1.3427669206400004</v>
      </c>
      <c r="N426" s="99">
        <v>1.5186113641712506</v>
      </c>
      <c r="O426" s="99">
        <v>1.5850344074793996</v>
      </c>
      <c r="P426" s="99">
        <v>1.1064022613503959</v>
      </c>
      <c r="Q426" s="99">
        <v>1.1781760332506406</v>
      </c>
      <c r="R426" s="99">
        <v>1.2521354767131383</v>
      </c>
      <c r="S426" s="99">
        <v>1.1797892029286459</v>
      </c>
      <c r="T426" s="99">
        <v>1.0810816986063119</v>
      </c>
      <c r="U426" s="99">
        <v>1.0300673451803699</v>
      </c>
      <c r="V426" s="99">
        <v>0.96673713026190167</v>
      </c>
      <c r="W426" s="99">
        <v>0.98102283214501862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3.8707048224867521E-2</v>
      </c>
      <c r="D427" s="123">
        <f t="shared" si="231"/>
        <v>9.5074505851786173E-2</v>
      </c>
      <c r="E427" s="123">
        <f t="shared" si="231"/>
        <v>6.1412410833192634E-2</v>
      </c>
      <c r="F427" s="123">
        <f t="shared" si="231"/>
        <v>2.4359078819184973E-2</v>
      </c>
      <c r="G427" s="123">
        <f t="shared" si="231"/>
        <v>2.7812579944551743E-2</v>
      </c>
      <c r="H427" s="123">
        <f t="shared" si="231"/>
        <v>4.5690199784737692E-2</v>
      </c>
      <c r="I427" s="123">
        <f t="shared" si="231"/>
        <v>9.8945029503762424E-3</v>
      </c>
      <c r="J427" s="123">
        <f t="shared" si="231"/>
        <v>4.9824963300751195E-2</v>
      </c>
      <c r="K427" s="123">
        <f t="shared" si="231"/>
        <v>0.17793749752761218</v>
      </c>
      <c r="L427" s="123">
        <f t="shared" si="231"/>
        <v>0.10070873001975361</v>
      </c>
      <c r="M427" s="123">
        <f t="shared" si="231"/>
        <v>6.9994806534674034E-2</v>
      </c>
      <c r="N427" s="123">
        <f t="shared" si="231"/>
        <v>6.0771190078240028E-2</v>
      </c>
      <c r="O427" s="123">
        <f t="shared" si="231"/>
        <v>0.11635015800513111</v>
      </c>
      <c r="P427" s="123">
        <f t="shared" si="231"/>
        <v>4.8619902117692737E-2</v>
      </c>
      <c r="Q427" s="123">
        <f t="shared" si="231"/>
        <v>7.1498585309787394E-2</v>
      </c>
      <c r="R427" s="123">
        <f t="shared" si="231"/>
        <v>0.21216273500910643</v>
      </c>
      <c r="S427" s="123">
        <f t="shared" si="231"/>
        <v>0.25555373961419209</v>
      </c>
      <c r="T427" s="123">
        <f t="shared" si="231"/>
        <v>0.1985965386675286</v>
      </c>
      <c r="U427" s="123">
        <f t="shared" si="231"/>
        <v>0.45661443389738177</v>
      </c>
      <c r="V427" s="123">
        <f t="shared" si="231"/>
        <v>0.22389723098244943</v>
      </c>
      <c r="W427" s="123">
        <f t="shared" si="231"/>
        <v>0.66663690197499781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3.8707048224867521E-2</v>
      </c>
      <c r="D428" s="99">
        <f>RES_hhdet_in_fecs!D67</f>
        <v>9.5074505851786173E-2</v>
      </c>
      <c r="E428" s="99">
        <f>RES_hhdet_in_fecs!E67</f>
        <v>6.1412410833192634E-2</v>
      </c>
      <c r="F428" s="99">
        <f>RES_hhdet_in_fecs!F67</f>
        <v>2.4359078819184973E-2</v>
      </c>
      <c r="G428" s="99">
        <f>RES_hhdet_in_fecs!G67</f>
        <v>2.7812579944551743E-2</v>
      </c>
      <c r="H428" s="99">
        <f>RES_hhdet_in_fecs!H67</f>
        <v>4.5690199784737692E-2</v>
      </c>
      <c r="I428" s="99">
        <f>RES_hhdet_in_fecs!I67</f>
        <v>9.8945029503762424E-3</v>
      </c>
      <c r="J428" s="99">
        <f>RES_hhdet_in_fecs!J67</f>
        <v>4.9824963300751195E-2</v>
      </c>
      <c r="K428" s="99">
        <f>RES_hhdet_in_fecs!K67</f>
        <v>0.17793749752761218</v>
      </c>
      <c r="L428" s="99">
        <f>RES_hhdet_in_fecs!L67</f>
        <v>0.10070873001975361</v>
      </c>
      <c r="M428" s="99">
        <f>RES_hhdet_in_fecs!M67</f>
        <v>6.9994806534674034E-2</v>
      </c>
      <c r="N428" s="99">
        <f>RES_hhdet_in_fecs!N67</f>
        <v>6.0771190078240028E-2</v>
      </c>
      <c r="O428" s="99">
        <f>RES_hhdet_in_fecs!O67</f>
        <v>0.11635015800513111</v>
      </c>
      <c r="P428" s="99">
        <f>RES_hhdet_in_fecs!P67</f>
        <v>4.8619902117692737E-2</v>
      </c>
      <c r="Q428" s="99">
        <f>RES_hhdet_in_fecs!Q67</f>
        <v>7.1498585309787394E-2</v>
      </c>
      <c r="R428" s="99">
        <f>RES_hhdet_in_fecs!R67</f>
        <v>0.21216273500910643</v>
      </c>
      <c r="S428" s="99">
        <f>RES_hhdet_in_fecs!S67</f>
        <v>0.25555373961419209</v>
      </c>
      <c r="T428" s="99">
        <f>RES_hhdet_in_fecs!T67</f>
        <v>0.1985965386675286</v>
      </c>
      <c r="U428" s="99">
        <f>RES_hhdet_in_fecs!U67</f>
        <v>0.45661443389738177</v>
      </c>
      <c r="V428" s="99">
        <f>RES_hhdet_in_fecs!V67</f>
        <v>0.22389723098244943</v>
      </c>
      <c r="W428" s="99">
        <f>RES_hhdet_in_fecs!W67</f>
        <v>0.66663690197499781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13.067215755736747</v>
      </c>
      <c r="D429" s="123">
        <v>13.995729628744826</v>
      </c>
      <c r="E429" s="123">
        <v>13.567857046488241</v>
      </c>
      <c r="F429" s="123">
        <v>13.889546196347119</v>
      </c>
      <c r="G429" s="123">
        <v>12.831271091222858</v>
      </c>
      <c r="H429" s="123">
        <v>13.227762455854945</v>
      </c>
      <c r="I429" s="123">
        <v>12.378077327070867</v>
      </c>
      <c r="J429" s="123">
        <v>12.206804377653231</v>
      </c>
      <c r="K429" s="123">
        <v>11.655038563718389</v>
      </c>
      <c r="L429" s="123">
        <v>11.485808943790973</v>
      </c>
      <c r="M429" s="123">
        <v>13.240527704744347</v>
      </c>
      <c r="N429" s="123">
        <v>12.840876779735835</v>
      </c>
      <c r="O429" s="123">
        <v>12.642792056720486</v>
      </c>
      <c r="P429" s="123">
        <v>11.593780496158374</v>
      </c>
      <c r="Q429" s="123">
        <v>11.577368121405362</v>
      </c>
      <c r="R429" s="123">
        <v>11.576834753865237</v>
      </c>
      <c r="S429" s="123">
        <v>11.83181816186962</v>
      </c>
      <c r="T429" s="123">
        <v>11.692672951973925</v>
      </c>
      <c r="U429" s="123">
        <v>11.60400908528738</v>
      </c>
      <c r="V429" s="123">
        <v>11.948514718589617</v>
      </c>
      <c r="W429" s="123">
        <v>11.564383711297364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13.480767332050286</v>
      </c>
      <c r="D430" s="99">
        <v>14.126064231153141</v>
      </c>
      <c r="E430" s="99">
        <v>13.595269973966248</v>
      </c>
      <c r="F430" s="99">
        <v>13.96988960040588</v>
      </c>
      <c r="G430" s="99">
        <v>12.833672975863474</v>
      </c>
      <c r="H430" s="99">
        <v>13.407685937122361</v>
      </c>
      <c r="I430" s="99">
        <v>12.412390336120348</v>
      </c>
      <c r="J430" s="99">
        <v>12.449761942340361</v>
      </c>
      <c r="K430" s="99">
        <v>11.781587190473486</v>
      </c>
      <c r="L430" s="99">
        <v>11.571030545773787</v>
      </c>
      <c r="M430" s="99">
        <v>13.548900555659866</v>
      </c>
      <c r="N430" s="99">
        <v>12.930646827712554</v>
      </c>
      <c r="O430" s="99">
        <v>12.335323012988955</v>
      </c>
      <c r="P430" s="99">
        <v>11.608009526712872</v>
      </c>
      <c r="Q430" s="99">
        <v>11.345657589376529</v>
      </c>
      <c r="R430" s="99">
        <v>11.426627882749949</v>
      </c>
      <c r="S430" s="99">
        <v>11.663761956302107</v>
      </c>
      <c r="T430" s="99">
        <v>11.534332354105098</v>
      </c>
      <c r="U430" s="99">
        <v>11.574060262614482</v>
      </c>
      <c r="V430" s="99">
        <v>11.79031056274558</v>
      </c>
      <c r="W430" s="99">
        <v>11.314343425350396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9.6104292126333171</v>
      </c>
      <c r="D431" s="99">
        <v>10.02843711386328</v>
      </c>
      <c r="E431" s="99">
        <v>9.838420328945972</v>
      </c>
      <c r="F431" s="99">
        <v>10.145399770974155</v>
      </c>
      <c r="G431" s="99">
        <v>9.2977033526487247</v>
      </c>
      <c r="H431" s="99">
        <v>9.7485283539802943</v>
      </c>
      <c r="I431" s="99">
        <v>9.2738083592730547</v>
      </c>
      <c r="J431" s="99">
        <v>9.3006901256977166</v>
      </c>
      <c r="K431" s="99">
        <v>8.8066266514242724</v>
      </c>
      <c r="L431" s="99">
        <v>9.5966076592277183</v>
      </c>
      <c r="M431" s="99">
        <v>10.329340176474995</v>
      </c>
      <c r="N431" s="99">
        <v>0</v>
      </c>
      <c r="O431" s="99">
        <v>0</v>
      </c>
      <c r="P431" s="99">
        <v>0</v>
      </c>
      <c r="Q431" s="99">
        <v>9.5734642797863962</v>
      </c>
      <c r="R431" s="99">
        <v>9.7625857649457988</v>
      </c>
      <c r="S431" s="99">
        <v>10.153362427830146</v>
      </c>
      <c r="T431" s="99">
        <v>10.16286069989753</v>
      </c>
      <c r="U431" s="99">
        <v>10.273852475437138</v>
      </c>
      <c r="V431" s="99">
        <v>10.554157838457634</v>
      </c>
      <c r="W431" s="99">
        <v>10.181608420204839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3.1845812072814632</v>
      </c>
      <c r="D432" s="102">
        <v>3.0467464686654004</v>
      </c>
      <c r="E432" s="102">
        <v>3.2637120628771452</v>
      </c>
      <c r="F432" s="102">
        <v>3.2620962948420673</v>
      </c>
      <c r="G432" s="102">
        <v>2.7448701085321097</v>
      </c>
      <c r="H432" s="102">
        <v>2.7460403064987879</v>
      </c>
      <c r="I432" s="102">
        <v>3.0700628843695204</v>
      </c>
      <c r="J432" s="102">
        <v>2.8564645488683649</v>
      </c>
      <c r="K432" s="102">
        <v>2.4843018699680441</v>
      </c>
      <c r="L432" s="102">
        <v>5.2194323065391597</v>
      </c>
      <c r="M432" s="102">
        <v>2.7270399359405144</v>
      </c>
      <c r="N432" s="102">
        <v>0</v>
      </c>
      <c r="O432" s="102">
        <v>0</v>
      </c>
      <c r="P432" s="102">
        <v>0</v>
      </c>
      <c r="Q432" s="102">
        <v>2.4863302390306985</v>
      </c>
      <c r="R432" s="102">
        <v>2.3260980692223807</v>
      </c>
      <c r="S432" s="102">
        <v>2.6697119925733004</v>
      </c>
      <c r="T432" s="102">
        <v>2.630179932888622</v>
      </c>
      <c r="U432" s="102">
        <v>2.4386824300069168</v>
      </c>
      <c r="V432" s="102">
        <v>2.5800170504694844</v>
      </c>
      <c r="W432" s="102">
        <v>2.5377628190065162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6.4258480053518561</v>
      </c>
      <c r="D433" s="105">
        <v>6.9816906451978804</v>
      </c>
      <c r="E433" s="105">
        <v>6.5747082660688285</v>
      </c>
      <c r="F433" s="105">
        <v>6.883303476132089</v>
      </c>
      <c r="G433" s="105">
        <v>6.5528332441166146</v>
      </c>
      <c r="H433" s="105">
        <v>7.0024880474815099</v>
      </c>
      <c r="I433" s="105">
        <v>6.2037454749035339</v>
      </c>
      <c r="J433" s="105">
        <v>6.4442255768293535</v>
      </c>
      <c r="K433" s="105">
        <v>6.3223247814562287</v>
      </c>
      <c r="L433" s="105">
        <v>4.3771753526885577</v>
      </c>
      <c r="M433" s="105">
        <v>7.6023002405344826</v>
      </c>
      <c r="N433" s="105">
        <v>0</v>
      </c>
      <c r="O433" s="105">
        <v>0</v>
      </c>
      <c r="P433" s="105">
        <v>0</v>
      </c>
      <c r="Q433" s="105">
        <v>7.0871340407556982</v>
      </c>
      <c r="R433" s="105">
        <v>7.4364876957234181</v>
      </c>
      <c r="S433" s="105">
        <v>7.4836504352568456</v>
      </c>
      <c r="T433" s="105">
        <v>7.5326807670089106</v>
      </c>
      <c r="U433" s="105">
        <v>7.8351700454302238</v>
      </c>
      <c r="V433" s="105">
        <v>7.9741407879881496</v>
      </c>
      <c r="W433" s="105">
        <v>7.643845601198322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12.407518701246174</v>
      </c>
      <c r="D434" s="102">
        <v>12.217855262417055</v>
      </c>
      <c r="E434" s="102">
        <v>12.745591695647953</v>
      </c>
      <c r="F434" s="102">
        <v>12.616992645810758</v>
      </c>
      <c r="G434" s="102">
        <v>0</v>
      </c>
      <c r="H434" s="102">
        <v>11.866855078120418</v>
      </c>
      <c r="I434" s="102">
        <v>11.784992114363551</v>
      </c>
      <c r="J434" s="102">
        <v>11.796215965567789</v>
      </c>
      <c r="K434" s="102">
        <v>10.760320997596809</v>
      </c>
      <c r="L434" s="102">
        <v>11.588210699375626</v>
      </c>
      <c r="M434" s="102">
        <v>12.300549627450387</v>
      </c>
      <c r="N434" s="102">
        <v>12.981763789043759</v>
      </c>
      <c r="O434" s="102">
        <v>13.499089129243698</v>
      </c>
      <c r="P434" s="102">
        <v>11.883650928976797</v>
      </c>
      <c r="Q434" s="102">
        <v>12.249518366567537</v>
      </c>
      <c r="R434" s="102">
        <v>12.184707255715505</v>
      </c>
      <c r="S434" s="102">
        <v>12.783942950470534</v>
      </c>
      <c r="T434" s="102">
        <v>12.782949287208282</v>
      </c>
      <c r="U434" s="102">
        <v>12.514818976049405</v>
      </c>
      <c r="V434" s="102">
        <v>12.967698536787259</v>
      </c>
      <c r="W434" s="102">
        <v>12.459319380134898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9.8842021673426519</v>
      </c>
      <c r="F435" s="105">
        <v>9.7708931182086172</v>
      </c>
      <c r="G435" s="105">
        <v>0</v>
      </c>
      <c r="H435" s="105">
        <v>9.1136262976707112</v>
      </c>
      <c r="I435" s="105">
        <v>9.2124473024730467</v>
      </c>
      <c r="J435" s="105">
        <v>9.1735174264669972</v>
      </c>
      <c r="K435" s="105">
        <v>8.3222983133061348</v>
      </c>
      <c r="L435" s="105">
        <v>9.7767712407327458</v>
      </c>
      <c r="M435" s="105">
        <v>9.5308382780467849</v>
      </c>
      <c r="N435" s="105">
        <v>10.30472182973778</v>
      </c>
      <c r="O435" s="105">
        <v>10.834436629136587</v>
      </c>
      <c r="P435" s="105">
        <v>9.4088058470479456</v>
      </c>
      <c r="Q435" s="105">
        <v>9.8924211317133537</v>
      </c>
      <c r="R435" s="105">
        <v>9.8693656476173945</v>
      </c>
      <c r="S435" s="105">
        <v>10.509584351359587</v>
      </c>
      <c r="T435" s="105">
        <v>10.58689258001492</v>
      </c>
      <c r="U435" s="105">
        <v>10.3849765579193</v>
      </c>
      <c r="V435" s="105">
        <v>10.838737887747877</v>
      </c>
      <c r="W435" s="105">
        <v>10.473646489877046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2.9317044027103054</v>
      </c>
      <c r="D436" s="99">
        <v>2.6336439714123108</v>
      </c>
      <c r="E436" s="99">
        <v>3.0606106549825296</v>
      </c>
      <c r="F436" s="99">
        <v>2.9460849970908809</v>
      </c>
      <c r="G436" s="99">
        <v>0</v>
      </c>
      <c r="H436" s="99">
        <v>2.4253011118687953</v>
      </c>
      <c r="I436" s="99">
        <v>2.915278170223929</v>
      </c>
      <c r="J436" s="99">
        <v>2.7052879319993712</v>
      </c>
      <c r="K436" s="99">
        <v>2.2618616179402915</v>
      </c>
      <c r="L436" s="99">
        <v>5.2262023118295309</v>
      </c>
      <c r="M436" s="99">
        <v>2.4583936695190931</v>
      </c>
      <c r="N436" s="99">
        <v>3.2898848654745803</v>
      </c>
      <c r="O436" s="99">
        <v>3.5660252078855676</v>
      </c>
      <c r="P436" s="99">
        <v>2.2633823938550606</v>
      </c>
      <c r="Q436" s="99">
        <v>2.6862727153584434</v>
      </c>
      <c r="R436" s="99">
        <v>2.4808912642019898</v>
      </c>
      <c r="S436" s="99">
        <v>2.9302659265537296</v>
      </c>
      <c r="T436" s="99">
        <v>2.9214073179276863</v>
      </c>
      <c r="U436" s="99">
        <v>2.6412245369445109</v>
      </c>
      <c r="V436" s="99">
        <v>2.8418610639957085</v>
      </c>
      <c r="W436" s="99">
        <v>2.7968871962406308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6.6561840282324418</v>
      </c>
      <c r="D437" s="99">
        <v>6.7417747795833138</v>
      </c>
      <c r="E437" s="99">
        <v>6.8235915123601236</v>
      </c>
      <c r="F437" s="99">
        <v>6.8248081211177354</v>
      </c>
      <c r="G437" s="99">
        <v>0</v>
      </c>
      <c r="H437" s="99">
        <v>6.6883251858019159</v>
      </c>
      <c r="I437" s="99">
        <v>6.2971691322491186</v>
      </c>
      <c r="J437" s="99">
        <v>6.468229494467626</v>
      </c>
      <c r="K437" s="99">
        <v>6.0604366953658433</v>
      </c>
      <c r="L437" s="99">
        <v>4.5505689289032141</v>
      </c>
      <c r="M437" s="99">
        <v>7.0724446085276931</v>
      </c>
      <c r="N437" s="99">
        <v>7.0148369642631998</v>
      </c>
      <c r="O437" s="99">
        <v>7.2684114212510194</v>
      </c>
      <c r="P437" s="99">
        <v>7.1454234531928877</v>
      </c>
      <c r="Q437" s="99">
        <v>7.2061484163549094</v>
      </c>
      <c r="R437" s="99">
        <v>7.388474383415403</v>
      </c>
      <c r="S437" s="99">
        <v>7.5793184248058587</v>
      </c>
      <c r="T437" s="99">
        <v>7.6654852620872358</v>
      </c>
      <c r="U437" s="99">
        <v>7.7437520209747888</v>
      </c>
      <c r="V437" s="99">
        <v>7.9968768237521708</v>
      </c>
      <c r="W437" s="99">
        <v>7.6767592936364153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8.3058209362165272</v>
      </c>
      <c r="D438" s="123">
        <v>9.2138462501091745</v>
      </c>
      <c r="E438" s="123">
        <v>8.4314653184769082</v>
      </c>
      <c r="F438" s="123">
        <v>7.8047988538165347</v>
      </c>
      <c r="G438" s="123">
        <v>7.3973000929107027</v>
      </c>
      <c r="H438" s="123">
        <v>7.9639802943457196</v>
      </c>
      <c r="I438" s="123">
        <v>8.3331462490198369</v>
      </c>
      <c r="J438" s="123">
        <v>7.9127361523899005</v>
      </c>
      <c r="K438" s="123">
        <v>6.8343000539770857</v>
      </c>
      <c r="L438" s="123">
        <v>7.6776026520989324</v>
      </c>
      <c r="M438" s="123">
        <v>8.7515835720463571</v>
      </c>
      <c r="N438" s="123">
        <v>7.9709690371898594</v>
      </c>
      <c r="O438" s="123">
        <v>7.7763061359757213</v>
      </c>
      <c r="P438" s="123">
        <v>7.5611081001597018</v>
      </c>
      <c r="Q438" s="123">
        <v>7.420569512978644</v>
      </c>
      <c r="R438" s="123">
        <v>7.4828854204355153</v>
      </c>
      <c r="S438" s="123">
        <v>7.6277317386894081</v>
      </c>
      <c r="T438" s="123">
        <v>7.515566862803496</v>
      </c>
      <c r="U438" s="123">
        <v>7.60130497638026</v>
      </c>
      <c r="V438" s="123">
        <v>7.6070034625081178</v>
      </c>
      <c r="W438" s="123">
        <v>7.1257658269433186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8.825164636069271</v>
      </c>
      <c r="D439" s="99">
        <v>9.3540255038848006</v>
      </c>
      <c r="E439" s="99">
        <v>8.4618038126058188</v>
      </c>
      <c r="F439" s="99">
        <v>7.9210090482885533</v>
      </c>
      <c r="G439" s="99">
        <v>7.8998886014357286</v>
      </c>
      <c r="H439" s="99">
        <v>8.1606880645004996</v>
      </c>
      <c r="I439" s="99">
        <v>8.3503477404568205</v>
      </c>
      <c r="J439" s="99">
        <v>8.1687798846513147</v>
      </c>
      <c r="K439" s="99">
        <v>6.8791764776319786</v>
      </c>
      <c r="L439" s="99">
        <v>7.8291458555392097</v>
      </c>
      <c r="M439" s="99">
        <v>9.0094737989795153</v>
      </c>
      <c r="N439" s="99">
        <v>8.6171371009221378</v>
      </c>
      <c r="O439" s="99">
        <v>8.1857850149921951</v>
      </c>
      <c r="P439" s="99">
        <v>7.8861105382130123</v>
      </c>
      <c r="Q439" s="99">
        <v>7.8859763058424681</v>
      </c>
      <c r="R439" s="99">
        <v>7.9418274155590227</v>
      </c>
      <c r="S439" s="99">
        <v>8.1315545624486081</v>
      </c>
      <c r="T439" s="99">
        <v>8.061055691285592</v>
      </c>
      <c r="U439" s="99">
        <v>8.1011631783102143</v>
      </c>
      <c r="V439" s="99">
        <v>8.3312975979577413</v>
      </c>
      <c r="W439" s="99">
        <v>7.8530563556652657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7.1485145584374967</v>
      </c>
      <c r="F440" s="110">
        <v>5.8514721563551673</v>
      </c>
      <c r="G440" s="110">
        <v>6.3007313042159501</v>
      </c>
      <c r="H440" s="110">
        <v>6.4018414982325185</v>
      </c>
      <c r="I440" s="110">
        <v>6.5482783546908108</v>
      </c>
      <c r="J440" s="110">
        <v>6.7738799727084613</v>
      </c>
      <c r="K440" s="110">
        <v>4.8245991228084408</v>
      </c>
      <c r="L440" s="110">
        <v>6.6951283573182865</v>
      </c>
      <c r="M440" s="110">
        <v>6.3373450561969964</v>
      </c>
      <c r="N440" s="110">
        <v>6.8581812320566655</v>
      </c>
      <c r="O440" s="110">
        <v>7.0244784979219448</v>
      </c>
      <c r="P440" s="110">
        <v>5.7279044240215171</v>
      </c>
      <c r="Q440" s="110">
        <v>6.0833063123892259</v>
      </c>
      <c r="R440" s="110">
        <v>5.9205011930841875</v>
      </c>
      <c r="S440" s="110">
        <v>6.1302820683659469</v>
      </c>
      <c r="T440" s="110">
        <v>6.0153426254653555</v>
      </c>
      <c r="U440" s="110">
        <v>5.8281098164752114</v>
      </c>
      <c r="V440" s="110">
        <v>6.0071571281307898</v>
      </c>
      <c r="W440" s="110">
        <v>5.6513077332523682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104.16569377247114</v>
      </c>
      <c r="D442" s="118">
        <f t="shared" si="232"/>
        <v>102.70662708151019</v>
      </c>
      <c r="E442" s="118">
        <f t="shared" si="232"/>
        <v>99.516947986520705</v>
      </c>
      <c r="F442" s="118">
        <f t="shared" si="232"/>
        <v>106.61054558902073</v>
      </c>
      <c r="G442" s="118">
        <f t="shared" si="232"/>
        <v>102.31611003463662</v>
      </c>
      <c r="H442" s="118">
        <f t="shared" si="232"/>
        <v>99.245623327562811</v>
      </c>
      <c r="I442" s="118">
        <f t="shared" si="232"/>
        <v>86.178008693207445</v>
      </c>
      <c r="J442" s="118">
        <f t="shared" si="232"/>
        <v>91.496777405207183</v>
      </c>
      <c r="K442" s="118">
        <f t="shared" si="232"/>
        <v>92.455013793970068</v>
      </c>
      <c r="L442" s="118">
        <f t="shared" si="232"/>
        <v>89.491871340754201</v>
      </c>
      <c r="M442" s="118">
        <f t="shared" si="232"/>
        <v>80.597994926319103</v>
      </c>
      <c r="N442" s="118">
        <f t="shared" si="232"/>
        <v>89.672682309691112</v>
      </c>
      <c r="O442" s="118">
        <f t="shared" si="232"/>
        <v>93.778557716305301</v>
      </c>
      <c r="P442" s="118">
        <f t="shared" si="232"/>
        <v>69.186974087731329</v>
      </c>
      <c r="Q442" s="118">
        <f t="shared" si="232"/>
        <v>73.417851777641616</v>
      </c>
      <c r="R442" s="118">
        <f t="shared" ref="R442:V442" si="233">R443+R446+R448+R457</f>
        <v>78.154560969031152</v>
      </c>
      <c r="S442" s="118">
        <f t="shared" si="233"/>
        <v>75.551193453808878</v>
      </c>
      <c r="T442" s="118">
        <f t="shared" si="233"/>
        <v>70.59075512089602</v>
      </c>
      <c r="U442" s="118">
        <f t="shared" si="233"/>
        <v>69.335679186062976</v>
      </c>
      <c r="V442" s="118">
        <f t="shared" si="233"/>
        <v>65.806308397816039</v>
      </c>
      <c r="W442" s="118">
        <f t="shared" ref="W442" si="234">W443+W446+W448+W457</f>
        <v>67.820989808409664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89.977046654978182</v>
      </c>
      <c r="D443" s="123">
        <f t="shared" si="235"/>
        <v>87.814129500302897</v>
      </c>
      <c r="E443" s="123">
        <f t="shared" si="235"/>
        <v>85.456721753156671</v>
      </c>
      <c r="F443" s="123">
        <f t="shared" si="235"/>
        <v>92.685793631669867</v>
      </c>
      <c r="G443" s="123">
        <f t="shared" si="235"/>
        <v>89.009818175487169</v>
      </c>
      <c r="H443" s="123">
        <f t="shared" si="235"/>
        <v>85.311290148565405</v>
      </c>
      <c r="I443" s="123">
        <f t="shared" si="235"/>
        <v>72.733968004738983</v>
      </c>
      <c r="J443" s="123">
        <f t="shared" si="235"/>
        <v>77.880277933072918</v>
      </c>
      <c r="K443" s="123">
        <f t="shared" si="235"/>
        <v>79.703594990623458</v>
      </c>
      <c r="L443" s="123">
        <f t="shared" si="235"/>
        <v>76.235200538361894</v>
      </c>
      <c r="M443" s="123">
        <f t="shared" si="235"/>
        <v>65.460733838179792</v>
      </c>
      <c r="N443" s="123">
        <f t="shared" si="235"/>
        <v>74.749166211663805</v>
      </c>
      <c r="O443" s="123">
        <f t="shared" si="235"/>
        <v>78.705596563854826</v>
      </c>
      <c r="P443" s="123">
        <f t="shared" si="235"/>
        <v>55.226581494183264</v>
      </c>
      <c r="Q443" s="123">
        <f t="shared" si="235"/>
        <v>59.103549579653006</v>
      </c>
      <c r="R443" s="123">
        <f t="shared" ref="R443:V443" si="236">SUM(R444:R445)</f>
        <v>63.104463969382486</v>
      </c>
      <c r="S443" s="123">
        <f t="shared" si="236"/>
        <v>59.736678168284023</v>
      </c>
      <c r="T443" s="123">
        <f t="shared" si="236"/>
        <v>54.950646438714827</v>
      </c>
      <c r="U443" s="123">
        <f t="shared" si="236"/>
        <v>52.521974819512238</v>
      </c>
      <c r="V443" s="123">
        <f t="shared" si="236"/>
        <v>49.434344017958928</v>
      </c>
      <c r="W443" s="123">
        <f t="shared" ref="W443" si="237">SUM(W444:W445)</f>
        <v>50.268184286870301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87.829929809198532</v>
      </c>
      <c r="D444" s="99">
        <v>85.746012453743177</v>
      </c>
      <c r="E444" s="99">
        <v>83.535055163028446</v>
      </c>
      <c r="F444" s="99">
        <v>90.584869736126308</v>
      </c>
      <c r="G444" s="99">
        <v>87.036633485573219</v>
      </c>
      <c r="H444" s="99">
        <v>83.453115764583316</v>
      </c>
      <c r="I444" s="99">
        <v>71.149969756770076</v>
      </c>
      <c r="J444" s="99">
        <v>76.208998599630888</v>
      </c>
      <c r="K444" s="99">
        <v>78.041401336936559</v>
      </c>
      <c r="L444" s="99">
        <v>74.653981406884583</v>
      </c>
      <c r="M444" s="99">
        <v>64.117966917539789</v>
      </c>
      <c r="N444" s="99">
        <v>73.230554847492556</v>
      </c>
      <c r="O444" s="99">
        <v>77.120562156375428</v>
      </c>
      <c r="P444" s="99">
        <v>54.120179232832868</v>
      </c>
      <c r="Q444" s="99">
        <v>57.925373546402362</v>
      </c>
      <c r="R444" s="99">
        <v>61.852328492669351</v>
      </c>
      <c r="S444" s="99">
        <v>58.556888965355377</v>
      </c>
      <c r="T444" s="99">
        <v>53.869564740108515</v>
      </c>
      <c r="U444" s="99">
        <v>51.491907474331867</v>
      </c>
      <c r="V444" s="99">
        <v>48.467606887697023</v>
      </c>
      <c r="W444" s="99">
        <v>49.287161454725286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2.1471168457796552</v>
      </c>
      <c r="D445" s="99">
        <v>2.068117046559721</v>
      </c>
      <c r="E445" s="99">
        <v>1.9216665901282326</v>
      </c>
      <c r="F445" s="99">
        <v>2.1009238955435543</v>
      </c>
      <c r="G445" s="99">
        <v>1.9731846899139496</v>
      </c>
      <c r="H445" s="99">
        <v>1.8581743839820863</v>
      </c>
      <c r="I445" s="99">
        <v>1.5839982479689056</v>
      </c>
      <c r="J445" s="99">
        <v>1.6712793334420293</v>
      </c>
      <c r="K445" s="99">
        <v>1.6621936536869022</v>
      </c>
      <c r="L445" s="99">
        <v>1.5812191314773139</v>
      </c>
      <c r="M445" s="99">
        <v>1.3427669206400004</v>
      </c>
      <c r="N445" s="99">
        <v>1.5186113641712506</v>
      </c>
      <c r="O445" s="99">
        <v>1.5850344074793996</v>
      </c>
      <c r="P445" s="99">
        <v>1.1064022613503959</v>
      </c>
      <c r="Q445" s="99">
        <v>1.1781760332506406</v>
      </c>
      <c r="R445" s="99">
        <v>1.2521354767131383</v>
      </c>
      <c r="S445" s="99">
        <v>1.1797892029286459</v>
      </c>
      <c r="T445" s="99">
        <v>1.0810816986063119</v>
      </c>
      <c r="U445" s="99">
        <v>1.0300673451803699</v>
      </c>
      <c r="V445" s="99">
        <v>0.96673713026190167</v>
      </c>
      <c r="W445" s="99">
        <v>0.98102283214501862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8.9467444449383662E-2</v>
      </c>
      <c r="D446" s="123">
        <f t="shared" si="238"/>
        <v>0.22706534498663283</v>
      </c>
      <c r="E446" s="123">
        <f t="shared" si="238"/>
        <v>0.15144235737429845</v>
      </c>
      <c r="F446" s="123">
        <f t="shared" si="238"/>
        <v>6.1963988824825178E-2</v>
      </c>
      <c r="G446" s="123">
        <f t="shared" si="238"/>
        <v>7.2932858400855727E-2</v>
      </c>
      <c r="H446" s="123">
        <f t="shared" si="238"/>
        <v>0.1234309647240651</v>
      </c>
      <c r="I446" s="123">
        <f t="shared" si="238"/>
        <v>2.7521220551032455E-2</v>
      </c>
      <c r="J446" s="123">
        <f t="shared" si="238"/>
        <v>0.14264493705029013</v>
      </c>
      <c r="K446" s="123">
        <f t="shared" si="238"/>
        <v>0.52427350873804601</v>
      </c>
      <c r="L446" s="123">
        <f t="shared" si="238"/>
        <v>0.30535012969565423</v>
      </c>
      <c r="M446" s="123">
        <f t="shared" si="238"/>
        <v>0.21938324465577863</v>
      </c>
      <c r="N446" s="123">
        <f t="shared" si="238"/>
        <v>0.19798852376628556</v>
      </c>
      <c r="O446" s="123">
        <f t="shared" si="238"/>
        <v>0.39624211124432906</v>
      </c>
      <c r="P446" s="123">
        <f t="shared" si="238"/>
        <v>0.17336597252956107</v>
      </c>
      <c r="Q446" s="123">
        <f t="shared" si="238"/>
        <v>0.26478523150514244</v>
      </c>
      <c r="R446" s="123">
        <f t="shared" si="238"/>
        <v>0.804033484966727</v>
      </c>
      <c r="S446" s="123">
        <f t="shared" si="238"/>
        <v>0.98603441374954037</v>
      </c>
      <c r="T446" s="123">
        <f t="shared" si="238"/>
        <v>0.77767269500693204</v>
      </c>
      <c r="U446" s="123">
        <f t="shared" si="238"/>
        <v>1.8118985601315889</v>
      </c>
      <c r="V446" s="123">
        <f t="shared" si="238"/>
        <v>0.90038318869268386</v>
      </c>
      <c r="W446" s="123">
        <f t="shared" si="238"/>
        <v>2.7156068348992726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8.9467444449383662E-2</v>
      </c>
      <c r="D447" s="99">
        <f>RES_hhdet_in_tess!D67</f>
        <v>0.22706534498663283</v>
      </c>
      <c r="E447" s="99">
        <f>RES_hhdet_in_tess!E67</f>
        <v>0.15144235737429845</v>
      </c>
      <c r="F447" s="99">
        <f>RES_hhdet_in_tess!F67</f>
        <v>6.1963988824825178E-2</v>
      </c>
      <c r="G447" s="99">
        <f>RES_hhdet_in_tess!G67</f>
        <v>7.2932858400855727E-2</v>
      </c>
      <c r="H447" s="99">
        <f>RES_hhdet_in_tess!H67</f>
        <v>0.1234309647240651</v>
      </c>
      <c r="I447" s="99">
        <f>RES_hhdet_in_tess!I67</f>
        <v>2.7521220551032455E-2</v>
      </c>
      <c r="J447" s="99">
        <f>RES_hhdet_in_tess!J67</f>
        <v>0.14264493705029013</v>
      </c>
      <c r="K447" s="99">
        <f>RES_hhdet_in_tess!K67</f>
        <v>0.52427350873804601</v>
      </c>
      <c r="L447" s="99">
        <f>RES_hhdet_in_tess!L67</f>
        <v>0.30535012969565423</v>
      </c>
      <c r="M447" s="99">
        <f>RES_hhdet_in_tess!M67</f>
        <v>0.21938324465577863</v>
      </c>
      <c r="N447" s="99">
        <f>RES_hhdet_in_tess!N67</f>
        <v>0.19798852376628556</v>
      </c>
      <c r="O447" s="99">
        <f>RES_hhdet_in_tess!O67</f>
        <v>0.39624211124432906</v>
      </c>
      <c r="P447" s="99">
        <f>RES_hhdet_in_tess!P67</f>
        <v>0.17336597252956107</v>
      </c>
      <c r="Q447" s="99">
        <f>RES_hhdet_in_tess!Q67</f>
        <v>0.26478523150514244</v>
      </c>
      <c r="R447" s="99">
        <f>RES_hhdet_in_tess!R67</f>
        <v>0.804033484966727</v>
      </c>
      <c r="S447" s="99">
        <f>RES_hhdet_in_tess!S67</f>
        <v>0.98603441374954037</v>
      </c>
      <c r="T447" s="99">
        <f>RES_hhdet_in_tess!T67</f>
        <v>0.77767269500693204</v>
      </c>
      <c r="U447" s="99">
        <f>RES_hhdet_in_tess!U67</f>
        <v>1.8118985601315889</v>
      </c>
      <c r="V447" s="99">
        <f>RES_hhdet_in_tess!V67</f>
        <v>0.90038318869268386</v>
      </c>
      <c r="W447" s="99">
        <f>RES_hhdet_in_tess!W67</f>
        <v>2.7156068348992726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8.5217764034528471</v>
      </c>
      <c r="D448" s="123">
        <v>8.8816253629104835</v>
      </c>
      <c r="E448" s="123">
        <v>8.6617202573910479</v>
      </c>
      <c r="F448" s="123">
        <v>8.9754831838446574</v>
      </c>
      <c r="G448" s="123">
        <v>8.3336346550465468</v>
      </c>
      <c r="H448" s="123">
        <v>8.7574843270056153</v>
      </c>
      <c r="I448" s="123">
        <v>8.2362379084351627</v>
      </c>
      <c r="J448" s="123">
        <v>8.360018403109903</v>
      </c>
      <c r="K448" s="123">
        <v>7.965804082771732</v>
      </c>
      <c r="L448" s="123">
        <v>8.0332589091810167</v>
      </c>
      <c r="M448" s="123">
        <v>9.3768124983410672</v>
      </c>
      <c r="N448" s="123">
        <v>9.3398824191603911</v>
      </c>
      <c r="O448" s="123">
        <v>9.4077977647903541</v>
      </c>
      <c r="P448" s="123">
        <v>8.9312559978552262</v>
      </c>
      <c r="Q448" s="123">
        <v>9.1395867249007718</v>
      </c>
      <c r="R448" s="123">
        <v>9.3207033410550082</v>
      </c>
      <c r="S448" s="123">
        <v>9.7438106018283399</v>
      </c>
      <c r="T448" s="123">
        <v>9.8019251373076735</v>
      </c>
      <c r="U448" s="123">
        <v>9.9315066336374773</v>
      </c>
      <c r="V448" s="123">
        <v>10.227426714275445</v>
      </c>
      <c r="W448" s="123">
        <v>9.8731326367856749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8.413542399377743</v>
      </c>
      <c r="D449" s="99">
        <v>8.9014635220533478</v>
      </c>
      <c r="E449" s="99">
        <v>8.6525121781960923</v>
      </c>
      <c r="F449" s="99">
        <v>8.9795262326829164</v>
      </c>
      <c r="G449" s="99">
        <v>8.3336335682748466</v>
      </c>
      <c r="H449" s="99">
        <v>8.7974421782639975</v>
      </c>
      <c r="I449" s="99">
        <v>8.2318700585246347</v>
      </c>
      <c r="J449" s="99">
        <v>8.3498959476282195</v>
      </c>
      <c r="K449" s="99">
        <v>7.9970017203322836</v>
      </c>
      <c r="L449" s="99">
        <v>7.9549167525310169</v>
      </c>
      <c r="M449" s="99">
        <v>9.4932272472359216</v>
      </c>
      <c r="N449" s="99">
        <v>9.303425820597834</v>
      </c>
      <c r="O449" s="99">
        <v>9.1876482768519487</v>
      </c>
      <c r="P449" s="99">
        <v>8.9881847175265186</v>
      </c>
      <c r="Q449" s="99">
        <v>9.0823079343597559</v>
      </c>
      <c r="R449" s="99">
        <v>9.3439793851535029</v>
      </c>
      <c r="S449" s="99">
        <v>9.7212368468415526</v>
      </c>
      <c r="T449" s="99">
        <v>9.7725658424142718</v>
      </c>
      <c r="U449" s="99">
        <v>9.9385319097636415</v>
      </c>
      <c r="V449" s="99">
        <v>10.225161991204637</v>
      </c>
      <c r="W449" s="99">
        <v>9.8623714458742384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8.4133913218233776</v>
      </c>
      <c r="D450" s="99">
        <v>8.9015815722091904</v>
      </c>
      <c r="E450" s="99">
        <v>8.6518504209687155</v>
      </c>
      <c r="F450" s="99">
        <v>8.9801045311827341</v>
      </c>
      <c r="G450" s="99">
        <v>8.3352334751368637</v>
      </c>
      <c r="H450" s="99">
        <v>8.8043001520384845</v>
      </c>
      <c r="I450" s="99">
        <v>8.2398044491436586</v>
      </c>
      <c r="J450" s="99">
        <v>8.3600197800923262</v>
      </c>
      <c r="K450" s="99">
        <v>8.0085972680719077</v>
      </c>
      <c r="L450" s="99">
        <v>7.9654598472926121</v>
      </c>
      <c r="M450" s="99">
        <v>9.5130390283659754</v>
      </c>
      <c r="N450" s="99">
        <v>0</v>
      </c>
      <c r="O450" s="99">
        <v>0</v>
      </c>
      <c r="P450" s="99">
        <v>0</v>
      </c>
      <c r="Q450" s="99">
        <v>9.0774652912361748</v>
      </c>
      <c r="R450" s="99">
        <v>9.3386247592285034</v>
      </c>
      <c r="S450" s="99">
        <v>9.7087389349956119</v>
      </c>
      <c r="T450" s="99">
        <v>9.7611241465169432</v>
      </c>
      <c r="U450" s="99">
        <v>9.9292427043303739</v>
      </c>
      <c r="V450" s="99">
        <v>10.211663891448895</v>
      </c>
      <c r="W450" s="99">
        <v>9.8559368045193914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1.9875433164715208</v>
      </c>
      <c r="D451" s="102">
        <v>1.9198909270113098</v>
      </c>
      <c r="E451" s="102">
        <v>2.0771421548998874</v>
      </c>
      <c r="F451" s="102">
        <v>2.0968010550506455</v>
      </c>
      <c r="G451" s="102">
        <v>1.7824002310202511</v>
      </c>
      <c r="H451" s="102">
        <v>1.8018121045569768</v>
      </c>
      <c r="I451" s="102">
        <v>2.0360589742401247</v>
      </c>
      <c r="J451" s="102">
        <v>1.9157942032629731</v>
      </c>
      <c r="K451" s="102">
        <v>1.6862724866156789</v>
      </c>
      <c r="L451" s="102">
        <v>3.5882844946040549</v>
      </c>
      <c r="M451" s="102">
        <v>1.9107387878314934</v>
      </c>
      <c r="N451" s="102">
        <v>0</v>
      </c>
      <c r="O451" s="102">
        <v>0</v>
      </c>
      <c r="P451" s="102">
        <v>0</v>
      </c>
      <c r="Q451" s="102">
        <v>1.9903312504804773</v>
      </c>
      <c r="R451" s="102">
        <v>1.9021370635050836</v>
      </c>
      <c r="S451" s="102">
        <v>2.2250884997387654</v>
      </c>
      <c r="T451" s="102">
        <v>2.2284433795080325</v>
      </c>
      <c r="U451" s="102">
        <v>2.0940726589001502</v>
      </c>
      <c r="V451" s="102">
        <v>2.2375231034607435</v>
      </c>
      <c r="W451" s="102">
        <v>2.2120912033210685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6.4258480053518561</v>
      </c>
      <c r="D452" s="105">
        <v>6.9816906451978804</v>
      </c>
      <c r="E452" s="105">
        <v>6.5747082660688285</v>
      </c>
      <c r="F452" s="105">
        <v>6.883303476132089</v>
      </c>
      <c r="G452" s="105">
        <v>6.5528332441166146</v>
      </c>
      <c r="H452" s="105">
        <v>7.0024880474815099</v>
      </c>
      <c r="I452" s="105">
        <v>6.2037454749035339</v>
      </c>
      <c r="J452" s="105">
        <v>6.4442255768293535</v>
      </c>
      <c r="K452" s="105">
        <v>6.3223247814562287</v>
      </c>
      <c r="L452" s="105">
        <v>4.3771753526885577</v>
      </c>
      <c r="M452" s="105">
        <v>7.6023002405344826</v>
      </c>
      <c r="N452" s="105">
        <v>0</v>
      </c>
      <c r="O452" s="105">
        <v>0</v>
      </c>
      <c r="P452" s="105">
        <v>0</v>
      </c>
      <c r="Q452" s="105">
        <v>7.0871340407556982</v>
      </c>
      <c r="R452" s="105">
        <v>7.4364876957234181</v>
      </c>
      <c r="S452" s="105">
        <v>7.4836504352568456</v>
      </c>
      <c r="T452" s="105">
        <v>7.5326807670089106</v>
      </c>
      <c r="U452" s="105">
        <v>7.8351700454302238</v>
      </c>
      <c r="V452" s="105">
        <v>7.9741407879881496</v>
      </c>
      <c r="W452" s="105">
        <v>7.643845601198322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8.5951199457445568</v>
      </c>
      <c r="E453" s="102">
        <v>8.9803442595899021</v>
      </c>
      <c r="F453" s="102">
        <v>8.9036951058075609</v>
      </c>
      <c r="G453" s="102">
        <v>0</v>
      </c>
      <c r="H453" s="102">
        <v>8.4030952450259893</v>
      </c>
      <c r="I453" s="102">
        <v>8.3607632644536238</v>
      </c>
      <c r="J453" s="102">
        <v>8.3861084320511914</v>
      </c>
      <c r="K453" s="102">
        <v>7.6677284207635292</v>
      </c>
      <c r="L453" s="102">
        <v>8.2797185735297454</v>
      </c>
      <c r="M453" s="102">
        <v>8.8310490216883437</v>
      </c>
      <c r="N453" s="102">
        <v>9.3923731869011462</v>
      </c>
      <c r="O453" s="102">
        <v>9.8804555052896443</v>
      </c>
      <c r="P453" s="102">
        <v>8.8283770996622337</v>
      </c>
      <c r="Q453" s="102">
        <v>9.2319899179828564</v>
      </c>
      <c r="R453" s="102">
        <v>9.2771327429951516</v>
      </c>
      <c r="S453" s="102">
        <v>9.8310144803979309</v>
      </c>
      <c r="T453" s="102">
        <v>9.9248621324661688</v>
      </c>
      <c r="U453" s="102">
        <v>9.8036933935879045</v>
      </c>
      <c r="V453" s="102">
        <v>10.238576710517794</v>
      </c>
      <c r="W453" s="102">
        <v>9.8977803850664898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8.9800498379235449</v>
      </c>
      <c r="F454" s="105">
        <v>8.9038330762920346</v>
      </c>
      <c r="G454" s="105">
        <v>0</v>
      </c>
      <c r="H454" s="105">
        <v>8.4057167024874726</v>
      </c>
      <c r="I454" s="105">
        <v>8.3653886435345637</v>
      </c>
      <c r="J454" s="105">
        <v>8.3914596221532616</v>
      </c>
      <c r="K454" s="105">
        <v>7.6722232411007143</v>
      </c>
      <c r="L454" s="105">
        <v>8.284664336109655</v>
      </c>
      <c r="M454" s="105">
        <v>8.837422245110865</v>
      </c>
      <c r="N454" s="105">
        <v>9.3950856654877501</v>
      </c>
      <c r="O454" s="105">
        <v>9.8785100034528099</v>
      </c>
      <c r="P454" s="105">
        <v>8.8268926761709103</v>
      </c>
      <c r="Q454" s="105">
        <v>9.2306886376934862</v>
      </c>
      <c r="R454" s="105">
        <v>9.2773632254631249</v>
      </c>
      <c r="S454" s="105">
        <v>9.8327301356509889</v>
      </c>
      <c r="T454" s="105">
        <v>9.9337071107199684</v>
      </c>
      <c r="U454" s="105">
        <v>9.8127995711934624</v>
      </c>
      <c r="V454" s="105">
        <v>10.240652958878337</v>
      </c>
      <c r="W454" s="105">
        <v>9.8986282726379304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2.0594367814504824</v>
      </c>
      <c r="D455" s="99">
        <v>1.8527380904819859</v>
      </c>
      <c r="E455" s="99">
        <v>2.1564583255634231</v>
      </c>
      <c r="F455" s="99">
        <v>2.0790249551742983</v>
      </c>
      <c r="G455" s="99">
        <v>0</v>
      </c>
      <c r="H455" s="99">
        <v>1.7173915166855565</v>
      </c>
      <c r="I455" s="99">
        <v>2.0682195112854451</v>
      </c>
      <c r="J455" s="99">
        <v>1.9232301276856349</v>
      </c>
      <c r="K455" s="99">
        <v>1.6117865457348703</v>
      </c>
      <c r="L455" s="99">
        <v>3.7340954072064401</v>
      </c>
      <c r="M455" s="99">
        <v>1.7649776365831722</v>
      </c>
      <c r="N455" s="99">
        <v>2.3802487012245526</v>
      </c>
      <c r="O455" s="99">
        <v>2.6100985822017924</v>
      </c>
      <c r="P455" s="99">
        <v>1.6814692229780257</v>
      </c>
      <c r="Q455" s="99">
        <v>2.0245402213385755</v>
      </c>
      <c r="R455" s="99">
        <v>1.8888888420477201</v>
      </c>
      <c r="S455" s="99">
        <v>2.2534117108451324</v>
      </c>
      <c r="T455" s="99">
        <v>2.2682218486327317</v>
      </c>
      <c r="U455" s="99">
        <v>2.0690475502186718</v>
      </c>
      <c r="V455" s="99">
        <v>2.2437761351261676</v>
      </c>
      <c r="W455" s="99">
        <v>2.2218689790015156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6.6561840282324418</v>
      </c>
      <c r="D456" s="99">
        <v>6.7417747795833138</v>
      </c>
      <c r="E456" s="99">
        <v>6.8235915123601236</v>
      </c>
      <c r="F456" s="99">
        <v>6.8248081211177354</v>
      </c>
      <c r="G456" s="99">
        <v>0</v>
      </c>
      <c r="H456" s="99">
        <v>6.6883251858019159</v>
      </c>
      <c r="I456" s="99">
        <v>6.2971691322491186</v>
      </c>
      <c r="J456" s="99">
        <v>6.468229494467626</v>
      </c>
      <c r="K456" s="99">
        <v>6.0604366953658433</v>
      </c>
      <c r="L456" s="99">
        <v>4.5505689289032141</v>
      </c>
      <c r="M456" s="99">
        <v>7.0724446085276931</v>
      </c>
      <c r="N456" s="99">
        <v>7.0148369642631998</v>
      </c>
      <c r="O456" s="99">
        <v>7.2684114212510194</v>
      </c>
      <c r="P456" s="99">
        <v>7.1454234531928877</v>
      </c>
      <c r="Q456" s="99">
        <v>7.2061484163549094</v>
      </c>
      <c r="R456" s="99">
        <v>7.388474383415403</v>
      </c>
      <c r="S456" s="99">
        <v>7.5793184248058587</v>
      </c>
      <c r="T456" s="99">
        <v>7.6654852620872358</v>
      </c>
      <c r="U456" s="99">
        <v>7.7437520209747888</v>
      </c>
      <c r="V456" s="99">
        <v>7.9968768237521708</v>
      </c>
      <c r="W456" s="99">
        <v>7.6767592936364153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5.5774032695907279</v>
      </c>
      <c r="D457" s="123">
        <v>5.7838068733101871</v>
      </c>
      <c r="E457" s="123">
        <v>5.2470636185986823</v>
      </c>
      <c r="F457" s="123">
        <v>4.8873047846813717</v>
      </c>
      <c r="G457" s="123">
        <v>4.8997243457020359</v>
      </c>
      <c r="H457" s="123">
        <v>5.0534178872677291</v>
      </c>
      <c r="I457" s="123">
        <v>5.1802815594822622</v>
      </c>
      <c r="J457" s="123">
        <v>5.1138361319740699</v>
      </c>
      <c r="K457" s="123">
        <v>4.2613412118368306</v>
      </c>
      <c r="L457" s="123">
        <v>4.9180617635156407</v>
      </c>
      <c r="M457" s="123">
        <v>5.5410653451424636</v>
      </c>
      <c r="N457" s="123">
        <v>5.3856451551006286</v>
      </c>
      <c r="O457" s="123">
        <v>5.2689212764157798</v>
      </c>
      <c r="P457" s="123">
        <v>4.855770623163286</v>
      </c>
      <c r="Q457" s="123">
        <v>4.9099302415826962</v>
      </c>
      <c r="R457" s="123">
        <v>4.9253601736269328</v>
      </c>
      <c r="S457" s="123">
        <v>5.084670269946975</v>
      </c>
      <c r="T457" s="123">
        <v>5.0605108498665876</v>
      </c>
      <c r="U457" s="123">
        <v>5.0702991727816729</v>
      </c>
      <c r="V457" s="123">
        <v>5.2441544768889754</v>
      </c>
      <c r="W457" s="123">
        <v>4.9640660498544191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5.4596347742001692</v>
      </c>
      <c r="D458" s="99">
        <v>5.7896822477823724</v>
      </c>
      <c r="E458" s="99">
        <v>5.2400012839911891</v>
      </c>
      <c r="F458" s="99">
        <v>4.907504373211272</v>
      </c>
      <c r="G458" s="99">
        <v>4.8967733338444539</v>
      </c>
      <c r="H458" s="99">
        <v>5.0608336160657483</v>
      </c>
      <c r="I458" s="99">
        <v>5.1808725381354437</v>
      </c>
      <c r="J458" s="99">
        <v>5.0705261572803577</v>
      </c>
      <c r="K458" s="99">
        <v>4.2719106874035715</v>
      </c>
      <c r="L458" s="99">
        <v>4.8638686041513965</v>
      </c>
      <c r="M458" s="99">
        <v>5.598409262880562</v>
      </c>
      <c r="N458" s="99">
        <v>5.3546146247496225</v>
      </c>
      <c r="O458" s="99">
        <v>5.0865761613149907</v>
      </c>
      <c r="P458" s="99">
        <v>4.9003610277697351</v>
      </c>
      <c r="Q458" s="99">
        <v>4.9002776169331641</v>
      </c>
      <c r="R458" s="99">
        <v>4.9420008541387368</v>
      </c>
      <c r="S458" s="99">
        <v>5.0718132284745874</v>
      </c>
      <c r="T458" s="99">
        <v>5.041431052408937</v>
      </c>
      <c r="U458" s="99">
        <v>5.0806592509907977</v>
      </c>
      <c r="V458" s="99">
        <v>5.2385318216801355</v>
      </c>
      <c r="W458" s="99">
        <v>4.9496448241333626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5.7686365710379901</v>
      </c>
      <c r="D459" s="110">
        <v>5.706489544158039</v>
      </c>
      <c r="E459" s="110">
        <v>5.545714814463472</v>
      </c>
      <c r="F459" s="110">
        <v>4.5477786722568139</v>
      </c>
      <c r="G459" s="110">
        <v>4.9061629877386199</v>
      </c>
      <c r="H459" s="110">
        <v>4.9945264787192798</v>
      </c>
      <c r="I459" s="110">
        <v>5.1189602009151409</v>
      </c>
      <c r="J459" s="110">
        <v>5.3064744437427072</v>
      </c>
      <c r="K459" s="110">
        <v>3.7880083756065361</v>
      </c>
      <c r="L459" s="110">
        <v>5.2694030630236997</v>
      </c>
      <c r="M459" s="110">
        <v>5.0042404468150945</v>
      </c>
      <c r="N459" s="110">
        <v>5.4390838774694918</v>
      </c>
      <c r="O459" s="110">
        <v>5.603717780514236</v>
      </c>
      <c r="P459" s="110">
        <v>4.6042546833609403</v>
      </c>
      <c r="Q459" s="110">
        <v>4.9376653325414992</v>
      </c>
      <c r="R459" s="110">
        <v>4.8687100151313309</v>
      </c>
      <c r="S459" s="110">
        <v>5.1228836489489664</v>
      </c>
      <c r="T459" s="110">
        <v>5.1129848385074217</v>
      </c>
      <c r="U459" s="110">
        <v>5.0335478691805005</v>
      </c>
      <c r="V459" s="110">
        <v>5.2565739952656454</v>
      </c>
      <c r="W459" s="110">
        <v>4.9933026370855567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31.011234409345036</v>
      </c>
      <c r="D461" s="118">
        <f t="shared" si="239"/>
        <v>31.558545507288549</v>
      </c>
      <c r="E461" s="118">
        <f t="shared" si="239"/>
        <v>30.434939897351562</v>
      </c>
      <c r="F461" s="118">
        <f t="shared" si="239"/>
        <v>32.125570947571291</v>
      </c>
      <c r="G461" s="118">
        <f t="shared" si="239"/>
        <v>30.204542301977398</v>
      </c>
      <c r="H461" s="118">
        <f t="shared" si="239"/>
        <v>29.013333384429579</v>
      </c>
      <c r="I461" s="118">
        <f t="shared" si="239"/>
        <v>25.248139140364945</v>
      </c>
      <c r="J461" s="118">
        <f t="shared" si="239"/>
        <v>25.554957424571363</v>
      </c>
      <c r="K461" s="118">
        <f t="shared" si="239"/>
        <v>26.157054671966229</v>
      </c>
      <c r="L461" s="118">
        <f t="shared" si="239"/>
        <v>24.539636971843997</v>
      </c>
      <c r="M461" s="118">
        <f t="shared" si="239"/>
        <v>21.982239109731569</v>
      </c>
      <c r="N461" s="118">
        <f t="shared" si="239"/>
        <v>22.90417919776154</v>
      </c>
      <c r="O461" s="118">
        <f t="shared" si="239"/>
        <v>23.594351551203307</v>
      </c>
      <c r="P461" s="118">
        <f t="shared" si="239"/>
        <v>17.09847920865441</v>
      </c>
      <c r="Q461" s="118">
        <f t="shared" si="239"/>
        <v>17.503219238232319</v>
      </c>
      <c r="R461" s="118">
        <f t="shared" ref="R461:V461" si="240">R462+R465+R467+R476</f>
        <v>18.467368538669238</v>
      </c>
      <c r="S461" s="118">
        <f t="shared" si="240"/>
        <v>17.84849248653784</v>
      </c>
      <c r="T461" s="118">
        <f t="shared" si="240"/>
        <v>16.542697622327896</v>
      </c>
      <c r="U461" s="118">
        <f t="shared" si="240"/>
        <v>16.279143085852638</v>
      </c>
      <c r="V461" s="118">
        <f t="shared" si="240"/>
        <v>15.114806011745042</v>
      </c>
      <c r="W461" s="118">
        <f t="shared" ref="W461" si="241">W462+W465+W467+W476</f>
        <v>14.781631764796828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28.160455947241704</v>
      </c>
      <c r="D462" s="123">
        <f t="shared" si="242"/>
        <v>27.135602138303259</v>
      </c>
      <c r="E462" s="123">
        <f t="shared" si="242"/>
        <v>26.097165433722953</v>
      </c>
      <c r="F462" s="123">
        <f t="shared" si="242"/>
        <v>27.945911644422257</v>
      </c>
      <c r="G462" s="123">
        <f t="shared" si="242"/>
        <v>26.520003227363937</v>
      </c>
      <c r="H462" s="123">
        <f t="shared" si="242"/>
        <v>25.118808536578538</v>
      </c>
      <c r="I462" s="123">
        <f t="shared" si="242"/>
        <v>21.157986538161175</v>
      </c>
      <c r="J462" s="123">
        <f t="shared" si="242"/>
        <v>22.38940245049012</v>
      </c>
      <c r="K462" s="123">
        <f t="shared" si="242"/>
        <v>22.6484471961152</v>
      </c>
      <c r="L462" s="123">
        <f t="shared" si="242"/>
        <v>21.397904691117983</v>
      </c>
      <c r="M462" s="123">
        <f t="shared" si="242"/>
        <v>18.092154682453277</v>
      </c>
      <c r="N462" s="123">
        <f t="shared" si="242"/>
        <v>20.258774833842377</v>
      </c>
      <c r="O462" s="123">
        <f t="shared" si="242"/>
        <v>20.824622303179876</v>
      </c>
      <c r="P462" s="123">
        <f t="shared" si="242"/>
        <v>14.235434424774477</v>
      </c>
      <c r="Q462" s="123">
        <f t="shared" si="242"/>
        <v>14.908363415056748</v>
      </c>
      <c r="R462" s="123">
        <f t="shared" ref="R462:V462" si="243">SUM(R463:R464)</f>
        <v>15.725584710362524</v>
      </c>
      <c r="S462" s="123">
        <f t="shared" si="243"/>
        <v>14.748469953965822</v>
      </c>
      <c r="T462" s="123">
        <f t="shared" si="243"/>
        <v>13.466597048340519</v>
      </c>
      <c r="U462" s="123">
        <f t="shared" si="243"/>
        <v>12.791825029019979</v>
      </c>
      <c r="V462" s="123">
        <f t="shared" si="243"/>
        <v>11.974831070028662</v>
      </c>
      <c r="W462" s="123">
        <f t="shared" ref="W462" si="244">SUM(W463:W464)</f>
        <v>12.130082548710501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28.160455947241704</v>
      </c>
      <c r="D463" s="99">
        <v>27.135602138303259</v>
      </c>
      <c r="E463" s="99">
        <v>26.097165433722953</v>
      </c>
      <c r="F463" s="99">
        <v>27.945911644422257</v>
      </c>
      <c r="G463" s="99">
        <v>26.520003227363937</v>
      </c>
      <c r="H463" s="99">
        <v>25.118808536578538</v>
      </c>
      <c r="I463" s="99">
        <v>21.157986538161175</v>
      </c>
      <c r="J463" s="99">
        <v>22.38940245049012</v>
      </c>
      <c r="K463" s="99">
        <v>22.6484471961152</v>
      </c>
      <c r="L463" s="99">
        <v>21.397904691117983</v>
      </c>
      <c r="M463" s="99">
        <v>18.092154682453277</v>
      </c>
      <c r="N463" s="99">
        <v>20.258774833842377</v>
      </c>
      <c r="O463" s="99">
        <v>20.824622303179876</v>
      </c>
      <c r="P463" s="99">
        <v>14.235434424774477</v>
      </c>
      <c r="Q463" s="99">
        <v>14.908363415056748</v>
      </c>
      <c r="R463" s="99">
        <v>15.725584710362524</v>
      </c>
      <c r="S463" s="99">
        <v>14.748469953965822</v>
      </c>
      <c r="T463" s="99">
        <v>13.466597048340519</v>
      </c>
      <c r="U463" s="99">
        <v>12.791825029019979</v>
      </c>
      <c r="V463" s="99">
        <v>11.974831070028662</v>
      </c>
      <c r="W463" s="99">
        <v>12.130082548710501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1.7477398990729078</v>
      </c>
      <c r="D467" s="123">
        <v>2.6672223165398039</v>
      </c>
      <c r="E467" s="123">
        <v>2.6683071838662884</v>
      </c>
      <c r="F467" s="123">
        <v>2.6697613905760846</v>
      </c>
      <c r="G467" s="123">
        <v>2.5905045542822522</v>
      </c>
      <c r="H467" s="123">
        <v>2.4307179047987453</v>
      </c>
      <c r="I467" s="123">
        <v>2.4198140980741529</v>
      </c>
      <c r="J467" s="123">
        <v>1.8186145358330879</v>
      </c>
      <c r="K467" s="123">
        <v>2.1496347220388379</v>
      </c>
      <c r="L467" s="123">
        <v>1.7718565029779281</v>
      </c>
      <c r="M467" s="123">
        <v>2.2461382891921344</v>
      </c>
      <c r="N467" s="123">
        <v>1.5444082679674225</v>
      </c>
      <c r="O467" s="123">
        <v>1.6994499623499937</v>
      </c>
      <c r="P467" s="123">
        <v>1.5102060691700496</v>
      </c>
      <c r="Q467" s="123">
        <v>1.413389100241323</v>
      </c>
      <c r="R467" s="123">
        <v>1.5020249044056673</v>
      </c>
      <c r="S467" s="123">
        <v>1.8712119279831732</v>
      </c>
      <c r="T467" s="123">
        <v>1.882198402301978</v>
      </c>
      <c r="U467" s="123">
        <v>2.2109978414219018</v>
      </c>
      <c r="V467" s="123">
        <v>1.9817473476894212</v>
      </c>
      <c r="W467" s="123">
        <v>1.5894409799930109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2.7225757703808764</v>
      </c>
      <c r="D468" s="99">
        <v>2.8528999321236888</v>
      </c>
      <c r="E468" s="99">
        <v>2.7457007239422238</v>
      </c>
      <c r="F468" s="99">
        <v>2.8213589036979725</v>
      </c>
      <c r="G468" s="99">
        <v>2.5918885942053875</v>
      </c>
      <c r="H468" s="99">
        <v>2.7078162518612321</v>
      </c>
      <c r="I468" s="99">
        <v>2.5068063522828656</v>
      </c>
      <c r="J468" s="99">
        <v>2.5143539218750592</v>
      </c>
      <c r="K468" s="99">
        <v>2.3794093489880255</v>
      </c>
      <c r="L468" s="99">
        <v>2.3368853290244749</v>
      </c>
      <c r="M468" s="99">
        <v>2.7363359562210667</v>
      </c>
      <c r="N468" s="99">
        <v>2.6114734333248273</v>
      </c>
      <c r="O468" s="99">
        <v>2.4912418357032498</v>
      </c>
      <c r="P468" s="99">
        <v>2.3443536040149322</v>
      </c>
      <c r="Q468" s="99">
        <v>2.2913690067504842</v>
      </c>
      <c r="R468" s="99">
        <v>2.3077217672001797</v>
      </c>
      <c r="S468" s="99">
        <v>2.3556133646947743</v>
      </c>
      <c r="T468" s="99">
        <v>2.3294737622350659</v>
      </c>
      <c r="U468" s="99">
        <v>2.3374972106376211</v>
      </c>
      <c r="V468" s="99">
        <v>2.3811711212520974</v>
      </c>
      <c r="W468" s="99">
        <v>2.2850447981837663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0.64315802062256455</v>
      </c>
      <c r="D469" s="99">
        <v>0.61532091681166445</v>
      </c>
      <c r="E469" s="99">
        <v>0.65913928821866818</v>
      </c>
      <c r="F469" s="99">
        <v>0.65881296770630393</v>
      </c>
      <c r="G469" s="99">
        <v>0.55435396711914497</v>
      </c>
      <c r="H469" s="99">
        <v>0.55459030030049516</v>
      </c>
      <c r="I469" s="99">
        <v>0.62002990012726844</v>
      </c>
      <c r="J469" s="99">
        <v>0.57689158028945509</v>
      </c>
      <c r="K469" s="99">
        <v>0.50172960565874625</v>
      </c>
      <c r="L469" s="99">
        <v>1.0541165486286488</v>
      </c>
      <c r="M469" s="99">
        <v>0.55075298546254636</v>
      </c>
      <c r="N469" s="99">
        <v>0</v>
      </c>
      <c r="O469" s="99">
        <v>0</v>
      </c>
      <c r="P469" s="99">
        <v>0</v>
      </c>
      <c r="Q469" s="99">
        <v>0.50213925507463997</v>
      </c>
      <c r="R469" s="99">
        <v>0.46977876606015218</v>
      </c>
      <c r="S469" s="99">
        <v>0.53917503402010369</v>
      </c>
      <c r="T469" s="99">
        <v>0.53119113924618611</v>
      </c>
      <c r="U469" s="99">
        <v>0.49251630356419684</v>
      </c>
      <c r="V469" s="99">
        <v>0.5210602435128171</v>
      </c>
      <c r="W469" s="99">
        <v>0.51252657892655606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0.64315802062256455</v>
      </c>
      <c r="D470" s="102">
        <v>0.61532091681166445</v>
      </c>
      <c r="E470" s="102">
        <v>0.65913928821866818</v>
      </c>
      <c r="F470" s="102">
        <v>0.65881296770630393</v>
      </c>
      <c r="G470" s="102">
        <v>0.55435396711914497</v>
      </c>
      <c r="H470" s="102">
        <v>0.55459030030049516</v>
      </c>
      <c r="I470" s="102">
        <v>0.62002990012726844</v>
      </c>
      <c r="J470" s="102">
        <v>0.57689158028945509</v>
      </c>
      <c r="K470" s="102">
        <v>0.50172960565874625</v>
      </c>
      <c r="L470" s="102">
        <v>1.0541165486286488</v>
      </c>
      <c r="M470" s="102">
        <v>0.55075298546254636</v>
      </c>
      <c r="N470" s="102">
        <v>0</v>
      </c>
      <c r="O470" s="102">
        <v>0</v>
      </c>
      <c r="P470" s="102">
        <v>0</v>
      </c>
      <c r="Q470" s="102">
        <v>0.50213925507463997</v>
      </c>
      <c r="R470" s="102">
        <v>0.46977876606015218</v>
      </c>
      <c r="S470" s="102">
        <v>0.53917503402010369</v>
      </c>
      <c r="T470" s="102">
        <v>0.53119113924618611</v>
      </c>
      <c r="U470" s="102">
        <v>0.49251630356419684</v>
      </c>
      <c r="V470" s="102">
        <v>0.5210602435128171</v>
      </c>
      <c r="W470" s="102">
        <v>0.51252657892655606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1.1030385630304227</v>
      </c>
      <c r="D476" s="123">
        <v>1.7557210524454876</v>
      </c>
      <c r="E476" s="123">
        <v>1.6694672797623191</v>
      </c>
      <c r="F476" s="123">
        <v>1.5098979125729521</v>
      </c>
      <c r="G476" s="123">
        <v>1.0940345203312085</v>
      </c>
      <c r="H476" s="123">
        <v>1.4638069430522971</v>
      </c>
      <c r="I476" s="123">
        <v>1.670338504129617</v>
      </c>
      <c r="J476" s="123">
        <v>1.3469404382481538</v>
      </c>
      <c r="K476" s="123">
        <v>1.3589727538121932</v>
      </c>
      <c r="L476" s="123">
        <v>1.3698757777480863</v>
      </c>
      <c r="M476" s="123">
        <v>1.6439461380861589</v>
      </c>
      <c r="N476" s="123">
        <v>1.1009960959517391</v>
      </c>
      <c r="O476" s="123">
        <v>1.0702792856734367</v>
      </c>
      <c r="P476" s="123">
        <v>1.3528387147098855</v>
      </c>
      <c r="Q476" s="123">
        <v>1.1814667229342501</v>
      </c>
      <c r="R476" s="123">
        <v>1.239758923901048</v>
      </c>
      <c r="S476" s="123">
        <v>1.2288106045888454</v>
      </c>
      <c r="T476" s="123">
        <v>1.1939021716853992</v>
      </c>
      <c r="U476" s="123">
        <v>1.2763202154107589</v>
      </c>
      <c r="V476" s="123">
        <v>1.1582275940269602</v>
      </c>
      <c r="W476" s="123">
        <v>1.0621082360933165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1.7823302499005502</v>
      </c>
      <c r="D477" s="99">
        <v>1.8891389907645744</v>
      </c>
      <c r="E477" s="99">
        <v>1.7089458979938714</v>
      </c>
      <c r="F477" s="99">
        <v>1.5997269873923563</v>
      </c>
      <c r="G477" s="99">
        <v>1.5954615019459597</v>
      </c>
      <c r="H477" s="99">
        <v>1.648132561506521</v>
      </c>
      <c r="I477" s="99">
        <v>1.6864362296626598</v>
      </c>
      <c r="J477" s="99">
        <v>1.6497667855041798</v>
      </c>
      <c r="K477" s="99">
        <v>1.3893184814225548</v>
      </c>
      <c r="L477" s="99">
        <v>1.5811742969846987</v>
      </c>
      <c r="M477" s="99">
        <v>1.819553328441903</v>
      </c>
      <c r="N477" s="99">
        <v>1.7403170089022348</v>
      </c>
      <c r="O477" s="99">
        <v>1.6532011416278238</v>
      </c>
      <c r="P477" s="99">
        <v>1.5926788842975004</v>
      </c>
      <c r="Q477" s="99">
        <v>1.5926517747279449</v>
      </c>
      <c r="R477" s="99">
        <v>1.6039314648463003</v>
      </c>
      <c r="S477" s="99">
        <v>1.6422487594321209</v>
      </c>
      <c r="T477" s="99">
        <v>1.6280108074120379</v>
      </c>
      <c r="U477" s="99">
        <v>1.6361109154915312</v>
      </c>
      <c r="V477" s="99">
        <v>1.6825888628835455</v>
      </c>
      <c r="W477" s="99">
        <v>1.5860032615901571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4744335</v>
      </c>
      <c r="C5" s="120">
        <v>4642488</v>
      </c>
      <c r="D5" s="120">
        <v>4643034</v>
      </c>
      <c r="E5" s="120">
        <v>4688881</v>
      </c>
      <c r="F5" s="120">
        <v>4668176</v>
      </c>
      <c r="G5" s="120">
        <v>4721162</v>
      </c>
      <c r="H5" s="120">
        <v>4780751</v>
      </c>
      <c r="I5" s="120">
        <v>5013207</v>
      </c>
      <c r="J5" s="120">
        <v>5201574</v>
      </c>
      <c r="K5" s="120">
        <v>5487492</v>
      </c>
      <c r="L5" s="120">
        <v>5836898</v>
      </c>
      <c r="M5" s="120">
        <v>6113135</v>
      </c>
      <c r="N5" s="120">
        <v>6384528</v>
      </c>
      <c r="O5" s="120">
        <v>6633370</v>
      </c>
      <c r="P5" s="120">
        <v>6900742</v>
      </c>
      <c r="Q5" s="120">
        <v>6991079</v>
      </c>
      <c r="R5" s="120">
        <v>7026872</v>
      </c>
      <c r="S5" s="120">
        <v>7014607</v>
      </c>
      <c r="T5" s="120">
        <v>7023879</v>
      </c>
      <c r="U5" s="120">
        <v>6987946</v>
      </c>
      <c r="V5" s="120">
        <v>6840721</v>
      </c>
      <c r="W5" s="120">
        <v>6750901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4744335</v>
      </c>
      <c r="C7" s="52">
        <v>4642488</v>
      </c>
      <c r="D7" s="52">
        <v>4643034</v>
      </c>
      <c r="E7" s="52">
        <v>4688881</v>
      </c>
      <c r="F7" s="52">
        <v>4668176</v>
      </c>
      <c r="G7" s="52">
        <v>4721162</v>
      </c>
      <c r="H7" s="52">
        <v>4780751</v>
      </c>
      <c r="I7" s="52">
        <v>5013207</v>
      </c>
      <c r="J7" s="52">
        <v>5201574</v>
      </c>
      <c r="K7" s="52">
        <v>5487492</v>
      </c>
      <c r="L7" s="52">
        <v>5836898</v>
      </c>
      <c r="M7" s="52">
        <v>6113135</v>
      </c>
      <c r="N7" s="52">
        <v>6384528</v>
      </c>
      <c r="O7" s="52">
        <v>6633370</v>
      </c>
      <c r="P7" s="52">
        <v>6900742</v>
      </c>
      <c r="Q7" s="52">
        <v>6991079</v>
      </c>
      <c r="R7" s="52">
        <v>7026872</v>
      </c>
      <c r="S7" s="52">
        <v>7014607</v>
      </c>
      <c r="T7" s="52">
        <v>7023879</v>
      </c>
      <c r="U7" s="52">
        <v>6987946</v>
      </c>
      <c r="V7" s="52">
        <v>6840721</v>
      </c>
      <c r="W7" s="52">
        <v>6750901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308905</v>
      </c>
      <c r="C9" s="52">
        <v>315675</v>
      </c>
      <c r="D9" s="52">
        <v>325668</v>
      </c>
      <c r="E9" s="52">
        <v>323166</v>
      </c>
      <c r="F9" s="52">
        <v>334580</v>
      </c>
      <c r="G9" s="52">
        <v>341553</v>
      </c>
      <c r="H9" s="52">
        <v>351169</v>
      </c>
      <c r="I9" s="52">
        <v>347349</v>
      </c>
      <c r="J9" s="52">
        <v>347726</v>
      </c>
      <c r="K9" s="52">
        <v>359990</v>
      </c>
      <c r="L9" s="52">
        <v>393892</v>
      </c>
      <c r="M9" s="52">
        <v>451302</v>
      </c>
      <c r="N9" s="52">
        <v>501196</v>
      </c>
      <c r="O9" s="52">
        <v>550747</v>
      </c>
      <c r="P9" s="52">
        <v>585895</v>
      </c>
      <c r="Q9" s="52">
        <v>607947</v>
      </c>
      <c r="R9" s="52">
        <v>628211</v>
      </c>
      <c r="S9" s="52">
        <v>659192</v>
      </c>
      <c r="T9" s="52">
        <v>688437</v>
      </c>
      <c r="U9" s="52">
        <v>759598</v>
      </c>
      <c r="V9" s="52">
        <v>789199</v>
      </c>
      <c r="W9" s="52">
        <v>894231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197552</v>
      </c>
      <c r="C11" s="52">
        <v>200129</v>
      </c>
      <c r="D11" s="52">
        <v>211374</v>
      </c>
      <c r="E11" s="52">
        <v>225134</v>
      </c>
      <c r="F11" s="52">
        <v>235645</v>
      </c>
      <c r="G11" s="52">
        <v>251004</v>
      </c>
      <c r="H11" s="52">
        <v>267685</v>
      </c>
      <c r="I11" s="52">
        <v>295202</v>
      </c>
      <c r="J11" s="52">
        <v>322445</v>
      </c>
      <c r="K11" s="52">
        <v>339849</v>
      </c>
      <c r="L11" s="52">
        <v>349310</v>
      </c>
      <c r="M11" s="52">
        <v>347121</v>
      </c>
      <c r="N11" s="52">
        <v>337932</v>
      </c>
      <c r="O11" s="52">
        <v>317457</v>
      </c>
      <c r="P11" s="52">
        <v>304853</v>
      </c>
      <c r="Q11" s="52">
        <v>285801</v>
      </c>
      <c r="R11" s="52">
        <v>266867</v>
      </c>
      <c r="S11" s="52">
        <v>251124</v>
      </c>
      <c r="T11" s="52">
        <v>241942</v>
      </c>
      <c r="U11" s="52">
        <v>244818</v>
      </c>
      <c r="V11" s="52">
        <v>251520</v>
      </c>
      <c r="W11" s="52">
        <v>262246</v>
      </c>
      <c r="DA11" s="63" t="s">
        <v>1094</v>
      </c>
    </row>
    <row r="12" spans="1:105" ht="12" customHeight="1" x14ac:dyDescent="0.25">
      <c r="A12" s="97" t="s">
        <v>131</v>
      </c>
      <c r="B12" s="52">
        <v>70</v>
      </c>
      <c r="C12" s="52">
        <v>71</v>
      </c>
      <c r="D12" s="52">
        <v>71</v>
      </c>
      <c r="E12" s="52">
        <v>78</v>
      </c>
      <c r="F12" s="52">
        <v>82</v>
      </c>
      <c r="G12" s="52">
        <v>98</v>
      </c>
      <c r="H12" s="52">
        <v>122</v>
      </c>
      <c r="I12" s="52">
        <v>172</v>
      </c>
      <c r="J12" s="52">
        <v>207</v>
      </c>
      <c r="K12" s="52">
        <v>276</v>
      </c>
      <c r="L12" s="52">
        <v>428</v>
      </c>
      <c r="M12" s="52">
        <v>473</v>
      </c>
      <c r="N12" s="52">
        <v>448</v>
      </c>
      <c r="O12" s="52">
        <v>413</v>
      </c>
      <c r="P12" s="52">
        <v>425</v>
      </c>
      <c r="Q12" s="52">
        <v>411</v>
      </c>
      <c r="R12" s="52">
        <v>387</v>
      </c>
      <c r="S12" s="52">
        <v>348</v>
      </c>
      <c r="T12" s="52">
        <v>344</v>
      </c>
      <c r="U12" s="52">
        <v>355</v>
      </c>
      <c r="V12" s="52">
        <v>339</v>
      </c>
      <c r="W12" s="52">
        <v>483</v>
      </c>
      <c r="DA12" s="63" t="s">
        <v>1095</v>
      </c>
    </row>
    <row r="13" spans="1:105" ht="12" customHeight="1" x14ac:dyDescent="0.25">
      <c r="A13" s="97" t="s">
        <v>124</v>
      </c>
      <c r="B13" s="52">
        <v>520366</v>
      </c>
      <c r="C13" s="52">
        <v>505183</v>
      </c>
      <c r="D13" s="52">
        <v>480358</v>
      </c>
      <c r="E13" s="52">
        <v>457011</v>
      </c>
      <c r="F13" s="52">
        <v>436232</v>
      </c>
      <c r="G13" s="52">
        <v>424977</v>
      </c>
      <c r="H13" s="52">
        <v>398781</v>
      </c>
      <c r="I13" s="52">
        <v>388782</v>
      </c>
      <c r="J13" s="52">
        <v>366935</v>
      </c>
      <c r="K13" s="52">
        <v>360283</v>
      </c>
      <c r="L13" s="52">
        <v>341228</v>
      </c>
      <c r="M13" s="52">
        <v>320028</v>
      </c>
      <c r="N13" s="52">
        <v>296681</v>
      </c>
      <c r="O13" s="52">
        <v>282494</v>
      </c>
      <c r="P13" s="52">
        <v>279697</v>
      </c>
      <c r="Q13" s="52">
        <v>271909</v>
      </c>
      <c r="R13" s="52">
        <v>264589</v>
      </c>
      <c r="S13" s="52">
        <v>256413</v>
      </c>
      <c r="T13" s="52">
        <v>249717</v>
      </c>
      <c r="U13" s="52">
        <v>239363</v>
      </c>
      <c r="V13" s="52">
        <v>226761</v>
      </c>
      <c r="W13" s="52">
        <v>224671</v>
      </c>
      <c r="DA13" s="63" t="s">
        <v>1096</v>
      </c>
    </row>
    <row r="14" spans="1:105" ht="12" customHeight="1" x14ac:dyDescent="0.25">
      <c r="A14" s="97" t="s">
        <v>123</v>
      </c>
      <c r="B14" s="52">
        <v>187</v>
      </c>
      <c r="C14" s="52">
        <v>179</v>
      </c>
      <c r="D14" s="52">
        <v>172</v>
      </c>
      <c r="E14" s="52">
        <v>153</v>
      </c>
      <c r="F14" s="52">
        <v>152</v>
      </c>
      <c r="G14" s="52">
        <v>170</v>
      </c>
      <c r="H14" s="52">
        <v>181</v>
      </c>
      <c r="I14" s="52">
        <v>225</v>
      </c>
      <c r="J14" s="52">
        <v>226</v>
      </c>
      <c r="K14" s="52">
        <v>293</v>
      </c>
      <c r="L14" s="52">
        <v>379</v>
      </c>
      <c r="M14" s="52">
        <v>440</v>
      </c>
      <c r="N14" s="52">
        <v>397</v>
      </c>
      <c r="O14" s="52">
        <v>345</v>
      </c>
      <c r="P14" s="52">
        <v>392</v>
      </c>
      <c r="Q14" s="52">
        <v>363</v>
      </c>
      <c r="R14" s="52">
        <v>362</v>
      </c>
      <c r="S14" s="52">
        <v>346</v>
      </c>
      <c r="T14" s="52">
        <v>362</v>
      </c>
      <c r="U14" s="52">
        <v>355</v>
      </c>
      <c r="V14" s="52">
        <v>338</v>
      </c>
      <c r="W14" s="52">
        <v>372</v>
      </c>
      <c r="DA14" s="63" t="s">
        <v>1097</v>
      </c>
    </row>
    <row r="15" spans="1:105" ht="12" customHeight="1" x14ac:dyDescent="0.25">
      <c r="A15" s="97" t="s">
        <v>122</v>
      </c>
      <c r="B15" s="52">
        <v>3880281</v>
      </c>
      <c r="C15" s="52">
        <v>3798405</v>
      </c>
      <c r="D15" s="52">
        <v>3817702</v>
      </c>
      <c r="E15" s="52">
        <v>3869761</v>
      </c>
      <c r="F15" s="52">
        <v>3856600</v>
      </c>
      <c r="G15" s="52">
        <v>3892507</v>
      </c>
      <c r="H15" s="52">
        <v>3930253</v>
      </c>
      <c r="I15" s="52">
        <v>4087952</v>
      </c>
      <c r="J15" s="52">
        <v>4232606</v>
      </c>
      <c r="K15" s="52">
        <v>4438986</v>
      </c>
      <c r="L15" s="52">
        <v>4623103</v>
      </c>
      <c r="M15" s="52">
        <v>4800244</v>
      </c>
      <c r="N15" s="52">
        <v>5047369</v>
      </c>
      <c r="O15" s="52">
        <v>5317258</v>
      </c>
      <c r="P15" s="52">
        <v>5547864</v>
      </c>
      <c r="Q15" s="52">
        <v>5641514</v>
      </c>
      <c r="R15" s="52">
        <v>5679820</v>
      </c>
      <c r="S15" s="52">
        <v>5694032</v>
      </c>
      <c r="T15" s="52">
        <v>5671104</v>
      </c>
      <c r="U15" s="52">
        <v>5616929</v>
      </c>
      <c r="V15" s="52">
        <v>5493360</v>
      </c>
      <c r="W15" s="52">
        <v>5365357</v>
      </c>
      <c r="DA15" s="63" t="s">
        <v>1098</v>
      </c>
    </row>
    <row r="16" spans="1:105" ht="12" customHeight="1" x14ac:dyDescent="0.25">
      <c r="A16" s="97" t="s">
        <v>121</v>
      </c>
      <c r="B16" s="52">
        <v>145879</v>
      </c>
      <c r="C16" s="52">
        <v>138521</v>
      </c>
      <c r="D16" s="52">
        <v>133357</v>
      </c>
      <c r="E16" s="52">
        <v>136744</v>
      </c>
      <c r="F16" s="52">
        <v>139465</v>
      </c>
      <c r="G16" s="52">
        <v>152406</v>
      </c>
      <c r="H16" s="52">
        <v>183729</v>
      </c>
      <c r="I16" s="52">
        <v>240874</v>
      </c>
      <c r="J16" s="52">
        <v>279155</v>
      </c>
      <c r="K16" s="52">
        <v>347805</v>
      </c>
      <c r="L16" s="52">
        <v>522450</v>
      </c>
      <c r="M16" s="52">
        <v>644829</v>
      </c>
      <c r="N16" s="52">
        <v>701701</v>
      </c>
      <c r="O16" s="52">
        <v>715403</v>
      </c>
      <c r="P16" s="52">
        <v>767511</v>
      </c>
      <c r="Q16" s="52">
        <v>791081</v>
      </c>
      <c r="R16" s="52">
        <v>814847</v>
      </c>
      <c r="S16" s="52">
        <v>812344</v>
      </c>
      <c r="T16" s="52">
        <v>860410</v>
      </c>
      <c r="U16" s="52">
        <v>886126</v>
      </c>
      <c r="V16" s="52">
        <v>868403</v>
      </c>
      <c r="W16" s="52">
        <v>897772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2179127</v>
      </c>
      <c r="C19" s="52">
        <v>2114548</v>
      </c>
      <c r="D19" s="52">
        <v>2117756</v>
      </c>
      <c r="E19" s="52">
        <v>2138192</v>
      </c>
      <c r="F19" s="52">
        <v>2162516</v>
      </c>
      <c r="G19" s="52">
        <v>2159097</v>
      </c>
      <c r="H19" s="52">
        <v>2096865</v>
      </c>
      <c r="I19" s="52">
        <v>2130931</v>
      </c>
      <c r="J19" s="52">
        <v>2119335</v>
      </c>
      <c r="K19" s="52">
        <v>2144576</v>
      </c>
      <c r="L19" s="52">
        <v>2198060</v>
      </c>
      <c r="M19" s="52">
        <v>2242030</v>
      </c>
      <c r="N19" s="52">
        <v>2265496</v>
      </c>
      <c r="O19" s="52">
        <v>2305891</v>
      </c>
      <c r="P19" s="52">
        <v>2353968</v>
      </c>
      <c r="Q19" s="52">
        <v>2309462</v>
      </c>
      <c r="R19" s="52">
        <v>2189375</v>
      </c>
      <c r="S19" s="52">
        <v>2068406</v>
      </c>
      <c r="T19" s="52">
        <v>1969051</v>
      </c>
      <c r="U19" s="52">
        <v>1865163</v>
      </c>
      <c r="V19" s="52">
        <v>1747964</v>
      </c>
      <c r="W19" s="52">
        <v>1656727</v>
      </c>
      <c r="DA19" s="63" t="s">
        <v>1101</v>
      </c>
    </row>
    <row r="20" spans="1:105" ht="12" customHeight="1" x14ac:dyDescent="0.25">
      <c r="A20" s="109" t="s">
        <v>120</v>
      </c>
      <c r="B20" s="36">
        <v>2565208</v>
      </c>
      <c r="C20" s="36">
        <v>2527940</v>
      </c>
      <c r="D20" s="36">
        <v>2525278</v>
      </c>
      <c r="E20" s="36">
        <v>2550689</v>
      </c>
      <c r="F20" s="36">
        <v>2505660</v>
      </c>
      <c r="G20" s="36">
        <v>2562065</v>
      </c>
      <c r="H20" s="36">
        <v>2683886</v>
      </c>
      <c r="I20" s="36">
        <v>2882276</v>
      </c>
      <c r="J20" s="36">
        <v>3082239</v>
      </c>
      <c r="K20" s="36">
        <v>3342916</v>
      </c>
      <c r="L20" s="36">
        <v>3638838</v>
      </c>
      <c r="M20" s="36">
        <v>3871105</v>
      </c>
      <c r="N20" s="36">
        <v>4119032</v>
      </c>
      <c r="O20" s="36">
        <v>4327479</v>
      </c>
      <c r="P20" s="36">
        <v>4546774</v>
      </c>
      <c r="Q20" s="36">
        <v>4681617</v>
      </c>
      <c r="R20" s="36">
        <v>4837497</v>
      </c>
      <c r="S20" s="36">
        <v>4946201</v>
      </c>
      <c r="T20" s="36">
        <v>5054828</v>
      </c>
      <c r="U20" s="36">
        <v>5122783</v>
      </c>
      <c r="V20" s="36">
        <v>5092757</v>
      </c>
      <c r="W20" s="36">
        <v>5094174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370651</v>
      </c>
      <c r="D24" s="52">
        <v>370716</v>
      </c>
      <c r="E24" s="52">
        <v>371203</v>
      </c>
      <c r="F24" s="52">
        <v>372634</v>
      </c>
      <c r="G24" s="52">
        <v>375599</v>
      </c>
      <c r="H24" s="52">
        <v>380648</v>
      </c>
      <c r="I24" s="52">
        <v>388393</v>
      </c>
      <c r="J24" s="52">
        <v>399516</v>
      </c>
      <c r="K24" s="52">
        <v>414879</v>
      </c>
      <c r="L24" s="52">
        <v>435374</v>
      </c>
      <c r="M24" s="52">
        <v>462027</v>
      </c>
      <c r="N24" s="52">
        <v>495947</v>
      </c>
      <c r="O24" s="52">
        <v>464116</v>
      </c>
      <c r="P24" s="52">
        <v>219366</v>
      </c>
      <c r="Q24" s="52">
        <v>281616</v>
      </c>
      <c r="R24" s="52">
        <v>355084</v>
      </c>
      <c r="S24" s="52">
        <v>440352</v>
      </c>
      <c r="T24" s="52">
        <v>484353</v>
      </c>
      <c r="U24" s="52">
        <v>514266</v>
      </c>
      <c r="V24" s="52">
        <v>539091</v>
      </c>
      <c r="W24" s="52">
        <v>579992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48266</v>
      </c>
      <c r="D26" s="52">
        <v>48374</v>
      </c>
      <c r="E26" s="52">
        <v>49133</v>
      </c>
      <c r="F26" s="52">
        <v>51199</v>
      </c>
      <c r="G26" s="52">
        <v>55167</v>
      </c>
      <c r="H26" s="52">
        <v>61750</v>
      </c>
      <c r="I26" s="52">
        <v>42725</v>
      </c>
      <c r="J26" s="52">
        <v>37458</v>
      </c>
      <c r="K26" s="52">
        <v>56139</v>
      </c>
      <c r="L26" s="52">
        <v>56613</v>
      </c>
      <c r="M26" s="52">
        <v>55790</v>
      </c>
      <c r="N26" s="52">
        <v>60127</v>
      </c>
      <c r="O26" s="52">
        <v>70092</v>
      </c>
      <c r="P26" s="52">
        <v>56174</v>
      </c>
      <c r="Q26" s="52">
        <v>57215</v>
      </c>
      <c r="R26" s="52">
        <v>71552</v>
      </c>
      <c r="S26" s="52">
        <v>91751</v>
      </c>
      <c r="T26" s="52">
        <v>103658</v>
      </c>
      <c r="U26" s="52">
        <v>108259</v>
      </c>
      <c r="V26" s="52">
        <v>105370</v>
      </c>
      <c r="W26" s="52">
        <v>104458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15434</v>
      </c>
      <c r="D28" s="52">
        <v>15437</v>
      </c>
      <c r="E28" s="52">
        <v>15471</v>
      </c>
      <c r="F28" s="52">
        <v>15571</v>
      </c>
      <c r="G28" s="52">
        <v>15776</v>
      </c>
      <c r="H28" s="52">
        <v>16128</v>
      </c>
      <c r="I28" s="52">
        <v>16678</v>
      </c>
      <c r="J28" s="52">
        <v>31279</v>
      </c>
      <c r="K28" s="52">
        <v>25448</v>
      </c>
      <c r="L28" s="52">
        <v>30102</v>
      </c>
      <c r="M28" s="52">
        <v>39181</v>
      </c>
      <c r="N28" s="52">
        <v>53683</v>
      </c>
      <c r="O28" s="52">
        <v>80130</v>
      </c>
      <c r="P28" s="52">
        <v>26537</v>
      </c>
      <c r="Q28" s="52">
        <v>38097</v>
      </c>
      <c r="R28" s="52">
        <v>38021</v>
      </c>
      <c r="S28" s="52">
        <v>40251</v>
      </c>
      <c r="T28" s="52">
        <v>30867</v>
      </c>
      <c r="U28" s="52">
        <v>18377</v>
      </c>
      <c r="V28" s="52">
        <v>17599</v>
      </c>
      <c r="W28" s="52">
        <v>21982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5</v>
      </c>
      <c r="D29" s="52">
        <v>6</v>
      </c>
      <c r="E29" s="52">
        <v>5</v>
      </c>
      <c r="F29" s="52">
        <v>6</v>
      </c>
      <c r="G29" s="52">
        <v>5</v>
      </c>
      <c r="H29" s="52">
        <v>6</v>
      </c>
      <c r="I29" s="52">
        <v>5</v>
      </c>
      <c r="J29" s="52">
        <v>15</v>
      </c>
      <c r="K29" s="52">
        <v>12</v>
      </c>
      <c r="L29" s="52">
        <v>15</v>
      </c>
      <c r="M29" s="52">
        <v>17</v>
      </c>
      <c r="N29" s="52">
        <v>25</v>
      </c>
      <c r="O29" s="52">
        <v>35</v>
      </c>
      <c r="P29" s="52">
        <v>6</v>
      </c>
      <c r="Q29" s="52">
        <v>14</v>
      </c>
      <c r="R29" s="52">
        <v>24</v>
      </c>
      <c r="S29" s="52">
        <v>39</v>
      </c>
      <c r="T29" s="52">
        <v>42</v>
      </c>
      <c r="U29" s="52">
        <v>47</v>
      </c>
      <c r="V29" s="52">
        <v>45</v>
      </c>
      <c r="W29" s="52">
        <v>46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81307</v>
      </c>
      <c r="D30" s="52">
        <v>81436</v>
      </c>
      <c r="E30" s="52">
        <v>82323</v>
      </c>
      <c r="F30" s="52">
        <v>84649</v>
      </c>
      <c r="G30" s="52">
        <v>89117</v>
      </c>
      <c r="H30" s="52">
        <v>96489</v>
      </c>
      <c r="I30" s="52">
        <v>58854</v>
      </c>
      <c r="J30" s="52">
        <v>51513</v>
      </c>
      <c r="K30" s="52">
        <v>63112</v>
      </c>
      <c r="L30" s="52">
        <v>62391</v>
      </c>
      <c r="M30" s="52">
        <v>64777</v>
      </c>
      <c r="N30" s="52">
        <v>66171</v>
      </c>
      <c r="O30" s="52">
        <v>60638</v>
      </c>
      <c r="P30" s="52">
        <v>41154</v>
      </c>
      <c r="Q30" s="52">
        <v>42860</v>
      </c>
      <c r="R30" s="52">
        <v>42313</v>
      </c>
      <c r="S30" s="52">
        <v>48146</v>
      </c>
      <c r="T30" s="52">
        <v>43791</v>
      </c>
      <c r="U30" s="52">
        <v>43302</v>
      </c>
      <c r="V30" s="52">
        <v>41934</v>
      </c>
      <c r="W30" s="52">
        <v>40132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29</v>
      </c>
      <c r="D31" s="52">
        <v>29</v>
      </c>
      <c r="E31" s="52">
        <v>30</v>
      </c>
      <c r="F31" s="52">
        <v>30</v>
      </c>
      <c r="G31" s="52">
        <v>31</v>
      </c>
      <c r="H31" s="52">
        <v>33</v>
      </c>
      <c r="I31" s="52">
        <v>21</v>
      </c>
      <c r="J31" s="52">
        <v>18</v>
      </c>
      <c r="K31" s="52">
        <v>28</v>
      </c>
      <c r="L31" s="52">
        <v>27</v>
      </c>
      <c r="M31" s="52">
        <v>31</v>
      </c>
      <c r="N31" s="52">
        <v>43</v>
      </c>
      <c r="O31" s="52">
        <v>53</v>
      </c>
      <c r="P31" s="52">
        <v>46</v>
      </c>
      <c r="Q31" s="52">
        <v>65</v>
      </c>
      <c r="R31" s="52">
        <v>61</v>
      </c>
      <c r="S31" s="52">
        <v>84</v>
      </c>
      <c r="T31" s="52">
        <v>68</v>
      </c>
      <c r="U31" s="52">
        <v>42</v>
      </c>
      <c r="V31" s="52">
        <v>27</v>
      </c>
      <c r="W31" s="52">
        <v>46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606294</v>
      </c>
      <c r="D32" s="52">
        <v>607318</v>
      </c>
      <c r="E32" s="52">
        <v>614688</v>
      </c>
      <c r="F32" s="52">
        <v>635624</v>
      </c>
      <c r="G32" s="52">
        <v>677774</v>
      </c>
      <c r="H32" s="52">
        <v>748702</v>
      </c>
      <c r="I32" s="52">
        <v>492956</v>
      </c>
      <c r="J32" s="52">
        <v>501033</v>
      </c>
      <c r="K32" s="52">
        <v>616961</v>
      </c>
      <c r="L32" s="52">
        <v>671115</v>
      </c>
      <c r="M32" s="52">
        <v>699825</v>
      </c>
      <c r="N32" s="52">
        <v>725189</v>
      </c>
      <c r="O32" s="52">
        <v>728966</v>
      </c>
      <c r="P32" s="52">
        <v>613004</v>
      </c>
      <c r="Q32" s="52">
        <v>721490</v>
      </c>
      <c r="R32" s="52">
        <v>799260</v>
      </c>
      <c r="S32" s="52">
        <v>886302</v>
      </c>
      <c r="T32" s="52">
        <v>917615</v>
      </c>
      <c r="U32" s="52">
        <v>937211</v>
      </c>
      <c r="V32" s="52">
        <v>940771</v>
      </c>
      <c r="W32" s="52">
        <v>901807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22794</v>
      </c>
      <c r="D33" s="52">
        <v>22824</v>
      </c>
      <c r="E33" s="52">
        <v>23038</v>
      </c>
      <c r="F33" s="52">
        <v>23660</v>
      </c>
      <c r="G33" s="52">
        <v>24976</v>
      </c>
      <c r="H33" s="52">
        <v>27324</v>
      </c>
      <c r="I33" s="52">
        <v>17485</v>
      </c>
      <c r="J33" s="52">
        <v>19373</v>
      </c>
      <c r="K33" s="52">
        <v>24305</v>
      </c>
      <c r="L33" s="52">
        <v>30935</v>
      </c>
      <c r="M33" s="52">
        <v>40654</v>
      </c>
      <c r="N33" s="52">
        <v>52555</v>
      </c>
      <c r="O33" s="52">
        <v>65761</v>
      </c>
      <c r="P33" s="52">
        <v>71219</v>
      </c>
      <c r="Q33" s="52">
        <v>94670</v>
      </c>
      <c r="R33" s="52">
        <v>111393</v>
      </c>
      <c r="S33" s="52">
        <v>138246</v>
      </c>
      <c r="T33" s="52">
        <v>156035</v>
      </c>
      <c r="U33" s="52">
        <v>129891</v>
      </c>
      <c r="V33" s="52">
        <v>113548</v>
      </c>
      <c r="W33" s="52">
        <v>115718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340489</v>
      </c>
      <c r="D36" s="52">
        <v>341027</v>
      </c>
      <c r="E36" s="52">
        <v>344933</v>
      </c>
      <c r="F36" s="52">
        <v>356146</v>
      </c>
      <c r="G36" s="52">
        <v>378942</v>
      </c>
      <c r="H36" s="52">
        <v>417731</v>
      </c>
      <c r="I36" s="52">
        <v>272595</v>
      </c>
      <c r="J36" s="52">
        <v>270940</v>
      </c>
      <c r="K36" s="52">
        <v>327967</v>
      </c>
      <c r="L36" s="52">
        <v>358742</v>
      </c>
      <c r="M36" s="52">
        <v>369299</v>
      </c>
      <c r="N36" s="52">
        <v>374344</v>
      </c>
      <c r="O36" s="52">
        <v>353074</v>
      </c>
      <c r="P36" s="52">
        <v>269520</v>
      </c>
      <c r="Q36" s="52">
        <v>318004</v>
      </c>
      <c r="R36" s="52">
        <v>345319</v>
      </c>
      <c r="S36" s="52">
        <v>390646</v>
      </c>
      <c r="T36" s="52">
        <v>399784</v>
      </c>
      <c r="U36" s="52">
        <v>381697</v>
      </c>
      <c r="V36" s="52">
        <v>353372</v>
      </c>
      <c r="W36" s="52">
        <v>322861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400814</v>
      </c>
      <c r="D37" s="36">
        <v>401523</v>
      </c>
      <c r="E37" s="36">
        <v>406563</v>
      </c>
      <c r="F37" s="36">
        <v>420600</v>
      </c>
      <c r="G37" s="36">
        <v>448528</v>
      </c>
      <c r="H37" s="36">
        <v>495103</v>
      </c>
      <c r="I37" s="36">
        <v>325718</v>
      </c>
      <c r="J37" s="36">
        <v>334676</v>
      </c>
      <c r="K37" s="36">
        <v>406188</v>
      </c>
      <c r="L37" s="36">
        <v>441760</v>
      </c>
      <c r="M37" s="36">
        <v>482527</v>
      </c>
      <c r="N37" s="36">
        <v>532091</v>
      </c>
      <c r="O37" s="36">
        <v>585816</v>
      </c>
      <c r="P37" s="36">
        <v>490670</v>
      </c>
      <c r="Q37" s="36">
        <v>588355</v>
      </c>
      <c r="R37" s="36">
        <v>659269</v>
      </c>
      <c r="S37" s="36">
        <v>736222</v>
      </c>
      <c r="T37" s="36">
        <v>768466</v>
      </c>
      <c r="U37" s="36">
        <v>775182</v>
      </c>
      <c r="V37" s="36">
        <v>786607</v>
      </c>
      <c r="W37" s="36">
        <v>783928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268804</v>
      </c>
      <c r="D41" s="52">
        <v>371262</v>
      </c>
      <c r="E41" s="52">
        <v>417050</v>
      </c>
      <c r="F41" s="52">
        <v>351929</v>
      </c>
      <c r="G41" s="52">
        <v>428585</v>
      </c>
      <c r="H41" s="52">
        <v>440237</v>
      </c>
      <c r="I41" s="52">
        <v>620849</v>
      </c>
      <c r="J41" s="52">
        <v>587883</v>
      </c>
      <c r="K41" s="52">
        <v>700797</v>
      </c>
      <c r="L41" s="52">
        <v>784780</v>
      </c>
      <c r="M41" s="52">
        <v>738264</v>
      </c>
      <c r="N41" s="52">
        <v>767340</v>
      </c>
      <c r="O41" s="52">
        <v>712958</v>
      </c>
      <c r="P41" s="52">
        <v>486738</v>
      </c>
      <c r="Q41" s="52">
        <v>371953</v>
      </c>
      <c r="R41" s="52">
        <v>390877</v>
      </c>
      <c r="S41" s="52">
        <v>428087</v>
      </c>
      <c r="T41" s="52">
        <v>493625</v>
      </c>
      <c r="U41" s="52">
        <v>478333</v>
      </c>
      <c r="V41" s="52">
        <v>391866</v>
      </c>
      <c r="W41" s="52">
        <v>490172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55036</v>
      </c>
      <c r="D43" s="52">
        <v>58367</v>
      </c>
      <c r="E43" s="52">
        <v>46631</v>
      </c>
      <c r="F43" s="52">
        <v>62613</v>
      </c>
      <c r="G43" s="52">
        <v>62140</v>
      </c>
      <c r="H43" s="52">
        <v>71366</v>
      </c>
      <c r="I43" s="52">
        <v>38905</v>
      </c>
      <c r="J43" s="52">
        <v>37835</v>
      </c>
      <c r="K43" s="52">
        <v>68403</v>
      </c>
      <c r="L43" s="52">
        <v>90515</v>
      </c>
      <c r="M43" s="52">
        <v>113200</v>
      </c>
      <c r="N43" s="52">
        <v>110021</v>
      </c>
      <c r="O43" s="52">
        <v>119643</v>
      </c>
      <c r="P43" s="52">
        <v>91322</v>
      </c>
      <c r="Q43" s="52">
        <v>79267</v>
      </c>
      <c r="R43" s="52">
        <v>91816</v>
      </c>
      <c r="S43" s="52">
        <v>122732</v>
      </c>
      <c r="T43" s="52">
        <v>132903</v>
      </c>
      <c r="U43" s="52">
        <v>179420</v>
      </c>
      <c r="V43" s="52">
        <v>134971</v>
      </c>
      <c r="W43" s="52">
        <v>209490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18011</v>
      </c>
      <c r="D45" s="52">
        <v>26682</v>
      </c>
      <c r="E45" s="52">
        <v>29231</v>
      </c>
      <c r="F45" s="52">
        <v>26082</v>
      </c>
      <c r="G45" s="52">
        <v>31135</v>
      </c>
      <c r="H45" s="52">
        <v>32809</v>
      </c>
      <c r="I45" s="52">
        <v>44195</v>
      </c>
      <c r="J45" s="52">
        <v>58522</v>
      </c>
      <c r="K45" s="52">
        <v>42852</v>
      </c>
      <c r="L45" s="52">
        <v>39563</v>
      </c>
      <c r="M45" s="52">
        <v>36992</v>
      </c>
      <c r="N45" s="52">
        <v>44494</v>
      </c>
      <c r="O45" s="52">
        <v>59655</v>
      </c>
      <c r="P45" s="52">
        <v>13933</v>
      </c>
      <c r="Q45" s="52">
        <v>19045</v>
      </c>
      <c r="R45" s="52">
        <v>19087</v>
      </c>
      <c r="S45" s="52">
        <v>24508</v>
      </c>
      <c r="T45" s="52">
        <v>21685</v>
      </c>
      <c r="U45" s="52">
        <v>21253</v>
      </c>
      <c r="V45" s="52">
        <v>24301</v>
      </c>
      <c r="W45" s="52">
        <v>32708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6</v>
      </c>
      <c r="D46" s="52">
        <v>6</v>
      </c>
      <c r="E46" s="52">
        <v>12</v>
      </c>
      <c r="F46" s="52">
        <v>10</v>
      </c>
      <c r="G46" s="52">
        <v>21</v>
      </c>
      <c r="H46" s="52">
        <v>30</v>
      </c>
      <c r="I46" s="52">
        <v>55</v>
      </c>
      <c r="J46" s="52">
        <v>50</v>
      </c>
      <c r="K46" s="52">
        <v>81</v>
      </c>
      <c r="L46" s="52">
        <v>167</v>
      </c>
      <c r="M46" s="52">
        <v>62</v>
      </c>
      <c r="N46" s="52">
        <v>0</v>
      </c>
      <c r="O46" s="52">
        <v>0</v>
      </c>
      <c r="P46" s="52">
        <v>18</v>
      </c>
      <c r="Q46" s="52">
        <v>0</v>
      </c>
      <c r="R46" s="52">
        <v>0</v>
      </c>
      <c r="S46" s="52">
        <v>0</v>
      </c>
      <c r="T46" s="52">
        <v>38</v>
      </c>
      <c r="U46" s="52">
        <v>58</v>
      </c>
      <c r="V46" s="52">
        <v>29</v>
      </c>
      <c r="W46" s="52">
        <v>190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66124</v>
      </c>
      <c r="D47" s="52">
        <v>56611</v>
      </c>
      <c r="E47" s="52">
        <v>58976</v>
      </c>
      <c r="F47" s="52">
        <v>63870</v>
      </c>
      <c r="G47" s="52">
        <v>77862</v>
      </c>
      <c r="H47" s="52">
        <v>70293</v>
      </c>
      <c r="I47" s="52">
        <v>48855</v>
      </c>
      <c r="J47" s="52">
        <v>29666</v>
      </c>
      <c r="K47" s="52">
        <v>56460</v>
      </c>
      <c r="L47" s="52">
        <v>43336</v>
      </c>
      <c r="M47" s="52">
        <v>43577</v>
      </c>
      <c r="N47" s="52">
        <v>42824</v>
      </c>
      <c r="O47" s="52">
        <v>46451</v>
      </c>
      <c r="P47" s="52">
        <v>38357</v>
      </c>
      <c r="Q47" s="52">
        <v>35072</v>
      </c>
      <c r="R47" s="52">
        <v>34993</v>
      </c>
      <c r="S47" s="52">
        <v>39970</v>
      </c>
      <c r="T47" s="52">
        <v>37095</v>
      </c>
      <c r="U47" s="52">
        <v>32948</v>
      </c>
      <c r="V47" s="52">
        <v>29332</v>
      </c>
      <c r="W47" s="52">
        <v>38042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21</v>
      </c>
      <c r="D48" s="52">
        <v>22</v>
      </c>
      <c r="E48" s="52">
        <v>11</v>
      </c>
      <c r="F48" s="52">
        <v>29</v>
      </c>
      <c r="G48" s="52">
        <v>49</v>
      </c>
      <c r="H48" s="52">
        <v>44</v>
      </c>
      <c r="I48" s="52">
        <v>65</v>
      </c>
      <c r="J48" s="52">
        <v>19</v>
      </c>
      <c r="K48" s="52">
        <v>95</v>
      </c>
      <c r="L48" s="52">
        <v>113</v>
      </c>
      <c r="M48" s="52">
        <v>92</v>
      </c>
      <c r="N48" s="52">
        <v>0</v>
      </c>
      <c r="O48" s="52">
        <v>1</v>
      </c>
      <c r="P48" s="52">
        <v>93</v>
      </c>
      <c r="Q48" s="52">
        <v>36</v>
      </c>
      <c r="R48" s="52">
        <v>60</v>
      </c>
      <c r="S48" s="52">
        <v>68</v>
      </c>
      <c r="T48" s="52">
        <v>84</v>
      </c>
      <c r="U48" s="52">
        <v>35</v>
      </c>
      <c r="V48" s="52">
        <v>10</v>
      </c>
      <c r="W48" s="52">
        <v>80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524418</v>
      </c>
      <c r="D49" s="52">
        <v>626615</v>
      </c>
      <c r="E49" s="52">
        <v>666747</v>
      </c>
      <c r="F49" s="52">
        <v>622463</v>
      </c>
      <c r="G49" s="52">
        <v>713681</v>
      </c>
      <c r="H49" s="52">
        <v>786448</v>
      </c>
      <c r="I49" s="52">
        <v>650655</v>
      </c>
      <c r="J49" s="52">
        <v>645687</v>
      </c>
      <c r="K49" s="52">
        <v>823341</v>
      </c>
      <c r="L49" s="52">
        <v>855232</v>
      </c>
      <c r="M49" s="52">
        <v>876966</v>
      </c>
      <c r="N49" s="52">
        <v>972314</v>
      </c>
      <c r="O49" s="52">
        <v>998855</v>
      </c>
      <c r="P49" s="52">
        <v>843610</v>
      </c>
      <c r="Q49" s="52">
        <v>815140</v>
      </c>
      <c r="R49" s="52">
        <v>837566</v>
      </c>
      <c r="S49" s="52">
        <v>900514</v>
      </c>
      <c r="T49" s="52">
        <v>894687</v>
      </c>
      <c r="U49" s="52">
        <v>883036</v>
      </c>
      <c r="V49" s="52">
        <v>817202</v>
      </c>
      <c r="W49" s="52">
        <v>773804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15436</v>
      </c>
      <c r="D50" s="52">
        <v>17660</v>
      </c>
      <c r="E50" s="52">
        <v>26425</v>
      </c>
      <c r="F50" s="52">
        <v>26381</v>
      </c>
      <c r="G50" s="52">
        <v>37917</v>
      </c>
      <c r="H50" s="52">
        <v>58647</v>
      </c>
      <c r="I50" s="52">
        <v>74630</v>
      </c>
      <c r="J50" s="52">
        <v>57654</v>
      </c>
      <c r="K50" s="52">
        <v>92955</v>
      </c>
      <c r="L50" s="52">
        <v>205580</v>
      </c>
      <c r="M50" s="52">
        <v>163033</v>
      </c>
      <c r="N50" s="52">
        <v>109427</v>
      </c>
      <c r="O50" s="52">
        <v>79463</v>
      </c>
      <c r="P50" s="52">
        <v>123327</v>
      </c>
      <c r="Q50" s="52">
        <v>118240</v>
      </c>
      <c r="R50" s="52">
        <v>135159</v>
      </c>
      <c r="S50" s="52">
        <v>135743</v>
      </c>
      <c r="T50" s="52">
        <v>204101</v>
      </c>
      <c r="U50" s="52">
        <v>155607</v>
      </c>
      <c r="V50" s="52">
        <v>95825</v>
      </c>
      <c r="W50" s="52">
        <v>145087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275910</v>
      </c>
      <c r="D53" s="52">
        <v>344235</v>
      </c>
      <c r="E53" s="52">
        <v>365369</v>
      </c>
      <c r="F53" s="52">
        <v>380470</v>
      </c>
      <c r="G53" s="52">
        <v>375523</v>
      </c>
      <c r="H53" s="52">
        <v>355499</v>
      </c>
      <c r="I53" s="52">
        <v>306661</v>
      </c>
      <c r="J53" s="52">
        <v>259344</v>
      </c>
      <c r="K53" s="52">
        <v>353208</v>
      </c>
      <c r="L53" s="52">
        <v>412226</v>
      </c>
      <c r="M53" s="52">
        <v>413269</v>
      </c>
      <c r="N53" s="52">
        <v>397810</v>
      </c>
      <c r="O53" s="52">
        <v>393469</v>
      </c>
      <c r="P53" s="52">
        <v>317597</v>
      </c>
      <c r="Q53" s="52">
        <v>273498</v>
      </c>
      <c r="R53" s="52">
        <v>225232</v>
      </c>
      <c r="S53" s="52">
        <v>269677</v>
      </c>
      <c r="T53" s="52">
        <v>300429</v>
      </c>
      <c r="U53" s="52">
        <v>277809</v>
      </c>
      <c r="V53" s="52">
        <v>236173</v>
      </c>
      <c r="W53" s="52">
        <v>231624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363546</v>
      </c>
      <c r="D54" s="36">
        <v>398861</v>
      </c>
      <c r="E54" s="36">
        <v>431974</v>
      </c>
      <c r="F54" s="36">
        <v>375571</v>
      </c>
      <c r="G54" s="36">
        <v>504933</v>
      </c>
      <c r="H54" s="36">
        <v>616924</v>
      </c>
      <c r="I54" s="36">
        <v>524108</v>
      </c>
      <c r="J54" s="36">
        <v>534639</v>
      </c>
      <c r="K54" s="36">
        <v>666865</v>
      </c>
      <c r="L54" s="36">
        <v>737682</v>
      </c>
      <c r="M54" s="36">
        <v>714794</v>
      </c>
      <c r="N54" s="36">
        <v>780018</v>
      </c>
      <c r="O54" s="36">
        <v>794263</v>
      </c>
      <c r="P54" s="36">
        <v>709965</v>
      </c>
      <c r="Q54" s="36">
        <v>723198</v>
      </c>
      <c r="R54" s="36">
        <v>815149</v>
      </c>
      <c r="S54" s="36">
        <v>844926</v>
      </c>
      <c r="T54" s="36">
        <v>877093</v>
      </c>
      <c r="U54" s="36">
        <v>843137</v>
      </c>
      <c r="V54" s="36">
        <v>756581</v>
      </c>
      <c r="W54" s="36">
        <v>785345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91146</v>
      </c>
      <c r="D58" s="52">
        <v>126080</v>
      </c>
      <c r="E58" s="52">
        <v>143421</v>
      </c>
      <c r="F58" s="52">
        <v>121100</v>
      </c>
      <c r="G58" s="52">
        <v>122581</v>
      </c>
      <c r="H58" s="52">
        <v>168943</v>
      </c>
      <c r="I58" s="52">
        <v>195033</v>
      </c>
      <c r="J58" s="52">
        <v>228046</v>
      </c>
      <c r="K58" s="52">
        <v>224268</v>
      </c>
      <c r="L58" s="52">
        <v>272261</v>
      </c>
      <c r="M58" s="52">
        <v>190195</v>
      </c>
      <c r="N58" s="52">
        <v>211383</v>
      </c>
      <c r="O58" s="52">
        <v>210152</v>
      </c>
      <c r="P58" s="52">
        <v>300674</v>
      </c>
      <c r="Q58" s="52">
        <v>183171</v>
      </c>
      <c r="R58" s="52">
        <v>150721</v>
      </c>
      <c r="S58" s="52">
        <v>127296</v>
      </c>
      <c r="T58" s="52">
        <v>149116</v>
      </c>
      <c r="U58" s="52">
        <v>141277</v>
      </c>
      <c r="V58" s="52">
        <v>115772</v>
      </c>
      <c r="W58" s="52">
        <v>156879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1008</v>
      </c>
      <c r="D60" s="52">
        <v>4482</v>
      </c>
      <c r="E60" s="52">
        <v>987</v>
      </c>
      <c r="F60" s="52">
        <v>1094</v>
      </c>
      <c r="G60" s="52">
        <v>919</v>
      </c>
      <c r="H60" s="52">
        <v>1516</v>
      </c>
      <c r="I60" s="52">
        <v>807</v>
      </c>
      <c r="J60" s="52">
        <v>4581</v>
      </c>
      <c r="K60" s="52">
        <v>13656</v>
      </c>
      <c r="L60" s="52">
        <v>9747</v>
      </c>
      <c r="M60" s="52">
        <v>4992</v>
      </c>
      <c r="N60" s="52">
        <v>5031</v>
      </c>
      <c r="O60" s="52">
        <v>9677</v>
      </c>
      <c r="P60" s="52">
        <v>5860</v>
      </c>
      <c r="Q60" s="52">
        <v>5236</v>
      </c>
      <c r="R60" s="52">
        <v>11176</v>
      </c>
      <c r="S60" s="52">
        <v>12195</v>
      </c>
      <c r="T60" s="52">
        <v>10571</v>
      </c>
      <c r="U60" s="52">
        <v>22971</v>
      </c>
      <c r="V60" s="52">
        <v>7832</v>
      </c>
      <c r="W60" s="52">
        <v>34102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354</v>
      </c>
      <c r="D62" s="52">
        <v>919</v>
      </c>
      <c r="E62" s="52">
        <v>1212</v>
      </c>
      <c r="F62" s="52">
        <v>951</v>
      </c>
      <c r="G62" s="52">
        <v>1061</v>
      </c>
      <c r="H62" s="52">
        <v>1565</v>
      </c>
      <c r="I62" s="52">
        <v>2500</v>
      </c>
      <c r="J62" s="52">
        <v>10277</v>
      </c>
      <c r="K62" s="52">
        <v>5048</v>
      </c>
      <c r="L62" s="52">
        <v>4781</v>
      </c>
      <c r="M62" s="52">
        <v>2973</v>
      </c>
      <c r="N62" s="52">
        <v>3612</v>
      </c>
      <c r="O62" s="52">
        <v>4427</v>
      </c>
      <c r="P62" s="52">
        <v>1277</v>
      </c>
      <c r="Q62" s="52">
        <v>1143</v>
      </c>
      <c r="R62" s="52">
        <v>900</v>
      </c>
      <c r="S62" s="52">
        <v>1038</v>
      </c>
      <c r="T62" s="52">
        <v>1121</v>
      </c>
      <c r="U62" s="52">
        <v>1308</v>
      </c>
      <c r="V62" s="52">
        <v>1419</v>
      </c>
      <c r="W62" s="52">
        <v>2677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1</v>
      </c>
      <c r="H63" s="52">
        <v>1</v>
      </c>
      <c r="I63" s="52">
        <v>3</v>
      </c>
      <c r="J63" s="52">
        <v>9</v>
      </c>
      <c r="K63" s="52">
        <v>10</v>
      </c>
      <c r="L63" s="52">
        <v>20</v>
      </c>
      <c r="M63" s="52">
        <v>5</v>
      </c>
      <c r="N63" s="52">
        <v>0</v>
      </c>
      <c r="O63" s="52">
        <v>0</v>
      </c>
      <c r="P63" s="52">
        <v>2</v>
      </c>
      <c r="Q63" s="52">
        <v>0</v>
      </c>
      <c r="R63" s="52">
        <v>0</v>
      </c>
      <c r="S63" s="52">
        <v>0</v>
      </c>
      <c r="T63" s="52">
        <v>2</v>
      </c>
      <c r="U63" s="52">
        <v>4</v>
      </c>
      <c r="V63" s="52">
        <v>2</v>
      </c>
      <c r="W63" s="52">
        <v>17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9907</v>
      </c>
      <c r="D64" s="52">
        <v>10109</v>
      </c>
      <c r="E64" s="52">
        <v>11150</v>
      </c>
      <c r="F64" s="52">
        <v>10767</v>
      </c>
      <c r="G64" s="52">
        <v>11407</v>
      </c>
      <c r="H64" s="52">
        <v>12852</v>
      </c>
      <c r="I64" s="52">
        <v>12149</v>
      </c>
      <c r="J64" s="52">
        <v>8813</v>
      </c>
      <c r="K64" s="52">
        <v>12723</v>
      </c>
      <c r="L64" s="52">
        <v>10497</v>
      </c>
      <c r="M64" s="52">
        <v>7529</v>
      </c>
      <c r="N64" s="52">
        <v>7912</v>
      </c>
      <c r="O64" s="52">
        <v>8496</v>
      </c>
      <c r="P64" s="52">
        <v>11423</v>
      </c>
      <c r="Q64" s="52">
        <v>6591</v>
      </c>
      <c r="R64" s="52">
        <v>5202</v>
      </c>
      <c r="S64" s="52">
        <v>4689</v>
      </c>
      <c r="T64" s="52">
        <v>4832</v>
      </c>
      <c r="U64" s="52">
        <v>4303</v>
      </c>
      <c r="V64" s="52">
        <v>3559</v>
      </c>
      <c r="W64" s="52">
        <v>6128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4</v>
      </c>
      <c r="E65" s="52">
        <v>2</v>
      </c>
      <c r="F65" s="52">
        <v>5</v>
      </c>
      <c r="G65" s="52">
        <v>7</v>
      </c>
      <c r="H65" s="52">
        <v>8</v>
      </c>
      <c r="I65" s="52">
        <v>17</v>
      </c>
      <c r="J65" s="52">
        <v>6</v>
      </c>
      <c r="K65" s="52">
        <v>21</v>
      </c>
      <c r="L65" s="52">
        <v>27</v>
      </c>
      <c r="M65" s="52">
        <v>16</v>
      </c>
      <c r="N65" s="52">
        <v>0</v>
      </c>
      <c r="O65" s="52">
        <v>0</v>
      </c>
      <c r="P65" s="52">
        <v>28</v>
      </c>
      <c r="Q65" s="52">
        <v>8</v>
      </c>
      <c r="R65" s="52">
        <v>10</v>
      </c>
      <c r="S65" s="52">
        <v>9</v>
      </c>
      <c r="T65" s="52">
        <v>12</v>
      </c>
      <c r="U65" s="52">
        <v>5</v>
      </c>
      <c r="V65" s="52">
        <v>2</v>
      </c>
      <c r="W65" s="52">
        <v>14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78569</v>
      </c>
      <c r="D66" s="52">
        <v>111895</v>
      </c>
      <c r="E66" s="52">
        <v>126060</v>
      </c>
      <c r="F66" s="52">
        <v>104930</v>
      </c>
      <c r="G66" s="52">
        <v>104550</v>
      </c>
      <c r="H66" s="52">
        <v>143794</v>
      </c>
      <c r="I66" s="52">
        <v>161804</v>
      </c>
      <c r="J66" s="52">
        <v>191813</v>
      </c>
      <c r="K66" s="52">
        <v>185521</v>
      </c>
      <c r="L66" s="52">
        <v>207144</v>
      </c>
      <c r="M66" s="52">
        <v>151507</v>
      </c>
      <c r="N66" s="52">
        <v>179642</v>
      </c>
      <c r="O66" s="52">
        <v>182695</v>
      </c>
      <c r="P66" s="52">
        <v>251219</v>
      </c>
      <c r="Q66" s="52">
        <v>153206</v>
      </c>
      <c r="R66" s="52">
        <v>124516</v>
      </c>
      <c r="S66" s="52">
        <v>105636</v>
      </c>
      <c r="T66" s="52">
        <v>116558</v>
      </c>
      <c r="U66" s="52">
        <v>115333</v>
      </c>
      <c r="V66" s="52">
        <v>99162</v>
      </c>
      <c r="W66" s="52">
        <v>124668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2313</v>
      </c>
      <c r="D67" s="52">
        <v>3153</v>
      </c>
      <c r="E67" s="52">
        <v>4996</v>
      </c>
      <c r="F67" s="52">
        <v>4447</v>
      </c>
      <c r="G67" s="52">
        <v>5555</v>
      </c>
      <c r="H67" s="52">
        <v>10723</v>
      </c>
      <c r="I67" s="52">
        <v>18560</v>
      </c>
      <c r="J67" s="52">
        <v>17128</v>
      </c>
      <c r="K67" s="52">
        <v>20945</v>
      </c>
      <c r="L67" s="52">
        <v>49792</v>
      </c>
      <c r="M67" s="52">
        <v>28165</v>
      </c>
      <c r="N67" s="52">
        <v>20217</v>
      </c>
      <c r="O67" s="52">
        <v>14534</v>
      </c>
      <c r="P67" s="52">
        <v>36725</v>
      </c>
      <c r="Q67" s="52">
        <v>22223</v>
      </c>
      <c r="R67" s="52">
        <v>20093</v>
      </c>
      <c r="S67" s="52">
        <v>15924</v>
      </c>
      <c r="T67" s="52">
        <v>26591</v>
      </c>
      <c r="U67" s="52">
        <v>20324</v>
      </c>
      <c r="V67" s="52">
        <v>11628</v>
      </c>
      <c r="W67" s="52">
        <v>23375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39327</v>
      </c>
      <c r="D70" s="52">
        <v>58406</v>
      </c>
      <c r="E70" s="52">
        <v>65720</v>
      </c>
      <c r="F70" s="52">
        <v>60942</v>
      </c>
      <c r="G70" s="52">
        <v>52282</v>
      </c>
      <c r="H70" s="52">
        <v>61762</v>
      </c>
      <c r="I70" s="52">
        <v>71992</v>
      </c>
      <c r="J70" s="52">
        <v>74488</v>
      </c>
      <c r="K70" s="52">
        <v>77654</v>
      </c>
      <c r="L70" s="52">
        <v>97603</v>
      </c>
      <c r="M70" s="52">
        <v>69679</v>
      </c>
      <c r="N70" s="52">
        <v>71395</v>
      </c>
      <c r="O70" s="52">
        <v>69618</v>
      </c>
      <c r="P70" s="52">
        <v>92932</v>
      </c>
      <c r="Q70" s="52">
        <v>50263</v>
      </c>
      <c r="R70" s="52">
        <v>32630</v>
      </c>
      <c r="S70" s="52">
        <v>30800</v>
      </c>
      <c r="T70" s="52">
        <v>38045</v>
      </c>
      <c r="U70" s="52">
        <v>35014</v>
      </c>
      <c r="V70" s="52">
        <v>27542</v>
      </c>
      <c r="W70" s="52">
        <v>35731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51819</v>
      </c>
      <c r="D71" s="36">
        <v>67674</v>
      </c>
      <c r="E71" s="36">
        <v>77701</v>
      </c>
      <c r="F71" s="36">
        <v>60158</v>
      </c>
      <c r="G71" s="36">
        <v>70299</v>
      </c>
      <c r="H71" s="36">
        <v>107181</v>
      </c>
      <c r="I71" s="36">
        <v>123041</v>
      </c>
      <c r="J71" s="36">
        <v>153558</v>
      </c>
      <c r="K71" s="36">
        <v>146614</v>
      </c>
      <c r="L71" s="36">
        <v>174658</v>
      </c>
      <c r="M71" s="36">
        <v>120516</v>
      </c>
      <c r="N71" s="36">
        <v>139988</v>
      </c>
      <c r="O71" s="36">
        <v>140534</v>
      </c>
      <c r="P71" s="36">
        <v>207742</v>
      </c>
      <c r="Q71" s="36">
        <v>132908</v>
      </c>
      <c r="R71" s="36">
        <v>118091</v>
      </c>
      <c r="S71" s="36">
        <v>96496</v>
      </c>
      <c r="T71" s="36">
        <v>111071</v>
      </c>
      <c r="U71" s="36">
        <v>106263</v>
      </c>
      <c r="V71" s="36">
        <v>88230</v>
      </c>
      <c r="W71" s="36">
        <v>121148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177658</v>
      </c>
      <c r="D75" s="52">
        <v>245182</v>
      </c>
      <c r="E75" s="52">
        <v>273629</v>
      </c>
      <c r="F75" s="52">
        <v>230829</v>
      </c>
      <c r="G75" s="52">
        <v>306004</v>
      </c>
      <c r="H75" s="52">
        <v>271294</v>
      </c>
      <c r="I75" s="52">
        <v>425816</v>
      </c>
      <c r="J75" s="52">
        <v>359837</v>
      </c>
      <c r="K75" s="52">
        <v>476529</v>
      </c>
      <c r="L75" s="52">
        <v>512519</v>
      </c>
      <c r="M75" s="52">
        <v>548069</v>
      </c>
      <c r="N75" s="52">
        <v>555957</v>
      </c>
      <c r="O75" s="52">
        <v>502806</v>
      </c>
      <c r="P75" s="52">
        <v>186064</v>
      </c>
      <c r="Q75" s="52">
        <v>188782</v>
      </c>
      <c r="R75" s="52">
        <v>240156</v>
      </c>
      <c r="S75" s="52">
        <v>300791</v>
      </c>
      <c r="T75" s="52">
        <v>344509</v>
      </c>
      <c r="U75" s="52">
        <v>337056</v>
      </c>
      <c r="V75" s="52">
        <v>276094</v>
      </c>
      <c r="W75" s="52">
        <v>333293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54028</v>
      </c>
      <c r="D77" s="52">
        <v>53885</v>
      </c>
      <c r="E77" s="52">
        <v>45644</v>
      </c>
      <c r="F77" s="52">
        <v>61519</v>
      </c>
      <c r="G77" s="52">
        <v>61221</v>
      </c>
      <c r="H77" s="52">
        <v>69850</v>
      </c>
      <c r="I77" s="52">
        <v>38098</v>
      </c>
      <c r="J77" s="52">
        <v>33254</v>
      </c>
      <c r="K77" s="52">
        <v>54747</v>
      </c>
      <c r="L77" s="52">
        <v>80768</v>
      </c>
      <c r="M77" s="52">
        <v>108208</v>
      </c>
      <c r="N77" s="52">
        <v>104990</v>
      </c>
      <c r="O77" s="52">
        <v>109966</v>
      </c>
      <c r="P77" s="52">
        <v>85462</v>
      </c>
      <c r="Q77" s="52">
        <v>74031</v>
      </c>
      <c r="R77" s="52">
        <v>80640</v>
      </c>
      <c r="S77" s="52">
        <v>110537</v>
      </c>
      <c r="T77" s="52">
        <v>122332</v>
      </c>
      <c r="U77" s="52">
        <v>156449</v>
      </c>
      <c r="V77" s="52">
        <v>127139</v>
      </c>
      <c r="W77" s="52">
        <v>175388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17657</v>
      </c>
      <c r="D79" s="52">
        <f t="shared" si="0"/>
        <v>25763</v>
      </c>
      <c r="E79" s="52">
        <f t="shared" si="0"/>
        <v>28019</v>
      </c>
      <c r="F79" s="52">
        <f t="shared" si="0"/>
        <v>25131</v>
      </c>
      <c r="G79" s="52">
        <f t="shared" si="0"/>
        <v>30074</v>
      </c>
      <c r="H79" s="52">
        <f t="shared" si="0"/>
        <v>31244</v>
      </c>
      <c r="I79" s="52">
        <f t="shared" si="0"/>
        <v>41695</v>
      </c>
      <c r="J79" s="52">
        <f t="shared" si="0"/>
        <v>48245</v>
      </c>
      <c r="K79" s="52">
        <f t="shared" si="0"/>
        <v>37804</v>
      </c>
      <c r="L79" s="52">
        <f t="shared" si="0"/>
        <v>34782</v>
      </c>
      <c r="M79" s="52">
        <f t="shared" si="0"/>
        <v>34019</v>
      </c>
      <c r="N79" s="52">
        <f t="shared" si="0"/>
        <v>40882</v>
      </c>
      <c r="O79" s="52">
        <f t="shared" si="0"/>
        <v>55228</v>
      </c>
      <c r="P79" s="52">
        <f t="shared" si="0"/>
        <v>12656</v>
      </c>
      <c r="Q79" s="52">
        <f t="shared" si="0"/>
        <v>17902</v>
      </c>
      <c r="R79" s="52">
        <f t="shared" ref="R79:V79" si="1">R45-R62</f>
        <v>18187</v>
      </c>
      <c r="S79" s="52">
        <f t="shared" si="1"/>
        <v>23470</v>
      </c>
      <c r="T79" s="52">
        <f t="shared" si="1"/>
        <v>20564</v>
      </c>
      <c r="U79" s="52">
        <f t="shared" si="1"/>
        <v>19945</v>
      </c>
      <c r="V79" s="52">
        <f t="shared" si="1"/>
        <v>22882</v>
      </c>
      <c r="W79" s="52">
        <f t="shared" ref="W79" si="2">W45-W62</f>
        <v>30031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6</v>
      </c>
      <c r="D80" s="52">
        <f t="shared" si="3"/>
        <v>6</v>
      </c>
      <c r="E80" s="52">
        <f t="shared" si="3"/>
        <v>11</v>
      </c>
      <c r="F80" s="52">
        <f t="shared" si="3"/>
        <v>10</v>
      </c>
      <c r="G80" s="52">
        <f t="shared" si="3"/>
        <v>20</v>
      </c>
      <c r="H80" s="52">
        <f t="shared" si="3"/>
        <v>29</v>
      </c>
      <c r="I80" s="52">
        <f t="shared" si="3"/>
        <v>52</v>
      </c>
      <c r="J80" s="52">
        <f t="shared" si="3"/>
        <v>41</v>
      </c>
      <c r="K80" s="52">
        <f t="shared" si="3"/>
        <v>71</v>
      </c>
      <c r="L80" s="52">
        <f t="shared" si="3"/>
        <v>147</v>
      </c>
      <c r="M80" s="52">
        <f t="shared" si="3"/>
        <v>57</v>
      </c>
      <c r="N80" s="52">
        <f t="shared" si="3"/>
        <v>0</v>
      </c>
      <c r="O80" s="52">
        <f t="shared" si="3"/>
        <v>0</v>
      </c>
      <c r="P80" s="52">
        <f t="shared" si="3"/>
        <v>16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36</v>
      </c>
      <c r="U80" s="52">
        <f t="shared" si="4"/>
        <v>54</v>
      </c>
      <c r="V80" s="52">
        <f t="shared" si="4"/>
        <v>27</v>
      </c>
      <c r="W80" s="52">
        <f t="shared" ref="W80" si="5">W46-W63</f>
        <v>173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56217</v>
      </c>
      <c r="D81" s="52">
        <f t="shared" si="6"/>
        <v>46502</v>
      </c>
      <c r="E81" s="52">
        <f t="shared" si="6"/>
        <v>47826</v>
      </c>
      <c r="F81" s="52">
        <f t="shared" si="6"/>
        <v>53103</v>
      </c>
      <c r="G81" s="52">
        <f t="shared" si="6"/>
        <v>66455</v>
      </c>
      <c r="H81" s="52">
        <f t="shared" si="6"/>
        <v>57441</v>
      </c>
      <c r="I81" s="52">
        <f t="shared" si="6"/>
        <v>36706</v>
      </c>
      <c r="J81" s="52">
        <f t="shared" si="6"/>
        <v>20853</v>
      </c>
      <c r="K81" s="52">
        <f t="shared" si="6"/>
        <v>43737</v>
      </c>
      <c r="L81" s="52">
        <f t="shared" si="6"/>
        <v>32839</v>
      </c>
      <c r="M81" s="52">
        <f t="shared" si="6"/>
        <v>36048</v>
      </c>
      <c r="N81" s="52">
        <f t="shared" si="6"/>
        <v>34912</v>
      </c>
      <c r="O81" s="52">
        <f t="shared" si="6"/>
        <v>37955</v>
      </c>
      <c r="P81" s="52">
        <f t="shared" si="6"/>
        <v>26934</v>
      </c>
      <c r="Q81" s="52">
        <f t="shared" si="6"/>
        <v>28481</v>
      </c>
      <c r="R81" s="52">
        <f t="shared" ref="R81:V81" si="7">R47-R64</f>
        <v>29791</v>
      </c>
      <c r="S81" s="52">
        <f t="shared" si="7"/>
        <v>35281</v>
      </c>
      <c r="T81" s="52">
        <f t="shared" si="7"/>
        <v>32263</v>
      </c>
      <c r="U81" s="52">
        <f t="shared" si="7"/>
        <v>28645</v>
      </c>
      <c r="V81" s="52">
        <f t="shared" si="7"/>
        <v>25773</v>
      </c>
      <c r="W81" s="52">
        <f t="shared" ref="W81" si="8">W47-W64</f>
        <v>31914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18</v>
      </c>
      <c r="D82" s="52">
        <f t="shared" si="9"/>
        <v>18</v>
      </c>
      <c r="E82" s="52">
        <f t="shared" si="9"/>
        <v>9</v>
      </c>
      <c r="F82" s="52">
        <f t="shared" si="9"/>
        <v>24</v>
      </c>
      <c r="G82" s="52">
        <f t="shared" si="9"/>
        <v>42</v>
      </c>
      <c r="H82" s="52">
        <f t="shared" si="9"/>
        <v>36</v>
      </c>
      <c r="I82" s="52">
        <f t="shared" si="9"/>
        <v>48</v>
      </c>
      <c r="J82" s="52">
        <f t="shared" si="9"/>
        <v>13</v>
      </c>
      <c r="K82" s="52">
        <f t="shared" si="9"/>
        <v>74</v>
      </c>
      <c r="L82" s="52">
        <f t="shared" si="9"/>
        <v>86</v>
      </c>
      <c r="M82" s="52">
        <f t="shared" si="9"/>
        <v>76</v>
      </c>
      <c r="N82" s="52">
        <f t="shared" si="9"/>
        <v>0</v>
      </c>
      <c r="O82" s="52">
        <f t="shared" si="9"/>
        <v>1</v>
      </c>
      <c r="P82" s="52">
        <f t="shared" si="9"/>
        <v>65</v>
      </c>
      <c r="Q82" s="52">
        <f t="shared" si="9"/>
        <v>28</v>
      </c>
      <c r="R82" s="52">
        <f t="shared" ref="R82:V82" si="10">R48-R65</f>
        <v>50</v>
      </c>
      <c r="S82" s="52">
        <f t="shared" si="10"/>
        <v>59</v>
      </c>
      <c r="T82" s="52">
        <f t="shared" si="10"/>
        <v>72</v>
      </c>
      <c r="U82" s="52">
        <f t="shared" si="10"/>
        <v>30</v>
      </c>
      <c r="V82" s="52">
        <f t="shared" si="10"/>
        <v>8</v>
      </c>
      <c r="W82" s="52">
        <f t="shared" ref="W82" si="11">W48-W65</f>
        <v>66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445849</v>
      </c>
      <c r="D83" s="52">
        <f t="shared" si="12"/>
        <v>514720</v>
      </c>
      <c r="E83" s="52">
        <f t="shared" si="12"/>
        <v>540687</v>
      </c>
      <c r="F83" s="52">
        <f t="shared" si="12"/>
        <v>517533</v>
      </c>
      <c r="G83" s="52">
        <f t="shared" si="12"/>
        <v>609131</v>
      </c>
      <c r="H83" s="52">
        <f t="shared" si="12"/>
        <v>642654</v>
      </c>
      <c r="I83" s="52">
        <f t="shared" si="12"/>
        <v>488851</v>
      </c>
      <c r="J83" s="52">
        <f t="shared" si="12"/>
        <v>453874</v>
      </c>
      <c r="K83" s="52">
        <f t="shared" si="12"/>
        <v>637820</v>
      </c>
      <c r="L83" s="52">
        <f t="shared" si="12"/>
        <v>648088</v>
      </c>
      <c r="M83" s="52">
        <f t="shared" si="12"/>
        <v>725459</v>
      </c>
      <c r="N83" s="52">
        <f t="shared" si="12"/>
        <v>792672</v>
      </c>
      <c r="O83" s="52">
        <f t="shared" si="12"/>
        <v>816160</v>
      </c>
      <c r="P83" s="52">
        <f t="shared" si="12"/>
        <v>592391</v>
      </c>
      <c r="Q83" s="52">
        <f t="shared" si="12"/>
        <v>661934</v>
      </c>
      <c r="R83" s="52">
        <f t="shared" ref="R83:V83" si="13">R49-R66</f>
        <v>713050</v>
      </c>
      <c r="S83" s="52">
        <f t="shared" si="13"/>
        <v>794878</v>
      </c>
      <c r="T83" s="52">
        <f t="shared" si="13"/>
        <v>778129</v>
      </c>
      <c r="U83" s="52">
        <f t="shared" si="13"/>
        <v>767703</v>
      </c>
      <c r="V83" s="52">
        <f t="shared" si="13"/>
        <v>718040</v>
      </c>
      <c r="W83" s="52">
        <f t="shared" ref="W83" si="14">W49-W66</f>
        <v>649136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13123</v>
      </c>
      <c r="D84" s="52">
        <f t="shared" si="15"/>
        <v>14507</v>
      </c>
      <c r="E84" s="52">
        <f t="shared" si="15"/>
        <v>21429</v>
      </c>
      <c r="F84" s="52">
        <f t="shared" si="15"/>
        <v>21934</v>
      </c>
      <c r="G84" s="52">
        <f t="shared" si="15"/>
        <v>32362</v>
      </c>
      <c r="H84" s="52">
        <f t="shared" si="15"/>
        <v>47924</v>
      </c>
      <c r="I84" s="52">
        <f t="shared" si="15"/>
        <v>56070</v>
      </c>
      <c r="J84" s="52">
        <f t="shared" si="15"/>
        <v>40526</v>
      </c>
      <c r="K84" s="52">
        <f t="shared" si="15"/>
        <v>72010</v>
      </c>
      <c r="L84" s="52">
        <f t="shared" si="15"/>
        <v>155788</v>
      </c>
      <c r="M84" s="52">
        <f t="shared" si="15"/>
        <v>134868</v>
      </c>
      <c r="N84" s="52">
        <f t="shared" si="15"/>
        <v>89210</v>
      </c>
      <c r="O84" s="52">
        <f t="shared" si="15"/>
        <v>64929</v>
      </c>
      <c r="P84" s="52">
        <f t="shared" si="15"/>
        <v>86602</v>
      </c>
      <c r="Q84" s="52">
        <f t="shared" si="15"/>
        <v>96017</v>
      </c>
      <c r="R84" s="52">
        <f t="shared" ref="R84:V84" si="16">R50-R67</f>
        <v>115066</v>
      </c>
      <c r="S84" s="52">
        <f t="shared" si="16"/>
        <v>119819</v>
      </c>
      <c r="T84" s="52">
        <f t="shared" si="16"/>
        <v>177510</v>
      </c>
      <c r="U84" s="52">
        <f t="shared" si="16"/>
        <v>135283</v>
      </c>
      <c r="V84" s="52">
        <f t="shared" si="16"/>
        <v>84197</v>
      </c>
      <c r="W84" s="52">
        <f t="shared" ref="W84" si="17">W50-W67</f>
        <v>121712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236583</v>
      </c>
      <c r="D87" s="52">
        <v>285829</v>
      </c>
      <c r="E87" s="52">
        <v>299649</v>
      </c>
      <c r="F87" s="52">
        <v>319528</v>
      </c>
      <c r="G87" s="52">
        <v>323241</v>
      </c>
      <c r="H87" s="52">
        <v>293737</v>
      </c>
      <c r="I87" s="52">
        <v>234669</v>
      </c>
      <c r="J87" s="52">
        <v>184856</v>
      </c>
      <c r="K87" s="52">
        <v>275554</v>
      </c>
      <c r="L87" s="52">
        <v>314623</v>
      </c>
      <c r="M87" s="52">
        <v>343590</v>
      </c>
      <c r="N87" s="52">
        <v>326415</v>
      </c>
      <c r="O87" s="52">
        <v>323851</v>
      </c>
      <c r="P87" s="52">
        <v>224665</v>
      </c>
      <c r="Q87" s="52">
        <v>223235</v>
      </c>
      <c r="R87" s="52">
        <v>192602</v>
      </c>
      <c r="S87" s="52">
        <v>238877</v>
      </c>
      <c r="T87" s="52">
        <v>262384</v>
      </c>
      <c r="U87" s="52">
        <v>242795</v>
      </c>
      <c r="V87" s="52">
        <v>208631</v>
      </c>
      <c r="W87" s="52">
        <v>195893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311727</v>
      </c>
      <c r="D88" s="36">
        <v>331187</v>
      </c>
      <c r="E88" s="36">
        <v>354273</v>
      </c>
      <c r="F88" s="36">
        <v>315413</v>
      </c>
      <c r="G88" s="36">
        <v>434634</v>
      </c>
      <c r="H88" s="36">
        <v>509743</v>
      </c>
      <c r="I88" s="36">
        <v>401067</v>
      </c>
      <c r="J88" s="36">
        <v>381081</v>
      </c>
      <c r="K88" s="36">
        <v>520251</v>
      </c>
      <c r="L88" s="36">
        <v>563024</v>
      </c>
      <c r="M88" s="36">
        <v>594278</v>
      </c>
      <c r="N88" s="36">
        <v>640030</v>
      </c>
      <c r="O88" s="36">
        <v>653729</v>
      </c>
      <c r="P88" s="36">
        <v>502223</v>
      </c>
      <c r="Q88" s="36">
        <v>590290</v>
      </c>
      <c r="R88" s="36">
        <v>697058</v>
      </c>
      <c r="S88" s="36">
        <v>748430</v>
      </c>
      <c r="T88" s="36">
        <v>766022</v>
      </c>
      <c r="U88" s="36">
        <v>736874</v>
      </c>
      <c r="V88" s="36">
        <v>668351</v>
      </c>
      <c r="W88" s="36">
        <v>664197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77492</v>
      </c>
      <c r="I94" s="52">
        <f>RES_hhdet_numvin!I83</f>
        <v>204929</v>
      </c>
      <c r="J94" s="52">
        <f>RES_hhdet_numvin!J83</f>
        <v>272555</v>
      </c>
      <c r="K94" s="52">
        <f>RES_hhdet_numvin!K83</f>
        <v>405150</v>
      </c>
      <c r="L94" s="52">
        <f>RES_hhdet_numvin!L83</f>
        <v>529764</v>
      </c>
      <c r="M94" s="52">
        <f>RES_hhdet_numvin!M83</f>
        <v>558024</v>
      </c>
      <c r="N94" s="52">
        <f>RES_hhdet_numvin!N83</f>
        <v>630769</v>
      </c>
      <c r="O94" s="52">
        <f>RES_hhdet_numvin!O83</f>
        <v>623840</v>
      </c>
      <c r="P94" s="52">
        <f>RES_hhdet_numvin!P83</f>
        <v>445977</v>
      </c>
      <c r="Q94" s="52">
        <f>RES_hhdet_numvin!Q83</f>
        <v>352340</v>
      </c>
      <c r="R94" s="52">
        <f>RES_hhdet_numvin!R83</f>
        <v>378948</v>
      </c>
      <c r="S94" s="52">
        <f>RES_hhdet_numvin!S83</f>
        <v>421399</v>
      </c>
      <c r="T94" s="52">
        <f>RES_hhdet_numvin!T83</f>
        <v>490372</v>
      </c>
      <c r="U94" s="52">
        <f>RES_hhdet_numvin!U83</f>
        <v>477400</v>
      </c>
      <c r="V94" s="52">
        <f>RES_hhdet_numvin!V83</f>
        <v>391770</v>
      </c>
      <c r="W94" s="52">
        <f>RES_hhdet_numvin!W83</f>
        <v>490172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29643</v>
      </c>
      <c r="Q97" s="138">
        <f>RES_hhdet_numvin!Q86</f>
        <v>44699</v>
      </c>
      <c r="R97" s="138">
        <f>RES_hhdet_numvin!R86</f>
        <v>68422</v>
      </c>
      <c r="S97" s="138">
        <f>RES_hhdet_numvin!S86</f>
        <v>106554</v>
      </c>
      <c r="T97" s="138">
        <f>RES_hhdet_numvin!T86</f>
        <v>125118</v>
      </c>
      <c r="U97" s="138">
        <f>RES_hhdet_numvin!U86</f>
        <v>175729</v>
      </c>
      <c r="V97" s="138">
        <f>RES_hhdet_numvin!V86</f>
        <v>134576</v>
      </c>
      <c r="W97" s="138">
        <f>RES_hhdet_numvin!W86</f>
        <v>209490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691</v>
      </c>
      <c r="I99" s="138">
        <f>RES_hhdet_numvin!I88</f>
        <v>2864</v>
      </c>
      <c r="J99" s="138">
        <f>RES_hhdet_numvin!J88</f>
        <v>14979</v>
      </c>
      <c r="K99" s="138">
        <f>RES_hhdet_numvin!K88</f>
        <v>12557</v>
      </c>
      <c r="L99" s="138">
        <f>RES_hhdet_numvin!L88</f>
        <v>13408</v>
      </c>
      <c r="M99" s="138">
        <f>RES_hhdet_numvin!M88</f>
        <v>14361</v>
      </c>
      <c r="N99" s="138">
        <f>RES_hhdet_numvin!N88</f>
        <v>19684</v>
      </c>
      <c r="O99" s="138">
        <f>RES_hhdet_numvin!O88</f>
        <v>30809</v>
      </c>
      <c r="P99" s="138">
        <f>RES_hhdet_numvin!P88</f>
        <v>8396</v>
      </c>
      <c r="Q99" s="138">
        <f>RES_hhdet_numvin!Q88</f>
        <v>12758</v>
      </c>
      <c r="R99" s="138">
        <f>RES_hhdet_numvin!R88</f>
        <v>14122</v>
      </c>
      <c r="S99" s="138">
        <f>RES_hhdet_numvin!S88</f>
        <v>20332</v>
      </c>
      <c r="T99" s="138">
        <f>RES_hhdet_numvin!T88</f>
        <v>19973</v>
      </c>
      <c r="U99" s="138">
        <f>RES_hhdet_numvin!U88</f>
        <v>20433</v>
      </c>
      <c r="V99" s="138">
        <f>RES_hhdet_numvin!V88</f>
        <v>24171</v>
      </c>
      <c r="W99" s="138">
        <f>RES_hhdet_numvin!W88</f>
        <v>32708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3</v>
      </c>
      <c r="J100" s="138">
        <f>RES_hhdet_numvin!J89</f>
        <v>12</v>
      </c>
      <c r="K100" s="138">
        <f>RES_hhdet_numvin!K89</f>
        <v>28</v>
      </c>
      <c r="L100" s="138">
        <f>RES_hhdet_numvin!L89</f>
        <v>74</v>
      </c>
      <c r="M100" s="138">
        <f>RES_hhdet_numvin!M89</f>
        <v>36</v>
      </c>
      <c r="N100" s="138">
        <f>RES_hhdet_numvin!N89</f>
        <v>0</v>
      </c>
      <c r="O100" s="138">
        <f>RES_hhdet_numvin!O89</f>
        <v>0</v>
      </c>
      <c r="P100" s="138">
        <f>RES_hhdet_numvin!P89</f>
        <v>18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36</v>
      </c>
      <c r="U100" s="138">
        <f>RES_hhdet_numvin!U89</f>
        <v>57</v>
      </c>
      <c r="V100" s="138">
        <f>RES_hhdet_numvin!V89</f>
        <v>29</v>
      </c>
      <c r="W100" s="138">
        <f>RES_hhdet_numvin!W89</f>
        <v>190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12478</v>
      </c>
      <c r="Q103" s="138">
        <f>RES_hhdet_numvin!Q92</f>
        <v>19822</v>
      </c>
      <c r="R103" s="138">
        <f>RES_hhdet_numvin!R92</f>
        <v>25685</v>
      </c>
      <c r="S103" s="138">
        <f>RES_hhdet_numvin!S92</f>
        <v>33878</v>
      </c>
      <c r="T103" s="138">
        <f>RES_hhdet_numvin!T92</f>
        <v>33938</v>
      </c>
      <c r="U103" s="138">
        <f>RES_hhdet_numvin!U92</f>
        <v>31727</v>
      </c>
      <c r="V103" s="138">
        <f>RES_hhdet_numvin!V92</f>
        <v>29101</v>
      </c>
      <c r="W103" s="138">
        <f>RES_hhdet_numvin!W92</f>
        <v>38042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30</v>
      </c>
      <c r="Q104" s="138">
        <f>RES_hhdet_numvin!Q93</f>
        <v>25</v>
      </c>
      <c r="R104" s="138">
        <f>RES_hhdet_numvin!R93</f>
        <v>49</v>
      </c>
      <c r="S104" s="138">
        <f>RES_hhdet_numvin!S93</f>
        <v>63</v>
      </c>
      <c r="T104" s="138">
        <f>RES_hhdet_numvin!T93</f>
        <v>80</v>
      </c>
      <c r="U104" s="138">
        <f>RES_hhdet_numvin!U93</f>
        <v>35</v>
      </c>
      <c r="V104" s="138">
        <f>RES_hhdet_numvin!V93</f>
        <v>10</v>
      </c>
      <c r="W104" s="138">
        <f>RES_hhdet_numvin!W93</f>
        <v>80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274395</v>
      </c>
      <c r="Q107" s="138">
        <f>RES_hhdet_numvin!Q96</f>
        <v>460622</v>
      </c>
      <c r="R107" s="138">
        <f>RES_hhdet_numvin!R96</f>
        <v>614553</v>
      </c>
      <c r="S107" s="138">
        <f>RES_hhdet_numvin!S96</f>
        <v>763068</v>
      </c>
      <c r="T107" s="138">
        <f>RES_hhdet_numvin!T96</f>
        <v>818331</v>
      </c>
      <c r="U107" s="138">
        <f>RES_hhdet_numvin!U96</f>
        <v>850084</v>
      </c>
      <c r="V107" s="138">
        <f>RES_hhdet_numvin!V96</f>
        <v>810500</v>
      </c>
      <c r="W107" s="138">
        <f>RES_hhdet_numvin!W96</f>
        <v>773804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40120</v>
      </c>
      <c r="Q108" s="138">
        <f>RES_hhdet_numvin!Q97</f>
        <v>66814</v>
      </c>
      <c r="R108" s="138">
        <f>RES_hhdet_numvin!R97</f>
        <v>99174</v>
      </c>
      <c r="S108" s="138">
        <f>RES_hhdet_numvin!S97</f>
        <v>115031</v>
      </c>
      <c r="T108" s="138">
        <f>RES_hhdet_numvin!T97</f>
        <v>186693</v>
      </c>
      <c r="U108" s="138">
        <f>RES_hhdet_numvin!U97</f>
        <v>149805</v>
      </c>
      <c r="V108" s="138">
        <f>RES_hhdet_numvin!V97</f>
        <v>95048</v>
      </c>
      <c r="W108" s="138">
        <f>RES_hhdet_numvin!W97</f>
        <v>145087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102947</v>
      </c>
      <c r="Q113" s="138">
        <f>RES_hhdet_numvin!Q102</f>
        <v>153281</v>
      </c>
      <c r="R113" s="138">
        <f>RES_hhdet_numvin!R102</f>
        <v>164256</v>
      </c>
      <c r="S113" s="138">
        <f>RES_hhdet_numvin!S102</f>
        <v>227605</v>
      </c>
      <c r="T113" s="138">
        <f>RES_hhdet_numvin!T102</f>
        <v>275281</v>
      </c>
      <c r="U113" s="138">
        <f>RES_hhdet_numvin!U102</f>
        <v>267317</v>
      </c>
      <c r="V113" s="138">
        <f>RES_hhdet_numvin!V102</f>
        <v>234416</v>
      </c>
      <c r="W113" s="138">
        <f>RES_hhdet_numvin!W102</f>
        <v>231624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230103</v>
      </c>
      <c r="Q114" s="39">
        <f>RES_hhdet_numvin!Q103</f>
        <v>405310</v>
      </c>
      <c r="R114" s="39">
        <f>RES_hhdet_numvin!R103</f>
        <v>594466</v>
      </c>
      <c r="S114" s="39">
        <f>RES_hhdet_numvin!S103</f>
        <v>713090</v>
      </c>
      <c r="T114" s="39">
        <f>RES_hhdet_numvin!T103</f>
        <v>803665</v>
      </c>
      <c r="U114" s="39">
        <f>RES_hhdet_numvin!U103</f>
        <v>811265</v>
      </c>
      <c r="V114" s="39">
        <f>RES_hhdet_numvin!V103</f>
        <v>750930</v>
      </c>
      <c r="W114" s="39">
        <f>RES_hhdet_numvin!W103</f>
        <v>785345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7589.5464585408272</v>
      </c>
      <c r="C118" s="117">
        <f t="shared" si="18"/>
        <v>7687.5462150810217</v>
      </c>
      <c r="D118" s="117">
        <f t="shared" si="18"/>
        <v>7156.2826189782891</v>
      </c>
      <c r="E118" s="117">
        <f t="shared" si="18"/>
        <v>7677.7881379684422</v>
      </c>
      <c r="F118" s="117">
        <f t="shared" si="18"/>
        <v>7658.7072663005438</v>
      </c>
      <c r="G118" s="117">
        <f t="shared" si="18"/>
        <v>7452.3135618546276</v>
      </c>
      <c r="H118" s="117">
        <f t="shared" si="18"/>
        <v>6964.7644092624369</v>
      </c>
      <c r="I118" s="117">
        <f t="shared" si="18"/>
        <v>6724.9381171806626</v>
      </c>
      <c r="J118" s="117">
        <f t="shared" si="18"/>
        <v>7166.9597663631776</v>
      </c>
      <c r="K118" s="117">
        <f t="shared" si="18"/>
        <v>7300.6212339659542</v>
      </c>
      <c r="L118" s="117">
        <f t="shared" si="18"/>
        <v>8315.7157015897828</v>
      </c>
      <c r="M118" s="117">
        <f t="shared" si="18"/>
        <v>7116.2628340498686</v>
      </c>
      <c r="N118" s="117">
        <f t="shared" si="18"/>
        <v>8179.0685426588507</v>
      </c>
      <c r="O118" s="117">
        <f t="shared" si="18"/>
        <v>8962.1515354386302</v>
      </c>
      <c r="P118" s="117">
        <f t="shared" si="18"/>
        <v>7493.0751511401513</v>
      </c>
      <c r="Q118" s="117">
        <f t="shared" si="18"/>
        <v>7965.8947596881799</v>
      </c>
      <c r="R118" s="117">
        <f t="shared" ref="R118:V118" si="19">R119+R122+R124+R137</f>
        <v>8442.4813346295723</v>
      </c>
      <c r="S118" s="117">
        <f t="shared" si="19"/>
        <v>8253.4130785467514</v>
      </c>
      <c r="T118" s="117">
        <f t="shared" si="19"/>
        <v>8086.4030756945413</v>
      </c>
      <c r="U118" s="117">
        <f t="shared" si="19"/>
        <v>8107.4023723287091</v>
      </c>
      <c r="V118" s="117">
        <f t="shared" si="19"/>
        <v>7377.3230367822907</v>
      </c>
      <c r="W118" s="117">
        <f t="shared" ref="W118" si="20">W119+W122+W124+W137</f>
        <v>8133.1667815573874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6682.8674720903846</v>
      </c>
      <c r="C119" s="122">
        <f t="shared" si="21"/>
        <v>6828.0077430646597</v>
      </c>
      <c r="D119" s="122">
        <f t="shared" si="21"/>
        <v>6296.0727222322575</v>
      </c>
      <c r="E119" s="122">
        <f t="shared" si="21"/>
        <v>6779.8783930334503</v>
      </c>
      <c r="F119" s="122">
        <f t="shared" si="21"/>
        <v>6812.2826032997809</v>
      </c>
      <c r="G119" s="122">
        <f t="shared" si="21"/>
        <v>6625.3956527050223</v>
      </c>
      <c r="H119" s="122">
        <f t="shared" si="21"/>
        <v>6106.5780520291546</v>
      </c>
      <c r="I119" s="122">
        <f t="shared" si="21"/>
        <v>5813.8251100062234</v>
      </c>
      <c r="J119" s="122">
        <f t="shared" si="21"/>
        <v>6217.2579280167056</v>
      </c>
      <c r="K119" s="122">
        <f t="shared" si="21"/>
        <v>6395.7494595411436</v>
      </c>
      <c r="L119" s="122">
        <f t="shared" si="21"/>
        <v>7219.0298574785629</v>
      </c>
      <c r="M119" s="122">
        <f t="shared" si="21"/>
        <v>5930.008693070843</v>
      </c>
      <c r="N119" s="122">
        <f t="shared" si="21"/>
        <v>6878.0750758208751</v>
      </c>
      <c r="O119" s="122">
        <f t="shared" si="21"/>
        <v>7553.1460874789473</v>
      </c>
      <c r="P119" s="122">
        <f t="shared" si="21"/>
        <v>6173.2432464000012</v>
      </c>
      <c r="Q119" s="122">
        <f t="shared" si="21"/>
        <v>6574.3186120305127</v>
      </c>
      <c r="R119" s="122">
        <f t="shared" ref="R119:V119" si="22">SUM(R120:R121)</f>
        <v>7058.2910562622928</v>
      </c>
      <c r="S119" s="122">
        <f t="shared" si="22"/>
        <v>6793.9768888711833</v>
      </c>
      <c r="T119" s="122">
        <f t="shared" si="22"/>
        <v>6621.7984820344982</v>
      </c>
      <c r="U119" s="122">
        <f t="shared" si="22"/>
        <v>6676.2492534826815</v>
      </c>
      <c r="V119" s="122">
        <f t="shared" si="22"/>
        <v>5916.2023977974268</v>
      </c>
      <c r="W119" s="122">
        <f t="shared" ref="W119" si="23">SUM(W120:W121)</f>
        <v>6738.9167126311759</v>
      </c>
      <c r="DA119" s="130" t="s">
        <v>1646</v>
      </c>
    </row>
    <row r="120" spans="1:105" ht="12" customHeight="1" x14ac:dyDescent="0.25">
      <c r="A120" s="97" t="s">
        <v>204</v>
      </c>
      <c r="B120" s="98">
        <v>6651.2394796991948</v>
      </c>
      <c r="C120" s="98">
        <v>6796.1204669770823</v>
      </c>
      <c r="D120" s="98">
        <v>6266.5121347464883</v>
      </c>
      <c r="E120" s="98">
        <v>6748.8278538604245</v>
      </c>
      <c r="F120" s="98">
        <v>6780.168789976191</v>
      </c>
      <c r="G120" s="98">
        <v>6594.0759222309416</v>
      </c>
      <c r="H120" s="98">
        <v>6077.4400335041692</v>
      </c>
      <c r="I120" s="98">
        <v>5785.1086825973534</v>
      </c>
      <c r="J120" s="98">
        <v>6185.9808583840622</v>
      </c>
      <c r="K120" s="98">
        <v>6363.343374468589</v>
      </c>
      <c r="L120" s="98">
        <v>7181.2737173975311</v>
      </c>
      <c r="M120" s="98">
        <v>5898.2463169962712</v>
      </c>
      <c r="N120" s="98">
        <v>6840.2890465271794</v>
      </c>
      <c r="O120" s="98">
        <v>7510.7867010604741</v>
      </c>
      <c r="P120" s="98">
        <v>6138.5348285086457</v>
      </c>
      <c r="Q120" s="98">
        <v>6537.2706076239601</v>
      </c>
      <c r="R120" s="98">
        <v>7018.34852393236</v>
      </c>
      <c r="S120" s="98">
        <v>6755.2846231011745</v>
      </c>
      <c r="T120" s="98">
        <v>6583.7587226521428</v>
      </c>
      <c r="U120" s="98">
        <v>6637.5334623101189</v>
      </c>
      <c r="V120" s="98">
        <v>5881.5983901786549</v>
      </c>
      <c r="W120" s="98">
        <v>6699.0559377089903</v>
      </c>
      <c r="DA120" s="63" t="s">
        <v>1647</v>
      </c>
    </row>
    <row r="121" spans="1:105" ht="12" customHeight="1" x14ac:dyDescent="0.25">
      <c r="A121" s="97" t="s">
        <v>53</v>
      </c>
      <c r="B121" s="98">
        <v>31.627992391189391</v>
      </c>
      <c r="C121" s="98">
        <v>31.887276087577469</v>
      </c>
      <c r="D121" s="98">
        <v>29.560587485769378</v>
      </c>
      <c r="E121" s="98">
        <v>31.050539173025307</v>
      </c>
      <c r="F121" s="98">
        <v>32.113813323590357</v>
      </c>
      <c r="G121" s="98">
        <v>31.319730474080266</v>
      </c>
      <c r="H121" s="98">
        <v>29.138018524985725</v>
      </c>
      <c r="I121" s="98">
        <v>28.71642740886962</v>
      </c>
      <c r="J121" s="98">
        <v>31.277069632643325</v>
      </c>
      <c r="K121" s="98">
        <v>32.406085072554504</v>
      </c>
      <c r="L121" s="98">
        <v>37.756140081031617</v>
      </c>
      <c r="M121" s="98">
        <v>31.762376074571939</v>
      </c>
      <c r="N121" s="98">
        <v>37.786029293696004</v>
      </c>
      <c r="O121" s="98">
        <v>42.359386418473107</v>
      </c>
      <c r="P121" s="98">
        <v>34.708417891355914</v>
      </c>
      <c r="Q121" s="98">
        <v>37.048004406552913</v>
      </c>
      <c r="R121" s="98">
        <v>39.942532329933186</v>
      </c>
      <c r="S121" s="98">
        <v>38.692265770009087</v>
      </c>
      <c r="T121" s="98">
        <v>38.039759382355165</v>
      </c>
      <c r="U121" s="98">
        <v>38.715791172562625</v>
      </c>
      <c r="V121" s="98">
        <v>34.604007618771817</v>
      </c>
      <c r="W121" s="98">
        <v>39.860774922185144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8.4329796892017086</v>
      </c>
      <c r="C122" s="122">
        <f t="shared" si="24"/>
        <v>10.479834636784176</v>
      </c>
      <c r="D122" s="122">
        <f t="shared" si="24"/>
        <v>8.2695555316988951</v>
      </c>
      <c r="E122" s="122">
        <f t="shared" si="24"/>
        <v>27.746016920357061</v>
      </c>
      <c r="F122" s="122">
        <f t="shared" si="24"/>
        <v>8.7095892105158939</v>
      </c>
      <c r="G122" s="122">
        <f t="shared" si="24"/>
        <v>12.231501196405054</v>
      </c>
      <c r="H122" s="122">
        <f t="shared" si="24"/>
        <v>17.134846369294742</v>
      </c>
      <c r="I122" s="122">
        <f t="shared" si="24"/>
        <v>8.1147396242894612</v>
      </c>
      <c r="J122" s="122">
        <f t="shared" si="24"/>
        <v>8.720573323020016</v>
      </c>
      <c r="K122" s="122">
        <f t="shared" si="24"/>
        <v>10.870425461756065</v>
      </c>
      <c r="L122" s="122">
        <f t="shared" si="24"/>
        <v>11.641931362448268</v>
      </c>
      <c r="M122" s="122">
        <f t="shared" si="24"/>
        <v>12.818250667063747</v>
      </c>
      <c r="N122" s="122">
        <f t="shared" si="24"/>
        <v>13.922055860676938</v>
      </c>
      <c r="O122" s="122">
        <f t="shared" si="24"/>
        <v>15.534370294581603</v>
      </c>
      <c r="P122" s="122">
        <f t="shared" si="24"/>
        <v>16.906011418481061</v>
      </c>
      <c r="Q122" s="122">
        <f t="shared" si="24"/>
        <v>18.170002552067139</v>
      </c>
      <c r="R122" s="122">
        <f t="shared" si="24"/>
        <v>21.773443956219559</v>
      </c>
      <c r="S122" s="122">
        <f t="shared" si="24"/>
        <v>21.277857161820869</v>
      </c>
      <c r="T122" s="122">
        <f t="shared" si="24"/>
        <v>23.215060747230297</v>
      </c>
      <c r="U122" s="122">
        <f t="shared" si="24"/>
        <v>25.450068683554161</v>
      </c>
      <c r="V122" s="122">
        <f t="shared" si="24"/>
        <v>31.390120446726733</v>
      </c>
      <c r="W122" s="122">
        <f t="shared" si="24"/>
        <v>33.446345635511257</v>
      </c>
      <c r="DA122" s="130" t="s">
        <v>1649</v>
      </c>
    </row>
    <row r="123" spans="1:105" ht="12" customHeight="1" x14ac:dyDescent="0.25">
      <c r="A123" s="97" t="s">
        <v>53</v>
      </c>
      <c r="B123" s="98">
        <v>8.4329796892017086</v>
      </c>
      <c r="C123" s="98">
        <v>10.479834636784176</v>
      </c>
      <c r="D123" s="98">
        <v>8.2695555316988951</v>
      </c>
      <c r="E123" s="98">
        <v>27.746016920357061</v>
      </c>
      <c r="F123" s="98">
        <v>8.7095892105158939</v>
      </c>
      <c r="G123" s="98">
        <v>12.231501196405054</v>
      </c>
      <c r="H123" s="98">
        <v>17.134846369294742</v>
      </c>
      <c r="I123" s="98">
        <v>8.1147396242894612</v>
      </c>
      <c r="J123" s="98">
        <v>8.720573323020016</v>
      </c>
      <c r="K123" s="98">
        <v>10.870425461756065</v>
      </c>
      <c r="L123" s="98">
        <v>11.641931362448268</v>
      </c>
      <c r="M123" s="98">
        <v>12.818250667063747</v>
      </c>
      <c r="N123" s="98">
        <v>13.922055860676938</v>
      </c>
      <c r="O123" s="98">
        <v>15.534370294581603</v>
      </c>
      <c r="P123" s="98">
        <v>16.906011418481061</v>
      </c>
      <c r="Q123" s="98">
        <v>18.170002552067139</v>
      </c>
      <c r="R123" s="98">
        <v>21.773443956219559</v>
      </c>
      <c r="S123" s="98">
        <v>21.277857161820869</v>
      </c>
      <c r="T123" s="98">
        <v>23.215060747230297</v>
      </c>
      <c r="U123" s="98">
        <v>25.450068683554161</v>
      </c>
      <c r="V123" s="98">
        <v>31.390120446726733</v>
      </c>
      <c r="W123" s="98">
        <v>33.446345635511257</v>
      </c>
      <c r="DA123" s="63" t="s">
        <v>1650</v>
      </c>
    </row>
    <row r="124" spans="1:105" ht="12" customHeight="1" x14ac:dyDescent="0.25">
      <c r="A124" s="121" t="s">
        <v>55</v>
      </c>
      <c r="B124" s="122">
        <v>560.48270715233332</v>
      </c>
      <c r="C124" s="122">
        <v>520.09981950934286</v>
      </c>
      <c r="D124" s="122">
        <v>519.40557491835307</v>
      </c>
      <c r="E124" s="122">
        <v>547.62673603938788</v>
      </c>
      <c r="F124" s="122">
        <v>546.11033858031101</v>
      </c>
      <c r="G124" s="122">
        <v>513.19068707666759</v>
      </c>
      <c r="H124" s="122">
        <v>532.48174369665935</v>
      </c>
      <c r="I124" s="122">
        <v>563.95490367311174</v>
      </c>
      <c r="J124" s="122">
        <v>589.53681669455455</v>
      </c>
      <c r="K124" s="122">
        <v>580.32877883521041</v>
      </c>
      <c r="L124" s="122">
        <v>678.62091190676961</v>
      </c>
      <c r="M124" s="122">
        <v>750.08876254358427</v>
      </c>
      <c r="N124" s="122">
        <v>825.27395127772604</v>
      </c>
      <c r="O124" s="122">
        <v>903.11660465200305</v>
      </c>
      <c r="P124" s="122">
        <v>848.26594251894971</v>
      </c>
      <c r="Q124" s="122">
        <v>896.68129191080777</v>
      </c>
      <c r="R124" s="122">
        <v>904.47776796594826</v>
      </c>
      <c r="S124" s="122">
        <v>955.21856214174989</v>
      </c>
      <c r="T124" s="122">
        <v>962.43965936267307</v>
      </c>
      <c r="U124" s="122">
        <v>941.29242328937062</v>
      </c>
      <c r="V124" s="122">
        <v>957.15374064320554</v>
      </c>
      <c r="W124" s="122">
        <v>926.02698885113386</v>
      </c>
      <c r="DA124" s="130" t="s">
        <v>1651</v>
      </c>
    </row>
    <row r="125" spans="1:105" ht="12" customHeight="1" x14ac:dyDescent="0.25">
      <c r="A125" s="97" t="s">
        <v>132</v>
      </c>
      <c r="B125" s="98">
        <v>29.229756684422373</v>
      </c>
      <c r="C125" s="98">
        <v>28.540336652788664</v>
      </c>
      <c r="D125" s="98">
        <v>29.511329886251474</v>
      </c>
      <c r="E125" s="98">
        <v>32.959761638014434</v>
      </c>
      <c r="F125" s="98">
        <v>32.979343743826576</v>
      </c>
      <c r="G125" s="98">
        <v>32.557515031533192</v>
      </c>
      <c r="H125" s="98">
        <v>34.193435158826219</v>
      </c>
      <c r="I125" s="98">
        <v>37.567012847739967</v>
      </c>
      <c r="J125" s="98">
        <v>39.030360883254751</v>
      </c>
      <c r="K125" s="98">
        <v>39.822068583589697</v>
      </c>
      <c r="L125" s="98">
        <v>48.494817164913151</v>
      </c>
      <c r="M125" s="98">
        <v>46.456830057320495</v>
      </c>
      <c r="N125" s="98">
        <v>42.23088704558478</v>
      </c>
      <c r="O125" s="98">
        <v>39.583181928226907</v>
      </c>
      <c r="P125" s="98">
        <v>38.203189253211931</v>
      </c>
      <c r="Q125" s="98">
        <v>35.478006191852629</v>
      </c>
      <c r="R125" s="98">
        <v>33.283360864111856</v>
      </c>
      <c r="S125" s="98">
        <v>32.642066567583846</v>
      </c>
      <c r="T125" s="98">
        <v>31.907131851486309</v>
      </c>
      <c r="U125" s="98">
        <v>31.539763975074379</v>
      </c>
      <c r="V125" s="98">
        <v>31.292908354517728</v>
      </c>
      <c r="W125" s="98">
        <v>40.535436081365006</v>
      </c>
      <c r="DA125" s="63" t="s">
        <v>1652</v>
      </c>
    </row>
    <row r="126" spans="1:105" ht="12" customHeight="1" x14ac:dyDescent="0.25">
      <c r="A126" s="97" t="s">
        <v>131</v>
      </c>
      <c r="B126" s="98">
        <v>6.6115639994466895E-3</v>
      </c>
      <c r="C126" s="98">
        <v>6.4046156282699888E-3</v>
      </c>
      <c r="D126" s="98">
        <v>6.3062374847440376E-3</v>
      </c>
      <c r="E126" s="98">
        <v>7.5248549228646676E-3</v>
      </c>
      <c r="F126" s="98">
        <v>7.652988243627909E-3</v>
      </c>
      <c r="G126" s="98">
        <v>8.4973517646516998E-3</v>
      </c>
      <c r="H126" s="98">
        <v>1.0521650741759921E-2</v>
      </c>
      <c r="I126" s="98">
        <v>1.5382654519118908E-2</v>
      </c>
      <c r="J126" s="98">
        <v>1.7976599161731947E-2</v>
      </c>
      <c r="K126" s="98">
        <v>2.3459326428931636E-2</v>
      </c>
      <c r="L126" s="98">
        <v>4.7437052805810079E-2</v>
      </c>
      <c r="M126" s="98">
        <v>4.7788689645498102E-2</v>
      </c>
      <c r="N126" s="98">
        <v>4.4411904648084033E-2</v>
      </c>
      <c r="O126" s="98">
        <v>4.2436908363752759E-2</v>
      </c>
      <c r="P126" s="98">
        <v>4.3019306204175767E-2</v>
      </c>
      <c r="Q126" s="98">
        <v>4.1776125155059643E-2</v>
      </c>
      <c r="R126" s="98">
        <v>3.9566529809950554E-2</v>
      </c>
      <c r="S126" s="98">
        <v>3.7780920675676309E-2</v>
      </c>
      <c r="T126" s="98">
        <v>3.819300135220921E-2</v>
      </c>
      <c r="U126" s="98">
        <v>3.8581340608161326E-2</v>
      </c>
      <c r="V126" s="98">
        <v>3.5982555947316898E-2</v>
      </c>
      <c r="W126" s="98">
        <v>6.4015935899531654E-2</v>
      </c>
      <c r="DA126" s="63" t="s">
        <v>1653</v>
      </c>
    </row>
    <row r="127" spans="1:105" ht="12" customHeight="1" x14ac:dyDescent="0.25">
      <c r="A127" s="100" t="s">
        <v>204</v>
      </c>
      <c r="B127" s="101">
        <v>2.7326619544906735E-3</v>
      </c>
      <c r="C127" s="101">
        <v>2.3949943764215451E-3</v>
      </c>
      <c r="D127" s="101">
        <v>2.1587550506792443E-3</v>
      </c>
      <c r="E127" s="101">
        <v>2.7542350095618603E-3</v>
      </c>
      <c r="F127" s="101">
        <v>2.6831329491180285E-3</v>
      </c>
      <c r="G127" s="101">
        <v>2.6762370940492655E-3</v>
      </c>
      <c r="H127" s="101">
        <v>3.0747591887090647E-3</v>
      </c>
      <c r="I127" s="101">
        <v>5.1300063269731841E-3</v>
      </c>
      <c r="J127" s="101">
        <v>5.4617301063748869E-3</v>
      </c>
      <c r="K127" s="101">
        <v>6.4400088667301058E-3</v>
      </c>
      <c r="L127" s="101">
        <v>2.5102582865552767E-2</v>
      </c>
      <c r="M127" s="101">
        <v>1.2072206938613751E-2</v>
      </c>
      <c r="N127" s="101">
        <v>1.3858344689345763E-2</v>
      </c>
      <c r="O127" s="101">
        <v>1.3693967445164528E-2</v>
      </c>
      <c r="P127" s="101">
        <v>1.0219555424662508E-2</v>
      </c>
      <c r="Q127" s="101">
        <v>1.1317396568133286E-2</v>
      </c>
      <c r="R127" s="101">
        <v>9.9896661260189656E-3</v>
      </c>
      <c r="S127" s="101">
        <v>1.0627614130166269E-2</v>
      </c>
      <c r="T127" s="101">
        <v>1.0585737125492357E-2</v>
      </c>
      <c r="U127" s="101">
        <v>9.7487792965271804E-3</v>
      </c>
      <c r="V127" s="101">
        <v>9.3033584851797361E-3</v>
      </c>
      <c r="W127" s="101">
        <v>1.6536785741258175E-2</v>
      </c>
      <c r="DA127" s="131" t="s">
        <v>1654</v>
      </c>
    </row>
    <row r="128" spans="1:105" ht="12" customHeight="1" x14ac:dyDescent="0.25">
      <c r="A128" s="103" t="s">
        <v>52</v>
      </c>
      <c r="B128" s="104">
        <v>3.878902044956016E-3</v>
      </c>
      <c r="C128" s="104">
        <v>4.0096212518484437E-3</v>
      </c>
      <c r="D128" s="104">
        <v>4.1474824340647937E-3</v>
      </c>
      <c r="E128" s="104">
        <v>4.7706199133028078E-3</v>
      </c>
      <c r="F128" s="104">
        <v>4.9698552945098805E-3</v>
      </c>
      <c r="G128" s="104">
        <v>5.8211146706024352E-3</v>
      </c>
      <c r="H128" s="104">
        <v>7.4468915530508575E-3</v>
      </c>
      <c r="I128" s="104">
        <v>1.0252648192145724E-2</v>
      </c>
      <c r="J128" s="104">
        <v>1.2514869055357061E-2</v>
      </c>
      <c r="K128" s="104">
        <v>1.7019317562201531E-2</v>
      </c>
      <c r="L128" s="104">
        <v>2.2334469940257312E-2</v>
      </c>
      <c r="M128" s="104">
        <v>3.571648270688435E-2</v>
      </c>
      <c r="N128" s="104">
        <v>3.055355995873827E-2</v>
      </c>
      <c r="O128" s="104">
        <v>2.8742940918588228E-2</v>
      </c>
      <c r="P128" s="104">
        <v>3.2799750779513262E-2</v>
      </c>
      <c r="Q128" s="104">
        <v>3.0458728586926356E-2</v>
      </c>
      <c r="R128" s="104">
        <v>2.957686368393159E-2</v>
      </c>
      <c r="S128" s="104">
        <v>2.7153306545510042E-2</v>
      </c>
      <c r="T128" s="104">
        <v>2.7607264226716857E-2</v>
      </c>
      <c r="U128" s="104">
        <v>2.8832561311634145E-2</v>
      </c>
      <c r="V128" s="104">
        <v>2.667919746213716E-2</v>
      </c>
      <c r="W128" s="104">
        <v>4.7479150158273475E-2</v>
      </c>
      <c r="DA128" s="132" t="s">
        <v>1655</v>
      </c>
    </row>
    <row r="129" spans="1:105" ht="12" customHeight="1" x14ac:dyDescent="0.25">
      <c r="A129" s="106" t="s">
        <v>124</v>
      </c>
      <c r="B129" s="101">
        <v>65.538669501405153</v>
      </c>
      <c r="C129" s="101">
        <v>61.795773249390713</v>
      </c>
      <c r="D129" s="101">
        <v>61.001302944451041</v>
      </c>
      <c r="E129" s="101">
        <v>56.974089623426231</v>
      </c>
      <c r="F129" s="101">
        <v>55.69801257340476</v>
      </c>
      <c r="G129" s="101">
        <v>53.071268684965005</v>
      </c>
      <c r="H129" s="101">
        <v>48.767899377730778</v>
      </c>
      <c r="I129" s="101">
        <v>49.660705589814675</v>
      </c>
      <c r="J129" s="101">
        <v>44.601457874188846</v>
      </c>
      <c r="K129" s="101">
        <v>44.555168918100172</v>
      </c>
      <c r="L129" s="101">
        <v>44.822395534858408</v>
      </c>
      <c r="M129" s="101">
        <v>45.43336313602525</v>
      </c>
      <c r="N129" s="101">
        <v>41.497995630028868</v>
      </c>
      <c r="O129" s="101">
        <v>39.694755905258688</v>
      </c>
      <c r="P129" s="101">
        <v>39.215746000252288</v>
      </c>
      <c r="Q129" s="101">
        <v>37.439957769713473</v>
      </c>
      <c r="R129" s="101">
        <v>36.533506603069569</v>
      </c>
      <c r="S129" s="101">
        <v>36.838679642247037</v>
      </c>
      <c r="T129" s="101">
        <v>36.341637920569823</v>
      </c>
      <c r="U129" s="101">
        <v>32.824872248366809</v>
      </c>
      <c r="V129" s="101">
        <v>31.331280925639902</v>
      </c>
      <c r="W129" s="101">
        <v>31.563361202211386</v>
      </c>
      <c r="DA129" s="131" t="s">
        <v>1656</v>
      </c>
    </row>
    <row r="130" spans="1:105" ht="12" customHeight="1" x14ac:dyDescent="0.25">
      <c r="A130" s="107" t="s">
        <v>123</v>
      </c>
      <c r="B130" s="104">
        <v>1.6713804719711182E-2</v>
      </c>
      <c r="C130" s="104">
        <v>1.5346036109295979E-2</v>
      </c>
      <c r="D130" s="104">
        <v>1.5176675570306036E-2</v>
      </c>
      <c r="E130" s="104">
        <v>1.348874566183415E-2</v>
      </c>
      <c r="F130" s="104">
        <v>1.3728447791187098E-2</v>
      </c>
      <c r="G130" s="104">
        <v>1.4933208164670666E-2</v>
      </c>
      <c r="H130" s="104">
        <v>1.5593635429415295E-2</v>
      </c>
      <c r="I130" s="104">
        <v>2.0763327482794927E-2</v>
      </c>
      <c r="J130" s="104">
        <v>1.9691455705338323E-2</v>
      </c>
      <c r="K130" s="104">
        <v>2.5785980770660469E-2</v>
      </c>
      <c r="L130" s="104">
        <v>3.9750971077747117E-2</v>
      </c>
      <c r="M130" s="104">
        <v>4.4531641720318295E-2</v>
      </c>
      <c r="N130" s="104">
        <v>4.1003926396608555E-2</v>
      </c>
      <c r="O130" s="104">
        <v>3.6525366467508952E-2</v>
      </c>
      <c r="P130" s="104">
        <v>4.0355856494496883E-2</v>
      </c>
      <c r="Q130" s="104">
        <v>3.7728625009579429E-2</v>
      </c>
      <c r="R130" s="104">
        <v>3.8039169108198795E-2</v>
      </c>
      <c r="S130" s="104">
        <v>3.8860336348000714E-2</v>
      </c>
      <c r="T130" s="104">
        <v>4.1817852519503984E-2</v>
      </c>
      <c r="U130" s="104">
        <v>3.9245196120581284E-2</v>
      </c>
      <c r="V130" s="104">
        <v>3.8554631058321229E-2</v>
      </c>
      <c r="W130" s="104">
        <v>4.3937659226433258E-2</v>
      </c>
      <c r="DA130" s="132" t="s">
        <v>1657</v>
      </c>
    </row>
    <row r="131" spans="1:105" ht="12" customHeight="1" x14ac:dyDescent="0.25">
      <c r="A131" s="108" t="s">
        <v>50</v>
      </c>
      <c r="B131" s="98">
        <v>6.214365259087592E-3</v>
      </c>
      <c r="C131" s="98">
        <v>5.1752638121224893E-3</v>
      </c>
      <c r="D131" s="98">
        <v>4.7116132658407044E-3</v>
      </c>
      <c r="E131" s="98">
        <v>4.5868207595974953E-3</v>
      </c>
      <c r="F131" s="98">
        <v>4.5324904572579105E-3</v>
      </c>
      <c r="G131" s="98">
        <v>4.5316604577135535E-3</v>
      </c>
      <c r="H131" s="98">
        <v>4.5156176985766943E-3</v>
      </c>
      <c r="I131" s="98">
        <v>7.0840134698313389E-3</v>
      </c>
      <c r="J131" s="98">
        <v>6.2738196464020733E-3</v>
      </c>
      <c r="K131" s="98">
        <v>7.5903643081626617E-3</v>
      </c>
      <c r="L131" s="98">
        <v>2.2292824399904303E-2</v>
      </c>
      <c r="M131" s="98">
        <v>1.2422825599917421E-2</v>
      </c>
      <c r="N131" s="98">
        <v>1.4093487777317419E-2</v>
      </c>
      <c r="O131" s="98">
        <v>1.3007923204297764E-2</v>
      </c>
      <c r="P131" s="98">
        <v>1.0539126816498068E-2</v>
      </c>
      <c r="Q131" s="98">
        <v>1.1038353466721452E-2</v>
      </c>
      <c r="R131" s="98">
        <v>1.0199860984099838E-2</v>
      </c>
      <c r="S131" s="98">
        <v>1.1285291983369318E-2</v>
      </c>
      <c r="T131" s="98">
        <v>1.1754963378552629E-2</v>
      </c>
      <c r="U131" s="98">
        <v>1.0083475882277372E-2</v>
      </c>
      <c r="V131" s="98">
        <v>1.0231493097426164E-2</v>
      </c>
      <c r="W131" s="98">
        <v>1.1777619980214643E-2</v>
      </c>
      <c r="DA131" s="63" t="s">
        <v>1658</v>
      </c>
    </row>
    <row r="132" spans="1:105" ht="12" customHeight="1" x14ac:dyDescent="0.25">
      <c r="A132" s="108" t="s">
        <v>52</v>
      </c>
      <c r="B132" s="98">
        <v>1.0499439460623591E-2</v>
      </c>
      <c r="C132" s="98">
        <v>1.0170772297173489E-2</v>
      </c>
      <c r="D132" s="98">
        <v>1.046506230446533E-2</v>
      </c>
      <c r="E132" s="98">
        <v>8.9019249022366537E-3</v>
      </c>
      <c r="F132" s="98">
        <v>9.1959573339291875E-3</v>
      </c>
      <c r="G132" s="98">
        <v>1.0401547706957113E-2</v>
      </c>
      <c r="H132" s="98">
        <v>1.10780177308386E-2</v>
      </c>
      <c r="I132" s="98">
        <v>1.367931401296359E-2</v>
      </c>
      <c r="J132" s="98">
        <v>1.3417636058936248E-2</v>
      </c>
      <c r="K132" s="98">
        <v>1.8195616462497809E-2</v>
      </c>
      <c r="L132" s="98">
        <v>1.7458146677842814E-2</v>
      </c>
      <c r="M132" s="98">
        <v>3.2108816120400875E-2</v>
      </c>
      <c r="N132" s="98">
        <v>2.6910438619291134E-2</v>
      </c>
      <c r="O132" s="98">
        <v>2.3517443263211191E-2</v>
      </c>
      <c r="P132" s="98">
        <v>2.9816729677998817E-2</v>
      </c>
      <c r="Q132" s="98">
        <v>2.6690271542857975E-2</v>
      </c>
      <c r="R132" s="98">
        <v>2.783930812409896E-2</v>
      </c>
      <c r="S132" s="98">
        <v>2.7575044364631398E-2</v>
      </c>
      <c r="T132" s="98">
        <v>3.0062889140951354E-2</v>
      </c>
      <c r="U132" s="98">
        <v>2.9161720238303913E-2</v>
      </c>
      <c r="V132" s="98">
        <v>2.8323137960895067E-2</v>
      </c>
      <c r="W132" s="98">
        <v>3.2160039246218616E-2</v>
      </c>
      <c r="DA132" s="63" t="s">
        <v>1659</v>
      </c>
    </row>
    <row r="133" spans="1:105" ht="12" customHeight="1" x14ac:dyDescent="0.25">
      <c r="A133" s="106" t="s">
        <v>122</v>
      </c>
      <c r="B133" s="101">
        <v>452.69951164558137</v>
      </c>
      <c r="C133" s="101">
        <v>418.195787420317</v>
      </c>
      <c r="D133" s="101">
        <v>417.86842470485152</v>
      </c>
      <c r="E133" s="101">
        <v>445.63041450210216</v>
      </c>
      <c r="F133" s="101">
        <v>445.08719467221704</v>
      </c>
      <c r="G133" s="101">
        <v>415.13515600530644</v>
      </c>
      <c r="H133" s="101">
        <v>433.99225129453129</v>
      </c>
      <c r="I133" s="101">
        <v>455.78399441123923</v>
      </c>
      <c r="J133" s="101">
        <v>481.30038339258851</v>
      </c>
      <c r="K133" s="101">
        <v>467.70608908552055</v>
      </c>
      <c r="L133" s="101">
        <v>534.51461098763355</v>
      </c>
      <c r="M133" s="101">
        <v>596.4796001006647</v>
      </c>
      <c r="N133" s="101">
        <v>668.34929431696662</v>
      </c>
      <c r="O133" s="101">
        <v>744.30364981507466</v>
      </c>
      <c r="P133" s="101">
        <v>696.0312310152608</v>
      </c>
      <c r="Q133" s="101">
        <v>741.67986289731869</v>
      </c>
      <c r="R133" s="101">
        <v>749.69020080937378</v>
      </c>
      <c r="S133" s="101">
        <v>794.74147700486469</v>
      </c>
      <c r="T133" s="101">
        <v>796.56167916350569</v>
      </c>
      <c r="U133" s="101">
        <v>777.540772475278</v>
      </c>
      <c r="V133" s="101">
        <v>791.98465179639709</v>
      </c>
      <c r="W133" s="101">
        <v>750.18123841204635</v>
      </c>
      <c r="DA133" s="131" t="s">
        <v>1660</v>
      </c>
    </row>
    <row r="134" spans="1:105" ht="12" customHeight="1" x14ac:dyDescent="0.25">
      <c r="A134" s="107" t="s">
        <v>121</v>
      </c>
      <c r="B134" s="104">
        <v>12.991443952205284</v>
      </c>
      <c r="C134" s="104">
        <v>11.546171535108895</v>
      </c>
      <c r="D134" s="104">
        <v>11.003034469743927</v>
      </c>
      <c r="E134" s="104">
        <v>12.041456675260363</v>
      </c>
      <c r="F134" s="104">
        <v>12.324406154827798</v>
      </c>
      <c r="G134" s="104">
        <v>12.403316794933671</v>
      </c>
      <c r="H134" s="104">
        <v>15.502042579399951</v>
      </c>
      <c r="I134" s="104">
        <v>20.90704484231593</v>
      </c>
      <c r="J134" s="104">
        <v>24.566946489655358</v>
      </c>
      <c r="K134" s="104">
        <v>28.196206940800405</v>
      </c>
      <c r="L134" s="104">
        <v>50.701900195480896</v>
      </c>
      <c r="M134" s="104">
        <v>61.626648918208033</v>
      </c>
      <c r="N134" s="104">
        <v>73.110358454101018</v>
      </c>
      <c r="O134" s="104">
        <v>79.456054728611534</v>
      </c>
      <c r="P134" s="104">
        <v>74.732401087525986</v>
      </c>
      <c r="Q134" s="104">
        <v>82.003960301758397</v>
      </c>
      <c r="R134" s="104">
        <v>84.893093990474853</v>
      </c>
      <c r="S134" s="104">
        <v>90.919697670030573</v>
      </c>
      <c r="T134" s="104">
        <v>97.549199573239562</v>
      </c>
      <c r="U134" s="104">
        <v>99.309188053922611</v>
      </c>
      <c r="V134" s="104">
        <v>102.47036237964522</v>
      </c>
      <c r="W134" s="104">
        <v>103.63899956038519</v>
      </c>
      <c r="DA134" s="132" t="s">
        <v>1661</v>
      </c>
    </row>
    <row r="135" spans="1:105" ht="12" customHeight="1" x14ac:dyDescent="0.25">
      <c r="A135" s="108" t="s">
        <v>53</v>
      </c>
      <c r="B135" s="98">
        <v>4.4930537880999823</v>
      </c>
      <c r="C135" s="98">
        <v>3.6068637726110864</v>
      </c>
      <c r="D135" s="98">
        <v>3.1524391909673137</v>
      </c>
      <c r="E135" s="98">
        <v>3.7857912121922546</v>
      </c>
      <c r="F135" s="98">
        <v>3.7597225879584482</v>
      </c>
      <c r="G135" s="98">
        <v>3.4716859948626184</v>
      </c>
      <c r="H135" s="98">
        <v>4.1397954512150541</v>
      </c>
      <c r="I135" s="98">
        <v>6.6299164519627913</v>
      </c>
      <c r="J135" s="98">
        <v>7.264571646755182</v>
      </c>
      <c r="K135" s="98">
        <v>7.6870326334023389</v>
      </c>
      <c r="L135" s="98">
        <v>27.152395774253122</v>
      </c>
      <c r="M135" s="98">
        <v>15.968765824289409</v>
      </c>
      <c r="N135" s="98">
        <v>23.520141973974592</v>
      </c>
      <c r="O135" s="98">
        <v>26.497750510191366</v>
      </c>
      <c r="P135" s="98">
        <v>18.367782800625431</v>
      </c>
      <c r="Q135" s="98">
        <v>22.841332638192597</v>
      </c>
      <c r="R135" s="98">
        <v>21.914237254095156</v>
      </c>
      <c r="S135" s="98">
        <v>25.981077815460853</v>
      </c>
      <c r="T135" s="98">
        <v>27.471236297605731</v>
      </c>
      <c r="U135" s="98">
        <v>25.743256280231169</v>
      </c>
      <c r="V135" s="98">
        <v>27.382307020863003</v>
      </c>
      <c r="W135" s="98">
        <v>28.160259098740443</v>
      </c>
      <c r="DA135" s="63" t="s">
        <v>1662</v>
      </c>
    </row>
    <row r="136" spans="1:105" ht="12" customHeight="1" x14ac:dyDescent="0.25">
      <c r="A136" s="108" t="s">
        <v>52</v>
      </c>
      <c r="B136" s="98">
        <v>8.4983901641053023</v>
      </c>
      <c r="C136" s="98">
        <v>7.9393077624978083</v>
      </c>
      <c r="D136" s="98">
        <v>7.8505952787766136</v>
      </c>
      <c r="E136" s="98">
        <v>8.2556654630681088</v>
      </c>
      <c r="F136" s="98">
        <v>8.5646835668693502</v>
      </c>
      <c r="G136" s="98">
        <v>8.9316308000710531</v>
      </c>
      <c r="H136" s="98">
        <v>11.362247128184897</v>
      </c>
      <c r="I136" s="98">
        <v>14.277128390353139</v>
      </c>
      <c r="J136" s="98">
        <v>17.302374842900175</v>
      </c>
      <c r="K136" s="98">
        <v>20.509174307398066</v>
      </c>
      <c r="L136" s="98">
        <v>23.549504421227773</v>
      </c>
      <c r="M136" s="98">
        <v>45.65788309391862</v>
      </c>
      <c r="N136" s="98">
        <v>49.590216480126429</v>
      </c>
      <c r="O136" s="98">
        <v>52.958304218420167</v>
      </c>
      <c r="P136" s="98">
        <v>56.364618286900559</v>
      </c>
      <c r="Q136" s="98">
        <v>59.1626276635658</v>
      </c>
      <c r="R136" s="98">
        <v>62.978856736379697</v>
      </c>
      <c r="S136" s="98">
        <v>64.938619854569723</v>
      </c>
      <c r="T136" s="98">
        <v>70.077963275633834</v>
      </c>
      <c r="U136" s="98">
        <v>73.565931773691446</v>
      </c>
      <c r="V136" s="98">
        <v>75.088055358782228</v>
      </c>
      <c r="W136" s="98">
        <v>75.478740461644747</v>
      </c>
      <c r="DA136" s="63" t="s">
        <v>1663</v>
      </c>
    </row>
    <row r="137" spans="1:105" ht="12" customHeight="1" x14ac:dyDescent="0.25">
      <c r="A137" s="121" t="s">
        <v>54</v>
      </c>
      <c r="B137" s="122">
        <v>337.76329960890797</v>
      </c>
      <c r="C137" s="122">
        <v>328.95881787023541</v>
      </c>
      <c r="D137" s="122">
        <v>332.53476629597986</v>
      </c>
      <c r="E137" s="122">
        <v>322.5369919752473</v>
      </c>
      <c r="F137" s="122">
        <v>291.60473520993605</v>
      </c>
      <c r="G137" s="122">
        <v>301.4957208765324</v>
      </c>
      <c r="H137" s="122">
        <v>308.56976716732788</v>
      </c>
      <c r="I137" s="122">
        <v>339.04336387703836</v>
      </c>
      <c r="J137" s="122">
        <v>351.44444832889712</v>
      </c>
      <c r="K137" s="122">
        <v>313.67257012784455</v>
      </c>
      <c r="L137" s="122">
        <v>406.42300084200144</v>
      </c>
      <c r="M137" s="122">
        <v>423.34712776837728</v>
      </c>
      <c r="N137" s="122">
        <v>461.79745969957276</v>
      </c>
      <c r="O137" s="122">
        <v>490.35447301309785</v>
      </c>
      <c r="P137" s="122">
        <v>454.65995080271921</v>
      </c>
      <c r="Q137" s="122">
        <v>476.72485319479267</v>
      </c>
      <c r="R137" s="122">
        <v>457.93906644511276</v>
      </c>
      <c r="S137" s="122">
        <v>482.93977037199778</v>
      </c>
      <c r="T137" s="122">
        <v>478.9498735501391</v>
      </c>
      <c r="U137" s="122">
        <v>464.41062687310182</v>
      </c>
      <c r="V137" s="122">
        <v>472.57677789493204</v>
      </c>
      <c r="W137" s="122">
        <v>434.77673443956564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175.95115624918981</v>
      </c>
      <c r="C139" s="98">
        <v>164.18290079729607</v>
      </c>
      <c r="D139" s="98">
        <v>168.29242134717731</v>
      </c>
      <c r="E139" s="98">
        <v>160.13101361728141</v>
      </c>
      <c r="F139" s="98">
        <v>159.3404480177127</v>
      </c>
      <c r="G139" s="98">
        <v>155.23701989615287</v>
      </c>
      <c r="H139" s="98">
        <v>150.94297508179807</v>
      </c>
      <c r="I139" s="98">
        <v>163.29431925795234</v>
      </c>
      <c r="J139" s="98">
        <v>153.89484208294198</v>
      </c>
      <c r="K139" s="98">
        <v>159.13330085875413</v>
      </c>
      <c r="L139" s="98">
        <v>169.30669581648436</v>
      </c>
      <c r="M139" s="98">
        <v>182.67922927604613</v>
      </c>
      <c r="N139" s="98">
        <v>183.59067047115056</v>
      </c>
      <c r="O139" s="98">
        <v>188.26512167142738</v>
      </c>
      <c r="P139" s="98">
        <v>193.28731221712695</v>
      </c>
      <c r="Q139" s="98">
        <v>187.92278198794796</v>
      </c>
      <c r="R139" s="98">
        <v>164.75661709841961</v>
      </c>
      <c r="S139" s="98">
        <v>169.41093025657983</v>
      </c>
      <c r="T139" s="98">
        <v>161.95175023120856</v>
      </c>
      <c r="U139" s="98">
        <v>150.98583827354184</v>
      </c>
      <c r="V139" s="98">
        <v>150.59455512801725</v>
      </c>
      <c r="W139" s="98">
        <v>130.83088500738941</v>
      </c>
      <c r="DA139" s="63" t="s">
        <v>1666</v>
      </c>
    </row>
    <row r="140" spans="1:105" ht="12" customHeight="1" x14ac:dyDescent="0.25">
      <c r="A140" s="109" t="s">
        <v>120</v>
      </c>
      <c r="B140" s="33">
        <v>161.81214335971816</v>
      </c>
      <c r="C140" s="33">
        <v>164.77591707293936</v>
      </c>
      <c r="D140" s="33">
        <v>164.24234494880255</v>
      </c>
      <c r="E140" s="33">
        <v>162.40597835796589</v>
      </c>
      <c r="F140" s="33">
        <v>132.26428719222332</v>
      </c>
      <c r="G140" s="33">
        <v>146.25870098037953</v>
      </c>
      <c r="H140" s="33">
        <v>157.62679208552979</v>
      </c>
      <c r="I140" s="33">
        <v>175.74904461908599</v>
      </c>
      <c r="J140" s="33">
        <v>197.54960624595515</v>
      </c>
      <c r="K140" s="33">
        <v>154.53926926909045</v>
      </c>
      <c r="L140" s="33">
        <v>237.11630502551705</v>
      </c>
      <c r="M140" s="33">
        <v>240.66789849233112</v>
      </c>
      <c r="N140" s="33">
        <v>278.20678922842222</v>
      </c>
      <c r="O140" s="33">
        <v>302.08935134167046</v>
      </c>
      <c r="P140" s="33">
        <v>261.37263858559226</v>
      </c>
      <c r="Q140" s="33">
        <v>288.80207120684469</v>
      </c>
      <c r="R140" s="33">
        <v>293.18244934669315</v>
      </c>
      <c r="S140" s="33">
        <v>313.52884011541795</v>
      </c>
      <c r="T140" s="33">
        <v>316.99812331893054</v>
      </c>
      <c r="U140" s="33">
        <v>313.42478859955997</v>
      </c>
      <c r="V140" s="33">
        <v>321.98222276691479</v>
      </c>
      <c r="W140" s="33">
        <v>303.9458494321762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3802.5239898507484</v>
      </c>
      <c r="C142" s="117">
        <f t="shared" si="25"/>
        <v>3886.7382106684217</v>
      </c>
      <c r="D142" s="117">
        <f t="shared" si="25"/>
        <v>3688.4226127213756</v>
      </c>
      <c r="E142" s="117">
        <f t="shared" si="25"/>
        <v>4057.3092728109755</v>
      </c>
      <c r="F142" s="117">
        <f t="shared" si="25"/>
        <v>4086.1450376464195</v>
      </c>
      <c r="G142" s="117">
        <f t="shared" si="25"/>
        <v>4076.0436534164205</v>
      </c>
      <c r="H142" s="117">
        <f t="shared" si="25"/>
        <v>3930.0796647508923</v>
      </c>
      <c r="I142" s="117">
        <f t="shared" si="25"/>
        <v>3908.0732580863119</v>
      </c>
      <c r="J142" s="117">
        <f t="shared" si="25"/>
        <v>4285.5074201672642</v>
      </c>
      <c r="K142" s="117">
        <f t="shared" si="25"/>
        <v>4497.3311921802306</v>
      </c>
      <c r="L142" s="117">
        <f t="shared" si="25"/>
        <v>5301.9845326526329</v>
      </c>
      <c r="M142" s="117">
        <f t="shared" si="25"/>
        <v>4706.9152497703399</v>
      </c>
      <c r="N142" s="117">
        <f t="shared" si="25"/>
        <v>5570.0794888809787</v>
      </c>
      <c r="O142" s="117">
        <f t="shared" si="25"/>
        <v>6262.1970669949242</v>
      </c>
      <c r="P142" s="117">
        <f t="shared" si="25"/>
        <v>5289.1747423710131</v>
      </c>
      <c r="Q142" s="117">
        <f t="shared" si="25"/>
        <v>5666.4453169304779</v>
      </c>
      <c r="R142" s="117">
        <f t="shared" ref="R142:V142" si="26">R143+R146+R148+R161</f>
        <v>6065.3514267396404</v>
      </c>
      <c r="S142" s="117">
        <f t="shared" si="26"/>
        <v>6000.1058951461791</v>
      </c>
      <c r="T142" s="117">
        <f t="shared" si="26"/>
        <v>5962.538567358336</v>
      </c>
      <c r="U142" s="117">
        <f t="shared" si="26"/>
        <v>6060.5361915778394</v>
      </c>
      <c r="V142" s="117">
        <f t="shared" si="26"/>
        <v>5610.6839904788221</v>
      </c>
      <c r="W142" s="117">
        <f t="shared" ref="W142" si="27">W143+W146+W148+W161</f>
        <v>6255.3528165743037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3183.1795122460862</v>
      </c>
      <c r="C143" s="122">
        <f t="shared" si="28"/>
        <v>3292.8383813841988</v>
      </c>
      <c r="D143" s="122">
        <f t="shared" si="28"/>
        <v>3093.5826491374314</v>
      </c>
      <c r="E143" s="122">
        <f t="shared" si="28"/>
        <v>3405.4763058292492</v>
      </c>
      <c r="F143" s="122">
        <f t="shared" si="28"/>
        <v>3493.7165905806446</v>
      </c>
      <c r="G143" s="122">
        <f t="shared" si="28"/>
        <v>3485.0814539374087</v>
      </c>
      <c r="H143" s="122">
        <f t="shared" si="28"/>
        <v>3300.7072184850272</v>
      </c>
      <c r="I143" s="122">
        <f t="shared" si="28"/>
        <v>3253.4247632347319</v>
      </c>
      <c r="J143" s="122">
        <f t="shared" si="28"/>
        <v>3596.8003608912345</v>
      </c>
      <c r="K143" s="122">
        <f t="shared" si="28"/>
        <v>3836.1390094772105</v>
      </c>
      <c r="L143" s="122">
        <f t="shared" si="28"/>
        <v>4494.2007332027306</v>
      </c>
      <c r="M143" s="122">
        <f t="shared" si="28"/>
        <v>3823.4460761041878</v>
      </c>
      <c r="N143" s="122">
        <f t="shared" si="28"/>
        <v>4593.0856206592698</v>
      </c>
      <c r="O143" s="122">
        <f t="shared" si="28"/>
        <v>5194.8968925076551</v>
      </c>
      <c r="P143" s="122">
        <f t="shared" si="28"/>
        <v>4279.1542735866742</v>
      </c>
      <c r="Q143" s="122">
        <f t="shared" si="28"/>
        <v>4590.7382718901281</v>
      </c>
      <c r="R143" s="122">
        <f t="shared" ref="R143:V143" si="29">SUM(R144:R145)</f>
        <v>4972.5929452574346</v>
      </c>
      <c r="S143" s="122">
        <f t="shared" si="29"/>
        <v>4839.7590683992275</v>
      </c>
      <c r="T143" s="122">
        <f t="shared" si="29"/>
        <v>4776.7780142886686</v>
      </c>
      <c r="U143" s="122">
        <f t="shared" si="29"/>
        <v>4877.112877976796</v>
      </c>
      <c r="V143" s="122">
        <f t="shared" si="29"/>
        <v>4371.8053664595636</v>
      </c>
      <c r="W143" s="122">
        <f t="shared" ref="W143" si="30">SUM(W144:W145)</f>
        <v>5046.4324492137221</v>
      </c>
      <c r="DA143" s="130" t="s">
        <v>1814</v>
      </c>
    </row>
    <row r="144" spans="1:105" ht="12" customHeight="1" x14ac:dyDescent="0.25">
      <c r="A144" s="97" t="s">
        <v>204</v>
      </c>
      <c r="B144" s="98">
        <v>3151.5515198548969</v>
      </c>
      <c r="C144" s="98">
        <v>3260.9511052966213</v>
      </c>
      <c r="D144" s="98">
        <v>3064.0220616516622</v>
      </c>
      <c r="E144" s="98">
        <v>3374.4257666562239</v>
      </c>
      <c r="F144" s="98">
        <v>3461.6027772570542</v>
      </c>
      <c r="G144" s="98">
        <v>3453.7617234633285</v>
      </c>
      <c r="H144" s="98">
        <v>3271.5691999600413</v>
      </c>
      <c r="I144" s="98">
        <v>3224.7083358258624</v>
      </c>
      <c r="J144" s="98">
        <v>3565.5232912585911</v>
      </c>
      <c r="K144" s="98">
        <v>3803.7329244046559</v>
      </c>
      <c r="L144" s="98">
        <v>4456.4445931216987</v>
      </c>
      <c r="M144" s="98">
        <v>3791.6837000296159</v>
      </c>
      <c r="N144" s="98">
        <v>4555.2995913655741</v>
      </c>
      <c r="O144" s="98">
        <v>5152.537506089182</v>
      </c>
      <c r="P144" s="98">
        <v>4244.4458556953186</v>
      </c>
      <c r="Q144" s="98">
        <v>4553.6902674835756</v>
      </c>
      <c r="R144" s="98">
        <v>4932.6504129275017</v>
      </c>
      <c r="S144" s="98">
        <v>4801.0668026292187</v>
      </c>
      <c r="T144" s="98">
        <v>4738.7382549063132</v>
      </c>
      <c r="U144" s="98">
        <v>4838.3970868042334</v>
      </c>
      <c r="V144" s="98">
        <v>4337.2013588407917</v>
      </c>
      <c r="W144" s="98">
        <v>5006.5716742915365</v>
      </c>
      <c r="DA144" s="63" t="s">
        <v>1815</v>
      </c>
    </row>
    <row r="145" spans="1:105" ht="12" customHeight="1" x14ac:dyDescent="0.25">
      <c r="A145" s="97" t="s">
        <v>53</v>
      </c>
      <c r="B145" s="98">
        <v>31.627992391189391</v>
      </c>
      <c r="C145" s="98">
        <v>31.887276087577469</v>
      </c>
      <c r="D145" s="98">
        <v>29.560587485769378</v>
      </c>
      <c r="E145" s="98">
        <v>31.050539173025307</v>
      </c>
      <c r="F145" s="98">
        <v>32.113813323590357</v>
      </c>
      <c r="G145" s="98">
        <v>31.319730474080266</v>
      </c>
      <c r="H145" s="98">
        <v>29.138018524985725</v>
      </c>
      <c r="I145" s="98">
        <v>28.71642740886962</v>
      </c>
      <c r="J145" s="98">
        <v>31.277069632643325</v>
      </c>
      <c r="K145" s="98">
        <v>32.406085072554504</v>
      </c>
      <c r="L145" s="98">
        <v>37.756140081031617</v>
      </c>
      <c r="M145" s="98">
        <v>31.762376074571939</v>
      </c>
      <c r="N145" s="98">
        <v>37.786029293696004</v>
      </c>
      <c r="O145" s="98">
        <v>42.359386418473107</v>
      </c>
      <c r="P145" s="98">
        <v>34.708417891355914</v>
      </c>
      <c r="Q145" s="98">
        <v>37.048004406552913</v>
      </c>
      <c r="R145" s="98">
        <v>39.942532329933186</v>
      </c>
      <c r="S145" s="98">
        <v>38.692265770009087</v>
      </c>
      <c r="T145" s="98">
        <v>38.039759382355165</v>
      </c>
      <c r="U145" s="98">
        <v>38.715791172562625</v>
      </c>
      <c r="V145" s="98">
        <v>34.604007618771817</v>
      </c>
      <c r="W145" s="98">
        <v>39.860774922185144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15.289037903411252</v>
      </c>
      <c r="C146" s="122">
        <f t="shared" si="31"/>
        <v>19.743463456653782</v>
      </c>
      <c r="D146" s="122">
        <f t="shared" si="31"/>
        <v>16.294672703303945</v>
      </c>
      <c r="E146" s="122">
        <f t="shared" si="31"/>
        <v>57.165587218731538</v>
      </c>
      <c r="F146" s="122">
        <f t="shared" si="31"/>
        <v>19.004133853698413</v>
      </c>
      <c r="G146" s="122">
        <f t="shared" si="31"/>
        <v>28.326771765841936</v>
      </c>
      <c r="H146" s="122">
        <f t="shared" si="31"/>
        <v>42.419314899846732</v>
      </c>
      <c r="I146" s="122">
        <f t="shared" si="31"/>
        <v>20.788568103874102</v>
      </c>
      <c r="J146" s="122">
        <f t="shared" si="31"/>
        <v>22.75017144476848</v>
      </c>
      <c r="K146" s="122">
        <f t="shared" si="31"/>
        <v>29.319392833155369</v>
      </c>
      <c r="L146" s="122">
        <f t="shared" si="31"/>
        <v>32.574525755862695</v>
      </c>
      <c r="M146" s="122">
        <f t="shared" si="31"/>
        <v>37.24212745114</v>
      </c>
      <c r="N146" s="122">
        <f t="shared" si="31"/>
        <v>41.914936294407916</v>
      </c>
      <c r="O146" s="122">
        <f t="shared" si="31"/>
        <v>48.524610812929872</v>
      </c>
      <c r="P146" s="122">
        <f t="shared" si="31"/>
        <v>54.347761971393254</v>
      </c>
      <c r="Q146" s="122">
        <f t="shared" si="31"/>
        <v>59.877820069409331</v>
      </c>
      <c r="R146" s="122">
        <f t="shared" si="31"/>
        <v>73.789614973129389</v>
      </c>
      <c r="S146" s="122">
        <f t="shared" si="31"/>
        <v>74.639172008730128</v>
      </c>
      <c r="T146" s="122">
        <f t="shared" si="31"/>
        <v>84.281068417552873</v>
      </c>
      <c r="U146" s="122">
        <f t="shared" si="31"/>
        <v>95.591392097079037</v>
      </c>
      <c r="V146" s="122">
        <f t="shared" si="31"/>
        <v>120.7246148702866</v>
      </c>
      <c r="W146" s="122">
        <f t="shared" si="31"/>
        <v>131.45098993011922</v>
      </c>
      <c r="DA146" s="130" t="s">
        <v>1817</v>
      </c>
    </row>
    <row r="147" spans="1:105" ht="12" customHeight="1" x14ac:dyDescent="0.25">
      <c r="A147" s="97" t="s">
        <v>53</v>
      </c>
      <c r="B147" s="98">
        <v>15.289037903411252</v>
      </c>
      <c r="C147" s="98">
        <v>19.743463456653782</v>
      </c>
      <c r="D147" s="98">
        <v>16.294672703303945</v>
      </c>
      <c r="E147" s="98">
        <v>57.165587218731538</v>
      </c>
      <c r="F147" s="98">
        <v>19.004133853698413</v>
      </c>
      <c r="G147" s="98">
        <v>28.326771765841936</v>
      </c>
      <c r="H147" s="98">
        <v>42.419314899846732</v>
      </c>
      <c r="I147" s="98">
        <v>20.788568103874102</v>
      </c>
      <c r="J147" s="98">
        <v>22.75017144476848</v>
      </c>
      <c r="K147" s="98">
        <v>29.319392833155369</v>
      </c>
      <c r="L147" s="98">
        <v>32.574525755862695</v>
      </c>
      <c r="M147" s="98">
        <v>37.24212745114</v>
      </c>
      <c r="N147" s="98">
        <v>41.914936294407916</v>
      </c>
      <c r="O147" s="98">
        <v>48.524610812929872</v>
      </c>
      <c r="P147" s="98">
        <v>54.347761971393254</v>
      </c>
      <c r="Q147" s="98">
        <v>59.877820069409331</v>
      </c>
      <c r="R147" s="98">
        <v>73.789614973129389</v>
      </c>
      <c r="S147" s="98">
        <v>74.639172008730128</v>
      </c>
      <c r="T147" s="98">
        <v>84.281068417552873</v>
      </c>
      <c r="U147" s="98">
        <v>95.591392097079037</v>
      </c>
      <c r="V147" s="98">
        <v>120.7246148702866</v>
      </c>
      <c r="W147" s="98">
        <v>131.45098993011922</v>
      </c>
      <c r="DA147" s="63" t="s">
        <v>1818</v>
      </c>
    </row>
    <row r="148" spans="1:105" ht="12" customHeight="1" x14ac:dyDescent="0.25">
      <c r="A148" s="121" t="s">
        <v>55</v>
      </c>
      <c r="B148" s="122">
        <v>373.26008560995882</v>
      </c>
      <c r="C148" s="122">
        <v>347.8669872755703</v>
      </c>
      <c r="D148" s="122">
        <v>349.55112088918384</v>
      </c>
      <c r="E148" s="122">
        <v>371.46543083477792</v>
      </c>
      <c r="F148" s="122">
        <v>373.24335652118981</v>
      </c>
      <c r="G148" s="122">
        <v>353.55314966947196</v>
      </c>
      <c r="H148" s="122">
        <v>370.97474264809347</v>
      </c>
      <c r="I148" s="122">
        <v>395.69520723816026</v>
      </c>
      <c r="J148" s="122">
        <v>416.41583687249721</v>
      </c>
      <c r="K148" s="122">
        <v>412.32147646492371</v>
      </c>
      <c r="L148" s="122">
        <v>484.41387902864051</v>
      </c>
      <c r="M148" s="122">
        <v>543.87848213542543</v>
      </c>
      <c r="N148" s="122">
        <v>602.0828660180099</v>
      </c>
      <c r="O148" s="122">
        <v>663.24408396924957</v>
      </c>
      <c r="P148" s="122">
        <v>628.40554900400173</v>
      </c>
      <c r="Q148" s="122">
        <v>669.05487120430803</v>
      </c>
      <c r="R148" s="122">
        <v>681.48473324960196</v>
      </c>
      <c r="S148" s="122">
        <v>726.67443458408593</v>
      </c>
      <c r="T148" s="122">
        <v>741.29454112160636</v>
      </c>
      <c r="U148" s="122">
        <v>734.10758772091708</v>
      </c>
      <c r="V148" s="122">
        <v>754.1047434406031</v>
      </c>
      <c r="W148" s="122">
        <v>737.47162063957103</v>
      </c>
      <c r="DA148" s="130" t="s">
        <v>1819</v>
      </c>
    </row>
    <row r="149" spans="1:105" ht="12" customHeight="1" x14ac:dyDescent="0.25">
      <c r="A149" s="97" t="s">
        <v>132</v>
      </c>
      <c r="B149" s="98">
        <v>14.870351291926934</v>
      </c>
      <c r="C149" s="98">
        <v>14.798199983827683</v>
      </c>
      <c r="D149" s="98">
        <v>15.741607972443136</v>
      </c>
      <c r="E149" s="98">
        <v>18.120484492641719</v>
      </c>
      <c r="F149" s="98">
        <v>18.631662251120858</v>
      </c>
      <c r="G149" s="98">
        <v>18.964981752279623</v>
      </c>
      <c r="H149" s="98">
        <v>20.538295441610746</v>
      </c>
      <c r="I149" s="98">
        <v>23.375612817417466</v>
      </c>
      <c r="J149" s="98">
        <v>25.290420966791515</v>
      </c>
      <c r="K149" s="98">
        <v>26.54847494471219</v>
      </c>
      <c r="L149" s="98">
        <v>33.246283437203779</v>
      </c>
      <c r="M149" s="98">
        <v>32.794174073142237</v>
      </c>
      <c r="N149" s="98">
        <v>30.87782198561268</v>
      </c>
      <c r="O149" s="98">
        <v>30.030043939070854</v>
      </c>
      <c r="P149" s="98">
        <v>29.070751385262614</v>
      </c>
      <c r="Q149" s="98">
        <v>27.128074894952917</v>
      </c>
      <c r="R149" s="98">
        <v>25.606105448792128</v>
      </c>
      <c r="S149" s="98">
        <v>25.409778968493665</v>
      </c>
      <c r="T149" s="98">
        <v>25.153218559954457</v>
      </c>
      <c r="U149" s="98">
        <v>25.190125250373345</v>
      </c>
      <c r="V149" s="98">
        <v>25.330684351994996</v>
      </c>
      <c r="W149" s="98">
        <v>33.364210776095867</v>
      </c>
      <c r="DA149" s="63" t="s">
        <v>1820</v>
      </c>
    </row>
    <row r="150" spans="1:105" ht="12" customHeight="1" x14ac:dyDescent="0.25">
      <c r="A150" s="97" t="s">
        <v>131</v>
      </c>
      <c r="B150" s="98">
        <v>5.2691169435636464E-3</v>
      </c>
      <c r="C150" s="98">
        <v>5.2499778794520488E-3</v>
      </c>
      <c r="D150" s="98">
        <v>5.2875822040594923E-3</v>
      </c>
      <c r="E150" s="98">
        <v>6.2779960668627628E-3</v>
      </c>
      <c r="F150" s="98">
        <v>6.4835297330059372E-3</v>
      </c>
      <c r="G150" s="98">
        <v>7.4044360897666354E-3</v>
      </c>
      <c r="H150" s="98">
        <v>9.3602943464538412E-3</v>
      </c>
      <c r="I150" s="98">
        <v>1.3619071168174684E-2</v>
      </c>
      <c r="J150" s="98">
        <v>1.6234100671912746E-2</v>
      </c>
      <c r="K150" s="98">
        <v>2.155663522876388E-2</v>
      </c>
      <c r="L150" s="98">
        <v>4.070361793405973E-2</v>
      </c>
      <c r="M150" s="98">
        <v>4.4675025003015484E-2</v>
      </c>
      <c r="N150" s="98">
        <v>4.0929096330425935E-2</v>
      </c>
      <c r="O150" s="98">
        <v>3.9074480528417228E-2</v>
      </c>
      <c r="P150" s="98">
        <v>4.0531088660294388E-2</v>
      </c>
      <c r="Q150" s="98">
        <v>3.9019234642086308E-2</v>
      </c>
      <c r="R150" s="98">
        <v>3.7142222524101633E-2</v>
      </c>
      <c r="S150" s="98">
        <v>3.5225760517813745E-2</v>
      </c>
      <c r="T150" s="98">
        <v>3.5774398041282802E-2</v>
      </c>
      <c r="U150" s="98">
        <v>3.6528040294126853E-2</v>
      </c>
      <c r="V150" s="98">
        <v>3.4138461321850749E-2</v>
      </c>
      <c r="W150" s="98">
        <v>6.1394524326115876E-2</v>
      </c>
      <c r="DA150" s="63" t="s">
        <v>1821</v>
      </c>
    </row>
    <row r="151" spans="1:105" ht="12" customHeight="1" x14ac:dyDescent="0.25">
      <c r="A151" s="100" t="s">
        <v>204</v>
      </c>
      <c r="B151" s="101">
        <v>1.3902148986076309E-3</v>
      </c>
      <c r="C151" s="101">
        <v>1.2403566276036056E-3</v>
      </c>
      <c r="D151" s="101">
        <v>1.1400997699946981E-3</v>
      </c>
      <c r="E151" s="101">
        <v>1.5073761535599553E-3</v>
      </c>
      <c r="F151" s="101">
        <v>1.5136744384960567E-3</v>
      </c>
      <c r="G151" s="101">
        <v>1.5833214191642007E-3</v>
      </c>
      <c r="H151" s="101">
        <v>1.9134027934029833E-3</v>
      </c>
      <c r="I151" s="101">
        <v>3.3664229760289595E-3</v>
      </c>
      <c r="J151" s="101">
        <v>3.7192316165556858E-3</v>
      </c>
      <c r="K151" s="101">
        <v>4.5373176665623478E-3</v>
      </c>
      <c r="L151" s="101">
        <v>1.8369147993802418E-2</v>
      </c>
      <c r="M151" s="101">
        <v>8.9585422961311369E-3</v>
      </c>
      <c r="N151" s="101">
        <v>1.0375536371687664E-2</v>
      </c>
      <c r="O151" s="101">
        <v>1.0331539609829E-2</v>
      </c>
      <c r="P151" s="101">
        <v>7.7313378807811247E-3</v>
      </c>
      <c r="Q151" s="101">
        <v>8.560506055159952E-3</v>
      </c>
      <c r="R151" s="101">
        <v>7.5653588401700406E-3</v>
      </c>
      <c r="S151" s="101">
        <v>8.0724539723037031E-3</v>
      </c>
      <c r="T151" s="101">
        <v>8.167133814565946E-3</v>
      </c>
      <c r="U151" s="101">
        <v>7.6954789824927082E-3</v>
      </c>
      <c r="V151" s="101">
        <v>7.4592638597135918E-3</v>
      </c>
      <c r="W151" s="101">
        <v>1.3915374167842401E-2</v>
      </c>
      <c r="DA151" s="131" t="s">
        <v>1822</v>
      </c>
    </row>
    <row r="152" spans="1:105" ht="12" customHeight="1" x14ac:dyDescent="0.25">
      <c r="A152" s="103" t="s">
        <v>52</v>
      </c>
      <c r="B152" s="104">
        <v>3.878902044956016E-3</v>
      </c>
      <c r="C152" s="104">
        <v>4.0096212518484437E-3</v>
      </c>
      <c r="D152" s="104">
        <v>4.1474824340647937E-3</v>
      </c>
      <c r="E152" s="104">
        <v>4.7706199133028078E-3</v>
      </c>
      <c r="F152" s="104">
        <v>4.9698552945098805E-3</v>
      </c>
      <c r="G152" s="104">
        <v>5.8211146706024352E-3</v>
      </c>
      <c r="H152" s="104">
        <v>7.4468915530508575E-3</v>
      </c>
      <c r="I152" s="104">
        <v>1.0252648192145724E-2</v>
      </c>
      <c r="J152" s="104">
        <v>1.2514869055357061E-2</v>
      </c>
      <c r="K152" s="104">
        <v>1.7019317562201531E-2</v>
      </c>
      <c r="L152" s="104">
        <v>2.2334469940257312E-2</v>
      </c>
      <c r="M152" s="104">
        <v>3.571648270688435E-2</v>
      </c>
      <c r="N152" s="104">
        <v>3.055355995873827E-2</v>
      </c>
      <c r="O152" s="104">
        <v>2.8742940918588228E-2</v>
      </c>
      <c r="P152" s="104">
        <v>3.2799750779513262E-2</v>
      </c>
      <c r="Q152" s="104">
        <v>3.0458728586926356E-2</v>
      </c>
      <c r="R152" s="104">
        <v>2.957686368393159E-2</v>
      </c>
      <c r="S152" s="104">
        <v>2.7153306545510042E-2</v>
      </c>
      <c r="T152" s="104">
        <v>2.7607264226716857E-2</v>
      </c>
      <c r="U152" s="104">
        <v>2.8832561311634145E-2</v>
      </c>
      <c r="V152" s="104">
        <v>2.667919746213716E-2</v>
      </c>
      <c r="W152" s="104">
        <v>4.7479150158273475E-2</v>
      </c>
      <c r="DA152" s="132" t="s">
        <v>1823</v>
      </c>
    </row>
    <row r="153" spans="1:105" ht="12" customHeight="1" x14ac:dyDescent="0.25">
      <c r="A153" s="106" t="s">
        <v>124</v>
      </c>
      <c r="B153" s="101">
        <v>39.689027667776557</v>
      </c>
      <c r="C153" s="101">
        <v>37.583678608262716</v>
      </c>
      <c r="D153" s="101">
        <v>37.263847495102226</v>
      </c>
      <c r="E153" s="101">
        <v>34.990175033682817</v>
      </c>
      <c r="F153" s="101">
        <v>34.430108662715512</v>
      </c>
      <c r="G153" s="101">
        <v>33.076880021962282</v>
      </c>
      <c r="H153" s="101">
        <v>30.677631401696988</v>
      </c>
      <c r="I153" s="101">
        <v>31.403840575418446</v>
      </c>
      <c r="J153" s="101">
        <v>28.25839062290601</v>
      </c>
      <c r="K153" s="101">
        <v>28.345824984358117</v>
      </c>
      <c r="L153" s="101">
        <v>28.635080662616009</v>
      </c>
      <c r="M153" s="101">
        <v>29.203944511306716</v>
      </c>
      <c r="N153" s="101">
        <v>26.933635907807517</v>
      </c>
      <c r="O153" s="101">
        <v>26.168449745821889</v>
      </c>
      <c r="P153" s="101">
        <v>26.286382605369035</v>
      </c>
      <c r="Q153" s="101">
        <v>25.602501980809905</v>
      </c>
      <c r="R153" s="101">
        <v>25.548809859085569</v>
      </c>
      <c r="S153" s="101">
        <v>26.512578720398594</v>
      </c>
      <c r="T153" s="101">
        <v>26.881457797379614</v>
      </c>
      <c r="U153" s="101">
        <v>24.916277293597087</v>
      </c>
      <c r="V153" s="101">
        <v>24.339604515624121</v>
      </c>
      <c r="W153" s="101">
        <v>25.049426165793804</v>
      </c>
      <c r="DA153" s="131" t="s">
        <v>1824</v>
      </c>
    </row>
    <row r="154" spans="1:105" ht="12" customHeight="1" x14ac:dyDescent="0.25">
      <c r="A154" s="107" t="s">
        <v>123</v>
      </c>
      <c r="B154" s="104">
        <v>1.4262746170722563E-2</v>
      </c>
      <c r="C154" s="104">
        <v>1.3316919071600816E-2</v>
      </c>
      <c r="D154" s="104">
        <v>1.3342816733986337E-2</v>
      </c>
      <c r="E154" s="104">
        <v>1.1714220180778912E-2</v>
      </c>
      <c r="F154" s="104">
        <v>1.1996718062471592E-2</v>
      </c>
      <c r="G154" s="104">
        <v>1.3231324999473996E-2</v>
      </c>
      <c r="H154" s="104">
        <v>1.3924301430632157E-2</v>
      </c>
      <c r="I154" s="104">
        <v>1.8171838018477129E-2</v>
      </c>
      <c r="J154" s="104">
        <v>1.740255312337256E-2</v>
      </c>
      <c r="K154" s="104">
        <v>2.3045380524534424E-2</v>
      </c>
      <c r="L154" s="104">
        <v>3.1784520344987306E-2</v>
      </c>
      <c r="M154" s="104">
        <v>4.0142375989998098E-2</v>
      </c>
      <c r="N154" s="104">
        <v>3.6041289362903794E-2</v>
      </c>
      <c r="O154" s="104">
        <v>3.1965766853103428E-2</v>
      </c>
      <c r="P154" s="104">
        <v>3.6844640901707228E-2</v>
      </c>
      <c r="Q154" s="104">
        <v>3.4180024168027553E-2</v>
      </c>
      <c r="R154" s="104">
        <v>3.4952702186306139E-2</v>
      </c>
      <c r="S154" s="104">
        <v>3.5767569972800659E-2</v>
      </c>
      <c r="T154" s="104">
        <v>3.8953996299072841E-2</v>
      </c>
      <c r="U154" s="104">
        <v>3.6942920178646019E-2</v>
      </c>
      <c r="V154" s="104">
        <v>3.6262845680056874E-2</v>
      </c>
      <c r="W154" s="104">
        <v>4.1467400888050746E-2</v>
      </c>
      <c r="DA154" s="132" t="s">
        <v>1825</v>
      </c>
    </row>
    <row r="155" spans="1:105" ht="12" customHeight="1" x14ac:dyDescent="0.25">
      <c r="A155" s="108" t="s">
        <v>50</v>
      </c>
      <c r="B155" s="98">
        <v>3.7633067100989719E-3</v>
      </c>
      <c r="C155" s="98">
        <v>3.1461467744273277E-3</v>
      </c>
      <c r="D155" s="98">
        <v>2.8777544295210075E-3</v>
      </c>
      <c r="E155" s="98">
        <v>2.8122952785422576E-3</v>
      </c>
      <c r="F155" s="98">
        <v>2.8007607285424042E-3</v>
      </c>
      <c r="G155" s="98">
        <v>2.8297772925168821E-3</v>
      </c>
      <c r="H155" s="98">
        <v>2.8462836997935567E-3</v>
      </c>
      <c r="I155" s="98">
        <v>4.4925240055135379E-3</v>
      </c>
      <c r="J155" s="98">
        <v>3.9849170644363123E-3</v>
      </c>
      <c r="K155" s="98">
        <v>4.849764062036614E-3</v>
      </c>
      <c r="L155" s="98">
        <v>1.4326373667144491E-2</v>
      </c>
      <c r="M155" s="98">
        <v>8.0335598695972232E-3</v>
      </c>
      <c r="N155" s="98">
        <v>9.1308507436126569E-3</v>
      </c>
      <c r="O155" s="98">
        <v>8.4483235898922347E-3</v>
      </c>
      <c r="P155" s="98">
        <v>7.0279112237084133E-3</v>
      </c>
      <c r="Q155" s="98">
        <v>7.4897526251695764E-3</v>
      </c>
      <c r="R155" s="98">
        <v>7.1133940622071807E-3</v>
      </c>
      <c r="S155" s="98">
        <v>8.1925256081692606E-3</v>
      </c>
      <c r="T155" s="98">
        <v>8.8911071581214869E-3</v>
      </c>
      <c r="U155" s="98">
        <v>7.7811999403421088E-3</v>
      </c>
      <c r="V155" s="98">
        <v>7.9397077191618089E-3</v>
      </c>
      <c r="W155" s="98">
        <v>9.307361641832131E-3</v>
      </c>
      <c r="DA155" s="63" t="s">
        <v>1826</v>
      </c>
    </row>
    <row r="156" spans="1:105" ht="12" customHeight="1" x14ac:dyDescent="0.25">
      <c r="A156" s="108" t="s">
        <v>52</v>
      </c>
      <c r="B156" s="98">
        <v>1.0499439460623591E-2</v>
      </c>
      <c r="C156" s="98">
        <v>1.0170772297173489E-2</v>
      </c>
      <c r="D156" s="98">
        <v>1.046506230446533E-2</v>
      </c>
      <c r="E156" s="98">
        <v>8.9019249022366537E-3</v>
      </c>
      <c r="F156" s="98">
        <v>9.1959573339291875E-3</v>
      </c>
      <c r="G156" s="98">
        <v>1.0401547706957113E-2</v>
      </c>
      <c r="H156" s="98">
        <v>1.10780177308386E-2</v>
      </c>
      <c r="I156" s="98">
        <v>1.367931401296359E-2</v>
      </c>
      <c r="J156" s="98">
        <v>1.3417636058936248E-2</v>
      </c>
      <c r="K156" s="98">
        <v>1.8195616462497809E-2</v>
      </c>
      <c r="L156" s="98">
        <v>1.7458146677842814E-2</v>
      </c>
      <c r="M156" s="98">
        <v>3.2108816120400875E-2</v>
      </c>
      <c r="N156" s="98">
        <v>2.6910438619291134E-2</v>
      </c>
      <c r="O156" s="98">
        <v>2.3517443263211191E-2</v>
      </c>
      <c r="P156" s="98">
        <v>2.9816729677998817E-2</v>
      </c>
      <c r="Q156" s="98">
        <v>2.6690271542857975E-2</v>
      </c>
      <c r="R156" s="98">
        <v>2.783930812409896E-2</v>
      </c>
      <c r="S156" s="98">
        <v>2.7575044364631398E-2</v>
      </c>
      <c r="T156" s="98">
        <v>3.0062889140951354E-2</v>
      </c>
      <c r="U156" s="98">
        <v>2.9161720238303913E-2</v>
      </c>
      <c r="V156" s="98">
        <v>2.8323137960895067E-2</v>
      </c>
      <c r="W156" s="98">
        <v>3.2160039246218616E-2</v>
      </c>
      <c r="DA156" s="63" t="s">
        <v>1827</v>
      </c>
    </row>
    <row r="157" spans="1:105" ht="12" customHeight="1" x14ac:dyDescent="0.25">
      <c r="A157" s="106" t="s">
        <v>122</v>
      </c>
      <c r="B157" s="101">
        <v>307.13446747874463</v>
      </c>
      <c r="C157" s="101">
        <v>285.07079616774701</v>
      </c>
      <c r="D157" s="101">
        <v>286.51898159952015</v>
      </c>
      <c r="E157" s="101">
        <v>307.47207724578266</v>
      </c>
      <c r="F157" s="101">
        <v>308.98938274680017</v>
      </c>
      <c r="G157" s="101">
        <v>290.13098270076699</v>
      </c>
      <c r="H157" s="101">
        <v>305.45574848164966</v>
      </c>
      <c r="I157" s="101">
        <v>321.91770600533687</v>
      </c>
      <c r="J157" s="101">
        <v>340.3864145403852</v>
      </c>
      <c r="K157" s="101">
        <v>331.4189399362549</v>
      </c>
      <c r="L157" s="101">
        <v>379.5863240822024</v>
      </c>
      <c r="M157" s="101">
        <v>424.74342145290996</v>
      </c>
      <c r="N157" s="101">
        <v>477.77745123238157</v>
      </c>
      <c r="O157" s="101">
        <v>534.99883104313801</v>
      </c>
      <c r="P157" s="101">
        <v>503.34263452782454</v>
      </c>
      <c r="Q157" s="101">
        <v>540.46695028155341</v>
      </c>
      <c r="R157" s="101">
        <v>551.17810533852492</v>
      </c>
      <c r="S157" s="101">
        <v>590.43552365765015</v>
      </c>
      <c r="T157" s="101">
        <v>598.37106024888726</v>
      </c>
      <c r="U157" s="101">
        <v>590.70575387889903</v>
      </c>
      <c r="V157" s="101">
        <v>608.20767456543592</v>
      </c>
      <c r="W157" s="101">
        <v>581.63072149641982</v>
      </c>
      <c r="DA157" s="131" t="s">
        <v>1828</v>
      </c>
    </row>
    <row r="158" spans="1:105" ht="12" customHeight="1" x14ac:dyDescent="0.25">
      <c r="A158" s="107" t="s">
        <v>121</v>
      </c>
      <c r="B158" s="104">
        <v>11.546707308396424</v>
      </c>
      <c r="C158" s="104">
        <v>10.395745618781842</v>
      </c>
      <c r="D158" s="104">
        <v>10.008053423180314</v>
      </c>
      <c r="E158" s="104">
        <v>10.864701846423065</v>
      </c>
      <c r="F158" s="104">
        <v>11.173722612757778</v>
      </c>
      <c r="G158" s="104">
        <v>11.359669433373821</v>
      </c>
      <c r="H158" s="104">
        <v>14.27978272735896</v>
      </c>
      <c r="I158" s="104">
        <v>18.966256930800856</v>
      </c>
      <c r="J158" s="104">
        <v>22.446974088619193</v>
      </c>
      <c r="K158" s="104">
        <v>25.963634583845192</v>
      </c>
      <c r="L158" s="104">
        <v>42.873702708339295</v>
      </c>
      <c r="M158" s="104">
        <v>57.052124697073566</v>
      </c>
      <c r="N158" s="104">
        <v>66.416986506514817</v>
      </c>
      <c r="O158" s="104">
        <v>71.975718993837276</v>
      </c>
      <c r="P158" s="104">
        <v>69.628404755983524</v>
      </c>
      <c r="Q158" s="104">
        <v>75.78414478818172</v>
      </c>
      <c r="R158" s="104">
        <v>79.079617678488958</v>
      </c>
      <c r="S158" s="104">
        <v>84.245559907052865</v>
      </c>
      <c r="T158" s="104">
        <v>90.81407612104465</v>
      </c>
      <c r="U158" s="104">
        <v>93.221960337574785</v>
      </c>
      <c r="V158" s="104">
        <v>96.156378700546128</v>
      </c>
      <c r="W158" s="104">
        <v>97.324400276047371</v>
      </c>
      <c r="DA158" s="132" t="s">
        <v>1829</v>
      </c>
    </row>
    <row r="159" spans="1:105" ht="12" customHeight="1" x14ac:dyDescent="0.25">
      <c r="A159" s="108" t="s">
        <v>53</v>
      </c>
      <c r="B159" s="98">
        <v>3.0483171442911225</v>
      </c>
      <c r="C159" s="98">
        <v>2.4564378562840328</v>
      </c>
      <c r="D159" s="98">
        <v>2.1574581444037002</v>
      </c>
      <c r="E159" s="98">
        <v>2.6090363833549559</v>
      </c>
      <c r="F159" s="98">
        <v>2.6090390458884274</v>
      </c>
      <c r="G159" s="98">
        <v>2.4280386333027684</v>
      </c>
      <c r="H159" s="98">
        <v>2.9175355991740624</v>
      </c>
      <c r="I159" s="98">
        <v>4.6891285404477161</v>
      </c>
      <c r="J159" s="98">
        <v>5.1445992457190179</v>
      </c>
      <c r="K159" s="98">
        <v>5.4544602764471248</v>
      </c>
      <c r="L159" s="98">
        <v>19.324198287111518</v>
      </c>
      <c r="M159" s="98">
        <v>11.394241603154946</v>
      </c>
      <c r="N159" s="98">
        <v>16.826770026388385</v>
      </c>
      <c r="O159" s="98">
        <v>19.017414775417109</v>
      </c>
      <c r="P159" s="98">
        <v>13.263786469082969</v>
      </c>
      <c r="Q159" s="98">
        <v>16.621517124615927</v>
      </c>
      <c r="R159" s="98">
        <v>16.100760942109257</v>
      </c>
      <c r="S159" s="98">
        <v>19.306940052483146</v>
      </c>
      <c r="T159" s="98">
        <v>20.736112845410808</v>
      </c>
      <c r="U159" s="98">
        <v>19.656028563883343</v>
      </c>
      <c r="V159" s="98">
        <v>21.068323341763893</v>
      </c>
      <c r="W159" s="98">
        <v>21.845659814402623</v>
      </c>
      <c r="DA159" s="63" t="s">
        <v>1830</v>
      </c>
    </row>
    <row r="160" spans="1:105" ht="12" customHeight="1" x14ac:dyDescent="0.25">
      <c r="A160" s="108" t="s">
        <v>52</v>
      </c>
      <c r="B160" s="98">
        <v>8.4983901641053023</v>
      </c>
      <c r="C160" s="98">
        <v>7.9393077624978083</v>
      </c>
      <c r="D160" s="98">
        <v>7.8505952787766136</v>
      </c>
      <c r="E160" s="98">
        <v>8.2556654630681088</v>
      </c>
      <c r="F160" s="98">
        <v>8.5646835668693502</v>
      </c>
      <c r="G160" s="98">
        <v>8.9316308000710531</v>
      </c>
      <c r="H160" s="98">
        <v>11.362247128184897</v>
      </c>
      <c r="I160" s="98">
        <v>14.277128390353139</v>
      </c>
      <c r="J160" s="98">
        <v>17.302374842900175</v>
      </c>
      <c r="K160" s="98">
        <v>20.509174307398066</v>
      </c>
      <c r="L160" s="98">
        <v>23.549504421227773</v>
      </c>
      <c r="M160" s="98">
        <v>45.65788309391862</v>
      </c>
      <c r="N160" s="98">
        <v>49.590216480126429</v>
      </c>
      <c r="O160" s="98">
        <v>52.958304218420167</v>
      </c>
      <c r="P160" s="98">
        <v>56.364618286900559</v>
      </c>
      <c r="Q160" s="98">
        <v>59.1626276635658</v>
      </c>
      <c r="R160" s="98">
        <v>62.978856736379697</v>
      </c>
      <c r="S160" s="98">
        <v>64.938619854569723</v>
      </c>
      <c r="T160" s="98">
        <v>70.077963275633834</v>
      </c>
      <c r="U160" s="98">
        <v>73.565931773691446</v>
      </c>
      <c r="V160" s="98">
        <v>75.088055358782228</v>
      </c>
      <c r="W160" s="98">
        <v>75.478740461644747</v>
      </c>
      <c r="DA160" s="63" t="s">
        <v>1831</v>
      </c>
    </row>
    <row r="161" spans="1:105" ht="12" customHeight="1" x14ac:dyDescent="0.25">
      <c r="A161" s="121" t="s">
        <v>54</v>
      </c>
      <c r="B161" s="122">
        <v>230.79535409129227</v>
      </c>
      <c r="C161" s="122">
        <v>226.28937855199879</v>
      </c>
      <c r="D161" s="122">
        <v>228.99416999145618</v>
      </c>
      <c r="E161" s="122">
        <v>223.20194892821638</v>
      </c>
      <c r="F161" s="122">
        <v>200.18095669088643</v>
      </c>
      <c r="G161" s="122">
        <v>209.08227804369801</v>
      </c>
      <c r="H161" s="122">
        <v>215.97838871792516</v>
      </c>
      <c r="I161" s="122">
        <v>238.16471950954499</v>
      </c>
      <c r="J161" s="122">
        <v>249.54105095876369</v>
      </c>
      <c r="K161" s="122">
        <v>219.5513134049412</v>
      </c>
      <c r="L161" s="122">
        <v>290.79539466539921</v>
      </c>
      <c r="M161" s="122">
        <v>302.34856407958659</v>
      </c>
      <c r="N161" s="122">
        <v>332.99606590929147</v>
      </c>
      <c r="O161" s="122">
        <v>355.53147970508957</v>
      </c>
      <c r="P161" s="122">
        <v>327.26715780894381</v>
      </c>
      <c r="Q161" s="122">
        <v>346.77435376663163</v>
      </c>
      <c r="R161" s="122">
        <v>337.48413325947456</v>
      </c>
      <c r="S161" s="122">
        <v>359.03322015413528</v>
      </c>
      <c r="T161" s="122">
        <v>360.18494353050806</v>
      </c>
      <c r="U161" s="122">
        <v>353.72433378304777</v>
      </c>
      <c r="V161" s="122">
        <v>364.04926570836858</v>
      </c>
      <c r="W161" s="122">
        <v>339.99775679089078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108.05987138580855</v>
      </c>
      <c r="C163" s="98">
        <v>100.96756111199117</v>
      </c>
      <c r="D163" s="98">
        <v>103.67171910599727</v>
      </c>
      <c r="E163" s="98">
        <v>98.821477461913105</v>
      </c>
      <c r="F163" s="98">
        <v>98.512702112093365</v>
      </c>
      <c r="G163" s="98">
        <v>96.148484161028691</v>
      </c>
      <c r="H163" s="98">
        <v>93.660399809425002</v>
      </c>
      <c r="I163" s="98">
        <v>101.41176257456161</v>
      </c>
      <c r="J163" s="98">
        <v>95.58981476470521</v>
      </c>
      <c r="K163" s="98">
        <v>98.86797316809249</v>
      </c>
      <c r="L163" s="98">
        <v>105.21746572204665</v>
      </c>
      <c r="M163" s="98">
        <v>113.55621705682694</v>
      </c>
      <c r="N163" s="98">
        <v>114.1455085441208</v>
      </c>
      <c r="O163" s="98">
        <v>117.06901117666027</v>
      </c>
      <c r="P163" s="98">
        <v>120.20075037589552</v>
      </c>
      <c r="Q163" s="98">
        <v>116.87128957848262</v>
      </c>
      <c r="R163" s="98">
        <v>102.47551805925183</v>
      </c>
      <c r="S163" s="98">
        <v>105.40019600435613</v>
      </c>
      <c r="T163" s="98">
        <v>100.81339581565724</v>
      </c>
      <c r="U163" s="98">
        <v>94.057952608300909</v>
      </c>
      <c r="V163" s="98">
        <v>93.89903477927318</v>
      </c>
      <c r="W163" s="98">
        <v>81.664652604475023</v>
      </c>
      <c r="DA163" s="63" t="s">
        <v>1834</v>
      </c>
    </row>
    <row r="164" spans="1:105" ht="12" customHeight="1" x14ac:dyDescent="0.25">
      <c r="A164" s="109" t="s">
        <v>120</v>
      </c>
      <c r="B164" s="33">
        <v>122.73548270548372</v>
      </c>
      <c r="C164" s="33">
        <v>125.32181744000762</v>
      </c>
      <c r="D164" s="33">
        <v>125.32245088545891</v>
      </c>
      <c r="E164" s="33">
        <v>124.38047146630329</v>
      </c>
      <c r="F164" s="33">
        <v>101.66825457879307</v>
      </c>
      <c r="G164" s="33">
        <v>112.93379388266933</v>
      </c>
      <c r="H164" s="33">
        <v>122.31798890850015</v>
      </c>
      <c r="I164" s="33">
        <v>136.75295693498339</v>
      </c>
      <c r="J164" s="33">
        <v>153.95123619405848</v>
      </c>
      <c r="K164" s="33">
        <v>120.68334023684871</v>
      </c>
      <c r="L164" s="33">
        <v>185.57792894335256</v>
      </c>
      <c r="M164" s="33">
        <v>188.79234702275969</v>
      </c>
      <c r="N164" s="33">
        <v>218.85055736517066</v>
      </c>
      <c r="O164" s="33">
        <v>238.4624685284293</v>
      </c>
      <c r="P164" s="33">
        <v>207.06640743304831</v>
      </c>
      <c r="Q164" s="33">
        <v>229.90306418814899</v>
      </c>
      <c r="R164" s="33">
        <v>235.00861520022275</v>
      </c>
      <c r="S164" s="33">
        <v>253.63302414977917</v>
      </c>
      <c r="T164" s="33">
        <v>259.37154771485081</v>
      </c>
      <c r="U164" s="33">
        <v>259.66638117474685</v>
      </c>
      <c r="V164" s="33">
        <v>270.15023092909541</v>
      </c>
      <c r="W164" s="33">
        <v>258.33310418641577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0.50102124160154693</v>
      </c>
      <c r="C166" s="119">
        <f t="shared" si="32"/>
        <v>0.50558892290541602</v>
      </c>
      <c r="D166" s="119">
        <f t="shared" si="32"/>
        <v>0.51541041754552397</v>
      </c>
      <c r="E166" s="119">
        <f t="shared" si="32"/>
        <v>0.52844767267628034</v>
      </c>
      <c r="F166" s="119">
        <f t="shared" si="32"/>
        <v>0.533529340601131</v>
      </c>
      <c r="G166" s="119">
        <f t="shared" si="32"/>
        <v>0.54695010074187378</v>
      </c>
      <c r="H166" s="119">
        <f t="shared" si="32"/>
        <v>0.56428034515055259</v>
      </c>
      <c r="I166" s="119">
        <f t="shared" si="32"/>
        <v>0.58113148254882641</v>
      </c>
      <c r="J166" s="119">
        <f t="shared" si="32"/>
        <v>0.59795332468315421</v>
      </c>
      <c r="K166" s="119">
        <f t="shared" si="32"/>
        <v>0.6160203423862769</v>
      </c>
      <c r="L166" s="119">
        <f t="shared" si="32"/>
        <v>0.63758607471862094</v>
      </c>
      <c r="M166" s="119">
        <f t="shared" si="32"/>
        <v>0.66143077617210944</v>
      </c>
      <c r="N166" s="119">
        <f t="shared" si="32"/>
        <v>0.68101636021627687</v>
      </c>
      <c r="O166" s="119">
        <f t="shared" si="32"/>
        <v>0.69873813695657805</v>
      </c>
      <c r="P166" s="119">
        <f t="shared" si="32"/>
        <v>0.70587504271409962</v>
      </c>
      <c r="Q166" s="119">
        <f t="shared" si="32"/>
        <v>0.71133820968936423</v>
      </c>
      <c r="R166" s="119">
        <f t="shared" ref="R166:V166" si="33">IF(R142=0,"",R142/R118)</f>
        <v>0.71843231703227306</v>
      </c>
      <c r="S166" s="119">
        <f t="shared" si="33"/>
        <v>0.72698480471580473</v>
      </c>
      <c r="T166" s="119">
        <f t="shared" si="33"/>
        <v>0.73735361835722169</v>
      </c>
      <c r="U166" s="119">
        <f t="shared" si="33"/>
        <v>0.74753119596764961</v>
      </c>
      <c r="V166" s="119">
        <f t="shared" si="33"/>
        <v>0.7605311523576701</v>
      </c>
      <c r="W166" s="119">
        <f t="shared" ref="W166" si="34">IF(W142=0,"",W142/W118)</f>
        <v>0.76911650585585201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0.47631941311719528</v>
      </c>
      <c r="C167" s="124">
        <f t="shared" si="35"/>
        <v>0.48225463492316611</v>
      </c>
      <c r="D167" s="124">
        <f t="shared" si="35"/>
        <v>0.49135116216392893</v>
      </c>
      <c r="E167" s="124">
        <f t="shared" si="35"/>
        <v>0.50229165014648181</v>
      </c>
      <c r="F167" s="124">
        <f t="shared" si="35"/>
        <v>0.51285549852091195</v>
      </c>
      <c r="G167" s="124">
        <f t="shared" si="35"/>
        <v>0.52601861633946601</v>
      </c>
      <c r="H167" s="124">
        <f t="shared" si="35"/>
        <v>0.54051666749567462</v>
      </c>
      <c r="I167" s="124">
        <f t="shared" si="35"/>
        <v>0.55960141587940704</v>
      </c>
      <c r="J167" s="124">
        <f t="shared" si="35"/>
        <v>0.57851876221558141</v>
      </c>
      <c r="K167" s="124">
        <f t="shared" si="35"/>
        <v>0.59979507229672346</v>
      </c>
      <c r="L167" s="124">
        <f t="shared" si="35"/>
        <v>0.62254912667343487</v>
      </c>
      <c r="M167" s="124">
        <f t="shared" si="35"/>
        <v>0.64476230541986335</v>
      </c>
      <c r="N167" s="124">
        <f t="shared" si="35"/>
        <v>0.66778649113699884</v>
      </c>
      <c r="O167" s="124">
        <f t="shared" si="35"/>
        <v>0.68777921575214529</v>
      </c>
      <c r="P167" s="124">
        <f t="shared" si="35"/>
        <v>0.69317765440104973</v>
      </c>
      <c r="Q167" s="124">
        <f t="shared" si="35"/>
        <v>0.69828350933424788</v>
      </c>
      <c r="R167" s="124">
        <f t="shared" ref="R167:V167" si="36">IF(R143=0,"",R143/R119)</f>
        <v>0.70450381057120415</v>
      </c>
      <c r="S167" s="124">
        <f t="shared" si="36"/>
        <v>0.71236024902100481</v>
      </c>
      <c r="T167" s="124">
        <f t="shared" si="36"/>
        <v>0.72137169792292433</v>
      </c>
      <c r="U167" s="124">
        <f t="shared" si="36"/>
        <v>0.73051689546082155</v>
      </c>
      <c r="V167" s="124">
        <f t="shared" si="36"/>
        <v>0.73895466593353287</v>
      </c>
      <c r="W167" s="124">
        <f t="shared" ref="W167" si="37">IF(W143=0,"",W143/W119)</f>
        <v>0.74884920891734363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0.47382920574037535</v>
      </c>
      <c r="C168" s="111">
        <f t="shared" si="38"/>
        <v>0.47982538289923721</v>
      </c>
      <c r="D168" s="111">
        <f t="shared" si="38"/>
        <v>0.48895174792087387</v>
      </c>
      <c r="E168" s="111">
        <f t="shared" si="38"/>
        <v>0.50000175433812621</v>
      </c>
      <c r="F168" s="111">
        <f t="shared" si="38"/>
        <v>0.5105481713633282</v>
      </c>
      <c r="G168" s="111">
        <f t="shared" si="38"/>
        <v>0.52376735788247253</v>
      </c>
      <c r="H168" s="111">
        <f t="shared" si="38"/>
        <v>0.53831369489855729</v>
      </c>
      <c r="I168" s="111">
        <f t="shared" si="38"/>
        <v>0.55741534217435962</v>
      </c>
      <c r="J168" s="111">
        <f t="shared" si="38"/>
        <v>0.57638770194804612</v>
      </c>
      <c r="K168" s="111">
        <f t="shared" si="38"/>
        <v>0.5977569809710781</v>
      </c>
      <c r="L168" s="111">
        <f t="shared" si="38"/>
        <v>0.62056464751168117</v>
      </c>
      <c r="M168" s="111">
        <f t="shared" si="38"/>
        <v>0.6428493311823168</v>
      </c>
      <c r="N168" s="111">
        <f t="shared" si="38"/>
        <v>0.66595133047459498</v>
      </c>
      <c r="O168" s="111">
        <f t="shared" si="38"/>
        <v>0.6860183508289055</v>
      </c>
      <c r="P168" s="111">
        <f t="shared" si="38"/>
        <v>0.69144282377990596</v>
      </c>
      <c r="Q168" s="111">
        <f t="shared" si="38"/>
        <v>0.69657362235746001</v>
      </c>
      <c r="R168" s="111">
        <f t="shared" ref="R168:V168" si="39">IF(R144=0,"",R144/R120)</f>
        <v>0.70282209498535309</v>
      </c>
      <c r="S168" s="111">
        <f t="shared" si="39"/>
        <v>0.71071273388110401</v>
      </c>
      <c r="T168" s="111">
        <f t="shared" si="39"/>
        <v>0.71976183431542917</v>
      </c>
      <c r="U168" s="111">
        <f t="shared" si="39"/>
        <v>0.72894503873736916</v>
      </c>
      <c r="V168" s="111">
        <f t="shared" si="39"/>
        <v>0.73741882242133983</v>
      </c>
      <c r="W168" s="111">
        <f t="shared" ref="W168" si="40">IF(W144=0,"",W144/W120)</f>
        <v>0.74735480952018052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1.8130054223880809</v>
      </c>
      <c r="C170" s="124">
        <f t="shared" si="44"/>
        <v>1.8839479954535072</v>
      </c>
      <c r="D170" s="124">
        <f t="shared" si="44"/>
        <v>1.9704411731492868</v>
      </c>
      <c r="E170" s="124">
        <f t="shared" si="44"/>
        <v>2.0603168873867999</v>
      </c>
      <c r="F170" s="124">
        <f t="shared" si="44"/>
        <v>2.1819782075086804</v>
      </c>
      <c r="G170" s="124">
        <f t="shared" si="44"/>
        <v>2.3158867673714019</v>
      </c>
      <c r="H170" s="124">
        <f t="shared" si="44"/>
        <v>2.4756168795222573</v>
      </c>
      <c r="I170" s="124">
        <f t="shared" si="44"/>
        <v>2.5618281135784908</v>
      </c>
      <c r="J170" s="124">
        <f t="shared" si="44"/>
        <v>2.6087930921598952</v>
      </c>
      <c r="K170" s="124">
        <f t="shared" si="44"/>
        <v>2.6971706798695037</v>
      </c>
      <c r="L170" s="124">
        <f t="shared" si="44"/>
        <v>2.7980345134943621</v>
      </c>
      <c r="M170" s="124">
        <f t="shared" si="44"/>
        <v>2.9053985928698478</v>
      </c>
      <c r="N170" s="124">
        <f t="shared" si="44"/>
        <v>3.0106858292960381</v>
      </c>
      <c r="O170" s="124">
        <f t="shared" si="44"/>
        <v>3.1236934547553101</v>
      </c>
      <c r="P170" s="124">
        <f t="shared" si="44"/>
        <v>3.2147004178633276</v>
      </c>
      <c r="Q170" s="124">
        <f t="shared" si="44"/>
        <v>3.295421665342432</v>
      </c>
      <c r="R170" s="124">
        <f t="shared" ref="R170:V170" si="45">IF(R146=0,"",R146/R122)</f>
        <v>3.3889730591770473</v>
      </c>
      <c r="S170" s="124">
        <f t="shared" si="45"/>
        <v>3.5078331168918715</v>
      </c>
      <c r="T170" s="124">
        <f t="shared" si="45"/>
        <v>3.6304478948050196</v>
      </c>
      <c r="U170" s="124">
        <f t="shared" si="45"/>
        <v>3.7560367040914988</v>
      </c>
      <c r="V170" s="124">
        <f t="shared" si="45"/>
        <v>3.8459430276851774</v>
      </c>
      <c r="W170" s="124">
        <f t="shared" ref="W170" si="46">IF(W146=0,"",W146/W122)</f>
        <v>3.930204852949696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1.8130054223880809</v>
      </c>
      <c r="C171" s="111">
        <f t="shared" si="47"/>
        <v>1.8839479954535072</v>
      </c>
      <c r="D171" s="111">
        <f t="shared" si="47"/>
        <v>1.9704411731492868</v>
      </c>
      <c r="E171" s="111">
        <f t="shared" si="47"/>
        <v>2.0603168873867999</v>
      </c>
      <c r="F171" s="111">
        <f t="shared" si="47"/>
        <v>2.1819782075086804</v>
      </c>
      <c r="G171" s="111">
        <f t="shared" si="47"/>
        <v>2.3158867673714019</v>
      </c>
      <c r="H171" s="111">
        <f t="shared" si="47"/>
        <v>2.4756168795222573</v>
      </c>
      <c r="I171" s="111">
        <f t="shared" si="47"/>
        <v>2.5618281135784908</v>
      </c>
      <c r="J171" s="111">
        <f t="shared" si="47"/>
        <v>2.6087930921598952</v>
      </c>
      <c r="K171" s="111">
        <f t="shared" si="47"/>
        <v>2.6971706798695037</v>
      </c>
      <c r="L171" s="111">
        <f t="shared" si="47"/>
        <v>2.7980345134943621</v>
      </c>
      <c r="M171" s="111">
        <f t="shared" si="47"/>
        <v>2.9053985928698478</v>
      </c>
      <c r="N171" s="111">
        <f t="shared" si="47"/>
        <v>3.0106858292960381</v>
      </c>
      <c r="O171" s="111">
        <f t="shared" si="47"/>
        <v>3.1236934547553101</v>
      </c>
      <c r="P171" s="111">
        <f t="shared" si="47"/>
        <v>3.2147004178633276</v>
      </c>
      <c r="Q171" s="111">
        <f t="shared" si="47"/>
        <v>3.295421665342432</v>
      </c>
      <c r="R171" s="111">
        <f t="shared" ref="R171:V171" si="48">IF(R147=0,"",R147/R123)</f>
        <v>3.3889730591770473</v>
      </c>
      <c r="S171" s="111">
        <f t="shared" si="48"/>
        <v>3.5078331168918715</v>
      </c>
      <c r="T171" s="111">
        <f t="shared" si="48"/>
        <v>3.6304478948050196</v>
      </c>
      <c r="U171" s="111">
        <f t="shared" si="48"/>
        <v>3.7560367040914988</v>
      </c>
      <c r="V171" s="111">
        <f t="shared" si="48"/>
        <v>3.8459430276851774</v>
      </c>
      <c r="W171" s="111">
        <f t="shared" ref="W171" si="49">IF(W147=0,"",W147/W123)</f>
        <v>3.930204852949696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0.66596182334758569</v>
      </c>
      <c r="C172" s="124">
        <f t="shared" si="50"/>
        <v>0.66884658334191438</v>
      </c>
      <c r="D172" s="124">
        <f t="shared" si="50"/>
        <v>0.67298299781270321</v>
      </c>
      <c r="E172" s="124">
        <f t="shared" si="50"/>
        <v>0.67831865463935348</v>
      </c>
      <c r="F172" s="124">
        <f t="shared" si="50"/>
        <v>0.68345777428694587</v>
      </c>
      <c r="G172" s="124">
        <f t="shared" si="50"/>
        <v>0.68893134379239673</v>
      </c>
      <c r="H172" s="124">
        <f t="shared" si="50"/>
        <v>0.6966900687949743</v>
      </c>
      <c r="I172" s="124">
        <f t="shared" si="50"/>
        <v>0.70164334889358326</v>
      </c>
      <c r="J172" s="124">
        <f t="shared" si="50"/>
        <v>0.70634407399232335</v>
      </c>
      <c r="K172" s="124">
        <f t="shared" si="50"/>
        <v>0.71049634535185802</v>
      </c>
      <c r="L172" s="124">
        <f t="shared" si="50"/>
        <v>0.71382103104890804</v>
      </c>
      <c r="M172" s="124">
        <f t="shared" si="50"/>
        <v>0.72508549560335944</v>
      </c>
      <c r="N172" s="124">
        <f t="shared" si="50"/>
        <v>0.72955515569810281</v>
      </c>
      <c r="O172" s="124">
        <f t="shared" si="50"/>
        <v>0.73439473989609205</v>
      </c>
      <c r="P172" s="124">
        <f t="shared" si="50"/>
        <v>0.74081195236712405</v>
      </c>
      <c r="Q172" s="124">
        <f t="shared" si="50"/>
        <v>0.74614567878244353</v>
      </c>
      <c r="R172" s="124">
        <f t="shared" ref="R172:V172" si="51">IF(R148=0,"",R148/R124)</f>
        <v>0.75345658830528428</v>
      </c>
      <c r="S172" s="124">
        <f t="shared" si="51"/>
        <v>0.7607415343298688</v>
      </c>
      <c r="T172" s="124">
        <f t="shared" si="51"/>
        <v>0.77022443319978229</v>
      </c>
      <c r="U172" s="124">
        <f t="shared" si="51"/>
        <v>0.77989322930653071</v>
      </c>
      <c r="V172" s="124">
        <f t="shared" si="51"/>
        <v>0.78786166884104336</v>
      </c>
      <c r="W172" s="124">
        <f t="shared" ref="W172" si="52">IF(W148=0,"",W148/W124)</f>
        <v>0.79638242677409199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0.50874016682635947</v>
      </c>
      <c r="C173" s="111">
        <f t="shared" si="53"/>
        <v>0.51850124137837583</v>
      </c>
      <c r="D173" s="111">
        <f t="shared" si="53"/>
        <v>0.53340896642467894</v>
      </c>
      <c r="E173" s="111">
        <f t="shared" si="53"/>
        <v>0.54977595686682079</v>
      </c>
      <c r="F173" s="111">
        <f t="shared" si="53"/>
        <v>0.56494945429617682</v>
      </c>
      <c r="G173" s="111">
        <f t="shared" si="53"/>
        <v>0.58250704127484287</v>
      </c>
      <c r="H173" s="111">
        <f t="shared" si="53"/>
        <v>0.6006502519039616</v>
      </c>
      <c r="I173" s="111">
        <f t="shared" si="53"/>
        <v>0.62223773053661202</v>
      </c>
      <c r="J173" s="111">
        <f t="shared" si="53"/>
        <v>0.64796789971885449</v>
      </c>
      <c r="K173" s="111">
        <f t="shared" si="53"/>
        <v>0.66667744517050453</v>
      </c>
      <c r="L173" s="111">
        <f t="shared" si="53"/>
        <v>0.68556364124737945</v>
      </c>
      <c r="M173" s="111">
        <f t="shared" si="53"/>
        <v>0.70590640886774525</v>
      </c>
      <c r="N173" s="111">
        <f t="shared" si="53"/>
        <v>0.73116678681843938</v>
      </c>
      <c r="O173" s="111">
        <f t="shared" si="53"/>
        <v>0.75865664345837558</v>
      </c>
      <c r="P173" s="111">
        <f t="shared" si="53"/>
        <v>0.76095090366882112</v>
      </c>
      <c r="Q173" s="111">
        <f t="shared" si="53"/>
        <v>0.76464485485046119</v>
      </c>
      <c r="R173" s="111">
        <f t="shared" ref="R173:V173" si="54">IF(R149=0,"",R149/R125)</f>
        <v>0.76933653285002801</v>
      </c>
      <c r="S173" s="111">
        <f t="shared" si="54"/>
        <v>0.77843658935882398</v>
      </c>
      <c r="T173" s="111">
        <f t="shared" si="54"/>
        <v>0.78832590397130164</v>
      </c>
      <c r="U173" s="111">
        <f t="shared" si="54"/>
        <v>0.79867830559166197</v>
      </c>
      <c r="V173" s="111">
        <f t="shared" si="54"/>
        <v>0.80947044183376549</v>
      </c>
      <c r="W173" s="111">
        <f t="shared" ref="W173" si="55">IF(W149=0,"",W149/W125)</f>
        <v>0.82308750075181991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0.79695469090288018</v>
      </c>
      <c r="C174" s="111">
        <f t="shared" si="56"/>
        <v>0.81971786976233729</v>
      </c>
      <c r="D174" s="111">
        <f t="shared" si="56"/>
        <v>0.83846861410645224</v>
      </c>
      <c r="E174" s="111">
        <f t="shared" si="56"/>
        <v>0.83430127639892981</v>
      </c>
      <c r="F174" s="111">
        <f t="shared" si="56"/>
        <v>0.84718929738384274</v>
      </c>
      <c r="G174" s="111">
        <f t="shared" si="56"/>
        <v>0.87138161333610953</v>
      </c>
      <c r="H174" s="111">
        <f t="shared" si="56"/>
        <v>0.88962222527528756</v>
      </c>
      <c r="I174" s="111">
        <f t="shared" si="56"/>
        <v>0.88535246964350078</v>
      </c>
      <c r="J174" s="111">
        <f t="shared" si="56"/>
        <v>0.90306851289599976</v>
      </c>
      <c r="K174" s="111">
        <f t="shared" si="56"/>
        <v>0.91889403960800731</v>
      </c>
      <c r="L174" s="111">
        <f t="shared" si="56"/>
        <v>0.85805537078126326</v>
      </c>
      <c r="M174" s="111">
        <f t="shared" si="56"/>
        <v>0.93484515550478298</v>
      </c>
      <c r="N174" s="111">
        <f t="shared" si="56"/>
        <v>0.92157939756793683</v>
      </c>
      <c r="O174" s="111">
        <f t="shared" si="56"/>
        <v>0.92076642797552311</v>
      </c>
      <c r="P174" s="111">
        <f t="shared" si="56"/>
        <v>0.9421604446135895</v>
      </c>
      <c r="Q174" s="111">
        <f t="shared" si="56"/>
        <v>0.93400798894726023</v>
      </c>
      <c r="R174" s="111">
        <f t="shared" ref="R174:V174" si="57">IF(R150=0,"",R150/R126)</f>
        <v>0.9387283318124291</v>
      </c>
      <c r="S174" s="111">
        <f t="shared" si="57"/>
        <v>0.93236903410065386</v>
      </c>
      <c r="T174" s="111">
        <f t="shared" si="57"/>
        <v>0.93667417523376939</v>
      </c>
      <c r="U174" s="111">
        <f t="shared" si="57"/>
        <v>0.94677996457178248</v>
      </c>
      <c r="V174" s="111">
        <f t="shared" si="57"/>
        <v>0.94875031589845538</v>
      </c>
      <c r="W174" s="111">
        <f t="shared" ref="W174" si="58">IF(W150=0,"",W150/W126)</f>
        <v>0.95905064049161304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0.50874016682635947</v>
      </c>
      <c r="C175" s="112">
        <f t="shared" si="59"/>
        <v>0.5178954238117548</v>
      </c>
      <c r="D175" s="112">
        <f t="shared" si="59"/>
        <v>0.52812836251892958</v>
      </c>
      <c r="E175" s="112">
        <f t="shared" si="59"/>
        <v>0.54729394852901336</v>
      </c>
      <c r="F175" s="112">
        <f t="shared" si="59"/>
        <v>0.56414440402351884</v>
      </c>
      <c r="G175" s="112">
        <f t="shared" si="59"/>
        <v>0.59162225300769788</v>
      </c>
      <c r="H175" s="112">
        <f t="shared" si="59"/>
        <v>0.62229354429747197</v>
      </c>
      <c r="I175" s="112">
        <f t="shared" si="59"/>
        <v>0.6562219930077986</v>
      </c>
      <c r="J175" s="112">
        <f t="shared" si="59"/>
        <v>0.68096217574255979</v>
      </c>
      <c r="K175" s="112">
        <f t="shared" si="59"/>
        <v>0.7045514626544539</v>
      </c>
      <c r="L175" s="112">
        <f t="shared" si="59"/>
        <v>0.73176326484752441</v>
      </c>
      <c r="M175" s="112">
        <f t="shared" si="59"/>
        <v>0.74207991477321744</v>
      </c>
      <c r="N175" s="112">
        <f t="shared" si="59"/>
        <v>0.74868511386243219</v>
      </c>
      <c r="O175" s="112">
        <f t="shared" si="59"/>
        <v>0.75445919169883569</v>
      </c>
      <c r="P175" s="112">
        <f t="shared" si="59"/>
        <v>0.75652389556235955</v>
      </c>
      <c r="Q175" s="112">
        <f t="shared" si="59"/>
        <v>0.75640241142243014</v>
      </c>
      <c r="R175" s="112">
        <f t="shared" ref="R175:V175" si="60">IF(R151=0,"",R151/R127)</f>
        <v>0.75731848739823215</v>
      </c>
      <c r="S175" s="112">
        <f t="shared" si="60"/>
        <v>0.75957349160713361</v>
      </c>
      <c r="T175" s="112">
        <f t="shared" si="60"/>
        <v>0.77152244739745335</v>
      </c>
      <c r="U175" s="112">
        <f t="shared" si="60"/>
        <v>0.78937872613795634</v>
      </c>
      <c r="V175" s="112">
        <f t="shared" si="60"/>
        <v>0.80178183734360131</v>
      </c>
      <c r="W175" s="112">
        <f t="shared" ref="W175" si="61">IF(W151=0,"",W151/W127)</f>
        <v>0.84147998199701368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0.6055818338961797</v>
      </c>
      <c r="C177" s="112">
        <f t="shared" si="65"/>
        <v>0.60819173597173626</v>
      </c>
      <c r="D177" s="112">
        <f t="shared" si="65"/>
        <v>0.61086969780031419</v>
      </c>
      <c r="E177" s="112">
        <f t="shared" si="65"/>
        <v>0.6141418891456194</v>
      </c>
      <c r="F177" s="112">
        <f t="shared" si="65"/>
        <v>0.61815686183308349</v>
      </c>
      <c r="G177" s="112">
        <f t="shared" si="65"/>
        <v>0.62325399112482305</v>
      </c>
      <c r="H177" s="112">
        <f t="shared" si="65"/>
        <v>0.62905377908701821</v>
      </c>
      <c r="I177" s="112">
        <f t="shared" si="65"/>
        <v>0.63236798999205757</v>
      </c>
      <c r="J177" s="112">
        <f t="shared" si="65"/>
        <v>0.63357549214236164</v>
      </c>
      <c r="K177" s="112">
        <f t="shared" si="65"/>
        <v>0.63619610637011537</v>
      </c>
      <c r="L177" s="112">
        <f t="shared" si="65"/>
        <v>0.63885654304992434</v>
      </c>
      <c r="M177" s="112">
        <f t="shared" si="65"/>
        <v>0.64278632475151676</v>
      </c>
      <c r="N177" s="112">
        <f t="shared" si="65"/>
        <v>0.64903462200756856</v>
      </c>
      <c r="O177" s="112">
        <f t="shared" si="65"/>
        <v>0.65924198673193357</v>
      </c>
      <c r="P177" s="112">
        <f t="shared" si="65"/>
        <v>0.67030173556305483</v>
      </c>
      <c r="Q177" s="112">
        <f t="shared" si="65"/>
        <v>0.68382828149236563</v>
      </c>
      <c r="R177" s="112">
        <f t="shared" ref="R177:V177" si="66">IF(R153=0,"",R153/R129)</f>
        <v>0.69932542026882638</v>
      </c>
      <c r="S177" s="112">
        <f t="shared" si="66"/>
        <v>0.71969405466947445</v>
      </c>
      <c r="T177" s="112">
        <f t="shared" si="66"/>
        <v>0.73968756873680619</v>
      </c>
      <c r="U177" s="112">
        <f t="shared" si="66"/>
        <v>0.75906699971503433</v>
      </c>
      <c r="V177" s="112">
        <f t="shared" si="66"/>
        <v>0.77684677410382685</v>
      </c>
      <c r="W177" s="112">
        <f t="shared" ref="W177" si="67">IF(W153=0,"",W153/W129)</f>
        <v>0.79362353094507554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0.85335125125053068</v>
      </c>
      <c r="C178" s="113">
        <f t="shared" si="68"/>
        <v>0.86777582020245536</v>
      </c>
      <c r="D178" s="113">
        <f t="shared" si="68"/>
        <v>0.87916597229582083</v>
      </c>
      <c r="E178" s="113">
        <f t="shared" si="68"/>
        <v>0.86844399579152975</v>
      </c>
      <c r="F178" s="113">
        <f t="shared" si="68"/>
        <v>0.87385830102167994</v>
      </c>
      <c r="G178" s="113">
        <f t="shared" si="68"/>
        <v>0.88603365422689107</v>
      </c>
      <c r="H178" s="113">
        <f t="shared" si="68"/>
        <v>0.89294773458444687</v>
      </c>
      <c r="I178" s="113">
        <f t="shared" si="68"/>
        <v>0.87518910605897926</v>
      </c>
      <c r="J178" s="113">
        <f t="shared" si="68"/>
        <v>0.8837616367110307</v>
      </c>
      <c r="K178" s="113">
        <f t="shared" si="68"/>
        <v>0.89371743233267564</v>
      </c>
      <c r="L178" s="113">
        <f t="shared" si="68"/>
        <v>0.79959104100429168</v>
      </c>
      <c r="M178" s="113">
        <f t="shared" si="68"/>
        <v>0.90143489975314517</v>
      </c>
      <c r="N178" s="113">
        <f t="shared" si="68"/>
        <v>0.87897166272068961</v>
      </c>
      <c r="O178" s="113">
        <f t="shared" si="68"/>
        <v>0.87516621856589705</v>
      </c>
      <c r="P178" s="113">
        <f t="shared" si="68"/>
        <v>0.91299365450790371</v>
      </c>
      <c r="Q178" s="113">
        <f t="shared" si="68"/>
        <v>0.90594407189101445</v>
      </c>
      <c r="R178" s="113">
        <f t="shared" ref="R178:V178" si="69">IF(R154=0,"",R154/R130)</f>
        <v>0.91886082177259198</v>
      </c>
      <c r="S178" s="113">
        <f t="shared" si="69"/>
        <v>0.92041328856487958</v>
      </c>
      <c r="T178" s="113">
        <f t="shared" si="69"/>
        <v>0.93151594240532964</v>
      </c>
      <c r="U178" s="113">
        <f t="shared" si="69"/>
        <v>0.94133610812234192</v>
      </c>
      <c r="V178" s="113">
        <f t="shared" si="69"/>
        <v>0.94055745534699597</v>
      </c>
      <c r="W178" s="113">
        <f t="shared" ref="W178" si="70">IF(W154=0,"",W154/W130)</f>
        <v>0.94377810784930516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0.6055818338961797</v>
      </c>
      <c r="C179" s="111">
        <f t="shared" si="71"/>
        <v>0.6079200768582701</v>
      </c>
      <c r="D179" s="111">
        <f t="shared" si="71"/>
        <v>0.6107789980100421</v>
      </c>
      <c r="E179" s="111">
        <f t="shared" si="71"/>
        <v>0.61312517448121151</v>
      </c>
      <c r="F179" s="111">
        <f t="shared" si="71"/>
        <v>0.61792975737158484</v>
      </c>
      <c r="G179" s="111">
        <f t="shared" si="71"/>
        <v>0.62444601022571855</v>
      </c>
      <c r="H179" s="111">
        <f t="shared" si="71"/>
        <v>0.63031990079467859</v>
      </c>
      <c r="I179" s="111">
        <f t="shared" si="71"/>
        <v>0.63417778984269757</v>
      </c>
      <c r="J179" s="111">
        <f t="shared" si="71"/>
        <v>0.63516602150359758</v>
      </c>
      <c r="K179" s="111">
        <f t="shared" si="71"/>
        <v>0.63893692913015887</v>
      </c>
      <c r="L179" s="111">
        <f t="shared" si="71"/>
        <v>0.64264506866191395</v>
      </c>
      <c r="M179" s="111">
        <f t="shared" si="71"/>
        <v>0.64667734445621006</v>
      </c>
      <c r="N179" s="111">
        <f t="shared" si="71"/>
        <v>0.64787729537809557</v>
      </c>
      <c r="O179" s="111">
        <f t="shared" si="71"/>
        <v>0.64947520501204559</v>
      </c>
      <c r="P179" s="111">
        <f t="shared" si="71"/>
        <v>0.6668399902643587</v>
      </c>
      <c r="Q179" s="111">
        <f t="shared" si="71"/>
        <v>0.6785208181410175</v>
      </c>
      <c r="R179" s="111">
        <f t="shared" ref="R179:V179" si="72">IF(R155=0,"",R155/R131)</f>
        <v>0.69740107961235653</v>
      </c>
      <c r="S179" s="111">
        <f t="shared" si="72"/>
        <v>0.72594715495551709</v>
      </c>
      <c r="T179" s="111">
        <f t="shared" si="72"/>
        <v>0.75637046852426992</v>
      </c>
      <c r="U179" s="111">
        <f t="shared" si="72"/>
        <v>0.77167834099928545</v>
      </c>
      <c r="V179" s="111">
        <f t="shared" si="72"/>
        <v>0.77600675126870033</v>
      </c>
      <c r="W179" s="111">
        <f t="shared" ref="W179" si="73">IF(W155=0,"",W155/W131)</f>
        <v>0.79025827437696861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0.67845106870625549</v>
      </c>
      <c r="C181" s="112">
        <f t="shared" si="77"/>
        <v>0.68166826338982278</v>
      </c>
      <c r="D181" s="112">
        <f t="shared" si="77"/>
        <v>0.68566793914111601</v>
      </c>
      <c r="E181" s="112">
        <f t="shared" si="77"/>
        <v>0.68997103258608983</v>
      </c>
      <c r="F181" s="112">
        <f t="shared" si="77"/>
        <v>0.69422213545000855</v>
      </c>
      <c r="G181" s="112">
        <f t="shared" si="77"/>
        <v>0.69888319142274336</v>
      </c>
      <c r="H181" s="112">
        <f t="shared" si="77"/>
        <v>0.70382765491900545</v>
      </c>
      <c r="I181" s="112">
        <f t="shared" si="77"/>
        <v>0.70629445077634934</v>
      </c>
      <c r="J181" s="112">
        <f t="shared" si="77"/>
        <v>0.70722240473001619</v>
      </c>
      <c r="K181" s="112">
        <f t="shared" si="77"/>
        <v>0.7086051425677603</v>
      </c>
      <c r="L181" s="112">
        <f t="shared" si="77"/>
        <v>0.71015144633901217</v>
      </c>
      <c r="M181" s="112">
        <f t="shared" si="77"/>
        <v>0.7120837349361625</v>
      </c>
      <c r="N181" s="112">
        <f t="shared" si="77"/>
        <v>0.71486190723169107</v>
      </c>
      <c r="O181" s="112">
        <f t="shared" si="77"/>
        <v>0.71879108906164935</v>
      </c>
      <c r="P181" s="112">
        <f t="shared" si="77"/>
        <v>0.72316099062627914</v>
      </c>
      <c r="Q181" s="112">
        <f t="shared" si="77"/>
        <v>0.72870651789069529</v>
      </c>
      <c r="R181" s="112">
        <f t="shared" ref="R181:V181" si="78">IF(R157=0,"",R157/R133)</f>
        <v>0.73520782950539698</v>
      </c>
      <c r="S181" s="112">
        <f t="shared" si="78"/>
        <v>0.74292778311108087</v>
      </c>
      <c r="T181" s="112">
        <f t="shared" si="78"/>
        <v>0.75119237580855691</v>
      </c>
      <c r="U181" s="112">
        <f t="shared" si="78"/>
        <v>0.75971032618444534</v>
      </c>
      <c r="V181" s="112">
        <f t="shared" si="78"/>
        <v>0.76795386524964315</v>
      </c>
      <c r="W181" s="112">
        <f t="shared" ref="W181" si="79">IF(W157=0,"",W157/W133)</f>
        <v>0.77532027157542949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0.88879322043616127</v>
      </c>
      <c r="C182" s="113">
        <f t="shared" si="80"/>
        <v>0.9003629980007738</v>
      </c>
      <c r="D182" s="113">
        <f t="shared" si="80"/>
        <v>0.90957212309934998</v>
      </c>
      <c r="E182" s="113">
        <f t="shared" si="80"/>
        <v>0.90227471139310023</v>
      </c>
      <c r="F182" s="113">
        <f t="shared" si="80"/>
        <v>0.90663375357690024</v>
      </c>
      <c r="G182" s="113">
        <f t="shared" si="80"/>
        <v>0.91585739695158441</v>
      </c>
      <c r="H182" s="113">
        <f t="shared" si="80"/>
        <v>0.92115491582604703</v>
      </c>
      <c r="I182" s="113">
        <f t="shared" si="80"/>
        <v>0.90717062472708188</v>
      </c>
      <c r="J182" s="113">
        <f t="shared" si="80"/>
        <v>0.91370631258838608</v>
      </c>
      <c r="K182" s="113">
        <f t="shared" si="80"/>
        <v>0.92082011734264013</v>
      </c>
      <c r="L182" s="113">
        <f t="shared" si="80"/>
        <v>0.8456034693579525</v>
      </c>
      <c r="M182" s="113">
        <f t="shared" si="80"/>
        <v>0.92577035582113421</v>
      </c>
      <c r="N182" s="113">
        <f t="shared" si="80"/>
        <v>0.90844837736928441</v>
      </c>
      <c r="O182" s="113">
        <f t="shared" si="80"/>
        <v>0.90585568638760205</v>
      </c>
      <c r="P182" s="113">
        <f t="shared" si="80"/>
        <v>0.93170303299147716</v>
      </c>
      <c r="Q182" s="113">
        <f t="shared" si="80"/>
        <v>0.92415225446808935</v>
      </c>
      <c r="R182" s="113">
        <f t="shared" ref="R182:V182" si="81">IF(R158=0,"",R158/R134)</f>
        <v>0.93152003256427218</v>
      </c>
      <c r="S182" s="113">
        <f t="shared" si="81"/>
        <v>0.92659304931699449</v>
      </c>
      <c r="T182" s="113">
        <f t="shared" si="81"/>
        <v>0.93095665078073542</v>
      </c>
      <c r="U182" s="113">
        <f t="shared" si="81"/>
        <v>0.93870428471288481</v>
      </c>
      <c r="V182" s="113">
        <f t="shared" si="81"/>
        <v>0.93838234263575404</v>
      </c>
      <c r="W182" s="113">
        <f t="shared" ref="W182" si="82">IF(W158=0,"",W158/W134)</f>
        <v>0.93907120571287817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0.67845106870625549</v>
      </c>
      <c r="C183" s="111">
        <f t="shared" si="83"/>
        <v>0.68104536548819106</v>
      </c>
      <c r="D183" s="111">
        <f t="shared" si="83"/>
        <v>0.68437740229390198</v>
      </c>
      <c r="E183" s="111">
        <f t="shared" si="83"/>
        <v>0.68916541803797204</v>
      </c>
      <c r="F183" s="111">
        <f t="shared" si="83"/>
        <v>0.69394456235803059</v>
      </c>
      <c r="G183" s="111">
        <f t="shared" si="83"/>
        <v>0.69938313456221746</v>
      </c>
      <c r="H183" s="111">
        <f t="shared" si="83"/>
        <v>0.70475356416891288</v>
      </c>
      <c r="I183" s="111">
        <f t="shared" si="83"/>
        <v>0.7072681193530721</v>
      </c>
      <c r="J183" s="111">
        <f t="shared" si="83"/>
        <v>0.70817654445144362</v>
      </c>
      <c r="K183" s="111">
        <f t="shared" si="83"/>
        <v>0.709566426548776</v>
      </c>
      <c r="L183" s="111">
        <f t="shared" si="83"/>
        <v>0.71169404157829108</v>
      </c>
      <c r="M183" s="111">
        <f t="shared" si="83"/>
        <v>0.71353301366744637</v>
      </c>
      <c r="N183" s="111">
        <f t="shared" si="83"/>
        <v>0.71541957718654381</v>
      </c>
      <c r="O183" s="111">
        <f t="shared" si="83"/>
        <v>0.71769921632037303</v>
      </c>
      <c r="P183" s="111">
        <f t="shared" si="83"/>
        <v>0.72212234939054987</v>
      </c>
      <c r="Q183" s="111">
        <f t="shared" si="83"/>
        <v>0.72769471851319989</v>
      </c>
      <c r="R183" s="111">
        <f t="shared" ref="R183:V183" si="84">IF(R159=0,"",R159/R135)</f>
        <v>0.73471692194536575</v>
      </c>
      <c r="S183" s="111">
        <f t="shared" si="84"/>
        <v>0.74311543922915879</v>
      </c>
      <c r="T183" s="111">
        <f t="shared" si="84"/>
        <v>0.75482998365159393</v>
      </c>
      <c r="U183" s="111">
        <f t="shared" si="84"/>
        <v>0.76354088037330592</v>
      </c>
      <c r="V183" s="111">
        <f t="shared" si="84"/>
        <v>0.76941374317772471</v>
      </c>
      <c r="W183" s="111">
        <f t="shared" ref="W183" si="85">IF(W159=0,"",W159/W135)</f>
        <v>0.77576203179819958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0.68330500785173343</v>
      </c>
      <c r="C185" s="124">
        <f t="shared" si="89"/>
        <v>0.68789576767406579</v>
      </c>
      <c r="D185" s="124">
        <f t="shared" si="89"/>
        <v>0.68863226706237057</v>
      </c>
      <c r="E185" s="124">
        <f t="shared" si="89"/>
        <v>0.69201968915660295</v>
      </c>
      <c r="F185" s="124">
        <f t="shared" si="89"/>
        <v>0.68648047346271468</v>
      </c>
      <c r="G185" s="124">
        <f t="shared" si="89"/>
        <v>0.69348340147527576</v>
      </c>
      <c r="H185" s="124">
        <f t="shared" si="89"/>
        <v>0.6999337320068908</v>
      </c>
      <c r="I185" s="124">
        <f t="shared" si="89"/>
        <v>0.70246093828847433</v>
      </c>
      <c r="J185" s="124">
        <f t="shared" si="89"/>
        <v>0.71004408277131825</v>
      </c>
      <c r="K185" s="124">
        <f t="shared" si="89"/>
        <v>0.6999378789017412</v>
      </c>
      <c r="L185" s="124">
        <f t="shared" si="89"/>
        <v>0.71549935427608113</v>
      </c>
      <c r="M185" s="124">
        <f t="shared" si="89"/>
        <v>0.71418593453882673</v>
      </c>
      <c r="N185" s="124">
        <f t="shared" si="89"/>
        <v>0.72108682911752175</v>
      </c>
      <c r="O185" s="124">
        <f t="shared" si="89"/>
        <v>0.72504993687616059</v>
      </c>
      <c r="P185" s="124">
        <f t="shared" si="89"/>
        <v>0.7198064338658845</v>
      </c>
      <c r="Q185" s="124">
        <f t="shared" si="89"/>
        <v>0.7274098496076048</v>
      </c>
      <c r="R185" s="124">
        <f t="shared" ref="R185:V185" si="90">IF(R161=0,"",R161/R137)</f>
        <v>0.73696296732072852</v>
      </c>
      <c r="S185" s="124">
        <f t="shared" si="90"/>
        <v>0.74343270565101727</v>
      </c>
      <c r="T185" s="124">
        <f t="shared" si="90"/>
        <v>0.75203056399346124</v>
      </c>
      <c r="U185" s="124">
        <f t="shared" si="90"/>
        <v>0.7616628761591655</v>
      </c>
      <c r="V185" s="124">
        <f t="shared" si="90"/>
        <v>0.77034946010256056</v>
      </c>
      <c r="W185" s="124">
        <f t="shared" ref="W185" si="91">IF(W161=0,"",W161/W137)</f>
        <v>0.78200540612908709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0.61414698084034969</v>
      </c>
      <c r="C187" s="111">
        <f t="shared" si="95"/>
        <v>0.61497001588885325</v>
      </c>
      <c r="D187" s="111">
        <f t="shared" si="95"/>
        <v>0.61602131739568144</v>
      </c>
      <c r="E187" s="111">
        <f t="shared" si="95"/>
        <v>0.61712890732147496</v>
      </c>
      <c r="F187" s="111">
        <f t="shared" si="95"/>
        <v>0.61825295044446238</v>
      </c>
      <c r="G187" s="111">
        <f t="shared" si="95"/>
        <v>0.61936569141399411</v>
      </c>
      <c r="H187" s="111">
        <f t="shared" si="95"/>
        <v>0.62050187998924189</v>
      </c>
      <c r="I187" s="111">
        <f t="shared" si="95"/>
        <v>0.62103668416268509</v>
      </c>
      <c r="J187" s="111">
        <f t="shared" si="95"/>
        <v>0.62113722247550607</v>
      </c>
      <c r="K187" s="111">
        <f t="shared" si="95"/>
        <v>0.62129028075554837</v>
      </c>
      <c r="L187" s="111">
        <f t="shared" si="95"/>
        <v>0.62146074740064872</v>
      </c>
      <c r="M187" s="111">
        <f t="shared" si="95"/>
        <v>0.62161537196564598</v>
      </c>
      <c r="N187" s="111">
        <f t="shared" si="95"/>
        <v>0.62173915619561737</v>
      </c>
      <c r="O187" s="111">
        <f t="shared" si="95"/>
        <v>0.62183058729793173</v>
      </c>
      <c r="P187" s="111">
        <f t="shared" si="95"/>
        <v>0.62187605072012941</v>
      </c>
      <c r="Q187" s="111">
        <f t="shared" si="95"/>
        <v>0.62191123578607899</v>
      </c>
      <c r="R187" s="111">
        <f t="shared" ref="R187:V187" si="96">IF(R163=0,"",R163/R139)</f>
        <v>0.62198119786616324</v>
      </c>
      <c r="S187" s="111">
        <f t="shared" si="96"/>
        <v>0.62215699922503931</v>
      </c>
      <c r="T187" s="111">
        <f t="shared" si="96"/>
        <v>0.62249031376155028</v>
      </c>
      <c r="U187" s="111">
        <f t="shared" si="96"/>
        <v>0.62295877337777616</v>
      </c>
      <c r="V187" s="111">
        <f t="shared" si="96"/>
        <v>0.62352211007530511</v>
      </c>
      <c r="W187" s="111">
        <f t="shared" ref="W187" si="97">IF(W163=0,"",W163/W139)</f>
        <v>0.62420010840607365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0.75850600676264035</v>
      </c>
      <c r="C188" s="45">
        <f t="shared" si="98"/>
        <v>0.76055906510010762</v>
      </c>
      <c r="D188" s="45">
        <f t="shared" si="98"/>
        <v>0.76303374093035681</v>
      </c>
      <c r="E188" s="45">
        <f t="shared" si="98"/>
        <v>0.76586140931432356</v>
      </c>
      <c r="F188" s="45">
        <f t="shared" si="98"/>
        <v>0.76867502737935445</v>
      </c>
      <c r="G188" s="45">
        <f t="shared" si="98"/>
        <v>0.77215094299120912</v>
      </c>
      <c r="H188" s="45">
        <f t="shared" si="98"/>
        <v>0.77599745125897923</v>
      </c>
      <c r="I188" s="45">
        <f t="shared" si="98"/>
        <v>0.77811493787279618</v>
      </c>
      <c r="J188" s="45">
        <f t="shared" si="98"/>
        <v>0.77930419158813513</v>
      </c>
      <c r="K188" s="45">
        <f t="shared" si="98"/>
        <v>0.78092345594510126</v>
      </c>
      <c r="L188" s="45">
        <f t="shared" si="98"/>
        <v>0.78264516193174383</v>
      </c>
      <c r="M188" s="45">
        <f t="shared" si="98"/>
        <v>0.78445172042242917</v>
      </c>
      <c r="N188" s="45">
        <f t="shared" si="98"/>
        <v>0.78664707634249353</v>
      </c>
      <c r="O188" s="45">
        <f t="shared" si="98"/>
        <v>0.78937727354289422</v>
      </c>
      <c r="P188" s="45">
        <f t="shared" si="98"/>
        <v>0.79222679372094962</v>
      </c>
      <c r="Q188" s="45">
        <f t="shared" si="98"/>
        <v>0.79605753250809863</v>
      </c>
      <c r="R188" s="45">
        <f t="shared" ref="R188:V188" si="99">IF(R164=0,"",R164/R140)</f>
        <v>0.80157804713037628</v>
      </c>
      <c r="S188" s="45">
        <f t="shared" si="99"/>
        <v>0.80896233997615785</v>
      </c>
      <c r="T188" s="45">
        <f t="shared" si="99"/>
        <v>0.81821161904450179</v>
      </c>
      <c r="U188" s="45">
        <f t="shared" si="99"/>
        <v>0.82848067740584386</v>
      </c>
      <c r="V188" s="45">
        <f t="shared" si="99"/>
        <v>0.83902219385776178</v>
      </c>
      <c r="W188" s="45">
        <f t="shared" ref="W188" si="100">IF(W164=0,"",W164/W140)</f>
        <v>0.84993134358974476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638.00133669770344</v>
      </c>
      <c r="C190" s="117">
        <f t="shared" si="101"/>
        <v>597.02013276500725</v>
      </c>
      <c r="D190" s="117">
        <f t="shared" si="101"/>
        <v>605.77684230281147</v>
      </c>
      <c r="E190" s="117">
        <f t="shared" si="101"/>
        <v>573.57575057044073</v>
      </c>
      <c r="F190" s="117">
        <f t="shared" si="101"/>
        <v>568.11580416681431</v>
      </c>
      <c r="G190" s="117">
        <f t="shared" si="101"/>
        <v>550.33555706186758</v>
      </c>
      <c r="H190" s="117">
        <f t="shared" si="101"/>
        <v>527.62225735563698</v>
      </c>
      <c r="I190" s="117">
        <f t="shared" si="101"/>
        <v>562.618376906923</v>
      </c>
      <c r="J190" s="117">
        <f t="shared" si="101"/>
        <v>524.41815338571359</v>
      </c>
      <c r="K190" s="117">
        <f t="shared" si="101"/>
        <v>538.13867336198109</v>
      </c>
      <c r="L190" s="117">
        <f t="shared" si="101"/>
        <v>565.76028863347665</v>
      </c>
      <c r="M190" s="117">
        <f t="shared" si="101"/>
        <v>602.67681650595898</v>
      </c>
      <c r="N190" s="117">
        <f t="shared" si="101"/>
        <v>594.6924075574849</v>
      </c>
      <c r="O190" s="117">
        <f t="shared" si="101"/>
        <v>602.27490939390384</v>
      </c>
      <c r="P190" s="117">
        <f t="shared" si="101"/>
        <v>614.2708834265884</v>
      </c>
      <c r="Q190" s="117">
        <f t="shared" si="101"/>
        <v>595.40840347746871</v>
      </c>
      <c r="R190" s="117">
        <f t="shared" ref="R190:V190" si="102">R191+R194+R196+R209</f>
        <v>531.8094468502502</v>
      </c>
      <c r="S190" s="117">
        <f t="shared" si="102"/>
        <v>544.91463618646208</v>
      </c>
      <c r="T190" s="117">
        <f t="shared" si="102"/>
        <v>523.89656708575421</v>
      </c>
      <c r="U190" s="117">
        <f t="shared" si="102"/>
        <v>485.63078809557919</v>
      </c>
      <c r="V190" s="117">
        <f t="shared" si="102"/>
        <v>480.65158431859868</v>
      </c>
      <c r="W190" s="117">
        <f t="shared" ref="W190" si="103">W191+W194+W196+W209</f>
        <v>429.05573209947431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173.16111477673135</v>
      </c>
      <c r="C196" s="122">
        <v>163.27012128933401</v>
      </c>
      <c r="D196" s="122">
        <v>161.17000848440713</v>
      </c>
      <c r="E196" s="122">
        <v>150.53030152054242</v>
      </c>
      <c r="F196" s="122">
        <v>147.15892728990121</v>
      </c>
      <c r="G196" s="122">
        <v>140.2194071192022</v>
      </c>
      <c r="H196" s="122">
        <v>128.85041902190696</v>
      </c>
      <c r="I196" s="122">
        <v>131.21588305346094</v>
      </c>
      <c r="J196" s="122">
        <v>117.84786381617791</v>
      </c>
      <c r="K196" s="122">
        <v>117.72905251562355</v>
      </c>
      <c r="L196" s="122">
        <v>118.47387271142446</v>
      </c>
      <c r="M196" s="122">
        <v>120.06189491506747</v>
      </c>
      <c r="N196" s="122">
        <v>109.66957608732994</v>
      </c>
      <c r="O196" s="122">
        <v>104.90278179171258</v>
      </c>
      <c r="P196" s="122">
        <v>103.63077726967732</v>
      </c>
      <c r="Q196" s="122">
        <v>98.940693088742975</v>
      </c>
      <c r="R196" s="122">
        <v>96.543751031154642</v>
      </c>
      <c r="S196" s="122">
        <v>97.352846340767243</v>
      </c>
      <c r="T196" s="122">
        <v>96.040967141031018</v>
      </c>
      <c r="U196" s="122">
        <v>86.745710747186536</v>
      </c>
      <c r="V196" s="122">
        <v>82.800226486899547</v>
      </c>
      <c r="W196" s="122">
        <v>83.417437260294392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173.14469722661283</v>
      </c>
      <c r="C201" s="101">
        <v>163.25644891098648</v>
      </c>
      <c r="D201" s="101">
        <v>161.15756101089923</v>
      </c>
      <c r="E201" s="101">
        <v>150.5181837327128</v>
      </c>
      <c r="F201" s="101">
        <v>147.14695303571091</v>
      </c>
      <c r="G201" s="101">
        <v>140.20743505776346</v>
      </c>
      <c r="H201" s="101">
        <v>128.83848934336513</v>
      </c>
      <c r="I201" s="101">
        <v>131.19716800512819</v>
      </c>
      <c r="J201" s="101">
        <v>117.83128919524961</v>
      </c>
      <c r="K201" s="101">
        <v>117.70899975379645</v>
      </c>
      <c r="L201" s="101">
        <v>118.41497794959282</v>
      </c>
      <c r="M201" s="101">
        <v>120.02907541486155</v>
      </c>
      <c r="N201" s="101">
        <v>109.63234291350089</v>
      </c>
      <c r="O201" s="101">
        <v>104.86841653923051</v>
      </c>
      <c r="P201" s="101">
        <v>103.60293425828333</v>
      </c>
      <c r="Q201" s="101">
        <v>98.911531185039166</v>
      </c>
      <c r="R201" s="101">
        <v>96.516804316256696</v>
      </c>
      <c r="S201" s="101">
        <v>97.323032057406905</v>
      </c>
      <c r="T201" s="101">
        <v>96.009912046526154</v>
      </c>
      <c r="U201" s="101">
        <v>86.719071506690639</v>
      </c>
      <c r="V201" s="101">
        <v>82.77319620404505</v>
      </c>
      <c r="W201" s="101">
        <v>83.386322309975171</v>
      </c>
      <c r="DA201" s="131" t="s">
        <v>2160</v>
      </c>
    </row>
    <row r="202" spans="1:105" ht="12" customHeight="1" x14ac:dyDescent="0.25">
      <c r="A202" s="107" t="s">
        <v>123</v>
      </c>
      <c r="B202" s="104">
        <v>1.6417550118517945E-2</v>
      </c>
      <c r="C202" s="104">
        <v>1.3672378347543092E-2</v>
      </c>
      <c r="D202" s="104">
        <v>1.2447473507917195E-2</v>
      </c>
      <c r="E202" s="104">
        <v>1.2117787829614446E-2</v>
      </c>
      <c r="F202" s="104">
        <v>1.1974254190308323E-2</v>
      </c>
      <c r="G202" s="104">
        <v>1.1972061438748073E-2</v>
      </c>
      <c r="H202" s="104">
        <v>1.1929678541832972E-2</v>
      </c>
      <c r="I202" s="104">
        <v>1.8715048332754097E-2</v>
      </c>
      <c r="J202" s="104">
        <v>1.6574620928295966E-2</v>
      </c>
      <c r="K202" s="104">
        <v>2.005276182709714E-2</v>
      </c>
      <c r="L202" s="104">
        <v>5.8894761831634709E-2</v>
      </c>
      <c r="M202" s="104">
        <v>3.2819500205914322E-2</v>
      </c>
      <c r="N202" s="104">
        <v>3.7233173829051794E-2</v>
      </c>
      <c r="O202" s="104">
        <v>3.4365252482076704E-2</v>
      </c>
      <c r="P202" s="104">
        <v>2.7843011394003209E-2</v>
      </c>
      <c r="Q202" s="104">
        <v>2.916190370381018E-2</v>
      </c>
      <c r="R202" s="104">
        <v>2.6946714897952629E-2</v>
      </c>
      <c r="S202" s="104">
        <v>2.9814283360337489E-2</v>
      </c>
      <c r="T202" s="104">
        <v>3.1055094504867542E-2</v>
      </c>
      <c r="U202" s="104">
        <v>2.6639240495892832E-2</v>
      </c>
      <c r="V202" s="104">
        <v>2.7030282854491747E-2</v>
      </c>
      <c r="W202" s="104">
        <v>3.1114950319225648E-2</v>
      </c>
      <c r="DA202" s="132" t="s">
        <v>2161</v>
      </c>
    </row>
    <row r="203" spans="1:105" ht="12" customHeight="1" x14ac:dyDescent="0.25">
      <c r="A203" s="108" t="s">
        <v>50</v>
      </c>
      <c r="B203" s="98">
        <v>1.6417550118517945E-2</v>
      </c>
      <c r="C203" s="98">
        <v>1.3672378347543092E-2</v>
      </c>
      <c r="D203" s="98">
        <v>1.2447473507917195E-2</v>
      </c>
      <c r="E203" s="98">
        <v>1.2117787829614446E-2</v>
      </c>
      <c r="F203" s="98">
        <v>1.1974254190308323E-2</v>
      </c>
      <c r="G203" s="98">
        <v>1.1972061438748073E-2</v>
      </c>
      <c r="H203" s="98">
        <v>1.1929678541832972E-2</v>
      </c>
      <c r="I203" s="98">
        <v>1.8715048332754097E-2</v>
      </c>
      <c r="J203" s="98">
        <v>1.6574620928295966E-2</v>
      </c>
      <c r="K203" s="98">
        <v>2.005276182709714E-2</v>
      </c>
      <c r="L203" s="98">
        <v>5.8894761831634709E-2</v>
      </c>
      <c r="M203" s="98">
        <v>3.2819500205914322E-2</v>
      </c>
      <c r="N203" s="98">
        <v>3.7233173829051794E-2</v>
      </c>
      <c r="O203" s="98">
        <v>3.4365252482076704E-2</v>
      </c>
      <c r="P203" s="98">
        <v>2.7843011394003209E-2</v>
      </c>
      <c r="Q203" s="98">
        <v>2.916190370381018E-2</v>
      </c>
      <c r="R203" s="98">
        <v>2.6946714897952629E-2</v>
      </c>
      <c r="S203" s="98">
        <v>2.9814283360337489E-2</v>
      </c>
      <c r="T203" s="98">
        <v>3.1055094504867542E-2</v>
      </c>
      <c r="U203" s="98">
        <v>2.6639240495892832E-2</v>
      </c>
      <c r="V203" s="98">
        <v>2.7030282854491747E-2</v>
      </c>
      <c r="W203" s="98">
        <v>3.1114950319225648E-2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464.84022192097206</v>
      </c>
      <c r="C209" s="122">
        <v>433.75001147567326</v>
      </c>
      <c r="D209" s="122">
        <v>444.60683381840437</v>
      </c>
      <c r="E209" s="122">
        <v>423.04544904989825</v>
      </c>
      <c r="F209" s="122">
        <v>420.95687687691316</v>
      </c>
      <c r="G209" s="122">
        <v>410.11614994266534</v>
      </c>
      <c r="H209" s="122">
        <v>398.77183833372999</v>
      </c>
      <c r="I209" s="122">
        <v>431.40249385346203</v>
      </c>
      <c r="J209" s="122">
        <v>406.57028956953565</v>
      </c>
      <c r="K209" s="122">
        <v>420.40962084635754</v>
      </c>
      <c r="L209" s="122">
        <v>447.28641592205224</v>
      </c>
      <c r="M209" s="122">
        <v>482.61492159089147</v>
      </c>
      <c r="N209" s="122">
        <v>485.02283147015498</v>
      </c>
      <c r="O209" s="122">
        <v>497.37212760219126</v>
      </c>
      <c r="P209" s="122">
        <v>510.64010615691103</v>
      </c>
      <c r="Q209" s="122">
        <v>496.46771038872572</v>
      </c>
      <c r="R209" s="122">
        <v>435.26569581909558</v>
      </c>
      <c r="S209" s="122">
        <v>447.56178984569482</v>
      </c>
      <c r="T209" s="122">
        <v>427.85559994472322</v>
      </c>
      <c r="U209" s="122">
        <v>398.88507734839266</v>
      </c>
      <c r="V209" s="122">
        <v>397.85135783169915</v>
      </c>
      <c r="W209" s="122">
        <v>345.63829483917993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464.84022192097206</v>
      </c>
      <c r="C211" s="98">
        <v>433.75001147567326</v>
      </c>
      <c r="D211" s="98">
        <v>444.60683381840437</v>
      </c>
      <c r="E211" s="98">
        <v>423.04544904989825</v>
      </c>
      <c r="F211" s="98">
        <v>420.95687687691316</v>
      </c>
      <c r="G211" s="98">
        <v>410.11614994266534</v>
      </c>
      <c r="H211" s="98">
        <v>398.77183833372999</v>
      </c>
      <c r="I211" s="98">
        <v>431.40249385346203</v>
      </c>
      <c r="J211" s="98">
        <v>406.57028956953565</v>
      </c>
      <c r="K211" s="98">
        <v>420.40962084635754</v>
      </c>
      <c r="L211" s="98">
        <v>447.28641592205224</v>
      </c>
      <c r="M211" s="98">
        <v>482.61492159089147</v>
      </c>
      <c r="N211" s="98">
        <v>485.02283147015498</v>
      </c>
      <c r="O211" s="98">
        <v>497.37212760219126</v>
      </c>
      <c r="P211" s="98">
        <v>510.64010615691103</v>
      </c>
      <c r="Q211" s="98">
        <v>496.46771038872572</v>
      </c>
      <c r="R211" s="98">
        <v>435.26569581909558</v>
      </c>
      <c r="S211" s="98">
        <v>447.56178984569482</v>
      </c>
      <c r="T211" s="98">
        <v>427.85559994472322</v>
      </c>
      <c r="U211" s="98">
        <v>398.88507734839266</v>
      </c>
      <c r="V211" s="98">
        <v>397.85135783169915</v>
      </c>
      <c r="W211" s="98">
        <v>345.63829483917993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18604.593755042559</v>
      </c>
      <c r="C214" s="117">
        <f t="shared" si="108"/>
        <v>19258.243097535695</v>
      </c>
      <c r="D214" s="117">
        <f t="shared" si="108"/>
        <v>17925.254662946147</v>
      </c>
      <c r="E214" s="117">
        <f t="shared" si="108"/>
        <v>19043.493755668565</v>
      </c>
      <c r="F214" s="117">
        <f t="shared" si="108"/>
        <v>19080.421455205487</v>
      </c>
      <c r="G214" s="117">
        <f t="shared" si="108"/>
        <v>18357.854851066182</v>
      </c>
      <c r="H214" s="117">
        <f t="shared" si="108"/>
        <v>16942.988681008934</v>
      </c>
      <c r="I214" s="117">
        <f t="shared" si="108"/>
        <v>15600.997585539779</v>
      </c>
      <c r="J214" s="117">
        <f t="shared" si="108"/>
        <v>16024.330728122633</v>
      </c>
      <c r="K214" s="117">
        <f t="shared" si="108"/>
        <v>15472.683140316933</v>
      </c>
      <c r="L214" s="117">
        <f t="shared" si="108"/>
        <v>16569.0360889447</v>
      </c>
      <c r="M214" s="117">
        <f t="shared" si="108"/>
        <v>13538.411430468976</v>
      </c>
      <c r="N214" s="117">
        <f t="shared" si="108"/>
        <v>14898.919254661023</v>
      </c>
      <c r="O214" s="117">
        <f t="shared" si="108"/>
        <v>15712.95169079235</v>
      </c>
      <c r="P214" s="117">
        <f t="shared" si="108"/>
        <v>12628.27446784128</v>
      </c>
      <c r="Q214" s="117">
        <f t="shared" si="108"/>
        <v>13251.653436497221</v>
      </c>
      <c r="R214" s="117">
        <f t="shared" ref="R214:V214" si="109">R215+R218+R220+R233</f>
        <v>13972.939584176565</v>
      </c>
      <c r="S214" s="117">
        <f t="shared" si="109"/>
        <v>13683.901906906362</v>
      </c>
      <c r="T214" s="117">
        <f t="shared" si="109"/>
        <v>13389.306360534898</v>
      </c>
      <c r="U214" s="117">
        <f t="shared" si="109"/>
        <v>13493.105068382451</v>
      </c>
      <c r="V214" s="117">
        <f t="shared" si="109"/>
        <v>12542.284200419523</v>
      </c>
      <c r="W214" s="117">
        <f t="shared" ref="W214" si="110">W215+W218+W220+W233</f>
        <v>14011.274890494233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16382.011114394574</v>
      </c>
      <c r="C215" s="122">
        <f t="shared" si="111"/>
        <v>17104.994143623418</v>
      </c>
      <c r="D215" s="122">
        <f t="shared" si="111"/>
        <v>15770.577118229405</v>
      </c>
      <c r="E215" s="122">
        <f t="shared" si="111"/>
        <v>16816.375956433749</v>
      </c>
      <c r="F215" s="122">
        <f t="shared" si="111"/>
        <v>16971.692300456638</v>
      </c>
      <c r="G215" s="122">
        <f t="shared" si="111"/>
        <v>16320.844622777064</v>
      </c>
      <c r="H215" s="122">
        <f t="shared" si="111"/>
        <v>14855.302596830305</v>
      </c>
      <c r="I215" s="122">
        <f t="shared" si="111"/>
        <v>13487.331767743159</v>
      </c>
      <c r="J215" s="122">
        <f t="shared" si="111"/>
        <v>13900.92877710368</v>
      </c>
      <c r="K215" s="122">
        <f t="shared" si="111"/>
        <v>13554.929321894866</v>
      </c>
      <c r="L215" s="122">
        <f t="shared" si="111"/>
        <v>14383.893164224504</v>
      </c>
      <c r="M215" s="122">
        <f t="shared" si="111"/>
        <v>11281.609370709775</v>
      </c>
      <c r="N215" s="122">
        <f t="shared" si="111"/>
        <v>12529.041008481248</v>
      </c>
      <c r="O215" s="122">
        <f t="shared" si="111"/>
        <v>13242.603532952353</v>
      </c>
      <c r="P215" s="122">
        <f t="shared" si="111"/>
        <v>10403.927426301698</v>
      </c>
      <c r="Q215" s="122">
        <f t="shared" si="111"/>
        <v>10936.698821156917</v>
      </c>
      <c r="R215" s="122">
        <f t="shared" ref="R215:V215" si="112">SUM(R216:R217)</f>
        <v>11682.000893759054</v>
      </c>
      <c r="S215" s="122">
        <f t="shared" si="112"/>
        <v>11264.202145262287</v>
      </c>
      <c r="T215" s="122">
        <f t="shared" si="112"/>
        <v>10964.243026689555</v>
      </c>
      <c r="U215" s="122">
        <f t="shared" si="112"/>
        <v>11111.244823300523</v>
      </c>
      <c r="V215" s="122">
        <f t="shared" si="112"/>
        <v>10058.213730158572</v>
      </c>
      <c r="W215" s="122">
        <f t="shared" ref="W215" si="113">SUM(W216:W217)</f>
        <v>11609.354272548297</v>
      </c>
      <c r="DA215" s="130" t="s">
        <v>2318</v>
      </c>
    </row>
    <row r="216" spans="1:105" ht="12" customHeight="1" x14ac:dyDescent="0.25">
      <c r="A216" s="97" t="s">
        <v>204</v>
      </c>
      <c r="B216" s="98">
        <v>16304.4800059232</v>
      </c>
      <c r="C216" s="98">
        <v>17025.112618695723</v>
      </c>
      <c r="D216" s="98">
        <v>15696.532940982481</v>
      </c>
      <c r="E216" s="98">
        <v>16739.360188581613</v>
      </c>
      <c r="F216" s="98">
        <v>16891.685966300993</v>
      </c>
      <c r="G216" s="98">
        <v>16243.692331579779</v>
      </c>
      <c r="H216" s="98">
        <v>14784.41934952343</v>
      </c>
      <c r="I216" s="98">
        <v>13420.713323548624</v>
      </c>
      <c r="J216" s="98">
        <v>13830.997575542837</v>
      </c>
      <c r="K216" s="98">
        <v>13486.24899044403</v>
      </c>
      <c r="L216" s="98">
        <v>14308.664179729247</v>
      </c>
      <c r="M216" s="98">
        <v>11221.182693767867</v>
      </c>
      <c r="N216" s="98">
        <v>12460.210310160921</v>
      </c>
      <c r="O216" s="98">
        <v>13168.336657435559</v>
      </c>
      <c r="P216" s="98">
        <v>10345.432426767376</v>
      </c>
      <c r="Q216" s="98">
        <v>10875.067663613394</v>
      </c>
      <c r="R216" s="98">
        <v>11615.893008060108</v>
      </c>
      <c r="S216" s="98">
        <v>11200.051573333567</v>
      </c>
      <c r="T216" s="98">
        <v>10901.257545075081</v>
      </c>
      <c r="U216" s="98">
        <v>11046.81034551021</v>
      </c>
      <c r="V216" s="98">
        <v>9999.3830003851581</v>
      </c>
      <c r="W216" s="98">
        <v>11540.684799785326</v>
      </c>
      <c r="DA216" s="63" t="s">
        <v>2319</v>
      </c>
    </row>
    <row r="217" spans="1:105" ht="12" customHeight="1" x14ac:dyDescent="0.25">
      <c r="A217" s="97" t="s">
        <v>53</v>
      </c>
      <c r="B217" s="98">
        <v>77.531108471373258</v>
      </c>
      <c r="C217" s="98">
        <v>79.881524927695224</v>
      </c>
      <c r="D217" s="98">
        <v>74.044177246924718</v>
      </c>
      <c r="E217" s="98">
        <v>77.015767852134516</v>
      </c>
      <c r="F217" s="98">
        <v>80.006334155643628</v>
      </c>
      <c r="G217" s="98">
        <v>77.152291197284384</v>
      </c>
      <c r="H217" s="98">
        <v>70.883247306873756</v>
      </c>
      <c r="I217" s="98">
        <v>66.618444194535286</v>
      </c>
      <c r="J217" s="98">
        <v>69.931201560843292</v>
      </c>
      <c r="K217" s="98">
        <v>68.680331450835624</v>
      </c>
      <c r="L217" s="98">
        <v>75.228984495257194</v>
      </c>
      <c r="M217" s="98">
        <v>60.426676941908148</v>
      </c>
      <c r="N217" s="98">
        <v>68.830698320327599</v>
      </c>
      <c r="O217" s="98">
        <v>74.266875516794968</v>
      </c>
      <c r="P217" s="98">
        <v>58.494999534320989</v>
      </c>
      <c r="Q217" s="98">
        <v>61.631157543522306</v>
      </c>
      <c r="R217" s="98">
        <v>66.10788569894585</v>
      </c>
      <c r="S217" s="98">
        <v>64.15057192872041</v>
      </c>
      <c r="T217" s="98">
        <v>62.985481614474082</v>
      </c>
      <c r="U217" s="98">
        <v>64.434477790312542</v>
      </c>
      <c r="V217" s="98">
        <v>58.83072977341368</v>
      </c>
      <c r="W217" s="98">
        <v>68.669472762970926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20.672139253534137</v>
      </c>
      <c r="C218" s="122">
        <f t="shared" si="114"/>
        <v>26.253266960690038</v>
      </c>
      <c r="D218" s="122">
        <f t="shared" si="114"/>
        <v>20.713811450370201</v>
      </c>
      <c r="E218" s="122">
        <f t="shared" si="114"/>
        <v>68.819442588488087</v>
      </c>
      <c r="F218" s="122">
        <f t="shared" si="114"/>
        <v>21.698522617463404</v>
      </c>
      <c r="G218" s="122">
        <f t="shared" si="114"/>
        <v>30.130793841471817</v>
      </c>
      <c r="H218" s="122">
        <f t="shared" si="114"/>
        <v>41.683464224532472</v>
      </c>
      <c r="I218" s="122">
        <f t="shared" si="114"/>
        <v>18.82515958955743</v>
      </c>
      <c r="J218" s="122">
        <f t="shared" si="114"/>
        <v>19.49799575027151</v>
      </c>
      <c r="K218" s="122">
        <f t="shared" si="114"/>
        <v>23.038402264681761</v>
      </c>
      <c r="L218" s="122">
        <f t="shared" si="114"/>
        <v>23.196509814849147</v>
      </c>
      <c r="M218" s="122">
        <f t="shared" si="114"/>
        <v>24.386220042245327</v>
      </c>
      <c r="N218" s="122">
        <f t="shared" si="114"/>
        <v>25.360294396026262</v>
      </c>
      <c r="O218" s="122">
        <f t="shared" si="114"/>
        <v>27.235737871697797</v>
      </c>
      <c r="P218" s="122">
        <f t="shared" si="114"/>
        <v>28.492140815717313</v>
      </c>
      <c r="Q218" s="122">
        <f t="shared" si="114"/>
        <v>30.226683131536756</v>
      </c>
      <c r="R218" s="122">
        <f t="shared" si="114"/>
        <v>36.036682212346186</v>
      </c>
      <c r="S218" s="122">
        <f t="shared" si="114"/>
        <v>35.278024669375881</v>
      </c>
      <c r="T218" s="122">
        <f t="shared" si="114"/>
        <v>38.439038669414487</v>
      </c>
      <c r="U218" s="122">
        <f t="shared" si="114"/>
        <v>42.356408991960571</v>
      </c>
      <c r="V218" s="122">
        <f t="shared" si="114"/>
        <v>53.366757801616515</v>
      </c>
      <c r="W218" s="122">
        <f t="shared" si="114"/>
        <v>57.619123690451978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20.672139253534137</v>
      </c>
      <c r="C219" s="98">
        <f>RES_hhdet_fech!C86</f>
        <v>26.253266960690038</v>
      </c>
      <c r="D219" s="98">
        <f>RES_hhdet_fech!D86</f>
        <v>20.713811450370201</v>
      </c>
      <c r="E219" s="98">
        <f>RES_hhdet_fech!E86</f>
        <v>68.819442588488087</v>
      </c>
      <c r="F219" s="98">
        <f>RES_hhdet_fech!F86</f>
        <v>21.698522617463404</v>
      </c>
      <c r="G219" s="98">
        <f>RES_hhdet_fech!G86</f>
        <v>30.130793841471817</v>
      </c>
      <c r="H219" s="98">
        <f>RES_hhdet_fech!H86</f>
        <v>41.683464224532472</v>
      </c>
      <c r="I219" s="98">
        <f>RES_hhdet_fech!I86</f>
        <v>18.82515958955743</v>
      </c>
      <c r="J219" s="98">
        <f>RES_hhdet_fech!J86</f>
        <v>19.49799575027151</v>
      </c>
      <c r="K219" s="98">
        <f>RES_hhdet_fech!K86</f>
        <v>23.038402264681761</v>
      </c>
      <c r="L219" s="98">
        <f>RES_hhdet_fech!L86</f>
        <v>23.196509814849147</v>
      </c>
      <c r="M219" s="98">
        <f>RES_hhdet_fech!M86</f>
        <v>24.386220042245327</v>
      </c>
      <c r="N219" s="98">
        <f>RES_hhdet_fech!N86</f>
        <v>25.360294396026262</v>
      </c>
      <c r="O219" s="98">
        <f>RES_hhdet_fech!O86</f>
        <v>27.235737871697797</v>
      </c>
      <c r="P219" s="98">
        <f>RES_hhdet_fech!P86</f>
        <v>28.492140815717313</v>
      </c>
      <c r="Q219" s="98">
        <f>RES_hhdet_fech!Q86</f>
        <v>30.226683131536756</v>
      </c>
      <c r="R219" s="98">
        <f>RES_hhdet_fech!R86</f>
        <v>36.036682212346186</v>
      </c>
      <c r="S219" s="98">
        <f>RES_hhdet_fech!S86</f>
        <v>35.278024669375881</v>
      </c>
      <c r="T219" s="98">
        <f>RES_hhdet_fech!T86</f>
        <v>38.439038669414487</v>
      </c>
      <c r="U219" s="98">
        <f>RES_hhdet_fech!U86</f>
        <v>42.356408991960571</v>
      </c>
      <c r="V219" s="98">
        <f>RES_hhdet_fech!V86</f>
        <v>53.366757801616515</v>
      </c>
      <c r="W219" s="98">
        <f>RES_hhdet_fech!W86</f>
        <v>57.619123690451978</v>
      </c>
      <c r="DA219" s="63" t="s">
        <v>2322</v>
      </c>
    </row>
    <row r="220" spans="1:105" ht="12" customHeight="1" x14ac:dyDescent="0.25">
      <c r="A220" s="121" t="s">
        <v>55</v>
      </c>
      <c r="B220" s="122">
        <v>1373.936259598371</v>
      </c>
      <c r="C220" s="122">
        <v>1302.9136318486246</v>
      </c>
      <c r="D220" s="122">
        <v>1301.0214519860172</v>
      </c>
      <c r="E220" s="122">
        <v>1358.2982677824584</v>
      </c>
      <c r="F220" s="122">
        <v>1360.5449403983521</v>
      </c>
      <c r="G220" s="122">
        <v>1264.1819303598656</v>
      </c>
      <c r="H220" s="122">
        <v>1295.353529015033</v>
      </c>
      <c r="I220" s="122">
        <v>1308.3033534658132</v>
      </c>
      <c r="J220" s="122">
        <v>1318.1227794044012</v>
      </c>
      <c r="K220" s="122">
        <v>1229.9286628305786</v>
      </c>
      <c r="L220" s="122">
        <v>1352.1499271489292</v>
      </c>
      <c r="M220" s="122">
        <v>1427.014503750021</v>
      </c>
      <c r="N220" s="122">
        <v>1503.3117645282396</v>
      </c>
      <c r="O220" s="122">
        <v>1583.395184062218</v>
      </c>
      <c r="P220" s="122">
        <v>1429.6046586722682</v>
      </c>
      <c r="Q220" s="122">
        <v>1491.6729484708574</v>
      </c>
      <c r="R220" s="122">
        <v>1496.9785192392828</v>
      </c>
      <c r="S220" s="122">
        <v>1583.7226344552946</v>
      </c>
      <c r="T220" s="122">
        <v>1593.5885624436139</v>
      </c>
      <c r="U220" s="122">
        <v>1566.5877902970885</v>
      </c>
      <c r="V220" s="122">
        <v>1627.269699156051</v>
      </c>
      <c r="W220" s="122">
        <v>1595.2972618527049</v>
      </c>
      <c r="DA220" s="130" t="s">
        <v>2323</v>
      </c>
    </row>
    <row r="221" spans="1:105" ht="12" customHeight="1" x14ac:dyDescent="0.25">
      <c r="A221" s="97" t="s">
        <v>132</v>
      </c>
      <c r="B221" s="98">
        <v>1720.7726079201032</v>
      </c>
      <c r="C221" s="98">
        <v>1658.5508110865098</v>
      </c>
      <c r="D221" s="98">
        <v>1623.7416455056186</v>
      </c>
      <c r="E221" s="98">
        <v>1702.6394407335536</v>
      </c>
      <c r="F221" s="98">
        <v>1627.6592660175393</v>
      </c>
      <c r="G221" s="98">
        <v>1508.5173934149695</v>
      </c>
      <c r="H221" s="98">
        <v>1485.5881013024598</v>
      </c>
      <c r="I221" s="98">
        <v>1480.0182905915806</v>
      </c>
      <c r="J221" s="98">
        <v>1407.7535612965087</v>
      </c>
      <c r="K221" s="98">
        <v>1362.75421621705</v>
      </c>
      <c r="L221" s="98">
        <v>1614.5965578653343</v>
      </c>
      <c r="M221" s="98">
        <v>1556.4973987936116</v>
      </c>
      <c r="N221" s="98">
        <v>1453.3847529684995</v>
      </c>
      <c r="O221" s="98">
        <v>1450.1252321583045</v>
      </c>
      <c r="P221" s="98">
        <v>1457.4338812964111</v>
      </c>
      <c r="Q221" s="98">
        <v>1443.6940808858124</v>
      </c>
      <c r="R221" s="98">
        <v>1450.4809019085196</v>
      </c>
      <c r="S221" s="98">
        <v>1511.712278320671</v>
      </c>
      <c r="T221" s="98">
        <v>1533.7557903662273</v>
      </c>
      <c r="U221" s="98">
        <v>1498.2862985161019</v>
      </c>
      <c r="V221" s="98">
        <v>1446.948648867053</v>
      </c>
      <c r="W221" s="98">
        <v>1797.6522868843567</v>
      </c>
      <c r="DA221" s="63" t="s">
        <v>2324</v>
      </c>
    </row>
    <row r="222" spans="1:105" ht="12" customHeight="1" x14ac:dyDescent="0.25">
      <c r="A222" s="97" t="s">
        <v>131</v>
      </c>
      <c r="B222" s="98">
        <v>1098.4641330509285</v>
      </c>
      <c r="C222" s="98">
        <v>1049.0940810814081</v>
      </c>
      <c r="D222" s="98">
        <v>1032.9794640503262</v>
      </c>
      <c r="E222" s="98">
        <v>1121.9751634989241</v>
      </c>
      <c r="F222" s="98">
        <v>1085.4177228462509</v>
      </c>
      <c r="G222" s="98">
        <v>1008.4102145193804</v>
      </c>
      <c r="H222" s="98">
        <v>1003.0065420218679</v>
      </c>
      <c r="I222" s="98">
        <v>1040.1178607985635</v>
      </c>
      <c r="J222" s="98">
        <v>1009.9896050770171</v>
      </c>
      <c r="K222" s="98">
        <v>988.52161727708312</v>
      </c>
      <c r="L222" s="98">
        <v>1289.002159185914</v>
      </c>
      <c r="M222" s="98">
        <v>1175.0157728903657</v>
      </c>
      <c r="N222" s="98">
        <v>1152.925113967003</v>
      </c>
      <c r="O222" s="98">
        <v>1195.0151192988972</v>
      </c>
      <c r="P222" s="98">
        <v>1177.210661540151</v>
      </c>
      <c r="Q222" s="98">
        <v>1182.1322032928069</v>
      </c>
      <c r="R222" s="98">
        <v>1189.0406762008395</v>
      </c>
      <c r="S222" s="98">
        <v>1262.6209984428604</v>
      </c>
      <c r="T222" s="98">
        <v>1291.2343189714916</v>
      </c>
      <c r="U222" s="98">
        <v>1263.9464542899048</v>
      </c>
      <c r="V222" s="98">
        <v>1234.4457984286005</v>
      </c>
      <c r="W222" s="98">
        <v>1541.418912032201</v>
      </c>
      <c r="DA222" s="63" t="s">
        <v>2325</v>
      </c>
    </row>
    <row r="223" spans="1:105" ht="12" customHeight="1" x14ac:dyDescent="0.25">
      <c r="A223" s="100" t="s">
        <v>204</v>
      </c>
      <c r="B223" s="101">
        <v>454.01226472466476</v>
      </c>
      <c r="C223" s="101">
        <v>392.30682532088127</v>
      </c>
      <c r="D223" s="101">
        <v>353.61015830140298</v>
      </c>
      <c r="E223" s="101">
        <v>410.66350206672348</v>
      </c>
      <c r="F223" s="101">
        <v>380.54678290539846</v>
      </c>
      <c r="G223" s="101">
        <v>317.59834085503019</v>
      </c>
      <c r="H223" s="101">
        <v>293.11024069415106</v>
      </c>
      <c r="I223" s="101">
        <v>346.87193943429151</v>
      </c>
      <c r="J223" s="101">
        <v>306.85952240164215</v>
      </c>
      <c r="K223" s="101">
        <v>271.36704029011275</v>
      </c>
      <c r="L223" s="101">
        <v>682.10990356630532</v>
      </c>
      <c r="M223" s="101">
        <v>296.82825939974197</v>
      </c>
      <c r="N223" s="101">
        <v>359.76015343100727</v>
      </c>
      <c r="O223" s="101">
        <v>385.61947067134014</v>
      </c>
      <c r="P223" s="101">
        <v>279.65512844429401</v>
      </c>
      <c r="Q223" s="101">
        <v>320.24652576007321</v>
      </c>
      <c r="R223" s="101">
        <v>300.20624559586713</v>
      </c>
      <c r="S223" s="101">
        <v>355.16997797078648</v>
      </c>
      <c r="T223" s="101">
        <v>357.88407781824452</v>
      </c>
      <c r="U223" s="101">
        <v>319.37550202425666</v>
      </c>
      <c r="V223" s="101">
        <v>319.16831617298033</v>
      </c>
      <c r="W223" s="101">
        <v>398.18388855244837</v>
      </c>
      <c r="DA223" s="131" t="s">
        <v>2326</v>
      </c>
    </row>
    <row r="224" spans="1:105" ht="12" customHeight="1" x14ac:dyDescent="0.25">
      <c r="A224" s="103" t="s">
        <v>52</v>
      </c>
      <c r="B224" s="104">
        <v>644.45186832626382</v>
      </c>
      <c r="C224" s="104">
        <v>656.78725576052682</v>
      </c>
      <c r="D224" s="104">
        <v>679.36930574892324</v>
      </c>
      <c r="E224" s="104">
        <v>711.31166143220071</v>
      </c>
      <c r="F224" s="104">
        <v>704.87093994085262</v>
      </c>
      <c r="G224" s="104">
        <v>690.81187366435029</v>
      </c>
      <c r="H224" s="104">
        <v>709.89630132771697</v>
      </c>
      <c r="I224" s="104">
        <v>693.24592136427191</v>
      </c>
      <c r="J224" s="104">
        <v>703.13008267537487</v>
      </c>
      <c r="K224" s="104">
        <v>717.15457698697037</v>
      </c>
      <c r="L224" s="104">
        <v>606.89225561960859</v>
      </c>
      <c r="M224" s="104">
        <v>878.1875134906237</v>
      </c>
      <c r="N224" s="104">
        <v>793.16496053599565</v>
      </c>
      <c r="O224" s="104">
        <v>809.39564862755708</v>
      </c>
      <c r="P224" s="104">
        <v>897.55553309585707</v>
      </c>
      <c r="Q224" s="104">
        <v>861.88567753273367</v>
      </c>
      <c r="R224" s="104">
        <v>888.83443060497257</v>
      </c>
      <c r="S224" s="104">
        <v>907.45102047207399</v>
      </c>
      <c r="T224" s="104">
        <v>933.35024115324734</v>
      </c>
      <c r="U224" s="104">
        <v>944.5709522656482</v>
      </c>
      <c r="V224" s="104">
        <v>915.27748225562004</v>
      </c>
      <c r="W224" s="104">
        <v>1143.2350234797527</v>
      </c>
      <c r="DA224" s="132" t="s">
        <v>2327</v>
      </c>
    </row>
    <row r="225" spans="1:105" ht="12" customHeight="1" x14ac:dyDescent="0.25">
      <c r="A225" s="106" t="s">
        <v>124</v>
      </c>
      <c r="B225" s="101">
        <v>1464.7665802557083</v>
      </c>
      <c r="C225" s="101">
        <v>1422.6227780634226</v>
      </c>
      <c r="D225" s="101">
        <v>1476.9092078074386</v>
      </c>
      <c r="E225" s="101">
        <v>1449.8746470444848</v>
      </c>
      <c r="F225" s="101">
        <v>1484.9160222741509</v>
      </c>
      <c r="G225" s="101">
        <v>1452.3582565789277</v>
      </c>
      <c r="H225" s="101">
        <v>1422.2610148502786</v>
      </c>
      <c r="I225" s="101">
        <v>1485.5471858510546</v>
      </c>
      <c r="J225" s="101">
        <v>1413.6426208369774</v>
      </c>
      <c r="K225" s="101">
        <v>1438.2488613603889</v>
      </c>
      <c r="L225" s="101">
        <v>1527.6719966427236</v>
      </c>
      <c r="M225" s="101">
        <v>1651.0743224717016</v>
      </c>
      <c r="N225" s="101">
        <v>1626.7360875055556</v>
      </c>
      <c r="O225" s="101">
        <v>1634.1940401500867</v>
      </c>
      <c r="P225" s="101">
        <v>1630.6185836206112</v>
      </c>
      <c r="Q225" s="101">
        <v>1601.3692406715763</v>
      </c>
      <c r="R225" s="101">
        <v>1605.828971702146</v>
      </c>
      <c r="S225" s="101">
        <v>1670.8741141803771</v>
      </c>
      <c r="T225" s="101">
        <v>1692.5289388236565</v>
      </c>
      <c r="U225" s="101">
        <v>1594.8716562230002</v>
      </c>
      <c r="V225" s="101">
        <v>1606.902408990929</v>
      </c>
      <c r="W225" s="101">
        <v>1633.8641425983701</v>
      </c>
      <c r="DA225" s="131" t="s">
        <v>2328</v>
      </c>
    </row>
    <row r="226" spans="1:105" ht="12" customHeight="1" x14ac:dyDescent="0.25">
      <c r="A226" s="107" t="s">
        <v>123</v>
      </c>
      <c r="B226" s="104">
        <v>1039.4735234772249</v>
      </c>
      <c r="C226" s="104">
        <v>997.06368687772203</v>
      </c>
      <c r="D226" s="104">
        <v>1026.1903307131349</v>
      </c>
      <c r="E226" s="104">
        <v>1025.320993772099</v>
      </c>
      <c r="F226" s="104">
        <v>1050.4068934967495</v>
      </c>
      <c r="G226" s="104">
        <v>1021.607123265411</v>
      </c>
      <c r="H226" s="104">
        <v>1001.9556908513806</v>
      </c>
      <c r="I226" s="104">
        <v>1073.2333272218</v>
      </c>
      <c r="J226" s="104">
        <v>1013.3257958101092</v>
      </c>
      <c r="K226" s="104">
        <v>1023.5186223985708</v>
      </c>
      <c r="L226" s="104">
        <v>1219.7989277947204</v>
      </c>
      <c r="M226" s="104">
        <v>1177.0522572893221</v>
      </c>
      <c r="N226" s="104">
        <v>1201.1981460769709</v>
      </c>
      <c r="O226" s="104">
        <v>1231.2753971510988</v>
      </c>
      <c r="P226" s="104">
        <v>1197.2923750790785</v>
      </c>
      <c r="Q226" s="104">
        <v>1208.7710987917596</v>
      </c>
      <c r="R226" s="104">
        <v>1222.0871180341217</v>
      </c>
      <c r="S226" s="104">
        <v>1306.2014789804864</v>
      </c>
      <c r="T226" s="104">
        <v>1343.4851513862745</v>
      </c>
      <c r="U226" s="104">
        <v>1285.6947348798883</v>
      </c>
      <c r="V226" s="104">
        <v>1326.5986958824728</v>
      </c>
      <c r="W226" s="104">
        <v>1373.6424107618786</v>
      </c>
      <c r="DA226" s="132" t="s">
        <v>2329</v>
      </c>
    </row>
    <row r="227" spans="1:105" ht="12" customHeight="1" x14ac:dyDescent="0.25">
      <c r="A227" s="108" t="s">
        <v>50</v>
      </c>
      <c r="B227" s="98">
        <v>386.48699445555451</v>
      </c>
      <c r="C227" s="98">
        <v>336.24758734628239</v>
      </c>
      <c r="D227" s="98">
        <v>318.58175745190346</v>
      </c>
      <c r="E227" s="98">
        <v>348.65833617071161</v>
      </c>
      <c r="F227" s="98">
        <v>346.79515801256247</v>
      </c>
      <c r="G227" s="98">
        <v>310.01888896005073</v>
      </c>
      <c r="H227" s="98">
        <v>290.14714825661304</v>
      </c>
      <c r="I227" s="98">
        <v>366.16478512950431</v>
      </c>
      <c r="J227" s="98">
        <v>322.85186941440759</v>
      </c>
      <c r="K227" s="98">
        <v>301.28306110556912</v>
      </c>
      <c r="L227" s="98">
        <v>684.07796245616635</v>
      </c>
      <c r="M227" s="98">
        <v>328.35786756145365</v>
      </c>
      <c r="N227" s="98">
        <v>412.86464194005441</v>
      </c>
      <c r="O227" s="98">
        <v>438.49897642313903</v>
      </c>
      <c r="P227" s="98">
        <v>312.67868590783809</v>
      </c>
      <c r="Q227" s="98">
        <v>353.65303255639247</v>
      </c>
      <c r="R227" s="98">
        <v>327.69166642287604</v>
      </c>
      <c r="S227" s="98">
        <v>379.3293230248126</v>
      </c>
      <c r="T227" s="98">
        <v>377.65255274189798</v>
      </c>
      <c r="U227" s="98">
        <v>330.34035073488968</v>
      </c>
      <c r="V227" s="98">
        <v>352.04812048244463</v>
      </c>
      <c r="W227" s="98">
        <v>368.20892572552771</v>
      </c>
      <c r="DA227" s="63" t="s">
        <v>2330</v>
      </c>
    </row>
    <row r="228" spans="1:105" ht="12" customHeight="1" x14ac:dyDescent="0.25">
      <c r="A228" s="108" t="s">
        <v>52</v>
      </c>
      <c r="B228" s="98">
        <v>652.98652902167032</v>
      </c>
      <c r="C228" s="98">
        <v>660.81609953143959</v>
      </c>
      <c r="D228" s="98">
        <v>707.6085732612313</v>
      </c>
      <c r="E228" s="98">
        <v>676.66265760138742</v>
      </c>
      <c r="F228" s="98">
        <v>703.61173548418719</v>
      </c>
      <c r="G228" s="98">
        <v>711.58823430536017</v>
      </c>
      <c r="H228" s="98">
        <v>711.80854259476757</v>
      </c>
      <c r="I228" s="98">
        <v>707.06854209229584</v>
      </c>
      <c r="J228" s="98">
        <v>690.4739263957016</v>
      </c>
      <c r="K228" s="98">
        <v>722.23556129300175</v>
      </c>
      <c r="L228" s="98">
        <v>535.72096533855392</v>
      </c>
      <c r="M228" s="98">
        <v>848.69438972786861</v>
      </c>
      <c r="N228" s="98">
        <v>788.33350413691664</v>
      </c>
      <c r="O228" s="98">
        <v>792.77642072795993</v>
      </c>
      <c r="P228" s="98">
        <v>884.61368917124037</v>
      </c>
      <c r="Q228" s="98">
        <v>855.118066235367</v>
      </c>
      <c r="R228" s="98">
        <v>894.39545161124556</v>
      </c>
      <c r="S228" s="98">
        <v>926.87215595567386</v>
      </c>
      <c r="T228" s="98">
        <v>965.83259864437639</v>
      </c>
      <c r="U228" s="98">
        <v>955.35438414499868</v>
      </c>
      <c r="V228" s="98">
        <v>974.55057540002849</v>
      </c>
      <c r="W228" s="98">
        <v>1005.4334850363508</v>
      </c>
      <c r="DA228" s="63" t="s">
        <v>2331</v>
      </c>
    </row>
    <row r="229" spans="1:105" ht="12" customHeight="1" x14ac:dyDescent="0.25">
      <c r="A229" s="106" t="s">
        <v>122</v>
      </c>
      <c r="B229" s="101">
        <v>1356.8335180978158</v>
      </c>
      <c r="C229" s="101">
        <v>1280.4366589919416</v>
      </c>
      <c r="D229" s="101">
        <v>1272.9672927110139</v>
      </c>
      <c r="E229" s="101">
        <v>1339.2769529331263</v>
      </c>
      <c r="F229" s="101">
        <v>1342.2092190110161</v>
      </c>
      <c r="G229" s="101">
        <v>1240.3373621015232</v>
      </c>
      <c r="H229" s="101">
        <v>1284.2251841180196</v>
      </c>
      <c r="I229" s="101">
        <v>1296.6805517781795</v>
      </c>
      <c r="J229" s="101">
        <v>1322.4768520518576</v>
      </c>
      <c r="K229" s="101">
        <v>1225.3748527399284</v>
      </c>
      <c r="L229" s="101">
        <v>1344.6390715902671</v>
      </c>
      <c r="M229" s="101">
        <v>1445.1469027763444</v>
      </c>
      <c r="N229" s="101">
        <v>1539.9908928604827</v>
      </c>
      <c r="O229" s="101">
        <v>1627.9540032380071</v>
      </c>
      <c r="P229" s="101">
        <v>1459.0918625091538</v>
      </c>
      <c r="Q229" s="101">
        <v>1528.9755206662285</v>
      </c>
      <c r="R229" s="101">
        <v>1535.0657301486697</v>
      </c>
      <c r="S229" s="101">
        <v>1623.2510420676554</v>
      </c>
      <c r="T229" s="101">
        <v>1633.5465420263095</v>
      </c>
      <c r="U229" s="101">
        <v>1609.918726743294</v>
      </c>
      <c r="V229" s="101">
        <v>1676.7117939461637</v>
      </c>
      <c r="W229" s="101">
        <v>1626.1001463149796</v>
      </c>
      <c r="DA229" s="131" t="s">
        <v>2332</v>
      </c>
    </row>
    <row r="230" spans="1:105" ht="12" customHeight="1" x14ac:dyDescent="0.25">
      <c r="A230" s="107" t="s">
        <v>121</v>
      </c>
      <c r="B230" s="104">
        <v>1035.7247661702334</v>
      </c>
      <c r="C230" s="104">
        <v>969.39796098293004</v>
      </c>
      <c r="D230" s="104">
        <v>959.56935806235788</v>
      </c>
      <c r="E230" s="104">
        <v>1024.1190921230768</v>
      </c>
      <c r="F230" s="104">
        <v>1027.7334354902468</v>
      </c>
      <c r="G230" s="104">
        <v>946.48881490937765</v>
      </c>
      <c r="H230" s="104">
        <v>981.27543936134975</v>
      </c>
      <c r="I230" s="104">
        <v>1009.4444876413986</v>
      </c>
      <c r="J230" s="104">
        <v>1023.494430243742</v>
      </c>
      <c r="K230" s="104">
        <v>942.8325835497152</v>
      </c>
      <c r="L230" s="104">
        <v>1128.6498215588915</v>
      </c>
      <c r="M230" s="104">
        <v>1111.485257205801</v>
      </c>
      <c r="N230" s="104">
        <v>1211.7318755726369</v>
      </c>
      <c r="O230" s="104">
        <v>1291.6830324918292</v>
      </c>
      <c r="P230" s="104">
        <v>1132.4109030983623</v>
      </c>
      <c r="Q230" s="104">
        <v>1205.5732071803648</v>
      </c>
      <c r="R230" s="104">
        <v>1211.6467055891751</v>
      </c>
      <c r="S230" s="104">
        <v>1301.6604836158767</v>
      </c>
      <c r="T230" s="104">
        <v>1318.5541672421009</v>
      </c>
      <c r="U230" s="104">
        <v>1303.3878444680779</v>
      </c>
      <c r="V230" s="104">
        <v>1372.3240413440233</v>
      </c>
      <c r="W230" s="104">
        <v>1342.5697893087329</v>
      </c>
      <c r="DA230" s="132" t="s">
        <v>2333</v>
      </c>
    </row>
    <row r="231" spans="1:105" ht="12" customHeight="1" x14ac:dyDescent="0.25">
      <c r="A231" s="108" t="s">
        <v>53</v>
      </c>
      <c r="B231" s="98">
        <v>358.2024524133206</v>
      </c>
      <c r="C231" s="98">
        <v>302.82647162139267</v>
      </c>
      <c r="D231" s="98">
        <v>274.92270965116086</v>
      </c>
      <c r="E231" s="98">
        <v>321.97940529599776</v>
      </c>
      <c r="F231" s="98">
        <v>313.52363458901334</v>
      </c>
      <c r="G231" s="98">
        <v>264.92203797916255</v>
      </c>
      <c r="H231" s="98">
        <v>262.04802234612436</v>
      </c>
      <c r="I231" s="98">
        <v>320.10897123113028</v>
      </c>
      <c r="J231" s="98">
        <v>302.65253444058948</v>
      </c>
      <c r="K231" s="98">
        <v>257.04112800698437</v>
      </c>
      <c r="L231" s="98">
        <v>604.42599838178546</v>
      </c>
      <c r="M231" s="98">
        <v>288.00929631962242</v>
      </c>
      <c r="N231" s="98">
        <v>389.82308869065963</v>
      </c>
      <c r="O231" s="98">
        <v>430.76257498714091</v>
      </c>
      <c r="P231" s="98">
        <v>278.3247588259631</v>
      </c>
      <c r="Q231" s="98">
        <v>335.79961923264483</v>
      </c>
      <c r="R231" s="98">
        <v>312.77353817971556</v>
      </c>
      <c r="S231" s="98">
        <v>371.96056719051251</v>
      </c>
      <c r="T231" s="98">
        <v>371.32352964418664</v>
      </c>
      <c r="U231" s="98">
        <v>337.86850915004015</v>
      </c>
      <c r="V231" s="98">
        <v>366.71479791368375</v>
      </c>
      <c r="W231" s="98">
        <v>364.79619916677211</v>
      </c>
      <c r="DA231" s="63" t="s">
        <v>2334</v>
      </c>
    </row>
    <row r="232" spans="1:105" ht="12" customHeight="1" x14ac:dyDescent="0.25">
      <c r="A232" s="108" t="s">
        <v>52</v>
      </c>
      <c r="B232" s="98">
        <v>677.52231375691269</v>
      </c>
      <c r="C232" s="98">
        <v>666.57148936153726</v>
      </c>
      <c r="D232" s="98">
        <v>684.64664841119713</v>
      </c>
      <c r="E232" s="98">
        <v>702.13968682707912</v>
      </c>
      <c r="F232" s="98">
        <v>714.20980090123351</v>
      </c>
      <c r="G232" s="98">
        <v>681.56677693021504</v>
      </c>
      <c r="H232" s="98">
        <v>719.22741701522546</v>
      </c>
      <c r="I232" s="98">
        <v>689.3355164102685</v>
      </c>
      <c r="J232" s="98">
        <v>720.84189580315251</v>
      </c>
      <c r="K232" s="98">
        <v>685.79145554273089</v>
      </c>
      <c r="L232" s="98">
        <v>524.22382317710606</v>
      </c>
      <c r="M232" s="98">
        <v>823.47596088617831</v>
      </c>
      <c r="N232" s="98">
        <v>821.90878688197745</v>
      </c>
      <c r="O232" s="98">
        <v>860.92045750468833</v>
      </c>
      <c r="P232" s="98">
        <v>854.08614427239934</v>
      </c>
      <c r="Q232" s="98">
        <v>869.77358794771999</v>
      </c>
      <c r="R232" s="98">
        <v>898.87316740945948</v>
      </c>
      <c r="S232" s="98">
        <v>929.69991642536399</v>
      </c>
      <c r="T232" s="98">
        <v>947.23063759791444</v>
      </c>
      <c r="U232" s="98">
        <v>965.51933531803786</v>
      </c>
      <c r="V232" s="98">
        <v>1005.6092434303397</v>
      </c>
      <c r="W232" s="98">
        <v>977.77359014196077</v>
      </c>
      <c r="DA232" s="63" t="s">
        <v>2335</v>
      </c>
    </row>
    <row r="233" spans="1:105" ht="12" customHeight="1" x14ac:dyDescent="0.25">
      <c r="A233" s="121" t="s">
        <v>54</v>
      </c>
      <c r="B233" s="122">
        <v>827.97424179607879</v>
      </c>
      <c r="C233" s="122">
        <v>824.08205510296159</v>
      </c>
      <c r="D233" s="122">
        <v>832.94228128035377</v>
      </c>
      <c r="E233" s="122">
        <v>800.00008886387309</v>
      </c>
      <c r="F233" s="122">
        <v>726.48569173303576</v>
      </c>
      <c r="G233" s="122">
        <v>742.69750408777998</v>
      </c>
      <c r="H233" s="122">
        <v>750.64909093906442</v>
      </c>
      <c r="I233" s="122">
        <v>786.53730474124768</v>
      </c>
      <c r="J233" s="122">
        <v>785.78117586428141</v>
      </c>
      <c r="K233" s="122">
        <v>664.78675332680791</v>
      </c>
      <c r="L233" s="122">
        <v>809.79648775642079</v>
      </c>
      <c r="M233" s="122">
        <v>805.40133596693477</v>
      </c>
      <c r="N233" s="122">
        <v>841.20618725550753</v>
      </c>
      <c r="O233" s="122">
        <v>859.71723590608212</v>
      </c>
      <c r="P233" s="122">
        <v>766.25024205159741</v>
      </c>
      <c r="Q233" s="122">
        <v>793.05498373790931</v>
      </c>
      <c r="R233" s="122">
        <v>757.92348896588146</v>
      </c>
      <c r="S233" s="122">
        <v>800.69910251940473</v>
      </c>
      <c r="T233" s="122">
        <v>793.03573273231473</v>
      </c>
      <c r="U233" s="122">
        <v>772.91604579288014</v>
      </c>
      <c r="V233" s="122">
        <v>803.4340133032847</v>
      </c>
      <c r="W233" s="122">
        <v>749.00423240277826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939.05125638757056</v>
      </c>
      <c r="C235" s="98">
        <v>903.00486736293215</v>
      </c>
      <c r="D235" s="98">
        <v>924.20508324267394</v>
      </c>
      <c r="E235" s="98">
        <v>870.98057067325237</v>
      </c>
      <c r="F235" s="98">
        <v>856.93211539059075</v>
      </c>
      <c r="G235" s="98">
        <v>836.18593393083211</v>
      </c>
      <c r="H235" s="98">
        <v>837.18637117855064</v>
      </c>
      <c r="I235" s="98">
        <v>891.21277646718067</v>
      </c>
      <c r="J235" s="98">
        <v>844.5087791333674</v>
      </c>
      <c r="K235" s="98">
        <v>862.97724537965098</v>
      </c>
      <c r="L235" s="98">
        <v>895.80669879153118</v>
      </c>
      <c r="M235" s="98">
        <v>947.60526686994217</v>
      </c>
      <c r="N235" s="98">
        <v>942.46888874642946</v>
      </c>
      <c r="O235" s="98">
        <v>949.53463326701069</v>
      </c>
      <c r="P235" s="98">
        <v>954.95412048302546</v>
      </c>
      <c r="Q235" s="98">
        <v>946.34246180272066</v>
      </c>
      <c r="R235" s="98">
        <v>875.19016013913563</v>
      </c>
      <c r="S235" s="98">
        <v>952.54467395860559</v>
      </c>
      <c r="T235" s="98">
        <v>956.55158509807802</v>
      </c>
      <c r="U235" s="98">
        <v>941.45407083525231</v>
      </c>
      <c r="V235" s="98">
        <v>1001.9741116744055</v>
      </c>
      <c r="W235" s="98">
        <v>918.41515991224787</v>
      </c>
      <c r="DA235" s="63" t="s">
        <v>2338</v>
      </c>
    </row>
    <row r="236" spans="1:105" ht="12" customHeight="1" x14ac:dyDescent="0.25">
      <c r="A236" s="109" t="s">
        <v>120</v>
      </c>
      <c r="B236" s="33">
        <v>733.61506251092396</v>
      </c>
      <c r="C236" s="33">
        <v>758.06542701103854</v>
      </c>
      <c r="D236" s="33">
        <v>756.40720417893544</v>
      </c>
      <c r="E236" s="33">
        <v>740.49855874359571</v>
      </c>
      <c r="F236" s="33">
        <v>613.90358629884236</v>
      </c>
      <c r="G236" s="33">
        <v>663.91316863616419</v>
      </c>
      <c r="H236" s="33">
        <v>683.03929151786303</v>
      </c>
      <c r="I236" s="33">
        <v>709.1483913823555</v>
      </c>
      <c r="J236" s="33">
        <v>745.4003147194162</v>
      </c>
      <c r="K236" s="33">
        <v>537.64189755277198</v>
      </c>
      <c r="L236" s="33">
        <v>757.84154926566202</v>
      </c>
      <c r="M236" s="33">
        <v>723.04100753294233</v>
      </c>
      <c r="N236" s="33">
        <v>785.51100324701304</v>
      </c>
      <c r="O236" s="33">
        <v>811.8581640959153</v>
      </c>
      <c r="P236" s="33">
        <v>668.55396524006653</v>
      </c>
      <c r="Q236" s="33">
        <v>717.43760502740906</v>
      </c>
      <c r="R236" s="33">
        <v>704.85043937020339</v>
      </c>
      <c r="S236" s="33">
        <v>737.20020891636045</v>
      </c>
      <c r="T236" s="33">
        <v>729.33998430790564</v>
      </c>
      <c r="U236" s="33">
        <v>711.55274221314517</v>
      </c>
      <c r="V236" s="33">
        <v>735.28999140921496</v>
      </c>
      <c r="W236" s="33">
        <v>693.90841948001957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9321.2966626438065</v>
      </c>
      <c r="C238" s="117">
        <f t="shared" si="115"/>
        <v>9736.7543847337347</v>
      </c>
      <c r="D238" s="117">
        <f t="shared" si="115"/>
        <v>9238.8629904389236</v>
      </c>
      <c r="E238" s="117">
        <f t="shared" si="115"/>
        <v>10063.489954808329</v>
      </c>
      <c r="F238" s="117">
        <f t="shared" si="115"/>
        <v>10179.964677387454</v>
      </c>
      <c r="G238" s="117">
        <f t="shared" si="115"/>
        <v>10040.830560195345</v>
      </c>
      <c r="H238" s="117">
        <f t="shared" si="115"/>
        <v>9560.5955008016263</v>
      </c>
      <c r="I238" s="117">
        <f t="shared" si="115"/>
        <v>9066.2308561253885</v>
      </c>
      <c r="J238" s="117">
        <f t="shared" si="115"/>
        <v>9581.8018347033558</v>
      </c>
      <c r="K238" s="117">
        <f t="shared" si="115"/>
        <v>9531.4875657324119</v>
      </c>
      <c r="L238" s="117">
        <f t="shared" si="115"/>
        <v>10564.186681821424</v>
      </c>
      <c r="M238" s="117">
        <f t="shared" si="115"/>
        <v>8954.721980592456</v>
      </c>
      <c r="N238" s="117">
        <f t="shared" si="115"/>
        <v>10146.407761965456</v>
      </c>
      <c r="O238" s="117">
        <f t="shared" si="115"/>
        <v>10979.238590512961</v>
      </c>
      <c r="P238" s="117">
        <f t="shared" si="115"/>
        <v>8913.9837793928382</v>
      </c>
      <c r="Q238" s="117">
        <f t="shared" si="115"/>
        <v>9426.4074309418393</v>
      </c>
      <c r="R238" s="117">
        <f t="shared" ref="R238:V238" si="116">R239+R242+R244+R257</f>
        <v>10038.611361211933</v>
      </c>
      <c r="S238" s="117">
        <f t="shared" si="116"/>
        <v>9947.9887555425521</v>
      </c>
      <c r="T238" s="117">
        <f t="shared" si="116"/>
        <v>9872.6534922337705</v>
      </c>
      <c r="U238" s="117">
        <f t="shared" si="116"/>
        <v>10086.516969085089</v>
      </c>
      <c r="V238" s="117">
        <f t="shared" si="116"/>
        <v>9538.7978561424607</v>
      </c>
      <c r="W238" s="117">
        <f t="shared" ref="W238" si="117">W239+W242+W244+W257</f>
        <v>10776.302786362758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7803.0699196877931</v>
      </c>
      <c r="C239" s="122">
        <f t="shared" si="118"/>
        <v>8248.9627060960065</v>
      </c>
      <c r="D239" s="122">
        <f t="shared" si="118"/>
        <v>7748.8913950378837</v>
      </c>
      <c r="E239" s="122">
        <f t="shared" si="118"/>
        <v>8446.7252286407274</v>
      </c>
      <c r="F239" s="122">
        <f t="shared" si="118"/>
        <v>8704.0257154942101</v>
      </c>
      <c r="G239" s="122">
        <f t="shared" si="118"/>
        <v>8585.0681059646049</v>
      </c>
      <c r="H239" s="122">
        <f t="shared" si="118"/>
        <v>8029.5386542785564</v>
      </c>
      <c r="I239" s="122">
        <f t="shared" si="118"/>
        <v>7547.529953664377</v>
      </c>
      <c r="J239" s="122">
        <f t="shared" si="118"/>
        <v>8041.9481097769749</v>
      </c>
      <c r="K239" s="122">
        <f t="shared" si="118"/>
        <v>8130.179812602908</v>
      </c>
      <c r="L239" s="122">
        <f t="shared" si="118"/>
        <v>8954.6801275519556</v>
      </c>
      <c r="M239" s="122">
        <f t="shared" si="118"/>
        <v>7273.95646670517</v>
      </c>
      <c r="N239" s="122">
        <f t="shared" si="118"/>
        <v>8366.7243323652601</v>
      </c>
      <c r="O239" s="122">
        <f t="shared" si="118"/>
        <v>9107.9874724105575</v>
      </c>
      <c r="P239" s="122">
        <f t="shared" si="118"/>
        <v>7211.7700099225603</v>
      </c>
      <c r="Q239" s="122">
        <f t="shared" si="118"/>
        <v>7636.9164333691824</v>
      </c>
      <c r="R239" s="122">
        <f t="shared" ref="R239:V239" si="119">SUM(R240:R241)</f>
        <v>8230.0141447494661</v>
      </c>
      <c r="S239" s="122">
        <f t="shared" si="119"/>
        <v>8024.1698452219807</v>
      </c>
      <c r="T239" s="122">
        <f t="shared" si="119"/>
        <v>7909.2946086026277</v>
      </c>
      <c r="U239" s="122">
        <f t="shared" si="119"/>
        <v>8116.9520730226213</v>
      </c>
      <c r="V239" s="122">
        <f t="shared" si="119"/>
        <v>7432.5639668574013</v>
      </c>
      <c r="W239" s="122">
        <f t="shared" ref="W239" si="120">SUM(W240:W241)</f>
        <v>8693.6557630389743</v>
      </c>
      <c r="DA239" s="130" t="s">
        <v>2486</v>
      </c>
    </row>
    <row r="240" spans="1:105" ht="12" customHeight="1" x14ac:dyDescent="0.25">
      <c r="A240" s="97" t="s">
        <v>204</v>
      </c>
      <c r="B240" s="98">
        <v>7725.5388112164201</v>
      </c>
      <c r="C240" s="98">
        <v>8169.0811811683106</v>
      </c>
      <c r="D240" s="98">
        <v>7674.8472177909589</v>
      </c>
      <c r="E240" s="98">
        <v>8369.7094607885938</v>
      </c>
      <c r="F240" s="98">
        <v>8624.0193813385667</v>
      </c>
      <c r="G240" s="98">
        <v>8507.9158147673206</v>
      </c>
      <c r="H240" s="98">
        <v>7958.6554069716822</v>
      </c>
      <c r="I240" s="98">
        <v>7480.9115094698418</v>
      </c>
      <c r="J240" s="98">
        <v>7972.0169082161319</v>
      </c>
      <c r="K240" s="98">
        <v>8061.4994811520728</v>
      </c>
      <c r="L240" s="98">
        <v>8879.4511430566981</v>
      </c>
      <c r="M240" s="98">
        <v>7213.5297897632618</v>
      </c>
      <c r="N240" s="98">
        <v>8297.8936340449327</v>
      </c>
      <c r="O240" s="98">
        <v>9033.7205968937633</v>
      </c>
      <c r="P240" s="98">
        <v>7153.275010388239</v>
      </c>
      <c r="Q240" s="98">
        <v>7575.2852758256604</v>
      </c>
      <c r="R240" s="98">
        <v>8163.90625905052</v>
      </c>
      <c r="S240" s="98">
        <v>7960.0192732932601</v>
      </c>
      <c r="T240" s="98">
        <v>7846.3091269881534</v>
      </c>
      <c r="U240" s="98">
        <v>8052.5175952323088</v>
      </c>
      <c r="V240" s="98">
        <v>7373.7332370839877</v>
      </c>
      <c r="W240" s="98">
        <v>8624.9862902760033</v>
      </c>
      <c r="DA240" s="63" t="s">
        <v>2487</v>
      </c>
    </row>
    <row r="241" spans="1:105" ht="12" customHeight="1" x14ac:dyDescent="0.25">
      <c r="A241" s="97" t="s">
        <v>53</v>
      </c>
      <c r="B241" s="98">
        <v>77.531108471373258</v>
      </c>
      <c r="C241" s="98">
        <v>79.881524927695224</v>
      </c>
      <c r="D241" s="98">
        <v>74.044177246924718</v>
      </c>
      <c r="E241" s="98">
        <v>77.015767852134516</v>
      </c>
      <c r="F241" s="98">
        <v>80.006334155643628</v>
      </c>
      <c r="G241" s="98">
        <v>77.152291197284384</v>
      </c>
      <c r="H241" s="98">
        <v>70.883247306873756</v>
      </c>
      <c r="I241" s="98">
        <v>66.618444194535286</v>
      </c>
      <c r="J241" s="98">
        <v>69.931201560843292</v>
      </c>
      <c r="K241" s="98">
        <v>68.680331450835624</v>
      </c>
      <c r="L241" s="98">
        <v>75.228984495257194</v>
      </c>
      <c r="M241" s="98">
        <v>60.426676941908148</v>
      </c>
      <c r="N241" s="98">
        <v>68.830698320327599</v>
      </c>
      <c r="O241" s="98">
        <v>74.266875516794968</v>
      </c>
      <c r="P241" s="98">
        <v>58.494999534320989</v>
      </c>
      <c r="Q241" s="98">
        <v>61.631157543522306</v>
      </c>
      <c r="R241" s="98">
        <v>66.10788569894585</v>
      </c>
      <c r="S241" s="98">
        <v>64.15057192872041</v>
      </c>
      <c r="T241" s="98">
        <v>62.985481614474082</v>
      </c>
      <c r="U241" s="98">
        <v>64.434477790312542</v>
      </c>
      <c r="V241" s="98">
        <v>58.83072977341368</v>
      </c>
      <c r="W241" s="98">
        <v>68.669472762970926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37.478700559018883</v>
      </c>
      <c r="C242" s="122">
        <f t="shared" si="121"/>
        <v>49.459789664697787</v>
      </c>
      <c r="D242" s="122">
        <f t="shared" si="121"/>
        <v>40.815346934660589</v>
      </c>
      <c r="E242" s="122">
        <f t="shared" si="121"/>
        <v>141.78985974560837</v>
      </c>
      <c r="F242" s="122">
        <f t="shared" si="121"/>
        <v>47.345703486439355</v>
      </c>
      <c r="G242" s="122">
        <f t="shared" si="121"/>
        <v>69.77950674786031</v>
      </c>
      <c r="H242" s="122">
        <f t="shared" si="121"/>
        <v>103.19228763121474</v>
      </c>
      <c r="I242" s="122">
        <f t="shared" si="121"/>
        <v>48.226823079129943</v>
      </c>
      <c r="J242" s="122">
        <f t="shared" si="121"/>
        <v>50.866236624271309</v>
      </c>
      <c r="K242" s="122">
        <f t="shared" si="121"/>
        <v>62.138503099338813</v>
      </c>
      <c r="L242" s="122">
        <f t="shared" si="121"/>
        <v>64.904635054558625</v>
      </c>
      <c r="M242" s="122">
        <f t="shared" si="121"/>
        <v>70.851689396154043</v>
      </c>
      <c r="N242" s="122">
        <f t="shared" si="121"/>
        <v>76.351878964892009</v>
      </c>
      <c r="O242" s="122">
        <f t="shared" si="121"/>
        <v>85.076096125253741</v>
      </c>
      <c r="P242" s="122">
        <f t="shared" si="121"/>
        <v>91.593696986107219</v>
      </c>
      <c r="Q242" s="122">
        <f t="shared" si="121"/>
        <v>99.609666463106834</v>
      </c>
      <c r="R242" s="122">
        <f t="shared" si="121"/>
        <v>122.12734515976592</v>
      </c>
      <c r="S242" s="122">
        <f t="shared" si="121"/>
        <v>123.7494232337651</v>
      </c>
      <c r="T242" s="122">
        <f t="shared" si="121"/>
        <v>139.55092701570456</v>
      </c>
      <c r="U242" s="122">
        <f t="shared" si="121"/>
        <v>159.09222682731507</v>
      </c>
      <c r="V242" s="122">
        <f t="shared" si="121"/>
        <v>205.24551007729056</v>
      </c>
      <c r="W242" s="122">
        <f t="shared" si="121"/>
        <v>226.45495955092312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37.478700559018883</v>
      </c>
      <c r="C243" s="98">
        <f>RES_hhdet_tesh!C86</f>
        <v>49.459789664697787</v>
      </c>
      <c r="D243" s="98">
        <f>RES_hhdet_tesh!D86</f>
        <v>40.815346934660589</v>
      </c>
      <c r="E243" s="98">
        <f>RES_hhdet_tesh!E86</f>
        <v>141.78985974560837</v>
      </c>
      <c r="F243" s="98">
        <f>RES_hhdet_tesh!F86</f>
        <v>47.345703486439355</v>
      </c>
      <c r="G243" s="98">
        <f>RES_hhdet_tesh!G86</f>
        <v>69.77950674786031</v>
      </c>
      <c r="H243" s="98">
        <f>RES_hhdet_tesh!H86</f>
        <v>103.19228763121474</v>
      </c>
      <c r="I243" s="98">
        <f>RES_hhdet_tesh!I86</f>
        <v>48.226823079129943</v>
      </c>
      <c r="J243" s="98">
        <f>RES_hhdet_tesh!J86</f>
        <v>50.866236624271309</v>
      </c>
      <c r="K243" s="98">
        <f>RES_hhdet_tesh!K86</f>
        <v>62.138503099338813</v>
      </c>
      <c r="L243" s="98">
        <f>RES_hhdet_tesh!L86</f>
        <v>64.904635054558625</v>
      </c>
      <c r="M243" s="98">
        <f>RES_hhdet_tesh!M86</f>
        <v>70.851689396154043</v>
      </c>
      <c r="N243" s="98">
        <f>RES_hhdet_tesh!N86</f>
        <v>76.351878964892009</v>
      </c>
      <c r="O243" s="98">
        <f>RES_hhdet_tesh!O86</f>
        <v>85.076096125253741</v>
      </c>
      <c r="P243" s="98">
        <f>RES_hhdet_tesh!P86</f>
        <v>91.593696986107219</v>
      </c>
      <c r="Q243" s="98">
        <f>RES_hhdet_tesh!Q86</f>
        <v>99.609666463106834</v>
      </c>
      <c r="R243" s="98">
        <f>RES_hhdet_tesh!R86</f>
        <v>122.12734515976592</v>
      </c>
      <c r="S243" s="98">
        <f>RES_hhdet_tesh!S86</f>
        <v>123.7494232337651</v>
      </c>
      <c r="T243" s="98">
        <f>RES_hhdet_tesh!T86</f>
        <v>139.55092701570456</v>
      </c>
      <c r="U243" s="98">
        <f>RES_hhdet_tesh!U86</f>
        <v>159.09222682731507</v>
      </c>
      <c r="V243" s="98">
        <f>RES_hhdet_tesh!V86</f>
        <v>205.24551007729056</v>
      </c>
      <c r="W243" s="98">
        <f>RES_hhdet_tesh!W86</f>
        <v>226.45495955092312</v>
      </c>
      <c r="DA243" s="63" t="s">
        <v>2490</v>
      </c>
    </row>
    <row r="244" spans="1:105" ht="12" customHeight="1" x14ac:dyDescent="0.25">
      <c r="A244" s="121" t="s">
        <v>55</v>
      </c>
      <c r="B244" s="122">
        <v>914.98909660549305</v>
      </c>
      <c r="C244" s="122">
        <v>871.44933105155735</v>
      </c>
      <c r="D244" s="122">
        <v>875.56531697618584</v>
      </c>
      <c r="E244" s="122">
        <v>921.35905360116135</v>
      </c>
      <c r="F244" s="122">
        <v>929.87501678202307</v>
      </c>
      <c r="G244" s="122">
        <v>870.93455608088823</v>
      </c>
      <c r="H244" s="122">
        <v>902.45993924329605</v>
      </c>
      <c r="I244" s="122">
        <v>917.9623462944586</v>
      </c>
      <c r="J244" s="122">
        <v>931.04821402658945</v>
      </c>
      <c r="K244" s="122">
        <v>873.85981998462387</v>
      </c>
      <c r="L244" s="122">
        <v>965.19305513015445</v>
      </c>
      <c r="M244" s="122">
        <v>1034.7075186847662</v>
      </c>
      <c r="N244" s="122">
        <v>1096.7488484331896</v>
      </c>
      <c r="O244" s="122">
        <v>1162.8370943520974</v>
      </c>
      <c r="P244" s="122">
        <v>1059.068218304139</v>
      </c>
      <c r="Q244" s="122">
        <v>1113.005324658197</v>
      </c>
      <c r="R244" s="122">
        <v>1127.9083278723265</v>
      </c>
      <c r="S244" s="122">
        <v>1204.8035868884629</v>
      </c>
      <c r="T244" s="122">
        <v>1227.4208472617881</v>
      </c>
      <c r="U244" s="122">
        <v>1221.7712107669786</v>
      </c>
      <c r="V244" s="122">
        <v>1282.0634208315489</v>
      </c>
      <c r="W244" s="122">
        <v>1270.4667048203212</v>
      </c>
      <c r="DA244" s="130" t="s">
        <v>2491</v>
      </c>
    </row>
    <row r="245" spans="1:105" ht="12" customHeight="1" x14ac:dyDescent="0.25">
      <c r="A245" s="97" t="s">
        <v>132</v>
      </c>
      <c r="B245" s="98">
        <v>875.42614362350275</v>
      </c>
      <c r="C245" s="98">
        <v>859.96065443746761</v>
      </c>
      <c r="D245" s="98">
        <v>866.11835286985956</v>
      </c>
      <c r="E245" s="98">
        <v>936.07022772847802</v>
      </c>
      <c r="F245" s="98">
        <v>919.54521411672454</v>
      </c>
      <c r="G245" s="98">
        <v>878.72200354979202</v>
      </c>
      <c r="H245" s="98">
        <v>892.31886727285041</v>
      </c>
      <c r="I245" s="98">
        <v>920.9232222903812</v>
      </c>
      <c r="J245" s="98">
        <v>912.17911843503646</v>
      </c>
      <c r="K245" s="98">
        <v>908.5174992629162</v>
      </c>
      <c r="L245" s="98">
        <v>1106.9086953556437</v>
      </c>
      <c r="M245" s="98">
        <v>1098.7414891943854</v>
      </c>
      <c r="N245" s="98">
        <v>1062.666659838889</v>
      </c>
      <c r="O245" s="98">
        <v>1100.1471412235171</v>
      </c>
      <c r="P245" s="98">
        <v>1109.0356290100613</v>
      </c>
      <c r="Q245" s="98">
        <v>1103.913250927402</v>
      </c>
      <c r="R245" s="98">
        <v>1115.9079480394821</v>
      </c>
      <c r="S245" s="98">
        <v>1176.7721500278003</v>
      </c>
      <c r="T245" s="98">
        <v>1209.0994199116742</v>
      </c>
      <c r="U245" s="98">
        <v>1196.6487621900433</v>
      </c>
      <c r="V245" s="98">
        <v>1171.2621621091835</v>
      </c>
      <c r="W245" s="98">
        <v>1479.6251280324386</v>
      </c>
      <c r="DA245" s="63" t="s">
        <v>2492</v>
      </c>
    </row>
    <row r="246" spans="1:105" ht="12" customHeight="1" x14ac:dyDescent="0.25">
      <c r="A246" s="97" t="s">
        <v>131</v>
      </c>
      <c r="B246" s="98">
        <v>875.42614362350298</v>
      </c>
      <c r="C246" s="98">
        <v>859.96116532432859</v>
      </c>
      <c r="D246" s="98">
        <v>866.12085962270271</v>
      </c>
      <c r="E246" s="98">
        <v>936.06531099505048</v>
      </c>
      <c r="F246" s="98">
        <v>919.55427798608616</v>
      </c>
      <c r="G246" s="98">
        <v>878.71011963250987</v>
      </c>
      <c r="H246" s="98">
        <v>892.29691187916535</v>
      </c>
      <c r="I246" s="98">
        <v>920.87091677832314</v>
      </c>
      <c r="J246" s="98">
        <v>912.08981069731988</v>
      </c>
      <c r="K246" s="98">
        <v>908.34662213957938</v>
      </c>
      <c r="L246" s="98">
        <v>1106.0352256381182</v>
      </c>
      <c r="M246" s="98">
        <v>1098.4578029282666</v>
      </c>
      <c r="N246" s="98">
        <v>1062.5120319706552</v>
      </c>
      <c r="O246" s="98">
        <v>1100.3298027735893</v>
      </c>
      <c r="P246" s="98">
        <v>1109.1213202805266</v>
      </c>
      <c r="Q246" s="98">
        <v>1104.1209218673084</v>
      </c>
      <c r="R246" s="98">
        <v>1116.1861704271369</v>
      </c>
      <c r="S246" s="98">
        <v>1177.2287207533732</v>
      </c>
      <c r="T246" s="98">
        <v>1209.4658407561599</v>
      </c>
      <c r="U246" s="98">
        <v>1196.679179213226</v>
      </c>
      <c r="V246" s="98">
        <v>1171.1808412186554</v>
      </c>
      <c r="W246" s="98">
        <v>1478.2987948503676</v>
      </c>
      <c r="DA246" s="63" t="s">
        <v>2493</v>
      </c>
    </row>
    <row r="247" spans="1:105" ht="12" customHeight="1" x14ac:dyDescent="0.25">
      <c r="A247" s="100" t="s">
        <v>204</v>
      </c>
      <c r="B247" s="101">
        <v>230.97427529723922</v>
      </c>
      <c r="C247" s="101">
        <v>203.17390956380186</v>
      </c>
      <c r="D247" s="101">
        <v>186.75155387377941</v>
      </c>
      <c r="E247" s="101">
        <v>224.75364956284974</v>
      </c>
      <c r="F247" s="101">
        <v>214.6833380452334</v>
      </c>
      <c r="G247" s="101">
        <v>187.89824596815976</v>
      </c>
      <c r="H247" s="101">
        <v>182.40061055144832</v>
      </c>
      <c r="I247" s="101">
        <v>227.6249954140512</v>
      </c>
      <c r="J247" s="101">
        <v>208.95972802194504</v>
      </c>
      <c r="K247" s="101">
        <v>191.19204515260907</v>
      </c>
      <c r="L247" s="101">
        <v>499.14297001850957</v>
      </c>
      <c r="M247" s="101">
        <v>220.27028943764299</v>
      </c>
      <c r="N247" s="101">
        <v>269.34707143465965</v>
      </c>
      <c r="O247" s="101">
        <v>290.93415414603214</v>
      </c>
      <c r="P247" s="101">
        <v>211.56578718466938</v>
      </c>
      <c r="Q247" s="101">
        <v>242.23524433457482</v>
      </c>
      <c r="R247" s="101">
        <v>227.35173982216429</v>
      </c>
      <c r="S247" s="101">
        <v>269.77770028129902</v>
      </c>
      <c r="T247" s="101">
        <v>276.11559960291265</v>
      </c>
      <c r="U247" s="101">
        <v>252.108226947578</v>
      </c>
      <c r="V247" s="101">
        <v>255.90335896303563</v>
      </c>
      <c r="W247" s="101">
        <v>335.06377137061514</v>
      </c>
      <c r="DA247" s="131" t="s">
        <v>2494</v>
      </c>
    </row>
    <row r="248" spans="1:105" ht="12" customHeight="1" x14ac:dyDescent="0.25">
      <c r="A248" s="103" t="s">
        <v>52</v>
      </c>
      <c r="B248" s="104">
        <v>644.45186832626382</v>
      </c>
      <c r="C248" s="104">
        <v>656.78725576052682</v>
      </c>
      <c r="D248" s="104">
        <v>679.36930574892324</v>
      </c>
      <c r="E248" s="104">
        <v>711.31166143220071</v>
      </c>
      <c r="F248" s="104">
        <v>704.87093994085262</v>
      </c>
      <c r="G248" s="104">
        <v>690.81187366435029</v>
      </c>
      <c r="H248" s="104">
        <v>709.89630132771697</v>
      </c>
      <c r="I248" s="104">
        <v>693.24592136427191</v>
      </c>
      <c r="J248" s="104">
        <v>703.13008267537487</v>
      </c>
      <c r="K248" s="104">
        <v>717.15457698697037</v>
      </c>
      <c r="L248" s="104">
        <v>606.89225561960859</v>
      </c>
      <c r="M248" s="104">
        <v>878.1875134906237</v>
      </c>
      <c r="N248" s="104">
        <v>793.16496053599565</v>
      </c>
      <c r="O248" s="104">
        <v>809.39564862755708</v>
      </c>
      <c r="P248" s="104">
        <v>897.55553309585707</v>
      </c>
      <c r="Q248" s="104">
        <v>861.88567753273367</v>
      </c>
      <c r="R248" s="104">
        <v>888.83443060497257</v>
      </c>
      <c r="S248" s="104">
        <v>907.45102047207399</v>
      </c>
      <c r="T248" s="104">
        <v>933.35024115324734</v>
      </c>
      <c r="U248" s="104">
        <v>944.5709522656482</v>
      </c>
      <c r="V248" s="104">
        <v>915.27748225562004</v>
      </c>
      <c r="W248" s="104">
        <v>1143.2350234797527</v>
      </c>
      <c r="DA248" s="132" t="s">
        <v>2495</v>
      </c>
    </row>
    <row r="249" spans="1:105" ht="12" customHeight="1" x14ac:dyDescent="0.25">
      <c r="A249" s="106" t="s">
        <v>124</v>
      </c>
      <c r="B249" s="101">
        <v>887.03603190108765</v>
      </c>
      <c r="C249" s="101">
        <v>865.22741702332689</v>
      </c>
      <c r="D249" s="101">
        <v>902.19908145183149</v>
      </c>
      <c r="E249" s="101">
        <v>890.42875476023812</v>
      </c>
      <c r="F249" s="101">
        <v>917.9110284146542</v>
      </c>
      <c r="G249" s="101">
        <v>905.18807995590669</v>
      </c>
      <c r="H249" s="101">
        <v>894.67866623970542</v>
      </c>
      <c r="I249" s="101">
        <v>939.41248795498905</v>
      </c>
      <c r="J249" s="101">
        <v>895.64931921020582</v>
      </c>
      <c r="K249" s="101">
        <v>915.0083255887314</v>
      </c>
      <c r="L249" s="101">
        <v>975.96325068934607</v>
      </c>
      <c r="M249" s="101">
        <v>1061.2879956331856</v>
      </c>
      <c r="N249" s="101">
        <v>1055.8080416602393</v>
      </c>
      <c r="O249" s="101">
        <v>1077.3293257340283</v>
      </c>
      <c r="P249" s="101">
        <v>1093.0064666422659</v>
      </c>
      <c r="Q249" s="101">
        <v>1095.0615758831786</v>
      </c>
      <c r="R249" s="101">
        <v>1122.9970205154605</v>
      </c>
      <c r="S249" s="101">
        <v>1202.5181660767419</v>
      </c>
      <c r="T249" s="101">
        <v>1251.942615775157</v>
      </c>
      <c r="U249" s="101">
        <v>1210.6144430197403</v>
      </c>
      <c r="V249" s="101">
        <v>1248.3169527242712</v>
      </c>
      <c r="W249" s="101">
        <v>1296.673029933467</v>
      </c>
      <c r="DA249" s="131" t="s">
        <v>2496</v>
      </c>
    </row>
    <row r="250" spans="1:105" ht="12" customHeight="1" x14ac:dyDescent="0.25">
      <c r="A250" s="107" t="s">
        <v>123</v>
      </c>
      <c r="B250" s="104">
        <v>887.03603190108765</v>
      </c>
      <c r="C250" s="104">
        <v>865.2277586743993</v>
      </c>
      <c r="D250" s="104">
        <v>902.19161986198321</v>
      </c>
      <c r="E250" s="104">
        <v>890.43386080038408</v>
      </c>
      <c r="F250" s="104">
        <v>917.90678333253049</v>
      </c>
      <c r="G250" s="104">
        <v>905.17829261107386</v>
      </c>
      <c r="H250" s="104">
        <v>894.69406429973469</v>
      </c>
      <c r="I250" s="104">
        <v>939.28211624395112</v>
      </c>
      <c r="J250" s="104">
        <v>895.53846382664995</v>
      </c>
      <c r="K250" s="104">
        <v>914.73643515472804</v>
      </c>
      <c r="L250" s="104">
        <v>975.34029449129923</v>
      </c>
      <c r="M250" s="104">
        <v>1061.0359835538134</v>
      </c>
      <c r="N250" s="104">
        <v>1055.819131714285</v>
      </c>
      <c r="O250" s="104">
        <v>1077.5706333379503</v>
      </c>
      <c r="P250" s="104">
        <v>1093.1203410378955</v>
      </c>
      <c r="Q250" s="104">
        <v>1095.0790112235825</v>
      </c>
      <c r="R250" s="104">
        <v>1122.9279735545315</v>
      </c>
      <c r="S250" s="104">
        <v>1202.245198796739</v>
      </c>
      <c r="T250" s="104">
        <v>1251.4778369011524</v>
      </c>
      <c r="U250" s="104">
        <v>1210.2708779652203</v>
      </c>
      <c r="V250" s="104">
        <v>1247.7422936658622</v>
      </c>
      <c r="W250" s="104">
        <v>1296.4136352904038</v>
      </c>
      <c r="DA250" s="132" t="s">
        <v>2497</v>
      </c>
    </row>
    <row r="251" spans="1:105" ht="12" customHeight="1" x14ac:dyDescent="0.25">
      <c r="A251" s="108" t="s">
        <v>50</v>
      </c>
      <c r="B251" s="98">
        <v>234.04950287941733</v>
      </c>
      <c r="C251" s="98">
        <v>204.41165914295988</v>
      </c>
      <c r="D251" s="98">
        <v>194.58304660075183</v>
      </c>
      <c r="E251" s="98">
        <v>213.77120319899643</v>
      </c>
      <c r="F251" s="98">
        <v>214.29504784834316</v>
      </c>
      <c r="G251" s="98">
        <v>193.59005830571374</v>
      </c>
      <c r="H251" s="98">
        <v>182.88552170496718</v>
      </c>
      <c r="I251" s="98">
        <v>232.21357415165534</v>
      </c>
      <c r="J251" s="98">
        <v>205.06453743094826</v>
      </c>
      <c r="K251" s="98">
        <v>192.50087386172635</v>
      </c>
      <c r="L251" s="98">
        <v>439.61932915274514</v>
      </c>
      <c r="M251" s="98">
        <v>212.34159382594476</v>
      </c>
      <c r="N251" s="98">
        <v>267.48562757736823</v>
      </c>
      <c r="O251" s="98">
        <v>284.79421260999044</v>
      </c>
      <c r="P251" s="98">
        <v>208.50665186665518</v>
      </c>
      <c r="Q251" s="98">
        <v>239.96094498821537</v>
      </c>
      <c r="R251" s="98">
        <v>228.53252194328593</v>
      </c>
      <c r="S251" s="98">
        <v>275.37304284106506</v>
      </c>
      <c r="T251" s="98">
        <v>285.64523825677594</v>
      </c>
      <c r="U251" s="98">
        <v>254.91649382022175</v>
      </c>
      <c r="V251" s="98">
        <v>273.19171826583386</v>
      </c>
      <c r="W251" s="98">
        <v>290.98015025405294</v>
      </c>
      <c r="DA251" s="63" t="s">
        <v>2498</v>
      </c>
    </row>
    <row r="252" spans="1:105" ht="12" customHeight="1" x14ac:dyDescent="0.25">
      <c r="A252" s="108" t="s">
        <v>52</v>
      </c>
      <c r="B252" s="98">
        <v>652.98652902167032</v>
      </c>
      <c r="C252" s="98">
        <v>660.81609953143959</v>
      </c>
      <c r="D252" s="98">
        <v>707.6085732612313</v>
      </c>
      <c r="E252" s="98">
        <v>676.66265760138742</v>
      </c>
      <c r="F252" s="98">
        <v>703.61173548418719</v>
      </c>
      <c r="G252" s="98">
        <v>711.58823430536017</v>
      </c>
      <c r="H252" s="98">
        <v>711.80854259476757</v>
      </c>
      <c r="I252" s="98">
        <v>707.06854209229584</v>
      </c>
      <c r="J252" s="98">
        <v>690.4739263957016</v>
      </c>
      <c r="K252" s="98">
        <v>722.23556129300175</v>
      </c>
      <c r="L252" s="98">
        <v>535.72096533855392</v>
      </c>
      <c r="M252" s="98">
        <v>848.69438972786861</v>
      </c>
      <c r="N252" s="98">
        <v>788.33350413691664</v>
      </c>
      <c r="O252" s="98">
        <v>792.77642072795993</v>
      </c>
      <c r="P252" s="98">
        <v>884.61368917124037</v>
      </c>
      <c r="Q252" s="98">
        <v>855.118066235367</v>
      </c>
      <c r="R252" s="98">
        <v>894.39545161124556</v>
      </c>
      <c r="S252" s="98">
        <v>926.87215595567386</v>
      </c>
      <c r="T252" s="98">
        <v>965.83259864437639</v>
      </c>
      <c r="U252" s="98">
        <v>955.35438414499868</v>
      </c>
      <c r="V252" s="98">
        <v>974.55057540002849</v>
      </c>
      <c r="W252" s="98">
        <v>1005.4334850363508</v>
      </c>
      <c r="DA252" s="63" t="s">
        <v>2499</v>
      </c>
    </row>
    <row r="253" spans="1:105" ht="12" customHeight="1" x14ac:dyDescent="0.25">
      <c r="A253" s="106" t="s">
        <v>122</v>
      </c>
      <c r="B253" s="101">
        <v>920.54515040993158</v>
      </c>
      <c r="C253" s="101">
        <v>872.83303371570378</v>
      </c>
      <c r="D253" s="101">
        <v>872.83286018720662</v>
      </c>
      <c r="E253" s="101">
        <v>924.06230213402125</v>
      </c>
      <c r="F253" s="101">
        <v>931.79135024251582</v>
      </c>
      <c r="G253" s="101">
        <v>866.85093406637941</v>
      </c>
      <c r="H253" s="101">
        <v>903.87319972571379</v>
      </c>
      <c r="I253" s="101">
        <v>915.83827815054281</v>
      </c>
      <c r="J253" s="101">
        <v>935.28525950789651</v>
      </c>
      <c r="K253" s="101">
        <v>868.30692222472533</v>
      </c>
      <c r="L253" s="101">
        <v>954.89738149377456</v>
      </c>
      <c r="M253" s="101">
        <v>1029.0656040604065</v>
      </c>
      <c r="N253" s="101">
        <v>1100.8808267896795</v>
      </c>
      <c r="O253" s="101">
        <v>1170.158830929719</v>
      </c>
      <c r="P253" s="101">
        <v>1055.1583167068623</v>
      </c>
      <c r="Q253" s="101">
        <v>1114.1744276048003</v>
      </c>
      <c r="R253" s="101">
        <v>1128.5923436107209</v>
      </c>
      <c r="S253" s="101">
        <v>1205.9582981160752</v>
      </c>
      <c r="T253" s="101">
        <v>1227.1077078985959</v>
      </c>
      <c r="U253" s="101">
        <v>1223.0718810245949</v>
      </c>
      <c r="V253" s="101">
        <v>1287.6373030706197</v>
      </c>
      <c r="W253" s="101">
        <v>1260.7484070497756</v>
      </c>
      <c r="DA253" s="131" t="s">
        <v>2500</v>
      </c>
    </row>
    <row r="254" spans="1:105" ht="12" customHeight="1" x14ac:dyDescent="0.25">
      <c r="A254" s="107" t="s">
        <v>121</v>
      </c>
      <c r="B254" s="104">
        <v>920.54515040993169</v>
      </c>
      <c r="C254" s="104">
        <v>872.81005440642809</v>
      </c>
      <c r="D254" s="104">
        <v>872.79753827385923</v>
      </c>
      <c r="E254" s="104">
        <v>924.03675827751306</v>
      </c>
      <c r="F254" s="104">
        <v>931.77782229500565</v>
      </c>
      <c r="G254" s="104">
        <v>866.84878226669252</v>
      </c>
      <c r="H254" s="104">
        <v>903.90669474707147</v>
      </c>
      <c r="I254" s="104">
        <v>915.73838648095671</v>
      </c>
      <c r="J254" s="104">
        <v>935.17332181276072</v>
      </c>
      <c r="K254" s="104">
        <v>868.17921021871337</v>
      </c>
      <c r="L254" s="104">
        <v>954.39020480043257</v>
      </c>
      <c r="M254" s="104">
        <v>1028.9801020533591</v>
      </c>
      <c r="N254" s="104">
        <v>1100.7958561706016</v>
      </c>
      <c r="O254" s="104">
        <v>1170.0784199931052</v>
      </c>
      <c r="P254" s="104">
        <v>1055.0706730093618</v>
      </c>
      <c r="Q254" s="104">
        <v>1114.133197342059</v>
      </c>
      <c r="R254" s="104">
        <v>1128.6731786468215</v>
      </c>
      <c r="S254" s="104">
        <v>1206.1095566890685</v>
      </c>
      <c r="T254" s="104">
        <v>1227.5167714086879</v>
      </c>
      <c r="U254" s="104">
        <v>1223.4957542448758</v>
      </c>
      <c r="V254" s="104">
        <v>1287.7646487717702</v>
      </c>
      <c r="W254" s="104">
        <v>1260.7686307998365</v>
      </c>
      <c r="DA254" s="132" t="s">
        <v>2501</v>
      </c>
    </row>
    <row r="255" spans="1:105" ht="12" customHeight="1" x14ac:dyDescent="0.25">
      <c r="A255" s="108" t="s">
        <v>53</v>
      </c>
      <c r="B255" s="98">
        <v>243.022836653019</v>
      </c>
      <c r="C255" s="98">
        <v>206.23856504489066</v>
      </c>
      <c r="D255" s="98">
        <v>188.15088986266215</v>
      </c>
      <c r="E255" s="98">
        <v>221.89707145043394</v>
      </c>
      <c r="F255" s="98">
        <v>217.568021393772</v>
      </c>
      <c r="G255" s="98">
        <v>185.28200533647757</v>
      </c>
      <c r="H255" s="98">
        <v>184.67927773184604</v>
      </c>
      <c r="I255" s="98">
        <v>226.40287007068812</v>
      </c>
      <c r="J255" s="98">
        <v>214.33142600960824</v>
      </c>
      <c r="K255" s="98">
        <v>182.38775467598242</v>
      </c>
      <c r="L255" s="98">
        <v>430.16638162332657</v>
      </c>
      <c r="M255" s="98">
        <v>205.50414116718076</v>
      </c>
      <c r="N255" s="98">
        <v>278.88706928862422</v>
      </c>
      <c r="O255" s="98">
        <v>309.15796248841696</v>
      </c>
      <c r="P255" s="98">
        <v>200.98452873696266</v>
      </c>
      <c r="Q255" s="98">
        <v>244.35960939433917</v>
      </c>
      <c r="R255" s="98">
        <v>229.80001123736196</v>
      </c>
      <c r="S255" s="98">
        <v>276.40964026370477</v>
      </c>
      <c r="T255" s="98">
        <v>280.28613381077355</v>
      </c>
      <c r="U255" s="98">
        <v>257.97641892683805</v>
      </c>
      <c r="V255" s="98">
        <v>282.15540534143025</v>
      </c>
      <c r="W255" s="98">
        <v>282.99504065787585</v>
      </c>
      <c r="DA255" s="63" t="s">
        <v>2502</v>
      </c>
    </row>
    <row r="256" spans="1:105" ht="12" customHeight="1" x14ac:dyDescent="0.25">
      <c r="A256" s="108" t="s">
        <v>52</v>
      </c>
      <c r="B256" s="98">
        <v>677.52231375691269</v>
      </c>
      <c r="C256" s="98">
        <v>666.57148936153726</v>
      </c>
      <c r="D256" s="98">
        <v>684.64664841119713</v>
      </c>
      <c r="E256" s="98">
        <v>702.13968682707912</v>
      </c>
      <c r="F256" s="98">
        <v>714.20980090123351</v>
      </c>
      <c r="G256" s="98">
        <v>681.56677693021504</v>
      </c>
      <c r="H256" s="98">
        <v>719.22741701522546</v>
      </c>
      <c r="I256" s="98">
        <v>689.3355164102685</v>
      </c>
      <c r="J256" s="98">
        <v>720.84189580315251</v>
      </c>
      <c r="K256" s="98">
        <v>685.79145554273089</v>
      </c>
      <c r="L256" s="98">
        <v>524.22382317710606</v>
      </c>
      <c r="M256" s="98">
        <v>823.47596088617831</v>
      </c>
      <c r="N256" s="98">
        <v>821.90878688197745</v>
      </c>
      <c r="O256" s="98">
        <v>860.92045750468833</v>
      </c>
      <c r="P256" s="98">
        <v>854.08614427239934</v>
      </c>
      <c r="Q256" s="98">
        <v>869.77358794771999</v>
      </c>
      <c r="R256" s="98">
        <v>898.87316740945948</v>
      </c>
      <c r="S256" s="98">
        <v>929.69991642536399</v>
      </c>
      <c r="T256" s="98">
        <v>947.23063759791444</v>
      </c>
      <c r="U256" s="98">
        <v>965.51933531803786</v>
      </c>
      <c r="V256" s="98">
        <v>1005.6092434303397</v>
      </c>
      <c r="W256" s="98">
        <v>977.77359014196077</v>
      </c>
      <c r="DA256" s="63" t="s">
        <v>2503</v>
      </c>
    </row>
    <row r="257" spans="1:105" ht="12" customHeight="1" x14ac:dyDescent="0.25">
      <c r="A257" s="121" t="s">
        <v>54</v>
      </c>
      <c r="B257" s="122">
        <v>565.7589457915027</v>
      </c>
      <c r="C257" s="122">
        <v>566.88255792147356</v>
      </c>
      <c r="D257" s="122">
        <v>573.5909314901927</v>
      </c>
      <c r="E257" s="122">
        <v>553.61581282083228</v>
      </c>
      <c r="F257" s="122">
        <v>498.71824162478219</v>
      </c>
      <c r="G257" s="122">
        <v>515.04839140199124</v>
      </c>
      <c r="H257" s="122">
        <v>525.40461964855933</v>
      </c>
      <c r="I257" s="122">
        <v>552.51173308742443</v>
      </c>
      <c r="J257" s="122">
        <v>557.93927427552148</v>
      </c>
      <c r="K257" s="122">
        <v>465.30943004554103</v>
      </c>
      <c r="L257" s="122">
        <v>579.40886408475751</v>
      </c>
      <c r="M257" s="122">
        <v>575.20630580636487</v>
      </c>
      <c r="N257" s="122">
        <v>606.58270220211421</v>
      </c>
      <c r="O257" s="122">
        <v>623.33792762505209</v>
      </c>
      <c r="P257" s="122">
        <v>551.55185418003111</v>
      </c>
      <c r="Q257" s="122">
        <v>576.8760064513541</v>
      </c>
      <c r="R257" s="122">
        <v>558.56154343037542</v>
      </c>
      <c r="S257" s="122">
        <v>595.26590019834225</v>
      </c>
      <c r="T257" s="122">
        <v>596.38710935365043</v>
      </c>
      <c r="U257" s="122">
        <v>588.70145846817445</v>
      </c>
      <c r="V257" s="122">
        <v>618.92495837621891</v>
      </c>
      <c r="W257" s="122">
        <v>585.72535895253975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576.7154939647636</v>
      </c>
      <c r="C259" s="98">
        <v>555.3209176298941</v>
      </c>
      <c r="D259" s="98">
        <v>569.33003292293745</v>
      </c>
      <c r="E259" s="98">
        <v>537.50728787781895</v>
      </c>
      <c r="F259" s="98">
        <v>529.80080867084723</v>
      </c>
      <c r="G259" s="98">
        <v>517.90487911972627</v>
      </c>
      <c r="H259" s="98">
        <v>519.4757172176619</v>
      </c>
      <c r="I259" s="98">
        <v>553.47582758059809</v>
      </c>
      <c r="J259" s="98">
        <v>524.55583742708041</v>
      </c>
      <c r="K259" s="98">
        <v>536.15937506757314</v>
      </c>
      <c r="L259" s="98">
        <v>556.70870055749276</v>
      </c>
      <c r="M259" s="98">
        <v>589.04600044196434</v>
      </c>
      <c r="N259" s="98">
        <v>585.96981162982627</v>
      </c>
      <c r="O259" s="98">
        <v>590.44967866415152</v>
      </c>
      <c r="P259" s="98">
        <v>593.8630970648984</v>
      </c>
      <c r="Q259" s="98">
        <v>588.54100989657024</v>
      </c>
      <c r="R259" s="98">
        <v>544.35182416401881</v>
      </c>
      <c r="S259" s="98">
        <v>592.63233597787951</v>
      </c>
      <c r="T259" s="98">
        <v>595.44409633681084</v>
      </c>
      <c r="U259" s="98">
        <v>586.48707315904278</v>
      </c>
      <c r="V259" s="98">
        <v>624.75301235205484</v>
      </c>
      <c r="W259" s="98">
        <v>573.2748423790066</v>
      </c>
      <c r="DA259" s="63" t="s">
        <v>2506</v>
      </c>
    </row>
    <row r="260" spans="1:105" ht="12" customHeight="1" x14ac:dyDescent="0.25">
      <c r="A260" s="109" t="s">
        <v>120</v>
      </c>
      <c r="B260" s="33">
        <v>556.45143156608572</v>
      </c>
      <c r="C260" s="33">
        <v>576.55353245222932</v>
      </c>
      <c r="D260" s="33">
        <v>577.16421867132533</v>
      </c>
      <c r="E260" s="33">
        <v>567.11926979459554</v>
      </c>
      <c r="F260" s="33">
        <v>471.89235600654649</v>
      </c>
      <c r="G260" s="33">
        <v>512.64117922669584</v>
      </c>
      <c r="H260" s="33">
        <v>530.03674932760066</v>
      </c>
      <c r="I260" s="33">
        <v>551.79895650307492</v>
      </c>
      <c r="J260" s="33">
        <v>580.89358967195608</v>
      </c>
      <c r="K260" s="33">
        <v>419.85716869779276</v>
      </c>
      <c r="L260" s="33">
        <v>593.1210220436277</v>
      </c>
      <c r="M260" s="33">
        <v>567.19076229518316</v>
      </c>
      <c r="N260" s="33">
        <v>617.91993413912166</v>
      </c>
      <c r="O260" s="33">
        <v>640.86238407757321</v>
      </c>
      <c r="P260" s="33">
        <v>529.64636431156498</v>
      </c>
      <c r="Q260" s="33">
        <v>571.12160958663924</v>
      </c>
      <c r="R260" s="33">
        <v>564.99263870935545</v>
      </c>
      <c r="S260" s="33">
        <v>596.3672060358914</v>
      </c>
      <c r="T260" s="33">
        <v>596.75444939446311</v>
      </c>
      <c r="U260" s="33">
        <v>589.5076978787323</v>
      </c>
      <c r="V260" s="33">
        <v>616.92462171381419</v>
      </c>
      <c r="W260" s="33">
        <v>589.77451529688915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134.47645174670492</v>
      </c>
      <c r="C262" s="117">
        <f t="shared" si="122"/>
        <v>128.5991762962031</v>
      </c>
      <c r="D262" s="117">
        <f t="shared" si="122"/>
        <v>130.47004228330258</v>
      </c>
      <c r="E262" s="117">
        <f t="shared" si="122"/>
        <v>122.32678768568464</v>
      </c>
      <c r="F262" s="117">
        <f t="shared" si="122"/>
        <v>121.69973971992795</v>
      </c>
      <c r="G262" s="117">
        <f t="shared" si="122"/>
        <v>116.56781891023175</v>
      </c>
      <c r="H262" s="117">
        <f t="shared" si="122"/>
        <v>110.36388579025282</v>
      </c>
      <c r="I262" s="117">
        <f t="shared" si="122"/>
        <v>112.22723835399636</v>
      </c>
      <c r="J262" s="117">
        <f t="shared" si="122"/>
        <v>100.8191277074427</v>
      </c>
      <c r="K262" s="117">
        <f t="shared" si="122"/>
        <v>98.066416017003945</v>
      </c>
      <c r="L262" s="117">
        <f t="shared" si="122"/>
        <v>96.928246584654502</v>
      </c>
      <c r="M262" s="117">
        <f t="shared" si="122"/>
        <v>98.587192415341548</v>
      </c>
      <c r="N262" s="117">
        <f t="shared" si="122"/>
        <v>93.145868818726299</v>
      </c>
      <c r="O262" s="117">
        <f t="shared" si="122"/>
        <v>90.794710591132997</v>
      </c>
      <c r="P262" s="117">
        <f t="shared" si="122"/>
        <v>89.015193355524417</v>
      </c>
      <c r="Q262" s="117">
        <f t="shared" si="122"/>
        <v>85.166882462273506</v>
      </c>
      <c r="R262" s="117">
        <f t="shared" ref="R262:V262" si="123">R263+R266+R268+R281</f>
        <v>75.682244795443864</v>
      </c>
      <c r="S262" s="117">
        <f t="shared" si="123"/>
        <v>77.682846121879976</v>
      </c>
      <c r="T262" s="117">
        <f t="shared" si="123"/>
        <v>74.587926000113939</v>
      </c>
      <c r="U262" s="117">
        <f t="shared" si="123"/>
        <v>69.49549811855718</v>
      </c>
      <c r="V262" s="117">
        <f t="shared" si="123"/>
        <v>70.263293053261293</v>
      </c>
      <c r="W262" s="117">
        <f t="shared" ref="W262" si="124">W263+W266+W268+W281</f>
        <v>63.555328703453704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36.498500796577673</v>
      </c>
      <c r="C268" s="122">
        <v>35.168668457373293</v>
      </c>
      <c r="D268" s="122">
        <v>34.712218020459709</v>
      </c>
      <c r="E268" s="122">
        <v>32.103672820987015</v>
      </c>
      <c r="F268" s="122">
        <v>31.523860130787963</v>
      </c>
      <c r="G268" s="122">
        <v>29.700189724309862</v>
      </c>
      <c r="H268" s="122">
        <v>26.951920110858516</v>
      </c>
      <c r="I268" s="122">
        <v>26.174040500115183</v>
      </c>
      <c r="J268" s="122">
        <v>22.65619287857443</v>
      </c>
      <c r="K268" s="122">
        <v>21.454072737713979</v>
      </c>
      <c r="L268" s="122">
        <v>20.297403297337809</v>
      </c>
      <c r="M268" s="122">
        <v>19.639987488427373</v>
      </c>
      <c r="N268" s="122">
        <v>17.17739762239745</v>
      </c>
      <c r="O268" s="122">
        <v>15.814402301049478</v>
      </c>
      <c r="P268" s="122">
        <v>15.017338319513659</v>
      </c>
      <c r="Q268" s="122">
        <v>14.15242097661076</v>
      </c>
      <c r="R268" s="122">
        <v>13.739221524336099</v>
      </c>
      <c r="S268" s="122">
        <v>13.87858882768019</v>
      </c>
      <c r="T268" s="122">
        <v>13.673493968365772</v>
      </c>
      <c r="U268" s="122">
        <v>12.413620647209715</v>
      </c>
      <c r="V268" s="122">
        <v>12.104020393011137</v>
      </c>
      <c r="W268" s="122">
        <v>12.356489490853798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332.73637637088672</v>
      </c>
      <c r="C273" s="101">
        <v>323.16299026488713</v>
      </c>
      <c r="D273" s="101">
        <v>335.49469564553772</v>
      </c>
      <c r="E273" s="101">
        <v>329.35352482262527</v>
      </c>
      <c r="F273" s="101">
        <v>337.31352361979611</v>
      </c>
      <c r="G273" s="101">
        <v>329.91770156446927</v>
      </c>
      <c r="H273" s="101">
        <v>323.08081213338932</v>
      </c>
      <c r="I273" s="101">
        <v>337.4568987379256</v>
      </c>
      <c r="J273" s="101">
        <v>321.12305774932787</v>
      </c>
      <c r="K273" s="101">
        <v>326.71261134662598</v>
      </c>
      <c r="L273" s="101">
        <v>347.02597075736116</v>
      </c>
      <c r="M273" s="101">
        <v>375.05804309267171</v>
      </c>
      <c r="N273" s="101">
        <v>369.5293696377621</v>
      </c>
      <c r="O273" s="101">
        <v>371.22351816049371</v>
      </c>
      <c r="P273" s="101">
        <v>370.41131745525814</v>
      </c>
      <c r="Q273" s="101">
        <v>363.76703671095538</v>
      </c>
      <c r="R273" s="101">
        <v>364.78010921185955</v>
      </c>
      <c r="S273" s="101">
        <v>379.55576377721451</v>
      </c>
      <c r="T273" s="101">
        <v>384.47487374318189</v>
      </c>
      <c r="U273" s="101">
        <v>362.29104542761678</v>
      </c>
      <c r="V273" s="101">
        <v>365.02395122637949</v>
      </c>
      <c r="W273" s="101">
        <v>371.14857863264587</v>
      </c>
      <c r="DA273" s="131" t="s">
        <v>2664</v>
      </c>
    </row>
    <row r="274" spans="1:105" ht="12" customHeight="1" x14ac:dyDescent="0.25">
      <c r="A274" s="107" t="s">
        <v>123</v>
      </c>
      <c r="B274" s="104">
        <v>87.794385660523773</v>
      </c>
      <c r="C274" s="104">
        <v>76.382001941581521</v>
      </c>
      <c r="D274" s="104">
        <v>72.369032022774391</v>
      </c>
      <c r="E274" s="104">
        <v>79.201227644538861</v>
      </c>
      <c r="F274" s="104">
        <v>78.777988094133704</v>
      </c>
      <c r="G274" s="104">
        <v>70.423890816165141</v>
      </c>
      <c r="H274" s="104">
        <v>65.909826197972208</v>
      </c>
      <c r="I274" s="104">
        <v>83.177992590018206</v>
      </c>
      <c r="J274" s="104">
        <v>73.339030656176831</v>
      </c>
      <c r="K274" s="104">
        <v>68.439460160741092</v>
      </c>
      <c r="L274" s="104">
        <v>155.39514995154275</v>
      </c>
      <c r="M274" s="104">
        <v>74.589773195259824</v>
      </c>
      <c r="N274" s="104">
        <v>93.786332063102762</v>
      </c>
      <c r="O274" s="104">
        <v>99.609427484280303</v>
      </c>
      <c r="P274" s="104">
        <v>71.028090290824508</v>
      </c>
      <c r="Q274" s="104">
        <v>80.335822875510146</v>
      </c>
      <c r="R274" s="104">
        <v>74.438438944620515</v>
      </c>
      <c r="S274" s="104">
        <v>86.168449018316437</v>
      </c>
      <c r="T274" s="104">
        <v>85.787553880849558</v>
      </c>
      <c r="U274" s="104">
        <v>75.040114072937556</v>
      </c>
      <c r="V274" s="104">
        <v>79.971251048792155</v>
      </c>
      <c r="W274" s="104">
        <v>83.642339567810879</v>
      </c>
      <c r="DA274" s="132" t="s">
        <v>2665</v>
      </c>
    </row>
    <row r="275" spans="1:105" ht="12" customHeight="1" x14ac:dyDescent="0.25">
      <c r="A275" s="108" t="s">
        <v>50</v>
      </c>
      <c r="B275" s="98">
        <v>87.794385660523773</v>
      </c>
      <c r="C275" s="98">
        <v>76.382001941581521</v>
      </c>
      <c r="D275" s="98">
        <v>72.369032022774391</v>
      </c>
      <c r="E275" s="98">
        <v>79.201227644538861</v>
      </c>
      <c r="F275" s="98">
        <v>78.777988094133704</v>
      </c>
      <c r="G275" s="98">
        <v>70.423890816165141</v>
      </c>
      <c r="H275" s="98">
        <v>65.909826197972208</v>
      </c>
      <c r="I275" s="98">
        <v>83.177992590018206</v>
      </c>
      <c r="J275" s="98">
        <v>73.339030656176831</v>
      </c>
      <c r="K275" s="98">
        <v>68.439460160741092</v>
      </c>
      <c r="L275" s="98">
        <v>155.39514995154275</v>
      </c>
      <c r="M275" s="98">
        <v>74.589773195259824</v>
      </c>
      <c r="N275" s="98">
        <v>93.786332063102762</v>
      </c>
      <c r="O275" s="98">
        <v>99.609427484280303</v>
      </c>
      <c r="P275" s="98">
        <v>71.028090290824508</v>
      </c>
      <c r="Q275" s="98">
        <v>80.335822875510146</v>
      </c>
      <c r="R275" s="98">
        <v>74.438438944620515</v>
      </c>
      <c r="S275" s="98">
        <v>86.168449018316437</v>
      </c>
      <c r="T275" s="98">
        <v>85.787553880849558</v>
      </c>
      <c r="U275" s="98">
        <v>75.040114072937556</v>
      </c>
      <c r="V275" s="98">
        <v>79.971251048792155</v>
      </c>
      <c r="W275" s="98">
        <v>83.642339567810879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97.977950950127266</v>
      </c>
      <c r="C281" s="122">
        <v>93.430507838829797</v>
      </c>
      <c r="D281" s="122">
        <v>95.757824262842874</v>
      </c>
      <c r="E281" s="122">
        <v>90.223114864697621</v>
      </c>
      <c r="F281" s="122">
        <v>90.175879589139981</v>
      </c>
      <c r="G281" s="122">
        <v>86.867629185921885</v>
      </c>
      <c r="H281" s="122">
        <v>83.411965679394299</v>
      </c>
      <c r="I281" s="122">
        <v>86.053197853881173</v>
      </c>
      <c r="J281" s="122">
        <v>78.162934828868273</v>
      </c>
      <c r="K281" s="122">
        <v>76.612343279289973</v>
      </c>
      <c r="L281" s="122">
        <v>76.630843287316694</v>
      </c>
      <c r="M281" s="122">
        <v>78.947204926914168</v>
      </c>
      <c r="N281" s="122">
        <v>75.968471196328849</v>
      </c>
      <c r="O281" s="122">
        <v>74.980308290083514</v>
      </c>
      <c r="P281" s="122">
        <v>73.997855036010762</v>
      </c>
      <c r="Q281" s="122">
        <v>71.01446148566275</v>
      </c>
      <c r="R281" s="122">
        <v>61.943023271107769</v>
      </c>
      <c r="S281" s="122">
        <v>63.804257294199779</v>
      </c>
      <c r="T281" s="122">
        <v>60.914432031748163</v>
      </c>
      <c r="U281" s="122">
        <v>57.081877471347468</v>
      </c>
      <c r="V281" s="122">
        <v>58.15927266025016</v>
      </c>
      <c r="W281" s="122">
        <v>51.198839212599907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213.31488340100051</v>
      </c>
      <c r="C283" s="98">
        <v>205.12658567016368</v>
      </c>
      <c r="D283" s="98">
        <v>209.94242670940579</v>
      </c>
      <c r="E283" s="98">
        <v>197.85194643413607</v>
      </c>
      <c r="F283" s="98">
        <v>194.66069933212663</v>
      </c>
      <c r="G283" s="98">
        <v>189.94799675172786</v>
      </c>
      <c r="H283" s="98">
        <v>190.1752560769196</v>
      </c>
      <c r="I283" s="98">
        <v>202.44789430228479</v>
      </c>
      <c r="J283" s="98">
        <v>191.83861426793578</v>
      </c>
      <c r="K283" s="98">
        <v>196.03391106044157</v>
      </c>
      <c r="L283" s="98">
        <v>203.49144969748426</v>
      </c>
      <c r="M283" s="98">
        <v>215.25801242217611</v>
      </c>
      <c r="N283" s="98">
        <v>214.09123276763896</v>
      </c>
      <c r="O283" s="98">
        <v>215.69628729293416</v>
      </c>
      <c r="P283" s="98">
        <v>216.92737800892408</v>
      </c>
      <c r="Q283" s="98">
        <v>214.97115362310603</v>
      </c>
      <c r="R283" s="98">
        <v>198.80819677720609</v>
      </c>
      <c r="S283" s="98">
        <v>216.38004813643687</v>
      </c>
      <c r="T283" s="98">
        <v>217.29025807087945</v>
      </c>
      <c r="U283" s="98">
        <v>213.86070673093593</v>
      </c>
      <c r="V283" s="98">
        <v>227.60843920795801</v>
      </c>
      <c r="W283" s="98">
        <v>208.62718772566629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214.45619214667386</v>
      </c>
      <c r="C286" s="118">
        <f t="shared" si="129"/>
        <v>221.00220565397319</v>
      </c>
      <c r="D286" s="118">
        <f t="shared" si="129"/>
        <v>204.71499666422642</v>
      </c>
      <c r="E286" s="118">
        <f t="shared" si="129"/>
        <v>216.37611190439466</v>
      </c>
      <c r="F286" s="118">
        <f t="shared" si="129"/>
        <v>215.60602091246713</v>
      </c>
      <c r="G286" s="118">
        <f t="shared" si="129"/>
        <v>206.50563941491831</v>
      </c>
      <c r="H286" s="118">
        <f t="shared" si="129"/>
        <v>189.20928587636925</v>
      </c>
      <c r="I286" s="118">
        <f t="shared" si="129"/>
        <v>173.04590683600986</v>
      </c>
      <c r="J286" s="118">
        <f t="shared" si="129"/>
        <v>176.17356765501637</v>
      </c>
      <c r="K286" s="118">
        <f t="shared" si="129"/>
        <v>168.92117565510458</v>
      </c>
      <c r="L286" s="118">
        <f t="shared" si="129"/>
        <v>179.36270840346032</v>
      </c>
      <c r="M286" s="118">
        <f t="shared" si="129"/>
        <v>145.5818440569503</v>
      </c>
      <c r="N286" s="118">
        <f t="shared" si="129"/>
        <v>159.00660890780171</v>
      </c>
      <c r="O286" s="118">
        <f t="shared" si="129"/>
        <v>166.41690919227852</v>
      </c>
      <c r="P286" s="118">
        <f t="shared" si="129"/>
        <v>132.54132165439674</v>
      </c>
      <c r="Q286" s="118">
        <f t="shared" si="129"/>
        <v>137.93110593055886</v>
      </c>
      <c r="R286" s="118">
        <f t="shared" ref="R286:V286" si="130">R287+R290+R292+R305</f>
        <v>144.31778821793765</v>
      </c>
      <c r="S286" s="118">
        <f t="shared" si="130"/>
        <v>140.33649115727798</v>
      </c>
      <c r="T286" s="118">
        <f t="shared" si="130"/>
        <v>136.32349040940167</v>
      </c>
      <c r="U286" s="118">
        <f t="shared" si="130"/>
        <v>136.40157262904907</v>
      </c>
      <c r="V286" s="118">
        <f t="shared" si="130"/>
        <v>125.88207362830559</v>
      </c>
      <c r="W286" s="118">
        <f t="shared" ref="W286" si="131">W287+W290+W292+W305</f>
        <v>139.52044966015535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188.8363578132595</v>
      </c>
      <c r="C287" s="123">
        <f t="shared" si="132"/>
        <v>196.2921235490476</v>
      </c>
      <c r="D287" s="123">
        <f t="shared" si="132"/>
        <v>180.10754674659864</v>
      </c>
      <c r="E287" s="123">
        <f t="shared" si="132"/>
        <v>191.07113917542472</v>
      </c>
      <c r="F287" s="123">
        <f t="shared" si="132"/>
        <v>191.77768445224331</v>
      </c>
      <c r="G287" s="123">
        <f t="shared" si="132"/>
        <v>183.59151883273373</v>
      </c>
      <c r="H287" s="123">
        <f t="shared" si="132"/>
        <v>165.89524131443011</v>
      </c>
      <c r="I287" s="123">
        <f t="shared" si="132"/>
        <v>149.60117413969124</v>
      </c>
      <c r="J287" s="123">
        <f t="shared" si="132"/>
        <v>152.82861156146112</v>
      </c>
      <c r="K287" s="123">
        <f t="shared" si="132"/>
        <v>147.98432671383645</v>
      </c>
      <c r="L287" s="123">
        <f t="shared" si="132"/>
        <v>155.70815474550906</v>
      </c>
      <c r="M287" s="123">
        <f t="shared" si="132"/>
        <v>121.31390041979293</v>
      </c>
      <c r="N287" s="123">
        <f t="shared" si="132"/>
        <v>133.71441844697168</v>
      </c>
      <c r="O287" s="123">
        <f t="shared" si="132"/>
        <v>140.25328868694237</v>
      </c>
      <c r="P287" s="123">
        <f t="shared" si="132"/>
        <v>109.19546411428097</v>
      </c>
      <c r="Q287" s="123">
        <f t="shared" si="132"/>
        <v>113.83567875967289</v>
      </c>
      <c r="R287" s="123">
        <f t="shared" ref="R287:V287" si="133">SUM(R288:R289)</f>
        <v>120.65610967476535</v>
      </c>
      <c r="S287" s="123">
        <f t="shared" si="133"/>
        <v>115.52104184220747</v>
      </c>
      <c r="T287" s="123">
        <f t="shared" si="133"/>
        <v>111.63265959025759</v>
      </c>
      <c r="U287" s="123">
        <f t="shared" si="133"/>
        <v>112.32338739553445</v>
      </c>
      <c r="V287" s="123">
        <f t="shared" si="133"/>
        <v>100.95041549981019</v>
      </c>
      <c r="W287" s="123">
        <f t="shared" ref="W287" si="134">SUM(W288:W289)</f>
        <v>115.6027799774935</v>
      </c>
      <c r="DA287" s="130" t="s">
        <v>2822</v>
      </c>
    </row>
    <row r="288" spans="1:105" ht="12" customHeight="1" x14ac:dyDescent="0.25">
      <c r="A288" s="97" t="s">
        <v>204</v>
      </c>
      <c r="B288" s="99">
        <v>187.94265239218979</v>
      </c>
      <c r="C288" s="99">
        <v>195.37542553507961</v>
      </c>
      <c r="D288" s="99">
        <v>179.26192676612254</v>
      </c>
      <c r="E288" s="99">
        <v>190.19607010369958</v>
      </c>
      <c r="F288" s="99">
        <v>190.87362437183111</v>
      </c>
      <c r="G288" s="99">
        <v>182.72364056725675</v>
      </c>
      <c r="H288" s="99">
        <v>165.10365909384086</v>
      </c>
      <c r="I288" s="99">
        <v>148.86224388703019</v>
      </c>
      <c r="J288" s="99">
        <v>152.05977887331932</v>
      </c>
      <c r="K288" s="99">
        <v>147.23451737386313</v>
      </c>
      <c r="L288" s="99">
        <v>154.89378785433462</v>
      </c>
      <c r="M288" s="99">
        <v>120.66411760704443</v>
      </c>
      <c r="N288" s="99">
        <v>132.9798325524111</v>
      </c>
      <c r="O288" s="99">
        <v>139.46672330304222</v>
      </c>
      <c r="P288" s="99">
        <v>108.58152397794676</v>
      </c>
      <c r="Q288" s="99">
        <v>113.19418494454294</v>
      </c>
      <c r="R288" s="99">
        <v>119.97332250672805</v>
      </c>
      <c r="S288" s="99">
        <v>114.86313986136489</v>
      </c>
      <c r="T288" s="99">
        <v>110.99137164989715</v>
      </c>
      <c r="U288" s="99">
        <v>111.67202034120648</v>
      </c>
      <c r="V288" s="99">
        <v>100.35995413419259</v>
      </c>
      <c r="W288" s="99">
        <v>114.9189881175311</v>
      </c>
      <c r="DA288" s="63" t="s">
        <v>2823</v>
      </c>
    </row>
    <row r="289" spans="1:105" ht="12" customHeight="1" x14ac:dyDescent="0.25">
      <c r="A289" s="97" t="s">
        <v>53</v>
      </c>
      <c r="B289" s="99">
        <v>0.89370542106972239</v>
      </c>
      <c r="C289" s="99">
        <v>0.91669801396797768</v>
      </c>
      <c r="D289" s="99">
        <v>0.84561998047609677</v>
      </c>
      <c r="E289" s="99">
        <v>0.87506907172513704</v>
      </c>
      <c r="F289" s="99">
        <v>0.90406008041218922</v>
      </c>
      <c r="G289" s="99">
        <v>0.86787826547696389</v>
      </c>
      <c r="H289" s="99">
        <v>0.79158222058925443</v>
      </c>
      <c r="I289" s="99">
        <v>0.73893025266105883</v>
      </c>
      <c r="J289" s="99">
        <v>0.76883268814180261</v>
      </c>
      <c r="K289" s="99">
        <v>0.74980933997332333</v>
      </c>
      <c r="L289" s="99">
        <v>0.81436689117445538</v>
      </c>
      <c r="M289" s="99">
        <v>0.6497828127485008</v>
      </c>
      <c r="N289" s="99">
        <v>0.73458589456059331</v>
      </c>
      <c r="O289" s="99">
        <v>0.78656538390015796</v>
      </c>
      <c r="P289" s="99">
        <v>0.61394013633420408</v>
      </c>
      <c r="Q289" s="99">
        <v>0.64149381512995174</v>
      </c>
      <c r="R289" s="99">
        <v>0.68278716803729234</v>
      </c>
      <c r="S289" s="99">
        <v>0.65790198084257578</v>
      </c>
      <c r="T289" s="99">
        <v>0.64128794036043557</v>
      </c>
      <c r="U289" s="99">
        <v>0.65136705432797626</v>
      </c>
      <c r="V289" s="99">
        <v>0.59046136561760409</v>
      </c>
      <c r="W289" s="99">
        <v>0.68379185996239789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0.23828890467641256</v>
      </c>
      <c r="C290" s="123">
        <f t="shared" si="135"/>
        <v>0.30127514096431324</v>
      </c>
      <c r="D290" s="123">
        <f t="shared" si="135"/>
        <v>0.23656165124010603</v>
      </c>
      <c r="E290" s="123">
        <f t="shared" si="135"/>
        <v>0.78194073008752807</v>
      </c>
      <c r="F290" s="123">
        <f t="shared" si="135"/>
        <v>0.2451901878694677</v>
      </c>
      <c r="G290" s="123">
        <f t="shared" si="135"/>
        <v>0.33893823100746712</v>
      </c>
      <c r="H290" s="123">
        <f t="shared" si="135"/>
        <v>0.46549629745177395</v>
      </c>
      <c r="I290" s="123">
        <f t="shared" si="135"/>
        <v>0.20880823771981008</v>
      </c>
      <c r="J290" s="123">
        <f t="shared" si="135"/>
        <v>0.21436349085202128</v>
      </c>
      <c r="K290" s="123">
        <f t="shared" si="135"/>
        <v>0.25151901324889098</v>
      </c>
      <c r="L290" s="123">
        <f t="shared" si="135"/>
        <v>0.25110626855806339</v>
      </c>
      <c r="M290" s="123">
        <f t="shared" si="135"/>
        <v>0.26223097898611103</v>
      </c>
      <c r="N290" s="123">
        <f t="shared" si="135"/>
        <v>0.27065415577402629</v>
      </c>
      <c r="O290" s="123">
        <f t="shared" si="135"/>
        <v>0.28845549871034293</v>
      </c>
      <c r="P290" s="123">
        <f t="shared" si="135"/>
        <v>0.29904212250811979</v>
      </c>
      <c r="Q290" s="123">
        <f t="shared" si="135"/>
        <v>0.31461733080513377</v>
      </c>
      <c r="R290" s="123">
        <f t="shared" si="135"/>
        <v>0.37220044073531872</v>
      </c>
      <c r="S290" s="123">
        <f t="shared" si="135"/>
        <v>0.36179696629960501</v>
      </c>
      <c r="T290" s="123">
        <f t="shared" si="135"/>
        <v>0.39136784074505293</v>
      </c>
      <c r="U290" s="123">
        <f t="shared" si="135"/>
        <v>0.4281802274674808</v>
      </c>
      <c r="V290" s="123">
        <f t="shared" si="135"/>
        <v>0.53562158435720475</v>
      </c>
      <c r="W290" s="123">
        <f t="shared" si="135"/>
        <v>0.57375550113358753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0.23828890467641256</v>
      </c>
      <c r="C291" s="99">
        <f>RES_hhdet_fecs!C86</f>
        <v>0.30127514096431324</v>
      </c>
      <c r="D291" s="99">
        <f>RES_hhdet_fecs!D86</f>
        <v>0.23656165124010603</v>
      </c>
      <c r="E291" s="99">
        <f>RES_hhdet_fecs!E86</f>
        <v>0.78194073008752807</v>
      </c>
      <c r="F291" s="99">
        <f>RES_hhdet_fecs!F86</f>
        <v>0.2451901878694677</v>
      </c>
      <c r="G291" s="99">
        <f>RES_hhdet_fecs!G86</f>
        <v>0.33893823100746712</v>
      </c>
      <c r="H291" s="99">
        <f>RES_hhdet_fecs!H86</f>
        <v>0.46549629745177395</v>
      </c>
      <c r="I291" s="99">
        <f>RES_hhdet_fecs!I86</f>
        <v>0.20880823771981008</v>
      </c>
      <c r="J291" s="99">
        <f>RES_hhdet_fecs!J86</f>
        <v>0.21436349085202128</v>
      </c>
      <c r="K291" s="99">
        <f>RES_hhdet_fecs!K86</f>
        <v>0.25151901324889098</v>
      </c>
      <c r="L291" s="99">
        <f>RES_hhdet_fecs!L86</f>
        <v>0.25110626855806339</v>
      </c>
      <c r="M291" s="99">
        <f>RES_hhdet_fecs!M86</f>
        <v>0.26223097898611103</v>
      </c>
      <c r="N291" s="99">
        <f>RES_hhdet_fecs!N86</f>
        <v>0.27065415577402629</v>
      </c>
      <c r="O291" s="99">
        <f>RES_hhdet_fecs!O86</f>
        <v>0.28845549871034293</v>
      </c>
      <c r="P291" s="99">
        <f>RES_hhdet_fecs!P86</f>
        <v>0.29904212250811979</v>
      </c>
      <c r="Q291" s="99">
        <f>RES_hhdet_fecs!Q86</f>
        <v>0.31461733080513377</v>
      </c>
      <c r="R291" s="99">
        <f>RES_hhdet_fecs!R86</f>
        <v>0.37220044073531872</v>
      </c>
      <c r="S291" s="99">
        <f>RES_hhdet_fecs!S86</f>
        <v>0.36179696629960501</v>
      </c>
      <c r="T291" s="99">
        <f>RES_hhdet_fecs!T86</f>
        <v>0.39136784074505293</v>
      </c>
      <c r="U291" s="99">
        <f>RES_hhdet_fecs!U86</f>
        <v>0.4281802274674808</v>
      </c>
      <c r="V291" s="99">
        <f>RES_hhdet_fecs!V86</f>
        <v>0.53562158435720475</v>
      </c>
      <c r="W291" s="99">
        <f>RES_hhdet_fecs!W86</f>
        <v>0.57375550113358753</v>
      </c>
      <c r="DA291" s="63" t="s">
        <v>2826</v>
      </c>
    </row>
    <row r="292" spans="1:105" ht="12" customHeight="1" x14ac:dyDescent="0.25">
      <c r="A292" s="121" t="s">
        <v>55</v>
      </c>
      <c r="B292" s="123">
        <v>15.8374400626646</v>
      </c>
      <c r="C292" s="123">
        <v>14.951872035098614</v>
      </c>
      <c r="D292" s="123">
        <v>14.858288331822775</v>
      </c>
      <c r="E292" s="123">
        <v>15.433265647578882</v>
      </c>
      <c r="F292" s="123">
        <v>15.373962339382679</v>
      </c>
      <c r="G292" s="123">
        <v>14.220653773748952</v>
      </c>
      <c r="H292" s="123">
        <v>14.465742779908069</v>
      </c>
      <c r="I292" s="123">
        <v>14.511670742576513</v>
      </c>
      <c r="J292" s="123">
        <v>14.491612573090318</v>
      </c>
      <c r="K292" s="123">
        <v>13.427599713193402</v>
      </c>
      <c r="L292" s="123">
        <v>14.637259029376656</v>
      </c>
      <c r="M292" s="123">
        <v>15.345035421540992</v>
      </c>
      <c r="N292" s="123">
        <v>16.043882225488147</v>
      </c>
      <c r="O292" s="123">
        <v>16.769842977114486</v>
      </c>
      <c r="P292" s="123">
        <v>15.004559125336762</v>
      </c>
      <c r="Q292" s="123">
        <v>15.526220969725861</v>
      </c>
      <c r="R292" s="123">
        <v>15.461358549852212</v>
      </c>
      <c r="S292" s="123">
        <v>16.242010429323759</v>
      </c>
      <c r="T292" s="123">
        <v>16.225153809994339</v>
      </c>
      <c r="U292" s="123">
        <v>15.836609673981162</v>
      </c>
      <c r="V292" s="123">
        <v>16.332278938107695</v>
      </c>
      <c r="W292" s="123">
        <v>15.885534546632027</v>
      </c>
      <c r="DA292" s="130" t="s">
        <v>2827</v>
      </c>
    </row>
    <row r="293" spans="1:105" ht="12" customHeight="1" x14ac:dyDescent="0.25">
      <c r="A293" s="97" t="s">
        <v>132</v>
      </c>
      <c r="B293" s="99">
        <v>19.835442036718774</v>
      </c>
      <c r="C293" s="99">
        <v>19.033064728848924</v>
      </c>
      <c r="D293" s="99">
        <v>18.543907564692592</v>
      </c>
      <c r="E293" s="99">
        <v>19.345741222055782</v>
      </c>
      <c r="F293" s="99">
        <v>18.39231583910362</v>
      </c>
      <c r="G293" s="99">
        <v>16.969158511327482</v>
      </c>
      <c r="H293" s="99">
        <v>16.590170072469842</v>
      </c>
      <c r="I293" s="99">
        <v>16.416328880576522</v>
      </c>
      <c r="J293" s="99">
        <v>15.477024999078809</v>
      </c>
      <c r="K293" s="99">
        <v>14.877706875061063</v>
      </c>
      <c r="L293" s="99">
        <v>17.478289626688568</v>
      </c>
      <c r="M293" s="99">
        <v>16.737396610376976</v>
      </c>
      <c r="N293" s="99">
        <v>15.511043254733185</v>
      </c>
      <c r="O293" s="99">
        <v>15.358372114065295</v>
      </c>
      <c r="P293" s="99">
        <v>15.296643523455554</v>
      </c>
      <c r="Q293" s="99">
        <v>15.026828324195707</v>
      </c>
      <c r="R293" s="99">
        <v>14.981113627146119</v>
      </c>
      <c r="S293" s="99">
        <v>15.503501722109288</v>
      </c>
      <c r="T293" s="99">
        <v>15.615965244819579</v>
      </c>
      <c r="U293" s="99">
        <v>15.146151040136587</v>
      </c>
      <c r="V293" s="99">
        <v>14.522466039078203</v>
      </c>
      <c r="W293" s="99">
        <v>17.900530634001786</v>
      </c>
      <c r="DA293" s="63" t="s">
        <v>2828</v>
      </c>
    </row>
    <row r="294" spans="1:105" ht="12" customHeight="1" x14ac:dyDescent="0.25">
      <c r="A294" s="97" t="s">
        <v>131</v>
      </c>
      <c r="B294" s="99">
        <v>12.662057462015277</v>
      </c>
      <c r="C294" s="99">
        <v>12.039109937665469</v>
      </c>
      <c r="D294" s="99">
        <v>11.797120404342467</v>
      </c>
      <c r="E294" s="99">
        <v>12.748113694155052</v>
      </c>
      <c r="F294" s="99">
        <v>12.265064312135808</v>
      </c>
      <c r="G294" s="99">
        <v>11.343503793405652</v>
      </c>
      <c r="H294" s="99">
        <v>11.200984378747934</v>
      </c>
      <c r="I294" s="99">
        <v>11.536963418611458</v>
      </c>
      <c r="J294" s="99">
        <v>11.103956542074275</v>
      </c>
      <c r="K294" s="99">
        <v>10.792067040772467</v>
      </c>
      <c r="L294" s="99">
        <v>13.953673416388771</v>
      </c>
      <c r="M294" s="99">
        <v>12.635231533029021</v>
      </c>
      <c r="N294" s="99">
        <v>12.304430245112091</v>
      </c>
      <c r="O294" s="99">
        <v>12.656484058835421</v>
      </c>
      <c r="P294" s="99">
        <v>12.35553260609883</v>
      </c>
      <c r="Q294" s="99">
        <v>12.304336431500014</v>
      </c>
      <c r="R294" s="99">
        <v>12.280860405693842</v>
      </c>
      <c r="S294" s="99">
        <v>12.948923617578696</v>
      </c>
      <c r="T294" s="99">
        <v>13.146728034951639</v>
      </c>
      <c r="U294" s="99">
        <v>12.77721348869043</v>
      </c>
      <c r="V294" s="99">
        <v>12.389656812492243</v>
      </c>
      <c r="W294" s="99">
        <v>15.349028650298228</v>
      </c>
      <c r="DA294" s="63" t="s">
        <v>2829</v>
      </c>
    </row>
    <row r="295" spans="1:105" ht="12" customHeight="1" x14ac:dyDescent="0.25">
      <c r="A295" s="100" t="s">
        <v>204</v>
      </c>
      <c r="B295" s="102">
        <v>5.2334247531929812</v>
      </c>
      <c r="C295" s="102">
        <v>4.5020032850305567</v>
      </c>
      <c r="D295" s="102">
        <v>4.0383974307905639</v>
      </c>
      <c r="E295" s="102">
        <v>4.6660435851898328</v>
      </c>
      <c r="F295" s="102">
        <v>4.3001239687443684</v>
      </c>
      <c r="G295" s="102">
        <v>3.5726313878974869</v>
      </c>
      <c r="H295" s="102">
        <v>3.2732819674815774</v>
      </c>
      <c r="I295" s="102">
        <v>3.8474955839367677</v>
      </c>
      <c r="J295" s="102">
        <v>3.3736533367684243</v>
      </c>
      <c r="K295" s="102">
        <v>2.9626173472400743</v>
      </c>
      <c r="L295" s="102">
        <v>7.383958793722921</v>
      </c>
      <c r="M295" s="102">
        <v>3.1918667558275202</v>
      </c>
      <c r="N295" s="102">
        <v>3.8394893642583487</v>
      </c>
      <c r="O295" s="102">
        <v>4.0841212839145991</v>
      </c>
      <c r="P295" s="102">
        <v>2.9351484579961746</v>
      </c>
      <c r="Q295" s="102">
        <v>3.3333166823431495</v>
      </c>
      <c r="R295" s="102">
        <v>3.1006432907410093</v>
      </c>
      <c r="S295" s="102">
        <v>3.6424777678120899</v>
      </c>
      <c r="T295" s="102">
        <v>3.6438038936756363</v>
      </c>
      <c r="U295" s="102">
        <v>3.2285615886427692</v>
      </c>
      <c r="V295" s="102">
        <v>3.2033694049896861</v>
      </c>
      <c r="W295" s="102">
        <v>3.9650064403459253</v>
      </c>
      <c r="DA295" s="131" t="s">
        <v>2830</v>
      </c>
    </row>
    <row r="296" spans="1:105" ht="12" customHeight="1" x14ac:dyDescent="0.25">
      <c r="A296" s="103" t="s">
        <v>52</v>
      </c>
      <c r="B296" s="105">
        <v>7.4286327088222981</v>
      </c>
      <c r="C296" s="105">
        <v>7.5371066526349111</v>
      </c>
      <c r="D296" s="105">
        <v>7.7587229735519028</v>
      </c>
      <c r="E296" s="105">
        <v>8.0820701089652189</v>
      </c>
      <c r="F296" s="105">
        <v>7.9649403433914419</v>
      </c>
      <c r="G296" s="105">
        <v>7.7708724055081664</v>
      </c>
      <c r="H296" s="105">
        <v>7.9277024112663588</v>
      </c>
      <c r="I296" s="105">
        <v>7.6894678346746907</v>
      </c>
      <c r="J296" s="105">
        <v>7.7303032053058498</v>
      </c>
      <c r="K296" s="105">
        <v>7.8294496935323927</v>
      </c>
      <c r="L296" s="105">
        <v>6.569714622665848</v>
      </c>
      <c r="M296" s="105">
        <v>9.4433647772015004</v>
      </c>
      <c r="N296" s="105">
        <v>8.4649408808537423</v>
      </c>
      <c r="O296" s="105">
        <v>8.5723627749208227</v>
      </c>
      <c r="P296" s="105">
        <v>9.4203841481026558</v>
      </c>
      <c r="Q296" s="105">
        <v>8.9710197491568646</v>
      </c>
      <c r="R296" s="105">
        <v>9.1802171149528355</v>
      </c>
      <c r="S296" s="105">
        <v>9.3064458497666074</v>
      </c>
      <c r="T296" s="105">
        <v>9.5029241412760062</v>
      </c>
      <c r="U296" s="105">
        <v>9.5486519000476626</v>
      </c>
      <c r="V296" s="105">
        <v>9.1862874075025562</v>
      </c>
      <c r="W296" s="105">
        <v>11.384022209952303</v>
      </c>
      <c r="DA296" s="132" t="s">
        <v>2831</v>
      </c>
    </row>
    <row r="297" spans="1:105" ht="12" customHeight="1" x14ac:dyDescent="0.25">
      <c r="A297" s="106" t="s">
        <v>124</v>
      </c>
      <c r="B297" s="102">
        <v>16.884446245981788</v>
      </c>
      <c r="C297" s="102">
        <v>16.325620679584759</v>
      </c>
      <c r="D297" s="102">
        <v>16.867010775286381</v>
      </c>
      <c r="E297" s="102">
        <v>16.473775395486946</v>
      </c>
      <c r="F297" s="102">
        <v>16.779337694574533</v>
      </c>
      <c r="G297" s="102">
        <v>16.337430101041942</v>
      </c>
      <c r="H297" s="102">
        <v>15.882970591325243</v>
      </c>
      <c r="I297" s="102">
        <v>16.477655259786001</v>
      </c>
      <c r="J297" s="102">
        <v>15.541770082476043</v>
      </c>
      <c r="K297" s="102">
        <v>15.701910673305234</v>
      </c>
      <c r="L297" s="102">
        <v>16.537316075543213</v>
      </c>
      <c r="M297" s="102">
        <v>17.754405365429477</v>
      </c>
      <c r="N297" s="102">
        <v>17.361110859184159</v>
      </c>
      <c r="O297" s="102">
        <v>17.307857017188212</v>
      </c>
      <c r="P297" s="102">
        <v>17.114320942078891</v>
      </c>
      <c r="Q297" s="102">
        <v>16.668005349481444</v>
      </c>
      <c r="R297" s="102">
        <v>16.585607062581175</v>
      </c>
      <c r="S297" s="102">
        <v>17.135800296204483</v>
      </c>
      <c r="T297" s="102">
        <v>17.232517230275992</v>
      </c>
      <c r="U297" s="102">
        <v>16.122530799828144</v>
      </c>
      <c r="V297" s="102">
        <v>16.127860294804332</v>
      </c>
      <c r="W297" s="102">
        <v>16.269573014628637</v>
      </c>
      <c r="DA297" s="131" t="s">
        <v>2832</v>
      </c>
    </row>
    <row r="298" spans="1:105" ht="12" customHeight="1" x14ac:dyDescent="0.25">
      <c r="A298" s="107" t="s">
        <v>123</v>
      </c>
      <c r="B298" s="105">
        <v>11.982069408088613</v>
      </c>
      <c r="C298" s="105">
        <v>11.442023701822297</v>
      </c>
      <c r="D298" s="105">
        <v>11.71958524879742</v>
      </c>
      <c r="E298" s="105">
        <v>11.649909041523356</v>
      </c>
      <c r="F298" s="105">
        <v>11.869446970945893</v>
      </c>
      <c r="G298" s="105">
        <v>11.491954475743469</v>
      </c>
      <c r="H298" s="105">
        <v>11.189249093830162</v>
      </c>
      <c r="I298" s="105">
        <v>11.90427941145655</v>
      </c>
      <c r="J298" s="105">
        <v>11.140635055130359</v>
      </c>
      <c r="K298" s="105">
        <v>11.174142676647493</v>
      </c>
      <c r="L298" s="105">
        <v>13.204536354584807</v>
      </c>
      <c r="M298" s="105">
        <v>12.657130347060191</v>
      </c>
      <c r="N298" s="105">
        <v>12.819617354076531</v>
      </c>
      <c r="O298" s="105">
        <v>13.040519056547065</v>
      </c>
      <c r="P298" s="105">
        <v>12.566302245316962</v>
      </c>
      <c r="Q298" s="105">
        <v>12.58160993058047</v>
      </c>
      <c r="R298" s="105">
        <v>12.622176516389175</v>
      </c>
      <c r="S298" s="105">
        <v>13.395867169440297</v>
      </c>
      <c r="T298" s="105">
        <v>13.678720929861795</v>
      </c>
      <c r="U298" s="105">
        <v>12.997066492088647</v>
      </c>
      <c r="V298" s="105">
        <v>13.314559935159647</v>
      </c>
      <c r="W298" s="105">
        <v>13.678356061073387</v>
      </c>
      <c r="DA298" s="132" t="s">
        <v>2833</v>
      </c>
    </row>
    <row r="299" spans="1:105" ht="12" customHeight="1" x14ac:dyDescent="0.25">
      <c r="A299" s="108" t="s">
        <v>50</v>
      </c>
      <c r="B299" s="99">
        <v>4.4550571883724146</v>
      </c>
      <c r="C299" s="99">
        <v>3.8586831661120939</v>
      </c>
      <c r="D299" s="99">
        <v>3.6383563101541272</v>
      </c>
      <c r="E299" s="99">
        <v>3.9615280752366018</v>
      </c>
      <c r="F299" s="99">
        <v>3.918735456988554</v>
      </c>
      <c r="G299" s="99">
        <v>3.4873709055216584</v>
      </c>
      <c r="H299" s="99">
        <v>3.24019190204816</v>
      </c>
      <c r="I299" s="99">
        <v>4.0614913851969217</v>
      </c>
      <c r="J299" s="99">
        <v>3.5494752713139563</v>
      </c>
      <c r="K299" s="99">
        <v>3.2892219420114732</v>
      </c>
      <c r="L299" s="99">
        <v>7.4052633748034404</v>
      </c>
      <c r="M299" s="99">
        <v>3.5309123316064248</v>
      </c>
      <c r="N299" s="99">
        <v>4.4062395084317441</v>
      </c>
      <c r="O299" s="99">
        <v>4.6441716220052101</v>
      </c>
      <c r="P299" s="99">
        <v>3.2817505185622742</v>
      </c>
      <c r="Q299" s="99">
        <v>3.6810315127810194</v>
      </c>
      <c r="R299" s="99">
        <v>3.3845230798216921</v>
      </c>
      <c r="S299" s="99">
        <v>3.8902461117103155</v>
      </c>
      <c r="T299" s="99">
        <v>3.8450770163525836</v>
      </c>
      <c r="U299" s="99">
        <v>3.3394050601928829</v>
      </c>
      <c r="V299" s="99">
        <v>3.5333713313397381</v>
      </c>
      <c r="W299" s="99">
        <v>3.6665239450095646</v>
      </c>
      <c r="DA299" s="63" t="s">
        <v>2834</v>
      </c>
    </row>
    <row r="300" spans="1:105" ht="12" customHeight="1" x14ac:dyDescent="0.25">
      <c r="A300" s="108" t="s">
        <v>52</v>
      </c>
      <c r="B300" s="99">
        <v>7.5270122197161964</v>
      </c>
      <c r="C300" s="99">
        <v>7.5833405357102013</v>
      </c>
      <c r="D300" s="99">
        <v>8.0812289386432905</v>
      </c>
      <c r="E300" s="99">
        <v>7.688380966286755</v>
      </c>
      <c r="F300" s="99">
        <v>7.9507115139573408</v>
      </c>
      <c r="G300" s="99">
        <v>8.0045835702218096</v>
      </c>
      <c r="H300" s="99">
        <v>7.9490571917820017</v>
      </c>
      <c r="I300" s="99">
        <v>7.8427880262596297</v>
      </c>
      <c r="J300" s="99">
        <v>7.5911597838164022</v>
      </c>
      <c r="K300" s="99">
        <v>7.8849207346360224</v>
      </c>
      <c r="L300" s="99">
        <v>5.7992729797813656</v>
      </c>
      <c r="M300" s="99">
        <v>9.126218015453766</v>
      </c>
      <c r="N300" s="99">
        <v>8.4133778456447885</v>
      </c>
      <c r="O300" s="99">
        <v>8.3963474345418589</v>
      </c>
      <c r="P300" s="99">
        <v>9.2845517267546871</v>
      </c>
      <c r="Q300" s="99">
        <v>8.9005784177994496</v>
      </c>
      <c r="R300" s="99">
        <v>9.2376534365674825</v>
      </c>
      <c r="S300" s="99">
        <v>9.5056210577299822</v>
      </c>
      <c r="T300" s="99">
        <v>9.83364391350921</v>
      </c>
      <c r="U300" s="99">
        <v>9.6576614318957645</v>
      </c>
      <c r="V300" s="99">
        <v>9.7811886038199116</v>
      </c>
      <c r="W300" s="99">
        <v>10.01183211606382</v>
      </c>
      <c r="DA300" s="63" t="s">
        <v>2835</v>
      </c>
    </row>
    <row r="301" spans="1:105" ht="12" customHeight="1" x14ac:dyDescent="0.25">
      <c r="A301" s="106" t="s">
        <v>122</v>
      </c>
      <c r="B301" s="102">
        <v>15.640295805403738</v>
      </c>
      <c r="C301" s="102">
        <v>14.693932587943795</v>
      </c>
      <c r="D301" s="102">
        <v>14.537896391491142</v>
      </c>
      <c r="E301" s="102">
        <v>15.21714153699215</v>
      </c>
      <c r="F301" s="102">
        <v>15.166771322236432</v>
      </c>
      <c r="G301" s="102">
        <v>13.952428654054442</v>
      </c>
      <c r="H301" s="102">
        <v>14.341467999903644</v>
      </c>
      <c r="I301" s="102">
        <v>14.382750893253808</v>
      </c>
      <c r="J301" s="102">
        <v>14.539481811759071</v>
      </c>
      <c r="K301" s="102">
        <v>13.377884033808854</v>
      </c>
      <c r="L301" s="102">
        <v>14.555952706655344</v>
      </c>
      <c r="M301" s="102">
        <v>15.540017536022141</v>
      </c>
      <c r="N301" s="102">
        <v>16.435335035864277</v>
      </c>
      <c r="O301" s="102">
        <v>17.241768374100069</v>
      </c>
      <c r="P301" s="102">
        <v>15.314045031616839</v>
      </c>
      <c r="Q301" s="102">
        <v>15.914488370591581</v>
      </c>
      <c r="R301" s="102">
        <v>15.854737624077755</v>
      </c>
      <c r="S301" s="102">
        <v>16.647397581547761</v>
      </c>
      <c r="T301" s="102">
        <v>16.631986778016966</v>
      </c>
      <c r="U301" s="102">
        <v>16.274641383124322</v>
      </c>
      <c r="V301" s="102">
        <v>16.828510192100364</v>
      </c>
      <c r="W301" s="102">
        <v>16.19226125955392</v>
      </c>
      <c r="DA301" s="131" t="s">
        <v>2836</v>
      </c>
    </row>
    <row r="302" spans="1:105" ht="12" customHeight="1" x14ac:dyDescent="0.25">
      <c r="A302" s="107" t="s">
        <v>121</v>
      </c>
      <c r="B302" s="105">
        <v>11.938857273068381</v>
      </c>
      <c r="C302" s="105">
        <v>11.124539577605915</v>
      </c>
      <c r="D302" s="105">
        <v>10.958741821442185</v>
      </c>
      <c r="E302" s="105">
        <v>11.636252786581718</v>
      </c>
      <c r="F302" s="105">
        <v>11.613240153261881</v>
      </c>
      <c r="G302" s="105">
        <v>10.646956276080248</v>
      </c>
      <c r="H302" s="105">
        <v>10.958304265273537</v>
      </c>
      <c r="I302" s="105">
        <v>11.196735068174389</v>
      </c>
      <c r="J302" s="105">
        <v>11.252430339235969</v>
      </c>
      <c r="K302" s="105">
        <v>10.293262455828668</v>
      </c>
      <c r="L302" s="105">
        <v>12.21783136612013</v>
      </c>
      <c r="M302" s="105">
        <v>11.952072384354253</v>
      </c>
      <c r="N302" s="105">
        <v>12.93203709255749</v>
      </c>
      <c r="O302" s="105">
        <v>13.680300312344441</v>
      </c>
      <c r="P302" s="105">
        <v>11.885332246675741</v>
      </c>
      <c r="Q302" s="105">
        <v>12.54832436899229</v>
      </c>
      <c r="R302" s="105">
        <v>12.514344000327631</v>
      </c>
      <c r="S302" s="105">
        <v>13.349296581594359</v>
      </c>
      <c r="T302" s="105">
        <v>13.424885616339294</v>
      </c>
      <c r="U302" s="105">
        <v>13.175925839903424</v>
      </c>
      <c r="V302" s="105">
        <v>13.773487608308535</v>
      </c>
      <c r="W302" s="105">
        <v>13.368943380846558</v>
      </c>
      <c r="DA302" s="132" t="s">
        <v>2837</v>
      </c>
    </row>
    <row r="303" spans="1:105" ht="12" customHeight="1" x14ac:dyDescent="0.25">
      <c r="A303" s="108" t="s">
        <v>53</v>
      </c>
      <c r="B303" s="99">
        <v>4.129019691243732</v>
      </c>
      <c r="C303" s="99">
        <v>3.4751517996624486</v>
      </c>
      <c r="D303" s="99">
        <v>3.1397490661874548</v>
      </c>
      <c r="E303" s="99">
        <v>3.6583965487162451</v>
      </c>
      <c r="F303" s="99">
        <v>3.5427720228532822</v>
      </c>
      <c r="G303" s="99">
        <v>2.9800810220924547</v>
      </c>
      <c r="H303" s="99">
        <v>2.9263974678210367</v>
      </c>
      <c r="I303" s="99">
        <v>3.550641355420515</v>
      </c>
      <c r="J303" s="99">
        <v>3.3274011661938605</v>
      </c>
      <c r="K303" s="99">
        <v>2.8062159058577243</v>
      </c>
      <c r="L303" s="99">
        <v>6.5430169574896135</v>
      </c>
      <c r="M303" s="99">
        <v>3.0970342923241199</v>
      </c>
      <c r="N303" s="99">
        <v>4.160331789654852</v>
      </c>
      <c r="O303" s="99">
        <v>4.5622348834098787</v>
      </c>
      <c r="P303" s="99">
        <v>2.9211854301928541</v>
      </c>
      <c r="Q303" s="99">
        <v>3.4952025476499475</v>
      </c>
      <c r="R303" s="99">
        <v>3.2304430267709692</v>
      </c>
      <c r="S303" s="99">
        <v>3.814675171125125</v>
      </c>
      <c r="T303" s="99">
        <v>3.780637941143667</v>
      </c>
      <c r="U303" s="99">
        <v>3.4155070872372946</v>
      </c>
      <c r="V303" s="99">
        <v>3.6805751212379207</v>
      </c>
      <c r="W303" s="99">
        <v>3.632540945763167</v>
      </c>
      <c r="DA303" s="63" t="s">
        <v>2838</v>
      </c>
    </row>
    <row r="304" spans="1:105" ht="12" customHeight="1" x14ac:dyDescent="0.25">
      <c r="A304" s="108" t="s">
        <v>52</v>
      </c>
      <c r="B304" s="99">
        <v>7.8098375818246488</v>
      </c>
      <c r="C304" s="99">
        <v>7.649387777943466</v>
      </c>
      <c r="D304" s="99">
        <v>7.8189927552547314</v>
      </c>
      <c r="E304" s="99">
        <v>7.977856237865474</v>
      </c>
      <c r="F304" s="99">
        <v>8.0704681304085977</v>
      </c>
      <c r="G304" s="99">
        <v>7.6668752539877918</v>
      </c>
      <c r="H304" s="99">
        <v>8.0319067974524998</v>
      </c>
      <c r="I304" s="99">
        <v>7.6460937127538751</v>
      </c>
      <c r="J304" s="99">
        <v>7.9250291730421081</v>
      </c>
      <c r="K304" s="99">
        <v>7.4870465499709429</v>
      </c>
      <c r="L304" s="99">
        <v>5.6748144086305166</v>
      </c>
      <c r="M304" s="99">
        <v>8.8550380920301315</v>
      </c>
      <c r="N304" s="99">
        <v>8.7717053029026406</v>
      </c>
      <c r="O304" s="99">
        <v>9.1180654289345622</v>
      </c>
      <c r="P304" s="99">
        <v>8.9641468164828879</v>
      </c>
      <c r="Q304" s="99">
        <v>9.0531218213423426</v>
      </c>
      <c r="R304" s="99">
        <v>9.2839009735566602</v>
      </c>
      <c r="S304" s="99">
        <v>9.5346214104692315</v>
      </c>
      <c r="T304" s="99">
        <v>9.6442476751956292</v>
      </c>
      <c r="U304" s="99">
        <v>9.7604187526661317</v>
      </c>
      <c r="V304" s="99">
        <v>10.092912487070617</v>
      </c>
      <c r="W304" s="99">
        <v>9.7364024350833915</v>
      </c>
      <c r="DA304" s="63" t="s">
        <v>2839</v>
      </c>
    </row>
    <row r="305" spans="1:105" ht="12" customHeight="1" x14ac:dyDescent="0.25">
      <c r="A305" s="121" t="s">
        <v>54</v>
      </c>
      <c r="B305" s="123">
        <v>9.544105366073353</v>
      </c>
      <c r="C305" s="123">
        <v>9.4569349288626618</v>
      </c>
      <c r="D305" s="123">
        <v>9.5125999345649053</v>
      </c>
      <c r="E305" s="123">
        <v>9.0897663513035312</v>
      </c>
      <c r="F305" s="123">
        <v>8.2091839329716816</v>
      </c>
      <c r="G305" s="123">
        <v>8.3545285774281783</v>
      </c>
      <c r="H305" s="123">
        <v>8.3828054845792668</v>
      </c>
      <c r="I305" s="123">
        <v>8.7242537160222948</v>
      </c>
      <c r="J305" s="123">
        <v>8.6389800296129327</v>
      </c>
      <c r="K305" s="123">
        <v>7.2577302148258278</v>
      </c>
      <c r="L305" s="123">
        <v>8.7661883600165531</v>
      </c>
      <c r="M305" s="123">
        <v>8.6606772366302707</v>
      </c>
      <c r="N305" s="123">
        <v>8.9776540795678503</v>
      </c>
      <c r="O305" s="123">
        <v>9.1053220295113473</v>
      </c>
      <c r="P305" s="123">
        <v>8.0422562922708707</v>
      </c>
      <c r="Q305" s="123">
        <v>8.2545888703549757</v>
      </c>
      <c r="R305" s="123">
        <v>7.828119552584786</v>
      </c>
      <c r="S305" s="123">
        <v>8.2116419194471337</v>
      </c>
      <c r="T305" s="123">
        <v>8.074309168404719</v>
      </c>
      <c r="U305" s="123">
        <v>7.8133953320659559</v>
      </c>
      <c r="V305" s="123">
        <v>8.063757606030503</v>
      </c>
      <c r="W305" s="123">
        <v>7.4583796348962323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10.824496322089548</v>
      </c>
      <c r="C307" s="99">
        <v>10.362631024686682</v>
      </c>
      <c r="D307" s="99">
        <v>10.554864859141082</v>
      </c>
      <c r="E307" s="99">
        <v>9.8962612556559666</v>
      </c>
      <c r="F307" s="99">
        <v>9.683209777374314</v>
      </c>
      <c r="G307" s="99">
        <v>9.4061704026447526</v>
      </c>
      <c r="H307" s="99">
        <v>9.3492026948984428</v>
      </c>
      <c r="I307" s="99">
        <v>9.8853116438236786</v>
      </c>
      <c r="J307" s="99">
        <v>9.2846389069341342</v>
      </c>
      <c r="K307" s="99">
        <v>9.4214513107484414</v>
      </c>
      <c r="L307" s="99">
        <v>9.6972639107484326</v>
      </c>
      <c r="M307" s="99">
        <v>10.189830830412715</v>
      </c>
      <c r="N307" s="99">
        <v>10.05836594179754</v>
      </c>
      <c r="O307" s="99">
        <v>10.056584017369385</v>
      </c>
      <c r="P307" s="99">
        <v>10.022816780744918</v>
      </c>
      <c r="Q307" s="99">
        <v>9.8500962895691035</v>
      </c>
      <c r="R307" s="99">
        <v>9.0392939453066425</v>
      </c>
      <c r="S307" s="99">
        <v>9.7689078833893461</v>
      </c>
      <c r="T307" s="99">
        <v>9.7391490885272702</v>
      </c>
      <c r="U307" s="99">
        <v>9.5171433979905267</v>
      </c>
      <c r="V307" s="99">
        <v>10.05642807035378</v>
      </c>
      <c r="W307" s="99">
        <v>9.1453273943396596</v>
      </c>
      <c r="DA307" s="63" t="s">
        <v>2842</v>
      </c>
    </row>
    <row r="308" spans="1:105" ht="12" customHeight="1" x14ac:dyDescent="0.25">
      <c r="A308" s="109" t="s">
        <v>120</v>
      </c>
      <c r="B308" s="110">
        <v>8.4564218321023468</v>
      </c>
      <c r="C308" s="110">
        <v>8.699346588936681</v>
      </c>
      <c r="D308" s="110">
        <v>8.6385326843014685</v>
      </c>
      <c r="E308" s="110">
        <v>8.4136976684781697</v>
      </c>
      <c r="F308" s="110">
        <v>6.9370223176949892</v>
      </c>
      <c r="G308" s="110">
        <v>7.468291612363033</v>
      </c>
      <c r="H308" s="110">
        <v>7.6277791956773076</v>
      </c>
      <c r="I308" s="110">
        <v>7.8658576668071163</v>
      </c>
      <c r="J308" s="110">
        <v>8.1950276116571796</v>
      </c>
      <c r="K308" s="110">
        <v>5.8696413926689672</v>
      </c>
      <c r="L308" s="110">
        <v>8.2037670801899356</v>
      </c>
      <c r="M308" s="110">
        <v>7.7750365134083337</v>
      </c>
      <c r="N308" s="110">
        <v>8.3832551040236183</v>
      </c>
      <c r="O308" s="110">
        <v>8.5984434388945115</v>
      </c>
      <c r="P308" s="110">
        <v>7.0168752172642224</v>
      </c>
      <c r="Q308" s="110">
        <v>7.4675181306099025</v>
      </c>
      <c r="R308" s="110">
        <v>7.2799610863231186</v>
      </c>
      <c r="S308" s="110">
        <v>7.5604232844960153</v>
      </c>
      <c r="T308" s="110">
        <v>7.4257896323181836</v>
      </c>
      <c r="U308" s="110">
        <v>7.1930747262772545</v>
      </c>
      <c r="V308" s="110">
        <v>7.3798223160686298</v>
      </c>
      <c r="W308" s="110">
        <v>6.9097505734115972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107.44710765846646</v>
      </c>
      <c r="C310" s="118">
        <f t="shared" si="136"/>
        <v>111.73626711631353</v>
      </c>
      <c r="D310" s="118">
        <f t="shared" si="136"/>
        <v>105.51224190853949</v>
      </c>
      <c r="E310" s="118">
        <f t="shared" si="136"/>
        <v>114.34345275861975</v>
      </c>
      <c r="F310" s="118">
        <f t="shared" si="136"/>
        <v>115.03213816706223</v>
      </c>
      <c r="G310" s="118">
        <f t="shared" si="136"/>
        <v>112.94828028175463</v>
      </c>
      <c r="H310" s="118">
        <f t="shared" si="136"/>
        <v>106.76708114000718</v>
      </c>
      <c r="I310" s="118">
        <f t="shared" si="136"/>
        <v>100.56242438861649</v>
      </c>
      <c r="J310" s="118">
        <f t="shared" si="136"/>
        <v>105.34357050060963</v>
      </c>
      <c r="K310" s="118">
        <f t="shared" si="136"/>
        <v>104.05888046334994</v>
      </c>
      <c r="L310" s="118">
        <f t="shared" si="136"/>
        <v>114.35916520186291</v>
      </c>
      <c r="M310" s="118">
        <f t="shared" si="136"/>
        <v>96.292312111155653</v>
      </c>
      <c r="N310" s="118">
        <f t="shared" si="136"/>
        <v>108.28610204872419</v>
      </c>
      <c r="O310" s="118">
        <f t="shared" si="136"/>
        <v>116.28184108708474</v>
      </c>
      <c r="P310" s="118">
        <f t="shared" si="136"/>
        <v>93.557611084180508</v>
      </c>
      <c r="Q310" s="118">
        <f t="shared" si="136"/>
        <v>98.115665953117755</v>
      </c>
      <c r="R310" s="118">
        <f t="shared" ref="R310:V310" si="137">R311+R314+R316+R329</f>
        <v>103.68256297838582</v>
      </c>
      <c r="S310" s="118">
        <f t="shared" si="137"/>
        <v>102.02249661847499</v>
      </c>
      <c r="T310" s="118">
        <f t="shared" si="137"/>
        <v>100.51861892045837</v>
      </c>
      <c r="U310" s="118">
        <f t="shared" si="137"/>
        <v>101.96443071926126</v>
      </c>
      <c r="V310" s="118">
        <f t="shared" si="137"/>
        <v>95.737238517708349</v>
      </c>
      <c r="W310" s="118">
        <f t="shared" ref="W310" si="138">W311+W314+W316+W329</f>
        <v>107.30748073805597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89.946423128800461</v>
      </c>
      <c r="C311" s="123">
        <f t="shared" si="139"/>
        <v>94.662786380438959</v>
      </c>
      <c r="D311" s="123">
        <f t="shared" si="139"/>
        <v>88.496052408435403</v>
      </c>
      <c r="E311" s="123">
        <f t="shared" si="139"/>
        <v>95.973437791792165</v>
      </c>
      <c r="F311" s="123">
        <f t="shared" si="139"/>
        <v>98.354239964941371</v>
      </c>
      <c r="G311" s="123">
        <f t="shared" si="139"/>
        <v>96.5725567080556</v>
      </c>
      <c r="H311" s="123">
        <f t="shared" si="139"/>
        <v>89.669142988666508</v>
      </c>
      <c r="I311" s="123">
        <f t="shared" si="139"/>
        <v>83.717028865792955</v>
      </c>
      <c r="J311" s="123">
        <f t="shared" si="139"/>
        <v>88.414219191662355</v>
      </c>
      <c r="K311" s="123">
        <f t="shared" si="139"/>
        <v>88.760269940107491</v>
      </c>
      <c r="L311" s="123">
        <f t="shared" si="139"/>
        <v>96.935975752748732</v>
      </c>
      <c r="M311" s="123">
        <f t="shared" si="139"/>
        <v>78.218630114141433</v>
      </c>
      <c r="N311" s="123">
        <f t="shared" si="139"/>
        <v>89.292682309127642</v>
      </c>
      <c r="O311" s="123">
        <f t="shared" si="139"/>
        <v>96.463296899764444</v>
      </c>
      <c r="P311" s="123">
        <f t="shared" si="139"/>
        <v>75.691855685971277</v>
      </c>
      <c r="Q311" s="123">
        <f t="shared" si="139"/>
        <v>79.489577251750475</v>
      </c>
      <c r="R311" s="123">
        <f t="shared" ref="R311:V311" si="140">SUM(R312:R313)</f>
        <v>85.002689034569315</v>
      </c>
      <c r="S311" s="123">
        <f t="shared" si="140"/>
        <v>82.292598133880844</v>
      </c>
      <c r="T311" s="123">
        <f t="shared" si="140"/>
        <v>80.528641192275941</v>
      </c>
      <c r="U311" s="123">
        <f t="shared" si="140"/>
        <v>82.054132247828989</v>
      </c>
      <c r="V311" s="123">
        <f t="shared" si="140"/>
        <v>74.597780561513588</v>
      </c>
      <c r="W311" s="123">
        <f t="shared" ref="W311" si="141">SUM(W312:W313)</f>
        <v>86.569050334791726</v>
      </c>
      <c r="DA311" s="130" t="s">
        <v>2990</v>
      </c>
    </row>
    <row r="312" spans="1:105" ht="12" customHeight="1" x14ac:dyDescent="0.25">
      <c r="A312" s="97" t="s">
        <v>204</v>
      </c>
      <c r="B312" s="99">
        <v>89.052717707730736</v>
      </c>
      <c r="C312" s="99">
        <v>93.746088366470985</v>
      </c>
      <c r="D312" s="99">
        <v>87.650432427959302</v>
      </c>
      <c r="E312" s="99">
        <v>95.098368720067029</v>
      </c>
      <c r="F312" s="99">
        <v>97.450179884529177</v>
      </c>
      <c r="G312" s="99">
        <v>95.70467844257864</v>
      </c>
      <c r="H312" s="99">
        <v>88.877560768077259</v>
      </c>
      <c r="I312" s="99">
        <v>82.978098613131891</v>
      </c>
      <c r="J312" s="99">
        <v>87.645386503520555</v>
      </c>
      <c r="K312" s="99">
        <v>88.010460600134166</v>
      </c>
      <c r="L312" s="99">
        <v>96.121608861574273</v>
      </c>
      <c r="M312" s="99">
        <v>77.568847301392935</v>
      </c>
      <c r="N312" s="99">
        <v>88.558096414567046</v>
      </c>
      <c r="O312" s="99">
        <v>95.67673151586429</v>
      </c>
      <c r="P312" s="99">
        <v>75.077915549637069</v>
      </c>
      <c r="Q312" s="99">
        <v>78.848083436620527</v>
      </c>
      <c r="R312" s="99">
        <v>84.319901866532021</v>
      </c>
      <c r="S312" s="99">
        <v>81.634696153038263</v>
      </c>
      <c r="T312" s="99">
        <v>79.887353251915499</v>
      </c>
      <c r="U312" s="99">
        <v>81.402765193501011</v>
      </c>
      <c r="V312" s="99">
        <v>74.007319195895988</v>
      </c>
      <c r="W312" s="99">
        <v>85.885258474829328</v>
      </c>
      <c r="DA312" s="63" t="s">
        <v>2991</v>
      </c>
    </row>
    <row r="313" spans="1:105" ht="12" customHeight="1" x14ac:dyDescent="0.25">
      <c r="A313" s="97" t="s">
        <v>53</v>
      </c>
      <c r="B313" s="99">
        <v>0.89370542106972239</v>
      </c>
      <c r="C313" s="99">
        <v>0.91669801396797768</v>
      </c>
      <c r="D313" s="99">
        <v>0.84561998047609677</v>
      </c>
      <c r="E313" s="99">
        <v>0.87506907172513704</v>
      </c>
      <c r="F313" s="99">
        <v>0.90406008041218922</v>
      </c>
      <c r="G313" s="99">
        <v>0.86787826547696389</v>
      </c>
      <c r="H313" s="99">
        <v>0.79158222058925443</v>
      </c>
      <c r="I313" s="99">
        <v>0.73893025266105883</v>
      </c>
      <c r="J313" s="99">
        <v>0.76883268814180261</v>
      </c>
      <c r="K313" s="99">
        <v>0.74980933997332333</v>
      </c>
      <c r="L313" s="99">
        <v>0.81436689117445538</v>
      </c>
      <c r="M313" s="99">
        <v>0.6497828127485008</v>
      </c>
      <c r="N313" s="99">
        <v>0.73458589456059331</v>
      </c>
      <c r="O313" s="99">
        <v>0.78656538390015796</v>
      </c>
      <c r="P313" s="99">
        <v>0.61394013633420408</v>
      </c>
      <c r="Q313" s="99">
        <v>0.64149381512995174</v>
      </c>
      <c r="R313" s="99">
        <v>0.68278716803729234</v>
      </c>
      <c r="S313" s="99">
        <v>0.65790198084257578</v>
      </c>
      <c r="T313" s="99">
        <v>0.64128794036043557</v>
      </c>
      <c r="U313" s="99">
        <v>0.65136705432797626</v>
      </c>
      <c r="V313" s="99">
        <v>0.59046136561760409</v>
      </c>
      <c r="W313" s="99">
        <v>0.68379185996239789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0.43201907627325242</v>
      </c>
      <c r="C314" s="123">
        <f t="shared" si="142"/>
        <v>0.56758669789969085</v>
      </c>
      <c r="D314" s="123">
        <f t="shared" si="142"/>
        <v>0.46613081759168695</v>
      </c>
      <c r="E314" s="123">
        <f t="shared" si="142"/>
        <v>1.6110456911348978</v>
      </c>
      <c r="F314" s="123">
        <f t="shared" si="142"/>
        <v>0.53499964662613764</v>
      </c>
      <c r="G314" s="123">
        <f t="shared" si="142"/>
        <v>0.78494256414646446</v>
      </c>
      <c r="H314" s="123">
        <f t="shared" si="142"/>
        <v>1.1523904913267253</v>
      </c>
      <c r="I314" s="123">
        <f t="shared" si="142"/>
        <v>0.53493081373739004</v>
      </c>
      <c r="J314" s="123">
        <f t="shared" si="142"/>
        <v>0.55922999414603403</v>
      </c>
      <c r="K314" s="123">
        <f t="shared" si="142"/>
        <v>0.67838970796461784</v>
      </c>
      <c r="L314" s="123">
        <f t="shared" si="142"/>
        <v>0.70260400598024553</v>
      </c>
      <c r="M314" s="123">
        <f t="shared" si="142"/>
        <v>0.76188551735312937</v>
      </c>
      <c r="N314" s="123">
        <f t="shared" si="142"/>
        <v>0.81485463142894354</v>
      </c>
      <c r="O314" s="123">
        <f t="shared" si="142"/>
        <v>0.90104655330967709</v>
      </c>
      <c r="P314" s="123">
        <f t="shared" si="142"/>
        <v>0.96133083618558912</v>
      </c>
      <c r="Q314" s="123">
        <f t="shared" si="142"/>
        <v>1.0367967682274444</v>
      </c>
      <c r="R314" s="123">
        <f t="shared" si="142"/>
        <v>1.2613772662658183</v>
      </c>
      <c r="S314" s="123">
        <f t="shared" si="142"/>
        <v>1.2691233799767665</v>
      </c>
      <c r="T314" s="123">
        <f t="shared" si="142"/>
        <v>1.4208405535272637</v>
      </c>
      <c r="U314" s="123">
        <f t="shared" si="142"/>
        <v>1.6082606503341046</v>
      </c>
      <c r="V314" s="123">
        <f t="shared" si="142"/>
        <v>2.0599700978362794</v>
      </c>
      <c r="W314" s="123">
        <f t="shared" si="142"/>
        <v>2.2549766549618102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0.43201907627325242</v>
      </c>
      <c r="C315" s="99">
        <f>RES_hhdet_tess!C86</f>
        <v>0.56758669789969085</v>
      </c>
      <c r="D315" s="99">
        <f>RES_hhdet_tess!D86</f>
        <v>0.46613081759168695</v>
      </c>
      <c r="E315" s="99">
        <f>RES_hhdet_tess!E86</f>
        <v>1.6110456911348978</v>
      </c>
      <c r="F315" s="99">
        <f>RES_hhdet_tess!F86</f>
        <v>0.53499964662613764</v>
      </c>
      <c r="G315" s="99">
        <f>RES_hhdet_tess!G86</f>
        <v>0.78494256414646446</v>
      </c>
      <c r="H315" s="99">
        <f>RES_hhdet_tess!H86</f>
        <v>1.1523904913267253</v>
      </c>
      <c r="I315" s="99">
        <f>RES_hhdet_tess!I86</f>
        <v>0.53493081373739004</v>
      </c>
      <c r="J315" s="99">
        <f>RES_hhdet_tess!J86</f>
        <v>0.55922999414603403</v>
      </c>
      <c r="K315" s="99">
        <f>RES_hhdet_tess!K86</f>
        <v>0.67838970796461784</v>
      </c>
      <c r="L315" s="99">
        <f>RES_hhdet_tess!L86</f>
        <v>0.70260400598024553</v>
      </c>
      <c r="M315" s="99">
        <f>RES_hhdet_tess!M86</f>
        <v>0.76188551735312937</v>
      </c>
      <c r="N315" s="99">
        <f>RES_hhdet_tess!N86</f>
        <v>0.81485463142894354</v>
      </c>
      <c r="O315" s="99">
        <f>RES_hhdet_tess!O86</f>
        <v>0.90104655330967709</v>
      </c>
      <c r="P315" s="99">
        <f>RES_hhdet_tess!P86</f>
        <v>0.96133083618558912</v>
      </c>
      <c r="Q315" s="99">
        <f>RES_hhdet_tess!Q86</f>
        <v>1.0367967682274444</v>
      </c>
      <c r="R315" s="99">
        <f>RES_hhdet_tess!R86</f>
        <v>1.2613772662658183</v>
      </c>
      <c r="S315" s="99">
        <f>RES_hhdet_tess!S86</f>
        <v>1.2691233799767665</v>
      </c>
      <c r="T315" s="99">
        <f>RES_hhdet_tess!T86</f>
        <v>1.4208405535272637</v>
      </c>
      <c r="U315" s="99">
        <f>RES_hhdet_tess!U86</f>
        <v>1.6082606503341046</v>
      </c>
      <c r="V315" s="99">
        <f>RES_hhdet_tess!V86</f>
        <v>2.0599700978362794</v>
      </c>
      <c r="W315" s="99">
        <f>RES_hhdet_tess!W86</f>
        <v>2.2549766549618102</v>
      </c>
      <c r="DA315" s="63" t="s">
        <v>2994</v>
      </c>
    </row>
    <row r="316" spans="1:105" ht="12" customHeight="1" x14ac:dyDescent="0.25">
      <c r="A316" s="121" t="s">
        <v>55</v>
      </c>
      <c r="B316" s="123">
        <v>10.547130461290219</v>
      </c>
      <c r="C316" s="123">
        <v>10.000508525241223</v>
      </c>
      <c r="D316" s="123">
        <v>9.9993754239156019</v>
      </c>
      <c r="E316" s="123">
        <v>10.468671990757455</v>
      </c>
      <c r="F316" s="123">
        <v>10.507454082445813</v>
      </c>
      <c r="G316" s="123">
        <v>9.7970541139552818</v>
      </c>
      <c r="H316" s="123">
        <v>10.078139332504556</v>
      </c>
      <c r="I316" s="123">
        <v>10.182017257862418</v>
      </c>
      <c r="J316" s="123">
        <v>10.236064663594995</v>
      </c>
      <c r="K316" s="123">
        <v>9.54026052307157</v>
      </c>
      <c r="L316" s="123">
        <v>10.448383332079583</v>
      </c>
      <c r="M316" s="123">
        <v>11.126462613679157</v>
      </c>
      <c r="N316" s="123">
        <v>11.70489699501803</v>
      </c>
      <c r="O316" s="123">
        <v>12.315684471276299</v>
      </c>
      <c r="P316" s="123">
        <v>11.115556740048675</v>
      </c>
      <c r="Q316" s="123">
        <v>11.584822684382313</v>
      </c>
      <c r="R316" s="123">
        <v>11.649462463536386</v>
      </c>
      <c r="S316" s="123">
        <v>12.355971934605488</v>
      </c>
      <c r="T316" s="123">
        <v>12.497009896882174</v>
      </c>
      <c r="U316" s="123">
        <v>12.350864659908215</v>
      </c>
      <c r="V316" s="123">
        <v>12.867576540154953</v>
      </c>
      <c r="W316" s="123">
        <v>12.650960552850488</v>
      </c>
      <c r="DA316" s="130" t="s">
        <v>2995</v>
      </c>
    </row>
    <row r="317" spans="1:105" ht="12" customHeight="1" x14ac:dyDescent="0.25">
      <c r="A317" s="97" t="s">
        <v>132</v>
      </c>
      <c r="B317" s="99">
        <v>10.09108609083489</v>
      </c>
      <c r="C317" s="99">
        <v>9.86866768914315</v>
      </c>
      <c r="D317" s="99">
        <v>9.8914865675574628</v>
      </c>
      <c r="E317" s="99">
        <v>10.635823391653616</v>
      </c>
      <c r="F317" s="99">
        <v>10.39072879654452</v>
      </c>
      <c r="G317" s="99">
        <v>9.884654317357187</v>
      </c>
      <c r="H317" s="99">
        <v>9.9648898331585745</v>
      </c>
      <c r="I317" s="99">
        <v>10.214859226392578</v>
      </c>
      <c r="J317" s="99">
        <v>10.028615382549301</v>
      </c>
      <c r="K317" s="99">
        <v>9.9186316094613609</v>
      </c>
      <c r="L317" s="99">
        <v>11.982479879248913</v>
      </c>
      <c r="M317" s="99">
        <v>11.815035535026386</v>
      </c>
      <c r="N317" s="99">
        <v>11.341159656765091</v>
      </c>
      <c r="O317" s="99">
        <v>11.651731037041495</v>
      </c>
      <c r="P317" s="99">
        <v>11.639994712273323</v>
      </c>
      <c r="Q317" s="99">
        <v>11.490186962817427</v>
      </c>
      <c r="R317" s="99">
        <v>11.525518016140904</v>
      </c>
      <c r="S317" s="99">
        <v>12.068493003677407</v>
      </c>
      <c r="T317" s="99">
        <v>12.310469918006822</v>
      </c>
      <c r="U317" s="99">
        <v>12.096902248971679</v>
      </c>
      <c r="V317" s="99">
        <v>11.755507001168489</v>
      </c>
      <c r="W317" s="99">
        <v>14.73370302167192</v>
      </c>
      <c r="DA317" s="63" t="s">
        <v>2996</v>
      </c>
    </row>
    <row r="318" spans="1:105" ht="12" customHeight="1" x14ac:dyDescent="0.25">
      <c r="A318" s="97" t="s">
        <v>131</v>
      </c>
      <c r="B318" s="99">
        <v>10.091086090834894</v>
      </c>
      <c r="C318" s="99">
        <v>9.8686735519377216</v>
      </c>
      <c r="D318" s="99">
        <v>9.8915151958759751</v>
      </c>
      <c r="E318" s="99">
        <v>10.635767526712238</v>
      </c>
      <c r="F318" s="99">
        <v>10.390831216965983</v>
      </c>
      <c r="G318" s="99">
        <v>9.8845206363820939</v>
      </c>
      <c r="H318" s="99">
        <v>9.9646446482954723</v>
      </c>
      <c r="I318" s="99">
        <v>10.21427905485438</v>
      </c>
      <c r="J318" s="99">
        <v>10.027633521712822</v>
      </c>
      <c r="K318" s="99">
        <v>9.9167660788158436</v>
      </c>
      <c r="L318" s="99">
        <v>11.97302441706012</v>
      </c>
      <c r="M318" s="99">
        <v>11.811984987333451</v>
      </c>
      <c r="N318" s="99">
        <v>11.3395094127071</v>
      </c>
      <c r="O318" s="99">
        <v>11.653665617583043</v>
      </c>
      <c r="P318" s="99">
        <v>11.640894093599776</v>
      </c>
      <c r="Q318" s="99">
        <v>11.492348525715837</v>
      </c>
      <c r="R318" s="99">
        <v>11.528391601858294</v>
      </c>
      <c r="S318" s="99">
        <v>12.073175405964996</v>
      </c>
      <c r="T318" s="99">
        <v>12.314200639161003</v>
      </c>
      <c r="U318" s="99">
        <v>12.097209734148425</v>
      </c>
      <c r="V318" s="99">
        <v>11.754690814725462</v>
      </c>
      <c r="W318" s="99">
        <v>14.720495757992634</v>
      </c>
      <c r="DA318" s="63" t="s">
        <v>2997</v>
      </c>
    </row>
    <row r="319" spans="1:105" ht="12" customHeight="1" x14ac:dyDescent="0.25">
      <c r="A319" s="100" t="s">
        <v>204</v>
      </c>
      <c r="B319" s="102">
        <v>2.662453382012596</v>
      </c>
      <c r="C319" s="102">
        <v>2.3315668993028122</v>
      </c>
      <c r="D319" s="102">
        <v>2.1327922223240723</v>
      </c>
      <c r="E319" s="102">
        <v>2.5536974177470175</v>
      </c>
      <c r="F319" s="102">
        <v>2.4258908735745401</v>
      </c>
      <c r="G319" s="102">
        <v>2.1136482308739302</v>
      </c>
      <c r="H319" s="102">
        <v>2.0369422370291126</v>
      </c>
      <c r="I319" s="102">
        <v>2.5248112201796897</v>
      </c>
      <c r="J319" s="102">
        <v>2.2973303164069736</v>
      </c>
      <c r="K319" s="102">
        <v>2.0873163852834526</v>
      </c>
      <c r="L319" s="102">
        <v>5.4033097943942723</v>
      </c>
      <c r="M319" s="102">
        <v>2.3686202101319522</v>
      </c>
      <c r="N319" s="102">
        <v>2.8745685318533578</v>
      </c>
      <c r="O319" s="102">
        <v>3.0813028426622195</v>
      </c>
      <c r="P319" s="102">
        <v>2.2205099454971196</v>
      </c>
      <c r="Q319" s="102">
        <v>2.5213287765589731</v>
      </c>
      <c r="R319" s="102">
        <v>2.3481744869054584</v>
      </c>
      <c r="S319" s="102">
        <v>2.7667295561983871</v>
      </c>
      <c r="T319" s="102">
        <v>2.8112764978849967</v>
      </c>
      <c r="U319" s="102">
        <v>2.5485578341007655</v>
      </c>
      <c r="V319" s="102">
        <v>2.5684034072229092</v>
      </c>
      <c r="W319" s="102">
        <v>3.3364735480403325</v>
      </c>
      <c r="DA319" s="131" t="s">
        <v>2998</v>
      </c>
    </row>
    <row r="320" spans="1:105" ht="12" customHeight="1" x14ac:dyDescent="0.25">
      <c r="A320" s="103" t="s">
        <v>52</v>
      </c>
      <c r="B320" s="105">
        <v>7.4286327088222981</v>
      </c>
      <c r="C320" s="105">
        <v>7.5371066526349111</v>
      </c>
      <c r="D320" s="105">
        <v>7.7587229735519028</v>
      </c>
      <c r="E320" s="105">
        <v>8.0820701089652189</v>
      </c>
      <c r="F320" s="105">
        <v>7.9649403433914419</v>
      </c>
      <c r="G320" s="105">
        <v>7.7708724055081664</v>
      </c>
      <c r="H320" s="105">
        <v>7.9277024112663588</v>
      </c>
      <c r="I320" s="105">
        <v>7.6894678346746907</v>
      </c>
      <c r="J320" s="105">
        <v>7.7303032053058498</v>
      </c>
      <c r="K320" s="105">
        <v>7.8294496935323927</v>
      </c>
      <c r="L320" s="105">
        <v>6.569714622665848</v>
      </c>
      <c r="M320" s="105">
        <v>9.4433647772015004</v>
      </c>
      <c r="N320" s="105">
        <v>8.4649408808537423</v>
      </c>
      <c r="O320" s="105">
        <v>8.5723627749208227</v>
      </c>
      <c r="P320" s="105">
        <v>9.4203841481026558</v>
      </c>
      <c r="Q320" s="105">
        <v>8.9710197491568646</v>
      </c>
      <c r="R320" s="105">
        <v>9.1802171149528355</v>
      </c>
      <c r="S320" s="105">
        <v>9.3064458497666074</v>
      </c>
      <c r="T320" s="105">
        <v>9.5029241412760062</v>
      </c>
      <c r="U320" s="105">
        <v>9.5486519000476626</v>
      </c>
      <c r="V320" s="105">
        <v>9.1862874075025562</v>
      </c>
      <c r="W320" s="105">
        <v>11.384022209952303</v>
      </c>
      <c r="DA320" s="132" t="s">
        <v>2999</v>
      </c>
    </row>
    <row r="321" spans="1:105" ht="12" customHeight="1" x14ac:dyDescent="0.25">
      <c r="A321" s="106" t="s">
        <v>124</v>
      </c>
      <c r="B321" s="102">
        <v>10.224913921963122</v>
      </c>
      <c r="C321" s="102">
        <v>9.9291075819327297</v>
      </c>
      <c r="D321" s="102">
        <v>10.303545775093834</v>
      </c>
      <c r="E321" s="102">
        <v>10.117235542744977</v>
      </c>
      <c r="F321" s="102">
        <v>10.372262732915758</v>
      </c>
      <c r="G321" s="102">
        <v>10.182368515197213</v>
      </c>
      <c r="H321" s="102">
        <v>9.991242673601116</v>
      </c>
      <c r="I321" s="102">
        <v>10.41994173641293</v>
      </c>
      <c r="J321" s="102">
        <v>9.8468846287681906</v>
      </c>
      <c r="K321" s="102">
        <v>9.9894944329281472</v>
      </c>
      <c r="L321" s="102">
        <v>10.564972579345479</v>
      </c>
      <c r="M321" s="102">
        <v>11.412288972993021</v>
      </c>
      <c r="N321" s="102">
        <v>11.267962024122083</v>
      </c>
      <c r="O321" s="102">
        <v>11.410066046083394</v>
      </c>
      <c r="P321" s="102">
        <v>11.471759030458617</v>
      </c>
      <c r="Q321" s="102">
        <v>11.398053454041454</v>
      </c>
      <c r="R321" s="102">
        <v>11.598736629453196</v>
      </c>
      <c r="S321" s="102">
        <v>12.332533595181784</v>
      </c>
      <c r="T321" s="102">
        <v>12.746678773277969</v>
      </c>
      <c r="U321" s="102">
        <v>12.23808108203878</v>
      </c>
      <c r="V321" s="102">
        <v>12.528876243215938</v>
      </c>
      <c r="W321" s="102">
        <v>12.911915982838298</v>
      </c>
      <c r="DA321" s="131" t="s">
        <v>3000</v>
      </c>
    </row>
    <row r="322" spans="1:105" ht="12" customHeight="1" x14ac:dyDescent="0.25">
      <c r="A322" s="107" t="s">
        <v>123</v>
      </c>
      <c r="B322" s="105">
        <v>10.224913921963122</v>
      </c>
      <c r="C322" s="105">
        <v>9.9291115026247763</v>
      </c>
      <c r="D322" s="105">
        <v>10.303460560162742</v>
      </c>
      <c r="E322" s="105">
        <v>10.117293558628417</v>
      </c>
      <c r="F322" s="105">
        <v>10.372214764097706</v>
      </c>
      <c r="G322" s="105">
        <v>10.18225841835206</v>
      </c>
      <c r="H322" s="105">
        <v>9.9914146300367168</v>
      </c>
      <c r="I322" s="105">
        <v>10.41849565638897</v>
      </c>
      <c r="J322" s="105">
        <v>9.845665870322291</v>
      </c>
      <c r="K322" s="105">
        <v>9.9865261014923696</v>
      </c>
      <c r="L322" s="105">
        <v>10.55822896974148</v>
      </c>
      <c r="M322" s="105">
        <v>11.409579025564694</v>
      </c>
      <c r="N322" s="105">
        <v>11.268080381155656</v>
      </c>
      <c r="O322" s="105">
        <v>11.412621750854816</v>
      </c>
      <c r="P322" s="105">
        <v>11.472954210602808</v>
      </c>
      <c r="Q322" s="105">
        <v>11.398234931454496</v>
      </c>
      <c r="R322" s="105">
        <v>11.598023486408069</v>
      </c>
      <c r="S322" s="105">
        <v>12.32973415460285</v>
      </c>
      <c r="T322" s="105">
        <v>12.741946617879716</v>
      </c>
      <c r="U322" s="105">
        <v>12.234607988670026</v>
      </c>
      <c r="V322" s="105">
        <v>12.523108611678822</v>
      </c>
      <c r="W322" s="105">
        <v>12.909333001808916</v>
      </c>
      <c r="DA322" s="132" t="s">
        <v>3001</v>
      </c>
    </row>
    <row r="323" spans="1:105" ht="12" customHeight="1" x14ac:dyDescent="0.25">
      <c r="A323" s="108" t="s">
        <v>50</v>
      </c>
      <c r="B323" s="99">
        <v>2.6979017022469249</v>
      </c>
      <c r="C323" s="99">
        <v>2.3457709669145772</v>
      </c>
      <c r="D323" s="99">
        <v>2.2222316215194513</v>
      </c>
      <c r="E323" s="99">
        <v>2.4289125923416592</v>
      </c>
      <c r="F323" s="99">
        <v>2.4215032501403639</v>
      </c>
      <c r="G323" s="99">
        <v>2.1776748481302506</v>
      </c>
      <c r="H323" s="99">
        <v>2.0423574382547165</v>
      </c>
      <c r="I323" s="99">
        <v>2.5757076301293402</v>
      </c>
      <c r="J323" s="99">
        <v>2.2545060865058879</v>
      </c>
      <c r="K323" s="99">
        <v>2.1016053668563481</v>
      </c>
      <c r="L323" s="99">
        <v>4.7589559899601133</v>
      </c>
      <c r="M323" s="99">
        <v>2.2833610101109274</v>
      </c>
      <c r="N323" s="99">
        <v>2.8547025355108668</v>
      </c>
      <c r="O323" s="99">
        <v>3.0162743163129586</v>
      </c>
      <c r="P323" s="99">
        <v>2.1884024838481206</v>
      </c>
      <c r="Q323" s="99">
        <v>2.4976565136550453</v>
      </c>
      <c r="R323" s="99">
        <v>2.360370049840586</v>
      </c>
      <c r="S323" s="99">
        <v>2.8241130968728667</v>
      </c>
      <c r="T323" s="99">
        <v>2.9083027043705054</v>
      </c>
      <c r="U323" s="99">
        <v>2.5769465567742627</v>
      </c>
      <c r="V323" s="99">
        <v>2.7419200078589125</v>
      </c>
      <c r="W323" s="99">
        <v>2.8975008857450941</v>
      </c>
      <c r="DA323" s="63" t="s">
        <v>3002</v>
      </c>
    </row>
    <row r="324" spans="1:105" ht="12" customHeight="1" x14ac:dyDescent="0.25">
      <c r="A324" s="108" t="s">
        <v>52</v>
      </c>
      <c r="B324" s="99">
        <v>7.5270122197161964</v>
      </c>
      <c r="C324" s="99">
        <v>7.5833405357102013</v>
      </c>
      <c r="D324" s="99">
        <v>8.0812289386432905</v>
      </c>
      <c r="E324" s="99">
        <v>7.688380966286755</v>
      </c>
      <c r="F324" s="99">
        <v>7.9507115139573408</v>
      </c>
      <c r="G324" s="99">
        <v>8.0045835702218096</v>
      </c>
      <c r="H324" s="99">
        <v>7.9490571917820017</v>
      </c>
      <c r="I324" s="99">
        <v>7.8427880262596297</v>
      </c>
      <c r="J324" s="99">
        <v>7.5911597838164022</v>
      </c>
      <c r="K324" s="99">
        <v>7.8849207346360224</v>
      </c>
      <c r="L324" s="99">
        <v>5.7992729797813656</v>
      </c>
      <c r="M324" s="99">
        <v>9.126218015453766</v>
      </c>
      <c r="N324" s="99">
        <v>8.4133778456447885</v>
      </c>
      <c r="O324" s="99">
        <v>8.3963474345418589</v>
      </c>
      <c r="P324" s="99">
        <v>9.2845517267546871</v>
      </c>
      <c r="Q324" s="99">
        <v>8.9005784177994496</v>
      </c>
      <c r="R324" s="99">
        <v>9.2376534365674825</v>
      </c>
      <c r="S324" s="99">
        <v>9.5056210577299822</v>
      </c>
      <c r="T324" s="99">
        <v>9.83364391350921</v>
      </c>
      <c r="U324" s="99">
        <v>9.6576614318957645</v>
      </c>
      <c r="V324" s="99">
        <v>9.7811886038199116</v>
      </c>
      <c r="W324" s="99">
        <v>10.01183211606382</v>
      </c>
      <c r="DA324" s="63" t="s">
        <v>3003</v>
      </c>
    </row>
    <row r="325" spans="1:105" ht="12" customHeight="1" x14ac:dyDescent="0.25">
      <c r="A325" s="106" t="s">
        <v>122</v>
      </c>
      <c r="B325" s="102">
        <v>10.61117540405813</v>
      </c>
      <c r="C325" s="102">
        <v>10.016387509590775</v>
      </c>
      <c r="D325" s="102">
        <v>9.9681694582007978</v>
      </c>
      <c r="E325" s="102">
        <v>10.499386859287153</v>
      </c>
      <c r="F325" s="102">
        <v>10.529108375204926</v>
      </c>
      <c r="G325" s="102">
        <v>9.7511178658436997</v>
      </c>
      <c r="H325" s="102">
        <v>10.093921790468142</v>
      </c>
      <c r="I325" s="102">
        <v>10.158457142803746</v>
      </c>
      <c r="J325" s="102">
        <v>10.282647290440583</v>
      </c>
      <c r="K325" s="102">
        <v>9.4796374230320879</v>
      </c>
      <c r="L325" s="102">
        <v>10.33693086747355</v>
      </c>
      <c r="M325" s="102">
        <v>11.065793728024106</v>
      </c>
      <c r="N325" s="102">
        <v>11.74899494972977</v>
      </c>
      <c r="O325" s="102">
        <v>12.393229466968091</v>
      </c>
      <c r="P325" s="102">
        <v>11.074519975559481</v>
      </c>
      <c r="Q325" s="102">
        <v>11.596991404545756</v>
      </c>
      <c r="R325" s="102">
        <v>11.656527235975762</v>
      </c>
      <c r="S325" s="102">
        <v>12.367814179828047</v>
      </c>
      <c r="T325" s="102">
        <v>12.493821662195069</v>
      </c>
      <c r="U325" s="102">
        <v>12.364013113708252</v>
      </c>
      <c r="V325" s="102">
        <v>12.923519448416492</v>
      </c>
      <c r="W325" s="102">
        <v>12.554188397177652</v>
      </c>
      <c r="DA325" s="131" t="s">
        <v>3004</v>
      </c>
    </row>
    <row r="326" spans="1:105" ht="12" customHeight="1" x14ac:dyDescent="0.25">
      <c r="A326" s="107" t="s">
        <v>121</v>
      </c>
      <c r="B326" s="105">
        <v>10.611175404058132</v>
      </c>
      <c r="C326" s="105">
        <v>10.016123805471524</v>
      </c>
      <c r="D326" s="105">
        <v>9.9677660650268063</v>
      </c>
      <c r="E326" s="105">
        <v>10.499096624710178</v>
      </c>
      <c r="F326" s="105">
        <v>10.528955511341795</v>
      </c>
      <c r="G326" s="105">
        <v>9.7510936604681895</v>
      </c>
      <c r="H326" s="105">
        <v>10.094295843074256</v>
      </c>
      <c r="I326" s="105">
        <v>10.157349146699387</v>
      </c>
      <c r="J326" s="105">
        <v>10.28141663292098</v>
      </c>
      <c r="K326" s="105">
        <v>9.4782431424147457</v>
      </c>
      <c r="L326" s="105">
        <v>10.331440591221593</v>
      </c>
      <c r="M326" s="105">
        <v>11.064874304063588</v>
      </c>
      <c r="N326" s="105">
        <v>11.748088112813251</v>
      </c>
      <c r="O326" s="105">
        <v>12.3923778294273</v>
      </c>
      <c r="P326" s="105">
        <v>11.073600102339194</v>
      </c>
      <c r="Q326" s="105">
        <v>11.596562255401089</v>
      </c>
      <c r="R326" s="105">
        <v>11.657362130705698</v>
      </c>
      <c r="S326" s="105">
        <v>12.369365425776444</v>
      </c>
      <c r="T326" s="105">
        <v>12.497986550501697</v>
      </c>
      <c r="U326" s="105">
        <v>12.36829804097656</v>
      </c>
      <c r="V326" s="105">
        <v>12.924797568149096</v>
      </c>
      <c r="W326" s="105">
        <v>12.554389779758777</v>
      </c>
      <c r="DA326" s="132" t="s">
        <v>3005</v>
      </c>
    </row>
    <row r="327" spans="1:105" ht="12" customHeight="1" x14ac:dyDescent="0.25">
      <c r="A327" s="108" t="s">
        <v>53</v>
      </c>
      <c r="B327" s="99">
        <v>2.8013378222334833</v>
      </c>
      <c r="C327" s="99">
        <v>2.3667360275280571</v>
      </c>
      <c r="D327" s="99">
        <v>2.1487733097720754</v>
      </c>
      <c r="E327" s="99">
        <v>2.5212403868447053</v>
      </c>
      <c r="F327" s="99">
        <v>2.458487380933196</v>
      </c>
      <c r="G327" s="99">
        <v>2.0842184064803981</v>
      </c>
      <c r="H327" s="99">
        <v>2.0623890456217571</v>
      </c>
      <c r="I327" s="99">
        <v>2.51125543394551</v>
      </c>
      <c r="J327" s="99">
        <v>2.3563874598788725</v>
      </c>
      <c r="K327" s="99">
        <v>1.9911965924438022</v>
      </c>
      <c r="L327" s="99">
        <v>4.6566261825910775</v>
      </c>
      <c r="M327" s="99">
        <v>2.2098362120334563</v>
      </c>
      <c r="N327" s="99">
        <v>2.9763828099106107</v>
      </c>
      <c r="O327" s="99">
        <v>3.2743124004927386</v>
      </c>
      <c r="P327" s="99">
        <v>2.1094532858563078</v>
      </c>
      <c r="Q327" s="99">
        <v>2.5434404340587475</v>
      </c>
      <c r="R327" s="99">
        <v>2.3734611571490376</v>
      </c>
      <c r="S327" s="99">
        <v>2.8347440153072143</v>
      </c>
      <c r="T327" s="99">
        <v>2.8537388753060697</v>
      </c>
      <c r="U327" s="99">
        <v>2.6078792883104303</v>
      </c>
      <c r="V327" s="99">
        <v>2.8318850810784761</v>
      </c>
      <c r="W327" s="99">
        <v>2.8179873446753883</v>
      </c>
      <c r="DA327" s="63" t="s">
        <v>3006</v>
      </c>
    </row>
    <row r="328" spans="1:105" ht="12" customHeight="1" x14ac:dyDescent="0.25">
      <c r="A328" s="108" t="s">
        <v>52</v>
      </c>
      <c r="B328" s="99">
        <v>7.8098375818246488</v>
      </c>
      <c r="C328" s="99">
        <v>7.649387777943466</v>
      </c>
      <c r="D328" s="99">
        <v>7.8189927552547314</v>
      </c>
      <c r="E328" s="99">
        <v>7.977856237865474</v>
      </c>
      <c r="F328" s="99">
        <v>8.0704681304085977</v>
      </c>
      <c r="G328" s="99">
        <v>7.6668752539877918</v>
      </c>
      <c r="H328" s="99">
        <v>8.0319067974524998</v>
      </c>
      <c r="I328" s="99">
        <v>7.6460937127538751</v>
      </c>
      <c r="J328" s="99">
        <v>7.9250291730421081</v>
      </c>
      <c r="K328" s="99">
        <v>7.4870465499709429</v>
      </c>
      <c r="L328" s="99">
        <v>5.6748144086305166</v>
      </c>
      <c r="M328" s="99">
        <v>8.8550380920301315</v>
      </c>
      <c r="N328" s="99">
        <v>8.7717053029026406</v>
      </c>
      <c r="O328" s="99">
        <v>9.1180654289345622</v>
      </c>
      <c r="P328" s="99">
        <v>8.9641468164828879</v>
      </c>
      <c r="Q328" s="99">
        <v>9.0531218213423426</v>
      </c>
      <c r="R328" s="99">
        <v>9.2839009735566602</v>
      </c>
      <c r="S328" s="99">
        <v>9.5346214104692315</v>
      </c>
      <c r="T328" s="99">
        <v>9.6442476751956292</v>
      </c>
      <c r="U328" s="99">
        <v>9.7604187526661317</v>
      </c>
      <c r="V328" s="99">
        <v>10.092912487070617</v>
      </c>
      <c r="W328" s="99">
        <v>9.7364024350833915</v>
      </c>
      <c r="DA328" s="63" t="s">
        <v>3007</v>
      </c>
    </row>
    <row r="329" spans="1:105" ht="12" customHeight="1" x14ac:dyDescent="0.25">
      <c r="A329" s="121" t="s">
        <v>54</v>
      </c>
      <c r="B329" s="123">
        <v>6.5215349921025245</v>
      </c>
      <c r="C329" s="123">
        <v>6.5053855127336684</v>
      </c>
      <c r="D329" s="123">
        <v>6.5506832585967878</v>
      </c>
      <c r="E329" s="123">
        <v>6.2902972849352201</v>
      </c>
      <c r="F329" s="123">
        <v>5.6354444730489108</v>
      </c>
      <c r="G329" s="123">
        <v>5.79372689559729</v>
      </c>
      <c r="H329" s="123">
        <v>5.8674083275093984</v>
      </c>
      <c r="I329" s="123">
        <v>6.128447451223729</v>
      </c>
      <c r="J329" s="123">
        <v>6.13405665120625</v>
      </c>
      <c r="K329" s="123">
        <v>5.0799602922062697</v>
      </c>
      <c r="L329" s="123">
        <v>6.2722021110543418</v>
      </c>
      <c r="M329" s="123">
        <v>6.1853338659819341</v>
      </c>
      <c r="N329" s="123">
        <v>6.4736681131495644</v>
      </c>
      <c r="O329" s="123">
        <v>6.6018131627343166</v>
      </c>
      <c r="P329" s="123">
        <v>5.7888678219749652</v>
      </c>
      <c r="Q329" s="123">
        <v>6.0044692487575206</v>
      </c>
      <c r="R329" s="123">
        <v>5.7690342140142974</v>
      </c>
      <c r="S329" s="123">
        <v>6.1048031700118939</v>
      </c>
      <c r="T329" s="123">
        <v>6.0721272777729762</v>
      </c>
      <c r="U329" s="123">
        <v>5.9511731611899554</v>
      </c>
      <c r="V329" s="123">
        <v>6.2119113182035157</v>
      </c>
      <c r="W329" s="123">
        <v>5.8324931954519412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6.647831735328765</v>
      </c>
      <c r="C331" s="99">
        <v>6.3727073659018902</v>
      </c>
      <c r="D331" s="99">
        <v>6.502021755461473</v>
      </c>
      <c r="E331" s="99">
        <v>6.1072688952708143</v>
      </c>
      <c r="F331" s="99">
        <v>5.9866730146343352</v>
      </c>
      <c r="G331" s="99">
        <v>5.8258592349919152</v>
      </c>
      <c r="H331" s="99">
        <v>5.8011978485849705</v>
      </c>
      <c r="I331" s="99">
        <v>6.1391411651950385</v>
      </c>
      <c r="J331" s="99">
        <v>5.7670348223410866</v>
      </c>
      <c r="K331" s="99">
        <v>5.8534561299796293</v>
      </c>
      <c r="L331" s="99">
        <v>6.0264688777150583</v>
      </c>
      <c r="M331" s="99">
        <v>6.3341554819140073</v>
      </c>
      <c r="N331" s="99">
        <v>6.2536799533599385</v>
      </c>
      <c r="O331" s="99">
        <v>6.2534915457317988</v>
      </c>
      <c r="P331" s="99">
        <v>6.2329497167010901</v>
      </c>
      <c r="Q331" s="99">
        <v>6.1258855560577921</v>
      </c>
      <c r="R331" s="99">
        <v>5.6222708759661817</v>
      </c>
      <c r="S331" s="99">
        <v>6.0777944144353464</v>
      </c>
      <c r="T331" s="99">
        <v>6.0625259718878564</v>
      </c>
      <c r="U331" s="99">
        <v>5.9287879772725791</v>
      </c>
      <c r="V331" s="99">
        <v>6.2704052502475189</v>
      </c>
      <c r="W331" s="99">
        <v>5.7085143509558502</v>
      </c>
      <c r="DA331" s="63" t="s">
        <v>3010</v>
      </c>
    </row>
    <row r="332" spans="1:105" ht="12" customHeight="1" x14ac:dyDescent="0.25">
      <c r="A332" s="109" t="s">
        <v>120</v>
      </c>
      <c r="B332" s="110">
        <v>6.4142467553683629</v>
      </c>
      <c r="C332" s="110">
        <v>6.6163669086634922</v>
      </c>
      <c r="D332" s="110">
        <v>6.5914919102517073</v>
      </c>
      <c r="E332" s="110">
        <v>6.4437263539253289</v>
      </c>
      <c r="F332" s="110">
        <v>5.3323158199853884</v>
      </c>
      <c r="G332" s="110">
        <v>5.766648411019454</v>
      </c>
      <c r="H332" s="110">
        <v>5.9191372146118573</v>
      </c>
      <c r="I332" s="110">
        <v>6.1205413497238768</v>
      </c>
      <c r="J332" s="110">
        <v>6.386419367944943</v>
      </c>
      <c r="K332" s="110">
        <v>4.5837406415214668</v>
      </c>
      <c r="L332" s="110">
        <v>6.4206386149255614</v>
      </c>
      <c r="M332" s="110">
        <v>6.0991407692903721</v>
      </c>
      <c r="N332" s="110">
        <v>6.5946631178134645</v>
      </c>
      <c r="O332" s="110">
        <v>6.7874158385073358</v>
      </c>
      <c r="P332" s="110">
        <v>5.558956555313225</v>
      </c>
      <c r="Q332" s="110">
        <v>5.9445740570128098</v>
      </c>
      <c r="R332" s="110">
        <v>5.8354569907600196</v>
      </c>
      <c r="S332" s="110">
        <v>6.1160977114361259</v>
      </c>
      <c r="T332" s="110">
        <v>6.0758673577429372</v>
      </c>
      <c r="U332" s="110">
        <v>5.959323421857035</v>
      </c>
      <c r="V332" s="110">
        <v>6.1918347099083686</v>
      </c>
      <c r="W332" s="110">
        <v>5.872813588729727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1.5501175760517594</v>
      </c>
      <c r="C334" s="118">
        <f t="shared" si="143"/>
        <v>1.4757681405725829</v>
      </c>
      <c r="D334" s="118">
        <f t="shared" si="143"/>
        <v>1.4900303941577542</v>
      </c>
      <c r="E334" s="118">
        <f t="shared" si="143"/>
        <v>1.3899022438203634</v>
      </c>
      <c r="F334" s="118">
        <f t="shared" si="143"/>
        <v>1.3751895726568482</v>
      </c>
      <c r="G334" s="118">
        <f t="shared" si="143"/>
        <v>1.3112595221255807</v>
      </c>
      <c r="H334" s="118">
        <f t="shared" si="143"/>
        <v>1.2324786618267054</v>
      </c>
      <c r="I334" s="118">
        <f t="shared" si="143"/>
        <v>1.2448219497622852</v>
      </c>
      <c r="J334" s="118">
        <f t="shared" si="143"/>
        <v>1.1084185491076546</v>
      </c>
      <c r="K334" s="118">
        <f t="shared" si="143"/>
        <v>1.070628418849374</v>
      </c>
      <c r="L334" s="118">
        <f t="shared" si="143"/>
        <v>1.0492651917043034</v>
      </c>
      <c r="M334" s="118">
        <f t="shared" si="143"/>
        <v>1.060132154051816</v>
      </c>
      <c r="N334" s="118">
        <f t="shared" si="143"/>
        <v>0.99408611332685481</v>
      </c>
      <c r="O334" s="118">
        <f t="shared" si="143"/>
        <v>0.96161277683033819</v>
      </c>
      <c r="P334" s="118">
        <f t="shared" si="143"/>
        <v>0.93426789263313359</v>
      </c>
      <c r="Q334" s="118">
        <f t="shared" si="143"/>
        <v>0.88646766556131773</v>
      </c>
      <c r="R334" s="118">
        <f t="shared" ref="R334:V334" si="144">R335+R338+R340+R353</f>
        <v>0.78167475858950708</v>
      </c>
      <c r="S334" s="118">
        <f t="shared" si="144"/>
        <v>0.79668344029514038</v>
      </c>
      <c r="T334" s="118">
        <f t="shared" si="144"/>
        <v>0.75941845984674927</v>
      </c>
      <c r="U334" s="118">
        <f t="shared" si="144"/>
        <v>0.70252882386742532</v>
      </c>
      <c r="V334" s="118">
        <f t="shared" si="144"/>
        <v>0.70520559797249704</v>
      </c>
      <c r="W334" s="118">
        <f t="shared" ref="W334" si="145">W335+W338+W340+W353</f>
        <v>0.63286660980584453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0.42072025882182373</v>
      </c>
      <c r="C340" s="123">
        <v>0.40358579230871644</v>
      </c>
      <c r="D340" s="123">
        <v>0.39643016123813152</v>
      </c>
      <c r="E340" s="123">
        <v>0.36476856568339744</v>
      </c>
      <c r="F340" s="123">
        <v>0.35621509003649837</v>
      </c>
      <c r="G340" s="123">
        <v>0.33409440915188354</v>
      </c>
      <c r="H340" s="123">
        <v>0.30098311774760755</v>
      </c>
      <c r="I340" s="123">
        <v>0.29032185596278792</v>
      </c>
      <c r="J340" s="123">
        <v>0.24908511916155746</v>
      </c>
      <c r="K340" s="123">
        <v>0.23422228430450107</v>
      </c>
      <c r="L340" s="123">
        <v>0.21972293435928589</v>
      </c>
      <c r="M340" s="123">
        <v>0.2111935813522284</v>
      </c>
      <c r="N340" s="123">
        <v>0.18332334709068782</v>
      </c>
      <c r="O340" s="123">
        <v>0.16749137930628996</v>
      </c>
      <c r="P340" s="123">
        <v>0.15761598100106911</v>
      </c>
      <c r="Q340" s="123">
        <v>0.14730683127604835</v>
      </c>
      <c r="R340" s="123">
        <v>0.14190385997760088</v>
      </c>
      <c r="S340" s="123">
        <v>0.14233312044631316</v>
      </c>
      <c r="T340" s="123">
        <v>0.13921695222044769</v>
      </c>
      <c r="U340" s="123">
        <v>0.12548908273659679</v>
      </c>
      <c r="V340" s="123">
        <v>0.12148338866859477</v>
      </c>
      <c r="W340" s="123">
        <v>0.12304254848033279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3.8354708092372238</v>
      </c>
      <c r="C345" s="102">
        <v>3.7085279935744744</v>
      </c>
      <c r="D345" s="102">
        <v>3.8315101677140535</v>
      </c>
      <c r="E345" s="102">
        <v>3.742182818838816</v>
      </c>
      <c r="F345" s="102">
        <v>3.8115943506995507</v>
      </c>
      <c r="G345" s="102">
        <v>3.7112106217526879</v>
      </c>
      <c r="H345" s="102">
        <v>3.6079755995254428</v>
      </c>
      <c r="I345" s="102">
        <v>3.7430641688129889</v>
      </c>
      <c r="J345" s="102">
        <v>3.5304684919352591</v>
      </c>
      <c r="K345" s="102">
        <v>3.5668460285480172</v>
      </c>
      <c r="L345" s="102">
        <v>3.7566167197203968</v>
      </c>
      <c r="M345" s="102">
        <v>4.0330907228109592</v>
      </c>
      <c r="N345" s="102">
        <v>3.943749942772274</v>
      </c>
      <c r="O345" s="102">
        <v>3.9316528000244744</v>
      </c>
      <c r="P345" s="102">
        <v>3.8876891452026423</v>
      </c>
      <c r="Q345" s="102">
        <v>3.7863040951882057</v>
      </c>
      <c r="R345" s="102">
        <v>3.7675865003359408</v>
      </c>
      <c r="S345" s="102">
        <v>3.892568395285811</v>
      </c>
      <c r="T345" s="102">
        <v>3.9145386140294951</v>
      </c>
      <c r="U345" s="102">
        <v>3.6623940964889616</v>
      </c>
      <c r="V345" s="102">
        <v>3.6636047445677531</v>
      </c>
      <c r="W345" s="102">
        <v>3.6957962060030427</v>
      </c>
      <c r="DA345" s="131" t="s">
        <v>3168</v>
      </c>
    </row>
    <row r="346" spans="1:105" ht="12" customHeight="1" x14ac:dyDescent="0.25">
      <c r="A346" s="107" t="s">
        <v>123</v>
      </c>
      <c r="B346" s="105">
        <v>1.0120107909106777</v>
      </c>
      <c r="C346" s="105">
        <v>0.87653846801402346</v>
      </c>
      <c r="D346" s="105">
        <v>0.82648901941461161</v>
      </c>
      <c r="E346" s="105">
        <v>0.89990071757074652</v>
      </c>
      <c r="F346" s="105">
        <v>0.89017994640952003</v>
      </c>
      <c r="G346" s="105">
        <v>0.79219117489830004</v>
      </c>
      <c r="H346" s="105">
        <v>0.73604199246925994</v>
      </c>
      <c r="I346" s="105">
        <v>0.92260838306133275</v>
      </c>
      <c r="J346" s="105">
        <v>0.8062988026316783</v>
      </c>
      <c r="K346" s="105">
        <v>0.74717965634732642</v>
      </c>
      <c r="L346" s="105">
        <v>1.6821796282203496</v>
      </c>
      <c r="M346" s="105">
        <v>0.80208204524771554</v>
      </c>
      <c r="N346" s="105">
        <v>1.0009213667353549</v>
      </c>
      <c r="O346" s="105">
        <v>1.0549700256547039</v>
      </c>
      <c r="P346" s="105">
        <v>0.74548244779660622</v>
      </c>
      <c r="Q346" s="105">
        <v>0.8361831184433367</v>
      </c>
      <c r="R346" s="105">
        <v>0.76882826281229555</v>
      </c>
      <c r="S346" s="105">
        <v>0.88370830673611533</v>
      </c>
      <c r="T346" s="105">
        <v>0.87344769503465303</v>
      </c>
      <c r="U346" s="105">
        <v>0.75857925347341537</v>
      </c>
      <c r="V346" s="105">
        <v>0.80264063162713528</v>
      </c>
      <c r="W346" s="105">
        <v>0.83288757934837276</v>
      </c>
      <c r="DA346" s="132" t="s">
        <v>3169</v>
      </c>
    </row>
    <row r="347" spans="1:105" ht="12" customHeight="1" x14ac:dyDescent="0.25">
      <c r="A347" s="108" t="s">
        <v>50</v>
      </c>
      <c r="B347" s="99">
        <v>1.0120107909106777</v>
      </c>
      <c r="C347" s="99">
        <v>0.87653846801402346</v>
      </c>
      <c r="D347" s="99">
        <v>0.82648901941461161</v>
      </c>
      <c r="E347" s="99">
        <v>0.89990071757074652</v>
      </c>
      <c r="F347" s="99">
        <v>0.89017994640952003</v>
      </c>
      <c r="G347" s="99">
        <v>0.79219117489830004</v>
      </c>
      <c r="H347" s="99">
        <v>0.73604199246925994</v>
      </c>
      <c r="I347" s="99">
        <v>0.92260838306133275</v>
      </c>
      <c r="J347" s="99">
        <v>0.8062988026316783</v>
      </c>
      <c r="K347" s="99">
        <v>0.74717965634732642</v>
      </c>
      <c r="L347" s="99">
        <v>1.6821796282203496</v>
      </c>
      <c r="M347" s="99">
        <v>0.80208204524771554</v>
      </c>
      <c r="N347" s="99">
        <v>1.0009213667353549</v>
      </c>
      <c r="O347" s="99">
        <v>1.0549700256547039</v>
      </c>
      <c r="P347" s="99">
        <v>0.74548244779660622</v>
      </c>
      <c r="Q347" s="99">
        <v>0.8361831184433367</v>
      </c>
      <c r="R347" s="99">
        <v>0.76882826281229555</v>
      </c>
      <c r="S347" s="99">
        <v>0.88370830673611533</v>
      </c>
      <c r="T347" s="99">
        <v>0.87344769503465303</v>
      </c>
      <c r="U347" s="99">
        <v>0.75857925347341537</v>
      </c>
      <c r="V347" s="99">
        <v>0.80264063162713528</v>
      </c>
      <c r="W347" s="99">
        <v>0.83288757934837276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1.1293973172299356</v>
      </c>
      <c r="C353" s="123">
        <v>1.0721823482638664</v>
      </c>
      <c r="D353" s="123">
        <v>1.0936002329196226</v>
      </c>
      <c r="E353" s="123">
        <v>1.025133678136966</v>
      </c>
      <c r="F353" s="123">
        <v>1.0189744826203497</v>
      </c>
      <c r="G353" s="123">
        <v>0.97716511297369713</v>
      </c>
      <c r="H353" s="123">
        <v>0.93149554407909796</v>
      </c>
      <c r="I353" s="123">
        <v>0.95450009379949718</v>
      </c>
      <c r="J353" s="123">
        <v>0.85933342994609707</v>
      </c>
      <c r="K353" s="123">
        <v>0.83640613454487289</v>
      </c>
      <c r="L353" s="123">
        <v>0.82954225734501752</v>
      </c>
      <c r="M353" s="123">
        <v>0.84893857269958772</v>
      </c>
      <c r="N353" s="123">
        <v>0.81076276623616694</v>
      </c>
      <c r="O353" s="123">
        <v>0.7941213975240482</v>
      </c>
      <c r="P353" s="123">
        <v>0.77665191163206448</v>
      </c>
      <c r="Q353" s="123">
        <v>0.73916083428526935</v>
      </c>
      <c r="R353" s="123">
        <v>0.63977089861190617</v>
      </c>
      <c r="S353" s="123">
        <v>0.65435031984882719</v>
      </c>
      <c r="T353" s="123">
        <v>0.62020150762630155</v>
      </c>
      <c r="U353" s="123">
        <v>0.57703974113082857</v>
      </c>
      <c r="V353" s="123">
        <v>0.58372220930390228</v>
      </c>
      <c r="W353" s="123">
        <v>0.50982406132551172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2.4588925845258616</v>
      </c>
      <c r="C355" s="99">
        <v>2.3539752635678264</v>
      </c>
      <c r="D355" s="99">
        <v>2.3976431014024877</v>
      </c>
      <c r="E355" s="99">
        <v>2.2480347068348099</v>
      </c>
      <c r="F355" s="99">
        <v>2.1996379330283493</v>
      </c>
      <c r="G355" s="99">
        <v>2.1367056686647827</v>
      </c>
      <c r="H355" s="99">
        <v>2.1237648841731307</v>
      </c>
      <c r="I355" s="99">
        <v>2.245547393010987</v>
      </c>
      <c r="J355" s="99">
        <v>2.1090985740991584</v>
      </c>
      <c r="K355" s="99">
        <v>2.1401768797496166</v>
      </c>
      <c r="L355" s="99">
        <v>2.2028304699656145</v>
      </c>
      <c r="M355" s="99">
        <v>2.314721971436553</v>
      </c>
      <c r="N355" s="99">
        <v>2.2848584073387292</v>
      </c>
      <c r="O355" s="99">
        <v>2.2844536253856296</v>
      </c>
      <c r="P355" s="99">
        <v>2.276783059914016</v>
      </c>
      <c r="Q355" s="99">
        <v>2.2375478731385177</v>
      </c>
      <c r="R355" s="99">
        <v>2.0533660126158573</v>
      </c>
      <c r="S355" s="99">
        <v>2.2191051147907244</v>
      </c>
      <c r="T355" s="99">
        <v>2.2123451069498548</v>
      </c>
      <c r="U355" s="99">
        <v>2.161914294287528</v>
      </c>
      <c r="V355" s="99">
        <v>2.2844182004615652</v>
      </c>
      <c r="W355" s="99">
        <v>2.0774525708981977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135.2619076820159</v>
      </c>
      <c r="D360" s="117">
        <f t="shared" si="150"/>
        <v>173.64551857736453</v>
      </c>
      <c r="E360" s="117">
        <f t="shared" si="150"/>
        <v>208.5414051103493</v>
      </c>
      <c r="F360" s="117">
        <f t="shared" si="150"/>
        <v>176.51392847873535</v>
      </c>
      <c r="G360" s="117">
        <f t="shared" si="150"/>
        <v>171.00223183541837</v>
      </c>
      <c r="H360" s="117">
        <f t="shared" si="150"/>
        <v>218.02714858393392</v>
      </c>
      <c r="I360" s="117">
        <f t="shared" si="150"/>
        <v>234.00575733410699</v>
      </c>
      <c r="J360" s="117">
        <f t="shared" si="150"/>
        <v>282.61606663006444</v>
      </c>
      <c r="K360" s="117">
        <f t="shared" si="150"/>
        <v>269.52087095242746</v>
      </c>
      <c r="L360" s="117">
        <f t="shared" si="150"/>
        <v>352.91457983465637</v>
      </c>
      <c r="M360" s="117">
        <f t="shared" si="150"/>
        <v>201.99211176298206</v>
      </c>
      <c r="N360" s="117">
        <f t="shared" si="150"/>
        <v>246.61717557761142</v>
      </c>
      <c r="O360" s="117">
        <f t="shared" si="150"/>
        <v>257.61606325971701</v>
      </c>
      <c r="P360" s="117">
        <f t="shared" si="150"/>
        <v>288.8739495953555</v>
      </c>
      <c r="Q360" s="117">
        <f t="shared" si="150"/>
        <v>179.60619475617852</v>
      </c>
      <c r="R360" s="117">
        <f t="shared" ref="R360:V360" si="151">R361+R364+R366+R379</f>
        <v>150.40599949021444</v>
      </c>
      <c r="S360" s="117">
        <f t="shared" si="151"/>
        <v>120.36316010746179</v>
      </c>
      <c r="T360" s="117">
        <f t="shared" si="151"/>
        <v>132.83750510415513</v>
      </c>
      <c r="U360" s="117">
        <f t="shared" si="151"/>
        <v>122.35741964398495</v>
      </c>
      <c r="V360" s="117">
        <f t="shared" si="151"/>
        <v>89.837010046073345</v>
      </c>
      <c r="W360" s="117">
        <f t="shared" ref="W360" si="152">W361+W364+W366+W379</f>
        <v>129.52309379224249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119.098137531899</v>
      </c>
      <c r="D361" s="122">
        <f t="shared" si="153"/>
        <v>151.10290411043545</v>
      </c>
      <c r="E361" s="122">
        <f t="shared" si="153"/>
        <v>182.6330024784512</v>
      </c>
      <c r="F361" s="122">
        <f t="shared" si="153"/>
        <v>155.23312424752461</v>
      </c>
      <c r="G361" s="122">
        <f t="shared" si="153"/>
        <v>150.39426559875841</v>
      </c>
      <c r="H361" s="122">
        <f t="shared" si="153"/>
        <v>189.09195565899117</v>
      </c>
      <c r="I361" s="122">
        <f t="shared" si="153"/>
        <v>199.96578047104128</v>
      </c>
      <c r="J361" s="122">
        <f t="shared" si="153"/>
        <v>242.42830929545059</v>
      </c>
      <c r="K361" s="122">
        <f t="shared" si="153"/>
        <v>233.92286503423549</v>
      </c>
      <c r="L361" s="122">
        <f t="shared" si="153"/>
        <v>303.96993679114667</v>
      </c>
      <c r="M361" s="122">
        <f t="shared" si="153"/>
        <v>166.60143760728326</v>
      </c>
      <c r="N361" s="122">
        <f t="shared" si="153"/>
        <v>205.0786137804765</v>
      </c>
      <c r="O361" s="122">
        <f t="shared" si="153"/>
        <v>214.59135222555494</v>
      </c>
      <c r="P361" s="122">
        <f t="shared" si="153"/>
        <v>234.8124547731249</v>
      </c>
      <c r="Q361" s="122">
        <f t="shared" si="153"/>
        <v>145.5750602085817</v>
      </c>
      <c r="R361" s="122">
        <f t="shared" ref="R361:V361" si="154">SUM(R362:R363)</f>
        <v>122.81649536875257</v>
      </c>
      <c r="S361" s="122">
        <f t="shared" si="154"/>
        <v>95.701051908800153</v>
      </c>
      <c r="T361" s="122">
        <f t="shared" si="154"/>
        <v>104.19419157164447</v>
      </c>
      <c r="U361" s="122">
        <f t="shared" si="154"/>
        <v>95.323902940443489</v>
      </c>
      <c r="V361" s="122">
        <f t="shared" si="154"/>
        <v>67.031015497154172</v>
      </c>
      <c r="W361" s="122">
        <f t="shared" ref="W361" si="155">SUM(W362:W363)</f>
        <v>99.315295677883512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118.40497217921191</v>
      </c>
      <c r="D362" s="98">
        <v>150.21800709206568</v>
      </c>
      <c r="E362" s="98">
        <v>181.59263553949631</v>
      </c>
      <c r="F362" s="98">
        <v>154.32437252035146</v>
      </c>
      <c r="G362" s="98">
        <v>149.51707981793774</v>
      </c>
      <c r="H362" s="98">
        <v>187.98817156958842</v>
      </c>
      <c r="I362" s="98">
        <v>198.77695780669094</v>
      </c>
      <c r="J362" s="98">
        <v>240.98244939934222</v>
      </c>
      <c r="K362" s="98">
        <v>232.54335896232749</v>
      </c>
      <c r="L362" s="98">
        <v>302.15603055987407</v>
      </c>
      <c r="M362" s="98">
        <v>165.60281805544551</v>
      </c>
      <c r="N362" s="98">
        <v>203.84475783605134</v>
      </c>
      <c r="O362" s="98">
        <v>213.2975098596651</v>
      </c>
      <c r="P362" s="98">
        <v>233.39065082939001</v>
      </c>
      <c r="Q362" s="98">
        <v>144.68811721399956</v>
      </c>
      <c r="R362" s="98">
        <v>122.05941685009371</v>
      </c>
      <c r="S362" s="98">
        <v>95.103225365636234</v>
      </c>
      <c r="T362" s="98">
        <v>103.53421513671789</v>
      </c>
      <c r="U362" s="98">
        <v>94.712251712884665</v>
      </c>
      <c r="V362" s="98">
        <v>66.596410798381385</v>
      </c>
      <c r="W362" s="98">
        <v>98.665882405121337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0.69316535268709389</v>
      </c>
      <c r="D363" s="98">
        <v>0.8848970183697582</v>
      </c>
      <c r="E363" s="98">
        <v>1.040366938954884</v>
      </c>
      <c r="F363" s="98">
        <v>0.90875172717316732</v>
      </c>
      <c r="G363" s="98">
        <v>0.8771857808206579</v>
      </c>
      <c r="H363" s="98">
        <v>1.103784089402758</v>
      </c>
      <c r="I363" s="98">
        <v>1.1888226643503317</v>
      </c>
      <c r="J363" s="98">
        <v>1.4458598961083651</v>
      </c>
      <c r="K363" s="98">
        <v>1.379506071908001</v>
      </c>
      <c r="L363" s="98">
        <v>1.8139062312725838</v>
      </c>
      <c r="M363" s="98">
        <v>0.99861955183774853</v>
      </c>
      <c r="N363" s="98">
        <v>1.2338559444251493</v>
      </c>
      <c r="O363" s="98">
        <v>1.2938423658898324</v>
      </c>
      <c r="P363" s="98">
        <v>1.4218039437348933</v>
      </c>
      <c r="Q363" s="98">
        <v>0.88694299458212833</v>
      </c>
      <c r="R363" s="98">
        <v>0.75707851865885412</v>
      </c>
      <c r="S363" s="98">
        <v>0.59782654316392536</v>
      </c>
      <c r="T363" s="98">
        <v>0.65997643492657831</v>
      </c>
      <c r="U363" s="98">
        <v>0.61165122755882995</v>
      </c>
      <c r="V363" s="98">
        <v>0.43460469877278091</v>
      </c>
      <c r="W363" s="98">
        <v>0.6494132727621752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3.0314904619898161E-2</v>
      </c>
      <c r="D364" s="122">
        <f t="shared" si="156"/>
        <v>0.10424402419602942</v>
      </c>
      <c r="E364" s="122">
        <f t="shared" si="156"/>
        <v>7.7479095462918784E-2</v>
      </c>
      <c r="F364" s="122">
        <f t="shared" si="156"/>
        <v>2.6315253824408559E-2</v>
      </c>
      <c r="G364" s="122">
        <f t="shared" si="156"/>
        <v>3.0648572554112193E-2</v>
      </c>
      <c r="H364" s="122">
        <f t="shared" si="156"/>
        <v>7.0444990484450673E-2</v>
      </c>
      <c r="I364" s="122">
        <f t="shared" si="156"/>
        <v>1.788489031708794E-2</v>
      </c>
      <c r="J364" s="122">
        <f t="shared" si="156"/>
        <v>0.10694935472641566</v>
      </c>
      <c r="K364" s="122">
        <f t="shared" si="156"/>
        <v>0.38035497266630147</v>
      </c>
      <c r="L364" s="122">
        <f t="shared" si="156"/>
        <v>0.26536661605902145</v>
      </c>
      <c r="M364" s="122">
        <f t="shared" si="156"/>
        <v>0.12974796228344596</v>
      </c>
      <c r="N364" s="122">
        <f t="shared" si="156"/>
        <v>0.12551253789955957</v>
      </c>
      <c r="O364" s="122">
        <f t="shared" si="156"/>
        <v>0.24042137948465425</v>
      </c>
      <c r="P364" s="122">
        <f t="shared" si="156"/>
        <v>0.14458472694936109</v>
      </c>
      <c r="Q364" s="122">
        <f t="shared" si="156"/>
        <v>0.13023497309703336</v>
      </c>
      <c r="R364" s="122">
        <f t="shared" si="156"/>
        <v>0.31904974089445254</v>
      </c>
      <c r="S364" s="122">
        <f t="shared" si="156"/>
        <v>0.32561935893317973</v>
      </c>
      <c r="T364" s="122">
        <f t="shared" si="156"/>
        <v>0.29718430949847513</v>
      </c>
      <c r="U364" s="122">
        <f t="shared" si="156"/>
        <v>0.64961857353787289</v>
      </c>
      <c r="V364" s="122">
        <f t="shared" si="156"/>
        <v>0.26155281191540697</v>
      </c>
      <c r="W364" s="122">
        <f t="shared" si="156"/>
        <v>1.0620976204632269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3.0314904619898161E-2</v>
      </c>
      <c r="D365" s="98">
        <v>0.10424402419602942</v>
      </c>
      <c r="E365" s="98">
        <v>7.7479095462918784E-2</v>
      </c>
      <c r="F365" s="98">
        <v>2.6315253824408559E-2</v>
      </c>
      <c r="G365" s="98">
        <v>3.0648572554112193E-2</v>
      </c>
      <c r="H365" s="98">
        <v>7.0444990484450673E-2</v>
      </c>
      <c r="I365" s="98">
        <v>1.788489031708794E-2</v>
      </c>
      <c r="J365" s="98">
        <v>0.10694935472641566</v>
      </c>
      <c r="K365" s="98">
        <v>0.38035497266630147</v>
      </c>
      <c r="L365" s="98">
        <v>0.26536661605902145</v>
      </c>
      <c r="M365" s="98">
        <v>0.12974796228344596</v>
      </c>
      <c r="N365" s="98">
        <v>0.12551253789955957</v>
      </c>
      <c r="O365" s="98">
        <v>0.24042137948465425</v>
      </c>
      <c r="P365" s="98">
        <v>0.14458472694936109</v>
      </c>
      <c r="Q365" s="98">
        <v>0.13023497309703336</v>
      </c>
      <c r="R365" s="98">
        <v>0.31904974089445254</v>
      </c>
      <c r="S365" s="98">
        <v>0.32561935893317973</v>
      </c>
      <c r="T365" s="98">
        <v>0.29718430949847513</v>
      </c>
      <c r="U365" s="98">
        <v>0.64961857353787289</v>
      </c>
      <c r="V365" s="98">
        <v>0.26155281191540697</v>
      </c>
      <c r="W365" s="98">
        <v>1.0620976204632269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9.783970722833665</v>
      </c>
      <c r="D366" s="122">
        <v>13.49477824126479</v>
      </c>
      <c r="E366" s="122">
        <v>16.054403976734061</v>
      </c>
      <c r="F366" s="122">
        <v>13.64322365244869</v>
      </c>
      <c r="G366" s="122">
        <v>12.84953410032589</v>
      </c>
      <c r="H366" s="122">
        <v>18.163361968743491</v>
      </c>
      <c r="I366" s="122">
        <v>21.04113637125306</v>
      </c>
      <c r="J366" s="122">
        <v>24.885059515613555</v>
      </c>
      <c r="K366" s="122">
        <v>22.718349444511524</v>
      </c>
      <c r="L366" s="122">
        <v>29.848939488909242</v>
      </c>
      <c r="M366" s="122">
        <v>22.143340550776418</v>
      </c>
      <c r="N366" s="122">
        <v>26.250994735052238</v>
      </c>
      <c r="O366" s="122">
        <v>27.393993167963128</v>
      </c>
      <c r="P366" s="122">
        <v>34.517341215263684</v>
      </c>
      <c r="Q366" s="122">
        <v>21.770083611660503</v>
      </c>
      <c r="R366" s="122">
        <v>17.840382738480042</v>
      </c>
      <c r="S366" s="122">
        <v>15.896765813579423</v>
      </c>
      <c r="T366" s="122">
        <v>18.519785759246762</v>
      </c>
      <c r="U366" s="122">
        <v>17.322075547044058</v>
      </c>
      <c r="V366" s="122">
        <v>14.831784988943697</v>
      </c>
      <c r="W366" s="122">
        <v>19.381741270296217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4.0608013767526409E-2</v>
      </c>
      <c r="D367" s="98">
        <v>0.10379613701834083</v>
      </c>
      <c r="E367" s="98">
        <v>0.14463755024146979</v>
      </c>
      <c r="F367" s="98">
        <v>0.10900018622359996</v>
      </c>
      <c r="G367" s="98">
        <v>0.11362595049243862</v>
      </c>
      <c r="H367" s="98">
        <v>0.16642875985887012</v>
      </c>
      <c r="I367" s="98">
        <v>0.26835694130318394</v>
      </c>
      <c r="J367" s="98">
        <v>1.0695002348658755</v>
      </c>
      <c r="K367" s="98">
        <v>0.51202225863855666</v>
      </c>
      <c r="L367" s="98">
        <v>0.57835665892968235</v>
      </c>
      <c r="M367" s="98">
        <v>0.34996587283806446</v>
      </c>
      <c r="N367" s="98">
        <v>0.4041162969036643</v>
      </c>
      <c r="O367" s="98">
        <v>0.50531964427764198</v>
      </c>
      <c r="P367" s="98">
        <v>0.1447834646344992</v>
      </c>
      <c r="Q367" s="98">
        <v>0.12684756820853929</v>
      </c>
      <c r="R367" s="98">
        <v>9.8734208957920969E-2</v>
      </c>
      <c r="S367" s="98">
        <v>0.1172373351889225</v>
      </c>
      <c r="T367" s="98">
        <v>0.12700913039200751</v>
      </c>
      <c r="U367" s="98">
        <v>0.14340909712960109</v>
      </c>
      <c r="V367" s="98">
        <v>0.14928648104158368</v>
      </c>
      <c r="W367" s="98">
        <v>0.34973266678190901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8.9420238118036567E-5</v>
      </c>
      <c r="F368" s="98">
        <v>0</v>
      </c>
      <c r="G368" s="98">
        <v>8.1613166749034142E-5</v>
      </c>
      <c r="H368" s="98">
        <v>8.1908576086551146E-5</v>
      </c>
      <c r="I368" s="98">
        <v>2.5538661501063283E-4</v>
      </c>
      <c r="J368" s="98">
        <v>7.4823553518045267E-4</v>
      </c>
      <c r="K368" s="98">
        <v>8.1677259253364141E-4</v>
      </c>
      <c r="L368" s="98">
        <v>2.1111365022521682E-3</v>
      </c>
      <c r="M368" s="98">
        <v>4.8509816042638322E-4</v>
      </c>
      <c r="N368" s="98">
        <v>0</v>
      </c>
      <c r="O368" s="98">
        <v>0</v>
      </c>
      <c r="P368" s="98">
        <v>1.9125321729402783E-4</v>
      </c>
      <c r="Q368" s="98">
        <v>0</v>
      </c>
      <c r="R368" s="98">
        <v>0</v>
      </c>
      <c r="S368" s="98">
        <v>0</v>
      </c>
      <c r="T368" s="98">
        <v>2.0221226894956993E-4</v>
      </c>
      <c r="U368" s="98">
        <v>3.9569178266446014E-4</v>
      </c>
      <c r="V368" s="98">
        <v>1.9211623515867196E-4</v>
      </c>
      <c r="W368" s="98">
        <v>2.0526952474138895E-3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2.8653957731816029E-5</v>
      </c>
      <c r="F369" s="101">
        <v>0</v>
      </c>
      <c r="G369" s="101">
        <v>2.2901734307687694E-5</v>
      </c>
      <c r="H369" s="101">
        <v>2.1741714552597668E-5</v>
      </c>
      <c r="I369" s="101">
        <v>7.9619663295562868E-5</v>
      </c>
      <c r="J369" s="101">
        <v>2.1466436035078897E-4</v>
      </c>
      <c r="K369" s="101">
        <v>2.1367301543864065E-4</v>
      </c>
      <c r="L369" s="101">
        <v>1.0929523522795704E-3</v>
      </c>
      <c r="M369" s="101">
        <v>1.1817101240254639E-4</v>
      </c>
      <c r="N369" s="101">
        <v>0</v>
      </c>
      <c r="O369" s="101">
        <v>0</v>
      </c>
      <c r="P369" s="101">
        <v>4.3238450342586581E-5</v>
      </c>
      <c r="Q369" s="101">
        <v>0</v>
      </c>
      <c r="R369" s="101">
        <v>0</v>
      </c>
      <c r="S369" s="101">
        <v>0</v>
      </c>
      <c r="T369" s="101">
        <v>5.1674595063701595E-5</v>
      </c>
      <c r="U369" s="101">
        <v>9.2379380378132994E-5</v>
      </c>
      <c r="V369" s="101">
        <v>4.5984573185220958E-5</v>
      </c>
      <c r="W369" s="101">
        <v>5.0497675088719116E-4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6.0766280386220535E-5</v>
      </c>
      <c r="F370" s="104">
        <v>0</v>
      </c>
      <c r="G370" s="104">
        <v>5.8711432441346445E-5</v>
      </c>
      <c r="H370" s="104">
        <v>6.0166861533953478E-5</v>
      </c>
      <c r="I370" s="104">
        <v>1.7576695171506998E-4</v>
      </c>
      <c r="J370" s="104">
        <v>5.335711748296637E-4</v>
      </c>
      <c r="K370" s="104">
        <v>6.0309957709500075E-4</v>
      </c>
      <c r="L370" s="104">
        <v>1.018184149972598E-3</v>
      </c>
      <c r="M370" s="104">
        <v>3.6692714802383686E-4</v>
      </c>
      <c r="N370" s="104">
        <v>0</v>
      </c>
      <c r="O370" s="104">
        <v>0</v>
      </c>
      <c r="P370" s="104">
        <v>1.4801476695144126E-4</v>
      </c>
      <c r="Q370" s="104">
        <v>0</v>
      </c>
      <c r="R370" s="104">
        <v>0</v>
      </c>
      <c r="S370" s="104">
        <v>0</v>
      </c>
      <c r="T370" s="104">
        <v>1.5053767388586832E-4</v>
      </c>
      <c r="U370" s="104">
        <v>3.0331240228632716E-4</v>
      </c>
      <c r="V370" s="104">
        <v>1.4613166197345099E-4</v>
      </c>
      <c r="W370" s="104">
        <v>1.5477184965266982E-3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1.1748616004614347</v>
      </c>
      <c r="D371" s="101">
        <v>1.2442544907545083</v>
      </c>
      <c r="E371" s="101">
        <v>1.3474944611821869</v>
      </c>
      <c r="F371" s="101">
        <v>1.3342151643714437</v>
      </c>
      <c r="G371" s="101">
        <v>1.3858171949060107</v>
      </c>
      <c r="H371" s="101">
        <v>1.5337228300455175</v>
      </c>
      <c r="I371" s="101">
        <v>1.5120641832519748</v>
      </c>
      <c r="J371" s="101">
        <v>1.0377069250180531</v>
      </c>
      <c r="K371" s="101">
        <v>1.5172576365990253</v>
      </c>
      <c r="L371" s="101">
        <v>1.3220138082397233</v>
      </c>
      <c r="M371" s="101">
        <v>1.0130346626656961</v>
      </c>
      <c r="N371" s="101">
        <v>1.031040934774317</v>
      </c>
      <c r="O371" s="101">
        <v>1.0886380158518503</v>
      </c>
      <c r="P371" s="101">
        <v>1.422839209923761</v>
      </c>
      <c r="Q371" s="101">
        <v>0.79130426921291497</v>
      </c>
      <c r="R371" s="101">
        <v>0.62322652436064196</v>
      </c>
      <c r="S371" s="101">
        <v>0.58592728012870943</v>
      </c>
      <c r="T371" s="101">
        <v>0.61358623374893373</v>
      </c>
      <c r="U371" s="101">
        <v>0.51735500736728945</v>
      </c>
      <c r="V371" s="101">
        <v>0.43374756324700259</v>
      </c>
      <c r="W371" s="101">
        <v>0.76711727701238963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2.5417484671135334E-4</v>
      </c>
      <c r="D372" s="104">
        <v>3.4857330354714757E-4</v>
      </c>
      <c r="E372" s="104">
        <v>1.7365363774847739E-4</v>
      </c>
      <c r="F372" s="104">
        <v>4.4455147324011404E-4</v>
      </c>
      <c r="G372" s="104">
        <v>6.0551977063217624E-4</v>
      </c>
      <c r="H372" s="104">
        <v>6.7830736444854595E-4</v>
      </c>
      <c r="I372" s="104">
        <v>1.5409819273856104E-3</v>
      </c>
      <c r="J372" s="104">
        <v>5.1154097238737179E-4</v>
      </c>
      <c r="K372" s="104">
        <v>1.8043789562774601E-3</v>
      </c>
      <c r="L372" s="104">
        <v>2.7480869542496206E-3</v>
      </c>
      <c r="M372" s="104">
        <v>1.5671141824384843E-3</v>
      </c>
      <c r="N372" s="104">
        <v>0</v>
      </c>
      <c r="O372" s="104">
        <v>0</v>
      </c>
      <c r="P372" s="104">
        <v>2.7151400864701978E-3</v>
      </c>
      <c r="Q372" s="104">
        <v>7.7421198473035218E-4</v>
      </c>
      <c r="R372" s="104">
        <v>9.7784432107435315E-4</v>
      </c>
      <c r="S372" s="104">
        <v>9.3934638142043211E-4</v>
      </c>
      <c r="T372" s="104">
        <v>1.2908175217605771E-3</v>
      </c>
      <c r="U372" s="104">
        <v>5.127285332563417E-4</v>
      </c>
      <c r="V372" s="104">
        <v>2.0976348010587405E-4</v>
      </c>
      <c r="W372" s="104">
        <v>1.5164238872593179E-3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8.4050193048451651E-5</v>
      </c>
      <c r="D373" s="98">
        <v>1.0618542561923567E-4</v>
      </c>
      <c r="E373" s="98">
        <v>5.8023733703293694E-5</v>
      </c>
      <c r="F373" s="98">
        <v>1.4464846771763704E-4</v>
      </c>
      <c r="G373" s="98">
        <v>1.8189546094986596E-4</v>
      </c>
      <c r="H373" s="98">
        <v>1.9518580646200602E-4</v>
      </c>
      <c r="I373" s="98">
        <v>5.2335989178242724E-4</v>
      </c>
      <c r="J373" s="98">
        <v>1.6184972012870373E-4</v>
      </c>
      <c r="K373" s="98">
        <v>5.2735388075991058E-4</v>
      </c>
      <c r="L373" s="98">
        <v>1.5335648371653866E-3</v>
      </c>
      <c r="M373" s="98">
        <v>4.3111808637921696E-4</v>
      </c>
      <c r="N373" s="98">
        <v>0</v>
      </c>
      <c r="O373" s="98">
        <v>0</v>
      </c>
      <c r="P373" s="98">
        <v>6.6547902672755383E-4</v>
      </c>
      <c r="Q373" s="98">
        <v>2.1051277177607929E-4</v>
      </c>
      <c r="R373" s="98">
        <v>2.4397067366362668E-4</v>
      </c>
      <c r="S373" s="98">
        <v>2.578671474071775E-4</v>
      </c>
      <c r="T373" s="98">
        <v>3.4835089808286208E-4</v>
      </c>
      <c r="U373" s="98">
        <v>1.2673782188592683E-4</v>
      </c>
      <c r="V373" s="98">
        <v>5.335770295035296E-5</v>
      </c>
      <c r="W373" s="98">
        <v>3.9346666176113366E-4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1.7012465366290171E-4</v>
      </c>
      <c r="D374" s="98">
        <v>2.423878779279119E-4</v>
      </c>
      <c r="E374" s="98">
        <v>1.1562990404518368E-4</v>
      </c>
      <c r="F374" s="98">
        <v>2.9990300552247703E-4</v>
      </c>
      <c r="G374" s="98">
        <v>4.2362430968231023E-4</v>
      </c>
      <c r="H374" s="98">
        <v>4.8312155798653999E-4</v>
      </c>
      <c r="I374" s="98">
        <v>1.0176220356031833E-3</v>
      </c>
      <c r="J374" s="98">
        <v>3.4969125225866801E-4</v>
      </c>
      <c r="K374" s="98">
        <v>1.2770250755175495E-3</v>
      </c>
      <c r="L374" s="98">
        <v>1.214522117084234E-3</v>
      </c>
      <c r="M374" s="98">
        <v>1.1359960960592673E-3</v>
      </c>
      <c r="N374" s="98">
        <v>0</v>
      </c>
      <c r="O374" s="98">
        <v>0</v>
      </c>
      <c r="P374" s="98">
        <v>2.0496610597426439E-3</v>
      </c>
      <c r="Q374" s="98">
        <v>5.6369921295427289E-4</v>
      </c>
      <c r="R374" s="98">
        <v>7.3387364741072639E-4</v>
      </c>
      <c r="S374" s="98">
        <v>6.8147923401325455E-4</v>
      </c>
      <c r="T374" s="98">
        <v>9.4246662367771493E-4</v>
      </c>
      <c r="U374" s="98">
        <v>3.8599071137041489E-4</v>
      </c>
      <c r="V374" s="98">
        <v>1.5640577715552109E-4</v>
      </c>
      <c r="W374" s="98">
        <v>1.1229572254981843E-3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8.3776634118753837</v>
      </c>
      <c r="D375" s="101">
        <v>11.889300808588249</v>
      </c>
      <c r="E375" s="101">
        <v>14.127797506493831</v>
      </c>
      <c r="F375" s="101">
        <v>11.811890978772414</v>
      </c>
      <c r="G375" s="101">
        <v>10.903550360460745</v>
      </c>
      <c r="H375" s="101">
        <v>15.570707654186082</v>
      </c>
      <c r="I375" s="101">
        <v>17.674126420585061</v>
      </c>
      <c r="J375" s="101">
        <v>21.297643106728575</v>
      </c>
      <c r="K375" s="101">
        <v>19.02520001477486</v>
      </c>
      <c r="L375" s="101">
        <v>23.232231366845859</v>
      </c>
      <c r="M375" s="101">
        <v>18.162201171960874</v>
      </c>
      <c r="N375" s="101">
        <v>22.780765786001368</v>
      </c>
      <c r="O375" s="101">
        <v>24.251574402528568</v>
      </c>
      <c r="P375" s="101">
        <v>29.529038840873056</v>
      </c>
      <c r="Q375" s="101">
        <v>18.66474300533487</v>
      </c>
      <c r="R375" s="101">
        <v>15.138729416356203</v>
      </c>
      <c r="S375" s="101">
        <v>13.517498142452737</v>
      </c>
      <c r="T375" s="101">
        <v>14.952527125995633</v>
      </c>
      <c r="U375" s="101">
        <v>14.534956073250296</v>
      </c>
      <c r="V375" s="101">
        <v>12.976506535078528</v>
      </c>
      <c r="W375" s="101">
        <v>15.774939768783439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0.19058352188260874</v>
      </c>
      <c r="D376" s="104">
        <v>0.25707823160014392</v>
      </c>
      <c r="E376" s="104">
        <v>0.43421138494070693</v>
      </c>
      <c r="F376" s="104">
        <v>0.38767277160799229</v>
      </c>
      <c r="G376" s="104">
        <v>0.44585346152931393</v>
      </c>
      <c r="H376" s="104">
        <v>0.89174250871248761</v>
      </c>
      <c r="I376" s="104">
        <v>1.5847924575704453</v>
      </c>
      <c r="J376" s="104">
        <v>1.4789494724934817</v>
      </c>
      <c r="K376" s="104">
        <v>1.6612483829502687</v>
      </c>
      <c r="L376" s="104">
        <v>4.7114784314374738</v>
      </c>
      <c r="M376" s="104">
        <v>2.616086630968919</v>
      </c>
      <c r="N376" s="104">
        <v>2.0350717173728894</v>
      </c>
      <c r="O376" s="104">
        <v>1.5484611053050665</v>
      </c>
      <c r="P376" s="104">
        <v>3.4177733065286056</v>
      </c>
      <c r="Q376" s="104">
        <v>2.1864145569194466</v>
      </c>
      <c r="R376" s="104">
        <v>1.9787147444842019</v>
      </c>
      <c r="S376" s="104">
        <v>1.675163709427633</v>
      </c>
      <c r="T376" s="104">
        <v>2.8251702393194771</v>
      </c>
      <c r="U376" s="104">
        <v>2.12544694898095</v>
      </c>
      <c r="V376" s="104">
        <v>1.2718425298613181</v>
      </c>
      <c r="W376" s="104">
        <v>2.4863824385838078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5.8275036699852498E-2</v>
      </c>
      <c r="D377" s="98">
        <v>7.2215711406293945E-2</v>
      </c>
      <c r="E377" s="98">
        <v>0.13445212560049591</v>
      </c>
      <c r="F377" s="98">
        <v>0.11688971749026154</v>
      </c>
      <c r="G377" s="98">
        <v>0.12383967696822434</v>
      </c>
      <c r="H377" s="98">
        <v>0.23730884142504571</v>
      </c>
      <c r="I377" s="98">
        <v>0.50150743925019792</v>
      </c>
      <c r="J377" s="98">
        <v>0.43614504382255853</v>
      </c>
      <c r="K377" s="98">
        <v>0.4514995514223365</v>
      </c>
      <c r="L377" s="98">
        <v>2.5185348888932428</v>
      </c>
      <c r="M377" s="98">
        <v>0.67479592296739099</v>
      </c>
      <c r="N377" s="98">
        <v>0.64971687288241897</v>
      </c>
      <c r="O377" s="98">
        <v>0.50965744910986321</v>
      </c>
      <c r="P377" s="98">
        <v>0.82217956815548043</v>
      </c>
      <c r="Q377" s="98">
        <v>0.59371772496486719</v>
      </c>
      <c r="R377" s="98">
        <v>0.49739530373197044</v>
      </c>
      <c r="S377" s="98">
        <v>0.46706653422503136</v>
      </c>
      <c r="T377" s="98">
        <v>0.77959353503970275</v>
      </c>
      <c r="U377" s="98">
        <v>0.54056767507495374</v>
      </c>
      <c r="V377" s="98">
        <v>0.33347053896675555</v>
      </c>
      <c r="W377" s="98">
        <v>0.66396466733471404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0.13230848518275623</v>
      </c>
      <c r="D378" s="98">
        <v>0.18486252019384997</v>
      </c>
      <c r="E378" s="98">
        <v>0.29975925934021103</v>
      </c>
      <c r="F378" s="98">
        <v>0.27078305411773074</v>
      </c>
      <c r="G378" s="98">
        <v>0.32201378456108959</v>
      </c>
      <c r="H378" s="98">
        <v>0.6544336672874419</v>
      </c>
      <c r="I378" s="98">
        <v>1.0832850183202474</v>
      </c>
      <c r="J378" s="98">
        <v>1.0428044286709233</v>
      </c>
      <c r="K378" s="98">
        <v>1.2097488315279321</v>
      </c>
      <c r="L378" s="98">
        <v>2.1929435425442305</v>
      </c>
      <c r="M378" s="98">
        <v>1.9412907080015278</v>
      </c>
      <c r="N378" s="98">
        <v>1.3853548444904702</v>
      </c>
      <c r="O378" s="98">
        <v>1.0388036561952034</v>
      </c>
      <c r="P378" s="98">
        <v>2.5955937383731253</v>
      </c>
      <c r="Q378" s="98">
        <v>1.5926968319545793</v>
      </c>
      <c r="R378" s="98">
        <v>1.4813194407522314</v>
      </c>
      <c r="S378" s="98">
        <v>1.2080971752026017</v>
      </c>
      <c r="T378" s="98">
        <v>2.0455767042797746</v>
      </c>
      <c r="U378" s="98">
        <v>1.584879273905996</v>
      </c>
      <c r="V378" s="98">
        <v>0.93837199089456247</v>
      </c>
      <c r="W378" s="98">
        <v>1.8224177712490937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6.3494845226633512</v>
      </c>
      <c r="D379" s="122">
        <v>8.9435922014682667</v>
      </c>
      <c r="E379" s="122">
        <v>9.7765195597011481</v>
      </c>
      <c r="F379" s="122">
        <v>7.6112653249376496</v>
      </c>
      <c r="G379" s="122">
        <v>7.7277835637799717</v>
      </c>
      <c r="H379" s="122">
        <v>10.701385965714833</v>
      </c>
      <c r="I379" s="122">
        <v>12.980955601495562</v>
      </c>
      <c r="J379" s="122">
        <v>15.195748464273894</v>
      </c>
      <c r="K379" s="122">
        <v>12.499301501014136</v>
      </c>
      <c r="L379" s="122">
        <v>18.830336938541471</v>
      </c>
      <c r="M379" s="122">
        <v>13.117585642638925</v>
      </c>
      <c r="N379" s="122">
        <v>15.162054524183109</v>
      </c>
      <c r="O379" s="122">
        <v>15.390296486714293</v>
      </c>
      <c r="P379" s="122">
        <v>19.399568880017579</v>
      </c>
      <c r="Q379" s="122">
        <v>12.130815962839272</v>
      </c>
      <c r="R379" s="122">
        <v>9.4300716420873734</v>
      </c>
      <c r="S379" s="122">
        <v>8.4397230261490428</v>
      </c>
      <c r="T379" s="122">
        <v>9.826343463765415</v>
      </c>
      <c r="U379" s="122">
        <v>9.0618225829595183</v>
      </c>
      <c r="V379" s="122">
        <v>7.7126567480600734</v>
      </c>
      <c r="W379" s="122">
        <v>9.7639592235995281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3.0262535680474962</v>
      </c>
      <c r="D381" s="98">
        <v>4.6065878316852631</v>
      </c>
      <c r="E381" s="98">
        <v>4.8924755226784198</v>
      </c>
      <c r="F381" s="98">
        <v>4.4705943620097273</v>
      </c>
      <c r="G381" s="98">
        <v>3.7482524073014702</v>
      </c>
      <c r="H381" s="98">
        <v>4.4402278805573694</v>
      </c>
      <c r="I381" s="98">
        <v>5.5130917531674459</v>
      </c>
      <c r="J381" s="98">
        <v>5.4048908150961532</v>
      </c>
      <c r="K381" s="98">
        <v>5.7579402010653684</v>
      </c>
      <c r="L381" s="98">
        <v>7.5128611745118024</v>
      </c>
      <c r="M381" s="98">
        <v>5.6743232617694543</v>
      </c>
      <c r="N381" s="98">
        <v>5.7837031297625279</v>
      </c>
      <c r="O381" s="98">
        <v>5.6828656122083352</v>
      </c>
      <c r="P381" s="98">
        <v>7.6298249726907796</v>
      </c>
      <c r="Q381" s="98">
        <v>4.0896683386426176</v>
      </c>
      <c r="R381" s="98">
        <v>2.4537830246234607</v>
      </c>
      <c r="S381" s="98">
        <v>2.5185286802749118</v>
      </c>
      <c r="T381" s="98">
        <v>3.1212861069887317</v>
      </c>
      <c r="U381" s="98">
        <v>2.8252588943752399</v>
      </c>
      <c r="V381" s="98">
        <v>2.3641213111016972</v>
      </c>
      <c r="W381" s="98">
        <v>2.8107771078374237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3.3232309546158545</v>
      </c>
      <c r="D382" s="33">
        <v>4.3370043697830027</v>
      </c>
      <c r="E382" s="33">
        <v>4.8840440370227283</v>
      </c>
      <c r="F382" s="33">
        <v>3.1406709629279224</v>
      </c>
      <c r="G382" s="33">
        <v>3.9795311564785014</v>
      </c>
      <c r="H382" s="33">
        <v>6.2611580851574633</v>
      </c>
      <c r="I382" s="33">
        <v>7.4678638483281166</v>
      </c>
      <c r="J382" s="33">
        <v>9.7908576491777417</v>
      </c>
      <c r="K382" s="33">
        <v>6.7413612999487675</v>
      </c>
      <c r="L382" s="33">
        <v>11.31747576402967</v>
      </c>
      <c r="M382" s="33">
        <v>7.4432623808694718</v>
      </c>
      <c r="N382" s="33">
        <v>9.3783513944205801</v>
      </c>
      <c r="O382" s="33">
        <v>9.7074308745059579</v>
      </c>
      <c r="P382" s="33">
        <v>11.7697439073268</v>
      </c>
      <c r="Q382" s="33">
        <v>8.041147624196654</v>
      </c>
      <c r="R382" s="33">
        <v>6.9762886174639123</v>
      </c>
      <c r="S382" s="33">
        <v>5.921194345874131</v>
      </c>
      <c r="T382" s="33">
        <v>6.7050573567766838</v>
      </c>
      <c r="U382" s="33">
        <v>6.2365636885842788</v>
      </c>
      <c r="V382" s="33">
        <v>5.3485354369583762</v>
      </c>
      <c r="W382" s="33">
        <v>6.9531821157621039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82.916752758127515</v>
      </c>
      <c r="D384" s="117">
        <f t="shared" si="157"/>
        <v>108.52224613773916</v>
      </c>
      <c r="E384" s="117">
        <f t="shared" si="157"/>
        <v>132.41416597405345</v>
      </c>
      <c r="F384" s="117">
        <f t="shared" si="157"/>
        <v>113.75494718258931</v>
      </c>
      <c r="G384" s="117">
        <f t="shared" si="157"/>
        <v>112.19038795717674</v>
      </c>
      <c r="H384" s="117">
        <f t="shared" si="157"/>
        <v>145.81136991190925</v>
      </c>
      <c r="I384" s="117">
        <f t="shared" si="157"/>
        <v>159.14074630497652</v>
      </c>
      <c r="J384" s="117">
        <f t="shared" si="157"/>
        <v>195.55748091226315</v>
      </c>
      <c r="K384" s="117">
        <f t="shared" si="157"/>
        <v>189.75119656363674</v>
      </c>
      <c r="L384" s="117">
        <f t="shared" si="157"/>
        <v>252.1956712750389</v>
      </c>
      <c r="M384" s="117">
        <f t="shared" si="157"/>
        <v>146.43116709740957</v>
      </c>
      <c r="N384" s="117">
        <f t="shared" si="157"/>
        <v>180.77786936838493</v>
      </c>
      <c r="O384" s="117">
        <f t="shared" si="157"/>
        <v>191.09823482131577</v>
      </c>
      <c r="P384" s="117">
        <f t="shared" si="157"/>
        <v>216.31011688057148</v>
      </c>
      <c r="Q384" s="117">
        <f t="shared" si="157"/>
        <v>136.26260134197523</v>
      </c>
      <c r="R384" s="117">
        <f t="shared" ref="R384:V384" si="158">R385+R388+R390+R403</f>
        <v>116.67300225701351</v>
      </c>
      <c r="S384" s="117">
        <f t="shared" si="158"/>
        <v>95.074700041288736</v>
      </c>
      <c r="T384" s="117">
        <f t="shared" si="158"/>
        <v>106.54830085272137</v>
      </c>
      <c r="U384" s="117">
        <f t="shared" si="158"/>
        <v>100.72235404455672</v>
      </c>
      <c r="V384" s="117">
        <f t="shared" si="158"/>
        <v>74.055366124735571</v>
      </c>
      <c r="W384" s="117">
        <f t="shared" ref="W384" si="159">W385+W388+W390+W403</f>
        <v>110.28093412833179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71.57969441180893</v>
      </c>
      <c r="D385" s="122">
        <f t="shared" si="160"/>
        <v>92.606483670866808</v>
      </c>
      <c r="E385" s="122">
        <f t="shared" si="160"/>
        <v>114.10252621496645</v>
      </c>
      <c r="F385" s="122">
        <f t="shared" si="160"/>
        <v>98.864652227752003</v>
      </c>
      <c r="G385" s="122">
        <f t="shared" si="160"/>
        <v>97.60824407239582</v>
      </c>
      <c r="H385" s="122">
        <f t="shared" si="160"/>
        <v>125.0348615303583</v>
      </c>
      <c r="I385" s="122">
        <f t="shared" si="160"/>
        <v>134.68754452712434</v>
      </c>
      <c r="J385" s="122">
        <f t="shared" si="160"/>
        <v>166.27099204629741</v>
      </c>
      <c r="K385" s="122">
        <f t="shared" si="160"/>
        <v>163.30195530896935</v>
      </c>
      <c r="L385" s="122">
        <f t="shared" si="160"/>
        <v>215.91345664706273</v>
      </c>
      <c r="M385" s="122">
        <f t="shared" si="160"/>
        <v>120.2104023335862</v>
      </c>
      <c r="N385" s="122">
        <f t="shared" si="160"/>
        <v>149.98151703782221</v>
      </c>
      <c r="O385" s="122">
        <f t="shared" si="160"/>
        <v>158.67504830109209</v>
      </c>
      <c r="P385" s="122">
        <f t="shared" si="160"/>
        <v>175.2923005905952</v>
      </c>
      <c r="Q385" s="122">
        <f t="shared" si="160"/>
        <v>109.90398040151456</v>
      </c>
      <c r="R385" s="122">
        <f t="shared" ref="R385:V385" si="161">SUM(R386:R387)</f>
        <v>94.251492864605382</v>
      </c>
      <c r="S385" s="122">
        <f t="shared" si="161"/>
        <v>74.778159821543355</v>
      </c>
      <c r="T385" s="122">
        <f t="shared" si="161"/>
        <v>82.875417076592271</v>
      </c>
      <c r="U385" s="122">
        <f t="shared" si="161"/>
        <v>77.051042698865601</v>
      </c>
      <c r="V385" s="122">
        <f t="shared" si="161"/>
        <v>54.907141835001731</v>
      </c>
      <c r="W385" s="122">
        <f t="shared" ref="W385" si="162">SUM(W386:W387)</f>
        <v>82.216670875435867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70.886529059121841</v>
      </c>
      <c r="D386" s="98">
        <v>91.721586652497052</v>
      </c>
      <c r="E386" s="98">
        <v>113.06215927601156</v>
      </c>
      <c r="F386" s="98">
        <v>97.955900500578835</v>
      </c>
      <c r="G386" s="98">
        <v>96.731058291575167</v>
      </c>
      <c r="H386" s="98">
        <v>123.93107744095555</v>
      </c>
      <c r="I386" s="98">
        <v>133.498721862774</v>
      </c>
      <c r="J386" s="98">
        <v>164.82513215018903</v>
      </c>
      <c r="K386" s="98">
        <v>161.92244923706136</v>
      </c>
      <c r="L386" s="98">
        <v>214.09955041579013</v>
      </c>
      <c r="M386" s="98">
        <v>119.21178278174845</v>
      </c>
      <c r="N386" s="98">
        <v>148.74766109339706</v>
      </c>
      <c r="O386" s="98">
        <v>157.38120593520225</v>
      </c>
      <c r="P386" s="98">
        <v>173.87049664686032</v>
      </c>
      <c r="Q386" s="98">
        <v>109.01703740693243</v>
      </c>
      <c r="R386" s="98">
        <v>93.494414345946524</v>
      </c>
      <c r="S386" s="98">
        <v>74.180333278379436</v>
      </c>
      <c r="T386" s="98">
        <v>82.215440641665694</v>
      </c>
      <c r="U386" s="98">
        <v>76.439391471306777</v>
      </c>
      <c r="V386" s="98">
        <v>54.472537136228951</v>
      </c>
      <c r="W386" s="98">
        <v>81.567257602673692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0.69316535268709389</v>
      </c>
      <c r="D387" s="98">
        <v>0.8848970183697582</v>
      </c>
      <c r="E387" s="98">
        <v>1.040366938954884</v>
      </c>
      <c r="F387" s="98">
        <v>0.90875172717316732</v>
      </c>
      <c r="G387" s="98">
        <v>0.8771857808206579</v>
      </c>
      <c r="H387" s="98">
        <v>1.103784089402758</v>
      </c>
      <c r="I387" s="98">
        <v>1.1888226643503317</v>
      </c>
      <c r="J387" s="98">
        <v>1.4458598961083651</v>
      </c>
      <c r="K387" s="98">
        <v>1.379506071908001</v>
      </c>
      <c r="L387" s="98">
        <v>1.8139062312725838</v>
      </c>
      <c r="M387" s="98">
        <v>0.99861955183774853</v>
      </c>
      <c r="N387" s="98">
        <v>1.2338559444251493</v>
      </c>
      <c r="O387" s="98">
        <v>1.2938423658898324</v>
      </c>
      <c r="P387" s="98">
        <v>1.4218039437348933</v>
      </c>
      <c r="Q387" s="98">
        <v>0.88694299458212833</v>
      </c>
      <c r="R387" s="98">
        <v>0.75707851865885412</v>
      </c>
      <c r="S387" s="98">
        <v>0.59782654316392536</v>
      </c>
      <c r="T387" s="98">
        <v>0.65997643492657831</v>
      </c>
      <c r="U387" s="98">
        <v>0.61165122755882995</v>
      </c>
      <c r="V387" s="98">
        <v>0.43460469877278091</v>
      </c>
      <c r="W387" s="98">
        <v>0.6494132727621752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7.0069849535223397E-2</v>
      </c>
      <c r="D388" s="122">
        <f t="shared" si="163"/>
        <v>0.24896479981464587</v>
      </c>
      <c r="E388" s="122">
        <f t="shared" si="163"/>
        <v>0.19106263220969108</v>
      </c>
      <c r="F388" s="122">
        <f t="shared" si="163"/>
        <v>6.6940055738636831E-2</v>
      </c>
      <c r="G388" s="122">
        <f t="shared" si="163"/>
        <v>8.036967468439736E-2</v>
      </c>
      <c r="H388" s="122">
        <f t="shared" si="163"/>
        <v>0.19030543040824771</v>
      </c>
      <c r="I388" s="122">
        <f t="shared" si="163"/>
        <v>4.9746208921882765E-2</v>
      </c>
      <c r="J388" s="122">
        <f t="shared" si="163"/>
        <v>0.30618756064971764</v>
      </c>
      <c r="K388" s="122">
        <f t="shared" si="163"/>
        <v>1.1206746124704896</v>
      </c>
      <c r="L388" s="122">
        <f t="shared" si="163"/>
        <v>0.80459490070647721</v>
      </c>
      <c r="M388" s="122">
        <f t="shared" si="163"/>
        <v>0.40666629943633309</v>
      </c>
      <c r="N388" s="122">
        <f t="shared" si="163"/>
        <v>0.40891155925859801</v>
      </c>
      <c r="O388" s="122">
        <f t="shared" si="163"/>
        <v>0.81877907712916187</v>
      </c>
      <c r="P388" s="122">
        <f t="shared" si="163"/>
        <v>0.51555167140855884</v>
      </c>
      <c r="Q388" s="122">
        <f t="shared" si="163"/>
        <v>0.48230741002987992</v>
      </c>
      <c r="R388" s="122">
        <f t="shared" si="163"/>
        <v>1.2091033566195653</v>
      </c>
      <c r="S388" s="122">
        <f t="shared" si="163"/>
        <v>1.2563772072985486</v>
      </c>
      <c r="T388" s="122">
        <f t="shared" si="163"/>
        <v>1.163726842532534</v>
      </c>
      <c r="U388" s="122">
        <f t="shared" si="163"/>
        <v>2.5777611714581363</v>
      </c>
      <c r="V388" s="122">
        <f t="shared" si="163"/>
        <v>1.0518118235343064</v>
      </c>
      <c r="W388" s="122">
        <f t="shared" si="163"/>
        <v>4.3265525039421924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7.0069849535223397E-2</v>
      </c>
      <c r="D389" s="98">
        <v>0.24896479981464587</v>
      </c>
      <c r="E389" s="98">
        <v>0.19106263220969108</v>
      </c>
      <c r="F389" s="98">
        <v>6.6940055738636831E-2</v>
      </c>
      <c r="G389" s="98">
        <v>8.036967468439736E-2</v>
      </c>
      <c r="H389" s="98">
        <v>0.19030543040824771</v>
      </c>
      <c r="I389" s="98">
        <v>4.9746208921882765E-2</v>
      </c>
      <c r="J389" s="98">
        <v>0.30618756064971764</v>
      </c>
      <c r="K389" s="98">
        <v>1.1206746124704896</v>
      </c>
      <c r="L389" s="98">
        <v>0.80459490070647721</v>
      </c>
      <c r="M389" s="98">
        <v>0.40666629943633309</v>
      </c>
      <c r="N389" s="98">
        <v>0.40891155925859801</v>
      </c>
      <c r="O389" s="98">
        <v>0.81877907712916187</v>
      </c>
      <c r="P389" s="98">
        <v>0.51555167140855884</v>
      </c>
      <c r="Q389" s="98">
        <v>0.48230741002987992</v>
      </c>
      <c r="R389" s="98">
        <v>1.2091033566195653</v>
      </c>
      <c r="S389" s="98">
        <v>1.2563772072985486</v>
      </c>
      <c r="T389" s="98">
        <v>1.163726842532534</v>
      </c>
      <c r="U389" s="98">
        <v>2.5777611714581363</v>
      </c>
      <c r="V389" s="98">
        <v>1.0518118235343064</v>
      </c>
      <c r="W389" s="98">
        <v>4.3265525039421924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6.8202530517469953</v>
      </c>
      <c r="D390" s="122">
        <v>9.4491449381445243</v>
      </c>
      <c r="E390" s="122">
        <v>11.294204526564302</v>
      </c>
      <c r="F390" s="122">
        <v>9.6062249563075603</v>
      </c>
      <c r="G390" s="122">
        <v>9.0748382557891354</v>
      </c>
      <c r="H390" s="122">
        <v>12.942718163827244</v>
      </c>
      <c r="I390" s="122">
        <v>15.139506541735361</v>
      </c>
      <c r="J390" s="122">
        <v>17.950724945804893</v>
      </c>
      <c r="K390" s="122">
        <v>16.455663886998675</v>
      </c>
      <c r="L390" s="122">
        <v>21.898103754044449</v>
      </c>
      <c r="M390" s="122">
        <v>16.407417624011977</v>
      </c>
      <c r="N390" s="122">
        <v>19.352471687763359</v>
      </c>
      <c r="O390" s="122">
        <v>20.325913890798869</v>
      </c>
      <c r="P390" s="122">
        <v>26.296015233249701</v>
      </c>
      <c r="Q390" s="122">
        <v>16.805937978636088</v>
      </c>
      <c r="R390" s="122">
        <v>13.948197461386282</v>
      </c>
      <c r="S390" s="122">
        <v>12.522525363112539</v>
      </c>
      <c r="T390" s="122">
        <v>14.862055979699212</v>
      </c>
      <c r="U390" s="122">
        <v>13.941519660107561</v>
      </c>
      <c r="V390" s="122">
        <v>11.936635437823773</v>
      </c>
      <c r="W390" s="122">
        <v>15.832836598288916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2.6123671053398332E-2</v>
      </c>
      <c r="D391" s="98">
        <v>6.8155855264412535E-2</v>
      </c>
      <c r="E391" s="98">
        <v>9.691832919942521E-2</v>
      </c>
      <c r="F391" s="98">
        <v>7.4516478093389432E-2</v>
      </c>
      <c r="G391" s="98">
        <v>7.9230932259077819E-2</v>
      </c>
      <c r="H391" s="98">
        <v>0.11833775333562731</v>
      </c>
      <c r="I391" s="98">
        <v>0.1945191415994306</v>
      </c>
      <c r="J391" s="98">
        <v>0.79002386815572212</v>
      </c>
      <c r="K391" s="98">
        <v>0.3852877759132608</v>
      </c>
      <c r="L391" s="98">
        <v>0.44313311571294156</v>
      </c>
      <c r="M391" s="98">
        <v>0.27256070858276199</v>
      </c>
      <c r="N391" s="98">
        <v>0.31918277913570009</v>
      </c>
      <c r="O391" s="98">
        <v>0.40371424550313678</v>
      </c>
      <c r="P391" s="98">
        <v>0.1168255945331081</v>
      </c>
      <c r="Q391" s="98">
        <v>0.10355677198490452</v>
      </c>
      <c r="R391" s="98">
        <v>8.1986758418885627E-2</v>
      </c>
      <c r="S391" s="98">
        <v>9.9189709250497055E-2</v>
      </c>
      <c r="T391" s="98">
        <v>0.10945846687980659</v>
      </c>
      <c r="U391" s="98">
        <v>0.12567365835869862</v>
      </c>
      <c r="V391" s="98">
        <v>0.1326404092796547</v>
      </c>
      <c r="W391" s="98">
        <v>0.31415844621009276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7.9966645047280211E-5</v>
      </c>
      <c r="F392" s="98">
        <v>0</v>
      </c>
      <c r="G392" s="98">
        <v>7.4680722481904147E-5</v>
      </c>
      <c r="H392" s="98">
        <v>7.5626122637627413E-5</v>
      </c>
      <c r="I392" s="98">
        <v>2.3347944643750416E-4</v>
      </c>
      <c r="J392" s="98">
        <v>6.9214053535044209E-4</v>
      </c>
      <c r="K392" s="98">
        <v>7.638847763750743E-4</v>
      </c>
      <c r="L392" s="98">
        <v>1.8555971436912707E-3</v>
      </c>
      <c r="M392" s="98">
        <v>4.5896119298136898E-4</v>
      </c>
      <c r="N392" s="98">
        <v>0</v>
      </c>
      <c r="O392" s="98">
        <v>0</v>
      </c>
      <c r="P392" s="98">
        <v>1.8290381785732285E-4</v>
      </c>
      <c r="Q392" s="98">
        <v>0</v>
      </c>
      <c r="R392" s="98">
        <v>0</v>
      </c>
      <c r="S392" s="98">
        <v>0</v>
      </c>
      <c r="T392" s="98">
        <v>1.9507165293800374E-4</v>
      </c>
      <c r="U392" s="98">
        <v>3.8426720167773483E-4</v>
      </c>
      <c r="V392" s="98">
        <v>1.8698876145949858E-4</v>
      </c>
      <c r="W392" s="98">
        <v>2.0013298588586865E-3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1.9200364661059682E-5</v>
      </c>
      <c r="F393" s="101">
        <v>0</v>
      </c>
      <c r="G393" s="101">
        <v>1.5969290040557698E-5</v>
      </c>
      <c r="H393" s="101">
        <v>1.5459261103673939E-5</v>
      </c>
      <c r="I393" s="101">
        <v>5.7712494722434174E-5</v>
      </c>
      <c r="J393" s="101">
        <v>1.5856936052077833E-4</v>
      </c>
      <c r="K393" s="101">
        <v>1.6078519928007355E-4</v>
      </c>
      <c r="L393" s="101">
        <v>8.3741299371867261E-4</v>
      </c>
      <c r="M393" s="101">
        <v>9.2034044957532143E-5</v>
      </c>
      <c r="N393" s="101">
        <v>0</v>
      </c>
      <c r="O393" s="101">
        <v>0</v>
      </c>
      <c r="P393" s="101">
        <v>3.4889050905881585E-5</v>
      </c>
      <c r="Q393" s="101">
        <v>0</v>
      </c>
      <c r="R393" s="101">
        <v>0</v>
      </c>
      <c r="S393" s="101">
        <v>0</v>
      </c>
      <c r="T393" s="101">
        <v>4.453397905213542E-5</v>
      </c>
      <c r="U393" s="101">
        <v>8.0954799391407667E-5</v>
      </c>
      <c r="V393" s="101">
        <v>4.0857099486047593E-5</v>
      </c>
      <c r="W393" s="101">
        <v>4.5361136233198834E-4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6.0766280386220535E-5</v>
      </c>
      <c r="F394" s="104">
        <v>0</v>
      </c>
      <c r="G394" s="104">
        <v>5.8711432441346445E-5</v>
      </c>
      <c r="H394" s="104">
        <v>6.0166861533953478E-5</v>
      </c>
      <c r="I394" s="104">
        <v>1.7576695171506998E-4</v>
      </c>
      <c r="J394" s="104">
        <v>5.335711748296637E-4</v>
      </c>
      <c r="K394" s="104">
        <v>6.0309957709500075E-4</v>
      </c>
      <c r="L394" s="104">
        <v>1.018184149972598E-3</v>
      </c>
      <c r="M394" s="104">
        <v>3.6692714802383686E-4</v>
      </c>
      <c r="N394" s="104">
        <v>0</v>
      </c>
      <c r="O394" s="104">
        <v>0</v>
      </c>
      <c r="P394" s="104">
        <v>1.4801476695144126E-4</v>
      </c>
      <c r="Q394" s="104">
        <v>0</v>
      </c>
      <c r="R394" s="104">
        <v>0</v>
      </c>
      <c r="S394" s="104">
        <v>0</v>
      </c>
      <c r="T394" s="104">
        <v>1.5053767388586832E-4</v>
      </c>
      <c r="U394" s="104">
        <v>3.0331240228632716E-4</v>
      </c>
      <c r="V394" s="104">
        <v>1.4613166197345099E-4</v>
      </c>
      <c r="W394" s="104">
        <v>1.5477184965266982E-3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0.73559758759640603</v>
      </c>
      <c r="D395" s="101">
        <v>0.78102891775289962</v>
      </c>
      <c r="E395" s="101">
        <v>0.84833712727066168</v>
      </c>
      <c r="F395" s="101">
        <v>0.84250388796585574</v>
      </c>
      <c r="G395" s="101">
        <v>0.87805000563350788</v>
      </c>
      <c r="H395" s="101">
        <v>0.97537404730156607</v>
      </c>
      <c r="I395" s="101">
        <v>0.96556692157860136</v>
      </c>
      <c r="J395" s="101">
        <v>0.66587208683286336</v>
      </c>
      <c r="K395" s="101">
        <v>0.97928803399829711</v>
      </c>
      <c r="L395" s="101">
        <v>0.85916665551479821</v>
      </c>
      <c r="M395" s="101">
        <v>0.66786493658453128</v>
      </c>
      <c r="N395" s="101">
        <v>0.69585877933009632</v>
      </c>
      <c r="O395" s="101">
        <v>0.75978429768108213</v>
      </c>
      <c r="P395" s="101">
        <v>1.0329273126186493</v>
      </c>
      <c r="Q395" s="101">
        <v>0.59460282650477259</v>
      </c>
      <c r="R395" s="101">
        <v>0.47901380121270087</v>
      </c>
      <c r="S395" s="101">
        <v>0.46004669712486845</v>
      </c>
      <c r="T395" s="101">
        <v>0.49096414980149478</v>
      </c>
      <c r="U395" s="101">
        <v>0.4204290409646062</v>
      </c>
      <c r="V395" s="101">
        <v>0.35641490781650681</v>
      </c>
      <c r="W395" s="101">
        <v>0.63361734317961849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2.2274967708623108E-4</v>
      </c>
      <c r="D396" s="104">
        <v>3.0904135490450056E-4</v>
      </c>
      <c r="E396" s="104">
        <v>1.5215969246463665E-4</v>
      </c>
      <c r="F396" s="104">
        <v>3.9124276817449643E-4</v>
      </c>
      <c r="G396" s="104">
        <v>5.3887277903224597E-4</v>
      </c>
      <c r="H396" s="104">
        <v>6.0725035511673391E-4</v>
      </c>
      <c r="I396" s="104">
        <v>1.3518267639363701E-3</v>
      </c>
      <c r="J396" s="104">
        <v>4.5354640470793967E-4</v>
      </c>
      <c r="K396" s="104">
        <v>1.61739663315778E-3</v>
      </c>
      <c r="L396" s="104">
        <v>2.211174167123609E-3</v>
      </c>
      <c r="M396" s="104">
        <v>1.4202199869402029E-3</v>
      </c>
      <c r="N396" s="104">
        <v>0</v>
      </c>
      <c r="O396" s="104">
        <v>0</v>
      </c>
      <c r="P396" s="104">
        <v>2.5327735983116354E-3</v>
      </c>
      <c r="Q396" s="104">
        <v>7.2188297864773357E-4</v>
      </c>
      <c r="R396" s="104">
        <v>9.2139024885179541E-4</v>
      </c>
      <c r="S396" s="104">
        <v>8.8394621837285662E-4</v>
      </c>
      <c r="T396" s="104">
        <v>1.2212013688575104E-3</v>
      </c>
      <c r="U396" s="104">
        <v>4.8898432339824788E-4</v>
      </c>
      <c r="V396" s="104">
        <v>2.0025035955729216E-4</v>
      </c>
      <c r="W396" s="104">
        <v>1.4479496462474521E-3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5.2625023423329382E-5</v>
      </c>
      <c r="D397" s="98">
        <v>6.6653476976588652E-5</v>
      </c>
      <c r="E397" s="98">
        <v>3.6529788419452956E-5</v>
      </c>
      <c r="F397" s="98">
        <v>9.1339762652019432E-5</v>
      </c>
      <c r="G397" s="98">
        <v>1.1524846934993574E-4</v>
      </c>
      <c r="H397" s="98">
        <v>1.2412879713019395E-4</v>
      </c>
      <c r="I397" s="98">
        <v>3.3420472833318678E-4</v>
      </c>
      <c r="J397" s="98">
        <v>1.0385515244927169E-4</v>
      </c>
      <c r="K397" s="98">
        <v>3.4037155764023061E-4</v>
      </c>
      <c r="L397" s="98">
        <v>9.9665205003937499E-4</v>
      </c>
      <c r="M397" s="98">
        <v>2.842238908809356E-4</v>
      </c>
      <c r="N397" s="98">
        <v>0</v>
      </c>
      <c r="O397" s="98">
        <v>0</v>
      </c>
      <c r="P397" s="98">
        <v>4.8311253856899155E-4</v>
      </c>
      <c r="Q397" s="98">
        <v>1.5818376569346068E-4</v>
      </c>
      <c r="R397" s="98">
        <v>1.8751660144106902E-4</v>
      </c>
      <c r="S397" s="98">
        <v>2.024669843596021E-4</v>
      </c>
      <c r="T397" s="98">
        <v>2.7873474517979557E-4</v>
      </c>
      <c r="U397" s="98">
        <v>1.0299361202783302E-4</v>
      </c>
      <c r="V397" s="98">
        <v>4.3844582401771052E-5</v>
      </c>
      <c r="W397" s="98">
        <v>3.249924207492677E-4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1.7012465366290171E-4</v>
      </c>
      <c r="D398" s="98">
        <v>2.423878779279119E-4</v>
      </c>
      <c r="E398" s="98">
        <v>1.1562990404518368E-4</v>
      </c>
      <c r="F398" s="98">
        <v>2.9990300552247703E-4</v>
      </c>
      <c r="G398" s="98">
        <v>4.2362430968231023E-4</v>
      </c>
      <c r="H398" s="98">
        <v>4.8312155798653999E-4</v>
      </c>
      <c r="I398" s="98">
        <v>1.0176220356031833E-3</v>
      </c>
      <c r="J398" s="98">
        <v>3.4969125225866801E-4</v>
      </c>
      <c r="K398" s="98">
        <v>1.2770250755175495E-3</v>
      </c>
      <c r="L398" s="98">
        <v>1.214522117084234E-3</v>
      </c>
      <c r="M398" s="98">
        <v>1.1359960960592673E-3</v>
      </c>
      <c r="N398" s="98">
        <v>0</v>
      </c>
      <c r="O398" s="98">
        <v>0</v>
      </c>
      <c r="P398" s="98">
        <v>2.0496610597426439E-3</v>
      </c>
      <c r="Q398" s="98">
        <v>5.6369921295427289E-4</v>
      </c>
      <c r="R398" s="98">
        <v>7.3387364741072639E-4</v>
      </c>
      <c r="S398" s="98">
        <v>6.8147923401325455E-4</v>
      </c>
      <c r="T398" s="98">
        <v>9.4246662367771493E-4</v>
      </c>
      <c r="U398" s="98">
        <v>3.8599071137041489E-4</v>
      </c>
      <c r="V398" s="98">
        <v>1.5640577715552109E-4</v>
      </c>
      <c r="W398" s="98">
        <v>1.1229572254981843E-3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5.8850640457058994</v>
      </c>
      <c r="D399" s="101">
        <v>8.3639856853761376</v>
      </c>
      <c r="E399" s="101">
        <v>9.954224822799846</v>
      </c>
      <c r="F399" s="101">
        <v>8.3355423000066526</v>
      </c>
      <c r="G399" s="101">
        <v>7.7073914410304694</v>
      </c>
      <c r="H399" s="101">
        <v>11.025847925944744</v>
      </c>
      <c r="I399" s="101">
        <v>12.538759930813674</v>
      </c>
      <c r="J399" s="101">
        <v>15.140816763738918</v>
      </c>
      <c r="K399" s="101">
        <v>13.557222586257467</v>
      </c>
      <c r="L399" s="101">
        <v>16.599313090068183</v>
      </c>
      <c r="M399" s="101">
        <v>13.039359520440978</v>
      </c>
      <c r="N399" s="101">
        <v>16.482001769751431</v>
      </c>
      <c r="O399" s="101">
        <v>17.750575577600443</v>
      </c>
      <c r="P399" s="101">
        <v>21.937154821851248</v>
      </c>
      <c r="Q399" s="101">
        <v>14.066897496744328</v>
      </c>
      <c r="R399" s="101">
        <v>11.526251670096025</v>
      </c>
      <c r="S399" s="101">
        <v>10.39512773891984</v>
      </c>
      <c r="T399" s="101">
        <v>11.60935296879968</v>
      </c>
      <c r="U399" s="101">
        <v>11.386201678515736</v>
      </c>
      <c r="V399" s="101">
        <v>10.245531018247529</v>
      </c>
      <c r="W399" s="101">
        <v>12.531735053522603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0.17324499771420465</v>
      </c>
      <c r="D400" s="104">
        <v>0.23566543839617088</v>
      </c>
      <c r="E400" s="104">
        <v>0.39449212095685582</v>
      </c>
      <c r="F400" s="104">
        <v>0.35327104747348753</v>
      </c>
      <c r="G400" s="104">
        <v>0.40955232336456771</v>
      </c>
      <c r="H400" s="104">
        <v>0.82247556076755313</v>
      </c>
      <c r="I400" s="104">
        <v>1.4390752415332821</v>
      </c>
      <c r="J400" s="104">
        <v>1.3528665401373308</v>
      </c>
      <c r="K400" s="104">
        <v>1.5314842094201182</v>
      </c>
      <c r="L400" s="104">
        <v>3.9924241214377094</v>
      </c>
      <c r="M400" s="104">
        <v>2.4257532772237824</v>
      </c>
      <c r="N400" s="104">
        <v>1.8554283595461309</v>
      </c>
      <c r="O400" s="104">
        <v>1.4118397700142069</v>
      </c>
      <c r="P400" s="104">
        <v>3.2063918268305249</v>
      </c>
      <c r="Q400" s="104">
        <v>2.0401590004234338</v>
      </c>
      <c r="R400" s="104">
        <v>1.8600238414098176</v>
      </c>
      <c r="S400" s="104">
        <v>1.5672772715989607</v>
      </c>
      <c r="T400" s="104">
        <v>2.6508641211964363</v>
      </c>
      <c r="U400" s="104">
        <v>2.0083420307434445</v>
      </c>
      <c r="V400" s="104">
        <v>1.2016618633590654</v>
      </c>
      <c r="W400" s="104">
        <v>2.3498764758714947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4.0936512531448435E-2</v>
      </c>
      <c r="D401" s="98">
        <v>5.0802918202320919E-2</v>
      </c>
      <c r="E401" s="98">
        <v>9.4732861616644765E-2</v>
      </c>
      <c r="F401" s="98">
        <v>8.2487993355756795E-2</v>
      </c>
      <c r="G401" s="98">
        <v>8.7538538803478089E-2</v>
      </c>
      <c r="H401" s="98">
        <v>0.16804189348011125</v>
      </c>
      <c r="I401" s="98">
        <v>0.35579022321303477</v>
      </c>
      <c r="J401" s="98">
        <v>0.31006211146640744</v>
      </c>
      <c r="K401" s="98">
        <v>0.32173537789218615</v>
      </c>
      <c r="L401" s="98">
        <v>1.7994805788934787</v>
      </c>
      <c r="M401" s="98">
        <v>0.48446256922225456</v>
      </c>
      <c r="N401" s="98">
        <v>0.47007351505566075</v>
      </c>
      <c r="O401" s="98">
        <v>0.37303611381900348</v>
      </c>
      <c r="P401" s="98">
        <v>0.61079808845739969</v>
      </c>
      <c r="Q401" s="98">
        <v>0.44746216846885467</v>
      </c>
      <c r="R401" s="98">
        <v>0.37870440065758609</v>
      </c>
      <c r="S401" s="98">
        <v>0.35918009639635889</v>
      </c>
      <c r="T401" s="98">
        <v>0.60528741691666155</v>
      </c>
      <c r="U401" s="98">
        <v>0.42346275683744866</v>
      </c>
      <c r="V401" s="98">
        <v>0.26328987246450303</v>
      </c>
      <c r="W401" s="98">
        <v>0.52745870462240096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0.13230848518275623</v>
      </c>
      <c r="D402" s="98">
        <v>0.18486252019384997</v>
      </c>
      <c r="E402" s="98">
        <v>0.29975925934021103</v>
      </c>
      <c r="F402" s="98">
        <v>0.27078305411773074</v>
      </c>
      <c r="G402" s="98">
        <v>0.32201378456108959</v>
      </c>
      <c r="H402" s="98">
        <v>0.6544336672874419</v>
      </c>
      <c r="I402" s="98">
        <v>1.0832850183202474</v>
      </c>
      <c r="J402" s="98">
        <v>1.0428044286709233</v>
      </c>
      <c r="K402" s="98">
        <v>1.2097488315279321</v>
      </c>
      <c r="L402" s="98">
        <v>2.1929435425442305</v>
      </c>
      <c r="M402" s="98">
        <v>1.9412907080015278</v>
      </c>
      <c r="N402" s="98">
        <v>1.3853548444904702</v>
      </c>
      <c r="O402" s="98">
        <v>1.0388036561952034</v>
      </c>
      <c r="P402" s="98">
        <v>2.5955937383731253</v>
      </c>
      <c r="Q402" s="98">
        <v>1.5926968319545793</v>
      </c>
      <c r="R402" s="98">
        <v>1.4813194407522314</v>
      </c>
      <c r="S402" s="98">
        <v>1.2080971752026017</v>
      </c>
      <c r="T402" s="98">
        <v>2.0455767042797746</v>
      </c>
      <c r="U402" s="98">
        <v>1.584879273905996</v>
      </c>
      <c r="V402" s="98">
        <v>0.93837199089456247</v>
      </c>
      <c r="W402" s="98">
        <v>1.8224177712490937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4.4467354450363654</v>
      </c>
      <c r="D403" s="122">
        <v>6.2176527289131869</v>
      </c>
      <c r="E403" s="122">
        <v>6.826372600312995</v>
      </c>
      <c r="F403" s="122">
        <v>5.2171299427911091</v>
      </c>
      <c r="G403" s="122">
        <v>5.4269359543073961</v>
      </c>
      <c r="H403" s="122">
        <v>7.6434847873154581</v>
      </c>
      <c r="I403" s="122">
        <v>9.263949027194947</v>
      </c>
      <c r="J403" s="122">
        <v>11.029576359511136</v>
      </c>
      <c r="K403" s="122">
        <v>8.8729027551982362</v>
      </c>
      <c r="L403" s="122">
        <v>13.579515973225217</v>
      </c>
      <c r="M403" s="122">
        <v>9.4066808403750457</v>
      </c>
      <c r="N403" s="122">
        <v>11.034969083540739</v>
      </c>
      <c r="O403" s="122">
        <v>11.27849355229567</v>
      </c>
      <c r="P403" s="122">
        <v>14.20624938531801</v>
      </c>
      <c r="Q403" s="122">
        <v>9.0703755517947044</v>
      </c>
      <c r="R403" s="122">
        <v>7.2642085744022804</v>
      </c>
      <c r="S403" s="122">
        <v>6.5176376493343025</v>
      </c>
      <c r="T403" s="122">
        <v>7.6471009538973558</v>
      </c>
      <c r="U403" s="122">
        <v>7.1520305141254266</v>
      </c>
      <c r="V403" s="122">
        <v>6.1597770283757605</v>
      </c>
      <c r="W403" s="122">
        <v>7.9048741506648135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1.8778250840611219</v>
      </c>
      <c r="D405" s="98">
        <v>2.8591822788389578</v>
      </c>
      <c r="E405" s="98">
        <v>3.0374014582399198</v>
      </c>
      <c r="F405" s="98">
        <v>2.776192681171004</v>
      </c>
      <c r="G405" s="98">
        <v>2.3282117704331493</v>
      </c>
      <c r="H405" s="98">
        <v>2.7587153264657971</v>
      </c>
      <c r="I405" s="98">
        <v>3.4261248305401901</v>
      </c>
      <c r="J405" s="98">
        <v>3.3596831658012296</v>
      </c>
      <c r="K405" s="98">
        <v>3.5799587370161055</v>
      </c>
      <c r="L405" s="98">
        <v>4.6720928031395603</v>
      </c>
      <c r="M405" s="98">
        <v>3.5291604698878389</v>
      </c>
      <c r="N405" s="98">
        <v>3.5971895701901593</v>
      </c>
      <c r="O405" s="98">
        <v>3.5344734075013764</v>
      </c>
      <c r="P405" s="98">
        <v>4.7453899687390404</v>
      </c>
      <c r="Q405" s="98">
        <v>2.5435801186957137</v>
      </c>
      <c r="R405" s="98">
        <v>1.5272742925599225</v>
      </c>
      <c r="S405" s="98">
        <v>1.56948202477375</v>
      </c>
      <c r="T405" s="98">
        <v>1.9478650597707647</v>
      </c>
      <c r="U405" s="98">
        <v>1.7657143920542229</v>
      </c>
      <c r="V405" s="98">
        <v>1.4795311664832584</v>
      </c>
      <c r="W405" s="98">
        <v>1.7612797414483456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2.5689103609752437</v>
      </c>
      <c r="D406" s="33">
        <v>3.3584704500742286</v>
      </c>
      <c r="E406" s="33">
        <v>3.7889711420730756</v>
      </c>
      <c r="F406" s="33">
        <v>2.440937261620105</v>
      </c>
      <c r="G406" s="33">
        <v>3.0987241838742468</v>
      </c>
      <c r="H406" s="33">
        <v>4.884769460849661</v>
      </c>
      <c r="I406" s="33">
        <v>5.8378241966547577</v>
      </c>
      <c r="J406" s="33">
        <v>7.6698931937099069</v>
      </c>
      <c r="K406" s="33">
        <v>5.2929440181821308</v>
      </c>
      <c r="L406" s="33">
        <v>8.9074231700856572</v>
      </c>
      <c r="M406" s="33">
        <v>5.8775203704872059</v>
      </c>
      <c r="N406" s="33">
        <v>7.4377795133505797</v>
      </c>
      <c r="O406" s="33">
        <v>7.7440201447942929</v>
      </c>
      <c r="P406" s="33">
        <v>9.4608594165789697</v>
      </c>
      <c r="Q406" s="33">
        <v>6.5267954330989904</v>
      </c>
      <c r="R406" s="33">
        <v>5.7369342818423581</v>
      </c>
      <c r="S406" s="33">
        <v>4.9481556245605525</v>
      </c>
      <c r="T406" s="33">
        <v>5.6992358941265913</v>
      </c>
      <c r="U406" s="33">
        <v>5.3863161220712037</v>
      </c>
      <c r="V406" s="33">
        <v>4.6802458618925016</v>
      </c>
      <c r="W406" s="33">
        <v>6.143594409216468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0.61300889643708556</v>
      </c>
      <c r="D408" s="119">
        <f t="shared" si="164"/>
        <v>0.62496427795451048</v>
      </c>
      <c r="E408" s="119">
        <f t="shared" si="164"/>
        <v>0.63495384000115818</v>
      </c>
      <c r="F408" s="119">
        <f t="shared" si="164"/>
        <v>0.64445309309567245</v>
      </c>
      <c r="G408" s="119">
        <f t="shared" si="164"/>
        <v>0.65607557721910159</v>
      </c>
      <c r="H408" s="119">
        <f t="shared" si="164"/>
        <v>0.66877620910487778</v>
      </c>
      <c r="I408" s="119">
        <f t="shared" si="164"/>
        <v>0.68007192693878782</v>
      </c>
      <c r="J408" s="119">
        <f t="shared" si="164"/>
        <v>0.69195457726131948</v>
      </c>
      <c r="K408" s="119">
        <f t="shared" si="164"/>
        <v>0.70403155011000729</v>
      </c>
      <c r="L408" s="119">
        <f t="shared" si="164"/>
        <v>0.71460825277662043</v>
      </c>
      <c r="M408" s="119">
        <f t="shared" si="164"/>
        <v>0.72493507701544402</v>
      </c>
      <c r="N408" s="119">
        <f t="shared" si="164"/>
        <v>0.73303032907168053</v>
      </c>
      <c r="O408" s="119">
        <f t="shared" si="164"/>
        <v>0.7417947173141104</v>
      </c>
      <c r="P408" s="119">
        <f t="shared" si="164"/>
        <v>0.74880451208414989</v>
      </c>
      <c r="Q408" s="119">
        <f t="shared" si="164"/>
        <v>0.75867428474255194</v>
      </c>
      <c r="R408" s="119">
        <f t="shared" ref="R408:V408" si="165">IF(R384=0,"",R384/R360)</f>
        <v>0.77572040113070329</v>
      </c>
      <c r="S408" s="119">
        <f t="shared" si="165"/>
        <v>0.78989866962951794</v>
      </c>
      <c r="T408" s="119">
        <f t="shared" si="165"/>
        <v>0.80209501653301196</v>
      </c>
      <c r="U408" s="119">
        <f t="shared" si="165"/>
        <v>0.82318141668581846</v>
      </c>
      <c r="V408" s="119">
        <f t="shared" si="165"/>
        <v>0.82433026307037505</v>
      </c>
      <c r="W408" s="119">
        <f t="shared" ref="W408" si="166">IF(W384=0,"",W384/W360)</f>
        <v>0.85143838754519341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0.60101438943692276</v>
      </c>
      <c r="D409" s="124">
        <f t="shared" si="167"/>
        <v>0.61287030991266855</v>
      </c>
      <c r="E409" s="124">
        <f t="shared" si="167"/>
        <v>0.62476400577398028</v>
      </c>
      <c r="F409" s="124">
        <f t="shared" si="167"/>
        <v>0.63687858314381973</v>
      </c>
      <c r="G409" s="124">
        <f t="shared" si="167"/>
        <v>0.64901572998007728</v>
      </c>
      <c r="H409" s="124">
        <f t="shared" si="167"/>
        <v>0.66123839639083559</v>
      </c>
      <c r="I409" s="124">
        <f t="shared" si="167"/>
        <v>0.67355296596174152</v>
      </c>
      <c r="J409" s="124">
        <f t="shared" si="167"/>
        <v>0.68585633637225407</v>
      </c>
      <c r="K409" s="124">
        <f t="shared" si="167"/>
        <v>0.69810172376723201</v>
      </c>
      <c r="L409" s="124">
        <f t="shared" si="167"/>
        <v>0.71031187796513484</v>
      </c>
      <c r="M409" s="124">
        <f t="shared" si="167"/>
        <v>0.72154480813634347</v>
      </c>
      <c r="N409" s="124">
        <f t="shared" si="167"/>
        <v>0.73133670192625644</v>
      </c>
      <c r="O409" s="124">
        <f t="shared" si="167"/>
        <v>0.73942890361355407</v>
      </c>
      <c r="P409" s="124">
        <f t="shared" si="167"/>
        <v>0.74652045505832354</v>
      </c>
      <c r="Q409" s="124">
        <f t="shared" si="167"/>
        <v>0.75496434790439249</v>
      </c>
      <c r="R409" s="124">
        <f t="shared" ref="R409:V409" si="168">IF(R385=0,"",R385/R361)</f>
        <v>0.76741721526589979</v>
      </c>
      <c r="S409" s="124">
        <f t="shared" si="168"/>
        <v>0.78137239173509188</v>
      </c>
      <c r="T409" s="124">
        <f t="shared" si="168"/>
        <v>0.7953938297952694</v>
      </c>
      <c r="U409" s="124">
        <f t="shared" si="168"/>
        <v>0.80830767857885111</v>
      </c>
      <c r="V409" s="124">
        <f t="shared" si="168"/>
        <v>0.81913038953337702</v>
      </c>
      <c r="W409" s="124">
        <f t="shared" ref="W409" si="169">IF(W385=0,"",W385/W361)</f>
        <v>0.8278349303021274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0.59867865136466991</v>
      </c>
      <c r="D410" s="111">
        <f t="shared" si="170"/>
        <v>0.61058982493545322</v>
      </c>
      <c r="E410" s="111">
        <f t="shared" si="170"/>
        <v>0.62261423179477227</v>
      </c>
      <c r="F410" s="111">
        <f t="shared" si="170"/>
        <v>0.63474031289296795</v>
      </c>
      <c r="G410" s="111">
        <f t="shared" si="170"/>
        <v>0.64695657786629823</v>
      </c>
      <c r="H410" s="111">
        <f t="shared" si="170"/>
        <v>0.65924933683968212</v>
      </c>
      <c r="I410" s="111">
        <f t="shared" si="170"/>
        <v>0.67160058859840521</v>
      </c>
      <c r="J410" s="111">
        <f t="shared" si="170"/>
        <v>0.68397151975598991</v>
      </c>
      <c r="K410" s="111">
        <f t="shared" si="170"/>
        <v>0.6963107867694176</v>
      </c>
      <c r="L410" s="111">
        <f t="shared" si="170"/>
        <v>0.70857281921224136</v>
      </c>
      <c r="M410" s="111">
        <f t="shared" si="170"/>
        <v>0.71986566521974971</v>
      </c>
      <c r="N410" s="111">
        <f t="shared" si="170"/>
        <v>0.72971050456461639</v>
      </c>
      <c r="O410" s="111">
        <f t="shared" si="170"/>
        <v>0.73784830417733482</v>
      </c>
      <c r="P410" s="111">
        <f t="shared" si="170"/>
        <v>0.74497627059603477</v>
      </c>
      <c r="Q410" s="111">
        <f t="shared" si="170"/>
        <v>0.75346227116696696</v>
      </c>
      <c r="R410" s="111">
        <f t="shared" ref="R410:V410" si="171">IF(R386=0,"",R386/R362)</f>
        <v>0.7659746110434964</v>
      </c>
      <c r="S410" s="111">
        <f t="shared" si="171"/>
        <v>0.77999808096080736</v>
      </c>
      <c r="T410" s="111">
        <f t="shared" si="171"/>
        <v>0.79408957254468426</v>
      </c>
      <c r="U410" s="111">
        <f t="shared" si="171"/>
        <v>0.80706973056694786</v>
      </c>
      <c r="V410" s="111">
        <f t="shared" si="171"/>
        <v>0.81795004390165871</v>
      </c>
      <c r="W410" s="111">
        <f t="shared" ref="W410" si="172">IF(W386=0,"",W386/W362)</f>
        <v>0.82670174952431053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2.3113993071655847</v>
      </c>
      <c r="D412" s="124">
        <f t="shared" si="176"/>
        <v>2.3882884581131583</v>
      </c>
      <c r="E412" s="124">
        <f t="shared" si="176"/>
        <v>2.4659894526147763</v>
      </c>
      <c r="F412" s="124">
        <f t="shared" si="176"/>
        <v>2.5437738957526976</v>
      </c>
      <c r="G412" s="124">
        <f t="shared" si="176"/>
        <v>2.6222974835940267</v>
      </c>
      <c r="H412" s="124">
        <f t="shared" si="176"/>
        <v>2.7014757060724404</v>
      </c>
      <c r="I412" s="124">
        <f t="shared" si="176"/>
        <v>2.7814656975756371</v>
      </c>
      <c r="J412" s="124">
        <f t="shared" si="176"/>
        <v>2.8629210660781266</v>
      </c>
      <c r="K412" s="124">
        <f t="shared" si="176"/>
        <v>2.946391379122828</v>
      </c>
      <c r="L412" s="124">
        <f t="shared" si="176"/>
        <v>3.0320125140666656</v>
      </c>
      <c r="M412" s="124">
        <f t="shared" si="176"/>
        <v>3.1342788917789277</v>
      </c>
      <c r="N412" s="124">
        <f t="shared" si="176"/>
        <v>3.257933957050779</v>
      </c>
      <c r="O412" s="124">
        <f t="shared" si="176"/>
        <v>3.4056001129526141</v>
      </c>
      <c r="P412" s="124">
        <f t="shared" si="176"/>
        <v>3.5657408793193217</v>
      </c>
      <c r="Q412" s="124">
        <f t="shared" si="176"/>
        <v>3.7033632254105058</v>
      </c>
      <c r="R412" s="124">
        <f t="shared" ref="R412:V412" si="177">IF(R388=0,"",R388/R364)</f>
        <v>3.7897017350017488</v>
      </c>
      <c r="S412" s="124">
        <f t="shared" si="177"/>
        <v>3.8584229494671094</v>
      </c>
      <c r="T412" s="124">
        <f t="shared" si="177"/>
        <v>3.915842140173639</v>
      </c>
      <c r="U412" s="124">
        <f t="shared" si="177"/>
        <v>3.9681149469287034</v>
      </c>
      <c r="V412" s="124">
        <f t="shared" si="177"/>
        <v>4.0214127916716489</v>
      </c>
      <c r="W412" s="124">
        <f t="shared" ref="W412" si="178">IF(W388=0,"",W388/W364)</f>
        <v>4.0735921261693395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2.3113993071655847</v>
      </c>
      <c r="D413" s="111">
        <f t="shared" si="179"/>
        <v>2.3882884581131583</v>
      </c>
      <c r="E413" s="111">
        <f t="shared" si="179"/>
        <v>2.4659894526147763</v>
      </c>
      <c r="F413" s="111">
        <f t="shared" si="179"/>
        <v>2.5437738957526976</v>
      </c>
      <c r="G413" s="111">
        <f t="shared" si="179"/>
        <v>2.6222974835940267</v>
      </c>
      <c r="H413" s="111">
        <f t="shared" si="179"/>
        <v>2.7014757060724404</v>
      </c>
      <c r="I413" s="111">
        <f t="shared" si="179"/>
        <v>2.7814656975756371</v>
      </c>
      <c r="J413" s="111">
        <f t="shared" si="179"/>
        <v>2.8629210660781266</v>
      </c>
      <c r="K413" s="111">
        <f t="shared" si="179"/>
        <v>2.946391379122828</v>
      </c>
      <c r="L413" s="111">
        <f t="shared" si="179"/>
        <v>3.0320125140666656</v>
      </c>
      <c r="M413" s="111">
        <f t="shared" si="179"/>
        <v>3.1342788917789277</v>
      </c>
      <c r="N413" s="111">
        <f t="shared" si="179"/>
        <v>3.257933957050779</v>
      </c>
      <c r="O413" s="111">
        <f t="shared" si="179"/>
        <v>3.4056001129526141</v>
      </c>
      <c r="P413" s="111">
        <f t="shared" si="179"/>
        <v>3.5657408793193217</v>
      </c>
      <c r="Q413" s="111">
        <f t="shared" si="179"/>
        <v>3.7033632254105058</v>
      </c>
      <c r="R413" s="111">
        <f t="shared" ref="R413:V413" si="180">IF(R389=0,"",R389/R365)</f>
        <v>3.7897017350017488</v>
      </c>
      <c r="S413" s="111">
        <f t="shared" si="180"/>
        <v>3.8584229494671094</v>
      </c>
      <c r="T413" s="111">
        <f t="shared" si="180"/>
        <v>3.915842140173639</v>
      </c>
      <c r="U413" s="111">
        <f t="shared" si="180"/>
        <v>3.9681149469287034</v>
      </c>
      <c r="V413" s="111">
        <f t="shared" si="180"/>
        <v>4.0214127916716489</v>
      </c>
      <c r="W413" s="111">
        <f t="shared" ref="W413" si="181">IF(W389=0,"",W389/W365)</f>
        <v>4.0735921261693395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0.69708436839758769</v>
      </c>
      <c r="D414" s="124">
        <f t="shared" si="182"/>
        <v>0.7002075002055691</v>
      </c>
      <c r="E414" s="124">
        <f t="shared" si="182"/>
        <v>0.70349572260245785</v>
      </c>
      <c r="F414" s="124">
        <f t="shared" si="182"/>
        <v>0.70410228557555254</v>
      </c>
      <c r="G414" s="124">
        <f t="shared" si="182"/>
        <v>0.70623869977970477</v>
      </c>
      <c r="H414" s="124">
        <f t="shared" si="182"/>
        <v>0.71257282578521441</v>
      </c>
      <c r="I414" s="124">
        <f t="shared" si="182"/>
        <v>0.71951943443602895</v>
      </c>
      <c r="J414" s="124">
        <f t="shared" si="182"/>
        <v>0.72134546974027225</v>
      </c>
      <c r="K414" s="124">
        <f t="shared" si="182"/>
        <v>0.72433360210392228</v>
      </c>
      <c r="L414" s="124">
        <f t="shared" si="182"/>
        <v>0.73363088032594836</v>
      </c>
      <c r="M414" s="124">
        <f t="shared" si="182"/>
        <v>0.74096397453620333</v>
      </c>
      <c r="N414" s="124">
        <f t="shared" si="182"/>
        <v>0.73720908038286759</v>
      </c>
      <c r="O414" s="124">
        <f t="shared" si="182"/>
        <v>0.74198433817855103</v>
      </c>
      <c r="P414" s="124">
        <f t="shared" si="182"/>
        <v>0.76182041569359094</v>
      </c>
      <c r="Q414" s="124">
        <f t="shared" si="182"/>
        <v>0.77197397485577335</v>
      </c>
      <c r="R414" s="124">
        <f t="shared" ref="R414:V414" si="183">IF(R390=0,"",R390/R366)</f>
        <v>0.78183286008216191</v>
      </c>
      <c r="S414" s="124">
        <f t="shared" si="183"/>
        <v>0.78774044418616762</v>
      </c>
      <c r="T414" s="124">
        <f t="shared" si="183"/>
        <v>0.80249610729318088</v>
      </c>
      <c r="U414" s="124">
        <f t="shared" si="183"/>
        <v>0.80484117635006069</v>
      </c>
      <c r="V414" s="124">
        <f t="shared" si="183"/>
        <v>0.80480100316461545</v>
      </c>
      <c r="W414" s="124">
        <f t="shared" ref="W414" si="184">IF(W390=0,"",W390/W366)</f>
        <v>0.81689443572099329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0.64331319435990297</v>
      </c>
      <c r="D415" s="111">
        <f t="shared" si="185"/>
        <v>0.65663190579404096</v>
      </c>
      <c r="E415" s="111">
        <f t="shared" si="185"/>
        <v>0.67007723124196861</v>
      </c>
      <c r="F415" s="111">
        <f t="shared" si="185"/>
        <v>0.6836362457264834</v>
      </c>
      <c r="G415" s="111">
        <f t="shared" si="185"/>
        <v>0.69729610107288242</v>
      </c>
      <c r="H415" s="111">
        <f t="shared" si="185"/>
        <v>0.71104148967988767</v>
      </c>
      <c r="I415" s="111">
        <f t="shared" si="185"/>
        <v>0.72485228313758066</v>
      </c>
      <c r="J415" s="111">
        <f t="shared" si="185"/>
        <v>0.73868508149958267</v>
      </c>
      <c r="K415" s="111">
        <f t="shared" si="185"/>
        <v>0.7524824739801802</v>
      </c>
      <c r="L415" s="111">
        <f t="shared" si="185"/>
        <v>0.76619350511674233</v>
      </c>
      <c r="M415" s="111">
        <f t="shared" si="185"/>
        <v>0.77882082150587506</v>
      </c>
      <c r="N415" s="111">
        <f t="shared" si="185"/>
        <v>0.78982902095578889</v>
      </c>
      <c r="O415" s="111">
        <f t="shared" si="185"/>
        <v>0.79892846057914324</v>
      </c>
      <c r="P415" s="111">
        <f t="shared" si="185"/>
        <v>0.80689873548771773</v>
      </c>
      <c r="Q415" s="111">
        <f t="shared" si="185"/>
        <v>0.81638752281522375</v>
      </c>
      <c r="R415" s="111">
        <f t="shared" ref="R415:V415" si="186">IF(R391=0,"",R391/R367)</f>
        <v>0.83037844009898487</v>
      </c>
      <c r="S415" s="111">
        <f t="shared" si="186"/>
        <v>0.84605905696045947</v>
      </c>
      <c r="T415" s="111">
        <f t="shared" si="186"/>
        <v>0.8618157335773291</v>
      </c>
      <c r="U415" s="111">
        <f t="shared" si="186"/>
        <v>0.87632975086040277</v>
      </c>
      <c r="V415" s="111">
        <f t="shared" si="186"/>
        <v>0.88849578578188726</v>
      </c>
      <c r="W415" s="111">
        <f t="shared" ref="W415" si="187">IF(W391=0,"",W391/W367)</f>
        <v>0.89828167640399426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0.89427904387508539</v>
      </c>
      <c r="F416" s="111" t="str">
        <f t="shared" si="188"/>
        <v/>
      </c>
      <c r="G416" s="111">
        <f t="shared" si="188"/>
        <v>0.91505728127855013</v>
      </c>
      <c r="H416" s="111">
        <f t="shared" si="188"/>
        <v>0.92329919833687268</v>
      </c>
      <c r="I416" s="111">
        <f t="shared" si="188"/>
        <v>0.91421958988642926</v>
      </c>
      <c r="J416" s="111">
        <f t="shared" si="188"/>
        <v>0.92503029167616035</v>
      </c>
      <c r="K416" s="111">
        <f t="shared" si="188"/>
        <v>0.93524780747783387</v>
      </c>
      <c r="L416" s="111">
        <f t="shared" si="188"/>
        <v>0.87895649651820851</v>
      </c>
      <c r="M416" s="111">
        <f t="shared" si="188"/>
        <v>0.94612025033852776</v>
      </c>
      <c r="N416" s="111" t="str">
        <f t="shared" si="188"/>
        <v/>
      </c>
      <c r="O416" s="111" t="str">
        <f t="shared" si="188"/>
        <v/>
      </c>
      <c r="P416" s="111">
        <f t="shared" si="188"/>
        <v>0.95634374388657306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>
        <f t="shared" si="189"/>
        <v>0.96468752341952613</v>
      </c>
      <c r="U416" s="111">
        <f t="shared" si="189"/>
        <v>0.97112757583744624</v>
      </c>
      <c r="V416" s="111">
        <f t="shared" si="189"/>
        <v>0.97331056537237204</v>
      </c>
      <c r="W416" s="111">
        <f t="shared" ref="W416" si="190">IF(W392=0,"",W392/W368)</f>
        <v>0.97497661251960499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0.67007723124196861</v>
      </c>
      <c r="F417" s="112" t="str">
        <f t="shared" si="191"/>
        <v/>
      </c>
      <c r="G417" s="112">
        <f t="shared" si="191"/>
        <v>0.69729610107288242</v>
      </c>
      <c r="H417" s="112">
        <f t="shared" si="191"/>
        <v>0.71104148967988767</v>
      </c>
      <c r="I417" s="112">
        <f t="shared" si="191"/>
        <v>0.72485228313758066</v>
      </c>
      <c r="J417" s="112">
        <f t="shared" si="191"/>
        <v>0.73868508149958267</v>
      </c>
      <c r="K417" s="112">
        <f t="shared" si="191"/>
        <v>0.7524824739801802</v>
      </c>
      <c r="L417" s="112">
        <f t="shared" si="191"/>
        <v>0.76619350511674233</v>
      </c>
      <c r="M417" s="112">
        <f t="shared" si="191"/>
        <v>0.77882082150587517</v>
      </c>
      <c r="N417" s="112" t="str">
        <f t="shared" si="191"/>
        <v/>
      </c>
      <c r="O417" s="112" t="str">
        <f t="shared" si="191"/>
        <v/>
      </c>
      <c r="P417" s="112">
        <f t="shared" si="191"/>
        <v>0.80689873548771762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>
        <f t="shared" si="192"/>
        <v>0.8618157335773291</v>
      </c>
      <c r="U417" s="112">
        <f t="shared" si="192"/>
        <v>0.87632975086040277</v>
      </c>
      <c r="V417" s="112">
        <f t="shared" si="192"/>
        <v>0.88849578578188715</v>
      </c>
      <c r="W417" s="112">
        <f t="shared" ref="W417" si="193">IF(W393=0,"",W393/W369)</f>
        <v>0.89828167640399437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 t="str">
        <f t="shared" si="194"/>
        <v/>
      </c>
      <c r="O418" s="113" t="str">
        <f t="shared" si="194"/>
        <v/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0.62611424810164462</v>
      </c>
      <c r="D419" s="112">
        <f t="shared" si="197"/>
        <v>0.62770833744734045</v>
      </c>
      <c r="E419" s="112">
        <f t="shared" si="197"/>
        <v>0.62956631860764511</v>
      </c>
      <c r="F419" s="112">
        <f t="shared" si="197"/>
        <v>0.63146028501539631</v>
      </c>
      <c r="G419" s="112">
        <f t="shared" si="197"/>
        <v>0.63359728026253792</v>
      </c>
      <c r="H419" s="112">
        <f t="shared" si="197"/>
        <v>0.63595196484922845</v>
      </c>
      <c r="I419" s="112">
        <f t="shared" si="197"/>
        <v>0.63857535432257273</v>
      </c>
      <c r="J419" s="112">
        <f t="shared" si="197"/>
        <v>0.64167644137219104</v>
      </c>
      <c r="K419" s="112">
        <f t="shared" si="197"/>
        <v>0.6454329247558761</v>
      </c>
      <c r="L419" s="112">
        <f t="shared" si="197"/>
        <v>0.64989234617661717</v>
      </c>
      <c r="M419" s="112">
        <f t="shared" si="197"/>
        <v>0.65927155426953865</v>
      </c>
      <c r="N419" s="112">
        <f t="shared" si="197"/>
        <v>0.67490897389288607</v>
      </c>
      <c r="O419" s="112">
        <f t="shared" si="197"/>
        <v>0.69792188644685271</v>
      </c>
      <c r="P419" s="112">
        <f t="shared" si="197"/>
        <v>0.72596208019456809</v>
      </c>
      <c r="Q419" s="112">
        <f t="shared" si="197"/>
        <v>0.75142122902509423</v>
      </c>
      <c r="R419" s="112">
        <f t="shared" ref="R419:V419" si="198">IF(R395=0,"",R395/R371)</f>
        <v>0.76860303996867496</v>
      </c>
      <c r="S419" s="112">
        <f t="shared" si="198"/>
        <v>0.78516005778705333</v>
      </c>
      <c r="T419" s="112">
        <f t="shared" si="198"/>
        <v>0.8001550927923633</v>
      </c>
      <c r="U419" s="112">
        <f t="shared" si="198"/>
        <v>0.81265095529679121</v>
      </c>
      <c r="V419" s="112">
        <f t="shared" si="198"/>
        <v>0.82171045561250156</v>
      </c>
      <c r="W419" s="112">
        <f t="shared" ref="W419" si="199">IF(W395=0,"",W395/W371)</f>
        <v>0.82597193697331495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0.87636396743534029</v>
      </c>
      <c r="D420" s="113">
        <f t="shared" si="200"/>
        <v>0.88658928196633979</v>
      </c>
      <c r="E420" s="113">
        <f t="shared" si="200"/>
        <v>0.87622519422845091</v>
      </c>
      <c r="F420" s="113">
        <f t="shared" si="200"/>
        <v>0.88008429107865271</v>
      </c>
      <c r="G420" s="113">
        <f t="shared" si="200"/>
        <v>0.88993424355021589</v>
      </c>
      <c r="H420" s="113">
        <f t="shared" si="200"/>
        <v>0.89524364166445347</v>
      </c>
      <c r="I420" s="113">
        <f t="shared" si="200"/>
        <v>0.87725023889789799</v>
      </c>
      <c r="J420" s="113">
        <f t="shared" si="200"/>
        <v>0.88662771740693547</v>
      </c>
      <c r="K420" s="113">
        <f t="shared" si="200"/>
        <v>0.89637303047169448</v>
      </c>
      <c r="L420" s="113">
        <f t="shared" si="200"/>
        <v>0.80462307195347882</v>
      </c>
      <c r="M420" s="113">
        <f t="shared" si="200"/>
        <v>0.90626452294005211</v>
      </c>
      <c r="N420" s="113" t="str">
        <f t="shared" si="200"/>
        <v/>
      </c>
      <c r="O420" s="113" t="str">
        <f t="shared" si="200"/>
        <v/>
      </c>
      <c r="P420" s="113">
        <f t="shared" si="200"/>
        <v>0.93283348838341273</v>
      </c>
      <c r="Q420" s="113">
        <f t="shared" si="200"/>
        <v>0.93240997670574155</v>
      </c>
      <c r="R420" s="113">
        <f t="shared" ref="R420:V420" si="201">IF(R396=0,"",R396/R372)</f>
        <v>0.94226680975093058</v>
      </c>
      <c r="S420" s="113">
        <f t="shared" si="201"/>
        <v>0.94102264708381356</v>
      </c>
      <c r="T420" s="113">
        <f t="shared" si="201"/>
        <v>0.9460681686377207</v>
      </c>
      <c r="U420" s="113">
        <f t="shared" si="201"/>
        <v>0.95369048469509932</v>
      </c>
      <c r="V420" s="113">
        <f t="shared" si="201"/>
        <v>0.95464834706317647</v>
      </c>
      <c r="W420" s="113">
        <f t="shared" ref="W420" si="202">IF(W396=0,"",W396/W372)</f>
        <v>0.95484492061410242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0.62611424810164462</v>
      </c>
      <c r="D421" s="111">
        <f t="shared" si="203"/>
        <v>0.62770833744734045</v>
      </c>
      <c r="E421" s="111">
        <f t="shared" si="203"/>
        <v>0.62956631860764511</v>
      </c>
      <c r="F421" s="111">
        <f t="shared" si="203"/>
        <v>0.63146028501539631</v>
      </c>
      <c r="G421" s="111">
        <f t="shared" si="203"/>
        <v>0.63359728026253792</v>
      </c>
      <c r="H421" s="111">
        <f t="shared" si="203"/>
        <v>0.63595196484922845</v>
      </c>
      <c r="I421" s="111">
        <f t="shared" si="203"/>
        <v>0.63857535432257273</v>
      </c>
      <c r="J421" s="111">
        <f t="shared" si="203"/>
        <v>0.64167644137219104</v>
      </c>
      <c r="K421" s="111">
        <f t="shared" si="203"/>
        <v>0.6454329247558761</v>
      </c>
      <c r="L421" s="111">
        <f t="shared" si="203"/>
        <v>0.64989234617661717</v>
      </c>
      <c r="M421" s="111">
        <f t="shared" si="203"/>
        <v>0.65927155426953865</v>
      </c>
      <c r="N421" s="111" t="str">
        <f t="shared" si="203"/>
        <v/>
      </c>
      <c r="O421" s="111" t="str">
        <f t="shared" si="203"/>
        <v/>
      </c>
      <c r="P421" s="111">
        <f t="shared" si="203"/>
        <v>0.72596208019456809</v>
      </c>
      <c r="Q421" s="111">
        <f t="shared" si="203"/>
        <v>0.75142122902509423</v>
      </c>
      <c r="R421" s="111">
        <f t="shared" ref="R421:V421" si="204">IF(R397=0,"",R397/R373)</f>
        <v>0.76860303996867496</v>
      </c>
      <c r="S421" s="111">
        <f t="shared" si="204"/>
        <v>0.78516005778705333</v>
      </c>
      <c r="T421" s="111">
        <f t="shared" si="204"/>
        <v>0.80015509279236319</v>
      </c>
      <c r="U421" s="111">
        <f t="shared" si="204"/>
        <v>0.81265095529679121</v>
      </c>
      <c r="V421" s="111">
        <f t="shared" si="204"/>
        <v>0.82171045561250156</v>
      </c>
      <c r="W421" s="111">
        <f t="shared" ref="W421" si="205">IF(W397=0,"",W397/W373)</f>
        <v>0.82597193697331484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 t="str">
        <f t="shared" si="206"/>
        <v/>
      </c>
      <c r="O422" s="111" t="str">
        <f t="shared" si="206"/>
        <v/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0.70247081511579812</v>
      </c>
      <c r="D423" s="112">
        <f t="shared" si="209"/>
        <v>0.70348844057628712</v>
      </c>
      <c r="E423" s="112">
        <f t="shared" si="209"/>
        <v>0.70458433582618907</v>
      </c>
      <c r="F423" s="112">
        <f t="shared" si="209"/>
        <v>0.70569075815098226</v>
      </c>
      <c r="G423" s="112">
        <f t="shared" si="209"/>
        <v>0.70686988973606046</v>
      </c>
      <c r="H423" s="112">
        <f t="shared" si="209"/>
        <v>0.70811476079447921</v>
      </c>
      <c r="I423" s="112">
        <f t="shared" si="209"/>
        <v>0.70944156630054289</v>
      </c>
      <c r="J423" s="112">
        <f t="shared" si="209"/>
        <v>0.71091513215166391</v>
      </c>
      <c r="K423" s="112">
        <f t="shared" si="209"/>
        <v>0.71259290707740297</v>
      </c>
      <c r="L423" s="112">
        <f t="shared" si="209"/>
        <v>0.71449499740075118</v>
      </c>
      <c r="M423" s="112">
        <f t="shared" si="209"/>
        <v>0.71793938394270029</v>
      </c>
      <c r="N423" s="112">
        <f t="shared" si="209"/>
        <v>0.72350516767436823</v>
      </c>
      <c r="O423" s="112">
        <f t="shared" si="209"/>
        <v>0.7319349780338259</v>
      </c>
      <c r="P423" s="112">
        <f t="shared" si="209"/>
        <v>0.74290107917385417</v>
      </c>
      <c r="Q423" s="112">
        <f t="shared" si="209"/>
        <v>0.75366146175833459</v>
      </c>
      <c r="R423" s="112">
        <f t="shared" ref="R423:V423" si="210">IF(R399=0,"",R399/R375)</f>
        <v>0.76137510309437328</v>
      </c>
      <c r="S423" s="112">
        <f t="shared" si="210"/>
        <v>0.76901269964100427</v>
      </c>
      <c r="T423" s="112">
        <f t="shared" si="210"/>
        <v>0.77641410518602594</v>
      </c>
      <c r="U423" s="112">
        <f t="shared" si="210"/>
        <v>0.78336677600770777</v>
      </c>
      <c r="V423" s="112">
        <f t="shared" si="210"/>
        <v>0.78954462748132292</v>
      </c>
      <c r="W423" s="112">
        <f t="shared" ref="W423" si="211">IF(W399=0,"",W399/W375)</f>
        <v>0.79440779091412328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0.90902401216468298</v>
      </c>
      <c r="D424" s="113">
        <f t="shared" si="212"/>
        <v>0.91670709312611809</v>
      </c>
      <c r="E424" s="113">
        <f t="shared" si="212"/>
        <v>0.90852551231636891</v>
      </c>
      <c r="F424" s="113">
        <f t="shared" si="212"/>
        <v>0.91126092247383528</v>
      </c>
      <c r="G424" s="113">
        <f t="shared" si="212"/>
        <v>0.91858056223174689</v>
      </c>
      <c r="H424" s="113">
        <f t="shared" si="212"/>
        <v>0.92232404840165882</v>
      </c>
      <c r="I424" s="113">
        <f t="shared" si="212"/>
        <v>0.90805280821404599</v>
      </c>
      <c r="J424" s="113">
        <f t="shared" si="212"/>
        <v>0.91474831649009791</v>
      </c>
      <c r="K424" s="113">
        <f t="shared" si="212"/>
        <v>0.92188755464748884</v>
      </c>
      <c r="L424" s="113">
        <f t="shared" si="212"/>
        <v>0.84738244683412878</v>
      </c>
      <c r="M424" s="113">
        <f t="shared" si="212"/>
        <v>0.92724501112004731</v>
      </c>
      <c r="N424" s="113">
        <f t="shared" si="212"/>
        <v>0.91172627662544337</v>
      </c>
      <c r="O424" s="113">
        <f t="shared" si="212"/>
        <v>0.9117696047883983</v>
      </c>
      <c r="P424" s="113">
        <f t="shared" si="212"/>
        <v>0.93815228198596401</v>
      </c>
      <c r="Q424" s="113">
        <f t="shared" si="212"/>
        <v>0.93310712461497702</v>
      </c>
      <c r="R424" s="113">
        <f t="shared" ref="R424:V424" si="213">IF(R400=0,"",R400/R376)</f>
        <v>0.94001616281212685</v>
      </c>
      <c r="S424" s="113">
        <f t="shared" si="213"/>
        <v>0.93559648097585946</v>
      </c>
      <c r="T424" s="113">
        <f t="shared" si="213"/>
        <v>0.93830243724886919</v>
      </c>
      <c r="U424" s="113">
        <f t="shared" si="213"/>
        <v>0.94490339159316505</v>
      </c>
      <c r="V424" s="113">
        <f t="shared" si="213"/>
        <v>0.94481968887303591</v>
      </c>
      <c r="W424" s="113">
        <f t="shared" ref="W424" si="214">IF(W400=0,"",W400/W376)</f>
        <v>0.94509856545235893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0.70247081511579812</v>
      </c>
      <c r="D425" s="111">
        <f t="shared" si="215"/>
        <v>0.70348844057628712</v>
      </c>
      <c r="E425" s="111">
        <f t="shared" si="215"/>
        <v>0.70458433582618907</v>
      </c>
      <c r="F425" s="111">
        <f t="shared" si="215"/>
        <v>0.70569075815098226</v>
      </c>
      <c r="G425" s="111">
        <f t="shared" si="215"/>
        <v>0.70686988973606046</v>
      </c>
      <c r="H425" s="111">
        <f t="shared" si="215"/>
        <v>0.70811476079447921</v>
      </c>
      <c r="I425" s="111">
        <f t="shared" si="215"/>
        <v>0.70944156630054289</v>
      </c>
      <c r="J425" s="111">
        <f t="shared" si="215"/>
        <v>0.71091513215166391</v>
      </c>
      <c r="K425" s="111">
        <f t="shared" si="215"/>
        <v>0.71259290707740297</v>
      </c>
      <c r="L425" s="111">
        <f t="shared" si="215"/>
        <v>0.71449499740075118</v>
      </c>
      <c r="M425" s="111">
        <f t="shared" si="215"/>
        <v>0.71793938394270029</v>
      </c>
      <c r="N425" s="111">
        <f t="shared" si="215"/>
        <v>0.72350516767436823</v>
      </c>
      <c r="O425" s="111">
        <f t="shared" si="215"/>
        <v>0.7319349780338259</v>
      </c>
      <c r="P425" s="111">
        <f t="shared" si="215"/>
        <v>0.74290107917385406</v>
      </c>
      <c r="Q425" s="111">
        <f t="shared" si="215"/>
        <v>0.75366146175833459</v>
      </c>
      <c r="R425" s="111">
        <f t="shared" ref="R425:V425" si="216">IF(R401=0,"",R401/R377)</f>
        <v>0.76137510309437328</v>
      </c>
      <c r="S425" s="111">
        <f t="shared" si="216"/>
        <v>0.76901269964100427</v>
      </c>
      <c r="T425" s="111">
        <f t="shared" si="216"/>
        <v>0.77641410518602594</v>
      </c>
      <c r="U425" s="111">
        <f t="shared" si="216"/>
        <v>0.78336677600770777</v>
      </c>
      <c r="V425" s="111">
        <f t="shared" si="216"/>
        <v>0.78954462748132304</v>
      </c>
      <c r="W425" s="111">
        <f t="shared" ref="W425" si="217">IF(W401=0,"",W401/W377)</f>
        <v>0.79440779091412328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0.70033014950497752</v>
      </c>
      <c r="D427" s="124">
        <f t="shared" si="221"/>
        <v>0.69520753952672809</v>
      </c>
      <c r="E427" s="124">
        <f t="shared" si="221"/>
        <v>0.69824159391562302</v>
      </c>
      <c r="F427" s="124">
        <f t="shared" si="221"/>
        <v>0.6854484399193963</v>
      </c>
      <c r="G427" s="124">
        <f t="shared" si="221"/>
        <v>0.70226293341642998</v>
      </c>
      <c r="H427" s="124">
        <f t="shared" si="221"/>
        <v>0.71425185595620067</v>
      </c>
      <c r="I427" s="124">
        <f t="shared" si="221"/>
        <v>0.71365693802447239</v>
      </c>
      <c r="J427" s="124">
        <f t="shared" si="221"/>
        <v>0.72583304372550805</v>
      </c>
      <c r="K427" s="124">
        <f t="shared" si="221"/>
        <v>0.70987188799936773</v>
      </c>
      <c r="L427" s="124">
        <f t="shared" si="221"/>
        <v>0.72115098192592597</v>
      </c>
      <c r="M427" s="124">
        <f t="shared" si="221"/>
        <v>0.71710458743249805</v>
      </c>
      <c r="N427" s="124">
        <f t="shared" si="221"/>
        <v>0.72780170167177749</v>
      </c>
      <c r="O427" s="124">
        <f t="shared" si="221"/>
        <v>0.7328314670241638</v>
      </c>
      <c r="P427" s="124">
        <f t="shared" si="221"/>
        <v>0.73229716975571968</v>
      </c>
      <c r="Q427" s="124">
        <f t="shared" si="221"/>
        <v>0.74771355690996255</v>
      </c>
      <c r="R427" s="124">
        <f t="shared" ref="R427:V427" si="222">IF(R403=0,"",R403/R379)</f>
        <v>0.77032379499444892</v>
      </c>
      <c r="S427" s="124">
        <f t="shared" si="222"/>
        <v>0.77225729199175297</v>
      </c>
      <c r="T427" s="124">
        <f t="shared" si="222"/>
        <v>0.77822447201199474</v>
      </c>
      <c r="U427" s="124">
        <f t="shared" si="222"/>
        <v>0.78924856988202374</v>
      </c>
      <c r="V427" s="124">
        <f t="shared" si="222"/>
        <v>0.79865826129564221</v>
      </c>
      <c r="W427" s="124">
        <f t="shared" ref="W427" si="223">IF(W403=0,"",W403/W379)</f>
        <v>0.80959721047981248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0.62051148122153987</v>
      </c>
      <c r="D429" s="111">
        <f t="shared" si="227"/>
        <v>0.62067247674575687</v>
      </c>
      <c r="E429" s="111">
        <f t="shared" si="227"/>
        <v>0.62083120174244089</v>
      </c>
      <c r="F429" s="111">
        <f t="shared" si="227"/>
        <v>0.62098961712173417</v>
      </c>
      <c r="G429" s="111">
        <f t="shared" si="227"/>
        <v>0.62114594147871971</v>
      </c>
      <c r="H429" s="111">
        <f t="shared" si="227"/>
        <v>0.62130039283468108</v>
      </c>
      <c r="I429" s="111">
        <f t="shared" si="227"/>
        <v>0.62145253225139463</v>
      </c>
      <c r="J429" s="111">
        <f t="shared" si="227"/>
        <v>0.62160056155388976</v>
      </c>
      <c r="K429" s="111">
        <f t="shared" si="227"/>
        <v>0.62174295182046524</v>
      </c>
      <c r="L429" s="111">
        <f t="shared" si="227"/>
        <v>0.62187929400188346</v>
      </c>
      <c r="M429" s="111">
        <f t="shared" si="227"/>
        <v>0.62195266414682937</v>
      </c>
      <c r="N429" s="111">
        <f t="shared" si="227"/>
        <v>0.62195266414682937</v>
      </c>
      <c r="O429" s="111">
        <f t="shared" si="227"/>
        <v>0.62195266414682937</v>
      </c>
      <c r="P429" s="111">
        <f t="shared" si="227"/>
        <v>0.62195266414682937</v>
      </c>
      <c r="Q429" s="111">
        <f t="shared" si="227"/>
        <v>0.62195266414682937</v>
      </c>
      <c r="R429" s="111">
        <f t="shared" ref="R429:V429" si="228">IF(R405=0,"",R405/R381)</f>
        <v>0.62241619459988184</v>
      </c>
      <c r="S429" s="111">
        <f t="shared" si="228"/>
        <v>0.62317417191470381</v>
      </c>
      <c r="T429" s="111">
        <f t="shared" si="228"/>
        <v>0.6240584787819955</v>
      </c>
      <c r="U429" s="111">
        <f t="shared" si="228"/>
        <v>0.62497436803740491</v>
      </c>
      <c r="V429" s="111">
        <f t="shared" si="228"/>
        <v>0.6258270925165792</v>
      </c>
      <c r="W429" s="111">
        <f t="shared" ref="W429" si="229">IF(W405=0,"",W405/W381)</f>
        <v>0.62661665221951801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0.7730158980997438</v>
      </c>
      <c r="D430" s="45">
        <f t="shared" si="230"/>
        <v>0.77437562052589448</v>
      </c>
      <c r="E430" s="45">
        <f t="shared" si="230"/>
        <v>0.77578562219164593</v>
      </c>
      <c r="F430" s="45">
        <f t="shared" si="230"/>
        <v>0.77720248011734294</v>
      </c>
      <c r="G430" s="45">
        <f t="shared" si="230"/>
        <v>0.77866564226533574</v>
      </c>
      <c r="H430" s="45">
        <f t="shared" si="230"/>
        <v>0.78017028070723327</v>
      </c>
      <c r="I430" s="45">
        <f t="shared" si="230"/>
        <v>0.78172611542211135</v>
      </c>
      <c r="J430" s="45">
        <f t="shared" si="230"/>
        <v>0.78337296573339943</v>
      </c>
      <c r="K430" s="45">
        <f t="shared" si="230"/>
        <v>0.78514468853973984</v>
      </c>
      <c r="L430" s="45">
        <f t="shared" si="230"/>
        <v>0.7870503419495819</v>
      </c>
      <c r="M430" s="45">
        <f t="shared" si="230"/>
        <v>0.78964304490911064</v>
      </c>
      <c r="N430" s="45">
        <f t="shared" si="230"/>
        <v>0.79307963633944278</v>
      </c>
      <c r="O430" s="45">
        <f t="shared" si="230"/>
        <v>0.79774146681095071</v>
      </c>
      <c r="P430" s="45">
        <f t="shared" si="230"/>
        <v>0.80382882508509601</v>
      </c>
      <c r="Q430" s="45">
        <f t="shared" si="230"/>
        <v>0.8116746188640015</v>
      </c>
      <c r="R430" s="45">
        <f t="shared" ref="R430:V430" si="231">IF(R406=0,"",R406/R382)</f>
        <v>0.82234761151953373</v>
      </c>
      <c r="S430" s="45">
        <f t="shared" si="231"/>
        <v>0.83566850461654096</v>
      </c>
      <c r="T430" s="45">
        <f t="shared" si="231"/>
        <v>0.84999062511620027</v>
      </c>
      <c r="U430" s="45">
        <f t="shared" si="231"/>
        <v>0.86366729997972902</v>
      </c>
      <c r="V430" s="45">
        <f t="shared" si="231"/>
        <v>0.87505185616832715</v>
      </c>
      <c r="W430" s="45">
        <f t="shared" ref="W430" si="232">IF(W406=0,"",W406/W382)</f>
        <v>0.8835658705515006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11.099025540871574</v>
      </c>
      <c r="D432" s="117">
        <f t="shared" si="233"/>
        <v>15.457450015233146</v>
      </c>
      <c r="E432" s="117">
        <f t="shared" si="233"/>
        <v>16.48534778444559</v>
      </c>
      <c r="F432" s="117">
        <f t="shared" si="233"/>
        <v>15.335938929871375</v>
      </c>
      <c r="G432" s="117">
        <f t="shared" si="233"/>
        <v>13.564029111546496</v>
      </c>
      <c r="H432" s="117">
        <f t="shared" si="233"/>
        <v>15.782921598663687</v>
      </c>
      <c r="I432" s="117">
        <f t="shared" si="233"/>
        <v>18.560936983089118</v>
      </c>
      <c r="J432" s="117">
        <f t="shared" si="233"/>
        <v>17.020938431803309</v>
      </c>
      <c r="K432" s="117">
        <f t="shared" si="233"/>
        <v>19.221525932367552</v>
      </c>
      <c r="L432" s="117">
        <f t="shared" si="233"/>
        <v>23.344649718744975</v>
      </c>
      <c r="M432" s="117">
        <f t="shared" si="233"/>
        <v>17.66827458799759</v>
      </c>
      <c r="N432" s="117">
        <f t="shared" si="233"/>
        <v>18.003673353573209</v>
      </c>
      <c r="O432" s="117">
        <f t="shared" si="233"/>
        <v>17.889437707066268</v>
      </c>
      <c r="P432" s="117">
        <f t="shared" si="233"/>
        <v>23.91772727586395</v>
      </c>
      <c r="Q432" s="117">
        <f t="shared" si="233"/>
        <v>12.895455155838167</v>
      </c>
      <c r="R432" s="117">
        <f t="shared" ref="R432:V432" si="234">R433+R436+R438+R451</f>
        <v>8.129706217781079</v>
      </c>
      <c r="S432" s="117">
        <f t="shared" si="234"/>
        <v>8.2022528033632991</v>
      </c>
      <c r="T432" s="117">
        <f t="shared" si="234"/>
        <v>9.8679704767882903</v>
      </c>
      <c r="U432" s="117">
        <f t="shared" si="234"/>
        <v>8.8310888876385558</v>
      </c>
      <c r="V432" s="117">
        <f t="shared" si="234"/>
        <v>7.3917490455280808</v>
      </c>
      <c r="W432" s="117">
        <f t="shared" ref="W432" si="235">W433+W436+W438+W451</f>
        <v>9.4533741889031653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3.1040546060510805</v>
      </c>
      <c r="D438" s="122">
        <v>3.2874401350685343</v>
      </c>
      <c r="E438" s="122">
        <v>3.5600595613667316</v>
      </c>
      <c r="F438" s="122">
        <v>3.5252062262332462</v>
      </c>
      <c r="G438" s="122">
        <v>3.661630525667035</v>
      </c>
      <c r="H438" s="122">
        <v>4.0524132156732824</v>
      </c>
      <c r="I438" s="122">
        <v>3.996060862675233</v>
      </c>
      <c r="J438" s="122">
        <v>2.7419152102125803</v>
      </c>
      <c r="K438" s="122">
        <v>4.0097918470268228</v>
      </c>
      <c r="L438" s="122">
        <v>3.496641157348539</v>
      </c>
      <c r="M438" s="122">
        <v>2.6774456529681103</v>
      </c>
      <c r="N438" s="122">
        <v>2.7238769391849731</v>
      </c>
      <c r="O438" s="122">
        <v>2.8760409858489409</v>
      </c>
      <c r="P438" s="122">
        <v>3.7607154714013791</v>
      </c>
      <c r="Q438" s="122">
        <v>2.0910797902937217</v>
      </c>
      <c r="R438" s="122">
        <v>1.6471284954926773</v>
      </c>
      <c r="S438" s="122">
        <v>1.5486254239824722</v>
      </c>
      <c r="T438" s="122">
        <v>1.6219358522890817</v>
      </c>
      <c r="U438" s="122">
        <v>1.3671199121483233</v>
      </c>
      <c r="V438" s="122">
        <v>1.1460459860707892</v>
      </c>
      <c r="W438" s="122">
        <v>2.0276642223990242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3.1038325563003313</v>
      </c>
      <c r="D443" s="101">
        <v>3.2871596068932054</v>
      </c>
      <c r="E443" s="101">
        <v>3.5599062701589541</v>
      </c>
      <c r="F443" s="101">
        <v>3.5248240836701181</v>
      </c>
      <c r="G443" s="101">
        <v>3.6611499813600989</v>
      </c>
      <c r="H443" s="101">
        <v>4.051897559990616</v>
      </c>
      <c r="I443" s="101">
        <v>3.9946782134592418</v>
      </c>
      <c r="J443" s="101">
        <v>2.7414876241629842</v>
      </c>
      <c r="K443" s="101">
        <v>4.0083986462079766</v>
      </c>
      <c r="L443" s="101">
        <v>3.4925896771853249</v>
      </c>
      <c r="M443" s="101">
        <v>2.676306694684353</v>
      </c>
      <c r="N443" s="101">
        <v>2.7238769391849731</v>
      </c>
      <c r="O443" s="101">
        <v>2.8760409858489409</v>
      </c>
      <c r="P443" s="101">
        <v>3.758957361792655</v>
      </c>
      <c r="Q443" s="101">
        <v>2.0905236427489395</v>
      </c>
      <c r="R443" s="101">
        <v>1.6464839564938689</v>
      </c>
      <c r="S443" s="101">
        <v>1.5479441722954579</v>
      </c>
      <c r="T443" s="101">
        <v>1.6210155542232827</v>
      </c>
      <c r="U443" s="101">
        <v>1.3667850871974272</v>
      </c>
      <c r="V443" s="101">
        <v>1.1459050219134097</v>
      </c>
      <c r="W443" s="101">
        <v>2.0266247343145438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2.2204975074906745E-4</v>
      </c>
      <c r="D444" s="104">
        <v>2.8052817532903064E-4</v>
      </c>
      <c r="E444" s="104">
        <v>1.5329120777770754E-4</v>
      </c>
      <c r="F444" s="104">
        <v>3.82142563127968E-4</v>
      </c>
      <c r="G444" s="104">
        <v>4.8054430693599123E-4</v>
      </c>
      <c r="H444" s="104">
        <v>5.1565568266642508E-4</v>
      </c>
      <c r="I444" s="104">
        <v>1.3826492159911548E-3</v>
      </c>
      <c r="J444" s="104">
        <v>4.275860495961947E-4</v>
      </c>
      <c r="K444" s="104">
        <v>1.3932008188462899E-3</v>
      </c>
      <c r="L444" s="104">
        <v>4.0514801632139897E-3</v>
      </c>
      <c r="M444" s="104">
        <v>1.1389582837571311E-3</v>
      </c>
      <c r="N444" s="104">
        <v>0</v>
      </c>
      <c r="O444" s="104">
        <v>0</v>
      </c>
      <c r="P444" s="104">
        <v>1.7581096087239444E-3</v>
      </c>
      <c r="Q444" s="104">
        <v>5.5614754478228807E-4</v>
      </c>
      <c r="R444" s="104">
        <v>6.4453899880826445E-4</v>
      </c>
      <c r="S444" s="104">
        <v>6.8125168701431806E-4</v>
      </c>
      <c r="T444" s="104">
        <v>9.202980657988894E-4</v>
      </c>
      <c r="U444" s="104">
        <v>3.3482495089603108E-4</v>
      </c>
      <c r="V444" s="104">
        <v>1.4096415737961139E-4</v>
      </c>
      <c r="W444" s="104">
        <v>1.0394880844802157E-3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2.2204975074906745E-4</v>
      </c>
      <c r="D445" s="98">
        <v>2.8052817532903064E-4</v>
      </c>
      <c r="E445" s="98">
        <v>1.5329120777770754E-4</v>
      </c>
      <c r="F445" s="98">
        <v>3.82142563127968E-4</v>
      </c>
      <c r="G445" s="98">
        <v>4.8054430693599123E-4</v>
      </c>
      <c r="H445" s="98">
        <v>5.1565568266642508E-4</v>
      </c>
      <c r="I445" s="98">
        <v>1.3826492159911548E-3</v>
      </c>
      <c r="J445" s="98">
        <v>4.275860495961947E-4</v>
      </c>
      <c r="K445" s="98">
        <v>1.3932008188462899E-3</v>
      </c>
      <c r="L445" s="98">
        <v>4.0514801632139897E-3</v>
      </c>
      <c r="M445" s="98">
        <v>1.1389582837571311E-3</v>
      </c>
      <c r="N445" s="98">
        <v>0</v>
      </c>
      <c r="O445" s="98">
        <v>0</v>
      </c>
      <c r="P445" s="98">
        <v>1.7581096087239444E-3</v>
      </c>
      <c r="Q445" s="98">
        <v>5.5614754478228807E-4</v>
      </c>
      <c r="R445" s="98">
        <v>6.4453899880826445E-4</v>
      </c>
      <c r="S445" s="98">
        <v>6.8125168701431806E-4</v>
      </c>
      <c r="T445" s="98">
        <v>9.202980657988894E-4</v>
      </c>
      <c r="U445" s="98">
        <v>3.3482495089603108E-4</v>
      </c>
      <c r="V445" s="98">
        <v>1.4096415737961139E-4</v>
      </c>
      <c r="W445" s="98">
        <v>1.0394880844802157E-3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7.9949709348204943</v>
      </c>
      <c r="D451" s="122">
        <v>12.170009880164612</v>
      </c>
      <c r="E451" s="122">
        <v>12.925288223078859</v>
      </c>
      <c r="F451" s="122">
        <v>11.810732703638129</v>
      </c>
      <c r="G451" s="122">
        <v>9.9023985858794621</v>
      </c>
      <c r="H451" s="122">
        <v>11.730508382990404</v>
      </c>
      <c r="I451" s="122">
        <v>14.564876120413885</v>
      </c>
      <c r="J451" s="122">
        <v>14.279023221590728</v>
      </c>
      <c r="K451" s="122">
        <v>15.211734085340728</v>
      </c>
      <c r="L451" s="122">
        <v>19.848008561396437</v>
      </c>
      <c r="M451" s="122">
        <v>14.99082893502948</v>
      </c>
      <c r="N451" s="122">
        <v>15.279796414388235</v>
      </c>
      <c r="O451" s="122">
        <v>15.013396721217326</v>
      </c>
      <c r="P451" s="122">
        <v>20.15701180446257</v>
      </c>
      <c r="Q451" s="122">
        <v>10.804375365544445</v>
      </c>
      <c r="R451" s="122">
        <v>6.4825777222884025</v>
      </c>
      <c r="S451" s="122">
        <v>6.6536273793808265</v>
      </c>
      <c r="T451" s="122">
        <v>8.2460346244992078</v>
      </c>
      <c r="U451" s="122">
        <v>7.4639689754902321</v>
      </c>
      <c r="V451" s="122">
        <v>6.2457030594572913</v>
      </c>
      <c r="W451" s="122">
        <v>7.4257099665041419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7.9949709348204943</v>
      </c>
      <c r="D453" s="98">
        <v>12.170009880164612</v>
      </c>
      <c r="E453" s="98">
        <v>12.925288223078859</v>
      </c>
      <c r="F453" s="98">
        <v>11.810732703638129</v>
      </c>
      <c r="G453" s="98">
        <v>9.9023985858794621</v>
      </c>
      <c r="H453" s="98">
        <v>11.730508382990404</v>
      </c>
      <c r="I453" s="98">
        <v>14.564876120413885</v>
      </c>
      <c r="J453" s="98">
        <v>14.279023221590728</v>
      </c>
      <c r="K453" s="98">
        <v>15.211734085340728</v>
      </c>
      <c r="L453" s="98">
        <v>19.848008561396437</v>
      </c>
      <c r="M453" s="98">
        <v>14.99082893502948</v>
      </c>
      <c r="N453" s="98">
        <v>15.279796414388235</v>
      </c>
      <c r="O453" s="98">
        <v>15.013396721217326</v>
      </c>
      <c r="P453" s="98">
        <v>20.15701180446257</v>
      </c>
      <c r="Q453" s="98">
        <v>10.804375365544445</v>
      </c>
      <c r="R453" s="98">
        <v>6.4825777222884025</v>
      </c>
      <c r="S453" s="98">
        <v>6.6536273793808265</v>
      </c>
      <c r="T453" s="98">
        <v>8.2460346244992078</v>
      </c>
      <c r="U453" s="98">
        <v>7.4639689754902321</v>
      </c>
      <c r="V453" s="98">
        <v>6.2457030594572913</v>
      </c>
      <c r="W453" s="98">
        <v>7.4257099665041419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17259.078690692353</v>
      </c>
      <c r="D456" s="117">
        <f t="shared" si="240"/>
        <v>16017.587095929166</v>
      </c>
      <c r="E456" s="117">
        <f t="shared" si="240"/>
        <v>16910.609613887525</v>
      </c>
      <c r="F456" s="117">
        <f t="shared" si="240"/>
        <v>16951.750521946262</v>
      </c>
      <c r="G456" s="117">
        <f t="shared" si="240"/>
        <v>16224.014784068622</v>
      </c>
      <c r="H456" s="117">
        <f t="shared" si="240"/>
        <v>15008.942294330942</v>
      </c>
      <c r="I456" s="117">
        <f t="shared" si="240"/>
        <v>13953.981930215215</v>
      </c>
      <c r="J456" s="117">
        <f t="shared" si="240"/>
        <v>14412.99060236816</v>
      </c>
      <c r="K456" s="117">
        <f t="shared" si="240"/>
        <v>13976.705232921018</v>
      </c>
      <c r="L456" s="117">
        <f t="shared" si="240"/>
        <v>15075.22768034002</v>
      </c>
      <c r="M456" s="117">
        <f t="shared" si="240"/>
        <v>12351.367069604779</v>
      </c>
      <c r="N456" s="117">
        <f t="shared" si="240"/>
        <v>13568.535558524671</v>
      </c>
      <c r="O456" s="117">
        <f t="shared" si="240"/>
        <v>14256.703793970595</v>
      </c>
      <c r="P456" s="117">
        <f t="shared" si="240"/>
        <v>11173.576810079971</v>
      </c>
      <c r="Q456" s="117">
        <f t="shared" si="240"/>
        <v>11403.661305634383</v>
      </c>
      <c r="R456" s="117">
        <f t="shared" ref="R456:V456" si="241">R457+R460+R462+R475</f>
        <v>11605.69379231291</v>
      </c>
      <c r="S456" s="117">
        <f t="shared" si="241"/>
        <v>10996.602815876231</v>
      </c>
      <c r="T456" s="117">
        <f t="shared" si="241"/>
        <v>10360.391804778321</v>
      </c>
      <c r="U456" s="117">
        <f t="shared" si="241"/>
        <v>10072.529785170585</v>
      </c>
      <c r="V456" s="117">
        <f t="shared" si="241"/>
        <v>9024.6728642144299</v>
      </c>
      <c r="W456" s="117">
        <f t="shared" ref="W456" si="242">W457+W460+W462+W475</f>
        <v>9602.0090694342762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15196.62233664654</v>
      </c>
      <c r="D457" s="122">
        <f t="shared" si="243"/>
        <v>13938.188251938167</v>
      </c>
      <c r="E457" s="122">
        <f t="shared" si="243"/>
        <v>14809.698850408151</v>
      </c>
      <c r="F457" s="122">
        <f t="shared" si="243"/>
        <v>14908.020107338656</v>
      </c>
      <c r="G457" s="122">
        <f t="shared" si="243"/>
        <v>14268.812531416454</v>
      </c>
      <c r="H457" s="122">
        <f t="shared" si="243"/>
        <v>13017.049799719833</v>
      </c>
      <c r="I457" s="122">
        <f t="shared" si="243"/>
        <v>11924.146307948962</v>
      </c>
      <c r="J457" s="122">
        <f t="shared" si="243"/>
        <v>12363.47595268538</v>
      </c>
      <c r="K457" s="122">
        <f t="shared" si="243"/>
        <v>12130.678118804995</v>
      </c>
      <c r="L457" s="122">
        <f t="shared" si="243"/>
        <v>12984.490488468917</v>
      </c>
      <c r="M457" s="122">
        <f t="shared" si="243"/>
        <v>10187.306287613788</v>
      </c>
      <c r="N457" s="122">
        <f t="shared" si="243"/>
        <v>11283.141398631589</v>
      </c>
      <c r="O457" s="122">
        <f t="shared" si="243"/>
        <v>11875.677730324735</v>
      </c>
      <c r="P457" s="122">
        <f t="shared" si="243"/>
        <v>9082.4908339645026</v>
      </c>
      <c r="Q457" s="122">
        <f t="shared" si="243"/>
        <v>9242.9366560525668</v>
      </c>
      <c r="R457" s="122">
        <f t="shared" ref="R457:V457" si="244">SUM(R458:R459)</f>
        <v>9476.8203577377571</v>
      </c>
      <c r="S457" s="122">
        <f t="shared" si="244"/>
        <v>8743.4266096290994</v>
      </c>
      <c r="T457" s="122">
        <f t="shared" si="244"/>
        <v>8126.4146568994956</v>
      </c>
      <c r="U457" s="122">
        <f t="shared" si="244"/>
        <v>7847.1158872099331</v>
      </c>
      <c r="V457" s="122">
        <f t="shared" si="244"/>
        <v>6733.6723061871862</v>
      </c>
      <c r="W457" s="122">
        <f t="shared" ref="W457" si="245">SUM(W458:W459)</f>
        <v>7362.5972165413159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15108.176183751724</v>
      </c>
      <c r="D458" s="98">
        <v>13856.562678305234</v>
      </c>
      <c r="E458" s="98">
        <v>14725.335559815801</v>
      </c>
      <c r="F458" s="98">
        <v>14820.746923300474</v>
      </c>
      <c r="G458" s="98">
        <v>14185.588617180607</v>
      </c>
      <c r="H458" s="98">
        <v>12941.065538994297</v>
      </c>
      <c r="I458" s="98">
        <v>11853.255701813619</v>
      </c>
      <c r="J458" s="98">
        <v>12289.739291697069</v>
      </c>
      <c r="K458" s="98">
        <v>12059.140246187011</v>
      </c>
      <c r="L458" s="98">
        <v>12907.007009492125</v>
      </c>
      <c r="M458" s="98">
        <v>10126.242929545106</v>
      </c>
      <c r="N458" s="98">
        <v>11215.256352844253</v>
      </c>
      <c r="O458" s="98">
        <v>11804.075334367053</v>
      </c>
      <c r="P458" s="98">
        <v>9027.4957899446108</v>
      </c>
      <c r="Q458" s="98">
        <v>9186.6223539687762</v>
      </c>
      <c r="R458" s="98">
        <v>9418.4023325654016</v>
      </c>
      <c r="S458" s="98">
        <v>8688.8080615443487</v>
      </c>
      <c r="T458" s="98">
        <v>8074.9411333460466</v>
      </c>
      <c r="U458" s="98">
        <v>7796.7644232313014</v>
      </c>
      <c r="V458" s="98">
        <v>6690.0136266556292</v>
      </c>
      <c r="W458" s="98">
        <v>7314.4538935839792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88.446152894816038</v>
      </c>
      <c r="D459" s="98">
        <v>81.625573632933765</v>
      </c>
      <c r="E459" s="98">
        <v>84.363290592349102</v>
      </c>
      <c r="F459" s="98">
        <v>87.273184038182791</v>
      </c>
      <c r="G459" s="98">
        <v>83.223914235846109</v>
      </c>
      <c r="H459" s="98">
        <v>75.984260725535094</v>
      </c>
      <c r="I459" s="98">
        <v>70.89060613534302</v>
      </c>
      <c r="J459" s="98">
        <v>73.736660988310618</v>
      </c>
      <c r="K459" s="98">
        <v>71.537872617984064</v>
      </c>
      <c r="L459" s="98">
        <v>77.483478976791204</v>
      </c>
      <c r="M459" s="98">
        <v>61.063358068682227</v>
      </c>
      <c r="N459" s="98">
        <v>67.885045787336196</v>
      </c>
      <c r="O459" s="98">
        <v>71.602395957681821</v>
      </c>
      <c r="P459" s="98">
        <v>54.995044019891338</v>
      </c>
      <c r="Q459" s="98">
        <v>56.314302083791389</v>
      </c>
      <c r="R459" s="98">
        <v>58.41802517235471</v>
      </c>
      <c r="S459" s="98">
        <v>54.618548084750913</v>
      </c>
      <c r="T459" s="98">
        <v>51.473523553449034</v>
      </c>
      <c r="U459" s="98">
        <v>50.35146397863199</v>
      </c>
      <c r="V459" s="98">
        <v>43.658679531557212</v>
      </c>
      <c r="W459" s="98">
        <v>48.143322957337169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3.8681054651813089</v>
      </c>
      <c r="D460" s="122">
        <f t="shared" si="246"/>
        <v>9.615783640544274</v>
      </c>
      <c r="E460" s="122">
        <f t="shared" si="246"/>
        <v>6.2827750485197109</v>
      </c>
      <c r="F460" s="122">
        <f t="shared" si="246"/>
        <v>2.5272204952755701</v>
      </c>
      <c r="G460" s="122">
        <f t="shared" si="246"/>
        <v>2.9078152307806659</v>
      </c>
      <c r="H460" s="122">
        <f t="shared" si="246"/>
        <v>4.8494180838162055</v>
      </c>
      <c r="I460" s="122">
        <f t="shared" si="246"/>
        <v>1.0664927186052247</v>
      </c>
      <c r="J460" s="122">
        <f t="shared" si="246"/>
        <v>5.4542548234488404</v>
      </c>
      <c r="K460" s="122">
        <f t="shared" si="246"/>
        <v>19.72429562893095</v>
      </c>
      <c r="L460" s="122">
        <f t="shared" si="246"/>
        <v>11.33549698548973</v>
      </c>
      <c r="M460" s="122">
        <f t="shared" si="246"/>
        <v>7.9337984771233554</v>
      </c>
      <c r="N460" s="122">
        <f t="shared" si="246"/>
        <v>6.9055260629846194</v>
      </c>
      <c r="O460" s="122">
        <f t="shared" si="246"/>
        <v>13.305134585473985</v>
      </c>
      <c r="P460" s="122">
        <f t="shared" si="246"/>
        <v>5.5925034237116256</v>
      </c>
      <c r="Q460" s="122">
        <f t="shared" si="246"/>
        <v>8.2689548952536036</v>
      </c>
      <c r="R460" s="122">
        <f t="shared" si="246"/>
        <v>24.61865623637372</v>
      </c>
      <c r="S460" s="122">
        <f t="shared" si="246"/>
        <v>29.749191996550405</v>
      </c>
      <c r="T460" s="122">
        <f t="shared" si="246"/>
        <v>23.178287504139497</v>
      </c>
      <c r="U460" s="122">
        <f t="shared" si="246"/>
        <v>53.476956689662586</v>
      </c>
      <c r="V460" s="122">
        <f t="shared" si="246"/>
        <v>26.274567275128554</v>
      </c>
      <c r="W460" s="122">
        <f t="shared" si="246"/>
        <v>78.737086072624933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3.8681054651813089</v>
      </c>
      <c r="D461" s="98">
        <f>RES_hhdet_in_fech!D86</f>
        <v>9.615783640544274</v>
      </c>
      <c r="E461" s="98">
        <f>RES_hhdet_in_fech!E86</f>
        <v>6.2827750485197109</v>
      </c>
      <c r="F461" s="98">
        <f>RES_hhdet_in_fech!F86</f>
        <v>2.5272204952755701</v>
      </c>
      <c r="G461" s="98">
        <f>RES_hhdet_in_fech!G86</f>
        <v>2.9078152307806659</v>
      </c>
      <c r="H461" s="98">
        <f>RES_hhdet_in_fech!H86</f>
        <v>4.8494180838162055</v>
      </c>
      <c r="I461" s="98">
        <f>RES_hhdet_in_fech!I86</f>
        <v>1.0664927186052247</v>
      </c>
      <c r="J461" s="98">
        <f>RES_hhdet_in_fech!J86</f>
        <v>5.4542548234488404</v>
      </c>
      <c r="K461" s="98">
        <f>RES_hhdet_in_fech!K86</f>
        <v>19.72429562893095</v>
      </c>
      <c r="L461" s="98">
        <f>RES_hhdet_in_fech!L86</f>
        <v>11.33549698548973</v>
      </c>
      <c r="M461" s="98">
        <f>RES_hhdet_in_fech!M86</f>
        <v>7.9337984771233554</v>
      </c>
      <c r="N461" s="98">
        <f>RES_hhdet_in_fech!N86</f>
        <v>6.9055260629846194</v>
      </c>
      <c r="O461" s="98">
        <f>RES_hhdet_in_fech!O86</f>
        <v>13.305134585473985</v>
      </c>
      <c r="P461" s="98">
        <f>RES_hhdet_in_fech!P86</f>
        <v>5.5925034237116256</v>
      </c>
      <c r="Q461" s="98">
        <f>RES_hhdet_in_fech!Q86</f>
        <v>8.2689548952536036</v>
      </c>
      <c r="R461" s="98">
        <f>RES_hhdet_in_fech!R86</f>
        <v>24.61865623637372</v>
      </c>
      <c r="S461" s="98">
        <f>RES_hhdet_in_fech!S86</f>
        <v>29.749191996550405</v>
      </c>
      <c r="T461" s="98">
        <f>RES_hhdet_in_fech!T86</f>
        <v>23.178287504139497</v>
      </c>
      <c r="U461" s="98">
        <f>RES_hhdet_in_fech!U86</f>
        <v>53.476956689662586</v>
      </c>
      <c r="V461" s="98">
        <f>RES_hhdet_in_fech!V86</f>
        <v>26.274567275128554</v>
      </c>
      <c r="W461" s="98">
        <f>RES_hhdet_in_fech!W86</f>
        <v>78.737086072624933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1248.4100180650332</v>
      </c>
      <c r="D462" s="122">
        <v>1244.7991033146375</v>
      </c>
      <c r="E462" s="122">
        <v>1301.8506233356145</v>
      </c>
      <c r="F462" s="122">
        <v>1310.2451781831401</v>
      </c>
      <c r="G462" s="122">
        <v>1219.112926039028</v>
      </c>
      <c r="H462" s="122">
        <v>1250.3619546029536</v>
      </c>
      <c r="I462" s="122">
        <v>1254.7026195447595</v>
      </c>
      <c r="J462" s="122">
        <v>1269.1002787445761</v>
      </c>
      <c r="K462" s="122">
        <v>1178.1190541658598</v>
      </c>
      <c r="L462" s="122">
        <v>1275.038166524087</v>
      </c>
      <c r="M462" s="122">
        <v>1354.015881624279</v>
      </c>
      <c r="N462" s="122">
        <v>1444.2933857909932</v>
      </c>
      <c r="O462" s="122">
        <v>1516.0081300364079</v>
      </c>
      <c r="P462" s="122">
        <v>1335.1226854783474</v>
      </c>
      <c r="Q462" s="122">
        <v>1382.2388500560221</v>
      </c>
      <c r="R462" s="122">
        <v>1376.6074485209285</v>
      </c>
      <c r="S462" s="122">
        <v>1452.3581763129139</v>
      </c>
      <c r="T462" s="122">
        <v>1444.413130583169</v>
      </c>
      <c r="U462" s="122">
        <v>1425.9627441984355</v>
      </c>
      <c r="V462" s="122">
        <v>1489.942813645918</v>
      </c>
      <c r="W462" s="122">
        <v>1436.8376326566654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1334.0994353568703</v>
      </c>
      <c r="D463" s="98">
        <v>1313.5463259230726</v>
      </c>
      <c r="E463" s="98">
        <v>1387.8999251718594</v>
      </c>
      <c r="F463" s="98">
        <v>1332.9886075504392</v>
      </c>
      <c r="G463" s="98">
        <v>1245.4946316937428</v>
      </c>
      <c r="H463" s="98">
        <v>1236.783691475182</v>
      </c>
      <c r="I463" s="98">
        <v>1248.3964909424117</v>
      </c>
      <c r="J463" s="98">
        <v>1210.3033698054037</v>
      </c>
      <c r="K463" s="98">
        <v>1179.6392369188616</v>
      </c>
      <c r="L463" s="98">
        <v>1406.8788837800055</v>
      </c>
      <c r="M463" s="98">
        <v>1369.0222338064884</v>
      </c>
      <c r="N463" s="98">
        <v>1301.1828718132936</v>
      </c>
      <c r="O463" s="98">
        <v>1327.5056387957932</v>
      </c>
      <c r="P463" s="98">
        <v>1318.5839418161518</v>
      </c>
      <c r="Q463" s="98">
        <v>1290.671232078138</v>
      </c>
      <c r="R463" s="98">
        <v>1275.8653890895787</v>
      </c>
      <c r="S463" s="98">
        <v>1313.5551139182742</v>
      </c>
      <c r="T463" s="98">
        <v>1317.6772403738157</v>
      </c>
      <c r="U463" s="98">
        <v>1275.112996649282</v>
      </c>
      <c r="V463" s="98">
        <v>1223.5389531456083</v>
      </c>
      <c r="W463" s="98">
        <v>1519.3839800797914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1039.9573693127652</v>
      </c>
      <c r="F464" s="98">
        <v>0</v>
      </c>
      <c r="G464" s="98">
        <v>949.161129291267</v>
      </c>
      <c r="H464" s="98">
        <v>952.59673988658983</v>
      </c>
      <c r="I464" s="98">
        <v>990.04877752455332</v>
      </c>
      <c r="J464" s="98">
        <v>966.88658601651821</v>
      </c>
      <c r="K464" s="98">
        <v>949.90652511662506</v>
      </c>
      <c r="L464" s="98">
        <v>1227.6258760596359</v>
      </c>
      <c r="M464" s="98">
        <v>1128.3383211517673</v>
      </c>
      <c r="N464" s="98">
        <v>0</v>
      </c>
      <c r="O464" s="98">
        <v>0</v>
      </c>
      <c r="P464" s="98">
        <v>1112.1374585647718</v>
      </c>
      <c r="Q464" s="98">
        <v>0</v>
      </c>
      <c r="R464" s="98">
        <v>0</v>
      </c>
      <c r="S464" s="98">
        <v>0</v>
      </c>
      <c r="T464" s="98">
        <v>1175.8643439417492</v>
      </c>
      <c r="U464" s="98">
        <v>1150.4738580969179</v>
      </c>
      <c r="V464" s="98">
        <v>1117.1559074476772</v>
      </c>
      <c r="W464" s="98">
        <v>1404.2850427896196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333.24552842102042</v>
      </c>
      <c r="F465" s="101">
        <v>0</v>
      </c>
      <c r="G465" s="101">
        <v>266.34716999840794</v>
      </c>
      <c r="H465" s="101">
        <v>252.85614024671088</v>
      </c>
      <c r="I465" s="101">
        <v>308.65889470913208</v>
      </c>
      <c r="J465" s="101">
        <v>277.39405676440839</v>
      </c>
      <c r="K465" s="101">
        <v>248.5017169551391</v>
      </c>
      <c r="L465" s="101">
        <v>635.55179285057022</v>
      </c>
      <c r="M465" s="101">
        <v>274.86577484832287</v>
      </c>
      <c r="N465" s="101">
        <v>0</v>
      </c>
      <c r="O465" s="101">
        <v>0</v>
      </c>
      <c r="P465" s="101">
        <v>251.43158874214095</v>
      </c>
      <c r="Q465" s="101">
        <v>0</v>
      </c>
      <c r="R465" s="101">
        <v>0</v>
      </c>
      <c r="S465" s="101">
        <v>0</v>
      </c>
      <c r="T465" s="101">
        <v>300.48777029542481</v>
      </c>
      <c r="U465" s="101">
        <v>268.59304844942164</v>
      </c>
      <c r="V465" s="101">
        <v>267.40029307205987</v>
      </c>
      <c r="W465" s="101">
        <v>345.46350663635485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706.71184089174483</v>
      </c>
      <c r="F466" s="104">
        <v>0</v>
      </c>
      <c r="G466" s="104">
        <v>682.81395929285918</v>
      </c>
      <c r="H466" s="104">
        <v>699.74059963987895</v>
      </c>
      <c r="I466" s="104">
        <v>681.38988281542129</v>
      </c>
      <c r="J466" s="104">
        <v>689.49252925210976</v>
      </c>
      <c r="K466" s="104">
        <v>701.40480816148579</v>
      </c>
      <c r="L466" s="104">
        <v>592.07408320906575</v>
      </c>
      <c r="M466" s="104">
        <v>853.47254630344469</v>
      </c>
      <c r="N466" s="104">
        <v>0</v>
      </c>
      <c r="O466" s="104">
        <v>0</v>
      </c>
      <c r="P466" s="104">
        <v>860.70586982263103</v>
      </c>
      <c r="Q466" s="104">
        <v>0</v>
      </c>
      <c r="R466" s="104">
        <v>0</v>
      </c>
      <c r="S466" s="104">
        <v>0</v>
      </c>
      <c r="T466" s="104">
        <v>875.37657364632423</v>
      </c>
      <c r="U466" s="104">
        <v>881.88080964749622</v>
      </c>
      <c r="V466" s="104">
        <v>849.75561437561748</v>
      </c>
      <c r="W466" s="104">
        <v>1058.8215361532648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1379.1905131085582</v>
      </c>
      <c r="D467" s="101">
        <v>1431.4650042016947</v>
      </c>
      <c r="E467" s="101">
        <v>1405.5031913496712</v>
      </c>
      <c r="F467" s="101">
        <v>1441.1556015268775</v>
      </c>
      <c r="G467" s="101">
        <v>1412.9090888714741</v>
      </c>
      <c r="H467" s="101">
        <v>1387.8926636655281</v>
      </c>
      <c r="I467" s="101">
        <v>1447.4694584920951</v>
      </c>
      <c r="J467" s="101">
        <v>1369.4010595665445</v>
      </c>
      <c r="K467" s="101">
        <v>1386.9139600445385</v>
      </c>
      <c r="L467" s="101">
        <v>1464.7061626967688</v>
      </c>
      <c r="M467" s="101">
        <v>1564.8284137072712</v>
      </c>
      <c r="N467" s="101">
        <v>1515.546773435959</v>
      </c>
      <c r="O467" s="101">
        <v>1490.2142330928693</v>
      </c>
      <c r="P467" s="101">
        <v>1448.6229546890781</v>
      </c>
      <c r="Q467" s="101">
        <v>1396.2780535497193</v>
      </c>
      <c r="R467" s="101">
        <v>1393.3341942165064</v>
      </c>
      <c r="S467" s="101">
        <v>1453.2596007457646</v>
      </c>
      <c r="T467" s="101">
        <v>1476.8228266763449</v>
      </c>
      <c r="U467" s="101">
        <v>1398.2892715969269</v>
      </c>
      <c r="V467" s="101">
        <v>1417.3880754601405</v>
      </c>
      <c r="W467" s="101">
        <v>1455.8704196563465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985.35115575101315</v>
      </c>
      <c r="D468" s="104">
        <v>1013.4768800633316</v>
      </c>
      <c r="E468" s="104">
        <v>1009.795903507396</v>
      </c>
      <c r="F468" s="104">
        <v>1034.0267267565052</v>
      </c>
      <c r="G468" s="104">
        <v>1006.0278474931729</v>
      </c>
      <c r="H468" s="104">
        <v>986.08933106707366</v>
      </c>
      <c r="I468" s="104">
        <v>1054.2129303232148</v>
      </c>
      <c r="J468" s="104">
        <v>991.53691814418892</v>
      </c>
      <c r="K468" s="104">
        <v>999.28225054794586</v>
      </c>
      <c r="L468" s="104">
        <v>1183.7130102934477</v>
      </c>
      <c r="M468" s="104">
        <v>1139.0961213599733</v>
      </c>
      <c r="N468" s="104">
        <v>0</v>
      </c>
      <c r="O468" s="104">
        <v>0</v>
      </c>
      <c r="P468" s="104">
        <v>1127.752828773157</v>
      </c>
      <c r="Q468" s="104">
        <v>1125.5106728017495</v>
      </c>
      <c r="R468" s="104">
        <v>1137.2329454094727</v>
      </c>
      <c r="S468" s="104">
        <v>1213.8442684355139</v>
      </c>
      <c r="T468" s="104">
        <v>1251.0173148396259</v>
      </c>
      <c r="U468" s="104">
        <v>1192.6065683542506</v>
      </c>
      <c r="V468" s="104">
        <v>1219.7746368156577</v>
      </c>
      <c r="W468" s="104">
        <v>1259.7149863447048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325.83458171783087</v>
      </c>
      <c r="D469" s="98">
        <v>308.73412498792771</v>
      </c>
      <c r="E469" s="98">
        <v>337.40801148465283</v>
      </c>
      <c r="F469" s="98">
        <v>336.45233591122371</v>
      </c>
      <c r="G469" s="98">
        <v>302.20631583527722</v>
      </c>
      <c r="H469" s="98">
        <v>283.75136614414129</v>
      </c>
      <c r="I469" s="98">
        <v>358.03973773115462</v>
      </c>
      <c r="J469" s="98">
        <v>313.71870751613739</v>
      </c>
      <c r="K469" s="98">
        <v>292.05360158275045</v>
      </c>
      <c r="L469" s="98">
        <v>660.56885393457208</v>
      </c>
      <c r="M469" s="98">
        <v>313.36895903689333</v>
      </c>
      <c r="N469" s="98">
        <v>0</v>
      </c>
      <c r="O469" s="98">
        <v>0</v>
      </c>
      <c r="P469" s="98">
        <v>276.41146717290894</v>
      </c>
      <c r="Q469" s="98">
        <v>306.0329419694753</v>
      </c>
      <c r="R469" s="98">
        <v>283.73789347079781</v>
      </c>
      <c r="S469" s="98">
        <v>333.22165826060825</v>
      </c>
      <c r="T469" s="98">
        <v>337.61007872530712</v>
      </c>
      <c r="U469" s="98">
        <v>294.79217370666578</v>
      </c>
      <c r="V469" s="98">
        <v>310.27504265630245</v>
      </c>
      <c r="W469" s="98">
        <v>326.85837687728457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659.51657403318234</v>
      </c>
      <c r="D470" s="98">
        <v>704.74275507540381</v>
      </c>
      <c r="E470" s="98">
        <v>672.38789202274313</v>
      </c>
      <c r="F470" s="98">
        <v>697.57439084528164</v>
      </c>
      <c r="G470" s="98">
        <v>703.82153165789543</v>
      </c>
      <c r="H470" s="98">
        <v>702.33796492293254</v>
      </c>
      <c r="I470" s="98">
        <v>696.1731925920601</v>
      </c>
      <c r="J470" s="98">
        <v>677.81821062805159</v>
      </c>
      <c r="K470" s="98">
        <v>707.22864896519525</v>
      </c>
      <c r="L470" s="98">
        <v>523.14415635887565</v>
      </c>
      <c r="M470" s="98">
        <v>825.72716232307994</v>
      </c>
      <c r="N470" s="98">
        <v>0</v>
      </c>
      <c r="O470" s="98">
        <v>0</v>
      </c>
      <c r="P470" s="98">
        <v>851.34136160024821</v>
      </c>
      <c r="Q470" s="98">
        <v>819.47773083227423</v>
      </c>
      <c r="R470" s="98">
        <v>853.49505193867481</v>
      </c>
      <c r="S470" s="98">
        <v>880.62261017490562</v>
      </c>
      <c r="T470" s="98">
        <v>913.40723611431883</v>
      </c>
      <c r="U470" s="98">
        <v>897.814394647585</v>
      </c>
      <c r="V470" s="98">
        <v>909.49959415935507</v>
      </c>
      <c r="W470" s="98">
        <v>932.8566094674203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1240.084836005431</v>
      </c>
      <c r="D471" s="101">
        <v>1235.7350051734336</v>
      </c>
      <c r="E471" s="101">
        <v>1303.3974694631388</v>
      </c>
      <c r="F471" s="101">
        <v>1309.180330535816</v>
      </c>
      <c r="G471" s="101">
        <v>1212.8961328757384</v>
      </c>
      <c r="H471" s="101">
        <v>1259.352476585839</v>
      </c>
      <c r="I471" s="101">
        <v>1270.364702179206</v>
      </c>
      <c r="J471" s="101">
        <v>1291.3180510771081</v>
      </c>
      <c r="K471" s="101">
        <v>1192.6578455906968</v>
      </c>
      <c r="L471" s="101">
        <v>1304.3624280520669</v>
      </c>
      <c r="M471" s="101">
        <v>1394.1692438626926</v>
      </c>
      <c r="N471" s="101">
        <v>1474.8238501641927</v>
      </c>
      <c r="O471" s="101">
        <v>1543.8069476526846</v>
      </c>
      <c r="P471" s="101">
        <v>1367.0252716528353</v>
      </c>
      <c r="Q471" s="101">
        <v>1416.8567885855941</v>
      </c>
      <c r="R471" s="101">
        <v>1413.9823244580828</v>
      </c>
      <c r="S471" s="101">
        <v>1488.2095440638166</v>
      </c>
      <c r="T471" s="101">
        <v>1491.9429852548021</v>
      </c>
      <c r="U471" s="101">
        <v>1465.6823210347509</v>
      </c>
      <c r="V471" s="101">
        <v>1521.9214114576478</v>
      </c>
      <c r="W471" s="101">
        <v>1471.6089895638929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958.27339364234319</v>
      </c>
      <c r="D472" s="104">
        <v>948.24606200750839</v>
      </c>
      <c r="E472" s="104">
        <v>1010.7843088191396</v>
      </c>
      <c r="F472" s="104">
        <v>1013.85975574566</v>
      </c>
      <c r="G472" s="104">
        <v>933.44298066353224</v>
      </c>
      <c r="H472" s="104">
        <v>967.17013674589498</v>
      </c>
      <c r="I472" s="104">
        <v>993.05691172113552</v>
      </c>
      <c r="J472" s="104">
        <v>1004.214290349089</v>
      </c>
      <c r="K472" s="104">
        <v>922.43106678021616</v>
      </c>
      <c r="L472" s="104">
        <v>1100.4678293223371</v>
      </c>
      <c r="M472" s="104">
        <v>1080.2445417421811</v>
      </c>
      <c r="N472" s="104">
        <v>1170.6921933544395</v>
      </c>
      <c r="O472" s="104">
        <v>1239.0671979288511</v>
      </c>
      <c r="P472" s="104">
        <v>1082.3336570436402</v>
      </c>
      <c r="Q472" s="104">
        <v>1144.2200106634193</v>
      </c>
      <c r="R472" s="104">
        <v>1145.2969929005758</v>
      </c>
      <c r="S472" s="104">
        <v>1223.4459897414829</v>
      </c>
      <c r="T472" s="104">
        <v>1235.6334806244788</v>
      </c>
      <c r="U472" s="104">
        <v>1216.2442440783532</v>
      </c>
      <c r="V472" s="104">
        <v>1272.0612850264129</v>
      </c>
      <c r="W472" s="104">
        <v>1237.0749844162431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293.01283044499979</v>
      </c>
      <c r="D473" s="98">
        <v>266.37130467973316</v>
      </c>
      <c r="E473" s="98">
        <v>312.98603297313196</v>
      </c>
      <c r="F473" s="98">
        <v>305.69539339144183</v>
      </c>
      <c r="G473" s="98">
        <v>259.27190695597648</v>
      </c>
      <c r="H473" s="98">
        <v>257.38150011874308</v>
      </c>
      <c r="I473" s="98">
        <v>314.25277578016176</v>
      </c>
      <c r="J473" s="98">
        <v>296.14472557545281</v>
      </c>
      <c r="K473" s="98">
        <v>250.7013503481391</v>
      </c>
      <c r="L473" s="98">
        <v>588.25836997566705</v>
      </c>
      <c r="M473" s="98">
        <v>278.63932483972155</v>
      </c>
      <c r="N473" s="98">
        <v>373.75511854491435</v>
      </c>
      <c r="O473" s="98">
        <v>407.82414566861905</v>
      </c>
      <c r="P473" s="98">
        <v>260.3661913586995</v>
      </c>
      <c r="Q473" s="98">
        <v>310.71129646498702</v>
      </c>
      <c r="R473" s="98">
        <v>287.89664969904032</v>
      </c>
      <c r="S473" s="98">
        <v>341.1193037576686</v>
      </c>
      <c r="T473" s="98">
        <v>340.96772639283</v>
      </c>
      <c r="U473" s="98">
        <v>309.32897368243022</v>
      </c>
      <c r="V473" s="98">
        <v>333.52789544060602</v>
      </c>
      <c r="W473" s="98">
        <v>330.34905159797751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665.26056319734323</v>
      </c>
      <c r="D474" s="98">
        <v>681.87475732777523</v>
      </c>
      <c r="E474" s="98">
        <v>697.79827584600775</v>
      </c>
      <c r="F474" s="98">
        <v>708.16436235421816</v>
      </c>
      <c r="G474" s="98">
        <v>674.17107370755571</v>
      </c>
      <c r="H474" s="98">
        <v>709.78863662715185</v>
      </c>
      <c r="I474" s="98">
        <v>678.80413594097399</v>
      </c>
      <c r="J474" s="98">
        <v>708.06956477363599</v>
      </c>
      <c r="K474" s="98">
        <v>671.72971643207688</v>
      </c>
      <c r="L474" s="98">
        <v>512.2094593466702</v>
      </c>
      <c r="M474" s="98">
        <v>801.60521690245935</v>
      </c>
      <c r="N474" s="98">
        <v>796.93707480952514</v>
      </c>
      <c r="O474" s="98">
        <v>831.24305226023228</v>
      </c>
      <c r="P474" s="98">
        <v>821.96746568494063</v>
      </c>
      <c r="Q474" s="98">
        <v>833.50871419843213</v>
      </c>
      <c r="R474" s="98">
        <v>857.40034320153552</v>
      </c>
      <c r="S474" s="98">
        <v>882.32668598381429</v>
      </c>
      <c r="T474" s="98">
        <v>894.66575423164909</v>
      </c>
      <c r="U474" s="98">
        <v>906.91527039592279</v>
      </c>
      <c r="V474" s="98">
        <v>938.53338958580673</v>
      </c>
      <c r="W474" s="98">
        <v>906.72593281826573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810.1782305155989</v>
      </c>
      <c r="D475" s="122">
        <v>824.98395703581809</v>
      </c>
      <c r="E475" s="122">
        <v>792.77736509523959</v>
      </c>
      <c r="F475" s="122">
        <v>730.95801592918963</v>
      </c>
      <c r="G475" s="122">
        <v>733.18151138235999</v>
      </c>
      <c r="H475" s="122">
        <v>736.68112192433841</v>
      </c>
      <c r="I475" s="122">
        <v>774.06651000288878</v>
      </c>
      <c r="J475" s="122">
        <v>774.9601161147549</v>
      </c>
      <c r="K475" s="122">
        <v>648.18376432123341</v>
      </c>
      <c r="L475" s="122">
        <v>804.3635283615256</v>
      </c>
      <c r="M475" s="122">
        <v>802.11110188959071</v>
      </c>
      <c r="N475" s="122">
        <v>834.19524803910235</v>
      </c>
      <c r="O475" s="122">
        <v>851.71279902397896</v>
      </c>
      <c r="P475" s="122">
        <v>750.37078721340868</v>
      </c>
      <c r="Q475" s="122">
        <v>770.21684463054055</v>
      </c>
      <c r="R475" s="122">
        <v>727.64732981784982</v>
      </c>
      <c r="S475" s="122">
        <v>771.06883793766781</v>
      </c>
      <c r="T475" s="122">
        <v>766.3857297915165</v>
      </c>
      <c r="U475" s="122">
        <v>745.97419707255392</v>
      </c>
      <c r="V475" s="122">
        <v>774.78317710619717</v>
      </c>
      <c r="W475" s="122">
        <v>723.83713416367084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894.94060051344832</v>
      </c>
      <c r="D477" s="98">
        <v>917.27932887887562</v>
      </c>
      <c r="E477" s="98">
        <v>865.78652356588589</v>
      </c>
      <c r="F477" s="98">
        <v>853.15566325642624</v>
      </c>
      <c r="G477" s="98">
        <v>833.78936339306267</v>
      </c>
      <c r="H477" s="98">
        <v>836.1103955649462</v>
      </c>
      <c r="I477" s="98">
        <v>890.61641695379205</v>
      </c>
      <c r="J477" s="98">
        <v>843.87928497970495</v>
      </c>
      <c r="K477" s="98">
        <v>862.34893937711161</v>
      </c>
      <c r="L477" s="98">
        <v>895.20378942831951</v>
      </c>
      <c r="M477" s="98">
        <v>947.09136948547985</v>
      </c>
      <c r="N477" s="98">
        <v>942.14535190332936</v>
      </c>
      <c r="O477" s="98">
        <v>949.34825863976187</v>
      </c>
      <c r="P477" s="98">
        <v>954.83648724221757</v>
      </c>
      <c r="Q477" s="98">
        <v>946.27942578862474</v>
      </c>
      <c r="R477" s="98">
        <v>874.5785037196091</v>
      </c>
      <c r="S477" s="98">
        <v>950.98988803887084</v>
      </c>
      <c r="T477" s="98">
        <v>954.147914950163</v>
      </c>
      <c r="U477" s="98">
        <v>938.41780263848875</v>
      </c>
      <c r="V477" s="98">
        <v>998.28374294215166</v>
      </c>
      <c r="W477" s="98">
        <v>914.87329669332621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745.84951469890166</v>
      </c>
      <c r="D478" s="33">
        <v>745.32849869338781</v>
      </c>
      <c r="E478" s="33">
        <v>731.02575450218569</v>
      </c>
      <c r="F478" s="33">
        <v>607.16784631888925</v>
      </c>
      <c r="G478" s="33">
        <v>658.35854492731005</v>
      </c>
      <c r="H478" s="33">
        <v>679.38597820864993</v>
      </c>
      <c r="I478" s="33">
        <v>705.87248604982074</v>
      </c>
      <c r="J478" s="33">
        <v>741.52876737087695</v>
      </c>
      <c r="K478" s="33">
        <v>534.75133287683423</v>
      </c>
      <c r="L478" s="33">
        <v>753.59985305949363</v>
      </c>
      <c r="M478" s="33">
        <v>718.28754264588895</v>
      </c>
      <c r="N478" s="33">
        <v>779.13983139348625</v>
      </c>
      <c r="O478" s="33">
        <v>803.34595948670278</v>
      </c>
      <c r="P478" s="33">
        <v>658.90441818318243</v>
      </c>
      <c r="Q478" s="33">
        <v>703.63369300122702</v>
      </c>
      <c r="R478" s="33">
        <v>687.04843401364451</v>
      </c>
      <c r="S478" s="33">
        <v>713.64087881897842</v>
      </c>
      <c r="T478" s="33">
        <v>702.07180145414043</v>
      </c>
      <c r="U478" s="33">
        <v>682.56341057786028</v>
      </c>
      <c r="V478" s="33">
        <v>705.01492838973047</v>
      </c>
      <c r="W478" s="33">
        <v>667.49354513746209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10579.968781702135</v>
      </c>
      <c r="D480" s="117">
        <f t="shared" si="247"/>
        <v>10010.419753980856</v>
      </c>
      <c r="E480" s="117">
        <f t="shared" si="247"/>
        <v>10737.456511098384</v>
      </c>
      <c r="F480" s="117">
        <f t="shared" si="247"/>
        <v>10924.608057254445</v>
      </c>
      <c r="G480" s="117">
        <f t="shared" si="247"/>
        <v>10644.179864269061</v>
      </c>
      <c r="H480" s="117">
        <f t="shared" si="247"/>
        <v>10037.623530276513</v>
      </c>
      <c r="I480" s="117">
        <f t="shared" si="247"/>
        <v>9489.7113797504899</v>
      </c>
      <c r="J480" s="117">
        <f t="shared" si="247"/>
        <v>9973.1348193330305</v>
      </c>
      <c r="K480" s="117">
        <f t="shared" si="247"/>
        <v>9840.0414505640365</v>
      </c>
      <c r="L480" s="117">
        <f t="shared" si="247"/>
        <v>10772.882112857524</v>
      </c>
      <c r="M480" s="117">
        <f t="shared" si="247"/>
        <v>8953.9392378499597</v>
      </c>
      <c r="N480" s="117">
        <f t="shared" si="247"/>
        <v>9946.1480854861402</v>
      </c>
      <c r="O480" s="117">
        <f t="shared" si="247"/>
        <v>10575.547560679426</v>
      </c>
      <c r="P480" s="117">
        <f t="shared" si="247"/>
        <v>8366.8247315067038</v>
      </c>
      <c r="Q480" s="117">
        <f t="shared" si="247"/>
        <v>8651.6645844984851</v>
      </c>
      <c r="R480" s="117">
        <f t="shared" ref="R480:V480" si="248">R481+R484+R486+R499</f>
        <v>9002.773443973083</v>
      </c>
      <c r="S480" s="117">
        <f t="shared" si="248"/>
        <v>8686.2019347048463</v>
      </c>
      <c r="T480" s="117">
        <f t="shared" si="248"/>
        <v>8310.0186359421496</v>
      </c>
      <c r="U480" s="117">
        <f t="shared" si="248"/>
        <v>8291.5193381668269</v>
      </c>
      <c r="V480" s="117">
        <f t="shared" si="248"/>
        <v>7439.3109562819564</v>
      </c>
      <c r="W480" s="117">
        <f t="shared" ref="W480" si="249">W481+W484+W486+W499</f>
        <v>8175.5191192734437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9133.3886951631212</v>
      </c>
      <c r="D481" s="122">
        <f t="shared" si="250"/>
        <v>8542.3017535864601</v>
      </c>
      <c r="E481" s="122">
        <f t="shared" si="250"/>
        <v>9252.5667780873082</v>
      </c>
      <c r="F481" s="122">
        <f t="shared" si="250"/>
        <v>9494.598723441417</v>
      </c>
      <c r="G481" s="122">
        <f t="shared" si="250"/>
        <v>9260.6837810261259</v>
      </c>
      <c r="H481" s="122">
        <f t="shared" si="250"/>
        <v>8607.3731353063886</v>
      </c>
      <c r="I481" s="122">
        <f t="shared" si="250"/>
        <v>8031.5441122807733</v>
      </c>
      <c r="J481" s="122">
        <f t="shared" si="250"/>
        <v>8479.568321735258</v>
      </c>
      <c r="K481" s="122">
        <f t="shared" si="250"/>
        <v>8468.4473052032117</v>
      </c>
      <c r="L481" s="122">
        <f t="shared" si="250"/>
        <v>9223.0378232847888</v>
      </c>
      <c r="M481" s="122">
        <f t="shared" si="250"/>
        <v>7350.5979607224563</v>
      </c>
      <c r="N481" s="122">
        <f t="shared" si="250"/>
        <v>8251.7754178428368</v>
      </c>
      <c r="O481" s="122">
        <f t="shared" si="250"/>
        <v>8781.2193638019198</v>
      </c>
      <c r="P481" s="122">
        <f t="shared" si="250"/>
        <v>6780.2651904342329</v>
      </c>
      <c r="Q481" s="122">
        <f t="shared" si="250"/>
        <v>6978.0876452583343</v>
      </c>
      <c r="R481" s="122">
        <f t="shared" ref="R481:V481" si="251">SUM(R482:R483)</f>
        <v>7272.6750885102974</v>
      </c>
      <c r="S481" s="122">
        <f t="shared" si="251"/>
        <v>6831.872161926135</v>
      </c>
      <c r="T481" s="122">
        <f t="shared" si="251"/>
        <v>6463.7000764556997</v>
      </c>
      <c r="U481" s="122">
        <f t="shared" si="251"/>
        <v>6342.8840263298835</v>
      </c>
      <c r="V481" s="122">
        <f t="shared" si="251"/>
        <v>5515.7556191572239</v>
      </c>
      <c r="W481" s="122">
        <f t="shared" ref="W481" si="252">SUM(W482:W483)</f>
        <v>6095.0151535981176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9044.9425422683053</v>
      </c>
      <c r="D482" s="98">
        <v>8460.676179953527</v>
      </c>
      <c r="E482" s="98">
        <v>9168.2034874949586</v>
      </c>
      <c r="F482" s="98">
        <v>9407.3255394032349</v>
      </c>
      <c r="G482" s="98">
        <v>9177.4598667902792</v>
      </c>
      <c r="H482" s="98">
        <v>8531.3888745808526</v>
      </c>
      <c r="I482" s="98">
        <v>7960.6535061454306</v>
      </c>
      <c r="J482" s="98">
        <v>8405.8316607469478</v>
      </c>
      <c r="K482" s="98">
        <v>8396.9094325852275</v>
      </c>
      <c r="L482" s="98">
        <v>9145.5543443079969</v>
      </c>
      <c r="M482" s="98">
        <v>7289.5346026537736</v>
      </c>
      <c r="N482" s="98">
        <v>8183.8903720554999</v>
      </c>
      <c r="O482" s="98">
        <v>8709.6169678442384</v>
      </c>
      <c r="P482" s="98">
        <v>6725.2701464143411</v>
      </c>
      <c r="Q482" s="98">
        <v>6921.7733431745428</v>
      </c>
      <c r="R482" s="98">
        <v>7214.2570633379428</v>
      </c>
      <c r="S482" s="98">
        <v>6777.2536138413843</v>
      </c>
      <c r="T482" s="98">
        <v>6412.2265529022507</v>
      </c>
      <c r="U482" s="98">
        <v>6292.5325623512517</v>
      </c>
      <c r="V482" s="98">
        <v>5472.0969396256669</v>
      </c>
      <c r="W482" s="98">
        <v>6046.8718306407809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88.446152894816038</v>
      </c>
      <c r="D483" s="98">
        <v>81.625573632933765</v>
      </c>
      <c r="E483" s="98">
        <v>84.363290592349102</v>
      </c>
      <c r="F483" s="98">
        <v>87.273184038182791</v>
      </c>
      <c r="G483" s="98">
        <v>83.223914235846109</v>
      </c>
      <c r="H483" s="98">
        <v>75.984260725535094</v>
      </c>
      <c r="I483" s="98">
        <v>70.89060613534302</v>
      </c>
      <c r="J483" s="98">
        <v>73.736660988310618</v>
      </c>
      <c r="K483" s="98">
        <v>71.537872617984064</v>
      </c>
      <c r="L483" s="98">
        <v>77.483478976791204</v>
      </c>
      <c r="M483" s="98">
        <v>61.063358068682227</v>
      </c>
      <c r="N483" s="98">
        <v>67.885045787336196</v>
      </c>
      <c r="O483" s="98">
        <v>71.602395957681821</v>
      </c>
      <c r="P483" s="98">
        <v>54.995044019891338</v>
      </c>
      <c r="Q483" s="98">
        <v>56.314302083791389</v>
      </c>
      <c r="R483" s="98">
        <v>58.41802517235471</v>
      </c>
      <c r="S483" s="98">
        <v>54.618548084750913</v>
      </c>
      <c r="T483" s="98">
        <v>51.473523553449034</v>
      </c>
      <c r="U483" s="98">
        <v>50.35146397863199</v>
      </c>
      <c r="V483" s="98">
        <v>43.658679531557212</v>
      </c>
      <c r="W483" s="98">
        <v>48.143322957337169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8.940736292263491</v>
      </c>
      <c r="D484" s="122">
        <f t="shared" si="253"/>
        <v>22.965265084425216</v>
      </c>
      <c r="E484" s="122">
        <f t="shared" si="253"/>
        <v>15.493257002800895</v>
      </c>
      <c r="F484" s="122">
        <f t="shared" si="253"/>
        <v>6.4286775246931978</v>
      </c>
      <c r="G484" s="122">
        <f t="shared" si="253"/>
        <v>7.6251565624325259</v>
      </c>
      <c r="H484" s="122">
        <f t="shared" si="253"/>
        <v>13.100585142017845</v>
      </c>
      <c r="I484" s="122">
        <f t="shared" si="253"/>
        <v>2.9664129135146178</v>
      </c>
      <c r="J484" s="122">
        <f t="shared" si="253"/>
        <v>15.615101033809916</v>
      </c>
      <c r="K484" s="122">
        <f t="shared" si="253"/>
        <v>58.115494600352228</v>
      </c>
      <c r="L484" s="122">
        <f t="shared" si="253"/>
        <v>34.369368713169827</v>
      </c>
      <c r="M484" s="122">
        <f t="shared" si="253"/>
        <v>24.866737098475532</v>
      </c>
      <c r="N484" s="122">
        <f t="shared" si="253"/>
        <v>22.497747851896769</v>
      </c>
      <c r="O484" s="122">
        <f t="shared" si="253"/>
        <v>45.31196784713994</v>
      </c>
      <c r="P484" s="122">
        <f t="shared" si="253"/>
        <v>19.941418075661812</v>
      </c>
      <c r="Q484" s="122">
        <f t="shared" si="253"/>
        <v>30.622943471660378</v>
      </c>
      <c r="R484" s="122">
        <f t="shared" si="253"/>
        <v>93.297364252397088</v>
      </c>
      <c r="S484" s="122">
        <f t="shared" si="253"/>
        <v>114.78496512759334</v>
      </c>
      <c r="T484" s="122">
        <f t="shared" si="253"/>
        <v>90.762514945769539</v>
      </c>
      <c r="U484" s="122">
        <f t="shared" si="253"/>
        <v>212.20271115650903</v>
      </c>
      <c r="V484" s="122">
        <f t="shared" si="253"/>
        <v>105.66088093583926</v>
      </c>
      <c r="W484" s="122">
        <f t="shared" si="253"/>
        <v>320.74277386296257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8.940736292263491</v>
      </c>
      <c r="D485" s="98">
        <f>RES_hhdet_in_tesh!D86</f>
        <v>22.965265084425216</v>
      </c>
      <c r="E485" s="98">
        <f>RES_hhdet_in_tesh!E86</f>
        <v>15.493257002800895</v>
      </c>
      <c r="F485" s="98">
        <f>RES_hhdet_in_tesh!F86</f>
        <v>6.4286775246931978</v>
      </c>
      <c r="G485" s="98">
        <f>RES_hhdet_in_tesh!G86</f>
        <v>7.6251565624325259</v>
      </c>
      <c r="H485" s="98">
        <f>RES_hhdet_in_tesh!H86</f>
        <v>13.100585142017845</v>
      </c>
      <c r="I485" s="98">
        <f>RES_hhdet_in_tesh!I86</f>
        <v>2.9664129135146178</v>
      </c>
      <c r="J485" s="98">
        <f>RES_hhdet_in_tesh!J86</f>
        <v>15.615101033809916</v>
      </c>
      <c r="K485" s="98">
        <f>RES_hhdet_in_tesh!K86</f>
        <v>58.115494600352228</v>
      </c>
      <c r="L485" s="98">
        <f>RES_hhdet_in_tesh!L86</f>
        <v>34.369368713169827</v>
      </c>
      <c r="M485" s="98">
        <f>RES_hhdet_in_tesh!M86</f>
        <v>24.866737098475532</v>
      </c>
      <c r="N485" s="98">
        <f>RES_hhdet_in_tesh!N86</f>
        <v>22.497747851896769</v>
      </c>
      <c r="O485" s="98">
        <f>RES_hhdet_in_tesh!O86</f>
        <v>45.31196784713994</v>
      </c>
      <c r="P485" s="98">
        <f>RES_hhdet_in_tesh!P86</f>
        <v>19.941418075661812</v>
      </c>
      <c r="Q485" s="98">
        <f>RES_hhdet_in_tesh!Q86</f>
        <v>30.622943471660378</v>
      </c>
      <c r="R485" s="98">
        <f>RES_hhdet_in_tesh!R86</f>
        <v>93.297364252397088</v>
      </c>
      <c r="S485" s="98">
        <f>RES_hhdet_in_tesh!S86</f>
        <v>114.78496512759334</v>
      </c>
      <c r="T485" s="98">
        <f>RES_hhdet_in_tesh!T86</f>
        <v>90.762514945769539</v>
      </c>
      <c r="U485" s="98">
        <f>RES_hhdet_in_tesh!U86</f>
        <v>212.20271115650903</v>
      </c>
      <c r="V485" s="98">
        <f>RES_hhdet_in_tesh!V86</f>
        <v>105.66088093583926</v>
      </c>
      <c r="W485" s="98">
        <f>RES_hhdet_in_tesh!W86</f>
        <v>320.74277386296257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870.24710894408474</v>
      </c>
      <c r="D486" s="122">
        <v>871.61766839007635</v>
      </c>
      <c r="E486" s="122">
        <v>915.84634498394803</v>
      </c>
      <c r="F486" s="122">
        <v>922.54662462309602</v>
      </c>
      <c r="G486" s="122">
        <v>860.98472777043457</v>
      </c>
      <c r="H486" s="122">
        <v>890.97395124575075</v>
      </c>
      <c r="I486" s="122">
        <v>902.78291920024947</v>
      </c>
      <c r="J486" s="122">
        <v>915.45973671851687</v>
      </c>
      <c r="K486" s="122">
        <v>853.35121821122311</v>
      </c>
      <c r="L486" s="122">
        <v>935.40737255624913</v>
      </c>
      <c r="M486" s="122">
        <v>1003.2769892334671</v>
      </c>
      <c r="N486" s="122">
        <v>1064.7461987420363</v>
      </c>
      <c r="O486" s="122">
        <v>1124.8542890383669</v>
      </c>
      <c r="P486" s="122">
        <v>1017.1237192530582</v>
      </c>
      <c r="Q486" s="122">
        <v>1067.0524192778207</v>
      </c>
      <c r="R486" s="122">
        <v>1076.276938687525</v>
      </c>
      <c r="S486" s="122">
        <v>1144.0812749261472</v>
      </c>
      <c r="T486" s="122">
        <v>1159.1359146161501</v>
      </c>
      <c r="U486" s="122">
        <v>1147.6735324720296</v>
      </c>
      <c r="V486" s="122">
        <v>1199.1074710801443</v>
      </c>
      <c r="W486" s="122">
        <v>1173.7446671517544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858.24376935317116</v>
      </c>
      <c r="D487" s="98">
        <v>862.51642733962763</v>
      </c>
      <c r="E487" s="98">
        <v>930.000139100095</v>
      </c>
      <c r="F487" s="98">
        <v>911.2793272619549</v>
      </c>
      <c r="G487" s="98">
        <v>868.47855058725258</v>
      </c>
      <c r="H487" s="98">
        <v>879.40451839830394</v>
      </c>
      <c r="I487" s="98">
        <v>904.90304672055117</v>
      </c>
      <c r="J487" s="98">
        <v>894.03304336392409</v>
      </c>
      <c r="K487" s="98">
        <v>887.65785140079697</v>
      </c>
      <c r="L487" s="98">
        <v>1077.9414632381322</v>
      </c>
      <c r="M487" s="98">
        <v>1066.2230207929774</v>
      </c>
      <c r="N487" s="98">
        <v>1027.7119937287353</v>
      </c>
      <c r="O487" s="98">
        <v>1060.5820364132551</v>
      </c>
      <c r="P487" s="98">
        <v>1063.9637152858631</v>
      </c>
      <c r="Q487" s="98">
        <v>1053.6878899251442</v>
      </c>
      <c r="R487" s="98">
        <v>1059.4511115684888</v>
      </c>
      <c r="S487" s="98">
        <v>1111.345200947284</v>
      </c>
      <c r="T487" s="98">
        <v>1135.5949775309107</v>
      </c>
      <c r="U487" s="98">
        <v>1117.4194546725266</v>
      </c>
      <c r="V487" s="98">
        <v>1087.1092036098551</v>
      </c>
      <c r="W487" s="98">
        <v>1364.8347887274481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930.0120818998688</v>
      </c>
      <c r="F488" s="98">
        <v>0</v>
      </c>
      <c r="G488" s="98">
        <v>868.53680246454519</v>
      </c>
      <c r="H488" s="98">
        <v>879.53180627560675</v>
      </c>
      <c r="I488" s="98">
        <v>905.12198735605773</v>
      </c>
      <c r="J488" s="98">
        <v>894.3993806806269</v>
      </c>
      <c r="K488" s="98">
        <v>888.39799492421139</v>
      </c>
      <c r="L488" s="98">
        <v>1079.0297390564738</v>
      </c>
      <c r="M488" s="98">
        <v>1067.5437348746641</v>
      </c>
      <c r="N488" s="98">
        <v>0</v>
      </c>
      <c r="O488" s="98">
        <v>0</v>
      </c>
      <c r="P488" s="98">
        <v>1063.5857008403325</v>
      </c>
      <c r="Q488" s="98">
        <v>0</v>
      </c>
      <c r="R488" s="98">
        <v>0</v>
      </c>
      <c r="S488" s="98">
        <v>0</v>
      </c>
      <c r="T488" s="98">
        <v>1134.3416618344918</v>
      </c>
      <c r="U488" s="98">
        <v>1117.256888878014</v>
      </c>
      <c r="V488" s="98">
        <v>1087.3396478869843</v>
      </c>
      <c r="W488" s="98">
        <v>1369.145074030972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223.30024100812409</v>
      </c>
      <c r="F489" s="101">
        <v>0</v>
      </c>
      <c r="G489" s="101">
        <v>185.72284317168604</v>
      </c>
      <c r="H489" s="101">
        <v>179.79120663572789</v>
      </c>
      <c r="I489" s="101">
        <v>223.73210454063647</v>
      </c>
      <c r="J489" s="101">
        <v>204.90685142851689</v>
      </c>
      <c r="K489" s="101">
        <v>186.99318676272554</v>
      </c>
      <c r="L489" s="101">
        <v>486.95565584740814</v>
      </c>
      <c r="M489" s="101">
        <v>214.07118857121978</v>
      </c>
      <c r="N489" s="101">
        <v>0</v>
      </c>
      <c r="O489" s="101">
        <v>0</v>
      </c>
      <c r="P489" s="101">
        <v>202.87983101770141</v>
      </c>
      <c r="Q489" s="101">
        <v>0</v>
      </c>
      <c r="R489" s="101">
        <v>0</v>
      </c>
      <c r="S489" s="101">
        <v>0</v>
      </c>
      <c r="T489" s="101">
        <v>258.9650881881675</v>
      </c>
      <c r="U489" s="101">
        <v>235.37607923051777</v>
      </c>
      <c r="V489" s="101">
        <v>237.58403351136675</v>
      </c>
      <c r="W489" s="101">
        <v>310.32353787770734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706.71184089174483</v>
      </c>
      <c r="F490" s="104">
        <v>0</v>
      </c>
      <c r="G490" s="104">
        <v>682.81395929285918</v>
      </c>
      <c r="H490" s="104">
        <v>699.74059963987895</v>
      </c>
      <c r="I490" s="104">
        <v>681.38988281542129</v>
      </c>
      <c r="J490" s="104">
        <v>689.49252925210976</v>
      </c>
      <c r="K490" s="104">
        <v>701.40480816148579</v>
      </c>
      <c r="L490" s="104">
        <v>592.07408320906575</v>
      </c>
      <c r="M490" s="104">
        <v>853.47254630344469</v>
      </c>
      <c r="N490" s="104">
        <v>0</v>
      </c>
      <c r="O490" s="104">
        <v>0</v>
      </c>
      <c r="P490" s="104">
        <v>860.70586982263103</v>
      </c>
      <c r="Q490" s="104">
        <v>0</v>
      </c>
      <c r="R490" s="104">
        <v>0</v>
      </c>
      <c r="S490" s="104">
        <v>0</v>
      </c>
      <c r="T490" s="104">
        <v>875.37657364632423</v>
      </c>
      <c r="U490" s="104">
        <v>881.88080964749622</v>
      </c>
      <c r="V490" s="104">
        <v>849.75561437561748</v>
      </c>
      <c r="W490" s="104">
        <v>1058.8215361532648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863.5308311038865</v>
      </c>
      <c r="D491" s="101">
        <v>898.54251790149578</v>
      </c>
      <c r="E491" s="101">
        <v>884.85746996930891</v>
      </c>
      <c r="F491" s="101">
        <v>910.0325268916971</v>
      </c>
      <c r="G491" s="101">
        <v>895.21535596718661</v>
      </c>
      <c r="H491" s="101">
        <v>882.63306645792204</v>
      </c>
      <c r="I491" s="101">
        <v>924.31832232769227</v>
      </c>
      <c r="J491" s="101">
        <v>878.71239871396813</v>
      </c>
      <c r="K491" s="101">
        <v>895.1599336163008</v>
      </c>
      <c r="L491" s="101">
        <v>951.90132453435297</v>
      </c>
      <c r="M491" s="101">
        <v>1031.6468604699294</v>
      </c>
      <c r="N491" s="101">
        <v>1022.8561177463372</v>
      </c>
      <c r="O491" s="101">
        <v>1040.0531287701256</v>
      </c>
      <c r="P491" s="101">
        <v>1051.6453336036848</v>
      </c>
      <c r="Q491" s="101">
        <v>1049.1929710590964</v>
      </c>
      <c r="R491" s="101">
        <v>1070.9208973671109</v>
      </c>
      <c r="S491" s="101">
        <v>1141.0413921011345</v>
      </c>
      <c r="T491" s="101">
        <v>1181.6873059170912</v>
      </c>
      <c r="U491" s="101">
        <v>1136.3211123444969</v>
      </c>
      <c r="V491" s="101">
        <v>1164.6826012660786</v>
      </c>
      <c r="W491" s="101">
        <v>1202.5081105057054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863.52624817095591</v>
      </c>
      <c r="D492" s="104">
        <v>898.53773938483539</v>
      </c>
      <c r="E492" s="104">
        <v>884.80861168186209</v>
      </c>
      <c r="F492" s="104">
        <v>910.03067877387878</v>
      </c>
      <c r="G492" s="104">
        <v>895.29863144928856</v>
      </c>
      <c r="H492" s="104">
        <v>882.79020375095195</v>
      </c>
      <c r="I492" s="104">
        <v>924.80854497529322</v>
      </c>
      <c r="J492" s="104">
        <v>879.12411445888984</v>
      </c>
      <c r="K492" s="104">
        <v>895.72965922023718</v>
      </c>
      <c r="L492" s="104">
        <v>952.44279865361375</v>
      </c>
      <c r="M492" s="104">
        <v>1032.3224030071601</v>
      </c>
      <c r="N492" s="104">
        <v>0</v>
      </c>
      <c r="O492" s="104">
        <v>0</v>
      </c>
      <c r="P492" s="104">
        <v>1052.0056052987259</v>
      </c>
      <c r="Q492" s="104">
        <v>1049.4373802091425</v>
      </c>
      <c r="R492" s="104">
        <v>1071.576859414638</v>
      </c>
      <c r="S492" s="104">
        <v>1142.2549466307025</v>
      </c>
      <c r="T492" s="104">
        <v>1183.5476599844037</v>
      </c>
      <c r="U492" s="104">
        <v>1137.3775362243246</v>
      </c>
      <c r="V492" s="104">
        <v>1164.4558408256539</v>
      </c>
      <c r="W492" s="104">
        <v>1202.8324561327047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204.00967413777357</v>
      </c>
      <c r="D493" s="98">
        <v>193.7949843094315</v>
      </c>
      <c r="E493" s="98">
        <v>212.42071965911893</v>
      </c>
      <c r="F493" s="98">
        <v>212.45628792859719</v>
      </c>
      <c r="G493" s="98">
        <v>191.47709979139321</v>
      </c>
      <c r="H493" s="98">
        <v>180.45223882801943</v>
      </c>
      <c r="I493" s="98">
        <v>228.63535238323308</v>
      </c>
      <c r="J493" s="98">
        <v>201.30590383083828</v>
      </c>
      <c r="K493" s="98">
        <v>188.50101025504199</v>
      </c>
      <c r="L493" s="98">
        <v>429.29864229473816</v>
      </c>
      <c r="M493" s="98">
        <v>206.59524068408007</v>
      </c>
      <c r="N493" s="98">
        <v>0</v>
      </c>
      <c r="O493" s="98">
        <v>0</v>
      </c>
      <c r="P493" s="98">
        <v>200.66424369847758</v>
      </c>
      <c r="Q493" s="98">
        <v>229.95964937686847</v>
      </c>
      <c r="R493" s="98">
        <v>218.08180747596325</v>
      </c>
      <c r="S493" s="98">
        <v>261.63233645579692</v>
      </c>
      <c r="T493" s="98">
        <v>270.14042387008521</v>
      </c>
      <c r="U493" s="98">
        <v>239.56314157673961</v>
      </c>
      <c r="V493" s="98">
        <v>254.95624666629868</v>
      </c>
      <c r="W493" s="98">
        <v>269.97584666528456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659.51657403318234</v>
      </c>
      <c r="D494" s="98">
        <v>704.74275507540381</v>
      </c>
      <c r="E494" s="98">
        <v>672.38789202274313</v>
      </c>
      <c r="F494" s="98">
        <v>697.57439084528164</v>
      </c>
      <c r="G494" s="98">
        <v>703.82153165789543</v>
      </c>
      <c r="H494" s="98">
        <v>702.33796492293254</v>
      </c>
      <c r="I494" s="98">
        <v>696.1731925920601</v>
      </c>
      <c r="J494" s="98">
        <v>677.81821062805159</v>
      </c>
      <c r="K494" s="98">
        <v>707.22864896519525</v>
      </c>
      <c r="L494" s="98">
        <v>523.14415635887565</v>
      </c>
      <c r="M494" s="98">
        <v>825.72716232307994</v>
      </c>
      <c r="N494" s="98">
        <v>0</v>
      </c>
      <c r="O494" s="98">
        <v>0</v>
      </c>
      <c r="P494" s="98">
        <v>851.34136160024821</v>
      </c>
      <c r="Q494" s="98">
        <v>819.47773083227423</v>
      </c>
      <c r="R494" s="98">
        <v>853.49505193867481</v>
      </c>
      <c r="S494" s="98">
        <v>880.62261017490562</v>
      </c>
      <c r="T494" s="98">
        <v>913.40723611431883</v>
      </c>
      <c r="U494" s="98">
        <v>897.814394647585</v>
      </c>
      <c r="V494" s="98">
        <v>909.49959415935507</v>
      </c>
      <c r="W494" s="98">
        <v>932.8566094674203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871.12340556147603</v>
      </c>
      <c r="D495" s="101">
        <v>869.32529175498883</v>
      </c>
      <c r="E495" s="101">
        <v>918.35344033922104</v>
      </c>
      <c r="F495" s="101">
        <v>923.87646001217354</v>
      </c>
      <c r="G495" s="101">
        <v>857.35975570716755</v>
      </c>
      <c r="H495" s="101">
        <v>891.76607771351644</v>
      </c>
      <c r="I495" s="101">
        <v>901.24952408693866</v>
      </c>
      <c r="J495" s="101">
        <v>918.01754293131125</v>
      </c>
      <c r="K495" s="101">
        <v>849.8795213381469</v>
      </c>
      <c r="L495" s="101">
        <v>931.96042964069898</v>
      </c>
      <c r="M495" s="101">
        <v>1000.9290080506418</v>
      </c>
      <c r="N495" s="101">
        <v>1067.0426770032016</v>
      </c>
      <c r="O495" s="101">
        <v>1129.9663043186358</v>
      </c>
      <c r="P495" s="101">
        <v>1015.5645495688226</v>
      </c>
      <c r="Q495" s="101">
        <v>1067.8303583876386</v>
      </c>
      <c r="R495" s="101">
        <v>1076.5709380578942</v>
      </c>
      <c r="S495" s="101">
        <v>1144.4520391120238</v>
      </c>
      <c r="T495" s="101">
        <v>1158.3655778851755</v>
      </c>
      <c r="U495" s="101">
        <v>1148.1668344804871</v>
      </c>
      <c r="V495" s="101">
        <v>1201.624873865178</v>
      </c>
      <c r="W495" s="101">
        <v>1169.0576464888175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871.09352503942944</v>
      </c>
      <c r="D496" s="104">
        <v>869.26389107119167</v>
      </c>
      <c r="E496" s="104">
        <v>918.32333201125562</v>
      </c>
      <c r="F496" s="104">
        <v>923.89077627988763</v>
      </c>
      <c r="G496" s="104">
        <v>857.442577989185</v>
      </c>
      <c r="H496" s="104">
        <v>892.04427601665986</v>
      </c>
      <c r="I496" s="104">
        <v>901.74811740474513</v>
      </c>
      <c r="J496" s="104">
        <v>918.60333149212738</v>
      </c>
      <c r="K496" s="104">
        <v>850.37772048488773</v>
      </c>
      <c r="L496" s="104">
        <v>932.51712187340456</v>
      </c>
      <c r="M496" s="104">
        <v>1001.6513621200991</v>
      </c>
      <c r="N496" s="104">
        <v>1067.3508345215166</v>
      </c>
      <c r="O496" s="104">
        <v>1129.7438093618568</v>
      </c>
      <c r="P496" s="104">
        <v>1015.3937902257045</v>
      </c>
      <c r="Q496" s="104">
        <v>1067.6798440770613</v>
      </c>
      <c r="R496" s="104">
        <v>1076.5976845466669</v>
      </c>
      <c r="S496" s="104">
        <v>1144.6517626661589</v>
      </c>
      <c r="T496" s="104">
        <v>1159.397906416252</v>
      </c>
      <c r="U496" s="104">
        <v>1149.233311235301</v>
      </c>
      <c r="V496" s="104">
        <v>1201.8685475460898</v>
      </c>
      <c r="W496" s="104">
        <v>1169.1577931287907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205.83296184208615</v>
      </c>
      <c r="D497" s="98">
        <v>187.38913374341652</v>
      </c>
      <c r="E497" s="98">
        <v>220.52505616524795</v>
      </c>
      <c r="F497" s="98">
        <v>215.72641392566933</v>
      </c>
      <c r="G497" s="98">
        <v>183.27150428162918</v>
      </c>
      <c r="H497" s="98">
        <v>182.25563938950796</v>
      </c>
      <c r="I497" s="98">
        <v>222.94398146377125</v>
      </c>
      <c r="J497" s="98">
        <v>210.53376671849128</v>
      </c>
      <c r="K497" s="98">
        <v>178.64800405281093</v>
      </c>
      <c r="L497" s="98">
        <v>420.3076625267343</v>
      </c>
      <c r="M497" s="98">
        <v>200.04614521763966</v>
      </c>
      <c r="N497" s="98">
        <v>270.41375971199164</v>
      </c>
      <c r="O497" s="98">
        <v>298.50075710162452</v>
      </c>
      <c r="P497" s="98">
        <v>193.426324540764</v>
      </c>
      <c r="Q497" s="98">
        <v>234.1711298786293</v>
      </c>
      <c r="R497" s="98">
        <v>219.19734134513149</v>
      </c>
      <c r="S497" s="98">
        <v>262.3250766823445</v>
      </c>
      <c r="T497" s="98">
        <v>264.73215218460285</v>
      </c>
      <c r="U497" s="98">
        <v>242.31804083937845</v>
      </c>
      <c r="V497" s="98">
        <v>263.33515796028297</v>
      </c>
      <c r="W497" s="98">
        <v>262.43186031052505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665.26056319734323</v>
      </c>
      <c r="D498" s="98">
        <v>681.87475732777523</v>
      </c>
      <c r="E498" s="98">
        <v>697.79827584600775</v>
      </c>
      <c r="F498" s="98">
        <v>708.16436235421816</v>
      </c>
      <c r="G498" s="98">
        <v>674.17107370755571</v>
      </c>
      <c r="H498" s="98">
        <v>709.78863662715185</v>
      </c>
      <c r="I498" s="98">
        <v>678.80413594097399</v>
      </c>
      <c r="J498" s="98">
        <v>708.06956477363599</v>
      </c>
      <c r="K498" s="98">
        <v>671.72971643207688</v>
      </c>
      <c r="L498" s="98">
        <v>512.2094593466702</v>
      </c>
      <c r="M498" s="98">
        <v>801.60521690245935</v>
      </c>
      <c r="N498" s="98">
        <v>796.93707480952514</v>
      </c>
      <c r="O498" s="98">
        <v>831.24305226023228</v>
      </c>
      <c r="P498" s="98">
        <v>821.96746568494063</v>
      </c>
      <c r="Q498" s="98">
        <v>833.50871419843213</v>
      </c>
      <c r="R498" s="98">
        <v>857.40034320153552</v>
      </c>
      <c r="S498" s="98">
        <v>882.32668598381429</v>
      </c>
      <c r="T498" s="98">
        <v>894.66575423164909</v>
      </c>
      <c r="U498" s="98">
        <v>906.91527039592279</v>
      </c>
      <c r="V498" s="98">
        <v>938.53338958580673</v>
      </c>
      <c r="W498" s="98">
        <v>906.72593281826573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567.39224130266746</v>
      </c>
      <c r="D499" s="122">
        <v>573.53506691989503</v>
      </c>
      <c r="E499" s="122">
        <v>553.55013102432792</v>
      </c>
      <c r="F499" s="122">
        <v>501.03403166524026</v>
      </c>
      <c r="G499" s="122">
        <v>514.88619891006783</v>
      </c>
      <c r="H499" s="122">
        <v>526.17585858235486</v>
      </c>
      <c r="I499" s="122">
        <v>552.41793535595116</v>
      </c>
      <c r="J499" s="122">
        <v>562.49165984544572</v>
      </c>
      <c r="K499" s="122">
        <v>460.1274325492513</v>
      </c>
      <c r="L499" s="122">
        <v>580.06754830331658</v>
      </c>
      <c r="M499" s="122">
        <v>575.19755079556126</v>
      </c>
      <c r="N499" s="122">
        <v>607.12872104936923</v>
      </c>
      <c r="O499" s="122">
        <v>624.16193999199936</v>
      </c>
      <c r="P499" s="122">
        <v>549.49440374375047</v>
      </c>
      <c r="Q499" s="122">
        <v>575.90157649066953</v>
      </c>
      <c r="R499" s="122">
        <v>560.5240525228636</v>
      </c>
      <c r="S499" s="122">
        <v>595.46353272497129</v>
      </c>
      <c r="T499" s="122">
        <v>596.42012992453022</v>
      </c>
      <c r="U499" s="122">
        <v>588.75906820840419</v>
      </c>
      <c r="V499" s="122">
        <v>618.78698510874904</v>
      </c>
      <c r="W499" s="122">
        <v>586.01652466060966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555.32091762989421</v>
      </c>
      <c r="D501" s="98">
        <v>569.33003292293733</v>
      </c>
      <c r="E501" s="98">
        <v>537.50728787781907</v>
      </c>
      <c r="F501" s="98">
        <v>529.80080867084735</v>
      </c>
      <c r="G501" s="98">
        <v>517.90487911972616</v>
      </c>
      <c r="H501" s="98">
        <v>519.47571721766167</v>
      </c>
      <c r="I501" s="98">
        <v>553.47582758059798</v>
      </c>
      <c r="J501" s="98">
        <v>524.5558374270795</v>
      </c>
      <c r="K501" s="98">
        <v>536.15937506757291</v>
      </c>
      <c r="L501" s="98">
        <v>556.7087005574939</v>
      </c>
      <c r="M501" s="98">
        <v>589.04600044196343</v>
      </c>
      <c r="N501" s="98">
        <v>585.96981162982775</v>
      </c>
      <c r="O501" s="98">
        <v>590.449678664153</v>
      </c>
      <c r="P501" s="98">
        <v>593.86309706489737</v>
      </c>
      <c r="Q501" s="98">
        <v>588.54100989656706</v>
      </c>
      <c r="R501" s="98">
        <v>544.35182416401767</v>
      </c>
      <c r="S501" s="98">
        <v>592.6323359778803</v>
      </c>
      <c r="T501" s="98">
        <v>595.44409633681141</v>
      </c>
      <c r="U501" s="98">
        <v>586.4870731590396</v>
      </c>
      <c r="V501" s="98">
        <v>624.75301235205484</v>
      </c>
      <c r="W501" s="98">
        <v>573.27484237900592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576.55353245222966</v>
      </c>
      <c r="D502" s="33">
        <v>577.16421867132544</v>
      </c>
      <c r="E502" s="33">
        <v>567.11926979459554</v>
      </c>
      <c r="F502" s="33">
        <v>471.89235600654644</v>
      </c>
      <c r="G502" s="33">
        <v>512.64117922669584</v>
      </c>
      <c r="H502" s="33">
        <v>530.03674932760066</v>
      </c>
      <c r="I502" s="33">
        <v>551.79895650307492</v>
      </c>
      <c r="J502" s="33">
        <v>580.89358967195597</v>
      </c>
      <c r="K502" s="33">
        <v>419.8571686977927</v>
      </c>
      <c r="L502" s="33">
        <v>593.1210220436293</v>
      </c>
      <c r="M502" s="33">
        <v>567.19076229518248</v>
      </c>
      <c r="N502" s="33">
        <v>617.91993413912087</v>
      </c>
      <c r="O502" s="33">
        <v>640.86238407757287</v>
      </c>
      <c r="P502" s="33">
        <v>529.64636431156634</v>
      </c>
      <c r="Q502" s="33">
        <v>571.12160958664083</v>
      </c>
      <c r="R502" s="33">
        <v>564.99263870935658</v>
      </c>
      <c r="S502" s="33">
        <v>596.36720603588981</v>
      </c>
      <c r="T502" s="33">
        <v>596.75444939446174</v>
      </c>
      <c r="U502" s="33">
        <v>589.50769787873571</v>
      </c>
      <c r="V502" s="33">
        <v>616.92462171381385</v>
      </c>
      <c r="W502" s="33">
        <v>589.77451529688915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121.7719432654376</v>
      </c>
      <c r="D504" s="117">
        <f t="shared" si="254"/>
        <v>122.60033324264869</v>
      </c>
      <c r="E504" s="117">
        <f t="shared" si="254"/>
        <v>114.9437515039331</v>
      </c>
      <c r="F504" s="117">
        <f t="shared" si="254"/>
        <v>126.63863691058113</v>
      </c>
      <c r="G504" s="117">
        <f t="shared" si="254"/>
        <v>110.65360138640162</v>
      </c>
      <c r="H504" s="117">
        <f t="shared" si="254"/>
        <v>93.421577683974405</v>
      </c>
      <c r="I504" s="117">
        <f t="shared" si="254"/>
        <v>95.168186835505367</v>
      </c>
      <c r="J504" s="117">
        <f t="shared" si="254"/>
        <v>74.638180155772559</v>
      </c>
      <c r="K504" s="117">
        <f t="shared" si="254"/>
        <v>85.707840317689346</v>
      </c>
      <c r="L504" s="117">
        <f t="shared" si="254"/>
        <v>85.743642015363847</v>
      </c>
      <c r="M504" s="117">
        <f t="shared" si="254"/>
        <v>92.895578685021121</v>
      </c>
      <c r="N504" s="117">
        <f t="shared" si="254"/>
        <v>85.170866879423642</v>
      </c>
      <c r="O504" s="117">
        <f t="shared" si="254"/>
        <v>85.12618346276156</v>
      </c>
      <c r="P504" s="117">
        <f t="shared" si="254"/>
        <v>79.547041898747324</v>
      </c>
      <c r="Q504" s="117">
        <f t="shared" si="254"/>
        <v>70.401183352376563</v>
      </c>
      <c r="R504" s="117">
        <f t="shared" ref="R504:V504" si="255">R505+R508+R510+R523</f>
        <v>53.938775736500425</v>
      </c>
      <c r="S504" s="117">
        <f t="shared" si="255"/>
        <v>64.434489719734316</v>
      </c>
      <c r="T504" s="117">
        <f t="shared" si="255"/>
        <v>66.176469840850672</v>
      </c>
      <c r="U504" s="117">
        <f t="shared" si="255"/>
        <v>62.509034645685816</v>
      </c>
      <c r="V504" s="117">
        <f t="shared" si="255"/>
        <v>63.847467829251286</v>
      </c>
      <c r="W504" s="117">
        <f t="shared" ref="W504" si="256">W505+W508+W510+W523</f>
        <v>60.259016113712903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34.055851118546954</v>
      </c>
      <c r="D510" s="122">
        <v>26.074239649972512</v>
      </c>
      <c r="E510" s="122">
        <v>24.822442748040608</v>
      </c>
      <c r="F510" s="122">
        <v>29.109878003577592</v>
      </c>
      <c r="G510" s="122">
        <v>29.871109924597082</v>
      </c>
      <c r="H510" s="122">
        <v>23.986866669073489</v>
      </c>
      <c r="I510" s="122">
        <v>20.489152413567105</v>
      </c>
      <c r="J510" s="122">
        <v>12.023518106928341</v>
      </c>
      <c r="K510" s="122">
        <v>17.879464957224492</v>
      </c>
      <c r="L510" s="122">
        <v>12.842974782831689</v>
      </c>
      <c r="M510" s="122">
        <v>14.077371397608299</v>
      </c>
      <c r="N510" s="122">
        <v>12.88597919030846</v>
      </c>
      <c r="O510" s="122">
        <v>13.685527550767734</v>
      </c>
      <c r="P510" s="122">
        <v>12.507617790036315</v>
      </c>
      <c r="Q510" s="122">
        <v>11.415998112658237</v>
      </c>
      <c r="R510" s="122">
        <v>10.928327807622543</v>
      </c>
      <c r="S510" s="122">
        <v>12.165546631335408</v>
      </c>
      <c r="T510" s="122">
        <v>10.877007512869723</v>
      </c>
      <c r="U510" s="122">
        <v>9.6768753027621148</v>
      </c>
      <c r="V510" s="122">
        <v>9.8991637535050714</v>
      </c>
      <c r="W510" s="122">
        <v>12.925020062589795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313.29691695774011</v>
      </c>
      <c r="D515" s="101">
        <v>325.17159035445695</v>
      </c>
      <c r="E515" s="101">
        <v>319.27410494699137</v>
      </c>
      <c r="F515" s="101">
        <v>327.37290644284553</v>
      </c>
      <c r="G515" s="101">
        <v>320.95642862804408</v>
      </c>
      <c r="H515" s="101">
        <v>315.27369747826145</v>
      </c>
      <c r="I515" s="101">
        <v>328.80716219106444</v>
      </c>
      <c r="J515" s="101">
        <v>311.07314469113629</v>
      </c>
      <c r="K515" s="101">
        <v>315.05137516371741</v>
      </c>
      <c r="L515" s="101">
        <v>332.72265191819804</v>
      </c>
      <c r="M515" s="101">
        <v>355.46642245774382</v>
      </c>
      <c r="N515" s="101">
        <v>344.27160505371245</v>
      </c>
      <c r="O515" s="101">
        <v>338.5170651893763</v>
      </c>
      <c r="P515" s="101">
        <v>329.06919038717109</v>
      </c>
      <c r="Q515" s="101">
        <v>317.17852264435436</v>
      </c>
      <c r="R515" s="101">
        <v>316.50979555822164</v>
      </c>
      <c r="S515" s="101">
        <v>330.12245090540796</v>
      </c>
      <c r="T515" s="101">
        <v>335.4750733077986</v>
      </c>
      <c r="U515" s="101">
        <v>317.63539093595796</v>
      </c>
      <c r="V515" s="101">
        <v>321.97387522152565</v>
      </c>
      <c r="W515" s="101">
        <v>330.71552452913573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74.016583583022481</v>
      </c>
      <c r="D516" s="104">
        <v>70.132043832257665</v>
      </c>
      <c r="E516" s="104">
        <v>76.645603888853771</v>
      </c>
      <c r="F516" s="104">
        <v>76.428512625593598</v>
      </c>
      <c r="G516" s="104">
        <v>68.649186705141602</v>
      </c>
      <c r="H516" s="104">
        <v>64.45696033330313</v>
      </c>
      <c r="I516" s="104">
        <v>81.332306823009105</v>
      </c>
      <c r="J516" s="104">
        <v>71.264341599365778</v>
      </c>
      <c r="K516" s="104">
        <v>66.342896135537615</v>
      </c>
      <c r="L516" s="104">
        <v>150.05482085977741</v>
      </c>
      <c r="M516" s="104">
        <v>71.184892734820693</v>
      </c>
      <c r="N516" s="104">
        <v>0</v>
      </c>
      <c r="O516" s="104">
        <v>0</v>
      </c>
      <c r="P516" s="104">
        <v>62.789628882998009</v>
      </c>
      <c r="Q516" s="104">
        <v>69.518443097786005</v>
      </c>
      <c r="R516" s="104">
        <v>64.453899880826441</v>
      </c>
      <c r="S516" s="104">
        <v>75.694631890479783</v>
      </c>
      <c r="T516" s="104">
        <v>76.691505483240789</v>
      </c>
      <c r="U516" s="104">
        <v>66.964990179206211</v>
      </c>
      <c r="V516" s="104">
        <v>70.482078689805689</v>
      </c>
      <c r="W516" s="104">
        <v>74.24914889144398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74.016583583022481</v>
      </c>
      <c r="D517" s="98">
        <v>70.132043832257665</v>
      </c>
      <c r="E517" s="98">
        <v>76.645603888853771</v>
      </c>
      <c r="F517" s="98">
        <v>76.428512625593598</v>
      </c>
      <c r="G517" s="98">
        <v>68.649186705141602</v>
      </c>
      <c r="H517" s="98">
        <v>64.45696033330313</v>
      </c>
      <c r="I517" s="98">
        <v>81.332306823009105</v>
      </c>
      <c r="J517" s="98">
        <v>71.264341599365778</v>
      </c>
      <c r="K517" s="98">
        <v>66.342896135537615</v>
      </c>
      <c r="L517" s="98">
        <v>150.05482085977741</v>
      </c>
      <c r="M517" s="98">
        <v>71.184892734820693</v>
      </c>
      <c r="N517" s="98">
        <v>0</v>
      </c>
      <c r="O517" s="98">
        <v>0</v>
      </c>
      <c r="P517" s="98">
        <v>62.789628882998009</v>
      </c>
      <c r="Q517" s="98">
        <v>69.518443097786005</v>
      </c>
      <c r="R517" s="98">
        <v>64.453899880826441</v>
      </c>
      <c r="S517" s="98">
        <v>75.694631890479783</v>
      </c>
      <c r="T517" s="98">
        <v>76.691505483240789</v>
      </c>
      <c r="U517" s="98">
        <v>66.964990179206211</v>
      </c>
      <c r="V517" s="98">
        <v>70.482078689805689</v>
      </c>
      <c r="W517" s="98">
        <v>74.24914889144398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87.716092146890645</v>
      </c>
      <c r="D523" s="122">
        <v>96.526093592676176</v>
      </c>
      <c r="E523" s="122">
        <v>90.1213087558925</v>
      </c>
      <c r="F523" s="122">
        <v>97.528758907003535</v>
      </c>
      <c r="G523" s="122">
        <v>80.78249146180454</v>
      </c>
      <c r="H523" s="122">
        <v>69.434711014900913</v>
      </c>
      <c r="I523" s="122">
        <v>74.679034421938255</v>
      </c>
      <c r="J523" s="122">
        <v>62.614662048844217</v>
      </c>
      <c r="K523" s="122">
        <v>67.828375360464847</v>
      </c>
      <c r="L523" s="122">
        <v>72.900667232532157</v>
      </c>
      <c r="M523" s="122">
        <v>78.818207287412818</v>
      </c>
      <c r="N523" s="122">
        <v>72.28488768911518</v>
      </c>
      <c r="O523" s="122">
        <v>71.440655911993829</v>
      </c>
      <c r="P523" s="122">
        <v>67.039424108711003</v>
      </c>
      <c r="Q523" s="122">
        <v>58.985185239718319</v>
      </c>
      <c r="R523" s="122">
        <v>43.01044792887788</v>
      </c>
      <c r="S523" s="122">
        <v>52.268943088398906</v>
      </c>
      <c r="T523" s="122">
        <v>55.299462327980947</v>
      </c>
      <c r="U523" s="122">
        <v>52.832159342923703</v>
      </c>
      <c r="V523" s="122">
        <v>53.948304075746215</v>
      </c>
      <c r="W523" s="122">
        <v>47.333996051123108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203.29470681263496</v>
      </c>
      <c r="D525" s="98">
        <v>208.3691723481254</v>
      </c>
      <c r="E525" s="98">
        <v>196.6720666932267</v>
      </c>
      <c r="F525" s="98">
        <v>193.80284046532981</v>
      </c>
      <c r="G525" s="98">
        <v>189.40359178836812</v>
      </c>
      <c r="H525" s="98">
        <v>189.93083745653323</v>
      </c>
      <c r="I525" s="98">
        <v>202.31242527522343</v>
      </c>
      <c r="J525" s="98">
        <v>191.6956183759898</v>
      </c>
      <c r="K525" s="98">
        <v>195.89118506890475</v>
      </c>
      <c r="L525" s="98">
        <v>203.35449280653708</v>
      </c>
      <c r="M525" s="98">
        <v>215.14127549232165</v>
      </c>
      <c r="N525" s="98">
        <v>214.01773813836033</v>
      </c>
      <c r="O525" s="98">
        <v>215.65395043260833</v>
      </c>
      <c r="P525" s="98">
        <v>216.90065644194217</v>
      </c>
      <c r="Q525" s="98">
        <v>214.95683436214401</v>
      </c>
      <c r="R525" s="98">
        <v>198.66925290494646</v>
      </c>
      <c r="S525" s="98">
        <v>216.02686296690996</v>
      </c>
      <c r="T525" s="98">
        <v>216.74424036007906</v>
      </c>
      <c r="U525" s="98">
        <v>213.17098804735912</v>
      </c>
      <c r="V525" s="98">
        <v>226.7701350467392</v>
      </c>
      <c r="W525" s="98">
        <v>207.822618076856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172.68362244541376</v>
      </c>
      <c r="D528" s="118">
        <f t="shared" si="261"/>
        <v>158.3677406336445</v>
      </c>
      <c r="E528" s="118">
        <f t="shared" si="261"/>
        <v>165.36454190899045</v>
      </c>
      <c r="F528" s="118">
        <f t="shared" si="261"/>
        <v>163.36948140786589</v>
      </c>
      <c r="G528" s="118">
        <f t="shared" si="261"/>
        <v>155.26973655567892</v>
      </c>
      <c r="H528" s="118">
        <f t="shared" si="261"/>
        <v>141.42898544620223</v>
      </c>
      <c r="I528" s="118">
        <f t="shared" si="261"/>
        <v>129.44909971873551</v>
      </c>
      <c r="J528" s="118">
        <f t="shared" si="261"/>
        <v>131.6629545396803</v>
      </c>
      <c r="K528" s="118">
        <f t="shared" si="261"/>
        <v>126.09973208245201</v>
      </c>
      <c r="L528" s="118">
        <f t="shared" si="261"/>
        <v>133.93126859819859</v>
      </c>
      <c r="M528" s="118">
        <f t="shared" si="261"/>
        <v>108.9742900837461</v>
      </c>
      <c r="N528" s="118">
        <f t="shared" si="261"/>
        <v>119.43360121576424</v>
      </c>
      <c r="O528" s="118">
        <f t="shared" si="261"/>
        <v>124.66099825282848</v>
      </c>
      <c r="P528" s="118">
        <f t="shared" si="261"/>
        <v>97.132722556442573</v>
      </c>
      <c r="Q528" s="118">
        <f t="shared" si="261"/>
        <v>98.591021855449199</v>
      </c>
      <c r="R528" s="118">
        <f t="shared" ref="R528:V528" si="262">R529+R532+R534+R547</f>
        <v>100.00972353951065</v>
      </c>
      <c r="S528" s="118">
        <f t="shared" si="262"/>
        <v>94.462465724596299</v>
      </c>
      <c r="T528" s="118">
        <f t="shared" si="262"/>
        <v>88.767710525795579</v>
      </c>
      <c r="U528" s="118">
        <f t="shared" si="262"/>
        <v>86.004917357045017</v>
      </c>
      <c r="V528" s="118">
        <f t="shared" si="262"/>
        <v>76.895716306514316</v>
      </c>
      <c r="W528" s="118">
        <f t="shared" ref="W528" si="263">W529+W532+W534+W547</f>
        <v>81.295030497528359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152.04796507719854</v>
      </c>
      <c r="D529" s="123">
        <f t="shared" si="264"/>
        <v>137.80848318576335</v>
      </c>
      <c r="E529" s="123">
        <f t="shared" si="264"/>
        <v>144.82027094970314</v>
      </c>
      <c r="F529" s="123">
        <f t="shared" si="264"/>
        <v>143.67339293961763</v>
      </c>
      <c r="G529" s="123">
        <f t="shared" si="264"/>
        <v>136.55773815559857</v>
      </c>
      <c r="H529" s="123">
        <f t="shared" si="264"/>
        <v>122.65941933645979</v>
      </c>
      <c r="I529" s="123">
        <f t="shared" si="264"/>
        <v>110.61860422336595</v>
      </c>
      <c r="J529" s="123">
        <f t="shared" si="264"/>
        <v>112.94059763303976</v>
      </c>
      <c r="K529" s="123">
        <f t="shared" si="264"/>
        <v>109.44462484310996</v>
      </c>
      <c r="L529" s="123">
        <f t="shared" si="264"/>
        <v>115.35675082969371</v>
      </c>
      <c r="M529" s="123">
        <f t="shared" si="264"/>
        <v>89.881100958480246</v>
      </c>
      <c r="N529" s="123">
        <f t="shared" si="264"/>
        <v>99.316997361487623</v>
      </c>
      <c r="O529" s="123">
        <f t="shared" si="264"/>
        <v>103.84124284164946</v>
      </c>
      <c r="P529" s="123">
        <f t="shared" si="264"/>
        <v>78.954758828976338</v>
      </c>
      <c r="Q529" s="123">
        <f t="shared" si="264"/>
        <v>79.910350320134967</v>
      </c>
      <c r="R529" s="123">
        <f t="shared" ref="R529:V529" si="265">SUM(R530:R531)</f>
        <v>81.664586449689239</v>
      </c>
      <c r="S529" s="123">
        <f t="shared" si="265"/>
        <v>75.107344536913743</v>
      </c>
      <c r="T529" s="123">
        <f t="shared" si="265"/>
        <v>69.627021590393582</v>
      </c>
      <c r="U529" s="123">
        <f t="shared" si="265"/>
        <v>67.003083412497006</v>
      </c>
      <c r="V529" s="123">
        <f t="shared" si="265"/>
        <v>57.374994434512836</v>
      </c>
      <c r="W529" s="123">
        <f t="shared" ref="W529" si="266">SUM(W530:W531)</f>
        <v>62.335138503988944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151.1630278017532</v>
      </c>
      <c r="D530" s="99">
        <v>137.00144167590582</v>
      </c>
      <c r="E530" s="99">
        <v>143.99530383016878</v>
      </c>
      <c r="F530" s="99">
        <v>142.83231314678605</v>
      </c>
      <c r="G530" s="99">
        <v>135.76125495396704</v>
      </c>
      <c r="H530" s="99">
        <v>121.94342105399913</v>
      </c>
      <c r="I530" s="99">
        <v>109.9609621833641</v>
      </c>
      <c r="J530" s="99">
        <v>112.26701177487534</v>
      </c>
      <c r="K530" s="99">
        <v>108.799200444402</v>
      </c>
      <c r="L530" s="99">
        <v>114.66837246123318</v>
      </c>
      <c r="M530" s="99">
        <v>89.342347955823584</v>
      </c>
      <c r="N530" s="99">
        <v>98.719456421855071</v>
      </c>
      <c r="O530" s="99">
        <v>103.21514958149812</v>
      </c>
      <c r="P530" s="99">
        <v>78.476682878583759</v>
      </c>
      <c r="Q530" s="99">
        <v>79.42348172252288</v>
      </c>
      <c r="R530" s="99">
        <v>81.1611809099807</v>
      </c>
      <c r="S530" s="99">
        <v>74.638163025789765</v>
      </c>
      <c r="T530" s="99">
        <v>69.185997068866513</v>
      </c>
      <c r="U530" s="99">
        <v>66.573154329074086</v>
      </c>
      <c r="V530" s="99">
        <v>57.002995860593572</v>
      </c>
      <c r="W530" s="99">
        <v>61.927534961879431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0.88493727544532452</v>
      </c>
      <c r="D531" s="99">
        <v>0.80704150985751377</v>
      </c>
      <c r="E531" s="99">
        <v>0.8249671195343603</v>
      </c>
      <c r="F531" s="99">
        <v>0.8410797928315783</v>
      </c>
      <c r="G531" s="99">
        <v>0.79648320163152952</v>
      </c>
      <c r="H531" s="99">
        <v>0.71599828246066188</v>
      </c>
      <c r="I531" s="99">
        <v>0.65764204000184534</v>
      </c>
      <c r="J531" s="99">
        <v>0.67358585816441163</v>
      </c>
      <c r="K531" s="99">
        <v>0.64542439870795454</v>
      </c>
      <c r="L531" s="99">
        <v>0.68837836846053091</v>
      </c>
      <c r="M531" s="99">
        <v>0.53875300265666548</v>
      </c>
      <c r="N531" s="99">
        <v>0.59754093963255805</v>
      </c>
      <c r="O531" s="99">
        <v>0.62609326015133138</v>
      </c>
      <c r="P531" s="99">
        <v>0.47807595039257805</v>
      </c>
      <c r="Q531" s="99">
        <v>0.48686859761208812</v>
      </c>
      <c r="R531" s="99">
        <v>0.50340553970854307</v>
      </c>
      <c r="S531" s="99">
        <v>0.4691815111239776</v>
      </c>
      <c r="T531" s="99">
        <v>0.44102452152706501</v>
      </c>
      <c r="U531" s="99">
        <v>0.42992908342292224</v>
      </c>
      <c r="V531" s="99">
        <v>0.37199857391926394</v>
      </c>
      <c r="W531" s="99">
        <v>0.40760354210951316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3.8701860956728465E-2</v>
      </c>
      <c r="D532" s="123">
        <f t="shared" si="267"/>
        <v>9.5072367670282945E-2</v>
      </c>
      <c r="E532" s="123">
        <f t="shared" si="267"/>
        <v>6.1437656095051724E-2</v>
      </c>
      <c r="F532" s="123">
        <f t="shared" si="267"/>
        <v>2.4355638149699328E-2</v>
      </c>
      <c r="G532" s="123">
        <f t="shared" si="267"/>
        <v>2.7828851911504464E-2</v>
      </c>
      <c r="H532" s="123">
        <f t="shared" si="267"/>
        <v>4.5695976848258338E-2</v>
      </c>
      <c r="I532" s="123">
        <f t="shared" si="267"/>
        <v>9.8937008067276292E-3</v>
      </c>
      <c r="J532" s="123">
        <f t="shared" si="267"/>
        <v>4.9824725810171812E-2</v>
      </c>
      <c r="K532" s="123">
        <f t="shared" si="267"/>
        <v>0.17795527292546764</v>
      </c>
      <c r="L532" s="123">
        <f t="shared" si="267"/>
        <v>0.1007067703154884</v>
      </c>
      <c r="M532" s="123">
        <f t="shared" si="267"/>
        <v>6.9998733892351922E-2</v>
      </c>
      <c r="N532" s="123">
        <f t="shared" si="267"/>
        <v>6.0784145970226446E-2</v>
      </c>
      <c r="O532" s="123">
        <f t="shared" si="267"/>
        <v>0.11634045171190859</v>
      </c>
      <c r="P532" s="123">
        <f t="shared" si="267"/>
        <v>4.8616042354610062E-2</v>
      </c>
      <c r="Q532" s="123">
        <f t="shared" si="267"/>
        <v>7.1489733950347259E-2</v>
      </c>
      <c r="R532" s="123">
        <f t="shared" si="267"/>
        <v>0.21214630061537323</v>
      </c>
      <c r="S532" s="123">
        <f t="shared" si="267"/>
        <v>0.25555001634244767</v>
      </c>
      <c r="T532" s="123">
        <f t="shared" si="267"/>
        <v>0.19859128442441598</v>
      </c>
      <c r="U532" s="123">
        <f t="shared" si="267"/>
        <v>0.45661629587554647</v>
      </c>
      <c r="V532" s="123">
        <f t="shared" si="267"/>
        <v>0.22387533616605837</v>
      </c>
      <c r="W532" s="123">
        <f t="shared" si="267"/>
        <v>0.66662442904125307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3.8701860956728465E-2</v>
      </c>
      <c r="D533" s="99">
        <f>RES_hhdet_in_fecs!D86</f>
        <v>9.5072367670282945E-2</v>
      </c>
      <c r="E533" s="99">
        <f>RES_hhdet_in_fecs!E86</f>
        <v>6.1437656095051724E-2</v>
      </c>
      <c r="F533" s="99">
        <f>RES_hhdet_in_fecs!F86</f>
        <v>2.4355638149699328E-2</v>
      </c>
      <c r="G533" s="99">
        <f>RES_hhdet_in_fecs!G86</f>
        <v>2.7828851911504464E-2</v>
      </c>
      <c r="H533" s="99">
        <f>RES_hhdet_in_fecs!H86</f>
        <v>4.5695976848258338E-2</v>
      </c>
      <c r="I533" s="99">
        <f>RES_hhdet_in_fecs!I86</f>
        <v>9.8937008067276292E-3</v>
      </c>
      <c r="J533" s="99">
        <f>RES_hhdet_in_fecs!J86</f>
        <v>4.9824725810171812E-2</v>
      </c>
      <c r="K533" s="99">
        <f>RES_hhdet_in_fecs!K86</f>
        <v>0.17795527292546764</v>
      </c>
      <c r="L533" s="99">
        <f>RES_hhdet_in_fecs!L86</f>
        <v>0.1007067703154884</v>
      </c>
      <c r="M533" s="99">
        <f>RES_hhdet_in_fecs!M86</f>
        <v>6.9998733892351922E-2</v>
      </c>
      <c r="N533" s="99">
        <f>RES_hhdet_in_fecs!N86</f>
        <v>6.0784145970226446E-2</v>
      </c>
      <c r="O533" s="99">
        <f>RES_hhdet_in_fecs!O86</f>
        <v>0.11634045171190859</v>
      </c>
      <c r="P533" s="99">
        <f>RES_hhdet_in_fecs!P86</f>
        <v>4.8616042354610062E-2</v>
      </c>
      <c r="Q533" s="99">
        <f>RES_hhdet_in_fecs!Q86</f>
        <v>7.1489733950347259E-2</v>
      </c>
      <c r="R533" s="99">
        <f>RES_hhdet_in_fecs!R86</f>
        <v>0.21214630061537323</v>
      </c>
      <c r="S533" s="99">
        <f>RES_hhdet_in_fecs!S86</f>
        <v>0.25555001634244767</v>
      </c>
      <c r="T533" s="99">
        <f>RES_hhdet_in_fecs!T86</f>
        <v>0.19859128442441598</v>
      </c>
      <c r="U533" s="99">
        <f>RES_hhdet_in_fecs!U86</f>
        <v>0.45661629587554647</v>
      </c>
      <c r="V533" s="99">
        <f>RES_hhdet_in_fecs!V86</f>
        <v>0.22387533616605837</v>
      </c>
      <c r="W533" s="99">
        <f>RES_hhdet_in_fecs!W86</f>
        <v>0.66662442904125307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12.490815302492042</v>
      </c>
      <c r="D534" s="123">
        <v>12.307473051595107</v>
      </c>
      <c r="E534" s="123">
        <v>12.730465481565661</v>
      </c>
      <c r="F534" s="123">
        <v>12.627254925667728</v>
      </c>
      <c r="G534" s="123">
        <v>11.66735517546371</v>
      </c>
      <c r="H534" s="123">
        <v>11.782137555876922</v>
      </c>
      <c r="I534" s="123">
        <v>11.639697208085977</v>
      </c>
      <c r="J534" s="123">
        <v>11.593256175383063</v>
      </c>
      <c r="K534" s="123">
        <v>10.629150047582332</v>
      </c>
      <c r="L534" s="123">
        <v>11.32768822963744</v>
      </c>
      <c r="M534" s="123">
        <v>11.946282434211941</v>
      </c>
      <c r="N534" s="123">
        <v>12.713027101053147</v>
      </c>
      <c r="O534" s="123">
        <v>13.256015526510993</v>
      </c>
      <c r="P534" s="123">
        <v>11.606319407979504</v>
      </c>
      <c r="Q534" s="123">
        <v>11.95022695105756</v>
      </c>
      <c r="R534" s="123">
        <v>11.862636806788609</v>
      </c>
      <c r="S534" s="123">
        <v>12.475974330156252</v>
      </c>
      <c r="T534" s="123">
        <v>12.375714072524728</v>
      </c>
      <c r="U534" s="123">
        <v>12.175670917307155</v>
      </c>
      <c r="V534" s="123">
        <v>12.695221381968535</v>
      </c>
      <c r="W534" s="123">
        <v>12.164929060382779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13.348170393593808</v>
      </c>
      <c r="D535" s="99">
        <v>12.98718481180792</v>
      </c>
      <c r="E535" s="99">
        <v>13.571919675390427</v>
      </c>
      <c r="F535" s="99">
        <v>12.846440682109918</v>
      </c>
      <c r="G535" s="99">
        <v>11.919837717018062</v>
      </c>
      <c r="H535" s="99">
        <v>11.654189833737457</v>
      </c>
      <c r="I535" s="99">
        <v>11.581196152662015</v>
      </c>
      <c r="J535" s="99">
        <v>11.05614524800481</v>
      </c>
      <c r="K535" s="99">
        <v>10.642865342759222</v>
      </c>
      <c r="L535" s="99">
        <v>12.498986925046815</v>
      </c>
      <c r="M535" s="99">
        <v>12.078681266388765</v>
      </c>
      <c r="N535" s="99">
        <v>11.453333010819719</v>
      </c>
      <c r="O535" s="99">
        <v>11.607744715053286</v>
      </c>
      <c r="P535" s="99">
        <v>11.462546896555683</v>
      </c>
      <c r="Q535" s="99">
        <v>11.158573745709511</v>
      </c>
      <c r="R535" s="99">
        <v>10.994512445347711</v>
      </c>
      <c r="S535" s="99">
        <v>11.283635228393587</v>
      </c>
      <c r="T535" s="99">
        <v>11.289842512132171</v>
      </c>
      <c r="U535" s="99">
        <v>10.88763103576747</v>
      </c>
      <c r="V535" s="99">
        <v>10.425298029818837</v>
      </c>
      <c r="W535" s="99">
        <v>12.863804450178465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10.169478091437657</v>
      </c>
      <c r="F536" s="99">
        <v>0</v>
      </c>
      <c r="G536" s="99">
        <v>9.0838180595510476</v>
      </c>
      <c r="H536" s="99">
        <v>8.9763014487974537</v>
      </c>
      <c r="I536" s="99">
        <v>9.1845412706659157</v>
      </c>
      <c r="J536" s="99">
        <v>8.8325281082749516</v>
      </c>
      <c r="K536" s="99">
        <v>8.5701856284727356</v>
      </c>
      <c r="L536" s="99">
        <v>10.90646817620293</v>
      </c>
      <c r="M536" s="99">
        <v>9.9551626009390581</v>
      </c>
      <c r="N536" s="99">
        <v>0</v>
      </c>
      <c r="O536" s="99">
        <v>0</v>
      </c>
      <c r="P536" s="99">
        <v>9.6678924791519822</v>
      </c>
      <c r="Q536" s="99">
        <v>0</v>
      </c>
      <c r="R536" s="99">
        <v>0</v>
      </c>
      <c r="S536" s="99">
        <v>0</v>
      </c>
      <c r="T536" s="99">
        <v>10.074791346451313</v>
      </c>
      <c r="U536" s="99">
        <v>9.8233920571514535</v>
      </c>
      <c r="V536" s="99">
        <v>9.5188496050511286</v>
      </c>
      <c r="W536" s="99">
        <v>11.889323844132871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3.2587230980310666</v>
      </c>
      <c r="F537" s="102">
        <v>0</v>
      </c>
      <c r="G537" s="102">
        <v>2.5490395237196868</v>
      </c>
      <c r="H537" s="102">
        <v>2.38265872955234</v>
      </c>
      <c r="I537" s="102">
        <v>2.8633845335401604</v>
      </c>
      <c r="J537" s="102">
        <v>2.5340002011344458</v>
      </c>
      <c r="K537" s="102">
        <v>2.2420162268474333</v>
      </c>
      <c r="L537" s="102">
        <v>5.6463663223702971</v>
      </c>
      <c r="M537" s="102">
        <v>2.4251001944656179</v>
      </c>
      <c r="N537" s="102">
        <v>0</v>
      </c>
      <c r="O537" s="102">
        <v>0</v>
      </c>
      <c r="P537" s="102">
        <v>2.185713238144479</v>
      </c>
      <c r="Q537" s="102">
        <v>0</v>
      </c>
      <c r="R537" s="102">
        <v>0</v>
      </c>
      <c r="S537" s="102">
        <v>0</v>
      </c>
      <c r="T537" s="102">
        <v>2.5745755481780019</v>
      </c>
      <c r="U537" s="102">
        <v>2.2933983246769896</v>
      </c>
      <c r="V537" s="102">
        <v>2.2784135653140658</v>
      </c>
      <c r="W537" s="102">
        <v>2.9248531327871587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6.9107549934065906</v>
      </c>
      <c r="F538" s="105">
        <v>0</v>
      </c>
      <c r="G538" s="105">
        <v>6.5347785358313626</v>
      </c>
      <c r="H538" s="105">
        <v>6.5936427192451141</v>
      </c>
      <c r="I538" s="105">
        <v>6.3211567371257562</v>
      </c>
      <c r="J538" s="105">
        <v>6.2985279071405058</v>
      </c>
      <c r="K538" s="105">
        <v>6.3281694016253001</v>
      </c>
      <c r="L538" s="105">
        <v>5.2601018538326327</v>
      </c>
      <c r="M538" s="105">
        <v>7.5300624064734434</v>
      </c>
      <c r="N538" s="105">
        <v>0</v>
      </c>
      <c r="O538" s="105">
        <v>0</v>
      </c>
      <c r="P538" s="105">
        <v>7.482179241007505</v>
      </c>
      <c r="Q538" s="105">
        <v>0</v>
      </c>
      <c r="R538" s="105">
        <v>0</v>
      </c>
      <c r="S538" s="105">
        <v>0</v>
      </c>
      <c r="T538" s="105">
        <v>7.5002157982733095</v>
      </c>
      <c r="U538" s="105">
        <v>7.5299937324744635</v>
      </c>
      <c r="V538" s="105">
        <v>7.2404360397370633</v>
      </c>
      <c r="W538" s="105">
        <v>8.9644707113457116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13.799323713285689</v>
      </c>
      <c r="D539" s="102">
        <v>14.153060454977489</v>
      </c>
      <c r="E539" s="102">
        <v>13.744057529321211</v>
      </c>
      <c r="F539" s="102">
        <v>13.88888085302329</v>
      </c>
      <c r="G539" s="102">
        <v>13.522055109418607</v>
      </c>
      <c r="H539" s="102">
        <v>13.07808688188396</v>
      </c>
      <c r="I539" s="102">
        <v>13.427967673258797</v>
      </c>
      <c r="J539" s="102">
        <v>12.509505794215633</v>
      </c>
      <c r="K539" s="102">
        <v>12.512926034319632</v>
      </c>
      <c r="L539" s="102">
        <v>13.012735771109304</v>
      </c>
      <c r="M539" s="102">
        <v>13.806250314288565</v>
      </c>
      <c r="N539" s="102">
        <v>13.340217017647685</v>
      </c>
      <c r="O539" s="102">
        <v>13.030473003619273</v>
      </c>
      <c r="P539" s="102">
        <v>12.592985571081536</v>
      </c>
      <c r="Q539" s="102">
        <v>12.071603707292535</v>
      </c>
      <c r="R539" s="102">
        <v>12.006776161373207</v>
      </c>
      <c r="S539" s="102">
        <v>12.483717701087912</v>
      </c>
      <c r="T539" s="102">
        <v>12.653399953062678</v>
      </c>
      <c r="U539" s="102">
        <v>11.939379263190702</v>
      </c>
      <c r="V539" s="102">
        <v>12.077010766672993</v>
      </c>
      <c r="W539" s="102">
        <v>12.326069399701705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9.8588117016710957</v>
      </c>
      <c r="D540" s="105">
        <v>10.02036341171862</v>
      </c>
      <c r="E540" s="105">
        <v>9.8745368036846397</v>
      </c>
      <c r="F540" s="105">
        <v>9.9652487153691496</v>
      </c>
      <c r="G540" s="105">
        <v>9.6280532856349375</v>
      </c>
      <c r="H540" s="105">
        <v>9.2919015155929277</v>
      </c>
      <c r="I540" s="105">
        <v>9.7797829626460917</v>
      </c>
      <c r="J540" s="105">
        <v>9.057709380354618</v>
      </c>
      <c r="K540" s="105">
        <v>9.0156601265397605</v>
      </c>
      <c r="L540" s="105">
        <v>10.516337695618683</v>
      </c>
      <c r="M540" s="105">
        <v>10.05007708562286</v>
      </c>
      <c r="N540" s="105">
        <v>0</v>
      </c>
      <c r="O540" s="105">
        <v>0</v>
      </c>
      <c r="P540" s="105">
        <v>9.8036380374318437</v>
      </c>
      <c r="Q540" s="105">
        <v>9.730668455219055</v>
      </c>
      <c r="R540" s="105">
        <v>9.7998753461647681</v>
      </c>
      <c r="S540" s="105">
        <v>10.427104126789436</v>
      </c>
      <c r="T540" s="105">
        <v>10.718701083797294</v>
      </c>
      <c r="U540" s="105">
        <v>10.183144804573967</v>
      </c>
      <c r="V540" s="105">
        <v>10.393223759099987</v>
      </c>
      <c r="W540" s="105">
        <v>10.665327171901943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3.2600984616499291</v>
      </c>
      <c r="D541" s="99">
        <v>3.0524900871785796</v>
      </c>
      <c r="E541" s="99">
        <v>3.2994269591417997</v>
      </c>
      <c r="F541" s="99">
        <v>3.2424995616305798</v>
      </c>
      <c r="G541" s="99">
        <v>2.8922246231729845</v>
      </c>
      <c r="H541" s="99">
        <v>2.673783871358983</v>
      </c>
      <c r="I541" s="99">
        <v>3.3214835696806229</v>
      </c>
      <c r="J541" s="99">
        <v>2.8658266050043575</v>
      </c>
      <c r="K541" s="99">
        <v>2.6349472425414584</v>
      </c>
      <c r="L541" s="99">
        <v>5.8686227816839134</v>
      </c>
      <c r="M541" s="99">
        <v>2.7648081101374529</v>
      </c>
      <c r="N541" s="99">
        <v>0</v>
      </c>
      <c r="O541" s="99">
        <v>0</v>
      </c>
      <c r="P541" s="99">
        <v>2.40286515309087</v>
      </c>
      <c r="Q541" s="99">
        <v>2.6458257275049344</v>
      </c>
      <c r="R541" s="99">
        <v>2.4450540218882018</v>
      </c>
      <c r="S541" s="99">
        <v>2.8624239684906452</v>
      </c>
      <c r="T541" s="99">
        <v>2.8926390336953438</v>
      </c>
      <c r="U541" s="99">
        <v>2.5171011729816462</v>
      </c>
      <c r="V541" s="99">
        <v>2.6437325780193253</v>
      </c>
      <c r="W541" s="99">
        <v>2.7673335366029819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6.5987132400211665</v>
      </c>
      <c r="D542" s="99">
        <v>6.9678733245400393</v>
      </c>
      <c r="E542" s="99">
        <v>6.5751098445428386</v>
      </c>
      <c r="F542" s="99">
        <v>6.7227491537385706</v>
      </c>
      <c r="G542" s="99">
        <v>6.7358286624619517</v>
      </c>
      <c r="H542" s="99">
        <v>6.618117644233946</v>
      </c>
      <c r="I542" s="99">
        <v>6.4582993929654684</v>
      </c>
      <c r="J542" s="99">
        <v>6.191882775350261</v>
      </c>
      <c r="K542" s="99">
        <v>6.3807128839983003</v>
      </c>
      <c r="L542" s="99">
        <v>4.6477149139347693</v>
      </c>
      <c r="M542" s="99">
        <v>7.2852689754854074</v>
      </c>
      <c r="N542" s="99">
        <v>0</v>
      </c>
      <c r="O542" s="99">
        <v>0</v>
      </c>
      <c r="P542" s="99">
        <v>7.4007728843409746</v>
      </c>
      <c r="Q542" s="99">
        <v>7.084842727714121</v>
      </c>
      <c r="R542" s="99">
        <v>7.3548213242765659</v>
      </c>
      <c r="S542" s="99">
        <v>7.564680158298791</v>
      </c>
      <c r="T542" s="99">
        <v>7.8260620501019504</v>
      </c>
      <c r="U542" s="99">
        <v>7.6660436315923226</v>
      </c>
      <c r="V542" s="99">
        <v>7.7494911810806615</v>
      </c>
      <c r="W542" s="99">
        <v>7.8979936352989615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12.407518701246172</v>
      </c>
      <c r="D543" s="102">
        <v>12.217855262417054</v>
      </c>
      <c r="E543" s="102">
        <v>12.745591695647954</v>
      </c>
      <c r="F543" s="102">
        <v>12.616992645810759</v>
      </c>
      <c r="G543" s="102">
        <v>11.607858198326277</v>
      </c>
      <c r="H543" s="102">
        <v>11.866855078120413</v>
      </c>
      <c r="I543" s="102">
        <v>11.784992114363549</v>
      </c>
      <c r="J543" s="102">
        <v>11.796215965567791</v>
      </c>
      <c r="K543" s="102">
        <v>10.760320997596811</v>
      </c>
      <c r="L543" s="102">
        <v>11.588210699375628</v>
      </c>
      <c r="M543" s="102">
        <v>12.300549627450385</v>
      </c>
      <c r="N543" s="102">
        <v>12.981763789043761</v>
      </c>
      <c r="O543" s="102">
        <v>13.499089129243691</v>
      </c>
      <c r="P543" s="102">
        <v>11.883650928976794</v>
      </c>
      <c r="Q543" s="102">
        <v>12.249518366567536</v>
      </c>
      <c r="R543" s="102">
        <v>12.184707255715505</v>
      </c>
      <c r="S543" s="102">
        <v>12.783942950470532</v>
      </c>
      <c r="T543" s="102">
        <v>12.782949287208284</v>
      </c>
      <c r="U543" s="102">
        <v>12.514818976049405</v>
      </c>
      <c r="V543" s="102">
        <v>12.967698536787259</v>
      </c>
      <c r="W543" s="102">
        <v>12.459319380134898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9.5878884309427477</v>
      </c>
      <c r="D544" s="105">
        <v>9.3754187509956246</v>
      </c>
      <c r="E544" s="105">
        <v>9.8842021673426501</v>
      </c>
      <c r="F544" s="105">
        <v>9.7708931182086154</v>
      </c>
      <c r="G544" s="105">
        <v>8.9333896465439349</v>
      </c>
      <c r="H544" s="105">
        <v>9.1136262976707094</v>
      </c>
      <c r="I544" s="105">
        <v>9.2124473024730467</v>
      </c>
      <c r="J544" s="105">
        <v>9.173517426466999</v>
      </c>
      <c r="K544" s="105">
        <v>8.3222983133061366</v>
      </c>
      <c r="L544" s="105">
        <v>9.7767712407327441</v>
      </c>
      <c r="M544" s="105">
        <v>9.5308382780467884</v>
      </c>
      <c r="N544" s="105">
        <v>10.304721829737781</v>
      </c>
      <c r="O544" s="105">
        <v>10.834436629136587</v>
      </c>
      <c r="P544" s="105">
        <v>9.4088058470479474</v>
      </c>
      <c r="Q544" s="105">
        <v>9.8924211317133572</v>
      </c>
      <c r="R544" s="105">
        <v>9.8693656476173945</v>
      </c>
      <c r="S544" s="105">
        <v>10.509584351359587</v>
      </c>
      <c r="T544" s="105">
        <v>10.586892580014919</v>
      </c>
      <c r="U544" s="105">
        <v>10.3849765579193</v>
      </c>
      <c r="V544" s="105">
        <v>10.838737887747877</v>
      </c>
      <c r="W544" s="105">
        <v>10.473646489877046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2.931704402710305</v>
      </c>
      <c r="D545" s="99">
        <v>2.6336439714123108</v>
      </c>
      <c r="E545" s="99">
        <v>3.0606106549825283</v>
      </c>
      <c r="F545" s="99">
        <v>2.9460849970908813</v>
      </c>
      <c r="G545" s="99">
        <v>2.481326676851523</v>
      </c>
      <c r="H545" s="99">
        <v>2.4253011118687953</v>
      </c>
      <c r="I545" s="99">
        <v>2.9152781702239294</v>
      </c>
      <c r="J545" s="99">
        <v>2.7052879319993717</v>
      </c>
      <c r="K545" s="99">
        <v>2.2618616179402915</v>
      </c>
      <c r="L545" s="99">
        <v>5.2262023118295309</v>
      </c>
      <c r="M545" s="99">
        <v>2.4583936695190927</v>
      </c>
      <c r="N545" s="99">
        <v>3.2898848654745803</v>
      </c>
      <c r="O545" s="99">
        <v>3.5660252078855694</v>
      </c>
      <c r="P545" s="99">
        <v>2.2633823938550606</v>
      </c>
      <c r="Q545" s="99">
        <v>2.6862727153584443</v>
      </c>
      <c r="R545" s="99">
        <v>2.4808912642019902</v>
      </c>
      <c r="S545" s="99">
        <v>2.9302659265537301</v>
      </c>
      <c r="T545" s="99">
        <v>2.9214073179276854</v>
      </c>
      <c r="U545" s="99">
        <v>2.64122453694451</v>
      </c>
      <c r="V545" s="99">
        <v>2.8418610639957076</v>
      </c>
      <c r="W545" s="99">
        <v>2.7968871962406312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6.6561840282324418</v>
      </c>
      <c r="D546" s="99">
        <v>6.7417747795833138</v>
      </c>
      <c r="E546" s="99">
        <v>6.8235915123601236</v>
      </c>
      <c r="F546" s="99">
        <v>6.8248081211177345</v>
      </c>
      <c r="G546" s="99">
        <v>6.4520629696924114</v>
      </c>
      <c r="H546" s="99">
        <v>6.6883251858019133</v>
      </c>
      <c r="I546" s="99">
        <v>6.2971691322491186</v>
      </c>
      <c r="J546" s="99">
        <v>6.468229494467626</v>
      </c>
      <c r="K546" s="99">
        <v>6.0604366953658433</v>
      </c>
      <c r="L546" s="99">
        <v>4.5505689289032141</v>
      </c>
      <c r="M546" s="99">
        <v>7.0724446085276931</v>
      </c>
      <c r="N546" s="99">
        <v>7.0148369642632016</v>
      </c>
      <c r="O546" s="99">
        <v>7.2684114212510194</v>
      </c>
      <c r="P546" s="99">
        <v>7.1454234531928869</v>
      </c>
      <c r="Q546" s="99">
        <v>7.2061484163549112</v>
      </c>
      <c r="R546" s="99">
        <v>7.3884743834154047</v>
      </c>
      <c r="S546" s="99">
        <v>7.5793184248058569</v>
      </c>
      <c r="T546" s="99">
        <v>7.6654852620872358</v>
      </c>
      <c r="U546" s="99">
        <v>7.7437520209747888</v>
      </c>
      <c r="V546" s="99">
        <v>7.996876823752169</v>
      </c>
      <c r="W546" s="99">
        <v>7.6767592936364171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8.1061402047664419</v>
      </c>
      <c r="D547" s="123">
        <v>8.1567120286157682</v>
      </c>
      <c r="E547" s="123">
        <v>7.7523678216265814</v>
      </c>
      <c r="F547" s="123">
        <v>7.044477904430833</v>
      </c>
      <c r="G547" s="123">
        <v>7.0168143727051504</v>
      </c>
      <c r="H547" s="123">
        <v>6.9417325770172553</v>
      </c>
      <c r="I547" s="123">
        <v>7.1809045864768493</v>
      </c>
      <c r="J547" s="123">
        <v>7.0792760054472996</v>
      </c>
      <c r="K547" s="123">
        <v>5.8480019188342443</v>
      </c>
      <c r="L547" s="123">
        <v>7.1461227685519368</v>
      </c>
      <c r="M547" s="123">
        <v>7.0769079571615725</v>
      </c>
      <c r="N547" s="123">
        <v>7.3427926072532426</v>
      </c>
      <c r="O547" s="123">
        <v>7.4473994329561135</v>
      </c>
      <c r="P547" s="123">
        <v>6.5230282771321271</v>
      </c>
      <c r="Q547" s="123">
        <v>6.6589548503063352</v>
      </c>
      <c r="R547" s="123">
        <v>6.2703539824174115</v>
      </c>
      <c r="S547" s="123">
        <v>6.6235968411838506</v>
      </c>
      <c r="T547" s="123">
        <v>6.5663835784528573</v>
      </c>
      <c r="U547" s="123">
        <v>6.3695467313653085</v>
      </c>
      <c r="V547" s="123">
        <v>6.6016251538668955</v>
      </c>
      <c r="W547" s="123">
        <v>6.1283385041153764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8.9542198363971117</v>
      </c>
      <c r="D549" s="99">
        <v>9.0692470703913113</v>
      </c>
      <c r="E549" s="99">
        <v>8.4663057766335061</v>
      </c>
      <c r="F549" s="99">
        <v>8.2221360021751781</v>
      </c>
      <c r="G549" s="99">
        <v>7.9796681968075625</v>
      </c>
      <c r="H549" s="99">
        <v>7.8786527822442043</v>
      </c>
      <c r="I549" s="99">
        <v>8.2621214464777655</v>
      </c>
      <c r="J549" s="99">
        <v>7.7088539776751812</v>
      </c>
      <c r="K549" s="99">
        <v>7.7802292031534979</v>
      </c>
      <c r="L549" s="99">
        <v>7.9531653991805733</v>
      </c>
      <c r="M549" s="99">
        <v>8.3560474765669408</v>
      </c>
      <c r="N549" s="99">
        <v>8.2929960835613574</v>
      </c>
      <c r="O549" s="99">
        <v>8.3011264961307507</v>
      </c>
      <c r="P549" s="99">
        <v>8.3004636007333055</v>
      </c>
      <c r="Q549" s="99">
        <v>8.1811142096260525</v>
      </c>
      <c r="R549" s="99">
        <v>7.5365037141106361</v>
      </c>
      <c r="S549" s="99">
        <v>8.1691456177369854</v>
      </c>
      <c r="T549" s="99">
        <v>8.175127689092232</v>
      </c>
      <c r="U549" s="99">
        <v>8.0127383372077219</v>
      </c>
      <c r="V549" s="99">
        <v>8.5059862718211683</v>
      </c>
      <c r="W549" s="99">
        <v>7.745738628055701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7.4625070263349906</v>
      </c>
      <c r="D550" s="110">
        <v>7.3691492770428981</v>
      </c>
      <c r="E550" s="110">
        <v>7.1485145584374949</v>
      </c>
      <c r="F550" s="110">
        <v>5.8514721563551682</v>
      </c>
      <c r="G550" s="110">
        <v>6.3007313042159501</v>
      </c>
      <c r="H550" s="110">
        <v>6.4018414982325202</v>
      </c>
      <c r="I550" s="110">
        <v>6.5482783546908099</v>
      </c>
      <c r="J550" s="110">
        <v>6.7738799727084604</v>
      </c>
      <c r="K550" s="110">
        <v>4.8245991228084417</v>
      </c>
      <c r="L550" s="110">
        <v>6.6951283573182856</v>
      </c>
      <c r="M550" s="110">
        <v>6.3373450561969973</v>
      </c>
      <c r="N550" s="110">
        <v>6.8581812320566673</v>
      </c>
      <c r="O550" s="110">
        <v>7.0244784979219448</v>
      </c>
      <c r="P550" s="110">
        <v>5.7279044240215162</v>
      </c>
      <c r="Q550" s="110">
        <v>6.0833063123892268</v>
      </c>
      <c r="R550" s="110">
        <v>5.9205011930841858</v>
      </c>
      <c r="S550" s="110">
        <v>6.130282068365946</v>
      </c>
      <c r="T550" s="110">
        <v>6.0153426254653546</v>
      </c>
      <c r="U550" s="110">
        <v>5.8281098164752132</v>
      </c>
      <c r="V550" s="110">
        <v>6.0071571281307898</v>
      </c>
      <c r="W550" s="110">
        <v>5.6513077332523673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105.8565968280214</v>
      </c>
      <c r="D552" s="118">
        <f t="shared" si="268"/>
        <v>98.974180676392834</v>
      </c>
      <c r="E552" s="118">
        <f t="shared" si="268"/>
        <v>104.99885088514591</v>
      </c>
      <c r="F552" s="118">
        <f t="shared" si="268"/>
        <v>105.28396761073512</v>
      </c>
      <c r="G552" s="118">
        <f t="shared" si="268"/>
        <v>101.86868203542491</v>
      </c>
      <c r="H552" s="118">
        <f t="shared" si="268"/>
        <v>94.584340744260032</v>
      </c>
      <c r="I552" s="118">
        <f t="shared" si="268"/>
        <v>88.034698686211769</v>
      </c>
      <c r="J552" s="118">
        <f t="shared" si="268"/>
        <v>91.104784049480799</v>
      </c>
      <c r="K552" s="118">
        <f t="shared" si="268"/>
        <v>88.778189846465338</v>
      </c>
      <c r="L552" s="118">
        <f t="shared" si="268"/>
        <v>95.708389845114908</v>
      </c>
      <c r="M552" s="118">
        <f t="shared" si="268"/>
        <v>78.999285374563797</v>
      </c>
      <c r="N552" s="118">
        <f t="shared" si="268"/>
        <v>87.548452001407526</v>
      </c>
      <c r="O552" s="118">
        <f t="shared" si="268"/>
        <v>92.472869959051721</v>
      </c>
      <c r="P552" s="118">
        <f t="shared" si="268"/>
        <v>72.733420921282075</v>
      </c>
      <c r="Q552" s="118">
        <f t="shared" si="268"/>
        <v>74.798472988220254</v>
      </c>
      <c r="R552" s="118">
        <f t="shared" ref="R552:V552" si="269">R553+R556+R558+R571</f>
        <v>77.579582861039952</v>
      </c>
      <c r="S552" s="118">
        <f t="shared" si="269"/>
        <v>74.61577600578255</v>
      </c>
      <c r="T552" s="118">
        <f t="shared" si="269"/>
        <v>71.200138241785638</v>
      </c>
      <c r="U552" s="118">
        <f t="shared" si="269"/>
        <v>70.797649711919064</v>
      </c>
      <c r="V552" s="118">
        <f t="shared" si="269"/>
        <v>63.387466051933878</v>
      </c>
      <c r="W552" s="118">
        <f t="shared" ref="W552" si="270">W553+W556+W558+W571</f>
        <v>69.21770968225286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91.383014895999011</v>
      </c>
      <c r="D553" s="123">
        <f t="shared" si="271"/>
        <v>84.458727798653555</v>
      </c>
      <c r="E553" s="123">
        <f t="shared" si="271"/>
        <v>90.478492595809726</v>
      </c>
      <c r="F553" s="123">
        <f t="shared" si="271"/>
        <v>91.502506930848938</v>
      </c>
      <c r="G553" s="123">
        <f t="shared" si="271"/>
        <v>88.628120113484073</v>
      </c>
      <c r="H553" s="123">
        <f t="shared" si="271"/>
        <v>81.107117744271719</v>
      </c>
      <c r="I553" s="123">
        <f t="shared" si="271"/>
        <v>74.507488965196174</v>
      </c>
      <c r="J553" s="123">
        <f t="shared" si="271"/>
        <v>77.461024520289513</v>
      </c>
      <c r="K553" s="123">
        <f t="shared" si="271"/>
        <v>76.403481260033104</v>
      </c>
      <c r="L553" s="123">
        <f t="shared" si="271"/>
        <v>81.939270317795874</v>
      </c>
      <c r="M553" s="123">
        <f t="shared" si="271"/>
        <v>64.853241746169942</v>
      </c>
      <c r="N553" s="123">
        <f t="shared" si="271"/>
        <v>72.634165295569076</v>
      </c>
      <c r="O553" s="123">
        <f t="shared" si="271"/>
        <v>76.78321634426969</v>
      </c>
      <c r="P553" s="123">
        <f t="shared" si="271"/>
        <v>58.941342490027608</v>
      </c>
      <c r="Q553" s="123">
        <f t="shared" si="271"/>
        <v>60.32946552025227</v>
      </c>
      <c r="R553" s="123">
        <f t="shared" ref="R553:V553" si="272">SUM(R554:R555)</f>
        <v>62.670809519061862</v>
      </c>
      <c r="S553" s="123">
        <f t="shared" si="272"/>
        <v>58.68680543767988</v>
      </c>
      <c r="T553" s="123">
        <f t="shared" si="272"/>
        <v>55.380903360021051</v>
      </c>
      <c r="U553" s="123">
        <f t="shared" si="272"/>
        <v>54.159106810780585</v>
      </c>
      <c r="V553" s="123">
        <f t="shared" si="272"/>
        <v>46.997601540617843</v>
      </c>
      <c r="W553" s="123">
        <f t="shared" ref="W553" si="273">SUM(W554:W555)</f>
        <v>51.603205038823148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90.498077620553687</v>
      </c>
      <c r="D554" s="99">
        <v>83.651686288796043</v>
      </c>
      <c r="E554" s="99">
        <v>89.653525476275362</v>
      </c>
      <c r="F554" s="99">
        <v>90.661427138017359</v>
      </c>
      <c r="G554" s="99">
        <v>87.831636911852542</v>
      </c>
      <c r="H554" s="99">
        <v>80.391119461811058</v>
      </c>
      <c r="I554" s="99">
        <v>73.849846925194328</v>
      </c>
      <c r="J554" s="99">
        <v>76.787438662125098</v>
      </c>
      <c r="K554" s="99">
        <v>75.758056861325144</v>
      </c>
      <c r="L554" s="99">
        <v>81.25089194933534</v>
      </c>
      <c r="M554" s="99">
        <v>64.31448874351328</v>
      </c>
      <c r="N554" s="99">
        <v>72.036624355936524</v>
      </c>
      <c r="O554" s="99">
        <v>76.157123084118354</v>
      </c>
      <c r="P554" s="99">
        <v>58.463266539635029</v>
      </c>
      <c r="Q554" s="99">
        <v>59.842596922640183</v>
      </c>
      <c r="R554" s="99">
        <v>62.167403979353317</v>
      </c>
      <c r="S554" s="99">
        <v>58.217623926555902</v>
      </c>
      <c r="T554" s="99">
        <v>54.939878838493989</v>
      </c>
      <c r="U554" s="99">
        <v>53.729177727357666</v>
      </c>
      <c r="V554" s="99">
        <v>46.62560296669858</v>
      </c>
      <c r="W554" s="99">
        <v>51.195601496713635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0.88493727544532452</v>
      </c>
      <c r="D555" s="99">
        <v>0.80704150985751377</v>
      </c>
      <c r="E555" s="99">
        <v>0.8249671195343603</v>
      </c>
      <c r="F555" s="99">
        <v>0.8410797928315783</v>
      </c>
      <c r="G555" s="99">
        <v>0.79648320163152952</v>
      </c>
      <c r="H555" s="99">
        <v>0.71599828246066188</v>
      </c>
      <c r="I555" s="99">
        <v>0.65764204000184534</v>
      </c>
      <c r="J555" s="99">
        <v>0.67358585816441163</v>
      </c>
      <c r="K555" s="99">
        <v>0.64542439870795454</v>
      </c>
      <c r="L555" s="99">
        <v>0.68837836846053091</v>
      </c>
      <c r="M555" s="99">
        <v>0.53875300265666548</v>
      </c>
      <c r="N555" s="99">
        <v>0.59754093963255805</v>
      </c>
      <c r="O555" s="99">
        <v>0.62609326015133138</v>
      </c>
      <c r="P555" s="99">
        <v>0.47807595039257805</v>
      </c>
      <c r="Q555" s="99">
        <v>0.48686859761208812</v>
      </c>
      <c r="R555" s="99">
        <v>0.50340553970854307</v>
      </c>
      <c r="S555" s="99">
        <v>0.4691815111239776</v>
      </c>
      <c r="T555" s="99">
        <v>0.44102452152706501</v>
      </c>
      <c r="U555" s="99">
        <v>0.42992908342292224</v>
      </c>
      <c r="V555" s="99">
        <v>0.37199857391926394</v>
      </c>
      <c r="W555" s="99">
        <v>0.40760354210951316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8.9455454601400988E-2</v>
      </c>
      <c r="D556" s="123">
        <f t="shared" si="274"/>
        <v>0.22706023839242731</v>
      </c>
      <c r="E556" s="123">
        <f t="shared" si="274"/>
        <v>0.15150461192377146</v>
      </c>
      <c r="F556" s="123">
        <f t="shared" si="274"/>
        <v>6.1955236539603671E-2</v>
      </c>
      <c r="G556" s="123">
        <f t="shared" si="274"/>
        <v>7.2975528338848988E-2</v>
      </c>
      <c r="H556" s="123">
        <f t="shared" si="274"/>
        <v>0.1234465713208186</v>
      </c>
      <c r="I556" s="123">
        <f t="shared" si="274"/>
        <v>2.7518989415989299E-2</v>
      </c>
      <c r="J556" s="123">
        <f t="shared" si="274"/>
        <v>0.1426442571335074</v>
      </c>
      <c r="K556" s="123">
        <f t="shared" si="274"/>
        <v>0.52432588201704788</v>
      </c>
      <c r="L556" s="123">
        <f t="shared" si="274"/>
        <v>0.30534418784779827</v>
      </c>
      <c r="M556" s="123">
        <f t="shared" si="274"/>
        <v>0.21939555409004882</v>
      </c>
      <c r="N556" s="123">
        <f t="shared" si="274"/>
        <v>0.19803073320673201</v>
      </c>
      <c r="O556" s="123">
        <f t="shared" si="274"/>
        <v>0.39620905549103408</v>
      </c>
      <c r="P556" s="123">
        <f t="shared" si="274"/>
        <v>0.17335220961455269</v>
      </c>
      <c r="Q556" s="123">
        <f t="shared" si="274"/>
        <v>0.26475245170609701</v>
      </c>
      <c r="R556" s="123">
        <f t="shared" si="274"/>
        <v>0.80397120351628237</v>
      </c>
      <c r="S556" s="123">
        <f t="shared" si="274"/>
        <v>0.98602004779239494</v>
      </c>
      <c r="T556" s="123">
        <f t="shared" si="274"/>
        <v>0.77765212022033703</v>
      </c>
      <c r="U556" s="123">
        <f t="shared" si="274"/>
        <v>1.8119059486749751</v>
      </c>
      <c r="V556" s="123">
        <f t="shared" si="274"/>
        <v>0.90029514059797755</v>
      </c>
      <c r="W556" s="123">
        <f t="shared" si="274"/>
        <v>2.7155560252545805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8.9455454601400988E-2</v>
      </c>
      <c r="D557" s="99">
        <f>RES_hhdet_in_tess!D86</f>
        <v>0.22706023839242731</v>
      </c>
      <c r="E557" s="99">
        <f>RES_hhdet_in_tess!E86</f>
        <v>0.15150461192377146</v>
      </c>
      <c r="F557" s="99">
        <f>RES_hhdet_in_tess!F86</f>
        <v>6.1955236539603671E-2</v>
      </c>
      <c r="G557" s="99">
        <f>RES_hhdet_in_tess!G86</f>
        <v>7.2975528338848988E-2</v>
      </c>
      <c r="H557" s="99">
        <f>RES_hhdet_in_tess!H86</f>
        <v>0.1234465713208186</v>
      </c>
      <c r="I557" s="99">
        <f>RES_hhdet_in_tess!I86</f>
        <v>2.7518989415989299E-2</v>
      </c>
      <c r="J557" s="99">
        <f>RES_hhdet_in_tess!J86</f>
        <v>0.1426442571335074</v>
      </c>
      <c r="K557" s="99">
        <f>RES_hhdet_in_tess!K86</f>
        <v>0.52432588201704788</v>
      </c>
      <c r="L557" s="99">
        <f>RES_hhdet_in_tess!L86</f>
        <v>0.30534418784779827</v>
      </c>
      <c r="M557" s="99">
        <f>RES_hhdet_in_tess!M86</f>
        <v>0.21939555409004882</v>
      </c>
      <c r="N557" s="99">
        <f>RES_hhdet_in_tess!N86</f>
        <v>0.19803073320673201</v>
      </c>
      <c r="O557" s="99">
        <f>RES_hhdet_in_tess!O86</f>
        <v>0.39620905549103408</v>
      </c>
      <c r="P557" s="99">
        <f>RES_hhdet_in_tess!P86</f>
        <v>0.17335220961455269</v>
      </c>
      <c r="Q557" s="99">
        <f>RES_hhdet_in_tess!Q86</f>
        <v>0.26475245170609701</v>
      </c>
      <c r="R557" s="99">
        <f>RES_hhdet_in_tess!R86</f>
        <v>0.80397120351628237</v>
      </c>
      <c r="S557" s="99">
        <f>RES_hhdet_in_tess!S86</f>
        <v>0.98602004779239494</v>
      </c>
      <c r="T557" s="99">
        <f>RES_hhdet_in_tess!T86</f>
        <v>0.77765212022033703</v>
      </c>
      <c r="U557" s="99">
        <f>RES_hhdet_in_tess!U86</f>
        <v>1.8119059486749751</v>
      </c>
      <c r="V557" s="99">
        <f>RES_hhdet_in_tess!V86</f>
        <v>0.90029514059797755</v>
      </c>
      <c r="W557" s="99">
        <f>RES_hhdet_in_tess!W86</f>
        <v>2.7155560252545805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8.7071520959085884</v>
      </c>
      <c r="D558" s="123">
        <v>8.6177849393048174</v>
      </c>
      <c r="E558" s="123">
        <v>8.9558280130196781</v>
      </c>
      <c r="F558" s="123">
        <v>8.8908790537078008</v>
      </c>
      <c r="G558" s="123">
        <v>8.2399377489875008</v>
      </c>
      <c r="H558" s="123">
        <v>8.3956310519813186</v>
      </c>
      <c r="I558" s="123">
        <v>8.3749883521686481</v>
      </c>
      <c r="J558" s="123">
        <v>8.3627428216510076</v>
      </c>
      <c r="K558" s="123">
        <v>7.6990505412683872</v>
      </c>
      <c r="L558" s="123">
        <v>8.3103418879667981</v>
      </c>
      <c r="M558" s="123">
        <v>8.8517649133857095</v>
      </c>
      <c r="N558" s="123">
        <v>9.3721590180498637</v>
      </c>
      <c r="O558" s="123">
        <v>9.8357559073228558</v>
      </c>
      <c r="P558" s="123">
        <v>8.841931076059538</v>
      </c>
      <c r="Q558" s="123">
        <v>9.225264199836495</v>
      </c>
      <c r="R558" s="123">
        <v>9.2745992627674632</v>
      </c>
      <c r="S558" s="123">
        <v>9.8278295604925106</v>
      </c>
      <c r="T558" s="123">
        <v>9.9314623681745324</v>
      </c>
      <c r="U558" s="123">
        <v>9.7994813039367124</v>
      </c>
      <c r="V558" s="123">
        <v>10.21712690360515</v>
      </c>
      <c r="W558" s="123">
        <v>9.9374628603673028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8.5870541347631164</v>
      </c>
      <c r="D559" s="99">
        <v>8.5277999138768585</v>
      </c>
      <c r="E559" s="99">
        <v>9.094234358724016</v>
      </c>
      <c r="F559" s="99">
        <v>8.7822924788655889</v>
      </c>
      <c r="G559" s="99">
        <v>8.3116563654981839</v>
      </c>
      <c r="H559" s="99">
        <v>8.2866125003928843</v>
      </c>
      <c r="I559" s="99">
        <v>8.3946564727212269</v>
      </c>
      <c r="J559" s="99">
        <v>8.1670095535936564</v>
      </c>
      <c r="K559" s="99">
        <v>8.0085696433573776</v>
      </c>
      <c r="L559" s="99">
        <v>9.5766426025099509</v>
      </c>
      <c r="M559" s="99">
        <v>9.4071284665965198</v>
      </c>
      <c r="N559" s="99">
        <v>9.0461747986163559</v>
      </c>
      <c r="O559" s="99">
        <v>9.2737576159932065</v>
      </c>
      <c r="P559" s="99">
        <v>9.2491145962994423</v>
      </c>
      <c r="Q559" s="99">
        <v>9.109720378410783</v>
      </c>
      <c r="R559" s="99">
        <v>9.1296060940167081</v>
      </c>
      <c r="S559" s="99">
        <v>9.5466217804204963</v>
      </c>
      <c r="T559" s="99">
        <v>9.7297639065657044</v>
      </c>
      <c r="U559" s="99">
        <v>9.5411549930340946</v>
      </c>
      <c r="V559" s="99">
        <v>9.2628333650142487</v>
      </c>
      <c r="W559" s="99">
        <v>11.555319826439474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9.0943511443194964</v>
      </c>
      <c r="F560" s="99">
        <v>0</v>
      </c>
      <c r="G560" s="99">
        <v>8.3122138572017761</v>
      </c>
      <c r="H560" s="99">
        <v>8.2878119317047982</v>
      </c>
      <c r="I560" s="99">
        <v>8.3966875537631775</v>
      </c>
      <c r="J560" s="99">
        <v>8.1703560522354657</v>
      </c>
      <c r="K560" s="99">
        <v>8.015247318707166</v>
      </c>
      <c r="L560" s="99">
        <v>9.5863110575426607</v>
      </c>
      <c r="M560" s="99">
        <v>9.4187809321612104</v>
      </c>
      <c r="N560" s="99">
        <v>0</v>
      </c>
      <c r="O560" s="99">
        <v>0</v>
      </c>
      <c r="P560" s="99">
        <v>9.2458284890050493</v>
      </c>
      <c r="Q560" s="99">
        <v>0</v>
      </c>
      <c r="R560" s="99">
        <v>0</v>
      </c>
      <c r="S560" s="99">
        <v>0</v>
      </c>
      <c r="T560" s="99">
        <v>9.7190255129765895</v>
      </c>
      <c r="U560" s="99">
        <v>9.5397669149623159</v>
      </c>
      <c r="V560" s="99">
        <v>9.2647968907868954</v>
      </c>
      <c r="W560" s="99">
        <v>11.591812686701235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2.1835961509129072</v>
      </c>
      <c r="F561" s="102">
        <v>0</v>
      </c>
      <c r="G561" s="102">
        <v>1.7774353213704144</v>
      </c>
      <c r="H561" s="102">
        <v>1.6941692124596845</v>
      </c>
      <c r="I561" s="102">
        <v>2.0755308166374213</v>
      </c>
      <c r="J561" s="102">
        <v>1.8718281450949572</v>
      </c>
      <c r="K561" s="102">
        <v>1.6870779170818655</v>
      </c>
      <c r="L561" s="102">
        <v>4.3262092037100279</v>
      </c>
      <c r="M561" s="102">
        <v>1.8887185256877703</v>
      </c>
      <c r="N561" s="102">
        <v>0</v>
      </c>
      <c r="O561" s="102">
        <v>0</v>
      </c>
      <c r="P561" s="102">
        <v>1.7636492479975447</v>
      </c>
      <c r="Q561" s="102">
        <v>0</v>
      </c>
      <c r="R561" s="102">
        <v>0</v>
      </c>
      <c r="S561" s="102">
        <v>0</v>
      </c>
      <c r="T561" s="102">
        <v>2.218809714703279</v>
      </c>
      <c r="U561" s="102">
        <v>2.0097731824878515</v>
      </c>
      <c r="V561" s="102">
        <v>2.0243608510498321</v>
      </c>
      <c r="W561" s="102">
        <v>2.6273419753555243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6.9107549934065906</v>
      </c>
      <c r="F562" s="105">
        <v>0</v>
      </c>
      <c r="G562" s="105">
        <v>6.5347785358313626</v>
      </c>
      <c r="H562" s="105">
        <v>6.5936427192451141</v>
      </c>
      <c r="I562" s="105">
        <v>6.3211567371257562</v>
      </c>
      <c r="J562" s="105">
        <v>6.2985279071405058</v>
      </c>
      <c r="K562" s="105">
        <v>6.3281694016253001</v>
      </c>
      <c r="L562" s="105">
        <v>5.2601018538326327</v>
      </c>
      <c r="M562" s="105">
        <v>7.5300624064734434</v>
      </c>
      <c r="N562" s="105">
        <v>0</v>
      </c>
      <c r="O562" s="105">
        <v>0</v>
      </c>
      <c r="P562" s="105">
        <v>7.482179241007505</v>
      </c>
      <c r="Q562" s="105">
        <v>0</v>
      </c>
      <c r="R562" s="105">
        <v>0</v>
      </c>
      <c r="S562" s="105">
        <v>0</v>
      </c>
      <c r="T562" s="105">
        <v>7.5002157982733095</v>
      </c>
      <c r="U562" s="105">
        <v>7.5299937324744635</v>
      </c>
      <c r="V562" s="105">
        <v>7.2404360397370633</v>
      </c>
      <c r="W562" s="105">
        <v>8.9644707113457116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8.6399531910550653</v>
      </c>
      <c r="D563" s="102">
        <v>8.8839940479856168</v>
      </c>
      <c r="E563" s="102">
        <v>8.6527957014664398</v>
      </c>
      <c r="F563" s="102">
        <v>8.7702766619949681</v>
      </c>
      <c r="G563" s="102">
        <v>8.5675373408877853</v>
      </c>
      <c r="H563" s="102">
        <v>8.3170350490030245</v>
      </c>
      <c r="I563" s="102">
        <v>8.5747692147832897</v>
      </c>
      <c r="J563" s="102">
        <v>8.027055161357092</v>
      </c>
      <c r="K563" s="102">
        <v>8.0762544475848657</v>
      </c>
      <c r="L563" s="102">
        <v>8.4568773804626165</v>
      </c>
      <c r="M563" s="102">
        <v>9.1020681033353288</v>
      </c>
      <c r="N563" s="102">
        <v>9.0034321788890139</v>
      </c>
      <c r="O563" s="102">
        <v>9.0942522999807522</v>
      </c>
      <c r="P563" s="102">
        <v>9.1420300010425333</v>
      </c>
      <c r="Q563" s="102">
        <v>9.0708592940376409</v>
      </c>
      <c r="R563" s="102">
        <v>9.2284446578548636</v>
      </c>
      <c r="S563" s="102">
        <v>9.8017165115834448</v>
      </c>
      <c r="T563" s="102">
        <v>10.124682413581754</v>
      </c>
      <c r="U563" s="102">
        <v>9.7025479638826209</v>
      </c>
      <c r="V563" s="102">
        <v>9.9238060195199509</v>
      </c>
      <c r="W563" s="102">
        <v>10.180987417339121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8.6399073370744404</v>
      </c>
      <c r="D564" s="105">
        <v>8.8839468022373929</v>
      </c>
      <c r="E564" s="105">
        <v>8.6523179287245586</v>
      </c>
      <c r="F564" s="105">
        <v>8.7702588510881139</v>
      </c>
      <c r="G564" s="105">
        <v>8.5683343176126971</v>
      </c>
      <c r="H564" s="105">
        <v>8.318515750806867</v>
      </c>
      <c r="I564" s="105">
        <v>8.5793169403508767</v>
      </c>
      <c r="J564" s="105">
        <v>8.0308161928392039</v>
      </c>
      <c r="K564" s="105">
        <v>8.081394589329264</v>
      </c>
      <c r="L564" s="105">
        <v>8.461687942348874</v>
      </c>
      <c r="M564" s="105">
        <v>9.1080283155127528</v>
      </c>
      <c r="N564" s="105">
        <v>0</v>
      </c>
      <c r="O564" s="105">
        <v>0</v>
      </c>
      <c r="P564" s="105">
        <v>9.1451618693058627</v>
      </c>
      <c r="Q564" s="105">
        <v>9.0729723476620912</v>
      </c>
      <c r="R564" s="105">
        <v>9.2340972783874715</v>
      </c>
      <c r="S564" s="105">
        <v>9.8121411268099532</v>
      </c>
      <c r="T564" s="105">
        <v>10.140621904523258</v>
      </c>
      <c r="U564" s="105">
        <v>9.7115683043945307</v>
      </c>
      <c r="V564" s="105">
        <v>9.9218738822825365</v>
      </c>
      <c r="W564" s="105">
        <v>10.183733476778139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2.0411940970532738</v>
      </c>
      <c r="D565" s="99">
        <v>1.9160734776973534</v>
      </c>
      <c r="E565" s="99">
        <v>2.07720808418172</v>
      </c>
      <c r="F565" s="99">
        <v>2.0475096973495437</v>
      </c>
      <c r="G565" s="99">
        <v>1.8325056551507468</v>
      </c>
      <c r="H565" s="99">
        <v>1.7003981065729215</v>
      </c>
      <c r="I565" s="99">
        <v>2.1210175473854074</v>
      </c>
      <c r="J565" s="99">
        <v>1.8389334174889438</v>
      </c>
      <c r="K565" s="99">
        <v>1.7006817053309644</v>
      </c>
      <c r="L565" s="99">
        <v>3.8139730284141038</v>
      </c>
      <c r="M565" s="99">
        <v>1.8227593400273445</v>
      </c>
      <c r="N565" s="99">
        <v>0</v>
      </c>
      <c r="O565" s="99">
        <v>0</v>
      </c>
      <c r="P565" s="99">
        <v>1.7443889849648875</v>
      </c>
      <c r="Q565" s="99">
        <v>1.9881296199479717</v>
      </c>
      <c r="R565" s="99">
        <v>1.8792759541109068</v>
      </c>
      <c r="S565" s="99">
        <v>2.2474609685111617</v>
      </c>
      <c r="T565" s="99">
        <v>2.3145598544213102</v>
      </c>
      <c r="U565" s="99">
        <v>2.045524672802209</v>
      </c>
      <c r="V565" s="99">
        <v>2.1723827012018733</v>
      </c>
      <c r="W565" s="99">
        <v>2.2857398414791792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6.5987132400211665</v>
      </c>
      <c r="D566" s="99">
        <v>6.9678733245400393</v>
      </c>
      <c r="E566" s="99">
        <v>6.5751098445428386</v>
      </c>
      <c r="F566" s="99">
        <v>6.7227491537385706</v>
      </c>
      <c r="G566" s="99">
        <v>6.7358286624619517</v>
      </c>
      <c r="H566" s="99">
        <v>6.618117644233946</v>
      </c>
      <c r="I566" s="99">
        <v>6.4582993929654684</v>
      </c>
      <c r="J566" s="99">
        <v>6.191882775350261</v>
      </c>
      <c r="K566" s="99">
        <v>6.3807128839983003</v>
      </c>
      <c r="L566" s="99">
        <v>4.6477149139347693</v>
      </c>
      <c r="M566" s="99">
        <v>7.2852689754854074</v>
      </c>
      <c r="N566" s="99">
        <v>0</v>
      </c>
      <c r="O566" s="99">
        <v>0</v>
      </c>
      <c r="P566" s="99">
        <v>7.4007728843409746</v>
      </c>
      <c r="Q566" s="99">
        <v>7.084842727714121</v>
      </c>
      <c r="R566" s="99">
        <v>7.3548213242765659</v>
      </c>
      <c r="S566" s="99">
        <v>7.564680158298791</v>
      </c>
      <c r="T566" s="99">
        <v>7.8260620501019504</v>
      </c>
      <c r="U566" s="99">
        <v>7.6660436315923226</v>
      </c>
      <c r="V566" s="99">
        <v>7.7494911810806615</v>
      </c>
      <c r="W566" s="99">
        <v>7.8979936352989615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8.7159197756289082</v>
      </c>
      <c r="D567" s="102">
        <v>8.5951199457445551</v>
      </c>
      <c r="E567" s="102">
        <v>8.9803442595899039</v>
      </c>
      <c r="F567" s="102">
        <v>8.9036951058075626</v>
      </c>
      <c r="G567" s="102">
        <v>8.2052454447227223</v>
      </c>
      <c r="H567" s="102">
        <v>8.4030952450259875</v>
      </c>
      <c r="I567" s="102">
        <v>8.3607632644536238</v>
      </c>
      <c r="J567" s="102">
        <v>8.3861084320511932</v>
      </c>
      <c r="K567" s="102">
        <v>7.6677284207635319</v>
      </c>
      <c r="L567" s="102">
        <v>8.2797185735297454</v>
      </c>
      <c r="M567" s="102">
        <v>8.8310490216883402</v>
      </c>
      <c r="N567" s="102">
        <v>9.392373186901148</v>
      </c>
      <c r="O567" s="102">
        <v>9.8804555052896426</v>
      </c>
      <c r="P567" s="102">
        <v>8.8283770996622355</v>
      </c>
      <c r="Q567" s="102">
        <v>9.2319899179828564</v>
      </c>
      <c r="R567" s="102">
        <v>9.2771327429951498</v>
      </c>
      <c r="S567" s="102">
        <v>9.8310144803979309</v>
      </c>
      <c r="T567" s="102">
        <v>9.9248621324661688</v>
      </c>
      <c r="U567" s="102">
        <v>9.8036933935879063</v>
      </c>
      <c r="V567" s="102">
        <v>10.238576710517794</v>
      </c>
      <c r="W567" s="102">
        <v>9.8977803850664898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8.7156208096829246</v>
      </c>
      <c r="D568" s="105">
        <v>8.594512870065298</v>
      </c>
      <c r="E568" s="105">
        <v>8.9800498379235449</v>
      </c>
      <c r="F568" s="105">
        <v>8.9038330762920346</v>
      </c>
      <c r="G568" s="105">
        <v>8.2060380841575942</v>
      </c>
      <c r="H568" s="105">
        <v>8.4057167024874708</v>
      </c>
      <c r="I568" s="105">
        <v>8.3653886435345619</v>
      </c>
      <c r="J568" s="105">
        <v>8.3914596221532616</v>
      </c>
      <c r="K568" s="105">
        <v>7.6722232411007134</v>
      </c>
      <c r="L568" s="105">
        <v>8.284664336109655</v>
      </c>
      <c r="M568" s="105">
        <v>8.837422245110865</v>
      </c>
      <c r="N568" s="105">
        <v>9.3950856654877537</v>
      </c>
      <c r="O568" s="105">
        <v>9.8785100034528135</v>
      </c>
      <c r="P568" s="105">
        <v>8.8268926761709103</v>
      </c>
      <c r="Q568" s="105">
        <v>9.2306886376934845</v>
      </c>
      <c r="R568" s="105">
        <v>9.2773632254631249</v>
      </c>
      <c r="S568" s="105">
        <v>9.8327301356509906</v>
      </c>
      <c r="T568" s="105">
        <v>9.9337071107199684</v>
      </c>
      <c r="U568" s="105">
        <v>9.8127995711934588</v>
      </c>
      <c r="V568" s="105">
        <v>10.240652958878337</v>
      </c>
      <c r="W568" s="105">
        <v>9.8986282726379322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2.0594367814504819</v>
      </c>
      <c r="D569" s="99">
        <v>1.8527380904819861</v>
      </c>
      <c r="E569" s="99">
        <v>2.1564583255634227</v>
      </c>
      <c r="F569" s="99">
        <v>2.0790249551742983</v>
      </c>
      <c r="G569" s="99">
        <v>1.753975114465181</v>
      </c>
      <c r="H569" s="99">
        <v>1.7173915166855562</v>
      </c>
      <c r="I569" s="99">
        <v>2.0682195112854451</v>
      </c>
      <c r="J569" s="99">
        <v>1.9232301276856349</v>
      </c>
      <c r="K569" s="99">
        <v>1.6117865457348706</v>
      </c>
      <c r="L569" s="99">
        <v>3.7340954072064396</v>
      </c>
      <c r="M569" s="99">
        <v>1.764977636583172</v>
      </c>
      <c r="N569" s="99">
        <v>2.3802487012245526</v>
      </c>
      <c r="O569" s="99">
        <v>2.6100985822017941</v>
      </c>
      <c r="P569" s="99">
        <v>1.6814692229780255</v>
      </c>
      <c r="Q569" s="99">
        <v>2.024540221338575</v>
      </c>
      <c r="R569" s="99">
        <v>1.8888888420477203</v>
      </c>
      <c r="S569" s="99">
        <v>2.2534117108451328</v>
      </c>
      <c r="T569" s="99">
        <v>2.2682218486327317</v>
      </c>
      <c r="U569" s="99">
        <v>2.0690475502186718</v>
      </c>
      <c r="V569" s="99">
        <v>2.2437761351261676</v>
      </c>
      <c r="W569" s="99">
        <v>2.221868979001516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6.6561840282324418</v>
      </c>
      <c r="D570" s="99">
        <v>6.7417747795833138</v>
      </c>
      <c r="E570" s="99">
        <v>6.8235915123601236</v>
      </c>
      <c r="F570" s="99">
        <v>6.8248081211177345</v>
      </c>
      <c r="G570" s="99">
        <v>6.4520629696924114</v>
      </c>
      <c r="H570" s="99">
        <v>6.6883251858019133</v>
      </c>
      <c r="I570" s="99">
        <v>6.2971691322491186</v>
      </c>
      <c r="J570" s="99">
        <v>6.468229494467626</v>
      </c>
      <c r="K570" s="99">
        <v>6.0604366953658433</v>
      </c>
      <c r="L570" s="99">
        <v>4.5505689289032141</v>
      </c>
      <c r="M570" s="99">
        <v>7.0724446085276931</v>
      </c>
      <c r="N570" s="99">
        <v>7.0148369642632016</v>
      </c>
      <c r="O570" s="99">
        <v>7.2684114212510194</v>
      </c>
      <c r="P570" s="99">
        <v>7.1454234531928869</v>
      </c>
      <c r="Q570" s="99">
        <v>7.2061484163549112</v>
      </c>
      <c r="R570" s="99">
        <v>7.3884743834154047</v>
      </c>
      <c r="S570" s="99">
        <v>7.5793184248058569</v>
      </c>
      <c r="T570" s="99">
        <v>7.6654852620872358</v>
      </c>
      <c r="U570" s="99">
        <v>7.7437520209747888</v>
      </c>
      <c r="V570" s="99">
        <v>7.996876823752169</v>
      </c>
      <c r="W570" s="99">
        <v>7.6767592936364171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5.676974381512391</v>
      </c>
      <c r="D571" s="123">
        <v>5.6706077000420354</v>
      </c>
      <c r="E571" s="123">
        <v>5.4130256643927304</v>
      </c>
      <c r="F571" s="123">
        <v>4.8286263896387727</v>
      </c>
      <c r="G571" s="123">
        <v>4.9276486446144867</v>
      </c>
      <c r="H571" s="123">
        <v>4.9581453766861943</v>
      </c>
      <c r="I571" s="123">
        <v>5.1247023794309579</v>
      </c>
      <c r="J571" s="123">
        <v>5.13837245040677</v>
      </c>
      <c r="K571" s="123">
        <v>4.1513321631467912</v>
      </c>
      <c r="L571" s="123">
        <v>5.153433451504446</v>
      </c>
      <c r="M571" s="123">
        <v>5.0748831609181115</v>
      </c>
      <c r="N571" s="123">
        <v>5.3440969545818575</v>
      </c>
      <c r="O571" s="123">
        <v>5.4576886519681551</v>
      </c>
      <c r="P571" s="123">
        <v>4.7767951455803841</v>
      </c>
      <c r="Q571" s="123">
        <v>4.978990816425398</v>
      </c>
      <c r="R571" s="123">
        <v>4.8302028756943374</v>
      </c>
      <c r="S571" s="123">
        <v>5.1151209598177703</v>
      </c>
      <c r="T571" s="123">
        <v>5.1101203933697077</v>
      </c>
      <c r="U571" s="123">
        <v>5.0271556485267892</v>
      </c>
      <c r="V571" s="123">
        <v>5.2724424671129109</v>
      </c>
      <c r="W571" s="123">
        <v>4.9614857578078357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5.5561962138660661</v>
      </c>
      <c r="D573" s="99">
        <v>5.6290320413989736</v>
      </c>
      <c r="E573" s="99">
        <v>5.2561467896263494</v>
      </c>
      <c r="F573" s="99">
        <v>5.1058610879135902</v>
      </c>
      <c r="G573" s="99">
        <v>4.9565385147938299</v>
      </c>
      <c r="H573" s="99">
        <v>4.8950100686163776</v>
      </c>
      <c r="I573" s="99">
        <v>5.1345162946821628</v>
      </c>
      <c r="J573" s="99">
        <v>4.7918279614598287</v>
      </c>
      <c r="K573" s="99">
        <v>4.8373026706084428</v>
      </c>
      <c r="L573" s="99">
        <v>4.9459088835226215</v>
      </c>
      <c r="M573" s="99">
        <v>5.197065989788201</v>
      </c>
      <c r="N573" s="99">
        <v>5.1578510079302085</v>
      </c>
      <c r="O573" s="99">
        <v>5.1629077396883538</v>
      </c>
      <c r="P573" s="99">
        <v>5.1624954501298639</v>
      </c>
      <c r="Q573" s="99">
        <v>5.0882657783664049</v>
      </c>
      <c r="R573" s="99">
        <v>4.690841962324618</v>
      </c>
      <c r="S573" s="99">
        <v>5.0908005555838773</v>
      </c>
      <c r="T573" s="99">
        <v>5.1017577495034674</v>
      </c>
      <c r="U573" s="99">
        <v>5.0077560785454818</v>
      </c>
      <c r="V573" s="99">
        <v>5.3232766574797781</v>
      </c>
      <c r="W573" s="99">
        <v>4.8536088080796658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5.7686365710379928</v>
      </c>
      <c r="D574" s="110">
        <v>5.7064895441580399</v>
      </c>
      <c r="E574" s="110">
        <v>5.5457148144634711</v>
      </c>
      <c r="F574" s="110">
        <v>4.5477786722568139</v>
      </c>
      <c r="G574" s="110">
        <v>4.9061629877386199</v>
      </c>
      <c r="H574" s="110">
        <v>4.9945264787192798</v>
      </c>
      <c r="I574" s="110">
        <v>5.1189602009151418</v>
      </c>
      <c r="J574" s="110">
        <v>5.3064744437427063</v>
      </c>
      <c r="K574" s="110">
        <v>3.7880083756065352</v>
      </c>
      <c r="L574" s="110">
        <v>5.2694030630237005</v>
      </c>
      <c r="M574" s="110">
        <v>5.0042404468150963</v>
      </c>
      <c r="N574" s="110">
        <v>5.4390838774694936</v>
      </c>
      <c r="O574" s="110">
        <v>5.603717780514236</v>
      </c>
      <c r="P574" s="110">
        <v>4.6042546833609395</v>
      </c>
      <c r="Q574" s="110">
        <v>4.9376653325415001</v>
      </c>
      <c r="R574" s="110">
        <v>4.8687100151313309</v>
      </c>
      <c r="S574" s="110">
        <v>5.1228836489489655</v>
      </c>
      <c r="T574" s="110">
        <v>5.1129848385074226</v>
      </c>
      <c r="U574" s="110">
        <v>5.0335478691805005</v>
      </c>
      <c r="V574" s="110">
        <v>5.2565739952656445</v>
      </c>
      <c r="W574" s="110">
        <v>4.9933026370855558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1.2183744365586193</v>
      </c>
      <c r="D576" s="118">
        <f t="shared" si="275"/>
        <v>1.2121637085716042</v>
      </c>
      <c r="E576" s="118">
        <f t="shared" si="275"/>
        <v>1.1240056536542049</v>
      </c>
      <c r="F576" s="118">
        <f t="shared" si="275"/>
        <v>1.2204573451866334</v>
      </c>
      <c r="G576" s="118">
        <f t="shared" si="275"/>
        <v>1.0589953081819763</v>
      </c>
      <c r="H576" s="118">
        <f t="shared" si="275"/>
        <v>0.88030979742114113</v>
      </c>
      <c r="I576" s="118">
        <f t="shared" si="275"/>
        <v>0.88286169276489657</v>
      </c>
      <c r="J576" s="118">
        <f t="shared" si="275"/>
        <v>0.681821253609871</v>
      </c>
      <c r="K576" s="118">
        <f t="shared" si="275"/>
        <v>0.77326777100295718</v>
      </c>
      <c r="L576" s="118">
        <f t="shared" si="275"/>
        <v>0.76176327103329466</v>
      </c>
      <c r="M576" s="118">
        <f t="shared" si="275"/>
        <v>0.81960399055995958</v>
      </c>
      <c r="N576" s="118">
        <f t="shared" si="275"/>
        <v>0.74969500622984497</v>
      </c>
      <c r="O576" s="118">
        <f t="shared" si="275"/>
        <v>0.74434561882454453</v>
      </c>
      <c r="P576" s="118">
        <f t="shared" si="275"/>
        <v>0.69150826832517531</v>
      </c>
      <c r="Q576" s="118">
        <f t="shared" si="275"/>
        <v>0.60865755484286732</v>
      </c>
      <c r="R576" s="118">
        <f t="shared" ref="R576:V576" si="276">R577+R580+R582+R595</f>
        <v>0.46480651187265354</v>
      </c>
      <c r="S576" s="118">
        <f t="shared" si="276"/>
        <v>0.5535019204153423</v>
      </c>
      <c r="T576" s="118">
        <f t="shared" si="276"/>
        <v>0.56699918585534281</v>
      </c>
      <c r="U576" s="118">
        <f t="shared" si="276"/>
        <v>0.53373725106138514</v>
      </c>
      <c r="V576" s="118">
        <f t="shared" si="276"/>
        <v>0.54401936191564904</v>
      </c>
      <c r="W576" s="118">
        <f t="shared" ref="W576" si="277">W577+W580+W582+W595</f>
        <v>0.51018057963612851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0.34074169554507489</v>
      </c>
      <c r="D582" s="123">
        <v>0.25779903036430457</v>
      </c>
      <c r="E582" s="123">
        <v>0.24273234187376222</v>
      </c>
      <c r="F582" s="123">
        <v>0.28054127313482352</v>
      </c>
      <c r="G582" s="123">
        <v>0.28587741261012267</v>
      </c>
      <c r="H582" s="123">
        <v>0.22602780066132663</v>
      </c>
      <c r="I582" s="123">
        <v>0.19007494399810443</v>
      </c>
      <c r="J582" s="123">
        <v>0.10983507598065193</v>
      </c>
      <c r="K582" s="123">
        <v>0.16131096015197319</v>
      </c>
      <c r="L582" s="123">
        <v>0.11409949764689233</v>
      </c>
      <c r="M582" s="123">
        <v>0.12420257171975413</v>
      </c>
      <c r="N582" s="123">
        <v>0.11342557148129531</v>
      </c>
      <c r="O582" s="123">
        <v>0.11966661794690656</v>
      </c>
      <c r="P582" s="123">
        <v>0.10872963861899901</v>
      </c>
      <c r="Q582" s="123">
        <v>9.8697680443276106E-2</v>
      </c>
      <c r="R582" s="123">
        <v>9.4172658898978606E-2</v>
      </c>
      <c r="S582" s="123">
        <v>0.1045038682332303</v>
      </c>
      <c r="T582" s="123">
        <v>9.3194067606981054E-2</v>
      </c>
      <c r="U582" s="123">
        <v>8.2626597134891552E-2</v>
      </c>
      <c r="V582" s="123">
        <v>8.4346911972804889E-2</v>
      </c>
      <c r="W582" s="123">
        <v>0.10942917180886497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3.1346543747099775</v>
      </c>
      <c r="D587" s="102">
        <v>3.2150092129526864</v>
      </c>
      <c r="E587" s="102">
        <v>3.1221001083606068</v>
      </c>
      <c r="F587" s="102">
        <v>3.1549981745727709</v>
      </c>
      <c r="G587" s="102">
        <v>3.0716700386555313</v>
      </c>
      <c r="H587" s="102">
        <v>2.9708182160887615</v>
      </c>
      <c r="I587" s="102">
        <v>3.0502971366574694</v>
      </c>
      <c r="J587" s="102">
        <v>2.8416593362140237</v>
      </c>
      <c r="K587" s="102">
        <v>2.8424362779560477</v>
      </c>
      <c r="L587" s="102">
        <v>2.9559730577651897</v>
      </c>
      <c r="M587" s="102">
        <v>3.1362278213937911</v>
      </c>
      <c r="N587" s="102">
        <v>3.0303636977288479</v>
      </c>
      <c r="O587" s="102">
        <v>2.9600022475021546</v>
      </c>
      <c r="P587" s="102">
        <v>2.8606226023268828</v>
      </c>
      <c r="Q587" s="102">
        <v>2.7421854981485736</v>
      </c>
      <c r="R587" s="102">
        <v>2.727459272817538</v>
      </c>
      <c r="S587" s="102">
        <v>2.8358013129791306</v>
      </c>
      <c r="T587" s="102">
        <v>2.8743463333377188</v>
      </c>
      <c r="U587" s="102">
        <v>2.7121493934264</v>
      </c>
      <c r="V587" s="102">
        <v>2.7434137657574382</v>
      </c>
      <c r="W587" s="102">
        <v>2.7999899248362397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0.74056396654839818</v>
      </c>
      <c r="D588" s="105">
        <v>0.69340364820348621</v>
      </c>
      <c r="E588" s="105">
        <v>0.7494978280386515</v>
      </c>
      <c r="F588" s="105">
        <v>0.73656620042000276</v>
      </c>
      <c r="G588" s="105">
        <v>0.65699774539997546</v>
      </c>
      <c r="H588" s="105">
        <v>0.60737674421790655</v>
      </c>
      <c r="I588" s="105">
        <v>0.75450820768865046</v>
      </c>
      <c r="J588" s="105">
        <v>0.65100117159278992</v>
      </c>
      <c r="K588" s="105">
        <v>0.59855461561571788</v>
      </c>
      <c r="L588" s="105">
        <v>1.3331163510873181</v>
      </c>
      <c r="M588" s="105">
        <v>0.6280538102988239</v>
      </c>
      <c r="N588" s="105">
        <v>0</v>
      </c>
      <c r="O588" s="105">
        <v>0</v>
      </c>
      <c r="P588" s="105">
        <v>0.54583484817612216</v>
      </c>
      <c r="Q588" s="105">
        <v>0.60102577226002085</v>
      </c>
      <c r="R588" s="105">
        <v>0.55541847161212399</v>
      </c>
      <c r="S588" s="105">
        <v>0.6502282286823351</v>
      </c>
      <c r="T588" s="105">
        <v>0.65709188289423448</v>
      </c>
      <c r="U588" s="105">
        <v>0.57178470245451085</v>
      </c>
      <c r="V588" s="105">
        <v>0.60055029242287017</v>
      </c>
      <c r="W588" s="105">
        <v>0.62862748617473352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0.74056396654839818</v>
      </c>
      <c r="D589" s="99">
        <v>0.69340364820348621</v>
      </c>
      <c r="E589" s="99">
        <v>0.7494978280386515</v>
      </c>
      <c r="F589" s="99">
        <v>0.73656620042000276</v>
      </c>
      <c r="G589" s="99">
        <v>0.65699774539997546</v>
      </c>
      <c r="H589" s="99">
        <v>0.60737674421790655</v>
      </c>
      <c r="I589" s="99">
        <v>0.75450820768865046</v>
      </c>
      <c r="J589" s="99">
        <v>0.65100117159278992</v>
      </c>
      <c r="K589" s="99">
        <v>0.59855461561571788</v>
      </c>
      <c r="L589" s="99">
        <v>1.3331163510873181</v>
      </c>
      <c r="M589" s="99">
        <v>0.6280538102988239</v>
      </c>
      <c r="N589" s="99">
        <v>0</v>
      </c>
      <c r="O589" s="99">
        <v>0</v>
      </c>
      <c r="P589" s="99">
        <v>0.54583484817612216</v>
      </c>
      <c r="Q589" s="99">
        <v>0.60102577226002085</v>
      </c>
      <c r="R589" s="99">
        <v>0.55541847161212399</v>
      </c>
      <c r="S589" s="99">
        <v>0.6502282286823351</v>
      </c>
      <c r="T589" s="99">
        <v>0.65709188289423448</v>
      </c>
      <c r="U589" s="99">
        <v>0.57178470245451085</v>
      </c>
      <c r="V589" s="99">
        <v>0.60055029242287017</v>
      </c>
      <c r="W589" s="99">
        <v>0.62862748617473352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0.87763274101354438</v>
      </c>
      <c r="D595" s="123">
        <v>0.95436467820729964</v>
      </c>
      <c r="E595" s="123">
        <v>0.88127331178044266</v>
      </c>
      <c r="F595" s="123">
        <v>0.93991607205180983</v>
      </c>
      <c r="G595" s="123">
        <v>0.77311789557185362</v>
      </c>
      <c r="H595" s="123">
        <v>0.65428199675981447</v>
      </c>
      <c r="I595" s="123">
        <v>0.69278674876679214</v>
      </c>
      <c r="J595" s="123">
        <v>0.57198617762921911</v>
      </c>
      <c r="K595" s="123">
        <v>0.61195681085098397</v>
      </c>
      <c r="L595" s="123">
        <v>0.64766377338640235</v>
      </c>
      <c r="M595" s="123">
        <v>0.69540141884020545</v>
      </c>
      <c r="N595" s="123">
        <v>0.63626943474854969</v>
      </c>
      <c r="O595" s="123">
        <v>0.62467900087763795</v>
      </c>
      <c r="P595" s="123">
        <v>0.58277862970617633</v>
      </c>
      <c r="Q595" s="123">
        <v>0.50995987439959123</v>
      </c>
      <c r="R595" s="123">
        <v>0.37063385297367496</v>
      </c>
      <c r="S595" s="123">
        <v>0.44899805218211203</v>
      </c>
      <c r="T595" s="123">
        <v>0.4738051182483618</v>
      </c>
      <c r="U595" s="123">
        <v>0.45111065392649363</v>
      </c>
      <c r="V595" s="123">
        <v>0.45967244994284412</v>
      </c>
      <c r="W595" s="123">
        <v>0.40075140782726354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2.034040578035968</v>
      </c>
      <c r="D597" s="99">
        <v>2.0601701645100903</v>
      </c>
      <c r="E597" s="99">
        <v>1.923206020220068</v>
      </c>
      <c r="F597" s="99">
        <v>1.8677404142541134</v>
      </c>
      <c r="G597" s="99">
        <v>1.8126614275868058</v>
      </c>
      <c r="H597" s="99">
        <v>1.7897147660145938</v>
      </c>
      <c r="I597" s="99">
        <v>1.8768235077818896</v>
      </c>
      <c r="J597" s="99">
        <v>1.7511432695686944</v>
      </c>
      <c r="K597" s="99">
        <v>1.7673568657883492</v>
      </c>
      <c r="L597" s="99">
        <v>1.8066410520778593</v>
      </c>
      <c r="M597" s="99">
        <v>1.8981597447769469</v>
      </c>
      <c r="N597" s="99">
        <v>1.8838369903417984</v>
      </c>
      <c r="O597" s="99">
        <v>1.8856838948610615</v>
      </c>
      <c r="P597" s="99">
        <v>1.8855333115425779</v>
      </c>
      <c r="Q597" s="99">
        <v>1.858421903858654</v>
      </c>
      <c r="R597" s="99">
        <v>1.7119921836973726</v>
      </c>
      <c r="S597" s="99">
        <v>1.855703118525134</v>
      </c>
      <c r="T597" s="99">
        <v>1.8570620058541918</v>
      </c>
      <c r="U597" s="99">
        <v>1.8201736406801061</v>
      </c>
      <c r="V597" s="99">
        <v>1.9322198415068967</v>
      </c>
      <c r="W597" s="99">
        <v>1.7595219867491332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136284</v>
      </c>
      <c r="C5" s="120">
        <v>120908</v>
      </c>
      <c r="D5" s="120">
        <v>99437</v>
      </c>
      <c r="E5" s="120">
        <v>80099</v>
      </c>
      <c r="F5" s="120">
        <v>57714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136284</v>
      </c>
      <c r="C7" s="52">
        <v>120908</v>
      </c>
      <c r="D7" s="52">
        <v>99437</v>
      </c>
      <c r="E7" s="52">
        <v>80099</v>
      </c>
      <c r="F7" s="52">
        <v>57714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8873</v>
      </c>
      <c r="C9" s="52">
        <v>8915</v>
      </c>
      <c r="D9" s="52">
        <v>8690</v>
      </c>
      <c r="E9" s="52">
        <v>7410</v>
      </c>
      <c r="F9" s="52">
        <v>6071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131346</v>
      </c>
      <c r="C13" s="52">
        <v>116573</v>
      </c>
      <c r="D13" s="52">
        <v>95879</v>
      </c>
      <c r="E13" s="52">
        <v>77239</v>
      </c>
      <c r="F13" s="52">
        <v>55661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4938</v>
      </c>
      <c r="C14" s="52">
        <v>4335</v>
      </c>
      <c r="D14" s="52">
        <v>3558</v>
      </c>
      <c r="E14" s="52">
        <v>2860</v>
      </c>
      <c r="F14" s="52">
        <v>2053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62597</v>
      </c>
      <c r="C16" s="52">
        <v>55370</v>
      </c>
      <c r="D16" s="52">
        <v>45509</v>
      </c>
      <c r="E16" s="52">
        <v>36627</v>
      </c>
      <c r="F16" s="52">
        <v>26352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73687</v>
      </c>
      <c r="C17" s="36">
        <v>65538</v>
      </c>
      <c r="D17" s="36">
        <v>53928</v>
      </c>
      <c r="E17" s="36">
        <v>43472</v>
      </c>
      <c r="F17" s="36">
        <v>31362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15376</v>
      </c>
      <c r="D21" s="52">
        <v>21471</v>
      </c>
      <c r="E21" s="52">
        <v>19338</v>
      </c>
      <c r="F21" s="52">
        <v>22385</v>
      </c>
      <c r="G21" s="52">
        <v>57714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1386</v>
      </c>
      <c r="D23" s="52">
        <v>1390</v>
      </c>
      <c r="E23" s="52">
        <v>1407</v>
      </c>
      <c r="F23" s="52">
        <v>1456</v>
      </c>
      <c r="G23" s="52">
        <v>6071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20523</v>
      </c>
      <c r="D27" s="52">
        <v>20694</v>
      </c>
      <c r="E27" s="52">
        <v>20441</v>
      </c>
      <c r="F27" s="52">
        <v>21578</v>
      </c>
      <c r="G27" s="52">
        <v>55661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772</v>
      </c>
      <c r="D28" s="52">
        <v>777</v>
      </c>
      <c r="E28" s="52">
        <v>769</v>
      </c>
      <c r="F28" s="52">
        <v>807</v>
      </c>
      <c r="G28" s="52">
        <v>2053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9781</v>
      </c>
      <c r="D30" s="52">
        <v>9861</v>
      </c>
      <c r="E30" s="52">
        <v>9740</v>
      </c>
      <c r="F30" s="52">
        <v>10275</v>
      </c>
      <c r="G30" s="52">
        <v>26352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11514</v>
      </c>
      <c r="D31" s="36">
        <v>11610</v>
      </c>
      <c r="E31" s="36">
        <v>11470</v>
      </c>
      <c r="F31" s="36">
        <v>12110</v>
      </c>
      <c r="G31" s="36">
        <v>31362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1428</v>
      </c>
      <c r="D37" s="52">
        <v>1165</v>
      </c>
      <c r="E37" s="52">
        <v>127</v>
      </c>
      <c r="F37" s="52">
        <v>117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5750</v>
      </c>
      <c r="D41" s="52">
        <v>0</v>
      </c>
      <c r="E41" s="52">
        <v>1801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169</v>
      </c>
      <c r="D42" s="52">
        <v>0</v>
      </c>
      <c r="E42" s="52">
        <v>71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2554</v>
      </c>
      <c r="D44" s="52">
        <v>0</v>
      </c>
      <c r="E44" s="52">
        <v>858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3365</v>
      </c>
      <c r="D45" s="36">
        <v>0</v>
      </c>
      <c r="E45" s="36">
        <v>1014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1428</v>
      </c>
      <c r="D65" s="52">
        <v>1165</v>
      </c>
      <c r="E65" s="52">
        <v>127</v>
      </c>
      <c r="F65" s="52">
        <v>117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5750</v>
      </c>
      <c r="D69" s="52">
        <f t="shared" si="6"/>
        <v>0</v>
      </c>
      <c r="E69" s="52">
        <f t="shared" si="6"/>
        <v>1801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169</v>
      </c>
      <c r="D70" s="52">
        <f t="shared" si="9"/>
        <v>0</v>
      </c>
      <c r="E70" s="52">
        <f t="shared" si="9"/>
        <v>71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2554</v>
      </c>
      <c r="D72" s="52">
        <v>0</v>
      </c>
      <c r="E72" s="52">
        <v>858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3365</v>
      </c>
      <c r="D73" s="36">
        <v>0</v>
      </c>
      <c r="E73" s="36">
        <v>1014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147.1236225566966</v>
      </c>
      <c r="C98" s="117">
        <f t="shared" si="12"/>
        <v>141.57643012967253</v>
      </c>
      <c r="D98" s="117">
        <f t="shared" si="12"/>
        <v>95.900556076802872</v>
      </c>
      <c r="E98" s="117">
        <f t="shared" si="12"/>
        <v>93.700311854673629</v>
      </c>
      <c r="F98" s="117">
        <f t="shared" si="12"/>
        <v>89.379566415890579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121.41546477206479</v>
      </c>
      <c r="C99" s="122">
        <f t="shared" si="15"/>
        <v>119.46169636671019</v>
      </c>
      <c r="D99" s="122">
        <f t="shared" si="15"/>
        <v>77.647394106170893</v>
      </c>
      <c r="E99" s="122">
        <f t="shared" si="15"/>
        <v>78.233473259548447</v>
      </c>
      <c r="F99" s="122">
        <f t="shared" si="15"/>
        <v>78.858902204267451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120.95159071367149</v>
      </c>
      <c r="C100" s="98">
        <v>119.0169389509888</v>
      </c>
      <c r="D100" s="98">
        <v>77.362166809974198</v>
      </c>
      <c r="E100" s="98">
        <v>77.959329320722262</v>
      </c>
      <c r="F100" s="98">
        <v>78.580309544282031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0.4638740583933027</v>
      </c>
      <c r="C101" s="98">
        <v>0.44475741572138289</v>
      </c>
      <c r="D101" s="98">
        <v>0.28522729619670134</v>
      </c>
      <c r="E101" s="98">
        <v>0.27414393882617838</v>
      </c>
      <c r="F101" s="98">
        <v>0.27859265998542287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0.24222925748138349</v>
      </c>
      <c r="C102" s="122">
        <f t="shared" si="18"/>
        <v>0.29681459069172439</v>
      </c>
      <c r="D102" s="122">
        <f t="shared" si="18"/>
        <v>0.22308823012190504</v>
      </c>
      <c r="E102" s="122">
        <f t="shared" si="18"/>
        <v>0.6523195760377799</v>
      </c>
      <c r="F102" s="122">
        <f t="shared" si="18"/>
        <v>0.16478657815503975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0.24222925748138349</v>
      </c>
      <c r="C103" s="98">
        <v>0.29681459069172439</v>
      </c>
      <c r="D103" s="98">
        <v>0.22308823012190504</v>
      </c>
      <c r="E103" s="98">
        <v>0.6523195760377799</v>
      </c>
      <c r="F103" s="98">
        <v>0.16478657815503975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15.763462094877415</v>
      </c>
      <c r="C104" s="122">
        <v>13.235696106273652</v>
      </c>
      <c r="D104" s="122">
        <v>10.880378030606471</v>
      </c>
      <c r="E104" s="122">
        <v>9.2714928553814495</v>
      </c>
      <c r="F104" s="122">
        <v>6.7303570178821488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15.32370208667891</v>
      </c>
      <c r="C109" s="101">
        <v>12.874067235609843</v>
      </c>
      <c r="D109" s="101">
        <v>10.586177993905695</v>
      </c>
      <c r="E109" s="101">
        <v>9.0185356921152575</v>
      </c>
      <c r="F109" s="101">
        <v>6.5477726733530845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0.43976000819850491</v>
      </c>
      <c r="C110" s="104">
        <v>0.36162887066380922</v>
      </c>
      <c r="D110" s="104">
        <v>0.2942000367007761</v>
      </c>
      <c r="E110" s="104">
        <v>0.25295716326619244</v>
      </c>
      <c r="F110" s="104">
        <v>0.18258434452906408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0.15208974290773661</v>
      </c>
      <c r="C111" s="98">
        <v>0.11316077872236115</v>
      </c>
      <c r="D111" s="98">
        <v>8.4716114918125307E-2</v>
      </c>
      <c r="E111" s="98">
        <v>8.0226180922222501E-2</v>
      </c>
      <c r="F111" s="98">
        <v>5.6425286219788082E-2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0.28767026529076828</v>
      </c>
      <c r="C112" s="98">
        <v>0.24846809194144806</v>
      </c>
      <c r="D112" s="98">
        <v>0.20948392178265079</v>
      </c>
      <c r="E112" s="98">
        <v>0.17273098234396994</v>
      </c>
      <c r="F112" s="98">
        <v>0.12615905830927601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9.7024664322730185</v>
      </c>
      <c r="C113" s="122">
        <v>8.5822230659969669</v>
      </c>
      <c r="D113" s="122">
        <v>7.1496957099036109</v>
      </c>
      <c r="E113" s="122">
        <v>5.5430261637059441</v>
      </c>
      <c r="F113" s="122">
        <v>3.6255206155859288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5.0543242902917243</v>
      </c>
      <c r="C114" s="98">
        <v>4.3028975231082365</v>
      </c>
      <c r="D114" s="98">
        <v>3.6254353936782322</v>
      </c>
      <c r="E114" s="98">
        <v>2.7537099253463948</v>
      </c>
      <c r="F114" s="98">
        <v>1.9521869806334948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4.6481421419812943</v>
      </c>
      <c r="C115" s="33">
        <v>4.2793255428887313</v>
      </c>
      <c r="D115" s="33">
        <v>3.5242603162253783</v>
      </c>
      <c r="E115" s="33">
        <v>2.7893162383595489</v>
      </c>
      <c r="F115" s="33">
        <v>1.6733336349524337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110.76489735504759</v>
      </c>
      <c r="C117" s="117">
        <f t="shared" si="19"/>
        <v>106.93574947572056</v>
      </c>
      <c r="D117" s="117">
        <f t="shared" si="19"/>
        <v>72.216033941854334</v>
      </c>
      <c r="E117" s="117">
        <f t="shared" si="19"/>
        <v>71.328838276071252</v>
      </c>
      <c r="F117" s="117">
        <f t="shared" si="19"/>
        <v>67.772114459281596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92.908754888573355</v>
      </c>
      <c r="C118" s="122">
        <f t="shared" si="22"/>
        <v>91.410958630413887</v>
      </c>
      <c r="D118" s="122">
        <f t="shared" si="22"/>
        <v>59.414142007561423</v>
      </c>
      <c r="E118" s="122">
        <f t="shared" si="22"/>
        <v>59.859477758171394</v>
      </c>
      <c r="F118" s="122">
        <f t="shared" si="22"/>
        <v>60.338549776355144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92.444880830180054</v>
      </c>
      <c r="C119" s="98">
        <v>90.966201214692504</v>
      </c>
      <c r="D119" s="98">
        <v>59.128914711364722</v>
      </c>
      <c r="E119" s="98">
        <v>59.585333819345216</v>
      </c>
      <c r="F119" s="98">
        <v>60.059957116369723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0.4638740583933027</v>
      </c>
      <c r="C120" s="98">
        <v>0.44475741572138289</v>
      </c>
      <c r="D120" s="98">
        <v>0.28522729619670134</v>
      </c>
      <c r="E120" s="98">
        <v>0.27414393882617838</v>
      </c>
      <c r="F120" s="98">
        <v>0.27859265998542287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0.43916295727478688</v>
      </c>
      <c r="C121" s="122">
        <f t="shared" si="25"/>
        <v>0.55737749432721562</v>
      </c>
      <c r="D121" s="122">
        <f t="shared" si="25"/>
        <v>0.43380763137004053</v>
      </c>
      <c r="E121" s="122">
        <f t="shared" si="25"/>
        <v>1.2900663475236678</v>
      </c>
      <c r="F121" s="122">
        <f t="shared" si="25"/>
        <v>0.33367445427325493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0.43916295727478688</v>
      </c>
      <c r="C122" s="98">
        <v>0.55737749432721562</v>
      </c>
      <c r="D122" s="98">
        <v>0.43380763137004053</v>
      </c>
      <c r="E122" s="98">
        <v>1.2900663475236678</v>
      </c>
      <c r="F122" s="98">
        <v>0.33367445427325493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10.787237771149366</v>
      </c>
      <c r="C123" s="122">
        <v>9.0745255935399491</v>
      </c>
      <c r="D123" s="122">
        <v>7.4639611341526786</v>
      </c>
      <c r="E123" s="122">
        <v>6.3666468505471689</v>
      </c>
      <c r="F123" s="122">
        <v>4.6269066534879775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10.396382057243583</v>
      </c>
      <c r="C128" s="101">
        <v>8.7491809721349796</v>
      </c>
      <c r="D128" s="101">
        <v>7.1969079737170789</v>
      </c>
      <c r="E128" s="101">
        <v>6.1393277287631864</v>
      </c>
      <c r="F128" s="101">
        <v>4.4623160633478376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0.39085571390578183</v>
      </c>
      <c r="C129" s="104">
        <v>0.32534462140497045</v>
      </c>
      <c r="D129" s="104">
        <v>0.26705316043560007</v>
      </c>
      <c r="E129" s="104">
        <v>0.22731912178398278</v>
      </c>
      <c r="F129" s="104">
        <v>0.16459059014013983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0.10318544861501354</v>
      </c>
      <c r="C130" s="98">
        <v>7.6876529463522358E-2</v>
      </c>
      <c r="D130" s="98">
        <v>5.7569238652949266E-2</v>
      </c>
      <c r="E130" s="98">
        <v>5.4588139440012833E-2</v>
      </c>
      <c r="F130" s="98">
        <v>3.8431531830863827E-2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0.28767026529076828</v>
      </c>
      <c r="C131" s="98">
        <v>0.24846809194144806</v>
      </c>
      <c r="D131" s="98">
        <v>0.20948392178265079</v>
      </c>
      <c r="E131" s="98">
        <v>0.17273098234396994</v>
      </c>
      <c r="F131" s="98">
        <v>0.12615905830927601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6.6297417380500825</v>
      </c>
      <c r="C132" s="122">
        <v>5.8928877574395058</v>
      </c>
      <c r="D132" s="122">
        <v>4.9041231687701794</v>
      </c>
      <c r="E132" s="122">
        <v>3.8126473198290234</v>
      </c>
      <c r="F132" s="122">
        <v>2.4729835751652178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3.1040980030707055</v>
      </c>
      <c r="C133" s="98">
        <v>2.6438623567641653</v>
      </c>
      <c r="D133" s="98">
        <v>2.2278280712201162</v>
      </c>
      <c r="E133" s="98">
        <v>1.6928013270078144</v>
      </c>
      <c r="F133" s="98">
        <v>1.2004566560700063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3.525643734979377</v>
      </c>
      <c r="C134" s="33">
        <v>3.2490254006753405</v>
      </c>
      <c r="D134" s="33">
        <v>2.6762950975500632</v>
      </c>
      <c r="E134" s="33">
        <v>2.119845992821209</v>
      </c>
      <c r="F134" s="33">
        <v>1.2725269190952113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0.75286956255010951</v>
      </c>
      <c r="C136" s="119">
        <f t="shared" si="26"/>
        <v>0.7553216971057688</v>
      </c>
      <c r="D136" s="119">
        <f t="shared" si="26"/>
        <v>0.75303039832239804</v>
      </c>
      <c r="E136" s="119">
        <f t="shared" si="26"/>
        <v>0.76124440638682334</v>
      </c>
      <c r="F136" s="119">
        <f t="shared" si="26"/>
        <v>0.75825065142889925</v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0.76521351759425749</v>
      </c>
      <c r="C137" s="124">
        <f t="shared" si="29"/>
        <v>0.76519052893582495</v>
      </c>
      <c r="D137" s="124">
        <f t="shared" si="29"/>
        <v>0.76517882784735447</v>
      </c>
      <c r="E137" s="124">
        <f t="shared" si="29"/>
        <v>0.76513895221781558</v>
      </c>
      <c r="F137" s="124">
        <f t="shared" si="29"/>
        <v>0.76514569807300614</v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0.76431306347201888</v>
      </c>
      <c r="C138" s="111">
        <f t="shared" si="32"/>
        <v>0.76431306347201888</v>
      </c>
      <c r="D138" s="111">
        <f t="shared" si="32"/>
        <v>0.76431306347201888</v>
      </c>
      <c r="E138" s="111">
        <f t="shared" si="32"/>
        <v>0.76431306347201888</v>
      </c>
      <c r="F138" s="111">
        <f t="shared" si="32"/>
        <v>0.76431306347201888</v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1.8778642014472777</v>
      </c>
      <c r="D140" s="124">
        <f t="shared" si="38"/>
        <v>1.9445563359975975</v>
      </c>
      <c r="E140" s="124">
        <f t="shared" si="38"/>
        <v>1.9776600226526881</v>
      </c>
      <c r="F140" s="124">
        <f t="shared" si="38"/>
        <v>2.0248885437703348</v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1.8778642014472777</v>
      </c>
      <c r="D141" s="111">
        <f t="shared" si="41"/>
        <v>1.9445563359975975</v>
      </c>
      <c r="E141" s="111">
        <f t="shared" si="41"/>
        <v>1.9776600226526881</v>
      </c>
      <c r="F141" s="111">
        <f t="shared" si="41"/>
        <v>2.0248885437703348</v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0.68431907319743224</v>
      </c>
      <c r="C142" s="124">
        <f t="shared" si="44"/>
        <v>0.68560999895114472</v>
      </c>
      <c r="D142" s="124">
        <f t="shared" si="44"/>
        <v>0.6860020040807937</v>
      </c>
      <c r="E142" s="124">
        <f t="shared" si="44"/>
        <v>0.68669058476939648</v>
      </c>
      <c r="F142" s="124">
        <f t="shared" si="44"/>
        <v>0.68746823403194934</v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0.67959727194329289</v>
      </c>
      <c r="D147" s="112">
        <f t="shared" si="59"/>
        <v>0.67984006861213098</v>
      </c>
      <c r="E147" s="112">
        <f t="shared" si="59"/>
        <v>0.68074551549767548</v>
      </c>
      <c r="F147" s="112">
        <f t="shared" si="59"/>
        <v>0.68150137244497611</v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0.88879322043616116</v>
      </c>
      <c r="C148" s="113">
        <f t="shared" si="62"/>
        <v>0.89966440126244596</v>
      </c>
      <c r="D148" s="113">
        <f t="shared" si="62"/>
        <v>0.90772646880127184</v>
      </c>
      <c r="E148" s="113">
        <f t="shared" si="62"/>
        <v>0.89864670701090132</v>
      </c>
      <c r="F148" s="113">
        <f t="shared" si="62"/>
        <v>0.90144963175602399</v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0.67935666696089259</v>
      </c>
      <c r="D149" s="111">
        <f t="shared" si="65"/>
        <v>0.6795547542352196</v>
      </c>
      <c r="E149" s="111">
        <f t="shared" si="65"/>
        <v>0.68042799510716856</v>
      </c>
      <c r="F149" s="111">
        <f t="shared" si="65"/>
        <v>0.68110477421709681</v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0.68330478485323842</v>
      </c>
      <c r="C151" s="124">
        <f t="shared" si="71"/>
        <v>0.6866388477814459</v>
      </c>
      <c r="D151" s="124">
        <f t="shared" si="71"/>
        <v>0.68592054372007594</v>
      </c>
      <c r="E151" s="124">
        <f t="shared" si="71"/>
        <v>0.68782776902499265</v>
      </c>
      <c r="F151" s="124">
        <f t="shared" si="71"/>
        <v>0.68210440302945385</v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0.61443767660410087</v>
      </c>
      <c r="D152" s="111">
        <f t="shared" si="74"/>
        <v>0.61449945435652753</v>
      </c>
      <c r="E152" s="111">
        <f t="shared" si="74"/>
        <v>0.61473480246648471</v>
      </c>
      <c r="F152" s="111">
        <f t="shared" si="74"/>
        <v>0.61492913741308319</v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0.75923772756070962</v>
      </c>
      <c r="D153" s="45">
        <f t="shared" si="77"/>
        <v>0.75939200212556401</v>
      </c>
      <c r="E153" s="45">
        <f t="shared" si="77"/>
        <v>0.7599876857519503</v>
      </c>
      <c r="F153" s="45">
        <f t="shared" si="77"/>
        <v>0.76047411736356108</v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13.35287175625243</v>
      </c>
      <c r="C155" s="117">
        <f t="shared" si="80"/>
        <v>11.367699321691976</v>
      </c>
      <c r="D155" s="117">
        <f t="shared" si="80"/>
        <v>9.5779319038450268</v>
      </c>
      <c r="E155" s="117">
        <f t="shared" si="80"/>
        <v>7.2749458434428229</v>
      </c>
      <c r="F155" s="117">
        <f t="shared" si="80"/>
        <v>5.1574257802757959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13.35287175625243</v>
      </c>
      <c r="C170" s="122">
        <v>11.367699321691976</v>
      </c>
      <c r="D170" s="122">
        <v>9.5779319038450268</v>
      </c>
      <c r="E170" s="122">
        <v>7.2749458434428229</v>
      </c>
      <c r="F170" s="122">
        <v>5.1574257802757959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13.35287175625243</v>
      </c>
      <c r="C171" s="98">
        <v>11.367699321691976</v>
      </c>
      <c r="D171" s="98">
        <v>9.5779319038450268</v>
      </c>
      <c r="E171" s="98">
        <v>7.2749458434428229</v>
      </c>
      <c r="F171" s="98">
        <v>5.1574257802757959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12555.015484828607</v>
      </c>
      <c r="C174" s="117">
        <f t="shared" si="87"/>
        <v>13618.072273200216</v>
      </c>
      <c r="D174" s="117">
        <f t="shared" si="87"/>
        <v>11216.382907501407</v>
      </c>
      <c r="E174" s="117">
        <f t="shared" si="87"/>
        <v>13604.846837911258</v>
      </c>
      <c r="F174" s="117">
        <f t="shared" si="87"/>
        <v>18010.956742156279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10361.171196172065</v>
      </c>
      <c r="C175" s="122">
        <f t="shared" si="90"/>
        <v>11490.881734416576</v>
      </c>
      <c r="D175" s="122">
        <f t="shared" si="90"/>
        <v>9081.520897198905</v>
      </c>
      <c r="E175" s="122">
        <f t="shared" si="90"/>
        <v>11359.134246476839</v>
      </c>
      <c r="F175" s="122">
        <f t="shared" si="90"/>
        <v>15890.928243331437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10321.585806110765</v>
      </c>
      <c r="C176" s="98">
        <v>11448.101035498063</v>
      </c>
      <c r="D176" s="98">
        <v>9048.1611472590666</v>
      </c>
      <c r="E176" s="98">
        <v>11319.329829336195</v>
      </c>
      <c r="F176" s="98">
        <v>15834.7887860831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39.585390061299279</v>
      </c>
      <c r="C177" s="98">
        <v>42.780698918513934</v>
      </c>
      <c r="D177" s="98">
        <v>33.359749939837648</v>
      </c>
      <c r="E177" s="98">
        <v>39.804417140644141</v>
      </c>
      <c r="F177" s="98">
        <v>56.139457248336072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20.670997802445555</v>
      </c>
      <c r="C178" s="122">
        <f t="shared" si="93"/>
        <v>28.550250518946264</v>
      </c>
      <c r="D178" s="122">
        <f t="shared" si="93"/>
        <v>26.092059457925679</v>
      </c>
      <c r="E178" s="122">
        <f t="shared" si="93"/>
        <v>94.713750100742587</v>
      </c>
      <c r="F178" s="122">
        <f t="shared" si="93"/>
        <v>33.206291436100635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20.670997802445555</v>
      </c>
      <c r="C179" s="98">
        <f>RES_hhdet_fech!C110</f>
        <v>28.550250518946264</v>
      </c>
      <c r="D179" s="98">
        <f>RES_hhdet_fech!D110</f>
        <v>26.092059457925679</v>
      </c>
      <c r="E179" s="98">
        <f>RES_hhdet_fech!E110</f>
        <v>94.713750100742587</v>
      </c>
      <c r="F179" s="98">
        <f>RES_hhdet_fech!F110</f>
        <v>33.206291436100635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1345.1987332586682</v>
      </c>
      <c r="C180" s="122">
        <v>1273.1262258573672</v>
      </c>
      <c r="D180" s="122">
        <v>1272.5524351695371</v>
      </c>
      <c r="E180" s="122">
        <v>1346.1773793441398</v>
      </c>
      <c r="F180" s="122">
        <v>1356.2402903622933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1356.8335180978161</v>
      </c>
      <c r="C185" s="101">
        <v>1284.3917712518548</v>
      </c>
      <c r="D185" s="101">
        <v>1284.0898431264743</v>
      </c>
      <c r="E185" s="101">
        <v>1357.9353707233449</v>
      </c>
      <c r="F185" s="101">
        <v>1368.1140509709917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970.18310630221492</v>
      </c>
      <c r="D186" s="104">
        <v>961.6487989966347</v>
      </c>
      <c r="E186" s="104">
        <v>1028.633499575461</v>
      </c>
      <c r="F186" s="104">
        <v>1034.3185225879276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358.20245241332054</v>
      </c>
      <c r="C187" s="98">
        <v>303.58935560347408</v>
      </c>
      <c r="D187" s="98">
        <v>276.91074100556415</v>
      </c>
      <c r="E187" s="98">
        <v>326.23443500889778</v>
      </c>
      <c r="F187" s="98">
        <v>319.64251277941327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677.52231375691269</v>
      </c>
      <c r="C188" s="98">
        <v>666.59375069874068</v>
      </c>
      <c r="D188" s="98">
        <v>684.73805799107049</v>
      </c>
      <c r="E188" s="98">
        <v>702.39906456656308</v>
      </c>
      <c r="F188" s="98">
        <v>714.67600980851432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827.97455759542731</v>
      </c>
      <c r="C189" s="122">
        <v>825.51406240732399</v>
      </c>
      <c r="D189" s="122">
        <v>836.21751567504032</v>
      </c>
      <c r="E189" s="122">
        <v>804.82146198953967</v>
      </c>
      <c r="F189" s="122">
        <v>730.58191702644683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939.05125638757056</v>
      </c>
      <c r="C190" s="98">
        <v>903.78721679156195</v>
      </c>
      <c r="D190" s="98">
        <v>926.4939600623577</v>
      </c>
      <c r="E190" s="98">
        <v>874.37263307883723</v>
      </c>
      <c r="F190" s="98">
        <v>861.5640021542024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733.61506251092396</v>
      </c>
      <c r="C191" s="33">
        <v>759.38472434001551</v>
      </c>
      <c r="D191" s="33">
        <v>760.03462909251505</v>
      </c>
      <c r="E191" s="33">
        <v>746.22165651733428</v>
      </c>
      <c r="F191" s="33">
        <v>620.52388796941545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9452.2890158727623</v>
      </c>
      <c r="C193" s="117">
        <f t="shared" si="94"/>
        <v>10286.0254607026</v>
      </c>
      <c r="D193" s="117">
        <f t="shared" si="94"/>
        <v>8446.2772885723189</v>
      </c>
      <c r="E193" s="117">
        <f t="shared" si="94"/>
        <v>10356.61355510941</v>
      </c>
      <c r="F193" s="117">
        <f t="shared" si="94"/>
        <v>13656.819682597723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7928.5082574191265</v>
      </c>
      <c r="C194" s="122">
        <f t="shared" si="97"/>
        <v>8792.7138722972286</v>
      </c>
      <c r="D194" s="122">
        <f t="shared" si="97"/>
        <v>6948.9875151899123</v>
      </c>
      <c r="E194" s="122">
        <f t="shared" si="97"/>
        <v>8691.3160754507953</v>
      </c>
      <c r="F194" s="122">
        <f t="shared" si="97"/>
        <v>12158.875383771881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7888.9228673578273</v>
      </c>
      <c r="C195" s="98">
        <v>8749.9331733787149</v>
      </c>
      <c r="D195" s="98">
        <v>6915.6277652500748</v>
      </c>
      <c r="E195" s="98">
        <v>8651.5116583101517</v>
      </c>
      <c r="F195" s="98">
        <v>12102.735926523545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39.585390061299279</v>
      </c>
      <c r="C196" s="98">
        <v>42.780698918513934</v>
      </c>
      <c r="D196" s="98">
        <v>33.359749939837648</v>
      </c>
      <c r="E196" s="98">
        <v>39.804417140644141</v>
      </c>
      <c r="F196" s="98">
        <v>56.139457248336072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37.476631102005896</v>
      </c>
      <c r="C197" s="122">
        <f t="shared" si="100"/>
        <v>53.613493391880745</v>
      </c>
      <c r="D197" s="122">
        <f t="shared" si="100"/>
        <v>50.737479538135418</v>
      </c>
      <c r="E197" s="122">
        <f t="shared" si="100"/>
        <v>187.31159716975563</v>
      </c>
      <c r="F197" s="122">
        <f t="shared" si="100"/>
        <v>67.239039110059167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37.476631102005896</v>
      </c>
      <c r="C198" s="98">
        <f>RES_hhdet_tesh!C110</f>
        <v>53.613493391880745</v>
      </c>
      <c r="D198" s="98">
        <f>RES_hhdet_tesh!D110</f>
        <v>50.737479538135418</v>
      </c>
      <c r="E198" s="98">
        <f>RES_hhdet_tesh!E110</f>
        <v>187.31159716975563</v>
      </c>
      <c r="F198" s="98">
        <f>RES_hhdet_tesh!F110</f>
        <v>67.239039110059167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920.54515040993158</v>
      </c>
      <c r="C199" s="122">
        <v>872.86807037474455</v>
      </c>
      <c r="D199" s="122">
        <v>872.97352082419673</v>
      </c>
      <c r="E199" s="122">
        <v>924.40733182516101</v>
      </c>
      <c r="F199" s="122">
        <v>932.37211733834374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920.54515040993158</v>
      </c>
      <c r="C204" s="101">
        <v>872.86914384917452</v>
      </c>
      <c r="D204" s="101">
        <v>872.97572705524283</v>
      </c>
      <c r="E204" s="101">
        <v>924.40841395559062</v>
      </c>
      <c r="F204" s="101">
        <v>932.37160339798686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920.54515040993169</v>
      </c>
      <c r="C205" s="104">
        <v>872.83920344632213</v>
      </c>
      <c r="D205" s="104">
        <v>872.9140685401992</v>
      </c>
      <c r="E205" s="104">
        <v>924.37810711458724</v>
      </c>
      <c r="F205" s="104">
        <v>932.38605130532198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243.02283665301897</v>
      </c>
      <c r="C206" s="98">
        <v>206.24545274758131</v>
      </c>
      <c r="D206" s="98">
        <v>188.17601054912873</v>
      </c>
      <c r="E206" s="98">
        <v>221.97904254802421</v>
      </c>
      <c r="F206" s="98">
        <v>217.71004149680775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677.52231375691269</v>
      </c>
      <c r="C207" s="98">
        <v>666.59375069874068</v>
      </c>
      <c r="D207" s="98">
        <v>684.73805799107049</v>
      </c>
      <c r="E207" s="98">
        <v>702.39906456656308</v>
      </c>
      <c r="F207" s="98">
        <v>714.67600980851432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565.75897694169862</v>
      </c>
      <c r="C208" s="122">
        <v>566.8300246387455</v>
      </c>
      <c r="D208" s="122">
        <v>573.57877302007489</v>
      </c>
      <c r="E208" s="122">
        <v>553.57855066369791</v>
      </c>
      <c r="F208" s="122">
        <v>498.33314237743843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569.33003292293733</v>
      </c>
      <c r="E209" s="98">
        <v>537.50728787781907</v>
      </c>
      <c r="F209" s="98">
        <v>529.80080867084746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577.16421867132544</v>
      </c>
      <c r="E210" s="33">
        <v>567.11926979459565</v>
      </c>
      <c r="F210" s="33">
        <v>471.89235600654638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97.978278860705814</v>
      </c>
      <c r="C212" s="117">
        <f t="shared" si="101"/>
        <v>94.019414113970768</v>
      </c>
      <c r="D212" s="117">
        <f t="shared" si="101"/>
        <v>96.321609701067274</v>
      </c>
      <c r="E212" s="117">
        <f t="shared" si="101"/>
        <v>90.824427813615941</v>
      </c>
      <c r="F212" s="117">
        <f t="shared" si="101"/>
        <v>89.361780162106172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97.978278860705814</v>
      </c>
      <c r="C227" s="122">
        <v>94.019414113970768</v>
      </c>
      <c r="D227" s="122">
        <v>96.321609701067274</v>
      </c>
      <c r="E227" s="122">
        <v>90.824427813615941</v>
      </c>
      <c r="F227" s="122">
        <v>89.361780162106172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213.31488340100054</v>
      </c>
      <c r="C228" s="98">
        <v>205.30430416637125</v>
      </c>
      <c r="D228" s="98">
        <v>210.4623679677652</v>
      </c>
      <c r="E228" s="98">
        <v>198.62248733018873</v>
      </c>
      <c r="F228" s="98">
        <v>195.71287872934866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144.72236527546315</v>
      </c>
      <c r="C231" s="118">
        <f t="shared" si="108"/>
        <v>156.27718447055943</v>
      </c>
      <c r="D231" s="118">
        <f t="shared" si="108"/>
        <v>128.09646683794708</v>
      </c>
      <c r="E231" s="118">
        <f t="shared" si="108"/>
        <v>154.58108158151299</v>
      </c>
      <c r="F231" s="118">
        <f t="shared" si="108"/>
        <v>203.52122331886227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119.43379953182838</v>
      </c>
      <c r="C232" s="123">
        <f t="shared" si="111"/>
        <v>131.86614144153029</v>
      </c>
      <c r="D232" s="123">
        <f t="shared" si="111"/>
        <v>103.71531981742098</v>
      </c>
      <c r="E232" s="123">
        <f t="shared" si="111"/>
        <v>129.06483098045501</v>
      </c>
      <c r="F232" s="123">
        <f t="shared" si="111"/>
        <v>179.56520589410292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118.9774965279057</v>
      </c>
      <c r="C233" s="99">
        <v>131.37520211894901</v>
      </c>
      <c r="D233" s="99">
        <v>103.33433548966299</v>
      </c>
      <c r="E233" s="99">
        <v>128.6125649662448</v>
      </c>
      <c r="F233" s="99">
        <v>178.93083809347988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0.45630300392267892</v>
      </c>
      <c r="C234" s="99">
        <v>0.49093932258129763</v>
      </c>
      <c r="D234" s="99">
        <v>0.38098432775798879</v>
      </c>
      <c r="E234" s="99">
        <v>0.45226601421020868</v>
      </c>
      <c r="F234" s="99">
        <v>0.63436780062303644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0.23827574710591132</v>
      </c>
      <c r="C235" s="123">
        <f t="shared" si="114"/>
        <v>0.32763468114430483</v>
      </c>
      <c r="D235" s="123">
        <f t="shared" si="114"/>
        <v>0.29798382033218762</v>
      </c>
      <c r="E235" s="123">
        <f t="shared" si="114"/>
        <v>1.0761572038000053</v>
      </c>
      <c r="F235" s="123">
        <f t="shared" si="114"/>
        <v>0.37522632204982848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0.23827574710591132</v>
      </c>
      <c r="C236" s="99">
        <f>RES_hhdet_fecs!C110</f>
        <v>0.32763468114430483</v>
      </c>
      <c r="D236" s="99">
        <f>RES_hhdet_fecs!D110</f>
        <v>0.29798382033218762</v>
      </c>
      <c r="E236" s="99">
        <f>RES_hhdet_fecs!E110</f>
        <v>1.0761572038000053</v>
      </c>
      <c r="F236" s="99">
        <f>RES_hhdet_fecs!F110</f>
        <v>0.37522632204982848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15.506180990218743</v>
      </c>
      <c r="C237" s="123">
        <v>14.610040104146375</v>
      </c>
      <c r="D237" s="123">
        <v>14.53315851959942</v>
      </c>
      <c r="E237" s="123">
        <v>15.295545608033635</v>
      </c>
      <c r="F237" s="123">
        <v>15.325320412480057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15.64029580540374</v>
      </c>
      <c r="C242" s="102">
        <v>14.739320348843011</v>
      </c>
      <c r="D242" s="102">
        <v>14.664921246312614</v>
      </c>
      <c r="E242" s="102">
        <v>15.429142336190752</v>
      </c>
      <c r="F242" s="102">
        <v>15.459492201301327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11.133549685456464</v>
      </c>
      <c r="D243" s="105">
        <v>10.98249003322095</v>
      </c>
      <c r="E243" s="105">
        <v>11.687546417079973</v>
      </c>
      <c r="F243" s="105">
        <v>11.687650691300894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3.4839064426402211</v>
      </c>
      <c r="D244" s="99">
        <v>3.1624533367675727</v>
      </c>
      <c r="E244" s="99">
        <v>3.7067430757310644</v>
      </c>
      <c r="F244" s="99">
        <v>3.6119144672262959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7.8098375818246488</v>
      </c>
      <c r="C245" s="99">
        <v>7.6496432428162402</v>
      </c>
      <c r="D245" s="99">
        <v>7.8200366964533767</v>
      </c>
      <c r="E245" s="99">
        <v>7.9808033413489081</v>
      </c>
      <c r="F245" s="99">
        <v>8.075736224074598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9.5441090063100962</v>
      </c>
      <c r="C246" s="123">
        <v>9.4733682437384719</v>
      </c>
      <c r="D246" s="123">
        <v>9.5500046805944727</v>
      </c>
      <c r="E246" s="123">
        <v>9.1445477892243723</v>
      </c>
      <c r="F246" s="123">
        <v>8.255470690229469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10.824496322089548</v>
      </c>
      <c r="C247" s="99">
        <v>10.371609047678895</v>
      </c>
      <c r="D247" s="99">
        <v>10.58100492907688</v>
      </c>
      <c r="E247" s="99">
        <v>9.9348025697695608</v>
      </c>
      <c r="F247" s="99">
        <v>9.7355494322799423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8.4564218321023468</v>
      </c>
      <c r="C248" s="110">
        <v>8.7144864756927394</v>
      </c>
      <c r="D248" s="110">
        <v>8.6799596147995999</v>
      </c>
      <c r="E248" s="110">
        <v>8.4787246882161647</v>
      </c>
      <c r="F248" s="110">
        <v>7.0118307753479518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108.95706383615509</v>
      </c>
      <c r="C250" s="118">
        <f t="shared" si="115"/>
        <v>118.03954819321424</v>
      </c>
      <c r="D250" s="118">
        <f t="shared" si="115"/>
        <v>96.460533446671079</v>
      </c>
      <c r="E250" s="118">
        <f t="shared" si="115"/>
        <v>117.67398368715202</v>
      </c>
      <c r="F250" s="118">
        <f t="shared" si="115"/>
        <v>154.32010016113378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91.392357859397791</v>
      </c>
      <c r="C251" s="123">
        <f t="shared" si="118"/>
        <v>100.90272251837087</v>
      </c>
      <c r="D251" s="123">
        <f t="shared" si="118"/>
        <v>79.360766847707666</v>
      </c>
      <c r="E251" s="123">
        <f t="shared" si="118"/>
        <v>98.752529544554818</v>
      </c>
      <c r="F251" s="123">
        <f t="shared" si="118"/>
        <v>137.39354481346643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90.936054855475106</v>
      </c>
      <c r="C252" s="99">
        <v>100.41178319578957</v>
      </c>
      <c r="D252" s="99">
        <v>78.97978251994968</v>
      </c>
      <c r="E252" s="99">
        <v>98.300263530344608</v>
      </c>
      <c r="F252" s="99">
        <v>136.7591770128434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0.45630300392267892</v>
      </c>
      <c r="C253" s="99">
        <v>0.49093932258129763</v>
      </c>
      <c r="D253" s="99">
        <v>0.38098432775798879</v>
      </c>
      <c r="E253" s="99">
        <v>0.45226601421020868</v>
      </c>
      <c r="F253" s="99">
        <v>0.63436780062303644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0.43199522152658826</v>
      </c>
      <c r="C254" s="123">
        <f t="shared" si="121"/>
        <v>0.61525343887348338</v>
      </c>
      <c r="D254" s="123">
        <f t="shared" si="121"/>
        <v>0.57944632585172517</v>
      </c>
      <c r="E254" s="123">
        <f t="shared" si="121"/>
        <v>2.1282730800449721</v>
      </c>
      <c r="F254" s="123">
        <f t="shared" si="121"/>
        <v>0.75979148083977599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0.43199522152658826</v>
      </c>
      <c r="C255" s="99">
        <f>RES_hhdet_tess!C110</f>
        <v>0.61525343887348338</v>
      </c>
      <c r="D255" s="99">
        <f>RES_hhdet_tess!D110</f>
        <v>0.57944632585172517</v>
      </c>
      <c r="E255" s="99">
        <f>RES_hhdet_tess!E110</f>
        <v>2.1282730800449721</v>
      </c>
      <c r="F255" s="99">
        <f>RES_hhdet_tess!F110</f>
        <v>0.75979148083977599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10.61117540405813</v>
      </c>
      <c r="C256" s="123">
        <v>10.01678958047998</v>
      </c>
      <c r="D256" s="123">
        <v>9.9697758700690624</v>
      </c>
      <c r="E256" s="123">
        <v>10.503307157947591</v>
      </c>
      <c r="F256" s="123">
        <v>10.535670959941447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10.61117540405813</v>
      </c>
      <c r="C261" s="102">
        <v>10.016801899371975</v>
      </c>
      <c r="D261" s="102">
        <v>9.9698010662846652</v>
      </c>
      <c r="E261" s="102">
        <v>10.503319453337184</v>
      </c>
      <c r="F261" s="102">
        <v>10.535665152489258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10.611175404058132</v>
      </c>
      <c r="C262" s="105">
        <v>10.016458311691881</v>
      </c>
      <c r="D262" s="105">
        <v>9.9690968965008153</v>
      </c>
      <c r="E262" s="105">
        <v>10.502975100745976</v>
      </c>
      <c r="F262" s="105">
        <v>10.535828411766229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2.8013378222334828</v>
      </c>
      <c r="C263" s="99">
        <v>2.3668150688756406</v>
      </c>
      <c r="D263" s="99">
        <v>2.1490602000474386</v>
      </c>
      <c r="E263" s="99">
        <v>2.5221717593970681</v>
      </c>
      <c r="F263" s="99">
        <v>2.460092187691632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7.8098375818246488</v>
      </c>
      <c r="C264" s="99">
        <v>7.6496432428162402</v>
      </c>
      <c r="D264" s="99">
        <v>7.8200366964533767</v>
      </c>
      <c r="E264" s="99">
        <v>7.9808033413489081</v>
      </c>
      <c r="F264" s="99">
        <v>8.075736224074598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6.5215353511725747</v>
      </c>
      <c r="C265" s="123">
        <v>6.5047826554899233</v>
      </c>
      <c r="D265" s="123">
        <v>6.5505444030426316</v>
      </c>
      <c r="E265" s="123">
        <v>6.2898739046046277</v>
      </c>
      <c r="F265" s="123">
        <v>5.6310929068861242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6.5020217554614712</v>
      </c>
      <c r="E266" s="99">
        <v>6.1072688952708152</v>
      </c>
      <c r="F266" s="99">
        <v>5.9866730146343379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6.5914919102517082</v>
      </c>
      <c r="E267" s="110">
        <v>6.4437263539253298</v>
      </c>
      <c r="F267" s="110">
        <v>5.3323158199853866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1.1294010970735038</v>
      </c>
      <c r="C269" s="118">
        <f t="shared" si="122"/>
        <v>1.0789404717889699</v>
      </c>
      <c r="D269" s="118">
        <f t="shared" si="122"/>
        <v>1.1000389327470805</v>
      </c>
      <c r="E269" s="118">
        <f t="shared" si="122"/>
        <v>1.0319659201401428</v>
      </c>
      <c r="F269" s="118">
        <f t="shared" si="122"/>
        <v>1.0097752760670797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1.1294010970735038</v>
      </c>
      <c r="C284" s="123">
        <v>1.0789404717889699</v>
      </c>
      <c r="D284" s="123">
        <v>1.1000389327470805</v>
      </c>
      <c r="E284" s="123">
        <v>1.0319659201401428</v>
      </c>
      <c r="F284" s="123">
        <v>1.0097752760670797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2.458892584525862</v>
      </c>
      <c r="C285" s="99">
        <v>2.3560147112707379</v>
      </c>
      <c r="D285" s="99">
        <v>2.4035810796891042</v>
      </c>
      <c r="E285" s="99">
        <v>2.2567897517488542</v>
      </c>
      <c r="F285" s="99">
        <v>2.2115274090367123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2684370</v>
      </c>
      <c r="C5" s="120">
        <v>2668624</v>
      </c>
      <c r="D5" s="120">
        <v>2651960</v>
      </c>
      <c r="E5" s="120">
        <v>2650600</v>
      </c>
      <c r="F5" s="120">
        <v>2614642</v>
      </c>
      <c r="G5" s="120">
        <v>2500902</v>
      </c>
      <c r="H5" s="120">
        <v>2251797</v>
      </c>
      <c r="I5" s="120">
        <v>1775857</v>
      </c>
      <c r="J5" s="120">
        <v>1501638</v>
      </c>
      <c r="K5" s="120">
        <v>1317922</v>
      </c>
      <c r="L5" s="120">
        <v>1290012</v>
      </c>
      <c r="M5" s="120">
        <v>1258663</v>
      </c>
      <c r="N5" s="120">
        <v>1244258</v>
      </c>
      <c r="O5" s="120">
        <v>1248104</v>
      </c>
      <c r="P5" s="120">
        <v>1279475</v>
      </c>
      <c r="Q5" s="120">
        <v>1319497</v>
      </c>
      <c r="R5" s="120">
        <v>1347230</v>
      </c>
      <c r="S5" s="120">
        <v>1369266</v>
      </c>
      <c r="T5" s="120">
        <v>1401568</v>
      </c>
      <c r="U5" s="120">
        <v>1432736</v>
      </c>
      <c r="V5" s="120">
        <v>1466366</v>
      </c>
      <c r="W5" s="120">
        <v>1500146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2684370</v>
      </c>
      <c r="C7" s="52">
        <v>2668624</v>
      </c>
      <c r="D7" s="52">
        <v>2651960</v>
      </c>
      <c r="E7" s="52">
        <v>2650600</v>
      </c>
      <c r="F7" s="52">
        <v>2614642</v>
      </c>
      <c r="G7" s="52">
        <v>2500902</v>
      </c>
      <c r="H7" s="52">
        <v>2251797</v>
      </c>
      <c r="I7" s="52">
        <v>1775857</v>
      </c>
      <c r="J7" s="52">
        <v>1501638</v>
      </c>
      <c r="K7" s="52">
        <v>1317922</v>
      </c>
      <c r="L7" s="52">
        <v>1290012</v>
      </c>
      <c r="M7" s="52">
        <v>1258663</v>
      </c>
      <c r="N7" s="52">
        <v>1244258</v>
      </c>
      <c r="O7" s="52">
        <v>1248104</v>
      </c>
      <c r="P7" s="52">
        <v>1279475</v>
      </c>
      <c r="Q7" s="52">
        <v>1319497</v>
      </c>
      <c r="R7" s="52">
        <v>1347230</v>
      </c>
      <c r="S7" s="52">
        <v>1369266</v>
      </c>
      <c r="T7" s="52">
        <v>1401568</v>
      </c>
      <c r="U7" s="52">
        <v>1432736</v>
      </c>
      <c r="V7" s="52">
        <v>1466366</v>
      </c>
      <c r="W7" s="52">
        <v>1500146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174780</v>
      </c>
      <c r="C9" s="52">
        <v>179117</v>
      </c>
      <c r="D9" s="52">
        <v>184949</v>
      </c>
      <c r="E9" s="52">
        <v>184970</v>
      </c>
      <c r="F9" s="52">
        <v>188319</v>
      </c>
      <c r="G9" s="52">
        <v>188189</v>
      </c>
      <c r="H9" s="52">
        <v>179258</v>
      </c>
      <c r="I9" s="52">
        <v>159731</v>
      </c>
      <c r="J9" s="52">
        <v>139934</v>
      </c>
      <c r="K9" s="52">
        <v>110815</v>
      </c>
      <c r="L9" s="52">
        <v>83711</v>
      </c>
      <c r="M9" s="52">
        <v>70395</v>
      </c>
      <c r="N9" s="52">
        <v>68460</v>
      </c>
      <c r="O9" s="52">
        <v>73797</v>
      </c>
      <c r="P9" s="52">
        <v>87488</v>
      </c>
      <c r="Q9" s="52">
        <v>99508</v>
      </c>
      <c r="R9" s="52">
        <v>115276</v>
      </c>
      <c r="S9" s="52">
        <v>144403</v>
      </c>
      <c r="T9" s="52">
        <v>174548</v>
      </c>
      <c r="U9" s="52">
        <v>208031</v>
      </c>
      <c r="V9" s="52">
        <v>222231</v>
      </c>
      <c r="W9" s="52">
        <v>251276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2479552</v>
      </c>
      <c r="C11" s="52">
        <v>2472891</v>
      </c>
      <c r="D11" s="52">
        <v>2484172</v>
      </c>
      <c r="E11" s="52">
        <v>2486858</v>
      </c>
      <c r="F11" s="52">
        <v>2451578</v>
      </c>
      <c r="G11" s="52">
        <v>2344524</v>
      </c>
      <c r="H11" s="52">
        <v>2109693</v>
      </c>
      <c r="I11" s="52">
        <v>1662322</v>
      </c>
      <c r="J11" s="52">
        <v>1404518</v>
      </c>
      <c r="K11" s="52">
        <v>1228816</v>
      </c>
      <c r="L11" s="52">
        <v>1197412</v>
      </c>
      <c r="M11" s="52">
        <v>1158506</v>
      </c>
      <c r="N11" s="52">
        <v>1140262</v>
      </c>
      <c r="O11" s="52">
        <v>1136867</v>
      </c>
      <c r="P11" s="52">
        <v>1155633</v>
      </c>
      <c r="Q11" s="52">
        <v>1193441</v>
      </c>
      <c r="R11" s="52">
        <v>1222707</v>
      </c>
      <c r="S11" s="52">
        <v>1244382</v>
      </c>
      <c r="T11" s="52">
        <v>1270413</v>
      </c>
      <c r="U11" s="52">
        <v>1296966</v>
      </c>
      <c r="V11" s="52">
        <v>1328810</v>
      </c>
      <c r="W11" s="52">
        <v>1375223</v>
      </c>
      <c r="DA11" s="63" t="s">
        <v>1113</v>
      </c>
    </row>
    <row r="12" spans="1:105" ht="12" customHeight="1" x14ac:dyDescent="0.25">
      <c r="A12" s="97" t="s">
        <v>127</v>
      </c>
      <c r="B12" s="52">
        <v>758</v>
      </c>
      <c r="C12" s="52">
        <v>861</v>
      </c>
      <c r="D12" s="52">
        <v>920</v>
      </c>
      <c r="E12" s="52">
        <v>860</v>
      </c>
      <c r="F12" s="52">
        <v>839</v>
      </c>
      <c r="G12" s="52">
        <v>983</v>
      </c>
      <c r="H12" s="52">
        <v>1155</v>
      </c>
      <c r="I12" s="52">
        <v>937</v>
      </c>
      <c r="J12" s="52">
        <v>884</v>
      </c>
      <c r="K12" s="52">
        <v>922</v>
      </c>
      <c r="L12" s="52">
        <v>1277</v>
      </c>
      <c r="M12" s="52">
        <v>1518</v>
      </c>
      <c r="N12" s="52">
        <v>1468</v>
      </c>
      <c r="O12" s="52">
        <v>1375</v>
      </c>
      <c r="P12" s="52">
        <v>1519</v>
      </c>
      <c r="Q12" s="52">
        <v>1612</v>
      </c>
      <c r="R12" s="52">
        <v>1708</v>
      </c>
      <c r="S12" s="52">
        <v>1684</v>
      </c>
      <c r="T12" s="52">
        <v>1864</v>
      </c>
      <c r="U12" s="52">
        <v>1967</v>
      </c>
      <c r="V12" s="52">
        <v>1986</v>
      </c>
      <c r="W12" s="52">
        <v>2247</v>
      </c>
      <c r="DA12" s="63" t="s">
        <v>1114</v>
      </c>
    </row>
    <row r="13" spans="1:105" ht="12" customHeight="1" x14ac:dyDescent="0.25">
      <c r="A13" s="97" t="s">
        <v>122</v>
      </c>
      <c r="B13" s="52">
        <v>196666</v>
      </c>
      <c r="C13" s="52">
        <v>187984</v>
      </c>
      <c r="D13" s="52">
        <v>161029</v>
      </c>
      <c r="E13" s="52">
        <v>157131</v>
      </c>
      <c r="F13" s="52">
        <v>156350</v>
      </c>
      <c r="G13" s="52">
        <v>149368</v>
      </c>
      <c r="H13" s="52">
        <v>134699</v>
      </c>
      <c r="I13" s="52">
        <v>107297</v>
      </c>
      <c r="J13" s="52">
        <v>91499</v>
      </c>
      <c r="K13" s="52">
        <v>83635</v>
      </c>
      <c r="L13" s="52">
        <v>83212</v>
      </c>
      <c r="M13" s="52">
        <v>86422</v>
      </c>
      <c r="N13" s="52">
        <v>88814</v>
      </c>
      <c r="O13" s="52">
        <v>95521</v>
      </c>
      <c r="P13" s="52">
        <v>106458</v>
      </c>
      <c r="Q13" s="52">
        <v>108514</v>
      </c>
      <c r="R13" s="52">
        <v>107250</v>
      </c>
      <c r="S13" s="52">
        <v>107888</v>
      </c>
      <c r="T13" s="52">
        <v>111834</v>
      </c>
      <c r="U13" s="52">
        <v>115035</v>
      </c>
      <c r="V13" s="52">
        <v>116573</v>
      </c>
      <c r="W13" s="52">
        <v>104832</v>
      </c>
      <c r="DA13" s="63" t="s">
        <v>1115</v>
      </c>
    </row>
    <row r="14" spans="1:105" ht="12" customHeight="1" x14ac:dyDescent="0.25">
      <c r="A14" s="97" t="s">
        <v>121</v>
      </c>
      <c r="B14" s="52">
        <v>7394</v>
      </c>
      <c r="C14" s="52">
        <v>6888</v>
      </c>
      <c r="D14" s="52">
        <v>5839</v>
      </c>
      <c r="E14" s="52">
        <v>5751</v>
      </c>
      <c r="F14" s="52">
        <v>5875</v>
      </c>
      <c r="G14" s="52">
        <v>6027</v>
      </c>
      <c r="H14" s="52">
        <v>6250</v>
      </c>
      <c r="I14" s="52">
        <v>5301</v>
      </c>
      <c r="J14" s="52">
        <v>4737</v>
      </c>
      <c r="K14" s="52">
        <v>4549</v>
      </c>
      <c r="L14" s="52">
        <v>8111</v>
      </c>
      <c r="M14" s="52">
        <v>12217</v>
      </c>
      <c r="N14" s="52">
        <v>13714</v>
      </c>
      <c r="O14" s="52">
        <v>14341</v>
      </c>
      <c r="P14" s="52">
        <v>15865</v>
      </c>
      <c r="Q14" s="52">
        <v>15930</v>
      </c>
      <c r="R14" s="52">
        <v>15565</v>
      </c>
      <c r="S14" s="52">
        <v>15312</v>
      </c>
      <c r="T14" s="52">
        <v>17457</v>
      </c>
      <c r="U14" s="52">
        <v>18768</v>
      </c>
      <c r="V14" s="52">
        <v>18997</v>
      </c>
      <c r="W14" s="52">
        <v>17844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1232962</v>
      </c>
      <c r="C16" s="52">
        <v>1214494</v>
      </c>
      <c r="D16" s="52">
        <v>1208449</v>
      </c>
      <c r="E16" s="52">
        <v>1207518</v>
      </c>
      <c r="F16" s="52">
        <v>1209178</v>
      </c>
      <c r="G16" s="52">
        <v>1145968</v>
      </c>
      <c r="H16" s="52">
        <v>1007164</v>
      </c>
      <c r="I16" s="52">
        <v>790985</v>
      </c>
      <c r="J16" s="52">
        <v>663912</v>
      </c>
      <c r="K16" s="52">
        <v>570288</v>
      </c>
      <c r="L16" s="52">
        <v>527199</v>
      </c>
      <c r="M16" s="52">
        <v>484502</v>
      </c>
      <c r="N16" s="52">
        <v>447309</v>
      </c>
      <c r="O16" s="52">
        <v>434873</v>
      </c>
      <c r="P16" s="52">
        <v>441362</v>
      </c>
      <c r="Q16" s="52">
        <v>443455</v>
      </c>
      <c r="R16" s="52">
        <v>427196</v>
      </c>
      <c r="S16" s="52">
        <v>408073</v>
      </c>
      <c r="T16" s="52">
        <v>392394</v>
      </c>
      <c r="U16" s="52">
        <v>377233</v>
      </c>
      <c r="V16" s="52">
        <v>368638</v>
      </c>
      <c r="W16" s="52">
        <v>365088</v>
      </c>
      <c r="DA16" s="63" t="s">
        <v>1117</v>
      </c>
    </row>
    <row r="17" spans="1:105" ht="12" customHeight="1" x14ac:dyDescent="0.25">
      <c r="A17" s="109" t="s">
        <v>120</v>
      </c>
      <c r="B17" s="36">
        <v>1451408</v>
      </c>
      <c r="C17" s="36">
        <v>1454130</v>
      </c>
      <c r="D17" s="36">
        <v>1443511</v>
      </c>
      <c r="E17" s="36">
        <v>1443082</v>
      </c>
      <c r="F17" s="36">
        <v>1405464</v>
      </c>
      <c r="G17" s="36">
        <v>1354934</v>
      </c>
      <c r="H17" s="36">
        <v>1244633</v>
      </c>
      <c r="I17" s="36">
        <v>984872</v>
      </c>
      <c r="J17" s="36">
        <v>837726</v>
      </c>
      <c r="K17" s="36">
        <v>747634</v>
      </c>
      <c r="L17" s="36">
        <v>762813</v>
      </c>
      <c r="M17" s="36">
        <v>774161</v>
      </c>
      <c r="N17" s="36">
        <v>796949</v>
      </c>
      <c r="O17" s="36">
        <v>813231</v>
      </c>
      <c r="P17" s="36">
        <v>838113</v>
      </c>
      <c r="Q17" s="36">
        <v>876042</v>
      </c>
      <c r="R17" s="36">
        <v>920034</v>
      </c>
      <c r="S17" s="36">
        <v>961193</v>
      </c>
      <c r="T17" s="36">
        <v>1009174</v>
      </c>
      <c r="U17" s="36">
        <v>1055503</v>
      </c>
      <c r="V17" s="36">
        <v>1097728</v>
      </c>
      <c r="W17" s="36">
        <v>1135058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209716</v>
      </c>
      <c r="D21" s="52">
        <v>209764</v>
      </c>
      <c r="E21" s="52">
        <v>210094</v>
      </c>
      <c r="F21" s="52">
        <v>210999</v>
      </c>
      <c r="G21" s="52">
        <v>212763</v>
      </c>
      <c r="H21" s="52">
        <v>249105</v>
      </c>
      <c r="I21" s="52">
        <v>475940</v>
      </c>
      <c r="J21" s="52">
        <v>274220</v>
      </c>
      <c r="K21" s="52">
        <v>183716</v>
      </c>
      <c r="L21" s="52">
        <v>148743</v>
      </c>
      <c r="M21" s="52">
        <v>209744</v>
      </c>
      <c r="N21" s="52">
        <v>209967</v>
      </c>
      <c r="O21" s="52">
        <v>183103</v>
      </c>
      <c r="P21" s="52">
        <v>41810</v>
      </c>
      <c r="Q21" s="52">
        <v>73124</v>
      </c>
      <c r="R21" s="52">
        <v>105012</v>
      </c>
      <c r="S21" s="52">
        <v>134272</v>
      </c>
      <c r="T21" s="52">
        <v>119964</v>
      </c>
      <c r="U21" s="52">
        <v>103946</v>
      </c>
      <c r="V21" s="52">
        <v>82901</v>
      </c>
      <c r="W21" s="52">
        <v>66212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27309</v>
      </c>
      <c r="D23" s="52">
        <v>27371</v>
      </c>
      <c r="E23" s="52">
        <v>27807</v>
      </c>
      <c r="F23" s="52">
        <v>28989</v>
      </c>
      <c r="G23" s="52">
        <v>31278</v>
      </c>
      <c r="H23" s="52">
        <v>35011</v>
      </c>
      <c r="I23" s="52">
        <v>24194</v>
      </c>
      <c r="J23" s="52">
        <v>20917</v>
      </c>
      <c r="K23" s="52">
        <v>30772</v>
      </c>
      <c r="L23" s="52">
        <v>29388</v>
      </c>
      <c r="M23" s="52">
        <v>26265</v>
      </c>
      <c r="N23" s="52">
        <v>23786</v>
      </c>
      <c r="O23" s="52">
        <v>23674</v>
      </c>
      <c r="P23" s="52">
        <v>8806</v>
      </c>
      <c r="Q23" s="52">
        <v>3555</v>
      </c>
      <c r="R23" s="52">
        <v>5040</v>
      </c>
      <c r="S23" s="52">
        <v>9521</v>
      </c>
      <c r="T23" s="52">
        <v>14195</v>
      </c>
      <c r="U23" s="52">
        <v>20107</v>
      </c>
      <c r="V23" s="52">
        <v>24004</v>
      </c>
      <c r="W23" s="52">
        <v>25357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193715</v>
      </c>
      <c r="D25" s="52">
        <v>193761</v>
      </c>
      <c r="E25" s="52">
        <v>194084</v>
      </c>
      <c r="F25" s="52">
        <v>194981</v>
      </c>
      <c r="G25" s="52">
        <v>196730</v>
      </c>
      <c r="H25" s="52">
        <v>269032</v>
      </c>
      <c r="I25" s="52">
        <v>698847</v>
      </c>
      <c r="J25" s="52">
        <v>475411</v>
      </c>
      <c r="K25" s="52">
        <v>329094</v>
      </c>
      <c r="L25" s="52">
        <v>170116</v>
      </c>
      <c r="M25" s="52">
        <v>240319</v>
      </c>
      <c r="N25" s="52">
        <v>205405</v>
      </c>
      <c r="O25" s="52">
        <v>176561</v>
      </c>
      <c r="P25" s="52">
        <v>39548</v>
      </c>
      <c r="Q25" s="52">
        <v>70326</v>
      </c>
      <c r="R25" s="52">
        <v>100720</v>
      </c>
      <c r="S25" s="52">
        <v>131058</v>
      </c>
      <c r="T25" s="52">
        <v>116861</v>
      </c>
      <c r="U25" s="52">
        <v>100727</v>
      </c>
      <c r="V25" s="52">
        <v>80267</v>
      </c>
      <c r="W25" s="52">
        <v>63905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59</v>
      </c>
      <c r="D26" s="52">
        <v>59</v>
      </c>
      <c r="E26" s="52">
        <v>60</v>
      </c>
      <c r="F26" s="52">
        <v>60</v>
      </c>
      <c r="G26" s="52">
        <v>61</v>
      </c>
      <c r="H26" s="52">
        <v>79</v>
      </c>
      <c r="I26" s="52">
        <v>218</v>
      </c>
      <c r="J26" s="52">
        <v>151</v>
      </c>
      <c r="K26" s="52">
        <v>118</v>
      </c>
      <c r="L26" s="52">
        <v>114</v>
      </c>
      <c r="M26" s="52">
        <v>154</v>
      </c>
      <c r="N26" s="52">
        <v>106</v>
      </c>
      <c r="O26" s="52">
        <v>123</v>
      </c>
      <c r="P26" s="52">
        <v>56</v>
      </c>
      <c r="Q26" s="52">
        <v>87</v>
      </c>
      <c r="R26" s="52">
        <v>127</v>
      </c>
      <c r="S26" s="52">
        <v>153</v>
      </c>
      <c r="T26" s="52">
        <v>139</v>
      </c>
      <c r="U26" s="52">
        <v>131</v>
      </c>
      <c r="V26" s="52">
        <v>110</v>
      </c>
      <c r="W26" s="52">
        <v>104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30729</v>
      </c>
      <c r="D27" s="52">
        <v>30772</v>
      </c>
      <c r="E27" s="52">
        <v>31039</v>
      </c>
      <c r="F27" s="52">
        <v>31650</v>
      </c>
      <c r="G27" s="52">
        <v>32895</v>
      </c>
      <c r="H27" s="52">
        <v>35111</v>
      </c>
      <c r="I27" s="52">
        <v>27402</v>
      </c>
      <c r="J27" s="52">
        <v>15798</v>
      </c>
      <c r="K27" s="52">
        <v>10434</v>
      </c>
      <c r="L27" s="52">
        <v>19213</v>
      </c>
      <c r="M27" s="52">
        <v>25675</v>
      </c>
      <c r="N27" s="52">
        <v>21533</v>
      </c>
      <c r="O27" s="52">
        <v>15568</v>
      </c>
      <c r="P27" s="52">
        <v>4164</v>
      </c>
      <c r="Q27" s="52">
        <v>6095</v>
      </c>
      <c r="R27" s="52">
        <v>10176</v>
      </c>
      <c r="S27" s="52">
        <v>15548</v>
      </c>
      <c r="T27" s="52">
        <v>21820</v>
      </c>
      <c r="U27" s="52">
        <v>22417</v>
      </c>
      <c r="V27" s="52">
        <v>18729</v>
      </c>
      <c r="W27" s="52">
        <v>16120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1155</v>
      </c>
      <c r="D28" s="52">
        <v>1157</v>
      </c>
      <c r="E28" s="52">
        <v>1164</v>
      </c>
      <c r="F28" s="52">
        <v>1184</v>
      </c>
      <c r="G28" s="52">
        <v>1224</v>
      </c>
      <c r="H28" s="52">
        <v>1301</v>
      </c>
      <c r="I28" s="52">
        <v>949</v>
      </c>
      <c r="J28" s="52">
        <v>564</v>
      </c>
      <c r="K28" s="52">
        <v>476</v>
      </c>
      <c r="L28" s="52">
        <v>956</v>
      </c>
      <c r="M28" s="52">
        <v>1262</v>
      </c>
      <c r="N28" s="52">
        <v>1196</v>
      </c>
      <c r="O28" s="52">
        <v>1145</v>
      </c>
      <c r="P28" s="52">
        <v>683</v>
      </c>
      <c r="Q28" s="52">
        <v>1116</v>
      </c>
      <c r="R28" s="52">
        <v>1803</v>
      </c>
      <c r="S28" s="52">
        <v>2693</v>
      </c>
      <c r="T28" s="52">
        <v>3735</v>
      </c>
      <c r="U28" s="52">
        <v>3204</v>
      </c>
      <c r="V28" s="52">
        <v>2149</v>
      </c>
      <c r="W28" s="52">
        <v>1972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192650</v>
      </c>
      <c r="D30" s="52">
        <v>192991</v>
      </c>
      <c r="E30" s="52">
        <v>195395</v>
      </c>
      <c r="F30" s="52">
        <v>202052</v>
      </c>
      <c r="G30" s="52">
        <v>215230</v>
      </c>
      <c r="H30" s="52">
        <v>237990</v>
      </c>
      <c r="I30" s="52">
        <v>219176</v>
      </c>
      <c r="J30" s="52">
        <v>139756</v>
      </c>
      <c r="K30" s="52">
        <v>131455</v>
      </c>
      <c r="L30" s="52">
        <v>142970</v>
      </c>
      <c r="M30" s="52">
        <v>158163</v>
      </c>
      <c r="N30" s="52">
        <v>139679</v>
      </c>
      <c r="O30" s="52">
        <v>94460</v>
      </c>
      <c r="P30" s="52">
        <v>25380</v>
      </c>
      <c r="Q30" s="52">
        <v>40429</v>
      </c>
      <c r="R30" s="52">
        <v>58288</v>
      </c>
      <c r="S30" s="52">
        <v>79202</v>
      </c>
      <c r="T30" s="52">
        <v>89780</v>
      </c>
      <c r="U30" s="52">
        <v>86224</v>
      </c>
      <c r="V30" s="52">
        <v>70173</v>
      </c>
      <c r="W30" s="52">
        <v>54208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226782</v>
      </c>
      <c r="D31" s="36">
        <v>227231</v>
      </c>
      <c r="E31" s="36">
        <v>230343</v>
      </c>
      <c r="F31" s="36">
        <v>238709</v>
      </c>
      <c r="G31" s="36">
        <v>254940</v>
      </c>
      <c r="H31" s="36">
        <v>282425</v>
      </c>
      <c r="I31" s="36">
        <v>264887</v>
      </c>
      <c r="J31" s="36">
        <v>173293</v>
      </c>
      <c r="K31" s="36">
        <v>161521</v>
      </c>
      <c r="L31" s="36">
        <v>163555</v>
      </c>
      <c r="M31" s="36">
        <v>188367</v>
      </c>
      <c r="N31" s="36">
        <v>178153</v>
      </c>
      <c r="O31" s="36">
        <v>149297</v>
      </c>
      <c r="P31" s="36">
        <v>46361</v>
      </c>
      <c r="Q31" s="36">
        <v>74527</v>
      </c>
      <c r="R31" s="36">
        <v>108124</v>
      </c>
      <c r="S31" s="36">
        <v>147076</v>
      </c>
      <c r="T31" s="36">
        <v>168326</v>
      </c>
      <c r="U31" s="36">
        <v>169364</v>
      </c>
      <c r="V31" s="36">
        <v>155035</v>
      </c>
      <c r="W31" s="36">
        <v>134434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193970</v>
      </c>
      <c r="D35" s="52">
        <v>193100</v>
      </c>
      <c r="E35" s="52">
        <v>208734</v>
      </c>
      <c r="F35" s="52">
        <v>175041</v>
      </c>
      <c r="G35" s="52">
        <v>99023</v>
      </c>
      <c r="H35" s="52">
        <v>0</v>
      </c>
      <c r="I35" s="52">
        <v>0</v>
      </c>
      <c r="J35" s="52">
        <v>1</v>
      </c>
      <c r="K35" s="52">
        <v>0</v>
      </c>
      <c r="L35" s="52">
        <v>120833</v>
      </c>
      <c r="M35" s="52">
        <v>178395</v>
      </c>
      <c r="N35" s="52">
        <v>195562</v>
      </c>
      <c r="O35" s="52">
        <v>186949</v>
      </c>
      <c r="P35" s="52">
        <v>73181</v>
      </c>
      <c r="Q35" s="52">
        <v>113146</v>
      </c>
      <c r="R35" s="52">
        <v>132745</v>
      </c>
      <c r="S35" s="52">
        <v>156308</v>
      </c>
      <c r="T35" s="52">
        <v>152266</v>
      </c>
      <c r="U35" s="52">
        <v>135114</v>
      </c>
      <c r="V35" s="52">
        <v>116531</v>
      </c>
      <c r="W35" s="52">
        <v>99992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31646</v>
      </c>
      <c r="D37" s="52">
        <v>33203</v>
      </c>
      <c r="E37" s="52">
        <v>27828</v>
      </c>
      <c r="F37" s="52">
        <v>32338</v>
      </c>
      <c r="G37" s="52">
        <v>31148</v>
      </c>
      <c r="H37" s="52">
        <v>26080</v>
      </c>
      <c r="I37" s="52">
        <v>4667</v>
      </c>
      <c r="J37" s="52">
        <v>1120</v>
      </c>
      <c r="K37" s="52">
        <v>1653</v>
      </c>
      <c r="L37" s="52">
        <v>2284</v>
      </c>
      <c r="M37" s="52">
        <v>12949</v>
      </c>
      <c r="N37" s="52">
        <v>21851</v>
      </c>
      <c r="O37" s="52">
        <v>29011</v>
      </c>
      <c r="P37" s="52">
        <v>22497</v>
      </c>
      <c r="Q37" s="52">
        <v>15575</v>
      </c>
      <c r="R37" s="52">
        <v>20808</v>
      </c>
      <c r="S37" s="52">
        <v>38648</v>
      </c>
      <c r="T37" s="52">
        <v>44340</v>
      </c>
      <c r="U37" s="52">
        <v>53590</v>
      </c>
      <c r="V37" s="52">
        <v>38204</v>
      </c>
      <c r="W37" s="52">
        <v>54402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187054</v>
      </c>
      <c r="D39" s="52">
        <v>205042</v>
      </c>
      <c r="E39" s="52">
        <v>196770</v>
      </c>
      <c r="F39" s="52">
        <v>159701</v>
      </c>
      <c r="G39" s="52">
        <v>89676</v>
      </c>
      <c r="H39" s="52">
        <v>34201</v>
      </c>
      <c r="I39" s="52">
        <v>251476</v>
      </c>
      <c r="J39" s="52">
        <v>217607</v>
      </c>
      <c r="K39" s="52">
        <v>153392</v>
      </c>
      <c r="L39" s="52">
        <v>138712</v>
      </c>
      <c r="M39" s="52">
        <v>201413</v>
      </c>
      <c r="N39" s="52">
        <v>187161</v>
      </c>
      <c r="O39" s="52">
        <v>173166</v>
      </c>
      <c r="P39" s="52">
        <v>58314</v>
      </c>
      <c r="Q39" s="52">
        <v>108134</v>
      </c>
      <c r="R39" s="52">
        <v>129986</v>
      </c>
      <c r="S39" s="52">
        <v>152733</v>
      </c>
      <c r="T39" s="52">
        <v>142892</v>
      </c>
      <c r="U39" s="52">
        <v>127280</v>
      </c>
      <c r="V39" s="52">
        <v>112111</v>
      </c>
      <c r="W39" s="52">
        <v>110318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162</v>
      </c>
      <c r="D40" s="52">
        <v>118</v>
      </c>
      <c r="E40" s="52">
        <v>0</v>
      </c>
      <c r="F40" s="52">
        <v>39</v>
      </c>
      <c r="G40" s="52">
        <v>205</v>
      </c>
      <c r="H40" s="52">
        <v>251</v>
      </c>
      <c r="I40" s="52">
        <v>0</v>
      </c>
      <c r="J40" s="52">
        <v>98</v>
      </c>
      <c r="K40" s="52">
        <v>156</v>
      </c>
      <c r="L40" s="52">
        <v>469</v>
      </c>
      <c r="M40" s="52">
        <v>395</v>
      </c>
      <c r="N40" s="52">
        <v>56</v>
      </c>
      <c r="O40" s="52">
        <v>30</v>
      </c>
      <c r="P40" s="52">
        <v>200</v>
      </c>
      <c r="Q40" s="52">
        <v>180</v>
      </c>
      <c r="R40" s="52">
        <v>223</v>
      </c>
      <c r="S40" s="52">
        <v>129</v>
      </c>
      <c r="T40" s="52">
        <v>319</v>
      </c>
      <c r="U40" s="52">
        <v>234</v>
      </c>
      <c r="V40" s="52">
        <v>129</v>
      </c>
      <c r="W40" s="52">
        <v>365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22047</v>
      </c>
      <c r="D41" s="52">
        <v>3817</v>
      </c>
      <c r="E41" s="52">
        <v>27141</v>
      </c>
      <c r="F41" s="52">
        <v>30869</v>
      </c>
      <c r="G41" s="52">
        <v>25913</v>
      </c>
      <c r="H41" s="52">
        <v>20442</v>
      </c>
      <c r="I41" s="52">
        <v>0</v>
      </c>
      <c r="J41" s="52">
        <v>0</v>
      </c>
      <c r="K41" s="52">
        <v>2570</v>
      </c>
      <c r="L41" s="52">
        <v>18790</v>
      </c>
      <c r="M41" s="52">
        <v>28885</v>
      </c>
      <c r="N41" s="52">
        <v>23925</v>
      </c>
      <c r="O41" s="52">
        <v>22275</v>
      </c>
      <c r="P41" s="52">
        <v>15101</v>
      </c>
      <c r="Q41" s="52">
        <v>8151</v>
      </c>
      <c r="R41" s="52">
        <v>8912</v>
      </c>
      <c r="S41" s="52">
        <v>16186</v>
      </c>
      <c r="T41" s="52">
        <v>25766</v>
      </c>
      <c r="U41" s="52">
        <v>25618</v>
      </c>
      <c r="V41" s="52">
        <v>20267</v>
      </c>
      <c r="W41" s="52">
        <v>4379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649</v>
      </c>
      <c r="D42" s="52">
        <v>108</v>
      </c>
      <c r="E42" s="52">
        <v>1076</v>
      </c>
      <c r="F42" s="52">
        <v>1308</v>
      </c>
      <c r="G42" s="52">
        <v>1376</v>
      </c>
      <c r="H42" s="52">
        <v>1524</v>
      </c>
      <c r="I42" s="52">
        <v>0</v>
      </c>
      <c r="J42" s="52">
        <v>0</v>
      </c>
      <c r="K42" s="52">
        <v>288</v>
      </c>
      <c r="L42" s="52">
        <v>4518</v>
      </c>
      <c r="M42" s="52">
        <v>5368</v>
      </c>
      <c r="N42" s="52">
        <v>2693</v>
      </c>
      <c r="O42" s="52">
        <v>1772</v>
      </c>
      <c r="P42" s="52">
        <v>2207</v>
      </c>
      <c r="Q42" s="52">
        <v>1181</v>
      </c>
      <c r="R42" s="52">
        <v>1438</v>
      </c>
      <c r="S42" s="52">
        <v>2440</v>
      </c>
      <c r="T42" s="52">
        <v>5880</v>
      </c>
      <c r="U42" s="52">
        <v>4515</v>
      </c>
      <c r="V42" s="52">
        <v>2378</v>
      </c>
      <c r="W42" s="52">
        <v>819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174182</v>
      </c>
      <c r="D44" s="52">
        <v>186946</v>
      </c>
      <c r="E44" s="52">
        <v>194464</v>
      </c>
      <c r="F44" s="52">
        <v>203712</v>
      </c>
      <c r="G44" s="52">
        <v>152020</v>
      </c>
      <c r="H44" s="52">
        <v>99186</v>
      </c>
      <c r="I44" s="52">
        <v>2997</v>
      </c>
      <c r="J44" s="52">
        <v>12683</v>
      </c>
      <c r="K44" s="52">
        <v>37831</v>
      </c>
      <c r="L44" s="52">
        <v>99881</v>
      </c>
      <c r="M44" s="52">
        <v>115466</v>
      </c>
      <c r="N44" s="52">
        <v>102486</v>
      </c>
      <c r="O44" s="52">
        <v>82024</v>
      </c>
      <c r="P44" s="52">
        <v>31869</v>
      </c>
      <c r="Q44" s="52">
        <v>42522</v>
      </c>
      <c r="R44" s="52">
        <v>42029</v>
      </c>
      <c r="S44" s="52">
        <v>60079</v>
      </c>
      <c r="T44" s="52">
        <v>74101</v>
      </c>
      <c r="U44" s="52">
        <v>71063</v>
      </c>
      <c r="V44" s="52">
        <v>61578</v>
      </c>
      <c r="W44" s="52">
        <v>50658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229504</v>
      </c>
      <c r="D45" s="36">
        <v>216612</v>
      </c>
      <c r="E45" s="36">
        <v>229914</v>
      </c>
      <c r="F45" s="36">
        <v>201091</v>
      </c>
      <c r="G45" s="36">
        <v>204410</v>
      </c>
      <c r="H45" s="36">
        <v>172124</v>
      </c>
      <c r="I45" s="36">
        <v>5126</v>
      </c>
      <c r="J45" s="36">
        <v>26147</v>
      </c>
      <c r="K45" s="36">
        <v>71429</v>
      </c>
      <c r="L45" s="36">
        <v>178734</v>
      </c>
      <c r="M45" s="36">
        <v>199715</v>
      </c>
      <c r="N45" s="36">
        <v>200941</v>
      </c>
      <c r="O45" s="36">
        <v>165579</v>
      </c>
      <c r="P45" s="36">
        <v>71243</v>
      </c>
      <c r="Q45" s="36">
        <v>112456</v>
      </c>
      <c r="R45" s="36">
        <v>152116</v>
      </c>
      <c r="S45" s="36">
        <v>188235</v>
      </c>
      <c r="T45" s="36">
        <v>216307</v>
      </c>
      <c r="U45" s="36">
        <v>215693</v>
      </c>
      <c r="V45" s="36">
        <v>197260</v>
      </c>
      <c r="W45" s="36">
        <v>171764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65771</v>
      </c>
      <c r="D49" s="52">
        <v>65576</v>
      </c>
      <c r="E49" s="52">
        <v>71782</v>
      </c>
      <c r="F49" s="52">
        <v>60232</v>
      </c>
      <c r="G49" s="52">
        <v>28321</v>
      </c>
      <c r="H49" s="52">
        <v>0</v>
      </c>
      <c r="I49" s="52">
        <v>0</v>
      </c>
      <c r="J49" s="52">
        <v>0</v>
      </c>
      <c r="K49" s="52">
        <v>0</v>
      </c>
      <c r="L49" s="52">
        <v>41920</v>
      </c>
      <c r="M49" s="52">
        <v>45959</v>
      </c>
      <c r="N49" s="52">
        <v>53872</v>
      </c>
      <c r="O49" s="52">
        <v>55105</v>
      </c>
      <c r="P49" s="52">
        <v>45205</v>
      </c>
      <c r="Q49" s="52">
        <v>55719</v>
      </c>
      <c r="R49" s="52">
        <v>51186</v>
      </c>
      <c r="S49" s="52">
        <v>46479</v>
      </c>
      <c r="T49" s="52">
        <v>45997</v>
      </c>
      <c r="U49" s="52">
        <v>39906</v>
      </c>
      <c r="V49" s="52">
        <v>34427</v>
      </c>
      <c r="W49" s="52">
        <v>32002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728</v>
      </c>
      <c r="D51" s="52">
        <v>2331</v>
      </c>
      <c r="E51" s="52">
        <v>493</v>
      </c>
      <c r="F51" s="52">
        <v>544</v>
      </c>
      <c r="G51" s="52">
        <v>212</v>
      </c>
      <c r="H51" s="52">
        <v>0</v>
      </c>
      <c r="I51" s="52">
        <v>0</v>
      </c>
      <c r="J51" s="52">
        <v>0</v>
      </c>
      <c r="K51" s="52">
        <v>0</v>
      </c>
      <c r="L51" s="52">
        <v>1501</v>
      </c>
      <c r="M51" s="52">
        <v>1206</v>
      </c>
      <c r="N51" s="52">
        <v>1282</v>
      </c>
      <c r="O51" s="52">
        <v>2538</v>
      </c>
      <c r="P51" s="52">
        <v>881</v>
      </c>
      <c r="Q51" s="52">
        <v>1593</v>
      </c>
      <c r="R51" s="52">
        <v>3796</v>
      </c>
      <c r="S51" s="52">
        <v>4453</v>
      </c>
      <c r="T51" s="52">
        <v>3261</v>
      </c>
      <c r="U51" s="52">
        <v>6489</v>
      </c>
      <c r="V51" s="52">
        <v>2329</v>
      </c>
      <c r="W51" s="52">
        <v>6957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58025</v>
      </c>
      <c r="D53" s="52">
        <v>64206</v>
      </c>
      <c r="E53" s="52">
        <v>62078</v>
      </c>
      <c r="F53" s="52">
        <v>49148</v>
      </c>
      <c r="G53" s="52">
        <v>20469</v>
      </c>
      <c r="H53" s="52">
        <v>0</v>
      </c>
      <c r="I53" s="52">
        <v>0</v>
      </c>
      <c r="J53" s="52">
        <v>0</v>
      </c>
      <c r="K53" s="52">
        <v>0</v>
      </c>
      <c r="L53" s="52">
        <v>33720</v>
      </c>
      <c r="M53" s="52">
        <v>37062</v>
      </c>
      <c r="N53" s="52">
        <v>46526</v>
      </c>
      <c r="O53" s="52">
        <v>48008</v>
      </c>
      <c r="P53" s="52">
        <v>34394</v>
      </c>
      <c r="Q53" s="52">
        <v>51037</v>
      </c>
      <c r="R53" s="52">
        <v>47114</v>
      </c>
      <c r="S53" s="52">
        <v>40906</v>
      </c>
      <c r="T53" s="52">
        <v>36354</v>
      </c>
      <c r="U53" s="52">
        <v>30948</v>
      </c>
      <c r="V53" s="52">
        <v>27703</v>
      </c>
      <c r="W53" s="52">
        <v>30236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50</v>
      </c>
      <c r="D54" s="52">
        <v>37</v>
      </c>
      <c r="E54" s="52">
        <v>0</v>
      </c>
      <c r="F54" s="52">
        <v>12</v>
      </c>
      <c r="G54" s="52">
        <v>47</v>
      </c>
      <c r="H54" s="52">
        <v>0</v>
      </c>
      <c r="I54" s="52">
        <v>0</v>
      </c>
      <c r="J54" s="52">
        <v>0</v>
      </c>
      <c r="K54" s="52">
        <v>0</v>
      </c>
      <c r="L54" s="52">
        <v>114</v>
      </c>
      <c r="M54" s="52">
        <v>73</v>
      </c>
      <c r="N54" s="52">
        <v>14</v>
      </c>
      <c r="O54" s="52">
        <v>9</v>
      </c>
      <c r="P54" s="52">
        <v>119</v>
      </c>
      <c r="Q54" s="52">
        <v>86</v>
      </c>
      <c r="R54" s="52">
        <v>82</v>
      </c>
      <c r="S54" s="52">
        <v>35</v>
      </c>
      <c r="T54" s="52">
        <v>83</v>
      </c>
      <c r="U54" s="52">
        <v>58</v>
      </c>
      <c r="V54" s="52">
        <v>33</v>
      </c>
      <c r="W54" s="52">
        <v>103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7476</v>
      </c>
      <c r="D55" s="52">
        <v>1296</v>
      </c>
      <c r="E55" s="52">
        <v>9334</v>
      </c>
      <c r="F55" s="52">
        <v>10622</v>
      </c>
      <c r="G55" s="52">
        <v>7411</v>
      </c>
      <c r="H55" s="52">
        <v>0</v>
      </c>
      <c r="I55" s="52">
        <v>0</v>
      </c>
      <c r="J55" s="52">
        <v>0</v>
      </c>
      <c r="K55" s="52">
        <v>0</v>
      </c>
      <c r="L55" s="52">
        <v>6519</v>
      </c>
      <c r="M55" s="52">
        <v>7441</v>
      </c>
      <c r="N55" s="52">
        <v>6590</v>
      </c>
      <c r="O55" s="52">
        <v>6566</v>
      </c>
      <c r="P55" s="52">
        <v>9328</v>
      </c>
      <c r="Q55" s="52">
        <v>4014</v>
      </c>
      <c r="R55" s="52">
        <v>3436</v>
      </c>
      <c r="S55" s="52">
        <v>4813</v>
      </c>
      <c r="T55" s="52">
        <v>7784</v>
      </c>
      <c r="U55" s="52">
        <v>7567</v>
      </c>
      <c r="V55" s="52">
        <v>5989</v>
      </c>
      <c r="W55" s="52">
        <v>1400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220</v>
      </c>
      <c r="D56" s="52">
        <v>37</v>
      </c>
      <c r="E56" s="52">
        <v>370</v>
      </c>
      <c r="F56" s="52">
        <v>450</v>
      </c>
      <c r="G56" s="52">
        <v>394</v>
      </c>
      <c r="H56" s="52">
        <v>0</v>
      </c>
      <c r="I56" s="52">
        <v>0</v>
      </c>
      <c r="J56" s="52">
        <v>0</v>
      </c>
      <c r="K56" s="52">
        <v>0</v>
      </c>
      <c r="L56" s="52">
        <v>1567</v>
      </c>
      <c r="M56" s="52">
        <v>1383</v>
      </c>
      <c r="N56" s="52">
        <v>742</v>
      </c>
      <c r="O56" s="52">
        <v>522</v>
      </c>
      <c r="P56" s="52">
        <v>1364</v>
      </c>
      <c r="Q56" s="52">
        <v>582</v>
      </c>
      <c r="R56" s="52">
        <v>554</v>
      </c>
      <c r="S56" s="52">
        <v>725</v>
      </c>
      <c r="T56" s="52">
        <v>1776</v>
      </c>
      <c r="U56" s="52">
        <v>1333</v>
      </c>
      <c r="V56" s="52">
        <v>702</v>
      </c>
      <c r="W56" s="52">
        <v>263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28379</v>
      </c>
      <c r="D58" s="52">
        <v>30378</v>
      </c>
      <c r="E58" s="52">
        <v>32893</v>
      </c>
      <c r="F58" s="52">
        <v>30311</v>
      </c>
      <c r="G58" s="52">
        <v>12079</v>
      </c>
      <c r="H58" s="52">
        <v>0</v>
      </c>
      <c r="I58" s="52">
        <v>0</v>
      </c>
      <c r="J58" s="52">
        <v>0</v>
      </c>
      <c r="K58" s="52">
        <v>0</v>
      </c>
      <c r="L58" s="52">
        <v>15028</v>
      </c>
      <c r="M58" s="52">
        <v>16837</v>
      </c>
      <c r="N58" s="52">
        <v>18195</v>
      </c>
      <c r="O58" s="52">
        <v>18255</v>
      </c>
      <c r="P58" s="52">
        <v>13972</v>
      </c>
      <c r="Q58" s="52">
        <v>15290</v>
      </c>
      <c r="R58" s="52">
        <v>11081</v>
      </c>
      <c r="S58" s="52">
        <v>11246</v>
      </c>
      <c r="T58" s="52">
        <v>11736</v>
      </c>
      <c r="U58" s="52">
        <v>9890</v>
      </c>
      <c r="V58" s="52">
        <v>8190</v>
      </c>
      <c r="W58" s="52">
        <v>7289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37392</v>
      </c>
      <c r="D59" s="36">
        <v>35198</v>
      </c>
      <c r="E59" s="36">
        <v>38889</v>
      </c>
      <c r="F59" s="36">
        <v>29921</v>
      </c>
      <c r="G59" s="36">
        <v>16242</v>
      </c>
      <c r="H59" s="36">
        <v>0</v>
      </c>
      <c r="I59" s="36">
        <v>0</v>
      </c>
      <c r="J59" s="36">
        <v>0</v>
      </c>
      <c r="K59" s="36">
        <v>0</v>
      </c>
      <c r="L59" s="36">
        <v>26892</v>
      </c>
      <c r="M59" s="36">
        <v>29122</v>
      </c>
      <c r="N59" s="36">
        <v>35677</v>
      </c>
      <c r="O59" s="36">
        <v>36850</v>
      </c>
      <c r="P59" s="36">
        <v>31233</v>
      </c>
      <c r="Q59" s="36">
        <v>40429</v>
      </c>
      <c r="R59" s="36">
        <v>40105</v>
      </c>
      <c r="S59" s="36">
        <v>35233</v>
      </c>
      <c r="T59" s="36">
        <v>34261</v>
      </c>
      <c r="U59" s="36">
        <v>30016</v>
      </c>
      <c r="V59" s="36">
        <v>26237</v>
      </c>
      <c r="W59" s="36">
        <v>24713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128199</v>
      </c>
      <c r="D63" s="52">
        <v>127524</v>
      </c>
      <c r="E63" s="52">
        <v>136952</v>
      </c>
      <c r="F63" s="52">
        <v>114809</v>
      </c>
      <c r="G63" s="52">
        <v>70702</v>
      </c>
      <c r="H63" s="52">
        <v>0</v>
      </c>
      <c r="I63" s="52">
        <v>0</v>
      </c>
      <c r="J63" s="52">
        <v>1</v>
      </c>
      <c r="K63" s="52">
        <v>0</v>
      </c>
      <c r="L63" s="52">
        <v>78913</v>
      </c>
      <c r="M63" s="52">
        <v>132436</v>
      </c>
      <c r="N63" s="52">
        <v>141690</v>
      </c>
      <c r="O63" s="52">
        <v>131844</v>
      </c>
      <c r="P63" s="52">
        <v>27976</v>
      </c>
      <c r="Q63" s="52">
        <v>57427</v>
      </c>
      <c r="R63" s="52">
        <v>81559</v>
      </c>
      <c r="S63" s="52">
        <v>109829</v>
      </c>
      <c r="T63" s="52">
        <v>106269</v>
      </c>
      <c r="U63" s="52">
        <v>95208</v>
      </c>
      <c r="V63" s="52">
        <v>82104</v>
      </c>
      <c r="W63" s="52">
        <v>67990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30918</v>
      </c>
      <c r="D65" s="52">
        <v>30872</v>
      </c>
      <c r="E65" s="52">
        <v>27335</v>
      </c>
      <c r="F65" s="52">
        <v>31794</v>
      </c>
      <c r="G65" s="52">
        <v>30936</v>
      </c>
      <c r="H65" s="52">
        <v>26080</v>
      </c>
      <c r="I65" s="52">
        <v>4667</v>
      </c>
      <c r="J65" s="52">
        <v>1120</v>
      </c>
      <c r="K65" s="52">
        <v>1653</v>
      </c>
      <c r="L65" s="52">
        <v>783</v>
      </c>
      <c r="M65" s="52">
        <v>11743</v>
      </c>
      <c r="N65" s="52">
        <v>20569</v>
      </c>
      <c r="O65" s="52">
        <v>26473</v>
      </c>
      <c r="P65" s="52">
        <v>21616</v>
      </c>
      <c r="Q65" s="52">
        <v>13982</v>
      </c>
      <c r="R65" s="52">
        <v>17012</v>
      </c>
      <c r="S65" s="52">
        <v>34195</v>
      </c>
      <c r="T65" s="52">
        <v>41079</v>
      </c>
      <c r="U65" s="52">
        <v>47101</v>
      </c>
      <c r="V65" s="52">
        <v>35875</v>
      </c>
      <c r="W65" s="52">
        <v>47445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129029</v>
      </c>
      <c r="D67" s="52">
        <f t="shared" si="0"/>
        <v>140836</v>
      </c>
      <c r="E67" s="52">
        <f t="shared" si="0"/>
        <v>134692</v>
      </c>
      <c r="F67" s="52">
        <f t="shared" si="0"/>
        <v>110553</v>
      </c>
      <c r="G67" s="52">
        <f t="shared" si="0"/>
        <v>69207</v>
      </c>
      <c r="H67" s="52">
        <f t="shared" si="0"/>
        <v>34201</v>
      </c>
      <c r="I67" s="52">
        <f t="shared" si="0"/>
        <v>251476</v>
      </c>
      <c r="J67" s="52">
        <f t="shared" si="0"/>
        <v>217607</v>
      </c>
      <c r="K67" s="52">
        <f t="shared" si="0"/>
        <v>153392</v>
      </c>
      <c r="L67" s="52">
        <f t="shared" si="0"/>
        <v>104992</v>
      </c>
      <c r="M67" s="52">
        <f t="shared" si="0"/>
        <v>164351</v>
      </c>
      <c r="N67" s="52">
        <f t="shared" si="0"/>
        <v>140635</v>
      </c>
      <c r="O67" s="52">
        <f t="shared" si="0"/>
        <v>125158</v>
      </c>
      <c r="P67" s="52">
        <f t="shared" si="0"/>
        <v>23920</v>
      </c>
      <c r="Q67" s="52">
        <f t="shared" si="0"/>
        <v>57097</v>
      </c>
      <c r="R67" s="52">
        <f t="shared" ref="R67:V67" si="1">R39-R53</f>
        <v>82872</v>
      </c>
      <c r="S67" s="52">
        <f t="shared" si="1"/>
        <v>111827</v>
      </c>
      <c r="T67" s="52">
        <f t="shared" si="1"/>
        <v>106538</v>
      </c>
      <c r="U67" s="52">
        <f t="shared" si="1"/>
        <v>96332</v>
      </c>
      <c r="V67" s="52">
        <f t="shared" si="1"/>
        <v>84408</v>
      </c>
      <c r="W67" s="52">
        <f t="shared" ref="W67" si="2">W39-W53</f>
        <v>80082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112</v>
      </c>
      <c r="D68" s="52">
        <f t="shared" si="3"/>
        <v>81</v>
      </c>
      <c r="E68" s="52">
        <f t="shared" si="3"/>
        <v>0</v>
      </c>
      <c r="F68" s="52">
        <f t="shared" si="3"/>
        <v>27</v>
      </c>
      <c r="G68" s="52">
        <f t="shared" si="3"/>
        <v>158</v>
      </c>
      <c r="H68" s="52">
        <f t="shared" si="3"/>
        <v>251</v>
      </c>
      <c r="I68" s="52">
        <f t="shared" si="3"/>
        <v>0</v>
      </c>
      <c r="J68" s="52">
        <f t="shared" si="3"/>
        <v>98</v>
      </c>
      <c r="K68" s="52">
        <f t="shared" si="3"/>
        <v>156</v>
      </c>
      <c r="L68" s="52">
        <f t="shared" si="3"/>
        <v>355</v>
      </c>
      <c r="M68" s="52">
        <f t="shared" si="3"/>
        <v>322</v>
      </c>
      <c r="N68" s="52">
        <f t="shared" si="3"/>
        <v>42</v>
      </c>
      <c r="O68" s="52">
        <f t="shared" si="3"/>
        <v>21</v>
      </c>
      <c r="P68" s="52">
        <f t="shared" si="3"/>
        <v>81</v>
      </c>
      <c r="Q68" s="52">
        <f t="shared" si="3"/>
        <v>94</v>
      </c>
      <c r="R68" s="52">
        <f t="shared" ref="R68:V68" si="4">R40-R54</f>
        <v>141</v>
      </c>
      <c r="S68" s="52">
        <f t="shared" si="4"/>
        <v>94</v>
      </c>
      <c r="T68" s="52">
        <f t="shared" si="4"/>
        <v>236</v>
      </c>
      <c r="U68" s="52">
        <f t="shared" si="4"/>
        <v>176</v>
      </c>
      <c r="V68" s="52">
        <f t="shared" si="4"/>
        <v>96</v>
      </c>
      <c r="W68" s="52">
        <f t="shared" ref="W68" si="5">W40-W54</f>
        <v>262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14571</v>
      </c>
      <c r="D69" s="52">
        <f t="shared" si="6"/>
        <v>2521</v>
      </c>
      <c r="E69" s="52">
        <f t="shared" si="6"/>
        <v>17807</v>
      </c>
      <c r="F69" s="52">
        <f t="shared" si="6"/>
        <v>20247</v>
      </c>
      <c r="G69" s="52">
        <f t="shared" si="6"/>
        <v>18502</v>
      </c>
      <c r="H69" s="52">
        <f t="shared" si="6"/>
        <v>20442</v>
      </c>
      <c r="I69" s="52">
        <f t="shared" si="6"/>
        <v>0</v>
      </c>
      <c r="J69" s="52">
        <f t="shared" si="6"/>
        <v>0</v>
      </c>
      <c r="K69" s="52">
        <f t="shared" si="6"/>
        <v>2570</v>
      </c>
      <c r="L69" s="52">
        <f t="shared" si="6"/>
        <v>12271</v>
      </c>
      <c r="M69" s="52">
        <f t="shared" si="6"/>
        <v>21444</v>
      </c>
      <c r="N69" s="52">
        <f t="shared" si="6"/>
        <v>17335</v>
      </c>
      <c r="O69" s="52">
        <f t="shared" si="6"/>
        <v>15709</v>
      </c>
      <c r="P69" s="52">
        <f t="shared" si="6"/>
        <v>5773</v>
      </c>
      <c r="Q69" s="52">
        <f t="shared" si="6"/>
        <v>4137</v>
      </c>
      <c r="R69" s="52">
        <f t="shared" ref="R69:V69" si="7">R41-R55</f>
        <v>5476</v>
      </c>
      <c r="S69" s="52">
        <f t="shared" si="7"/>
        <v>11373</v>
      </c>
      <c r="T69" s="52">
        <f t="shared" si="7"/>
        <v>17982</v>
      </c>
      <c r="U69" s="52">
        <f t="shared" si="7"/>
        <v>18051</v>
      </c>
      <c r="V69" s="52">
        <f t="shared" si="7"/>
        <v>14278</v>
      </c>
      <c r="W69" s="52">
        <f t="shared" ref="W69" si="8">W41-W55</f>
        <v>2979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429</v>
      </c>
      <c r="D70" s="52">
        <f t="shared" si="9"/>
        <v>71</v>
      </c>
      <c r="E70" s="52">
        <f t="shared" si="9"/>
        <v>706</v>
      </c>
      <c r="F70" s="52">
        <f t="shared" si="9"/>
        <v>858</v>
      </c>
      <c r="G70" s="52">
        <f t="shared" si="9"/>
        <v>982</v>
      </c>
      <c r="H70" s="52">
        <f t="shared" si="9"/>
        <v>1524</v>
      </c>
      <c r="I70" s="52">
        <f t="shared" si="9"/>
        <v>0</v>
      </c>
      <c r="J70" s="52">
        <f t="shared" si="9"/>
        <v>0</v>
      </c>
      <c r="K70" s="52">
        <f t="shared" si="9"/>
        <v>288</v>
      </c>
      <c r="L70" s="52">
        <f t="shared" si="9"/>
        <v>2951</v>
      </c>
      <c r="M70" s="52">
        <f t="shared" si="9"/>
        <v>3985</v>
      </c>
      <c r="N70" s="52">
        <f t="shared" si="9"/>
        <v>1951</v>
      </c>
      <c r="O70" s="52">
        <f t="shared" si="9"/>
        <v>1250</v>
      </c>
      <c r="P70" s="52">
        <f t="shared" si="9"/>
        <v>843</v>
      </c>
      <c r="Q70" s="52">
        <f t="shared" si="9"/>
        <v>599</v>
      </c>
      <c r="R70" s="52">
        <f t="shared" ref="R70:V70" si="10">R42-R56</f>
        <v>884</v>
      </c>
      <c r="S70" s="52">
        <f t="shared" si="10"/>
        <v>1715</v>
      </c>
      <c r="T70" s="52">
        <f t="shared" si="10"/>
        <v>4104</v>
      </c>
      <c r="U70" s="52">
        <f t="shared" si="10"/>
        <v>3182</v>
      </c>
      <c r="V70" s="52">
        <f t="shared" si="10"/>
        <v>1676</v>
      </c>
      <c r="W70" s="52">
        <f t="shared" ref="W70" si="11">W42-W56</f>
        <v>556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145803</v>
      </c>
      <c r="D72" s="52">
        <v>156568</v>
      </c>
      <c r="E72" s="52">
        <v>161571</v>
      </c>
      <c r="F72" s="52">
        <v>173401</v>
      </c>
      <c r="G72" s="52">
        <v>139941</v>
      </c>
      <c r="H72" s="52">
        <v>99186</v>
      </c>
      <c r="I72" s="52">
        <v>2997</v>
      </c>
      <c r="J72" s="52">
        <v>12683</v>
      </c>
      <c r="K72" s="52">
        <v>37831</v>
      </c>
      <c r="L72" s="52">
        <v>84853</v>
      </c>
      <c r="M72" s="52">
        <v>98629</v>
      </c>
      <c r="N72" s="52">
        <v>84291</v>
      </c>
      <c r="O72" s="52">
        <v>63769</v>
      </c>
      <c r="P72" s="52">
        <v>17897</v>
      </c>
      <c r="Q72" s="52">
        <v>27232</v>
      </c>
      <c r="R72" s="52">
        <v>30948</v>
      </c>
      <c r="S72" s="52">
        <v>48833</v>
      </c>
      <c r="T72" s="52">
        <v>62365</v>
      </c>
      <c r="U72" s="52">
        <v>61173</v>
      </c>
      <c r="V72" s="52">
        <v>53388</v>
      </c>
      <c r="W72" s="52">
        <v>43369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192112</v>
      </c>
      <c r="D73" s="36">
        <v>181414</v>
      </c>
      <c r="E73" s="36">
        <v>191025</v>
      </c>
      <c r="F73" s="36">
        <v>171170</v>
      </c>
      <c r="G73" s="36">
        <v>188168</v>
      </c>
      <c r="H73" s="36">
        <v>172124</v>
      </c>
      <c r="I73" s="36">
        <v>5126</v>
      </c>
      <c r="J73" s="36">
        <v>26147</v>
      </c>
      <c r="K73" s="36">
        <v>71429</v>
      </c>
      <c r="L73" s="36">
        <v>151842</v>
      </c>
      <c r="M73" s="36">
        <v>170593</v>
      </c>
      <c r="N73" s="36">
        <v>165264</v>
      </c>
      <c r="O73" s="36">
        <v>128729</v>
      </c>
      <c r="P73" s="36">
        <v>40010</v>
      </c>
      <c r="Q73" s="36">
        <v>72027</v>
      </c>
      <c r="R73" s="36">
        <v>112011</v>
      </c>
      <c r="S73" s="36">
        <v>153002</v>
      </c>
      <c r="T73" s="36">
        <v>182046</v>
      </c>
      <c r="U73" s="36">
        <v>185677</v>
      </c>
      <c r="V73" s="36">
        <v>171023</v>
      </c>
      <c r="W73" s="36">
        <v>147051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81567</v>
      </c>
      <c r="M79" s="52">
        <f>RES_hhdet_numvin!M126</f>
        <v>134840</v>
      </c>
      <c r="N79" s="52">
        <f>RES_hhdet_numvin!N126</f>
        <v>160757</v>
      </c>
      <c r="O79" s="52">
        <f>RES_hhdet_numvin!O126</f>
        <v>163581</v>
      </c>
      <c r="P79" s="52">
        <f>RES_hhdet_numvin!P126</f>
        <v>67054</v>
      </c>
      <c r="Q79" s="52">
        <f>RES_hhdet_numvin!Q126</f>
        <v>107180</v>
      </c>
      <c r="R79" s="52">
        <f>RES_hhdet_numvin!R126</f>
        <v>128693</v>
      </c>
      <c r="S79" s="52">
        <f>RES_hhdet_numvin!S126</f>
        <v>153866</v>
      </c>
      <c r="T79" s="52">
        <f>RES_hhdet_numvin!T126</f>
        <v>151262</v>
      </c>
      <c r="U79" s="52">
        <f>RES_hhdet_numvin!U126</f>
        <v>134849</v>
      </c>
      <c r="V79" s="52">
        <f>RES_hhdet_numvin!V126</f>
        <v>116505</v>
      </c>
      <c r="W79" s="52">
        <f>RES_hhdet_numvin!W126</f>
        <v>99992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7215</v>
      </c>
      <c r="Q82" s="138">
        <f>RES_hhdet_numvin!Q129</f>
        <v>8517</v>
      </c>
      <c r="R82" s="138">
        <f>RES_hhdet_numvin!R129</f>
        <v>15324</v>
      </c>
      <c r="S82" s="138">
        <f>RES_hhdet_numvin!S129</f>
        <v>33495</v>
      </c>
      <c r="T82" s="138">
        <f>RES_hhdet_numvin!T129</f>
        <v>41729</v>
      </c>
      <c r="U82" s="138">
        <f>RES_hhdet_numvin!U129</f>
        <v>52492</v>
      </c>
      <c r="V82" s="138">
        <f>RES_hhdet_numvin!V129</f>
        <v>38102</v>
      </c>
      <c r="W82" s="138">
        <f>RES_hhdet_numvin!W129</f>
        <v>54402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63113</v>
      </c>
      <c r="M84" s="138">
        <f>RES_hhdet_numvin!M131</f>
        <v>109951</v>
      </c>
      <c r="N84" s="138">
        <f>RES_hhdet_numvin!N131</f>
        <v>137851</v>
      </c>
      <c r="O84" s="138">
        <f>RES_hhdet_numvin!O131</f>
        <v>143169</v>
      </c>
      <c r="P84" s="138">
        <f>RES_hhdet_numvin!P131</f>
        <v>52890</v>
      </c>
      <c r="Q84" s="138">
        <f>RES_hhdet_numvin!Q131</f>
        <v>102229</v>
      </c>
      <c r="R84" s="138">
        <f>RES_hhdet_numvin!R131</f>
        <v>125849</v>
      </c>
      <c r="S84" s="138">
        <f>RES_hhdet_numvin!S131</f>
        <v>149927</v>
      </c>
      <c r="T84" s="138">
        <f>RES_hhdet_numvin!T131</f>
        <v>141260</v>
      </c>
      <c r="U84" s="138">
        <f>RES_hhdet_numvin!U131</f>
        <v>126642</v>
      </c>
      <c r="V84" s="138">
        <f>RES_hhdet_numvin!V131</f>
        <v>112024</v>
      </c>
      <c r="W84" s="138">
        <f>RES_hhdet_numvin!W131</f>
        <v>110318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215</v>
      </c>
      <c r="M85" s="138">
        <f>RES_hhdet_numvin!M132</f>
        <v>218</v>
      </c>
      <c r="N85" s="138">
        <f>RES_hhdet_numvin!N132</f>
        <v>43</v>
      </c>
      <c r="O85" s="138">
        <f>RES_hhdet_numvin!O132</f>
        <v>26</v>
      </c>
      <c r="P85" s="138">
        <f>RES_hhdet_numvin!P132</f>
        <v>183</v>
      </c>
      <c r="Q85" s="138">
        <f>RES_hhdet_numvin!Q132</f>
        <v>172</v>
      </c>
      <c r="R85" s="138">
        <f>RES_hhdet_numvin!R132</f>
        <v>218</v>
      </c>
      <c r="S85" s="138">
        <f>RES_hhdet_numvin!S132</f>
        <v>127</v>
      </c>
      <c r="T85" s="138">
        <f>RES_hhdet_numvin!T132</f>
        <v>317</v>
      </c>
      <c r="U85" s="138">
        <f>RES_hhdet_numvin!U132</f>
        <v>234</v>
      </c>
      <c r="V85" s="138">
        <f>RES_hhdet_numvin!V132</f>
        <v>129</v>
      </c>
      <c r="W85" s="138">
        <f>RES_hhdet_numvin!W132</f>
        <v>365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4986</v>
      </c>
      <c r="Q88" s="138">
        <f>RES_hhdet_numvin!Q135</f>
        <v>4713</v>
      </c>
      <c r="R88" s="138">
        <f>RES_hhdet_numvin!R135</f>
        <v>6736</v>
      </c>
      <c r="S88" s="138">
        <f>RES_hhdet_numvin!S135</f>
        <v>14163</v>
      </c>
      <c r="T88" s="138">
        <f>RES_hhdet_numvin!T135</f>
        <v>24409</v>
      </c>
      <c r="U88" s="138">
        <f>RES_hhdet_numvin!U135</f>
        <v>25219</v>
      </c>
      <c r="V88" s="138">
        <f>RES_hhdet_numvin!V135</f>
        <v>20227</v>
      </c>
      <c r="W88" s="138">
        <f>RES_hhdet_numvin!W135</f>
        <v>4379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728</v>
      </c>
      <c r="Q89" s="138">
        <f>RES_hhdet_numvin!Q136</f>
        <v>682</v>
      </c>
      <c r="R89" s="138">
        <f>RES_hhdet_numvin!R136</f>
        <v>1089</v>
      </c>
      <c r="S89" s="138">
        <f>RES_hhdet_numvin!S136</f>
        <v>2135</v>
      </c>
      <c r="T89" s="138">
        <f>RES_hhdet_numvin!T136</f>
        <v>5569</v>
      </c>
      <c r="U89" s="138">
        <f>RES_hhdet_numvin!U136</f>
        <v>4447</v>
      </c>
      <c r="V89" s="138">
        <f>RES_hhdet_numvin!V136</f>
        <v>2375</v>
      </c>
      <c r="W89" s="138">
        <f>RES_hhdet_numvin!W136</f>
        <v>819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9080</v>
      </c>
      <c r="Q93" s="138">
        <f>RES_hhdet_numvin!Q140</f>
        <v>23039</v>
      </c>
      <c r="R93" s="138">
        <f>RES_hhdet_numvin!R140</f>
        <v>30943</v>
      </c>
      <c r="S93" s="138">
        <f>RES_hhdet_numvin!S140</f>
        <v>52186</v>
      </c>
      <c r="T93" s="138">
        <f>RES_hhdet_numvin!T140</f>
        <v>69565</v>
      </c>
      <c r="U93" s="138">
        <f>RES_hhdet_numvin!U140</f>
        <v>68750</v>
      </c>
      <c r="V93" s="138">
        <f>RES_hhdet_numvin!V140</f>
        <v>60867</v>
      </c>
      <c r="W93" s="138">
        <f>RES_hhdet_numvin!W140</f>
        <v>50658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20285</v>
      </c>
      <c r="Q94" s="39">
        <f>RES_hhdet_numvin!Q141</f>
        <v>60912</v>
      </c>
      <c r="R94" s="39">
        <f>RES_hhdet_numvin!R141</f>
        <v>111972</v>
      </c>
      <c r="S94" s="39">
        <f>RES_hhdet_numvin!S141</f>
        <v>163493</v>
      </c>
      <c r="T94" s="39">
        <f>RES_hhdet_numvin!T141</f>
        <v>203042</v>
      </c>
      <c r="U94" s="39">
        <f>RES_hhdet_numvin!U141</f>
        <v>208643</v>
      </c>
      <c r="V94" s="39">
        <f>RES_hhdet_numvin!V141</f>
        <v>194947</v>
      </c>
      <c r="W94" s="39">
        <f>RES_hhdet_numvin!W141</f>
        <v>171764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2290.2369069705383</v>
      </c>
      <c r="C98" s="117">
        <f t="shared" si="12"/>
        <v>2725.8208244613902</v>
      </c>
      <c r="D98" s="117">
        <f t="shared" si="12"/>
        <v>2826.4898561395903</v>
      </c>
      <c r="E98" s="117">
        <f t="shared" si="12"/>
        <v>2751.376544895269</v>
      </c>
      <c r="F98" s="117">
        <f t="shared" si="12"/>
        <v>2757.3232786422373</v>
      </c>
      <c r="G98" s="117">
        <f t="shared" si="12"/>
        <v>2846.6393679338089</v>
      </c>
      <c r="H98" s="117">
        <f t="shared" si="12"/>
        <v>2672.0528743276677</v>
      </c>
      <c r="I98" s="117">
        <f t="shared" si="12"/>
        <v>1378.9564659390503</v>
      </c>
      <c r="J98" s="117">
        <f t="shared" si="12"/>
        <v>1481.5417561727938</v>
      </c>
      <c r="K98" s="117">
        <f t="shared" si="12"/>
        <v>1286.3182402064563</v>
      </c>
      <c r="L98" s="117">
        <f t="shared" si="12"/>
        <v>1409.4099883921917</v>
      </c>
      <c r="M98" s="117">
        <f t="shared" si="12"/>
        <v>1174.8426495932601</v>
      </c>
      <c r="N98" s="117">
        <f t="shared" si="12"/>
        <v>1288.2975635900525</v>
      </c>
      <c r="O98" s="117">
        <f t="shared" si="12"/>
        <v>1374.832485953513</v>
      </c>
      <c r="P98" s="117">
        <f t="shared" si="12"/>
        <v>1125.9966252680208</v>
      </c>
      <c r="Q98" s="117">
        <f t="shared" si="12"/>
        <v>1275.8136636170327</v>
      </c>
      <c r="R98" s="117">
        <f t="shared" ref="R98:V98" si="13">R99+R102+R104+R113</f>
        <v>1362.3189200427528</v>
      </c>
      <c r="S98" s="117">
        <f t="shared" si="13"/>
        <v>1355.8153392266627</v>
      </c>
      <c r="T98" s="117">
        <f t="shared" si="13"/>
        <v>1376.1451770043</v>
      </c>
      <c r="U98" s="117">
        <f t="shared" si="13"/>
        <v>1397.3284379227644</v>
      </c>
      <c r="V98" s="117">
        <f t="shared" si="13"/>
        <v>1378.2583835708556</v>
      </c>
      <c r="W98" s="117">
        <f t="shared" ref="W98" si="14">W99+W102+W104+W113</f>
        <v>1592.866700910286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1874.6823839281717</v>
      </c>
      <c r="C99" s="122">
        <f t="shared" si="15"/>
        <v>2290.5990239874109</v>
      </c>
      <c r="D99" s="122">
        <f t="shared" si="15"/>
        <v>2370.0418181940872</v>
      </c>
      <c r="E99" s="122">
        <f t="shared" si="15"/>
        <v>2299.7478888455289</v>
      </c>
      <c r="F99" s="122">
        <f t="shared" si="15"/>
        <v>2342.7517933012559</v>
      </c>
      <c r="G99" s="122">
        <f t="shared" si="15"/>
        <v>2434.1912546198519</v>
      </c>
      <c r="H99" s="122">
        <f t="shared" si="15"/>
        <v>2269.7726853062336</v>
      </c>
      <c r="I99" s="122">
        <f t="shared" si="15"/>
        <v>1117.05641578631</v>
      </c>
      <c r="J99" s="122">
        <f t="shared" si="15"/>
        <v>1236.9743848558617</v>
      </c>
      <c r="K99" s="122">
        <f t="shared" si="15"/>
        <v>1091.2651008091307</v>
      </c>
      <c r="L99" s="122">
        <f t="shared" si="15"/>
        <v>1189.2431966285317</v>
      </c>
      <c r="M99" s="122">
        <f t="shared" si="15"/>
        <v>950.20321900813553</v>
      </c>
      <c r="N99" s="122">
        <f t="shared" si="15"/>
        <v>1060.609770667189</v>
      </c>
      <c r="O99" s="122">
        <f t="shared" si="15"/>
        <v>1140.5815099818151</v>
      </c>
      <c r="P99" s="122">
        <f t="shared" si="15"/>
        <v>904.94494438050776</v>
      </c>
      <c r="Q99" s="122">
        <f t="shared" si="15"/>
        <v>1035.3010273170801</v>
      </c>
      <c r="R99" s="122">
        <f t="shared" ref="R99:V99" si="16">SUM(R100:R101)</f>
        <v>1117.6498768112392</v>
      </c>
      <c r="S99" s="122">
        <f t="shared" si="16"/>
        <v>1096.2507156442416</v>
      </c>
      <c r="T99" s="122">
        <f t="shared" si="16"/>
        <v>1106.0771237821289</v>
      </c>
      <c r="U99" s="122">
        <f t="shared" si="16"/>
        <v>1126.2008265810653</v>
      </c>
      <c r="V99" s="122">
        <f t="shared" si="16"/>
        <v>1088.6696887455869</v>
      </c>
      <c r="W99" s="122">
        <f t="shared" ref="W99" si="17">SUM(W100:W101)</f>
        <v>1302.1145296492548</v>
      </c>
      <c r="DA99" s="130" t="s">
        <v>1687</v>
      </c>
    </row>
    <row r="100" spans="1:105" ht="12" customHeight="1" x14ac:dyDescent="0.25">
      <c r="A100" s="97" t="s">
        <v>203</v>
      </c>
      <c r="B100" s="98">
        <v>1867.1446144366932</v>
      </c>
      <c r="C100" s="98">
        <v>2281.6026734676325</v>
      </c>
      <c r="D100" s="98">
        <v>2360.8342928292032</v>
      </c>
      <c r="E100" s="98">
        <v>2291.2003834974312</v>
      </c>
      <c r="F100" s="98">
        <v>2333.9499677700933</v>
      </c>
      <c r="G100" s="98">
        <v>2425.2329357701997</v>
      </c>
      <c r="H100" s="98">
        <v>2261.5591497455134</v>
      </c>
      <c r="I100" s="98">
        <v>1113.0098419107835</v>
      </c>
      <c r="J100" s="98">
        <v>1232.5585709130198</v>
      </c>
      <c r="K100" s="98">
        <v>1087.4782450151536</v>
      </c>
      <c r="L100" s="98">
        <v>1185.1180404319475</v>
      </c>
      <c r="M100" s="98">
        <v>946.91728763564754</v>
      </c>
      <c r="N100" s="98">
        <v>1056.9427186103974</v>
      </c>
      <c r="O100" s="98">
        <v>1136.6366551094868</v>
      </c>
      <c r="P100" s="98">
        <v>901.825903606456</v>
      </c>
      <c r="Q100" s="98">
        <v>1031.7390962646969</v>
      </c>
      <c r="R100" s="98">
        <v>1113.8060093796398</v>
      </c>
      <c r="S100" s="98">
        <v>1092.47724736242</v>
      </c>
      <c r="T100" s="98">
        <v>1102.2645335818563</v>
      </c>
      <c r="U100" s="98">
        <v>1122.3132514532219</v>
      </c>
      <c r="V100" s="98">
        <v>1084.9087625884647</v>
      </c>
      <c r="W100" s="98">
        <v>1297.6131031499413</v>
      </c>
      <c r="DA100" s="63" t="s">
        <v>1688</v>
      </c>
    </row>
    <row r="101" spans="1:105" ht="12" customHeight="1" x14ac:dyDescent="0.25">
      <c r="A101" s="97" t="s">
        <v>53</v>
      </c>
      <c r="B101" s="98">
        <v>7.5377694914785494</v>
      </c>
      <c r="C101" s="98">
        <v>8.9963505197782503</v>
      </c>
      <c r="D101" s="98">
        <v>9.2075253648838959</v>
      </c>
      <c r="E101" s="98">
        <v>8.5475053480975607</v>
      </c>
      <c r="F101" s="98">
        <v>8.8018255311624287</v>
      </c>
      <c r="G101" s="98">
        <v>8.9583188496521498</v>
      </c>
      <c r="H101" s="98">
        <v>8.2135355607200875</v>
      </c>
      <c r="I101" s="98">
        <v>4.0465738755265406</v>
      </c>
      <c r="J101" s="98">
        <v>4.4158139428417504</v>
      </c>
      <c r="K101" s="98">
        <v>3.78685579397705</v>
      </c>
      <c r="L101" s="98">
        <v>4.1251561965841494</v>
      </c>
      <c r="M101" s="98">
        <v>3.2859313724880002</v>
      </c>
      <c r="N101" s="98">
        <v>3.6670520567914848</v>
      </c>
      <c r="O101" s="98">
        <v>3.9448548723282229</v>
      </c>
      <c r="P101" s="98">
        <v>3.1190407740517885</v>
      </c>
      <c r="Q101" s="98">
        <v>3.5619310523832901</v>
      </c>
      <c r="R101" s="98">
        <v>3.8438674315994668</v>
      </c>
      <c r="S101" s="98">
        <v>3.7734682818214704</v>
      </c>
      <c r="T101" s="98">
        <v>3.8125902002726129</v>
      </c>
      <c r="U101" s="98">
        <v>3.8875751278434163</v>
      </c>
      <c r="V101" s="98">
        <v>3.7609261571221619</v>
      </c>
      <c r="W101" s="98">
        <v>4.5014264993136077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4.7714222498136154</v>
      </c>
      <c r="C102" s="122">
        <f t="shared" si="18"/>
        <v>5.9437214915597183</v>
      </c>
      <c r="D102" s="122">
        <f t="shared" si="18"/>
        <v>4.6939275389569737</v>
      </c>
      <c r="E102" s="122">
        <f t="shared" si="18"/>
        <v>15.863793419183565</v>
      </c>
      <c r="F102" s="122">
        <f t="shared" si="18"/>
        <v>4.905380050338219</v>
      </c>
      <c r="G102" s="122">
        <f t="shared" si="18"/>
        <v>6.7525902457249831</v>
      </c>
      <c r="H102" s="122">
        <f t="shared" si="18"/>
        <v>8.7901168004233625</v>
      </c>
      <c r="I102" s="122">
        <f t="shared" si="18"/>
        <v>3.7638262408620609</v>
      </c>
      <c r="J102" s="122">
        <f t="shared" si="18"/>
        <v>3.5684704616120113</v>
      </c>
      <c r="K102" s="122">
        <f t="shared" si="18"/>
        <v>3.4601697758230148</v>
      </c>
      <c r="L102" s="122">
        <f t="shared" si="18"/>
        <v>2.60906009960717</v>
      </c>
      <c r="M102" s="122">
        <f t="shared" si="18"/>
        <v>2.0944919566152294</v>
      </c>
      <c r="N102" s="122">
        <f t="shared" si="18"/>
        <v>1.9190392421708027</v>
      </c>
      <c r="O102" s="122">
        <f t="shared" si="18"/>
        <v>2.0087773589586311</v>
      </c>
      <c r="P102" s="122">
        <f t="shared" si="18"/>
        <v>2.396270839399528</v>
      </c>
      <c r="Q102" s="122">
        <f t="shared" si="18"/>
        <v>2.847292012443996</v>
      </c>
      <c r="R102" s="122">
        <f t="shared" si="18"/>
        <v>3.8585640310480471</v>
      </c>
      <c r="S102" s="122">
        <f t="shared" si="18"/>
        <v>4.5171840467437807</v>
      </c>
      <c r="T102" s="122">
        <f t="shared" si="18"/>
        <v>5.7421650430935776</v>
      </c>
      <c r="U102" s="122">
        <f t="shared" si="18"/>
        <v>6.8537190836123703</v>
      </c>
      <c r="V102" s="122">
        <f t="shared" si="18"/>
        <v>8.7363012635670696</v>
      </c>
      <c r="W102" s="122">
        <f t="shared" si="18"/>
        <v>9.3347285273616514</v>
      </c>
      <c r="DA102" s="130" t="s">
        <v>1690</v>
      </c>
    </row>
    <row r="103" spans="1:105" ht="12" customHeight="1" x14ac:dyDescent="0.25">
      <c r="A103" s="97" t="s">
        <v>53</v>
      </c>
      <c r="B103" s="98">
        <v>4.7714222498136154</v>
      </c>
      <c r="C103" s="98">
        <v>5.9437214915597183</v>
      </c>
      <c r="D103" s="98">
        <v>4.6939275389569737</v>
      </c>
      <c r="E103" s="98">
        <v>15.863793419183565</v>
      </c>
      <c r="F103" s="98">
        <v>4.905380050338219</v>
      </c>
      <c r="G103" s="98">
        <v>6.7525902457249831</v>
      </c>
      <c r="H103" s="98">
        <v>8.7901168004233625</v>
      </c>
      <c r="I103" s="98">
        <v>3.7638262408620609</v>
      </c>
      <c r="J103" s="98">
        <v>3.5684704616120113</v>
      </c>
      <c r="K103" s="98">
        <v>3.4601697758230148</v>
      </c>
      <c r="L103" s="98">
        <v>2.60906009960717</v>
      </c>
      <c r="M103" s="98">
        <v>2.0944919566152294</v>
      </c>
      <c r="N103" s="98">
        <v>1.9190392421708027</v>
      </c>
      <c r="O103" s="98">
        <v>2.0087773589586311</v>
      </c>
      <c r="P103" s="98">
        <v>2.396270839399528</v>
      </c>
      <c r="Q103" s="98">
        <v>2.847292012443996</v>
      </c>
      <c r="R103" s="98">
        <v>3.8585640310480471</v>
      </c>
      <c r="S103" s="98">
        <v>4.5171840467437807</v>
      </c>
      <c r="T103" s="98">
        <v>5.7421650430935776</v>
      </c>
      <c r="U103" s="98">
        <v>6.8537190836123703</v>
      </c>
      <c r="V103" s="98">
        <v>8.7363012635670696</v>
      </c>
      <c r="W103" s="98">
        <v>9.3347285273616514</v>
      </c>
      <c r="DA103" s="63" t="s">
        <v>1691</v>
      </c>
    </row>
    <row r="104" spans="1:105" ht="12" customHeight="1" x14ac:dyDescent="0.25">
      <c r="A104" s="121" t="s">
        <v>55</v>
      </c>
      <c r="B104" s="122">
        <v>219.67482170166861</v>
      </c>
      <c r="C104" s="122">
        <v>240.23395906109423</v>
      </c>
      <c r="D104" s="122">
        <v>261.85396113857638</v>
      </c>
      <c r="E104" s="122">
        <v>253.44385474350392</v>
      </c>
      <c r="F104" s="122">
        <v>246.36573849490563</v>
      </c>
      <c r="G104" s="122">
        <v>245.89076393724892</v>
      </c>
      <c r="H104" s="122">
        <v>247.79982401539996</v>
      </c>
      <c r="I104" s="122">
        <v>137.34880167839208</v>
      </c>
      <c r="J104" s="122">
        <v>138.93559144778263</v>
      </c>
      <c r="K104" s="122">
        <v>114.5929114828336</v>
      </c>
      <c r="L104" s="122">
        <v>127.13737232958809</v>
      </c>
      <c r="M104" s="122">
        <v>134.92255662718017</v>
      </c>
      <c r="N104" s="122">
        <v>135.76461861230672</v>
      </c>
      <c r="O104" s="122">
        <v>140.08872184716159</v>
      </c>
      <c r="P104" s="122">
        <v>134.24577856769852</v>
      </c>
      <c r="Q104" s="122">
        <v>147.4793909397809</v>
      </c>
      <c r="R104" s="122">
        <v>152.81186477153</v>
      </c>
      <c r="S104" s="122">
        <v>160.66440397544648</v>
      </c>
      <c r="T104" s="122">
        <v>168.90234598418456</v>
      </c>
      <c r="U104" s="122">
        <v>169.48120634897634</v>
      </c>
      <c r="V104" s="122">
        <v>180.12600960666367</v>
      </c>
      <c r="W104" s="122">
        <v>185.1649769803382</v>
      </c>
      <c r="DA104" s="130" t="s">
        <v>1692</v>
      </c>
    </row>
    <row r="105" spans="1:105" ht="12" customHeight="1" x14ac:dyDescent="0.25">
      <c r="A105" s="97" t="s">
        <v>128</v>
      </c>
      <c r="B105" s="98">
        <v>196.01991244452256</v>
      </c>
      <c r="C105" s="98">
        <v>218.88322774007068</v>
      </c>
      <c r="D105" s="98">
        <v>243.57832298546663</v>
      </c>
      <c r="E105" s="98">
        <v>234.68735440519274</v>
      </c>
      <c r="F105" s="98">
        <v>227.68335555513596</v>
      </c>
      <c r="G105" s="98">
        <v>229.36079661152866</v>
      </c>
      <c r="H105" s="98">
        <v>232.2787624211249</v>
      </c>
      <c r="I105" s="98">
        <v>124.85956284430691</v>
      </c>
      <c r="J105" s="98">
        <v>128.02212127232369</v>
      </c>
      <c r="K105" s="98">
        <v>105.30198743014572</v>
      </c>
      <c r="L105" s="98">
        <v>116.58498222805714</v>
      </c>
      <c r="M105" s="98">
        <v>122.88555830478053</v>
      </c>
      <c r="N105" s="98">
        <v>122.48687754384625</v>
      </c>
      <c r="O105" s="98">
        <v>125.08062570459744</v>
      </c>
      <c r="P105" s="98">
        <v>119.29213380259894</v>
      </c>
      <c r="Q105" s="98">
        <v>131.4352544041659</v>
      </c>
      <c r="R105" s="98">
        <v>136.83850742597295</v>
      </c>
      <c r="S105" s="98">
        <v>143.68893701056257</v>
      </c>
      <c r="T105" s="98">
        <v>151.09737520719949</v>
      </c>
      <c r="U105" s="98">
        <v>151.44045969518459</v>
      </c>
      <c r="V105" s="98">
        <v>161.10681421574384</v>
      </c>
      <c r="W105" s="98">
        <v>168.35526511761338</v>
      </c>
      <c r="DA105" s="63" t="s">
        <v>1693</v>
      </c>
    </row>
    <row r="106" spans="1:105" ht="12" customHeight="1" x14ac:dyDescent="0.25">
      <c r="A106" s="97" t="s">
        <v>127</v>
      </c>
      <c r="B106" s="98">
        <v>5.2057185668161546E-2</v>
      </c>
      <c r="C106" s="98">
        <v>6.5882648774447855E-2</v>
      </c>
      <c r="D106" s="98">
        <v>7.7806856437679095E-2</v>
      </c>
      <c r="E106" s="98">
        <v>7.053154735220854E-2</v>
      </c>
      <c r="F106" s="98">
        <v>6.7774419373693662E-2</v>
      </c>
      <c r="G106" s="98">
        <v>8.3356536264922926E-2</v>
      </c>
      <c r="H106" s="98">
        <v>0.11005444748959582</v>
      </c>
      <c r="I106" s="98">
        <v>6.1714678082149609E-2</v>
      </c>
      <c r="J106" s="98">
        <v>7.0712845118794082E-2</v>
      </c>
      <c r="K106" s="98">
        <v>6.9282658835781413E-2</v>
      </c>
      <c r="L106" s="98">
        <v>0.11331750788778244</v>
      </c>
      <c r="M106" s="98">
        <v>0.14201403319700853</v>
      </c>
      <c r="N106" s="98">
        <v>0.14141077617179357</v>
      </c>
      <c r="O106" s="98">
        <v>0.13690978592789432</v>
      </c>
      <c r="P106" s="98">
        <v>0.14043917864877919</v>
      </c>
      <c r="Q106" s="98">
        <v>0.16007424168333234</v>
      </c>
      <c r="R106" s="98">
        <v>0.17263775713241991</v>
      </c>
      <c r="S106" s="98">
        <v>0.17718863987412808</v>
      </c>
      <c r="T106" s="98">
        <v>0.20286074001017843</v>
      </c>
      <c r="U106" s="98">
        <v>0.21062131887548724</v>
      </c>
      <c r="V106" s="98">
        <v>0.22183325053125424</v>
      </c>
      <c r="W106" s="98">
        <v>0.25408242896906835</v>
      </c>
      <c r="DA106" s="63" t="s">
        <v>1694</v>
      </c>
    </row>
    <row r="107" spans="1:105" ht="12" customHeight="1" x14ac:dyDescent="0.25">
      <c r="A107" s="100" t="s">
        <v>203</v>
      </c>
      <c r="B107" s="101">
        <v>1.5802421753488633E-2</v>
      </c>
      <c r="C107" s="101">
        <v>1.7937758218476454E-2</v>
      </c>
      <c r="D107" s="101">
        <v>1.9367404348123889E-2</v>
      </c>
      <c r="E107" s="101">
        <v>1.9435382813622414E-2</v>
      </c>
      <c r="F107" s="101">
        <v>1.815404668217039E-2</v>
      </c>
      <c r="G107" s="101">
        <v>2.0436969320124086E-2</v>
      </c>
      <c r="H107" s="101">
        <v>2.5742347524307197E-2</v>
      </c>
      <c r="I107" s="101">
        <v>1.7267643877518613E-2</v>
      </c>
      <c r="J107" s="101">
        <v>1.8361984905643707E-2</v>
      </c>
      <c r="K107" s="101">
        <v>1.6500142834292044E-2</v>
      </c>
      <c r="L107" s="101">
        <v>5.5360830967174215E-2</v>
      </c>
      <c r="M107" s="101">
        <v>3.1891806777824237E-2</v>
      </c>
      <c r="N107" s="101">
        <v>3.9793355644329759E-2</v>
      </c>
      <c r="O107" s="101">
        <v>4.0070862614891178E-2</v>
      </c>
      <c r="P107" s="101">
        <v>2.9855970137309801E-2</v>
      </c>
      <c r="Q107" s="101">
        <v>3.8890947647215041E-2</v>
      </c>
      <c r="R107" s="101">
        <v>3.8888181489102842E-2</v>
      </c>
      <c r="S107" s="101">
        <v>4.4563692365478198E-2</v>
      </c>
      <c r="T107" s="101">
        <v>5.0558966748551891E-2</v>
      </c>
      <c r="U107" s="101">
        <v>4.8352480139760359E-2</v>
      </c>
      <c r="V107" s="101">
        <v>5.2694906882505853E-2</v>
      </c>
      <c r="W107" s="101">
        <v>6.1554346376876234E-2</v>
      </c>
      <c r="DA107" s="131" t="s">
        <v>1695</v>
      </c>
    </row>
    <row r="108" spans="1:105" ht="12" customHeight="1" x14ac:dyDescent="0.25">
      <c r="A108" s="103" t="s">
        <v>52</v>
      </c>
      <c r="B108" s="104">
        <v>3.6254763914672909E-2</v>
      </c>
      <c r="C108" s="104">
        <v>4.7944890555971398E-2</v>
      </c>
      <c r="D108" s="104">
        <v>5.8439452089555199E-2</v>
      </c>
      <c r="E108" s="104">
        <v>5.109616453858612E-2</v>
      </c>
      <c r="F108" s="104">
        <v>4.9620372691523265E-2</v>
      </c>
      <c r="G108" s="104">
        <v>6.2919566944798833E-2</v>
      </c>
      <c r="H108" s="104">
        <v>8.4312099965288628E-2</v>
      </c>
      <c r="I108" s="104">
        <v>4.4447034204630996E-2</v>
      </c>
      <c r="J108" s="104">
        <v>5.2350860213150371E-2</v>
      </c>
      <c r="K108" s="104">
        <v>5.2782516001489373E-2</v>
      </c>
      <c r="L108" s="104">
        <v>5.7956676920608227E-2</v>
      </c>
      <c r="M108" s="104">
        <v>0.11012222641918429</v>
      </c>
      <c r="N108" s="104">
        <v>0.10161742052746381</v>
      </c>
      <c r="O108" s="104">
        <v>9.6838923313003131E-2</v>
      </c>
      <c r="P108" s="104">
        <v>0.11058320851146938</v>
      </c>
      <c r="Q108" s="104">
        <v>0.12118329403611729</v>
      </c>
      <c r="R108" s="104">
        <v>0.13374957564331708</v>
      </c>
      <c r="S108" s="104">
        <v>0.13262494750864989</v>
      </c>
      <c r="T108" s="104">
        <v>0.15230177326162653</v>
      </c>
      <c r="U108" s="104">
        <v>0.16226883873572689</v>
      </c>
      <c r="V108" s="104">
        <v>0.16913834364874838</v>
      </c>
      <c r="W108" s="104">
        <v>0.19252808259219212</v>
      </c>
      <c r="DA108" s="132" t="s">
        <v>1696</v>
      </c>
    </row>
    <row r="109" spans="1:105" ht="12" customHeight="1" x14ac:dyDescent="0.25">
      <c r="A109" s="106" t="s">
        <v>122</v>
      </c>
      <c r="B109" s="101">
        <v>22.944369791076962</v>
      </c>
      <c r="C109" s="101">
        <v>20.710623055692672</v>
      </c>
      <c r="D109" s="101">
        <v>17.715465045784743</v>
      </c>
      <c r="E109" s="101">
        <v>18.178951874940619</v>
      </c>
      <c r="F109" s="101">
        <v>18.095281391216133</v>
      </c>
      <c r="G109" s="101">
        <v>15.95626817913289</v>
      </c>
      <c r="H109" s="101">
        <v>14.883586126109734</v>
      </c>
      <c r="I109" s="101">
        <v>11.966911002553411</v>
      </c>
      <c r="J109" s="101">
        <v>10.424917161877456</v>
      </c>
      <c r="K109" s="101">
        <v>8.851543122575837</v>
      </c>
      <c r="L109" s="101">
        <v>9.6520958274357049</v>
      </c>
      <c r="M109" s="101">
        <v>10.729689935262911</v>
      </c>
      <c r="N109" s="101">
        <v>11.711328503696461</v>
      </c>
      <c r="O109" s="101">
        <v>13.283434910241226</v>
      </c>
      <c r="P109" s="101">
        <v>13.274164404130904</v>
      </c>
      <c r="Q109" s="101">
        <v>14.237313799186298</v>
      </c>
      <c r="R109" s="101">
        <v>14.182583498225602</v>
      </c>
      <c r="S109" s="101">
        <v>15.089101024710901</v>
      </c>
      <c r="T109" s="101">
        <v>15.636580372354278</v>
      </c>
      <c r="U109" s="101">
        <v>15.7472543155717</v>
      </c>
      <c r="V109" s="101">
        <v>16.579104067997505</v>
      </c>
      <c r="W109" s="101">
        <v>14.512584694163509</v>
      </c>
      <c r="DA109" s="131" t="s">
        <v>1697</v>
      </c>
    </row>
    <row r="110" spans="1:105" ht="12" customHeight="1" x14ac:dyDescent="0.25">
      <c r="A110" s="107" t="s">
        <v>121</v>
      </c>
      <c r="B110" s="104">
        <v>0.65848228040092049</v>
      </c>
      <c r="C110" s="104">
        <v>0.57422561655642723</v>
      </c>
      <c r="D110" s="104">
        <v>0.48236625088732143</v>
      </c>
      <c r="E110" s="104">
        <v>0.50701691601835996</v>
      </c>
      <c r="F110" s="104">
        <v>0.51932712917983037</v>
      </c>
      <c r="G110" s="104">
        <v>0.49034261032246296</v>
      </c>
      <c r="H110" s="104">
        <v>0.52742102067572694</v>
      </c>
      <c r="I110" s="104">
        <v>0.46061315344960452</v>
      </c>
      <c r="J110" s="104">
        <v>0.4178401684626657</v>
      </c>
      <c r="K110" s="104">
        <v>0.37009827127627531</v>
      </c>
      <c r="L110" s="104">
        <v>0.78697676620746226</v>
      </c>
      <c r="M110" s="104">
        <v>1.1652943539397242</v>
      </c>
      <c r="N110" s="104">
        <v>1.4250017885922264</v>
      </c>
      <c r="O110" s="104">
        <v>1.587751446395032</v>
      </c>
      <c r="P110" s="104">
        <v>1.5390411823198904</v>
      </c>
      <c r="Q110" s="104">
        <v>1.6467484947453739</v>
      </c>
      <c r="R110" s="104">
        <v>1.6181360901990418</v>
      </c>
      <c r="S110" s="104">
        <v>1.7091773002988639</v>
      </c>
      <c r="T110" s="104">
        <v>1.9655296646206288</v>
      </c>
      <c r="U110" s="104">
        <v>2.0828710193445752</v>
      </c>
      <c r="V110" s="104">
        <v>2.218258072391051</v>
      </c>
      <c r="W110" s="104">
        <v>2.043044739592244</v>
      </c>
      <c r="DA110" s="132" t="s">
        <v>1698</v>
      </c>
    </row>
    <row r="111" spans="1:105" ht="12" customHeight="1" x14ac:dyDescent="0.25">
      <c r="A111" s="108" t="s">
        <v>53</v>
      </c>
      <c r="B111" s="98">
        <v>0.22773421609149547</v>
      </c>
      <c r="C111" s="98">
        <v>0.17945309260435341</v>
      </c>
      <c r="D111" s="98">
        <v>0.13861919209628076</v>
      </c>
      <c r="E111" s="98">
        <v>0.15986473993218653</v>
      </c>
      <c r="F111" s="98">
        <v>0.15873798174986237</v>
      </c>
      <c r="G111" s="98">
        <v>0.13745776898048567</v>
      </c>
      <c r="H111" s="98">
        <v>0.14096076406331512</v>
      </c>
      <c r="I111" s="98">
        <v>0.14619558764142518</v>
      </c>
      <c r="J111" s="98">
        <v>0.12375169694025498</v>
      </c>
      <c r="K111" s="98">
        <v>0.10115909885577834</v>
      </c>
      <c r="L111" s="98">
        <v>0.42157125798372974</v>
      </c>
      <c r="M111" s="98">
        <v>0.30158850739288617</v>
      </c>
      <c r="N111" s="98">
        <v>0.45772109265522376</v>
      </c>
      <c r="O111" s="98">
        <v>0.52861720124483125</v>
      </c>
      <c r="P111" s="98">
        <v>0.37800395449965118</v>
      </c>
      <c r="Q111" s="98">
        <v>0.45973792249322382</v>
      </c>
      <c r="R111" s="98">
        <v>0.41994008859985132</v>
      </c>
      <c r="S111" s="98">
        <v>0.49109553973116454</v>
      </c>
      <c r="T111" s="98">
        <v>0.55387299298845982</v>
      </c>
      <c r="U111" s="98">
        <v>0.53843265040912014</v>
      </c>
      <c r="V111" s="98">
        <v>0.59084504832346307</v>
      </c>
      <c r="W111" s="98">
        <v>0.55474865786759997</v>
      </c>
      <c r="DA111" s="63" t="s">
        <v>1699</v>
      </c>
    </row>
    <row r="112" spans="1:105" ht="12" customHeight="1" x14ac:dyDescent="0.25">
      <c r="A112" s="108" t="s">
        <v>52</v>
      </c>
      <c r="B112" s="98">
        <v>0.43074806430942508</v>
      </c>
      <c r="C112" s="98">
        <v>0.39477252395207385</v>
      </c>
      <c r="D112" s="98">
        <v>0.34374705879104067</v>
      </c>
      <c r="E112" s="98">
        <v>0.34715217608617344</v>
      </c>
      <c r="F112" s="98">
        <v>0.360589147429968</v>
      </c>
      <c r="G112" s="98">
        <v>0.35288484134197728</v>
      </c>
      <c r="H112" s="98">
        <v>0.38646025661241185</v>
      </c>
      <c r="I112" s="98">
        <v>0.31441756580817937</v>
      </c>
      <c r="J112" s="98">
        <v>0.29408847152241069</v>
      </c>
      <c r="K112" s="98">
        <v>0.26893917242049697</v>
      </c>
      <c r="L112" s="98">
        <v>0.36540550822373252</v>
      </c>
      <c r="M112" s="98">
        <v>0.86370584654683802</v>
      </c>
      <c r="N112" s="98">
        <v>0.96728069593700261</v>
      </c>
      <c r="O112" s="98">
        <v>1.0591342451502008</v>
      </c>
      <c r="P112" s="98">
        <v>1.1610372278202392</v>
      </c>
      <c r="Q112" s="98">
        <v>1.18701057225215</v>
      </c>
      <c r="R112" s="98">
        <v>1.1981960015991906</v>
      </c>
      <c r="S112" s="98">
        <v>1.2180817605676995</v>
      </c>
      <c r="T112" s="98">
        <v>1.411656671632169</v>
      </c>
      <c r="U112" s="98">
        <v>1.5444383689354551</v>
      </c>
      <c r="V112" s="98">
        <v>1.6274130240675879</v>
      </c>
      <c r="W112" s="98">
        <v>1.488296081724644</v>
      </c>
      <c r="DA112" s="63" t="s">
        <v>1700</v>
      </c>
    </row>
    <row r="113" spans="1:105" ht="12" customHeight="1" x14ac:dyDescent="0.25">
      <c r="A113" s="121" t="s">
        <v>54</v>
      </c>
      <c r="B113" s="122">
        <v>191.10827909088451</v>
      </c>
      <c r="C113" s="122">
        <v>189.04411992132549</v>
      </c>
      <c r="D113" s="122">
        <v>189.90014926796971</v>
      </c>
      <c r="E113" s="122">
        <v>182.32100788705299</v>
      </c>
      <c r="F113" s="122">
        <v>163.30036679573723</v>
      </c>
      <c r="G113" s="122">
        <v>159.80475913098343</v>
      </c>
      <c r="H113" s="122">
        <v>145.6902482056106</v>
      </c>
      <c r="I113" s="122">
        <v>120.78742223348635</v>
      </c>
      <c r="J113" s="122">
        <v>102.06330940753772</v>
      </c>
      <c r="K113" s="122">
        <v>77.000058138668805</v>
      </c>
      <c r="L113" s="122">
        <v>90.420359334464735</v>
      </c>
      <c r="M113" s="122">
        <v>87.622382001329328</v>
      </c>
      <c r="N113" s="122">
        <v>90.00413506838585</v>
      </c>
      <c r="O113" s="122">
        <v>92.153476765577651</v>
      </c>
      <c r="P113" s="122">
        <v>84.409631480414845</v>
      </c>
      <c r="Q113" s="122">
        <v>90.185953347727747</v>
      </c>
      <c r="R113" s="122">
        <v>87.998614428935511</v>
      </c>
      <c r="S113" s="122">
        <v>94.383035560230923</v>
      </c>
      <c r="T113" s="122">
        <v>95.423542194892917</v>
      </c>
      <c r="U113" s="122">
        <v>94.792685909110418</v>
      </c>
      <c r="V113" s="122">
        <v>100.7263839550378</v>
      </c>
      <c r="W113" s="122">
        <v>96.252465753331364</v>
      </c>
      <c r="DA113" s="130" t="s">
        <v>1701</v>
      </c>
    </row>
    <row r="114" spans="1:105" ht="12" customHeight="1" x14ac:dyDescent="0.25">
      <c r="A114" s="97" t="s">
        <v>50</v>
      </c>
      <c r="B114" s="98">
        <v>99.554128562178136</v>
      </c>
      <c r="C114" s="98">
        <v>94.28617952020204</v>
      </c>
      <c r="D114" s="98">
        <v>96.026507058873676</v>
      </c>
      <c r="E114" s="98">
        <v>90.433601108572347</v>
      </c>
      <c r="F114" s="98">
        <v>89.100861379201987</v>
      </c>
      <c r="G114" s="98">
        <v>82.409706573803277</v>
      </c>
      <c r="H114" s="98">
        <v>72.515969155549485</v>
      </c>
      <c r="I114" s="98">
        <v>60.625883328423392</v>
      </c>
      <c r="J114" s="98">
        <v>48.224268458393958</v>
      </c>
      <c r="K114" s="98">
        <v>42.332143633981921</v>
      </c>
      <c r="L114" s="98">
        <v>40.618918057990371</v>
      </c>
      <c r="M114" s="98">
        <v>39.48117483665159</v>
      </c>
      <c r="N114" s="98">
        <v>36.246994519372095</v>
      </c>
      <c r="O114" s="98">
        <v>35.50100303168648</v>
      </c>
      <c r="P114" s="98">
        <v>36.238297329784459</v>
      </c>
      <c r="Q114" s="98">
        <v>36.083279375533088</v>
      </c>
      <c r="R114" s="98">
        <v>32.147547344951633</v>
      </c>
      <c r="S114" s="98">
        <v>33.421905656825679</v>
      </c>
      <c r="T114" s="98">
        <v>32.268976381839963</v>
      </c>
      <c r="U114" s="98">
        <v>30.526779629393474</v>
      </c>
      <c r="V114" s="98">
        <v>31.7446253461388</v>
      </c>
      <c r="W114" s="98">
        <v>28.820363534273433</v>
      </c>
      <c r="DA114" s="63" t="s">
        <v>1702</v>
      </c>
    </row>
    <row r="115" spans="1:105" ht="12" customHeight="1" x14ac:dyDescent="0.25">
      <c r="A115" s="109" t="s">
        <v>120</v>
      </c>
      <c r="B115" s="33">
        <v>91.554150528706373</v>
      </c>
      <c r="C115" s="33">
        <v>94.757940401123449</v>
      </c>
      <c r="D115" s="33">
        <v>93.873642209096033</v>
      </c>
      <c r="E115" s="33">
        <v>91.887406778480653</v>
      </c>
      <c r="F115" s="33">
        <v>74.199505416535246</v>
      </c>
      <c r="G115" s="33">
        <v>77.395052557180165</v>
      </c>
      <c r="H115" s="33">
        <v>73.174279050061116</v>
      </c>
      <c r="I115" s="33">
        <v>60.161538905062962</v>
      </c>
      <c r="J115" s="33">
        <v>53.839040949143758</v>
      </c>
      <c r="K115" s="33">
        <v>34.667914504686891</v>
      </c>
      <c r="L115" s="33">
        <v>49.801441276474357</v>
      </c>
      <c r="M115" s="33">
        <v>48.141207164677745</v>
      </c>
      <c r="N115" s="33">
        <v>53.757140549013755</v>
      </c>
      <c r="O115" s="33">
        <v>56.652473733891171</v>
      </c>
      <c r="P115" s="33">
        <v>48.171334150630379</v>
      </c>
      <c r="Q115" s="33">
        <v>54.102673972194658</v>
      </c>
      <c r="R115" s="33">
        <v>55.851067083983878</v>
      </c>
      <c r="S115" s="33">
        <v>60.961129903405251</v>
      </c>
      <c r="T115" s="33">
        <v>63.154565813052962</v>
      </c>
      <c r="U115" s="33">
        <v>64.265906279716944</v>
      </c>
      <c r="V115" s="33">
        <v>68.981758608899</v>
      </c>
      <c r="W115" s="33">
        <v>67.432102219057924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1826.2395730743165</v>
      </c>
      <c r="C117" s="117">
        <f t="shared" si="19"/>
        <v>2185.287204466832</v>
      </c>
      <c r="D117" s="117">
        <f t="shared" si="19"/>
        <v>2271.8305549279066</v>
      </c>
      <c r="E117" s="117">
        <f t="shared" si="19"/>
        <v>2232.7210012284486</v>
      </c>
      <c r="F117" s="117">
        <f t="shared" si="19"/>
        <v>2231.3311697831273</v>
      </c>
      <c r="G117" s="117">
        <f t="shared" si="19"/>
        <v>2313.6310123081885</v>
      </c>
      <c r="H117" s="117">
        <f t="shared" si="19"/>
        <v>2180.6357198814917</v>
      </c>
      <c r="I117" s="117">
        <f t="shared" si="19"/>
        <v>1120.4051424455595</v>
      </c>
      <c r="J117" s="117">
        <f t="shared" si="19"/>
        <v>1207.7825317175884</v>
      </c>
      <c r="K117" s="117">
        <f t="shared" si="19"/>
        <v>1050.7221519594525</v>
      </c>
      <c r="L117" s="117">
        <f t="shared" si="19"/>
        <v>1155.5640847682832</v>
      </c>
      <c r="M117" s="117">
        <f t="shared" si="19"/>
        <v>969.83720016352913</v>
      </c>
      <c r="N117" s="117">
        <f t="shared" si="19"/>
        <v>1073.9252048894023</v>
      </c>
      <c r="O117" s="117">
        <f t="shared" si="19"/>
        <v>1156.9352163516151</v>
      </c>
      <c r="P117" s="117">
        <f t="shared" si="19"/>
        <v>949.84304049524508</v>
      </c>
      <c r="Q117" s="117">
        <f t="shared" si="19"/>
        <v>1081.34540304448</v>
      </c>
      <c r="R117" s="117">
        <f t="shared" ref="R117:V117" si="20">R118+R121+R123+R132</f>
        <v>1163.6806565799484</v>
      </c>
      <c r="S117" s="117">
        <f t="shared" si="20"/>
        <v>1166.5340646026978</v>
      </c>
      <c r="T117" s="117">
        <f t="shared" si="20"/>
        <v>1195.0333096898592</v>
      </c>
      <c r="U117" s="117">
        <f t="shared" si="20"/>
        <v>1223.808803705477</v>
      </c>
      <c r="V117" s="117">
        <f t="shared" si="20"/>
        <v>1218.3377776039395</v>
      </c>
      <c r="W117" s="117">
        <f t="shared" ref="W117" si="21">W118+W121+W123+W132</f>
        <v>1413.0598983147247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1509.7304223392587</v>
      </c>
      <c r="C118" s="122">
        <f t="shared" si="22"/>
        <v>1849.01925435982</v>
      </c>
      <c r="D118" s="122">
        <f t="shared" si="22"/>
        <v>1917.9693769216551</v>
      </c>
      <c r="E118" s="122">
        <f t="shared" si="22"/>
        <v>1866.352429541437</v>
      </c>
      <c r="F118" s="122">
        <f t="shared" si="22"/>
        <v>1906.3294343886403</v>
      </c>
      <c r="G118" s="122">
        <f t="shared" si="22"/>
        <v>1984.7032107231007</v>
      </c>
      <c r="H118" s="122">
        <f t="shared" si="22"/>
        <v>1852.618290824807</v>
      </c>
      <c r="I118" s="122">
        <f t="shared" si="22"/>
        <v>912.86578889495172</v>
      </c>
      <c r="J118" s="122">
        <f t="shared" si="22"/>
        <v>1011.2037034728912</v>
      </c>
      <c r="K118" s="122">
        <f t="shared" si="22"/>
        <v>892.76730692056424</v>
      </c>
      <c r="L118" s="122">
        <f t="shared" si="22"/>
        <v>977.92862173069182</v>
      </c>
      <c r="M118" s="122">
        <f t="shared" si="22"/>
        <v>787.81240352475209</v>
      </c>
      <c r="N118" s="122">
        <f t="shared" si="22"/>
        <v>887.83091092541451</v>
      </c>
      <c r="O118" s="122">
        <f t="shared" si="22"/>
        <v>963.63829731018029</v>
      </c>
      <c r="P118" s="122">
        <f t="shared" si="22"/>
        <v>765.96566366583659</v>
      </c>
      <c r="Q118" s="122">
        <f t="shared" si="22"/>
        <v>879.17890565069195</v>
      </c>
      <c r="R118" s="122">
        <f t="shared" ref="R118:V118" si="23">SUM(R119:R120)</f>
        <v>953.23055714373834</v>
      </c>
      <c r="S118" s="122">
        <f t="shared" si="23"/>
        <v>940.22280450393839</v>
      </c>
      <c r="T118" s="122">
        <f t="shared" si="23"/>
        <v>953.70645523313738</v>
      </c>
      <c r="U118" s="122">
        <f t="shared" si="23"/>
        <v>975.56510533522464</v>
      </c>
      <c r="V118" s="122">
        <f t="shared" si="23"/>
        <v>946.5357757569883</v>
      </c>
      <c r="W118" s="122">
        <f t="shared" ref="W118" si="24">SUM(W119:W120)</f>
        <v>1135.272940568683</v>
      </c>
      <c r="DA118" s="130" t="s">
        <v>1855</v>
      </c>
    </row>
    <row r="119" spans="1:105" ht="12" customHeight="1" x14ac:dyDescent="0.25">
      <c r="A119" s="97" t="s">
        <v>203</v>
      </c>
      <c r="B119" s="98">
        <v>1502.1926528477802</v>
      </c>
      <c r="C119" s="98">
        <v>1840.0229038400419</v>
      </c>
      <c r="D119" s="98">
        <v>1908.7618515567713</v>
      </c>
      <c r="E119" s="98">
        <v>1857.8049241933395</v>
      </c>
      <c r="F119" s="98">
        <v>1897.5276088574778</v>
      </c>
      <c r="G119" s="98">
        <v>1975.7448918734485</v>
      </c>
      <c r="H119" s="98">
        <v>1844.4047552640868</v>
      </c>
      <c r="I119" s="98">
        <v>908.8192150194252</v>
      </c>
      <c r="J119" s="98">
        <v>1006.7878895300495</v>
      </c>
      <c r="K119" s="98">
        <v>888.98045112658724</v>
      </c>
      <c r="L119" s="98">
        <v>973.80346553410766</v>
      </c>
      <c r="M119" s="98">
        <v>784.52647215226409</v>
      </c>
      <c r="N119" s="98">
        <v>884.16385886862304</v>
      </c>
      <c r="O119" s="98">
        <v>959.69344243785201</v>
      </c>
      <c r="P119" s="98">
        <v>762.84662289178482</v>
      </c>
      <c r="Q119" s="98">
        <v>875.61697459830862</v>
      </c>
      <c r="R119" s="98">
        <v>949.38668971213883</v>
      </c>
      <c r="S119" s="98">
        <v>936.44933622211693</v>
      </c>
      <c r="T119" s="98">
        <v>949.89386503286471</v>
      </c>
      <c r="U119" s="98">
        <v>971.67753020738121</v>
      </c>
      <c r="V119" s="98">
        <v>942.77484959986612</v>
      </c>
      <c r="W119" s="98">
        <v>1130.7715140693695</v>
      </c>
      <c r="DA119" s="63" t="s">
        <v>1856</v>
      </c>
    </row>
    <row r="120" spans="1:105" ht="12" customHeight="1" x14ac:dyDescent="0.25">
      <c r="A120" s="97" t="s">
        <v>53</v>
      </c>
      <c r="B120" s="98">
        <v>7.5377694914785494</v>
      </c>
      <c r="C120" s="98">
        <v>8.9963505197782503</v>
      </c>
      <c r="D120" s="98">
        <v>9.2075253648838959</v>
      </c>
      <c r="E120" s="98">
        <v>8.5475053480975607</v>
      </c>
      <c r="F120" s="98">
        <v>8.8018255311624287</v>
      </c>
      <c r="G120" s="98">
        <v>8.9583188496521498</v>
      </c>
      <c r="H120" s="98">
        <v>8.2135355607200875</v>
      </c>
      <c r="I120" s="98">
        <v>4.0465738755265406</v>
      </c>
      <c r="J120" s="98">
        <v>4.4158139428417504</v>
      </c>
      <c r="K120" s="98">
        <v>3.78685579397705</v>
      </c>
      <c r="L120" s="98">
        <v>4.1251561965841494</v>
      </c>
      <c r="M120" s="98">
        <v>3.2859313724880002</v>
      </c>
      <c r="N120" s="98">
        <v>3.6670520567914848</v>
      </c>
      <c r="O120" s="98">
        <v>3.9448548723282229</v>
      </c>
      <c r="P120" s="98">
        <v>3.1190407740517885</v>
      </c>
      <c r="Q120" s="98">
        <v>3.5619310523832901</v>
      </c>
      <c r="R120" s="98">
        <v>3.8438674315994668</v>
      </c>
      <c r="S120" s="98">
        <v>3.7734682818214704</v>
      </c>
      <c r="T120" s="98">
        <v>3.8125902002726129</v>
      </c>
      <c r="U120" s="98">
        <v>3.8875751278434163</v>
      </c>
      <c r="V120" s="98">
        <v>3.7609261571221619</v>
      </c>
      <c r="W120" s="98">
        <v>4.5014264993136077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8.650614411415221</v>
      </c>
      <c r="C121" s="122">
        <f t="shared" si="25"/>
        <v>11.203720285732926</v>
      </c>
      <c r="D121" s="122">
        <f t="shared" si="25"/>
        <v>9.2544967630137283</v>
      </c>
      <c r="E121" s="122">
        <f t="shared" si="25"/>
        <v>32.744356999347204</v>
      </c>
      <c r="F121" s="122">
        <f t="shared" si="25"/>
        <v>10.689109353998218</v>
      </c>
      <c r="G121" s="122">
        <f t="shared" si="25"/>
        <v>15.581038409577499</v>
      </c>
      <c r="H121" s="122">
        <f t="shared" si="25"/>
        <v>21.569121897927811</v>
      </c>
      <c r="I121" s="122">
        <f t="shared" si="25"/>
        <v>9.5034165657244394</v>
      </c>
      <c r="J121" s="122">
        <f t="shared" si="25"/>
        <v>9.0826680899935539</v>
      </c>
      <c r="K121" s="122">
        <f t="shared" si="25"/>
        <v>8.9470527670015105</v>
      </c>
      <c r="L121" s="122">
        <f t="shared" si="25"/>
        <v>6.8663116855153001</v>
      </c>
      <c r="M121" s="122">
        <f t="shared" si="25"/>
        <v>5.7479764023576472</v>
      </c>
      <c r="N121" s="122">
        <f t="shared" si="25"/>
        <v>5.6568288210506577</v>
      </c>
      <c r="O121" s="122">
        <f t="shared" si="25"/>
        <v>6.4363352218751153</v>
      </c>
      <c r="P121" s="122">
        <f t="shared" si="25"/>
        <v>8.0194726379447658</v>
      </c>
      <c r="Q121" s="122">
        <f t="shared" si="25"/>
        <v>9.7038853296384442</v>
      </c>
      <c r="R121" s="122">
        <f t="shared" si="25"/>
        <v>13.417176354051827</v>
      </c>
      <c r="S121" s="122">
        <f t="shared" si="25"/>
        <v>16.18094983069431</v>
      </c>
      <c r="T121" s="122">
        <f t="shared" si="25"/>
        <v>21.143638973153273</v>
      </c>
      <c r="U121" s="122">
        <f t="shared" si="25"/>
        <v>25.937732027717487</v>
      </c>
      <c r="V121" s="122">
        <f t="shared" si="25"/>
        <v>33.739315663923591</v>
      </c>
      <c r="W121" s="122">
        <f t="shared" si="25"/>
        <v>36.735839514352257</v>
      </c>
      <c r="DA121" s="130" t="s">
        <v>1858</v>
      </c>
    </row>
    <row r="122" spans="1:105" ht="12" customHeight="1" x14ac:dyDescent="0.25">
      <c r="A122" s="97" t="s">
        <v>53</v>
      </c>
      <c r="B122" s="98">
        <v>8.650614411415221</v>
      </c>
      <c r="C122" s="98">
        <v>11.203720285732926</v>
      </c>
      <c r="D122" s="98">
        <v>9.2544967630137283</v>
      </c>
      <c r="E122" s="98">
        <v>32.744356999347204</v>
      </c>
      <c r="F122" s="98">
        <v>10.689109353998218</v>
      </c>
      <c r="G122" s="98">
        <v>15.581038409577499</v>
      </c>
      <c r="H122" s="98">
        <v>21.569121897927811</v>
      </c>
      <c r="I122" s="98">
        <v>9.5034165657244394</v>
      </c>
      <c r="J122" s="98">
        <v>9.0826680899935539</v>
      </c>
      <c r="K122" s="98">
        <v>8.9470527670015105</v>
      </c>
      <c r="L122" s="98">
        <v>6.8663116855153001</v>
      </c>
      <c r="M122" s="98">
        <v>5.7479764023576472</v>
      </c>
      <c r="N122" s="98">
        <v>5.6568288210506577</v>
      </c>
      <c r="O122" s="98">
        <v>6.4363352218751153</v>
      </c>
      <c r="P122" s="98">
        <v>8.0194726379447658</v>
      </c>
      <c r="Q122" s="98">
        <v>9.7038853296384442</v>
      </c>
      <c r="R122" s="98">
        <v>13.417176354051827</v>
      </c>
      <c r="S122" s="98">
        <v>16.18094983069431</v>
      </c>
      <c r="T122" s="98">
        <v>21.143638973153273</v>
      </c>
      <c r="U122" s="98">
        <v>25.937732027717487</v>
      </c>
      <c r="V122" s="98">
        <v>33.739315663923591</v>
      </c>
      <c r="W122" s="98">
        <v>36.735839514352257</v>
      </c>
      <c r="DA122" s="63" t="s">
        <v>1859</v>
      </c>
    </row>
    <row r="123" spans="1:105" ht="12" customHeight="1" x14ac:dyDescent="0.25">
      <c r="A123" s="121" t="s">
        <v>55</v>
      </c>
      <c r="B123" s="122">
        <v>177.27329571691419</v>
      </c>
      <c r="C123" s="122">
        <v>194.9853209063383</v>
      </c>
      <c r="D123" s="122">
        <v>213.81139255758399</v>
      </c>
      <c r="E123" s="122">
        <v>207.44628387619659</v>
      </c>
      <c r="F123" s="122">
        <v>202.20160278430771</v>
      </c>
      <c r="G123" s="122">
        <v>202.59032447822551</v>
      </c>
      <c r="H123" s="122">
        <v>204.73734665302433</v>
      </c>
      <c r="I123" s="122">
        <v>113.66427581825081</v>
      </c>
      <c r="J123" s="122">
        <v>115.7086641581932</v>
      </c>
      <c r="K123" s="122">
        <v>95.726214270963212</v>
      </c>
      <c r="L123" s="122">
        <v>106.63014048248215</v>
      </c>
      <c r="M123" s="122">
        <v>113.98181309666593</v>
      </c>
      <c r="N123" s="122">
        <v>115.55696264400618</v>
      </c>
      <c r="O123" s="122">
        <v>119.96980303060828</v>
      </c>
      <c r="P123" s="122">
        <v>115.15179004021546</v>
      </c>
      <c r="Q123" s="122">
        <v>127.00104966955115</v>
      </c>
      <c r="R123" s="122">
        <v>132.34183458362895</v>
      </c>
      <c r="S123" s="122">
        <v>140.04765858184331</v>
      </c>
      <c r="T123" s="122">
        <v>148.31066471390452</v>
      </c>
      <c r="U123" s="122">
        <v>149.78065063289554</v>
      </c>
      <c r="V123" s="122">
        <v>160.02974275120457</v>
      </c>
      <c r="W123" s="122">
        <v>165.49445035221251</v>
      </c>
      <c r="DA123" s="130" t="s">
        <v>1860</v>
      </c>
    </row>
    <row r="124" spans="1:105" ht="12" customHeight="1" x14ac:dyDescent="0.25">
      <c r="A124" s="97" t="s">
        <v>128</v>
      </c>
      <c r="B124" s="98">
        <v>161.0721691007287</v>
      </c>
      <c r="C124" s="98">
        <v>180.29794515551686</v>
      </c>
      <c r="D124" s="98">
        <v>201.21296596399438</v>
      </c>
      <c r="E124" s="98">
        <v>194.43911393618043</v>
      </c>
      <c r="F124" s="98">
        <v>189.14616281554203</v>
      </c>
      <c r="G124" s="98">
        <v>190.93747777851058</v>
      </c>
      <c r="H124" s="98">
        <v>193.6819229024575</v>
      </c>
      <c r="I124" s="98">
        <v>104.7394023559811</v>
      </c>
      <c r="J124" s="98">
        <v>107.89611684352299</v>
      </c>
      <c r="K124" s="98">
        <v>89.064660865764054</v>
      </c>
      <c r="L124" s="98">
        <v>99.021133046967066</v>
      </c>
      <c r="M124" s="98">
        <v>105.12144208174838</v>
      </c>
      <c r="N124" s="98">
        <v>105.73156418006621</v>
      </c>
      <c r="O124" s="98">
        <v>108.81256598689126</v>
      </c>
      <c r="P124" s="98">
        <v>103.95940732346834</v>
      </c>
      <c r="Q124" s="98">
        <v>114.97060572499184</v>
      </c>
      <c r="R124" s="98">
        <v>120.30488330489376</v>
      </c>
      <c r="S124" s="98">
        <v>127.16223732452787</v>
      </c>
      <c r="T124" s="98">
        <v>134.56152128015617</v>
      </c>
      <c r="U124" s="98">
        <v>135.62058824878488</v>
      </c>
      <c r="V124" s="98">
        <v>144.94147898971178</v>
      </c>
      <c r="W124" s="98">
        <v>152.05712492131576</v>
      </c>
      <c r="DA124" s="63" t="s">
        <v>1861</v>
      </c>
    </row>
    <row r="125" spans="1:105" ht="12" customHeight="1" x14ac:dyDescent="0.25">
      <c r="A125" s="97" t="s">
        <v>127</v>
      </c>
      <c r="B125" s="98">
        <v>4.923982404012997E-2</v>
      </c>
      <c r="C125" s="98">
        <v>6.2774342223611071E-2</v>
      </c>
      <c r="D125" s="98">
        <v>7.4516279618813019E-2</v>
      </c>
      <c r="E125" s="98">
        <v>6.7240916542073495E-2</v>
      </c>
      <c r="F125" s="98">
        <v>6.4732329345063497E-2</v>
      </c>
      <c r="G125" s="98">
        <v>8.0050154137787349E-2</v>
      </c>
      <c r="H125" s="98">
        <v>0.10603080423141915</v>
      </c>
      <c r="I125" s="98">
        <v>5.9035059719335377E-2</v>
      </c>
      <c r="J125" s="98">
        <v>6.7906386757731252E-2</v>
      </c>
      <c r="K125" s="98">
        <v>6.6823779466720273E-2</v>
      </c>
      <c r="L125" s="98">
        <v>0.10551160157274353</v>
      </c>
      <c r="M125" s="98">
        <v>0.13768857473281529</v>
      </c>
      <c r="N125" s="98">
        <v>0.13609473770913608</v>
      </c>
      <c r="O125" s="98">
        <v>0.13162370502791337</v>
      </c>
      <c r="P125" s="98">
        <v>0.13660858249684474</v>
      </c>
      <c r="Q125" s="98">
        <v>0.15523013825613299</v>
      </c>
      <c r="R125" s="98">
        <v>0.16798501666591409</v>
      </c>
      <c r="S125" s="98">
        <v>0.17203081120184349</v>
      </c>
      <c r="T125" s="98">
        <v>0.19736073111983193</v>
      </c>
      <c r="U125" s="98">
        <v>0.20561480404553892</v>
      </c>
      <c r="V125" s="98">
        <v>0.21656284845298435</v>
      </c>
      <c r="W125" s="98">
        <v>0.24831196675064063</v>
      </c>
      <c r="DA125" s="63" t="s">
        <v>1862</v>
      </c>
    </row>
    <row r="126" spans="1:105" ht="12" customHeight="1" x14ac:dyDescent="0.25">
      <c r="A126" s="100" t="s">
        <v>203</v>
      </c>
      <c r="B126" s="101">
        <v>1.2985060125457065E-2</v>
      </c>
      <c r="C126" s="101">
        <v>1.4829451667639673E-2</v>
      </c>
      <c r="D126" s="101">
        <v>1.6076827529257827E-2</v>
      </c>
      <c r="E126" s="101">
        <v>1.6144752003487372E-2</v>
      </c>
      <c r="F126" s="101">
        <v>1.5111956653540226E-2</v>
      </c>
      <c r="G126" s="101">
        <v>1.713058719298852E-2</v>
      </c>
      <c r="H126" s="101">
        <v>2.1718704266130526E-2</v>
      </c>
      <c r="I126" s="101">
        <v>1.4588025514704381E-2</v>
      </c>
      <c r="J126" s="101">
        <v>1.5555526544580875E-2</v>
      </c>
      <c r="K126" s="101">
        <v>1.4041263465230897E-2</v>
      </c>
      <c r="L126" s="101">
        <v>4.7554924652135303E-2</v>
      </c>
      <c r="M126" s="101">
        <v>2.7566348313631011E-2</v>
      </c>
      <c r="N126" s="101">
        <v>3.4477317181672275E-2</v>
      </c>
      <c r="O126" s="101">
        <v>3.4784781714910257E-2</v>
      </c>
      <c r="P126" s="101">
        <v>2.6025373985375359E-2</v>
      </c>
      <c r="Q126" s="101">
        <v>3.4046844220015707E-2</v>
      </c>
      <c r="R126" s="101">
        <v>3.4235441022597013E-2</v>
      </c>
      <c r="S126" s="101">
        <v>3.9405863693193585E-2</v>
      </c>
      <c r="T126" s="101">
        <v>4.5058957858205406E-2</v>
      </c>
      <c r="U126" s="101">
        <v>4.3345965309812017E-2</v>
      </c>
      <c r="V126" s="101">
        <v>4.7424504804235955E-2</v>
      </c>
      <c r="W126" s="101">
        <v>5.5783884158448517E-2</v>
      </c>
      <c r="DA126" s="131" t="s">
        <v>1863</v>
      </c>
    </row>
    <row r="127" spans="1:105" ht="12" customHeight="1" x14ac:dyDescent="0.25">
      <c r="A127" s="103" t="s">
        <v>52</v>
      </c>
      <c r="B127" s="104">
        <v>3.6254763914672909E-2</v>
      </c>
      <c r="C127" s="104">
        <v>4.7944890555971398E-2</v>
      </c>
      <c r="D127" s="104">
        <v>5.8439452089555199E-2</v>
      </c>
      <c r="E127" s="104">
        <v>5.109616453858612E-2</v>
      </c>
      <c r="F127" s="104">
        <v>4.9620372691523265E-2</v>
      </c>
      <c r="G127" s="104">
        <v>6.2919566944798833E-2</v>
      </c>
      <c r="H127" s="104">
        <v>8.4312099965288628E-2</v>
      </c>
      <c r="I127" s="104">
        <v>4.4447034204630996E-2</v>
      </c>
      <c r="J127" s="104">
        <v>5.2350860213150371E-2</v>
      </c>
      <c r="K127" s="104">
        <v>5.2782516001489373E-2</v>
      </c>
      <c r="L127" s="104">
        <v>5.7956676920608227E-2</v>
      </c>
      <c r="M127" s="104">
        <v>0.11012222641918429</v>
      </c>
      <c r="N127" s="104">
        <v>0.10161742052746381</v>
      </c>
      <c r="O127" s="104">
        <v>9.6838923313003131E-2</v>
      </c>
      <c r="P127" s="104">
        <v>0.11058320851146938</v>
      </c>
      <c r="Q127" s="104">
        <v>0.12118329403611729</v>
      </c>
      <c r="R127" s="104">
        <v>0.13374957564331708</v>
      </c>
      <c r="S127" s="104">
        <v>0.13262494750864989</v>
      </c>
      <c r="T127" s="104">
        <v>0.15230177326162653</v>
      </c>
      <c r="U127" s="104">
        <v>0.16226883873572689</v>
      </c>
      <c r="V127" s="104">
        <v>0.16913834364874838</v>
      </c>
      <c r="W127" s="104">
        <v>0.19252808259219212</v>
      </c>
      <c r="DA127" s="132" t="s">
        <v>1864</v>
      </c>
    </row>
    <row r="128" spans="1:105" ht="12" customHeight="1" x14ac:dyDescent="0.25">
      <c r="A128" s="106" t="s">
        <v>122</v>
      </c>
      <c r="B128" s="101">
        <v>15.566632205547689</v>
      </c>
      <c r="C128" s="101">
        <v>14.107685468435458</v>
      </c>
      <c r="D128" s="101">
        <v>12.085696547208126</v>
      </c>
      <c r="E128" s="101">
        <v>12.483066411321744</v>
      </c>
      <c r="F128" s="101">
        <v>12.520273083479857</v>
      </c>
      <c r="G128" s="101">
        <v>11.123980955745392</v>
      </c>
      <c r="H128" s="101">
        <v>10.463699541243443</v>
      </c>
      <c r="I128" s="101">
        <v>8.4481546657630648</v>
      </c>
      <c r="J128" s="101">
        <v>7.3631097011321334</v>
      </c>
      <c r="K128" s="101">
        <v>6.2542654854726081</v>
      </c>
      <c r="L128" s="101">
        <v>6.838246712459684</v>
      </c>
      <c r="M128" s="101">
        <v>7.6434328052986791</v>
      </c>
      <c r="N128" s="101">
        <v>8.3938088990242061</v>
      </c>
      <c r="O128" s="101">
        <v>9.5861422315465656</v>
      </c>
      <c r="P128" s="101">
        <v>9.6215202974914735</v>
      </c>
      <c r="Q128" s="101">
        <v>10.354717090298497</v>
      </c>
      <c r="R128" s="101">
        <v>10.364447339044377</v>
      </c>
      <c r="S128" s="101">
        <v>11.133160066080737</v>
      </c>
      <c r="T128" s="101">
        <v>11.722415945347786</v>
      </c>
      <c r="U128" s="101">
        <v>11.997351830695182</v>
      </c>
      <c r="V128" s="101">
        <v>12.787665811894508</v>
      </c>
      <c r="W128" s="101">
        <v>11.269962845374232</v>
      </c>
      <c r="DA128" s="131" t="s">
        <v>1865</v>
      </c>
    </row>
    <row r="129" spans="1:105" ht="12" customHeight="1" x14ac:dyDescent="0.25">
      <c r="A129" s="107" t="s">
        <v>121</v>
      </c>
      <c r="B129" s="104">
        <v>0.58525458659768148</v>
      </c>
      <c r="C129" s="104">
        <v>0.51691594016240328</v>
      </c>
      <c r="D129" s="104">
        <v>0.438213766762658</v>
      </c>
      <c r="E129" s="104">
        <v>0.45686261215234969</v>
      </c>
      <c r="F129" s="104">
        <v>0.47043455594075695</v>
      </c>
      <c r="G129" s="104">
        <v>0.4488155898317629</v>
      </c>
      <c r="H129" s="104">
        <v>0.48569340509197445</v>
      </c>
      <c r="I129" s="104">
        <v>0.41768373678731163</v>
      </c>
      <c r="J129" s="104">
        <v>0.38153122678035034</v>
      </c>
      <c r="K129" s="104">
        <v>0.34046414025984184</v>
      </c>
      <c r="L129" s="104">
        <v>0.66524912148266613</v>
      </c>
      <c r="M129" s="104">
        <v>1.0792496348860516</v>
      </c>
      <c r="N129" s="104">
        <v>1.295494827206618</v>
      </c>
      <c r="O129" s="104">
        <v>1.4394711071425419</v>
      </c>
      <c r="P129" s="104">
        <v>1.4342538367588049</v>
      </c>
      <c r="Q129" s="104">
        <v>1.5204967160046796</v>
      </c>
      <c r="R129" s="104">
        <v>1.5045189230249107</v>
      </c>
      <c r="S129" s="104">
        <v>1.5802303800328352</v>
      </c>
      <c r="T129" s="104">
        <v>1.8293667572807304</v>
      </c>
      <c r="U129" s="104">
        <v>1.9570957493699297</v>
      </c>
      <c r="V129" s="104">
        <v>2.0840351011453033</v>
      </c>
      <c r="W129" s="104">
        <v>1.9190506187718896</v>
      </c>
      <c r="DA129" s="132" t="s">
        <v>1866</v>
      </c>
    </row>
    <row r="130" spans="1:105" ht="12" customHeight="1" x14ac:dyDescent="0.25">
      <c r="A130" s="108" t="s">
        <v>53</v>
      </c>
      <c r="B130" s="98">
        <v>0.15450652228825643</v>
      </c>
      <c r="C130" s="98">
        <v>0.12214341621032943</v>
      </c>
      <c r="D130" s="98">
        <v>9.4466707971617353E-2</v>
      </c>
      <c r="E130" s="98">
        <v>0.10971043606617623</v>
      </c>
      <c r="F130" s="98">
        <v>0.10984540851078893</v>
      </c>
      <c r="G130" s="98">
        <v>9.5930748489785597E-2</v>
      </c>
      <c r="H130" s="98">
        <v>9.9233148479562577E-2</v>
      </c>
      <c r="I130" s="98">
        <v>0.10326617097913229</v>
      </c>
      <c r="J130" s="98">
        <v>8.7442755257939625E-2</v>
      </c>
      <c r="K130" s="98">
        <v>7.152496783934488E-2</v>
      </c>
      <c r="L130" s="98">
        <v>0.29984361325893355</v>
      </c>
      <c r="M130" s="98">
        <v>0.21554378833921373</v>
      </c>
      <c r="N130" s="98">
        <v>0.32821413126961529</v>
      </c>
      <c r="O130" s="98">
        <v>0.38033686199234107</v>
      </c>
      <c r="P130" s="98">
        <v>0.27321660893856581</v>
      </c>
      <c r="Q130" s="98">
        <v>0.33348614375252955</v>
      </c>
      <c r="R130" s="98">
        <v>0.30632292142572021</v>
      </c>
      <c r="S130" s="98">
        <v>0.36214861946513571</v>
      </c>
      <c r="T130" s="98">
        <v>0.41771008564856144</v>
      </c>
      <c r="U130" s="98">
        <v>0.4126573804344747</v>
      </c>
      <c r="V130" s="98">
        <v>0.45662207707771557</v>
      </c>
      <c r="W130" s="98">
        <v>0.43075453704724576</v>
      </c>
      <c r="DA130" s="63" t="s">
        <v>1867</v>
      </c>
    </row>
    <row r="131" spans="1:105" ht="12" customHeight="1" x14ac:dyDescent="0.25">
      <c r="A131" s="108" t="s">
        <v>52</v>
      </c>
      <c r="B131" s="98">
        <v>0.43074806430942508</v>
      </c>
      <c r="C131" s="98">
        <v>0.39477252395207385</v>
      </c>
      <c r="D131" s="98">
        <v>0.34374705879104067</v>
      </c>
      <c r="E131" s="98">
        <v>0.34715217608617344</v>
      </c>
      <c r="F131" s="98">
        <v>0.360589147429968</v>
      </c>
      <c r="G131" s="98">
        <v>0.35288484134197728</v>
      </c>
      <c r="H131" s="98">
        <v>0.38646025661241185</v>
      </c>
      <c r="I131" s="98">
        <v>0.31441756580817937</v>
      </c>
      <c r="J131" s="98">
        <v>0.29408847152241069</v>
      </c>
      <c r="K131" s="98">
        <v>0.26893917242049697</v>
      </c>
      <c r="L131" s="98">
        <v>0.36540550822373252</v>
      </c>
      <c r="M131" s="98">
        <v>0.86370584654683802</v>
      </c>
      <c r="N131" s="98">
        <v>0.96728069593700261</v>
      </c>
      <c r="O131" s="98">
        <v>1.0591342451502008</v>
      </c>
      <c r="P131" s="98">
        <v>1.1610372278202392</v>
      </c>
      <c r="Q131" s="98">
        <v>1.18701057225215</v>
      </c>
      <c r="R131" s="98">
        <v>1.1981960015991906</v>
      </c>
      <c r="S131" s="98">
        <v>1.2180817605676995</v>
      </c>
      <c r="T131" s="98">
        <v>1.411656671632169</v>
      </c>
      <c r="U131" s="98">
        <v>1.5444383689354551</v>
      </c>
      <c r="V131" s="98">
        <v>1.6274130240675879</v>
      </c>
      <c r="W131" s="98">
        <v>1.488296081724644</v>
      </c>
      <c r="DA131" s="63" t="s">
        <v>1868</v>
      </c>
    </row>
    <row r="132" spans="1:105" ht="12" customHeight="1" x14ac:dyDescent="0.25">
      <c r="A132" s="121" t="s">
        <v>54</v>
      </c>
      <c r="B132" s="122">
        <v>130.58524060672846</v>
      </c>
      <c r="C132" s="122">
        <v>130.07890891494077</v>
      </c>
      <c r="D132" s="122">
        <v>130.79528868565387</v>
      </c>
      <c r="E132" s="122">
        <v>126.17793081146802</v>
      </c>
      <c r="F132" s="122">
        <v>112.1110232561808</v>
      </c>
      <c r="G132" s="122">
        <v>110.75643869728447</v>
      </c>
      <c r="H132" s="122">
        <v>101.71096050573249</v>
      </c>
      <c r="I132" s="122">
        <v>84.371661166632464</v>
      </c>
      <c r="J132" s="122">
        <v>71.787495996510415</v>
      </c>
      <c r="K132" s="122">
        <v>53.281578000923616</v>
      </c>
      <c r="L132" s="122">
        <v>64.139010869593932</v>
      </c>
      <c r="M132" s="122">
        <v>62.295007139753466</v>
      </c>
      <c r="N132" s="122">
        <v>64.880502498930809</v>
      </c>
      <c r="O132" s="122">
        <v>66.890780788951417</v>
      </c>
      <c r="P132" s="122">
        <v>60.706114151248244</v>
      </c>
      <c r="Q132" s="122">
        <v>65.461562394598644</v>
      </c>
      <c r="R132" s="122">
        <v>64.691088498529325</v>
      </c>
      <c r="S132" s="122">
        <v>70.082651686221709</v>
      </c>
      <c r="T132" s="122">
        <v>71.872550769664045</v>
      </c>
      <c r="U132" s="122">
        <v>72.525315709639173</v>
      </c>
      <c r="V132" s="122">
        <v>78.032943431822943</v>
      </c>
      <c r="W132" s="122">
        <v>75.556667879477175</v>
      </c>
      <c r="DA132" s="130" t="s">
        <v>1869</v>
      </c>
    </row>
    <row r="133" spans="1:105" ht="12" customHeight="1" x14ac:dyDescent="0.25">
      <c r="A133" s="97" t="s">
        <v>50</v>
      </c>
      <c r="B133" s="98">
        <v>61.140867486653725</v>
      </c>
      <c r="C133" s="98">
        <v>57.990878979879682</v>
      </c>
      <c r="D133" s="98">
        <v>59.15789414924253</v>
      </c>
      <c r="E133" s="98">
        <v>55.80823088939367</v>
      </c>
      <c r="F133" s="98">
        <v>55.083704404728969</v>
      </c>
      <c r="G133" s="98">
        <v>51.032022228295311</v>
      </c>
      <c r="H133" s="98">
        <v>44.986865112279382</v>
      </c>
      <c r="I133" s="98">
        <v>37.643256876942317</v>
      </c>
      <c r="J133" s="98">
        <v>29.944876624065973</v>
      </c>
      <c r="K133" s="98">
        <v>26.291079766856065</v>
      </c>
      <c r="L133" s="98">
        <v>25.236136734755831</v>
      </c>
      <c r="M133" s="98">
        <v>24.539463912823052</v>
      </c>
      <c r="N133" s="98">
        <v>22.537366334507897</v>
      </c>
      <c r="O133" s="98">
        <v>22.078299493526789</v>
      </c>
      <c r="P133" s="98">
        <v>22.537283254235394</v>
      </c>
      <c r="Q133" s="98">
        <v>22.441225584151482</v>
      </c>
      <c r="R133" s="98">
        <v>19.995264133755128</v>
      </c>
      <c r="S133" s="98">
        <v>20.794260983620124</v>
      </c>
      <c r="T133" s="98">
        <v>20.09017117265585</v>
      </c>
      <c r="U133" s="98">
        <v>19.02341169982834</v>
      </c>
      <c r="V133" s="98">
        <v>19.802897761602498</v>
      </c>
      <c r="W133" s="98">
        <v>17.996196530908499</v>
      </c>
      <c r="DA133" s="63" t="s">
        <v>1870</v>
      </c>
    </row>
    <row r="134" spans="1:105" ht="12" customHeight="1" x14ac:dyDescent="0.25">
      <c r="A134" s="109" t="s">
        <v>120</v>
      </c>
      <c r="B134" s="33">
        <v>69.444373120074744</v>
      </c>
      <c r="C134" s="33">
        <v>72.088029935061087</v>
      </c>
      <c r="D134" s="33">
        <v>71.637394536411335</v>
      </c>
      <c r="E134" s="33">
        <v>70.369699922074346</v>
      </c>
      <c r="F134" s="33">
        <v>57.027318851451838</v>
      </c>
      <c r="G134" s="33">
        <v>59.724416468989162</v>
      </c>
      <c r="H134" s="33">
        <v>56.724095393453098</v>
      </c>
      <c r="I134" s="33">
        <v>46.72840428969014</v>
      </c>
      <c r="J134" s="33">
        <v>41.842619372444439</v>
      </c>
      <c r="K134" s="33">
        <v>26.990498234067548</v>
      </c>
      <c r="L134" s="33">
        <v>38.902874134838093</v>
      </c>
      <c r="M134" s="33">
        <v>37.755543226930413</v>
      </c>
      <c r="N134" s="33">
        <v>42.343136164422916</v>
      </c>
      <c r="O134" s="33">
        <v>44.812481295424625</v>
      </c>
      <c r="P134" s="33">
        <v>38.168830897012853</v>
      </c>
      <c r="Q134" s="33">
        <v>43.020336810447169</v>
      </c>
      <c r="R134" s="33">
        <v>44.695824364774204</v>
      </c>
      <c r="S134" s="33">
        <v>49.288390702601582</v>
      </c>
      <c r="T134" s="33">
        <v>51.782379597008195</v>
      </c>
      <c r="U134" s="33">
        <v>53.501904009810829</v>
      </c>
      <c r="V134" s="33">
        <v>58.230045670220449</v>
      </c>
      <c r="W134" s="33">
        <v>57.560471348568683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0.79740203623301809</v>
      </c>
      <c r="C136" s="119">
        <f t="shared" si="26"/>
        <v>0.8016987708275487</v>
      </c>
      <c r="D136" s="119">
        <f t="shared" si="26"/>
        <v>0.80376391586657403</v>
      </c>
      <c r="E136" s="119">
        <f t="shared" si="26"/>
        <v>0.8114923438490812</v>
      </c>
      <c r="F136" s="119">
        <f t="shared" si="26"/>
        <v>0.80923814304497532</v>
      </c>
      <c r="G136" s="119">
        <f t="shared" si="26"/>
        <v>0.81275873521959452</v>
      </c>
      <c r="H136" s="119">
        <f t="shared" si="26"/>
        <v>0.81609003355900112</v>
      </c>
      <c r="I136" s="119">
        <f t="shared" si="26"/>
        <v>0.81250218561655541</v>
      </c>
      <c r="J136" s="119">
        <f t="shared" si="26"/>
        <v>0.81522004134234027</v>
      </c>
      <c r="K136" s="119">
        <f t="shared" si="26"/>
        <v>0.81684463386821737</v>
      </c>
      <c r="L136" s="119">
        <f t="shared" si="26"/>
        <v>0.8198920784480267</v>
      </c>
      <c r="M136" s="119">
        <f t="shared" si="26"/>
        <v>0.82550390939526619</v>
      </c>
      <c r="N136" s="119">
        <f t="shared" si="26"/>
        <v>0.83360027624109878</v>
      </c>
      <c r="O136" s="119">
        <f t="shared" si="26"/>
        <v>0.84150994988253014</v>
      </c>
      <c r="P136" s="119">
        <f t="shared" si="26"/>
        <v>0.8435576263553668</v>
      </c>
      <c r="Q136" s="119">
        <f t="shared" si="26"/>
        <v>0.84757314793038052</v>
      </c>
      <c r="R136" s="119">
        <f t="shared" ref="R136:V136" si="27">IF(R117=0,"",R117/R98)</f>
        <v>0.85419107043116549</v>
      </c>
      <c r="S136" s="119">
        <f t="shared" si="27"/>
        <v>0.86039302761397563</v>
      </c>
      <c r="T136" s="119">
        <f t="shared" si="27"/>
        <v>0.8683918889221417</v>
      </c>
      <c r="U136" s="119">
        <f t="shared" si="27"/>
        <v>0.87582043740894766</v>
      </c>
      <c r="V136" s="119">
        <f t="shared" si="27"/>
        <v>0.8839690671406718</v>
      </c>
      <c r="W136" s="119">
        <f t="shared" ref="W136" si="28">IF(W117=0,"",W117/W98)</f>
        <v>0.88711748290500025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0.80532597696672215</v>
      </c>
      <c r="C137" s="124">
        <f t="shared" si="29"/>
        <v>0.80722083393762167</v>
      </c>
      <c r="D137" s="124">
        <f t="shared" si="29"/>
        <v>0.80925550013421277</v>
      </c>
      <c r="E137" s="124">
        <f t="shared" si="29"/>
        <v>0.81154653455442194</v>
      </c>
      <c r="F137" s="124">
        <f t="shared" si="29"/>
        <v>0.81371378728190524</v>
      </c>
      <c r="G137" s="124">
        <f t="shared" si="29"/>
        <v>0.81534399031149762</v>
      </c>
      <c r="H137" s="124">
        <f t="shared" si="29"/>
        <v>0.81621314011665225</v>
      </c>
      <c r="I137" s="124">
        <f t="shared" si="29"/>
        <v>0.8172065224229289</v>
      </c>
      <c r="J137" s="124">
        <f t="shared" si="29"/>
        <v>0.81748152253833584</v>
      </c>
      <c r="K137" s="124">
        <f t="shared" si="29"/>
        <v>0.81810304962434144</v>
      </c>
      <c r="L137" s="124">
        <f t="shared" si="29"/>
        <v>0.82231172270153807</v>
      </c>
      <c r="M137" s="124">
        <f t="shared" si="29"/>
        <v>0.82909885776550596</v>
      </c>
      <c r="N137" s="124">
        <f t="shared" si="29"/>
        <v>0.8370947878095768</v>
      </c>
      <c r="O137" s="124">
        <f t="shared" si="29"/>
        <v>0.84486578896544107</v>
      </c>
      <c r="P137" s="124">
        <f t="shared" si="29"/>
        <v>0.84642239113252205</v>
      </c>
      <c r="Q137" s="124">
        <f t="shared" si="29"/>
        <v>0.84920122983846624</v>
      </c>
      <c r="R137" s="124">
        <f t="shared" ref="R137:V137" si="30">IF(R118=0,"",R118/R99)</f>
        <v>0.85288834806066038</v>
      </c>
      <c r="S137" s="124">
        <f t="shared" si="30"/>
        <v>0.85767132562498793</v>
      </c>
      <c r="T137" s="124">
        <f t="shared" si="30"/>
        <v>0.86224227472676229</v>
      </c>
      <c r="U137" s="124">
        <f t="shared" si="30"/>
        <v>0.86624435208137573</v>
      </c>
      <c r="V137" s="124">
        <f t="shared" si="30"/>
        <v>0.8694425733921447</v>
      </c>
      <c r="W137" s="124">
        <f t="shared" ref="W137" si="31">IF(W118=0,"",W118/W99)</f>
        <v>0.87186872945384208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0.80454006681265178</v>
      </c>
      <c r="C138" s="111">
        <f t="shared" si="32"/>
        <v>0.80646070643120893</v>
      </c>
      <c r="D138" s="111">
        <f t="shared" si="32"/>
        <v>0.80851157463886536</v>
      </c>
      <c r="E138" s="111">
        <f t="shared" si="32"/>
        <v>0.81084349390578847</v>
      </c>
      <c r="F138" s="111">
        <f t="shared" si="32"/>
        <v>0.81301126204963903</v>
      </c>
      <c r="G138" s="111">
        <f t="shared" si="32"/>
        <v>0.81466190844303221</v>
      </c>
      <c r="H138" s="111">
        <f t="shared" si="32"/>
        <v>0.81554566258929473</v>
      </c>
      <c r="I138" s="111">
        <f t="shared" si="32"/>
        <v>0.81654193952066978</v>
      </c>
      <c r="J138" s="111">
        <f t="shared" si="32"/>
        <v>0.81682762449517488</v>
      </c>
      <c r="K138" s="111">
        <f t="shared" si="32"/>
        <v>0.81746964153218504</v>
      </c>
      <c r="L138" s="111">
        <f t="shared" si="32"/>
        <v>0.82169322574752068</v>
      </c>
      <c r="M138" s="111">
        <f t="shared" si="32"/>
        <v>0.8285058076309324</v>
      </c>
      <c r="N138" s="111">
        <f t="shared" si="32"/>
        <v>0.83652958982589587</v>
      </c>
      <c r="O138" s="111">
        <f t="shared" si="32"/>
        <v>0.84432737420861137</v>
      </c>
      <c r="P138" s="111">
        <f t="shared" si="32"/>
        <v>0.84589123004907629</v>
      </c>
      <c r="Q138" s="111">
        <f t="shared" si="32"/>
        <v>0.84868061874207157</v>
      </c>
      <c r="R138" s="111">
        <f t="shared" ref="R138:V138" si="33">IF(R119=0,"",R119/R100)</f>
        <v>0.85238064951806269</v>
      </c>
      <c r="S138" s="111">
        <f t="shared" si="33"/>
        <v>0.85717971562611206</v>
      </c>
      <c r="T138" s="111">
        <f t="shared" si="33"/>
        <v>0.86176578860443187</v>
      </c>
      <c r="U138" s="111">
        <f t="shared" si="33"/>
        <v>0.86578103657709571</v>
      </c>
      <c r="V138" s="111">
        <f t="shared" si="33"/>
        <v>0.86898998525047966</v>
      </c>
      <c r="W138" s="111">
        <f t="shared" ref="W138" si="34">IF(W119=0,"",W119/W100)</f>
        <v>0.87142424142021557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1.8849672383947633</v>
      </c>
      <c r="D140" s="124">
        <f t="shared" si="38"/>
        <v>1.9715891833025927</v>
      </c>
      <c r="E140" s="124">
        <f t="shared" si="38"/>
        <v>2.0640937595512638</v>
      </c>
      <c r="F140" s="124">
        <f t="shared" si="38"/>
        <v>2.1790583490592574</v>
      </c>
      <c r="G140" s="124">
        <f t="shared" si="38"/>
        <v>2.3074165383338259</v>
      </c>
      <c r="H140" s="124">
        <f t="shared" si="38"/>
        <v>2.4537924111416776</v>
      </c>
      <c r="I140" s="124">
        <f t="shared" si="38"/>
        <v>2.5249349883770913</v>
      </c>
      <c r="J140" s="124">
        <f t="shared" si="38"/>
        <v>2.5452552256494156</v>
      </c>
      <c r="K140" s="124">
        <f t="shared" si="38"/>
        <v>2.5857265240326015</v>
      </c>
      <c r="L140" s="124">
        <f t="shared" si="38"/>
        <v>2.6317184822799282</v>
      </c>
      <c r="M140" s="124">
        <f t="shared" si="38"/>
        <v>2.744329661521629</v>
      </c>
      <c r="N140" s="124">
        <f t="shared" si="38"/>
        <v>2.9477400444670927</v>
      </c>
      <c r="O140" s="124">
        <f t="shared" si="38"/>
        <v>3.204105817486798</v>
      </c>
      <c r="P140" s="124">
        <f t="shared" si="38"/>
        <v>3.3466470092146734</v>
      </c>
      <c r="Q140" s="124">
        <f t="shared" si="38"/>
        <v>3.4081103333370559</v>
      </c>
      <c r="R140" s="124">
        <f t="shared" ref="R140:V140" si="39">IF(R121=0,"",R121/R102)</f>
        <v>3.4772460029405057</v>
      </c>
      <c r="S140" s="124">
        <f t="shared" si="39"/>
        <v>3.5820877925836059</v>
      </c>
      <c r="T140" s="124">
        <f t="shared" si="39"/>
        <v>3.6821719359292726</v>
      </c>
      <c r="U140" s="124">
        <f t="shared" si="39"/>
        <v>3.7844755104912413</v>
      </c>
      <c r="V140" s="124">
        <f t="shared" si="39"/>
        <v>3.8619679708879091</v>
      </c>
      <c r="W140" s="124">
        <f t="shared" ref="W140" si="40">IF(W121=0,"",W121/W102)</f>
        <v>3.9353945223659546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1.8849672383947633</v>
      </c>
      <c r="D141" s="111">
        <f t="shared" si="41"/>
        <v>1.9715891833025927</v>
      </c>
      <c r="E141" s="111">
        <f t="shared" si="41"/>
        <v>2.0640937595512638</v>
      </c>
      <c r="F141" s="111">
        <f t="shared" si="41"/>
        <v>2.1790583490592574</v>
      </c>
      <c r="G141" s="111">
        <f t="shared" si="41"/>
        <v>2.3074165383338259</v>
      </c>
      <c r="H141" s="111">
        <f t="shared" si="41"/>
        <v>2.4537924111416776</v>
      </c>
      <c r="I141" s="111">
        <f t="shared" si="41"/>
        <v>2.5249349883770913</v>
      </c>
      <c r="J141" s="111">
        <f t="shared" si="41"/>
        <v>2.5452552256494156</v>
      </c>
      <c r="K141" s="111">
        <f t="shared" si="41"/>
        <v>2.5857265240326015</v>
      </c>
      <c r="L141" s="111">
        <f t="shared" si="41"/>
        <v>2.6317184822799282</v>
      </c>
      <c r="M141" s="111">
        <f t="shared" si="41"/>
        <v>2.744329661521629</v>
      </c>
      <c r="N141" s="111">
        <f t="shared" si="41"/>
        <v>2.9477400444670927</v>
      </c>
      <c r="O141" s="111">
        <f t="shared" si="41"/>
        <v>3.204105817486798</v>
      </c>
      <c r="P141" s="111">
        <f t="shared" si="41"/>
        <v>3.3466470092146734</v>
      </c>
      <c r="Q141" s="111">
        <f t="shared" si="41"/>
        <v>3.4081103333370559</v>
      </c>
      <c r="R141" s="111">
        <f t="shared" ref="R141:V141" si="42">IF(R122=0,"",R122/R103)</f>
        <v>3.4772460029405057</v>
      </c>
      <c r="S141" s="111">
        <f t="shared" si="42"/>
        <v>3.5820877925836059</v>
      </c>
      <c r="T141" s="111">
        <f t="shared" si="42"/>
        <v>3.6821719359292726</v>
      </c>
      <c r="U141" s="111">
        <f t="shared" si="42"/>
        <v>3.7844755104912413</v>
      </c>
      <c r="V141" s="111">
        <f t="shared" si="42"/>
        <v>3.8619679708879091</v>
      </c>
      <c r="W141" s="111">
        <f t="shared" ref="W141" si="43">IF(W122=0,"",W122/W103)</f>
        <v>3.9353945223659546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0.80698049209145051</v>
      </c>
      <c r="C142" s="124">
        <f t="shared" si="44"/>
        <v>0.81164761913094607</v>
      </c>
      <c r="D142" s="124">
        <f t="shared" si="44"/>
        <v>0.81652915093551837</v>
      </c>
      <c r="E142" s="124">
        <f t="shared" si="44"/>
        <v>0.81850981980265869</v>
      </c>
      <c r="F142" s="124">
        <f t="shared" si="44"/>
        <v>0.82073751009208962</v>
      </c>
      <c r="G142" s="124">
        <f t="shared" si="44"/>
        <v>0.82390375805219895</v>
      </c>
      <c r="H142" s="124">
        <f t="shared" si="44"/>
        <v>0.82622071047274259</v>
      </c>
      <c r="I142" s="124">
        <f t="shared" si="44"/>
        <v>0.82755928285708991</v>
      </c>
      <c r="J142" s="124">
        <f t="shared" si="44"/>
        <v>0.83282233841197562</v>
      </c>
      <c r="K142" s="124">
        <f t="shared" si="44"/>
        <v>0.83535895049933628</v>
      </c>
      <c r="L142" s="124">
        <f t="shared" si="44"/>
        <v>0.83870020693881064</v>
      </c>
      <c r="M142" s="124">
        <f t="shared" si="44"/>
        <v>0.84479434681646315</v>
      </c>
      <c r="N142" s="124">
        <f t="shared" si="44"/>
        <v>0.85115668445247805</v>
      </c>
      <c r="O142" s="124">
        <f t="shared" si="44"/>
        <v>0.85638445014507814</v>
      </c>
      <c r="P142" s="124">
        <f t="shared" si="44"/>
        <v>0.85776842496500405</v>
      </c>
      <c r="Q142" s="124">
        <f t="shared" si="44"/>
        <v>0.86114438675305138</v>
      </c>
      <c r="R142" s="124">
        <f t="shared" ref="R142:V142" si="45">IF(R123=0,"",R123/R104)</f>
        <v>0.86604423538377784</v>
      </c>
      <c r="S142" s="124">
        <f t="shared" si="45"/>
        <v>0.8716782007497198</v>
      </c>
      <c r="T142" s="124">
        <f t="shared" si="45"/>
        <v>0.87808528561108212</v>
      </c>
      <c r="U142" s="124">
        <f t="shared" si="45"/>
        <v>0.88375964426689491</v>
      </c>
      <c r="V142" s="124">
        <f t="shared" si="45"/>
        <v>0.88843217645612216</v>
      </c>
      <c r="W142" s="124">
        <f t="shared" ref="W142" si="46">IF(W123=0,"",W123/W104)</f>
        <v>0.89376756366721333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0.82171329989913777</v>
      </c>
      <c r="C143" s="111">
        <f t="shared" si="47"/>
        <v>0.82371750004356292</v>
      </c>
      <c r="D143" s="111">
        <f t="shared" si="47"/>
        <v>0.82607090605513356</v>
      </c>
      <c r="E143" s="111">
        <f t="shared" si="47"/>
        <v>0.82850273049001666</v>
      </c>
      <c r="F143" s="111">
        <f t="shared" si="47"/>
        <v>0.83074216099093923</v>
      </c>
      <c r="G143" s="111">
        <f t="shared" si="47"/>
        <v>0.83247651996040051</v>
      </c>
      <c r="H143" s="111">
        <f t="shared" si="47"/>
        <v>0.83383397123198577</v>
      </c>
      <c r="I143" s="111">
        <f t="shared" si="47"/>
        <v>0.83885767313301784</v>
      </c>
      <c r="J143" s="111">
        <f t="shared" si="47"/>
        <v>0.84279275933891584</v>
      </c>
      <c r="K143" s="111">
        <f t="shared" si="47"/>
        <v>0.84580227818441667</v>
      </c>
      <c r="L143" s="111">
        <f t="shared" si="47"/>
        <v>0.84934724142486351</v>
      </c>
      <c r="M143" s="111">
        <f t="shared" si="47"/>
        <v>0.85544179097942807</v>
      </c>
      <c r="N143" s="111">
        <f t="shared" si="47"/>
        <v>0.86320727820184506</v>
      </c>
      <c r="O143" s="111">
        <f t="shared" si="47"/>
        <v>0.86993941207068781</v>
      </c>
      <c r="P143" s="111">
        <f t="shared" si="47"/>
        <v>0.87146909028802577</v>
      </c>
      <c r="Q143" s="111">
        <f t="shared" si="47"/>
        <v>0.87473186890524091</v>
      </c>
      <c r="R143" s="111">
        <f t="shared" ref="R143:V143" si="48">IF(R124=0,"",R124/R105)</f>
        <v>0.87917418545343629</v>
      </c>
      <c r="S143" s="111">
        <f t="shared" si="48"/>
        <v>0.8849827966587307</v>
      </c>
      <c r="T143" s="111">
        <f t="shared" si="48"/>
        <v>0.89056160701423348</v>
      </c>
      <c r="U143" s="111">
        <f t="shared" si="48"/>
        <v>0.89553735191875716</v>
      </c>
      <c r="V143" s="111">
        <f t="shared" si="48"/>
        <v>0.89966076044192345</v>
      </c>
      <c r="W143" s="111">
        <f t="shared" ref="W143" si="49">IF(W124=0,"",W124/W105)</f>
        <v>0.90319197807736096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0.94587948634044794</v>
      </c>
      <c r="C144" s="111">
        <f t="shared" si="50"/>
        <v>0.95282055884731942</v>
      </c>
      <c r="D144" s="111">
        <f t="shared" si="50"/>
        <v>0.95770839525560669</v>
      </c>
      <c r="E144" s="111">
        <f t="shared" si="50"/>
        <v>0.95334526274175091</v>
      </c>
      <c r="F144" s="111">
        <f t="shared" si="50"/>
        <v>0.95511448040806179</v>
      </c>
      <c r="G144" s="111">
        <f t="shared" si="50"/>
        <v>0.96033445875645229</v>
      </c>
      <c r="H144" s="111">
        <f t="shared" si="50"/>
        <v>0.96343952152813228</v>
      </c>
      <c r="I144" s="111">
        <f t="shared" si="50"/>
        <v>0.95658053406278265</v>
      </c>
      <c r="J144" s="111">
        <f t="shared" si="50"/>
        <v>0.96031190151735346</v>
      </c>
      <c r="K144" s="111">
        <f t="shared" si="50"/>
        <v>0.96450945430819357</v>
      </c>
      <c r="L144" s="111">
        <f t="shared" si="50"/>
        <v>0.9311147371616304</v>
      </c>
      <c r="M144" s="111">
        <f t="shared" si="50"/>
        <v>0.96954203491852975</v>
      </c>
      <c r="N144" s="111">
        <f t="shared" si="50"/>
        <v>0.96240711912789956</v>
      </c>
      <c r="O144" s="111">
        <f t="shared" si="50"/>
        <v>0.96139004334748612</v>
      </c>
      <c r="P144" s="111">
        <f t="shared" si="50"/>
        <v>0.97272416295231756</v>
      </c>
      <c r="Q144" s="111">
        <f t="shared" si="50"/>
        <v>0.9697383952829699</v>
      </c>
      <c r="R144" s="111">
        <f t="shared" ref="R144:V144" si="51">IF(R125=0,"",R125/R106)</f>
        <v>0.97304911426220053</v>
      </c>
      <c r="S144" s="111">
        <f t="shared" si="51"/>
        <v>0.97089074854940682</v>
      </c>
      <c r="T144" s="111">
        <f t="shared" si="51"/>
        <v>0.97288776088428675</v>
      </c>
      <c r="U144" s="111">
        <f t="shared" si="51"/>
        <v>0.97622978121740844</v>
      </c>
      <c r="V144" s="111">
        <f t="shared" si="51"/>
        <v>0.97624160460324072</v>
      </c>
      <c r="W144" s="111">
        <f t="shared" ref="W144" si="52">IF(W125=0,"",W125/W106)</f>
        <v>0.97728901505766774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0.82171329989913777</v>
      </c>
      <c r="C145" s="112">
        <f t="shared" si="53"/>
        <v>0.82671711186099461</v>
      </c>
      <c r="D145" s="112">
        <f t="shared" si="53"/>
        <v>0.83009716946479628</v>
      </c>
      <c r="E145" s="112">
        <f t="shared" si="53"/>
        <v>0.83068865472366138</v>
      </c>
      <c r="F145" s="112">
        <f t="shared" si="53"/>
        <v>0.83242909518251451</v>
      </c>
      <c r="G145" s="112">
        <f t="shared" si="53"/>
        <v>0.83821563386701359</v>
      </c>
      <c r="H145" s="112">
        <f t="shared" si="53"/>
        <v>0.84369555828669673</v>
      </c>
      <c r="I145" s="112">
        <f t="shared" si="53"/>
        <v>0.84481852985728256</v>
      </c>
      <c r="J145" s="112">
        <f t="shared" si="53"/>
        <v>0.84715931444861148</v>
      </c>
      <c r="K145" s="112">
        <f t="shared" si="53"/>
        <v>0.85097829796049473</v>
      </c>
      <c r="L145" s="112">
        <f t="shared" si="53"/>
        <v>0.85899947347850747</v>
      </c>
      <c r="M145" s="112">
        <f t="shared" si="53"/>
        <v>0.8643708556769224</v>
      </c>
      <c r="N145" s="112">
        <f t="shared" si="53"/>
        <v>0.86640889222382089</v>
      </c>
      <c r="O145" s="112">
        <f t="shared" si="53"/>
        <v>0.86808167942916947</v>
      </c>
      <c r="P145" s="112">
        <f t="shared" si="53"/>
        <v>0.87169748179954465</v>
      </c>
      <c r="Q145" s="112">
        <f t="shared" si="53"/>
        <v>0.8754439343792586</v>
      </c>
      <c r="R145" s="112">
        <f t="shared" ref="R145:V145" si="54">IF(R126=0,"",R126/R107)</f>
        <v>0.88035592593061696</v>
      </c>
      <c r="S145" s="112">
        <f t="shared" si="54"/>
        <v>0.88425939596782188</v>
      </c>
      <c r="T145" s="112">
        <f t="shared" si="54"/>
        <v>0.89121595546641552</v>
      </c>
      <c r="U145" s="112">
        <f t="shared" si="54"/>
        <v>0.89645795178494947</v>
      </c>
      <c r="V145" s="112">
        <f t="shared" si="54"/>
        <v>0.89998270440023087</v>
      </c>
      <c r="W145" s="112">
        <f t="shared" ref="W145" si="55">IF(W126=0,"",W126/W107)</f>
        <v>0.90625418742817687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0.67845106870625549</v>
      </c>
      <c r="C147" s="112">
        <f t="shared" si="59"/>
        <v>0.68118112287103394</v>
      </c>
      <c r="D147" s="112">
        <f t="shared" si="59"/>
        <v>0.68221164479584595</v>
      </c>
      <c r="E147" s="112">
        <f t="shared" si="59"/>
        <v>0.68667690509316115</v>
      </c>
      <c r="F147" s="112">
        <f t="shared" si="59"/>
        <v>0.69190817278793393</v>
      </c>
      <c r="G147" s="112">
        <f t="shared" si="59"/>
        <v>0.69715429891639624</v>
      </c>
      <c r="H147" s="112">
        <f t="shared" si="59"/>
        <v>0.70303618043284311</v>
      </c>
      <c r="I147" s="112">
        <f t="shared" si="59"/>
        <v>0.70595951319103645</v>
      </c>
      <c r="J147" s="112">
        <f t="shared" si="59"/>
        <v>0.70629910883685987</v>
      </c>
      <c r="K147" s="112">
        <f t="shared" si="59"/>
        <v>0.70657346395580689</v>
      </c>
      <c r="L147" s="112">
        <f t="shared" si="59"/>
        <v>0.70847273325055837</v>
      </c>
      <c r="M147" s="112">
        <f t="shared" si="59"/>
        <v>0.71236287827653721</v>
      </c>
      <c r="N147" s="112">
        <f t="shared" si="59"/>
        <v>0.71672559576608741</v>
      </c>
      <c r="O147" s="112">
        <f t="shared" si="59"/>
        <v>0.72166139980524679</v>
      </c>
      <c r="P147" s="112">
        <f t="shared" si="59"/>
        <v>0.72483058101173348</v>
      </c>
      <c r="Q147" s="112">
        <f t="shared" si="59"/>
        <v>0.72729429415893732</v>
      </c>
      <c r="R147" s="112">
        <f t="shared" ref="R147:V147" si="60">IF(R128=0,"",R128/R109)</f>
        <v>0.73078697829214845</v>
      </c>
      <c r="S147" s="112">
        <f t="shared" si="60"/>
        <v>0.73782792280655718</v>
      </c>
      <c r="T147" s="112">
        <f t="shared" si="60"/>
        <v>0.74967900053602532</v>
      </c>
      <c r="U147" s="112">
        <f t="shared" si="60"/>
        <v>0.76186944023832648</v>
      </c>
      <c r="V147" s="112">
        <f t="shared" si="60"/>
        <v>0.77131223493424006</v>
      </c>
      <c r="W147" s="112">
        <f t="shared" ref="W147" si="61">IF(W128=0,"",W128/W109)</f>
        <v>0.77656482858678133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0.88879322043616127</v>
      </c>
      <c r="C148" s="113">
        <f t="shared" si="62"/>
        <v>0.90019658694834226</v>
      </c>
      <c r="D148" s="113">
        <f t="shared" si="62"/>
        <v>0.90846688788147145</v>
      </c>
      <c r="E148" s="113">
        <f t="shared" si="62"/>
        <v>0.90107962420686949</v>
      </c>
      <c r="F148" s="113">
        <f t="shared" si="62"/>
        <v>0.90585399742877071</v>
      </c>
      <c r="G148" s="113">
        <f t="shared" si="62"/>
        <v>0.91531019410409642</v>
      </c>
      <c r="H148" s="113">
        <f t="shared" si="62"/>
        <v>0.92088366988048476</v>
      </c>
      <c r="I148" s="113">
        <f t="shared" si="62"/>
        <v>0.90679941217312676</v>
      </c>
      <c r="J148" s="113">
        <f t="shared" si="62"/>
        <v>0.91310327626971655</v>
      </c>
      <c r="K148" s="113">
        <f t="shared" si="62"/>
        <v>0.91992902070512017</v>
      </c>
      <c r="L148" s="113">
        <f t="shared" si="62"/>
        <v>0.84532244158691416</v>
      </c>
      <c r="M148" s="113">
        <f t="shared" si="62"/>
        <v>0.92616052865718823</v>
      </c>
      <c r="N148" s="113">
        <f t="shared" si="62"/>
        <v>0.90911803590537976</v>
      </c>
      <c r="O148" s="113">
        <f t="shared" si="62"/>
        <v>0.90660985408694883</v>
      </c>
      <c r="P148" s="113">
        <f t="shared" si="62"/>
        <v>0.93191387809185644</v>
      </c>
      <c r="Q148" s="113">
        <f t="shared" si="62"/>
        <v>0.92333268914861477</v>
      </c>
      <c r="R148" s="113">
        <f t="shared" ref="R148:V148" si="63">IF(R129=0,"",R129/R110)</f>
        <v>0.92978515968940822</v>
      </c>
      <c r="S148" s="113">
        <f t="shared" si="63"/>
        <v>0.92455614742631953</v>
      </c>
      <c r="T148" s="113">
        <f t="shared" si="63"/>
        <v>0.93072457272417741</v>
      </c>
      <c r="U148" s="113">
        <f t="shared" si="63"/>
        <v>0.93961447021610411</v>
      </c>
      <c r="V148" s="113">
        <f t="shared" si="63"/>
        <v>0.93949172419732507</v>
      </c>
      <c r="W148" s="113">
        <f t="shared" ref="W148" si="64">IF(W129=0,"",W129/W110)</f>
        <v>0.93930915049608688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0.67845106870625549</v>
      </c>
      <c r="C149" s="111">
        <f t="shared" si="65"/>
        <v>0.68064258151083157</v>
      </c>
      <c r="D149" s="111">
        <f t="shared" si="65"/>
        <v>0.68148361379861155</v>
      </c>
      <c r="E149" s="111">
        <f t="shared" si="65"/>
        <v>0.68627038152825071</v>
      </c>
      <c r="F149" s="111">
        <f t="shared" si="65"/>
        <v>0.69199196877708935</v>
      </c>
      <c r="G149" s="111">
        <f t="shared" si="65"/>
        <v>0.69789251783509232</v>
      </c>
      <c r="H149" s="111">
        <f t="shared" si="65"/>
        <v>0.70397708992972108</v>
      </c>
      <c r="I149" s="111">
        <f t="shared" si="65"/>
        <v>0.70635627685572744</v>
      </c>
      <c r="J149" s="111">
        <f t="shared" si="65"/>
        <v>0.70659843396050859</v>
      </c>
      <c r="K149" s="111">
        <f t="shared" si="65"/>
        <v>0.70705422100801252</v>
      </c>
      <c r="L149" s="111">
        <f t="shared" si="65"/>
        <v>0.71125250495731329</v>
      </c>
      <c r="M149" s="111">
        <f t="shared" si="65"/>
        <v>0.71469496700157731</v>
      </c>
      <c r="N149" s="111">
        <f t="shared" si="65"/>
        <v>0.71706140821620612</v>
      </c>
      <c r="O149" s="111">
        <f t="shared" si="65"/>
        <v>0.71949391941218055</v>
      </c>
      <c r="P149" s="111">
        <f t="shared" si="65"/>
        <v>0.72278770019803573</v>
      </c>
      <c r="Q149" s="111">
        <f t="shared" si="65"/>
        <v>0.72538315295807443</v>
      </c>
      <c r="R149" s="111">
        <f t="shared" ref="R149:V149" si="66">IF(R130=0,"",R130/R111)</f>
        <v>0.72944434156560456</v>
      </c>
      <c r="S149" s="111">
        <f t="shared" si="66"/>
        <v>0.73743007249339521</v>
      </c>
      <c r="T149" s="111">
        <f t="shared" si="66"/>
        <v>0.75416221938314398</v>
      </c>
      <c r="U149" s="111">
        <f t="shared" si="66"/>
        <v>0.76640482355764095</v>
      </c>
      <c r="V149" s="111">
        <f t="shared" si="66"/>
        <v>0.7728288125175824</v>
      </c>
      <c r="W149" s="111">
        <f t="shared" ref="W149" si="67">IF(W130=0,"",W130/W111)</f>
        <v>0.77648594717294928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0.68330498933867023</v>
      </c>
      <c r="C151" s="124">
        <f t="shared" si="71"/>
        <v>0.68808756902397028</v>
      </c>
      <c r="D151" s="124">
        <f t="shared" si="71"/>
        <v>0.68875821946346938</v>
      </c>
      <c r="E151" s="124">
        <f t="shared" si="71"/>
        <v>0.6920646845570021</v>
      </c>
      <c r="F151" s="124">
        <f t="shared" si="71"/>
        <v>0.68653258688888219</v>
      </c>
      <c r="G151" s="124">
        <f t="shared" si="71"/>
        <v>0.69307346852231932</v>
      </c>
      <c r="H151" s="124">
        <f t="shared" si="71"/>
        <v>0.69813156171021984</v>
      </c>
      <c r="I151" s="124">
        <f t="shared" si="71"/>
        <v>0.69851363334453043</v>
      </c>
      <c r="J151" s="124">
        <f t="shared" si="71"/>
        <v>0.70336241704512736</v>
      </c>
      <c r="K151" s="124">
        <f t="shared" si="71"/>
        <v>0.69196802299771298</v>
      </c>
      <c r="L151" s="124">
        <f t="shared" si="71"/>
        <v>0.70934257883607665</v>
      </c>
      <c r="M151" s="124">
        <f t="shared" si="71"/>
        <v>0.71094856949687102</v>
      </c>
      <c r="N151" s="124">
        <f t="shared" si="71"/>
        <v>0.72086135208825786</v>
      </c>
      <c r="O151" s="124">
        <f t="shared" si="71"/>
        <v>0.72586280123874092</v>
      </c>
      <c r="P151" s="124">
        <f t="shared" si="71"/>
        <v>0.71918468410010283</v>
      </c>
      <c r="Q151" s="124">
        <f t="shared" si="71"/>
        <v>0.72585097750422534</v>
      </c>
      <c r="R151" s="124">
        <f t="shared" ref="R151:V151" si="72">IF(R132=0,"",R132/R113)</f>
        <v>0.73513758049874189</v>
      </c>
      <c r="S151" s="124">
        <f t="shared" si="72"/>
        <v>0.74253441066215953</v>
      </c>
      <c r="T151" s="124">
        <f t="shared" si="72"/>
        <v>0.75319516669032938</v>
      </c>
      <c r="U151" s="124">
        <f t="shared" si="72"/>
        <v>0.76509400502880831</v>
      </c>
      <c r="V151" s="124">
        <f t="shared" si="72"/>
        <v>0.77470212240176572</v>
      </c>
      <c r="W151" s="124">
        <f t="shared" ref="W151" si="73">IF(W132=0,"",W132/W113)</f>
        <v>0.78498423170901577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0.61414698084034969</v>
      </c>
      <c r="C152" s="111">
        <f t="shared" si="74"/>
        <v>0.61505174220633663</v>
      </c>
      <c r="D152" s="111">
        <f t="shared" si="74"/>
        <v>0.61605796108956601</v>
      </c>
      <c r="E152" s="111">
        <f t="shared" si="74"/>
        <v>0.61711830785541411</v>
      </c>
      <c r="F152" s="111">
        <f t="shared" si="74"/>
        <v>0.61821741734122748</v>
      </c>
      <c r="G152" s="111">
        <f t="shared" si="74"/>
        <v>0.61924771182861571</v>
      </c>
      <c r="H152" s="111">
        <f t="shared" si="74"/>
        <v>0.62037183859159162</v>
      </c>
      <c r="I152" s="111">
        <f t="shared" si="74"/>
        <v>0.6209106541676388</v>
      </c>
      <c r="J152" s="111">
        <f t="shared" si="74"/>
        <v>0.62095035510805641</v>
      </c>
      <c r="K152" s="111">
        <f t="shared" si="74"/>
        <v>0.62106658226849232</v>
      </c>
      <c r="L152" s="111">
        <f t="shared" si="74"/>
        <v>0.62129022488307006</v>
      </c>
      <c r="M152" s="111">
        <f t="shared" si="74"/>
        <v>0.62154847251511658</v>
      </c>
      <c r="N152" s="111">
        <f t="shared" si="74"/>
        <v>0.62177200160589507</v>
      </c>
      <c r="O152" s="111">
        <f t="shared" si="74"/>
        <v>0.62190635779560266</v>
      </c>
      <c r="P152" s="111">
        <f t="shared" si="74"/>
        <v>0.6219189342461704</v>
      </c>
      <c r="Q152" s="111">
        <f t="shared" si="74"/>
        <v>0.62192865982597345</v>
      </c>
      <c r="R152" s="111">
        <f t="shared" ref="R152:V152" si="75">IF(R133=0,"",R133/R114)</f>
        <v>0.62198412585572049</v>
      </c>
      <c r="S152" s="111">
        <f t="shared" si="75"/>
        <v>0.62217460599447771</v>
      </c>
      <c r="T152" s="111">
        <f t="shared" si="75"/>
        <v>0.62258470597046922</v>
      </c>
      <c r="U152" s="111">
        <f t="shared" si="75"/>
        <v>0.62317125916260008</v>
      </c>
      <c r="V152" s="111">
        <f t="shared" si="75"/>
        <v>0.62381891566444925</v>
      </c>
      <c r="W152" s="111">
        <f t="shared" ref="W152" si="76">IF(W133=0,"",W133/W114)</f>
        <v>0.62442642368154944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0.75850600676264035</v>
      </c>
      <c r="C153" s="45">
        <f t="shared" si="77"/>
        <v>0.76075978044586556</v>
      </c>
      <c r="D153" s="45">
        <f t="shared" si="77"/>
        <v>0.76312575980427777</v>
      </c>
      <c r="E153" s="45">
        <f t="shared" si="77"/>
        <v>0.76582528976706743</v>
      </c>
      <c r="F153" s="45">
        <f t="shared" si="77"/>
        <v>0.76856737159252531</v>
      </c>
      <c r="G153" s="45">
        <f t="shared" si="77"/>
        <v>0.77168261401288185</v>
      </c>
      <c r="H153" s="45">
        <f t="shared" si="77"/>
        <v>0.77519172214387155</v>
      </c>
      <c r="I153" s="45">
        <f t="shared" si="77"/>
        <v>0.77671557510237921</v>
      </c>
      <c r="J153" s="45">
        <f t="shared" si="77"/>
        <v>0.77717987978219905</v>
      </c>
      <c r="K153" s="45">
        <f t="shared" si="77"/>
        <v>0.77854404049654036</v>
      </c>
      <c r="L153" s="45">
        <f t="shared" si="77"/>
        <v>0.78115960377265981</v>
      </c>
      <c r="M153" s="45">
        <f t="shared" si="77"/>
        <v>0.78426664910539423</v>
      </c>
      <c r="N153" s="45">
        <f t="shared" si="77"/>
        <v>0.78767463693155371</v>
      </c>
      <c r="O153" s="45">
        <f t="shared" si="77"/>
        <v>0.79100661174864961</v>
      </c>
      <c r="P153" s="45">
        <f t="shared" si="77"/>
        <v>0.79235569390002802</v>
      </c>
      <c r="Q153" s="45">
        <f t="shared" si="77"/>
        <v>0.79516100872494566</v>
      </c>
      <c r="R153" s="45">
        <f t="shared" ref="R153:V153" si="78">IF(R134=0,"",R134/R115)</f>
        <v>0.80026804676022734</v>
      </c>
      <c r="S153" s="45">
        <f t="shared" si="78"/>
        <v>0.80852160681241514</v>
      </c>
      <c r="T153" s="45">
        <f t="shared" si="78"/>
        <v>0.8199308938373806</v>
      </c>
      <c r="U153" s="45">
        <f t="shared" si="78"/>
        <v>0.83250835640509191</v>
      </c>
      <c r="V153" s="45">
        <f t="shared" si="78"/>
        <v>0.84413686813006927</v>
      </c>
      <c r="W153" s="45">
        <f t="shared" ref="W153" si="79">IF(W134=0,"",W134/W115)</f>
        <v>0.85360636038869808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263.00914526786437</v>
      </c>
      <c r="C155" s="117">
        <f t="shared" si="80"/>
        <v>249.09190451797983</v>
      </c>
      <c r="D155" s="117">
        <f t="shared" si="80"/>
        <v>253.68962502483225</v>
      </c>
      <c r="E155" s="117">
        <f t="shared" si="80"/>
        <v>238.91389010758499</v>
      </c>
      <c r="F155" s="117">
        <f t="shared" si="80"/>
        <v>235.39296393256149</v>
      </c>
      <c r="G155" s="117">
        <f t="shared" si="80"/>
        <v>217.71579743389896</v>
      </c>
      <c r="H155" s="117">
        <f t="shared" si="80"/>
        <v>191.57782144574688</v>
      </c>
      <c r="I155" s="117">
        <f t="shared" si="80"/>
        <v>160.16575088956859</v>
      </c>
      <c r="J155" s="117">
        <f t="shared" si="80"/>
        <v>127.40228669159202</v>
      </c>
      <c r="K155" s="117">
        <f t="shared" si="80"/>
        <v>111.83605416802274</v>
      </c>
      <c r="L155" s="117">
        <f t="shared" si="80"/>
        <v>107.30993354499748</v>
      </c>
      <c r="M155" s="117">
        <f t="shared" si="80"/>
        <v>104.30416295064462</v>
      </c>
      <c r="N155" s="117">
        <f t="shared" si="80"/>
        <v>95.759876408489191</v>
      </c>
      <c r="O155" s="117">
        <f t="shared" si="80"/>
        <v>93.789063280123997</v>
      </c>
      <c r="P155" s="117">
        <f t="shared" si="80"/>
        <v>95.736899557275549</v>
      </c>
      <c r="Q155" s="117">
        <f t="shared" si="80"/>
        <v>95.327362150463117</v>
      </c>
      <c r="R155" s="117">
        <f t="shared" ref="R155:V155" si="81">R156+R159+R161+R170</f>
        <v>84.929666622245264</v>
      </c>
      <c r="S155" s="117">
        <f t="shared" si="81"/>
        <v>88.296356635122592</v>
      </c>
      <c r="T155" s="117">
        <f t="shared" si="81"/>
        <v>85.250466449072661</v>
      </c>
      <c r="U155" s="117">
        <f t="shared" si="81"/>
        <v>80.64780772092945</v>
      </c>
      <c r="V155" s="117">
        <f t="shared" si="81"/>
        <v>83.865198758904015</v>
      </c>
      <c r="W155" s="117">
        <f t="shared" ref="W155" si="82">W156+W159+W161+W170</f>
        <v>76.139676866581794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263.00914526786437</v>
      </c>
      <c r="C170" s="122">
        <v>249.09190451797983</v>
      </c>
      <c r="D170" s="122">
        <v>253.68962502483225</v>
      </c>
      <c r="E170" s="122">
        <v>238.91389010758499</v>
      </c>
      <c r="F170" s="122">
        <v>235.39296393256149</v>
      </c>
      <c r="G170" s="122">
        <v>217.71579743389896</v>
      </c>
      <c r="H170" s="122">
        <v>191.57782144574688</v>
      </c>
      <c r="I170" s="122">
        <v>160.16575088956859</v>
      </c>
      <c r="J170" s="122">
        <v>127.40228669159202</v>
      </c>
      <c r="K170" s="122">
        <v>111.83605416802274</v>
      </c>
      <c r="L170" s="122">
        <v>107.30993354499748</v>
      </c>
      <c r="M170" s="122">
        <v>104.30416295064462</v>
      </c>
      <c r="N170" s="122">
        <v>95.759876408489191</v>
      </c>
      <c r="O170" s="122">
        <v>93.789063280123997</v>
      </c>
      <c r="P170" s="122">
        <v>95.736899557275549</v>
      </c>
      <c r="Q170" s="122">
        <v>95.327362150463117</v>
      </c>
      <c r="R170" s="122">
        <v>84.929666622245264</v>
      </c>
      <c r="S170" s="122">
        <v>88.296356635122592</v>
      </c>
      <c r="T170" s="122">
        <v>85.250466449072661</v>
      </c>
      <c r="U170" s="122">
        <v>80.64780772092945</v>
      </c>
      <c r="V170" s="122">
        <v>83.865198758904015</v>
      </c>
      <c r="W170" s="122">
        <v>76.139676866581794</v>
      </c>
      <c r="DA170" s="130" t="s">
        <v>2205</v>
      </c>
    </row>
    <row r="171" spans="1:105" ht="12" customHeight="1" x14ac:dyDescent="0.25">
      <c r="A171" s="97" t="s">
        <v>50</v>
      </c>
      <c r="B171" s="98">
        <v>263.00914526786437</v>
      </c>
      <c r="C171" s="98">
        <v>249.09190451797983</v>
      </c>
      <c r="D171" s="98">
        <v>253.68962502483225</v>
      </c>
      <c r="E171" s="98">
        <v>238.91389010758499</v>
      </c>
      <c r="F171" s="98">
        <v>235.39296393256149</v>
      </c>
      <c r="G171" s="98">
        <v>217.71579743389896</v>
      </c>
      <c r="H171" s="98">
        <v>191.57782144574688</v>
      </c>
      <c r="I171" s="98">
        <v>160.16575088956859</v>
      </c>
      <c r="J171" s="98">
        <v>127.40228669159202</v>
      </c>
      <c r="K171" s="98">
        <v>111.83605416802274</v>
      </c>
      <c r="L171" s="98">
        <v>107.30993354499748</v>
      </c>
      <c r="M171" s="98">
        <v>104.30416295064462</v>
      </c>
      <c r="N171" s="98">
        <v>95.759876408489191</v>
      </c>
      <c r="O171" s="98">
        <v>93.789063280123997</v>
      </c>
      <c r="P171" s="98">
        <v>95.736899557275549</v>
      </c>
      <c r="Q171" s="98">
        <v>95.327362150463117</v>
      </c>
      <c r="R171" s="98">
        <v>84.929666622245264</v>
      </c>
      <c r="S171" s="98">
        <v>88.296356635122592</v>
      </c>
      <c r="T171" s="98">
        <v>85.250466449072661</v>
      </c>
      <c r="U171" s="98">
        <v>80.64780772092945</v>
      </c>
      <c r="V171" s="98">
        <v>83.865198758904015</v>
      </c>
      <c r="W171" s="98">
        <v>76.139676866581794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9922.4232233512375</v>
      </c>
      <c r="C174" s="117">
        <f t="shared" si="87"/>
        <v>11879.266688932561</v>
      </c>
      <c r="D174" s="117">
        <f t="shared" si="87"/>
        <v>12395.389457949379</v>
      </c>
      <c r="E174" s="117">
        <f t="shared" si="87"/>
        <v>12072.175815714172</v>
      </c>
      <c r="F174" s="117">
        <f t="shared" si="87"/>
        <v>12264.650277402878</v>
      </c>
      <c r="G174" s="117">
        <f t="shared" si="87"/>
        <v>13237.790144943787</v>
      </c>
      <c r="H174" s="117">
        <f t="shared" si="87"/>
        <v>13800.522395416094</v>
      </c>
      <c r="I174" s="117">
        <f t="shared" si="87"/>
        <v>9030.7179569476339</v>
      </c>
      <c r="J174" s="117">
        <f t="shared" si="87"/>
        <v>11474.357084922991</v>
      </c>
      <c r="K174" s="117">
        <f t="shared" si="87"/>
        <v>11351.112686184073</v>
      </c>
      <c r="L174" s="117">
        <f t="shared" si="87"/>
        <v>12706.423013895364</v>
      </c>
      <c r="M174" s="117">
        <f t="shared" si="87"/>
        <v>10855.503033591691</v>
      </c>
      <c r="N174" s="117">
        <f t="shared" si="87"/>
        <v>12041.634986114059</v>
      </c>
      <c r="O174" s="117">
        <f t="shared" si="87"/>
        <v>12810.872981449749</v>
      </c>
      <c r="P174" s="117">
        <f t="shared" si="87"/>
        <v>10234.932884086895</v>
      </c>
      <c r="Q174" s="117">
        <f t="shared" si="87"/>
        <v>11244.9766144721</v>
      </c>
      <c r="R174" s="117">
        <f t="shared" ref="R174:V174" si="88">R175+R178+R180+R189</f>
        <v>11760.255516947525</v>
      </c>
      <c r="S174" s="117">
        <f t="shared" si="88"/>
        <v>11515.755445038501</v>
      </c>
      <c r="T174" s="117">
        <f t="shared" si="88"/>
        <v>11419.045246866373</v>
      </c>
      <c r="U174" s="117">
        <f t="shared" si="88"/>
        <v>11342.584909600759</v>
      </c>
      <c r="V174" s="117">
        <f t="shared" si="88"/>
        <v>10931.203397329895</v>
      </c>
      <c r="W174" s="117">
        <f t="shared" ref="W174" si="89">W175+W178+W180+W189</f>
        <v>12348.824535469632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8122.0383647130011</v>
      </c>
      <c r="C175" s="122">
        <f t="shared" si="90"/>
        <v>9982.5478032774899</v>
      </c>
      <c r="D175" s="122">
        <f t="shared" si="90"/>
        <v>10393.665947298314</v>
      </c>
      <c r="E175" s="122">
        <f t="shared" si="90"/>
        <v>10090.571171536069</v>
      </c>
      <c r="F175" s="122">
        <f t="shared" si="90"/>
        <v>10420.624833569416</v>
      </c>
      <c r="G175" s="122">
        <f t="shared" si="90"/>
        <v>11319.773542197527</v>
      </c>
      <c r="H175" s="122">
        <f t="shared" si="90"/>
        <v>11722.84017169909</v>
      </c>
      <c r="I175" s="122">
        <f t="shared" si="90"/>
        <v>7315.5474318004126</v>
      </c>
      <c r="J175" s="122">
        <f t="shared" si="90"/>
        <v>9580.2131378359281</v>
      </c>
      <c r="K175" s="122">
        <f t="shared" si="90"/>
        <v>9629.8666555457676</v>
      </c>
      <c r="L175" s="122">
        <f t="shared" si="90"/>
        <v>10721.526913540201</v>
      </c>
      <c r="M175" s="122">
        <f t="shared" si="90"/>
        <v>8779.8429262357095</v>
      </c>
      <c r="N175" s="122">
        <f t="shared" si="90"/>
        <v>9913.4517381920832</v>
      </c>
      <c r="O175" s="122">
        <f t="shared" si="90"/>
        <v>10628.091057386653</v>
      </c>
      <c r="P175" s="122">
        <f t="shared" si="90"/>
        <v>8225.6470061121199</v>
      </c>
      <c r="Q175" s="122">
        <f t="shared" si="90"/>
        <v>9125.1067245303639</v>
      </c>
      <c r="R175" s="122">
        <f t="shared" ref="R175:V175" si="91">SUM(R176:R177)</f>
        <v>9648.1432771796299</v>
      </c>
      <c r="S175" s="122">
        <f t="shared" si="91"/>
        <v>9311.1169217248735</v>
      </c>
      <c r="T175" s="122">
        <f t="shared" si="91"/>
        <v>9178.0612496761914</v>
      </c>
      <c r="U175" s="122">
        <f t="shared" si="91"/>
        <v>9141.7508969815735</v>
      </c>
      <c r="V175" s="122">
        <f t="shared" si="91"/>
        <v>8634.4258391910171</v>
      </c>
      <c r="W175" s="122">
        <f t="shared" ref="W175" si="92">SUM(W176:W177)</f>
        <v>10094.745431325242</v>
      </c>
      <c r="DA175" s="130" t="s">
        <v>2359</v>
      </c>
    </row>
    <row r="176" spans="1:105" ht="12" customHeight="1" x14ac:dyDescent="0.25">
      <c r="A176" s="97" t="s">
        <v>203</v>
      </c>
      <c r="B176" s="98">
        <v>8089.3810711260903</v>
      </c>
      <c r="C176" s="98">
        <v>9943.3412471852789</v>
      </c>
      <c r="D176" s="98">
        <v>10353.286937059245</v>
      </c>
      <c r="E176" s="98">
        <v>10053.067403635074</v>
      </c>
      <c r="F176" s="98">
        <v>10381.474069936223</v>
      </c>
      <c r="G176" s="98">
        <v>11278.114473500931</v>
      </c>
      <c r="H176" s="98">
        <v>11680.419199217478</v>
      </c>
      <c r="I176" s="98">
        <v>7289.0466188563669</v>
      </c>
      <c r="J176" s="98">
        <v>9546.0132067238701</v>
      </c>
      <c r="K176" s="98">
        <v>9596.4495543182638</v>
      </c>
      <c r="L176" s="98">
        <v>10684.336897814554</v>
      </c>
      <c r="M176" s="98">
        <v>8749.4810407572022</v>
      </c>
      <c r="N176" s="98">
        <v>9879.1760369946751</v>
      </c>
      <c r="O176" s="98">
        <v>10591.332372080638</v>
      </c>
      <c r="P176" s="98">
        <v>8197.2959682237506</v>
      </c>
      <c r="Q176" s="98">
        <v>9093.7119899161753</v>
      </c>
      <c r="R176" s="98">
        <v>9614.9609859379689</v>
      </c>
      <c r="S176" s="98">
        <v>9279.0665851813646</v>
      </c>
      <c r="T176" s="98">
        <v>9146.4249508814337</v>
      </c>
      <c r="U176" s="98">
        <v>9110.1941421175798</v>
      </c>
      <c r="V176" s="98">
        <v>8604.5972894242259</v>
      </c>
      <c r="W176" s="98">
        <v>10059.847767906469</v>
      </c>
      <c r="DA176" s="63" t="s">
        <v>2360</v>
      </c>
    </row>
    <row r="177" spans="1:105" ht="12" customHeight="1" x14ac:dyDescent="0.25">
      <c r="A177" s="97" t="s">
        <v>53</v>
      </c>
      <c r="B177" s="98">
        <v>32.657293586910718</v>
      </c>
      <c r="C177" s="98">
        <v>39.206556092211216</v>
      </c>
      <c r="D177" s="98">
        <v>40.379010239068357</v>
      </c>
      <c r="E177" s="98">
        <v>37.503767900993978</v>
      </c>
      <c r="F177" s="98">
        <v>39.150763633193016</v>
      </c>
      <c r="G177" s="98">
        <v>41.659068696596066</v>
      </c>
      <c r="H177" s="98">
        <v>42.42097248161118</v>
      </c>
      <c r="I177" s="98">
        <v>26.500812944045421</v>
      </c>
      <c r="J177" s="98">
        <v>34.199931112058671</v>
      </c>
      <c r="K177" s="98">
        <v>33.417101227502904</v>
      </c>
      <c r="L177" s="98">
        <v>37.19001572564725</v>
      </c>
      <c r="M177" s="98">
        <v>30.361885478508103</v>
      </c>
      <c r="N177" s="98">
        <v>34.275701197408388</v>
      </c>
      <c r="O177" s="98">
        <v>36.758685306013945</v>
      </c>
      <c r="P177" s="98">
        <v>28.351037888370076</v>
      </c>
      <c r="Q177" s="98">
        <v>31.394734614188337</v>
      </c>
      <c r="R177" s="98">
        <v>33.182291241660145</v>
      </c>
      <c r="S177" s="98">
        <v>32.0503365435085</v>
      </c>
      <c r="T177" s="98">
        <v>31.636298794757359</v>
      </c>
      <c r="U177" s="98">
        <v>31.556754863993739</v>
      </c>
      <c r="V177" s="98">
        <v>29.828549766791333</v>
      </c>
      <c r="W177" s="98">
        <v>34.897663418772083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20.672128195938839</v>
      </c>
      <c r="C178" s="122">
        <f t="shared" si="93"/>
        <v>25.903042521853781</v>
      </c>
      <c r="D178" s="122">
        <f t="shared" si="93"/>
        <v>20.58491729817554</v>
      </c>
      <c r="E178" s="122">
        <f t="shared" si="93"/>
        <v>69.605341230327042</v>
      </c>
      <c r="F178" s="122">
        <f t="shared" si="93"/>
        <v>21.819266264916379</v>
      </c>
      <c r="G178" s="122">
        <f t="shared" si="93"/>
        <v>31.401720082506852</v>
      </c>
      <c r="H178" s="122">
        <f t="shared" si="93"/>
        <v>45.398878490789222</v>
      </c>
      <c r="I178" s="122">
        <f t="shared" si="93"/>
        <v>24.64911261505052</v>
      </c>
      <c r="J178" s="122">
        <f t="shared" si="93"/>
        <v>27.637360980840715</v>
      </c>
      <c r="K178" s="122">
        <f t="shared" si="93"/>
        <v>30.534261126850954</v>
      </c>
      <c r="L178" s="122">
        <f t="shared" si="93"/>
        <v>23.521772633457196</v>
      </c>
      <c r="M178" s="122">
        <f t="shared" si="93"/>
        <v>19.353028932633372</v>
      </c>
      <c r="N178" s="122">
        <f t="shared" si="93"/>
        <v>17.937137142334173</v>
      </c>
      <c r="O178" s="122">
        <f t="shared" si="93"/>
        <v>18.71805609523636</v>
      </c>
      <c r="P178" s="122">
        <f t="shared" si="93"/>
        <v>21.781300816519675</v>
      </c>
      <c r="Q178" s="122">
        <f t="shared" si="93"/>
        <v>25.09593133195731</v>
      </c>
      <c r="R178" s="122">
        <f t="shared" si="93"/>
        <v>33.309160040296604</v>
      </c>
      <c r="S178" s="122">
        <f t="shared" si="93"/>
        <v>38.367162014999401</v>
      </c>
      <c r="T178" s="122">
        <f t="shared" si="93"/>
        <v>47.647619987883793</v>
      </c>
      <c r="U178" s="122">
        <f t="shared" si="93"/>
        <v>55.63394298908652</v>
      </c>
      <c r="V178" s="122">
        <f t="shared" si="93"/>
        <v>69.289102240017172</v>
      </c>
      <c r="W178" s="122">
        <f t="shared" si="93"/>
        <v>72.368218008924458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20.672128195938839</v>
      </c>
      <c r="C179" s="98">
        <f>RES_hhdet_fech!C129</f>
        <v>25.903042521853781</v>
      </c>
      <c r="D179" s="98">
        <f>RES_hhdet_fech!D129</f>
        <v>20.58491729817554</v>
      </c>
      <c r="E179" s="98">
        <f>RES_hhdet_fech!E129</f>
        <v>69.605341230327042</v>
      </c>
      <c r="F179" s="98">
        <f>RES_hhdet_fech!F129</f>
        <v>21.819266264916379</v>
      </c>
      <c r="G179" s="98">
        <f>RES_hhdet_fech!G129</f>
        <v>31.401720082506852</v>
      </c>
      <c r="H179" s="98">
        <f>RES_hhdet_fech!H129</f>
        <v>45.398878490789222</v>
      </c>
      <c r="I179" s="98">
        <f>RES_hhdet_fech!I129</f>
        <v>24.64911261505052</v>
      </c>
      <c r="J179" s="98">
        <f>RES_hhdet_fech!J129</f>
        <v>27.637360980840715</v>
      </c>
      <c r="K179" s="98">
        <f>RES_hhdet_fech!K129</f>
        <v>30.534261126850954</v>
      </c>
      <c r="L179" s="98">
        <f>RES_hhdet_fech!L129</f>
        <v>23.521772633457196</v>
      </c>
      <c r="M179" s="98">
        <f>RES_hhdet_fech!M129</f>
        <v>19.353028932633372</v>
      </c>
      <c r="N179" s="98">
        <f>RES_hhdet_fech!N129</f>
        <v>17.937137142334173</v>
      </c>
      <c r="O179" s="98">
        <f>RES_hhdet_fech!O129</f>
        <v>18.71805609523636</v>
      </c>
      <c r="P179" s="98">
        <f>RES_hhdet_fech!P129</f>
        <v>21.781300816519675</v>
      </c>
      <c r="Q179" s="98">
        <f>RES_hhdet_fech!Q129</f>
        <v>25.09593133195731</v>
      </c>
      <c r="R179" s="98">
        <f>RES_hhdet_fech!R129</f>
        <v>33.309160040296604</v>
      </c>
      <c r="S179" s="98">
        <f>RES_hhdet_fech!S129</f>
        <v>38.367162014999401</v>
      </c>
      <c r="T179" s="98">
        <f>RES_hhdet_fech!T129</f>
        <v>47.647619987883793</v>
      </c>
      <c r="U179" s="98">
        <f>RES_hhdet_fech!U129</f>
        <v>55.63394298908652</v>
      </c>
      <c r="V179" s="98">
        <f>RES_hhdet_fech!V129</f>
        <v>69.289102240017172</v>
      </c>
      <c r="W179" s="98">
        <f>RES_hhdet_fech!W129</f>
        <v>72.368218008924458</v>
      </c>
      <c r="DA179" s="63" t="s">
        <v>2363</v>
      </c>
    </row>
    <row r="180" spans="1:105" ht="12" customHeight="1" x14ac:dyDescent="0.25">
      <c r="A180" s="121" t="s">
        <v>55</v>
      </c>
      <c r="B180" s="122">
        <v>951.73846242895195</v>
      </c>
      <c r="C180" s="122">
        <v>1046.9518912670073</v>
      </c>
      <c r="D180" s="122">
        <v>1148.3437035406428</v>
      </c>
      <c r="E180" s="122">
        <v>1112.0320043261718</v>
      </c>
      <c r="F180" s="122">
        <v>1095.8416252380832</v>
      </c>
      <c r="G180" s="122">
        <v>1143.4712694020818</v>
      </c>
      <c r="H180" s="122">
        <v>1279.8276013775226</v>
      </c>
      <c r="I180" s="122">
        <v>899.49053528504828</v>
      </c>
      <c r="J180" s="122">
        <v>1076.0389178601713</v>
      </c>
      <c r="K180" s="122">
        <v>1011.2249135725444</v>
      </c>
      <c r="L180" s="122">
        <v>1146.1968107220007</v>
      </c>
      <c r="M180" s="122">
        <v>1246.6794793952831</v>
      </c>
      <c r="N180" s="122">
        <v>1268.9832128554744</v>
      </c>
      <c r="O180" s="122">
        <v>1305.3654463750531</v>
      </c>
      <c r="P180" s="122">
        <v>1220.2492465599828</v>
      </c>
      <c r="Q180" s="122">
        <v>1299.8781479833997</v>
      </c>
      <c r="R180" s="122">
        <v>1319.1526222641226</v>
      </c>
      <c r="S180" s="122">
        <v>1364.6194517606093</v>
      </c>
      <c r="T180" s="122">
        <v>1401.5262076446284</v>
      </c>
      <c r="U180" s="122">
        <v>1375.7359554297477</v>
      </c>
      <c r="V180" s="122">
        <v>1428.6102458223245</v>
      </c>
      <c r="W180" s="122">
        <v>1435.5060655971706</v>
      </c>
      <c r="DA180" s="130" t="s">
        <v>2364</v>
      </c>
    </row>
    <row r="181" spans="1:105" ht="12" customHeight="1" x14ac:dyDescent="0.25">
      <c r="A181" s="97" t="s">
        <v>128</v>
      </c>
      <c r="B181" s="98">
        <v>919.40462701721822</v>
      </c>
      <c r="C181" s="98">
        <v>1029.407255967619</v>
      </c>
      <c r="D181" s="98">
        <v>1140.3461178698483</v>
      </c>
      <c r="E181" s="98">
        <v>1097.5350951813057</v>
      </c>
      <c r="F181" s="98">
        <v>1080.103274342579</v>
      </c>
      <c r="G181" s="98">
        <v>1137.7431259360442</v>
      </c>
      <c r="H181" s="98">
        <v>1280.4716169403237</v>
      </c>
      <c r="I181" s="98">
        <v>873.54719234858794</v>
      </c>
      <c r="J181" s="98">
        <v>1060.0770302674116</v>
      </c>
      <c r="K181" s="98">
        <v>996.61960278234869</v>
      </c>
      <c r="L181" s="98">
        <v>1132.3448765440003</v>
      </c>
      <c r="M181" s="98">
        <v>1233.6224785064537</v>
      </c>
      <c r="N181" s="98">
        <v>1249.2939217784437</v>
      </c>
      <c r="O181" s="98">
        <v>1279.558362538862</v>
      </c>
      <c r="P181" s="98">
        <v>1200.5260460061504</v>
      </c>
      <c r="Q181" s="98">
        <v>1280.8274633772842</v>
      </c>
      <c r="R181" s="98">
        <v>1301.5643497289745</v>
      </c>
      <c r="S181" s="98">
        <v>1342.9174782605685</v>
      </c>
      <c r="T181" s="98">
        <v>1383.2214198530162</v>
      </c>
      <c r="U181" s="98">
        <v>1357.9789649497341</v>
      </c>
      <c r="V181" s="98">
        <v>1410.0377400298769</v>
      </c>
      <c r="W181" s="98">
        <v>1423.7485362867285</v>
      </c>
      <c r="DA181" s="63" t="s">
        <v>2365</v>
      </c>
    </row>
    <row r="182" spans="1:105" ht="12" customHeight="1" x14ac:dyDescent="0.25">
      <c r="A182" s="97" t="s">
        <v>127</v>
      </c>
      <c r="B182" s="98">
        <v>798.71381176875821</v>
      </c>
      <c r="C182" s="98">
        <v>889.91313036797737</v>
      </c>
      <c r="D182" s="98">
        <v>983.5801525763128</v>
      </c>
      <c r="E182" s="98">
        <v>953.81615779788979</v>
      </c>
      <c r="F182" s="98">
        <v>939.4713913183042</v>
      </c>
      <c r="G182" s="98">
        <v>986.20194990951552</v>
      </c>
      <c r="H182" s="98">
        <v>1108.1672937696965</v>
      </c>
      <c r="I182" s="98">
        <v>765.99968633447179</v>
      </c>
      <c r="J182" s="98">
        <v>930.30586960585435</v>
      </c>
      <c r="K182" s="98">
        <v>873.92334301533378</v>
      </c>
      <c r="L182" s="98">
        <v>1032.01457849249</v>
      </c>
      <c r="M182" s="98">
        <v>1088.0258274579771</v>
      </c>
      <c r="N182" s="98">
        <v>1120.3047185817161</v>
      </c>
      <c r="O182" s="98">
        <v>1158.0078620664806</v>
      </c>
      <c r="P182" s="98">
        <v>1075.2519076269268</v>
      </c>
      <c r="Q182" s="98">
        <v>1154.8780587947613</v>
      </c>
      <c r="R182" s="98">
        <v>1175.5135336358569</v>
      </c>
      <c r="S182" s="98">
        <v>1223.695891767286</v>
      </c>
      <c r="T182" s="98">
        <v>1265.7030076815315</v>
      </c>
      <c r="U182" s="98">
        <v>1245.3105940629978</v>
      </c>
      <c r="V182" s="98">
        <v>1299.053727934787</v>
      </c>
      <c r="W182" s="98">
        <v>1315.0772803338964</v>
      </c>
      <c r="DA182" s="63" t="s">
        <v>2366</v>
      </c>
    </row>
    <row r="183" spans="1:105" ht="12" customHeight="1" x14ac:dyDescent="0.25">
      <c r="A183" s="100" t="s">
        <v>203</v>
      </c>
      <c r="B183" s="101">
        <v>242.4566820489087</v>
      </c>
      <c r="C183" s="101">
        <v>242.29515456548336</v>
      </c>
      <c r="D183" s="101">
        <v>244.82925279204437</v>
      </c>
      <c r="E183" s="101">
        <v>262.829653630731</v>
      </c>
      <c r="F183" s="101">
        <v>251.64667808538931</v>
      </c>
      <c r="G183" s="101">
        <v>241.79242440797876</v>
      </c>
      <c r="H183" s="101">
        <v>259.2064949850153</v>
      </c>
      <c r="I183" s="101">
        <v>214.32518494721606</v>
      </c>
      <c r="J183" s="101">
        <v>241.57226748035782</v>
      </c>
      <c r="K183" s="101">
        <v>208.13086894014802</v>
      </c>
      <c r="L183" s="101">
        <v>504.18673778248717</v>
      </c>
      <c r="M183" s="101">
        <v>244.33577920032667</v>
      </c>
      <c r="N183" s="101">
        <v>315.25662543838899</v>
      </c>
      <c r="O183" s="101">
        <v>338.9266416081341</v>
      </c>
      <c r="P183" s="101">
        <v>228.5878424601139</v>
      </c>
      <c r="Q183" s="101">
        <v>280.58419425379088</v>
      </c>
      <c r="R183" s="101">
        <v>264.79481892170145</v>
      </c>
      <c r="S183" s="101">
        <v>307.76469252405667</v>
      </c>
      <c r="T183" s="101">
        <v>315.45106399445194</v>
      </c>
      <c r="U183" s="101">
        <v>285.88680428338228</v>
      </c>
      <c r="V183" s="101">
        <v>308.5809501729824</v>
      </c>
      <c r="W183" s="101">
        <v>318.59236687275057</v>
      </c>
      <c r="DA183" s="131" t="s">
        <v>2367</v>
      </c>
    </row>
    <row r="184" spans="1:105" ht="12" customHeight="1" x14ac:dyDescent="0.25">
      <c r="A184" s="103" t="s">
        <v>52</v>
      </c>
      <c r="B184" s="104">
        <v>556.25712971984944</v>
      </c>
      <c r="C184" s="104">
        <v>647.61797580249413</v>
      </c>
      <c r="D184" s="104">
        <v>738.75089978426831</v>
      </c>
      <c r="E184" s="104">
        <v>690.98650416715873</v>
      </c>
      <c r="F184" s="104">
        <v>687.82471323291486</v>
      </c>
      <c r="G184" s="104">
        <v>744.40952550153656</v>
      </c>
      <c r="H184" s="104">
        <v>848.96079878468117</v>
      </c>
      <c r="I184" s="104">
        <v>551.67450138725565</v>
      </c>
      <c r="J184" s="104">
        <v>688.73360212549642</v>
      </c>
      <c r="K184" s="104">
        <v>665.79247407518596</v>
      </c>
      <c r="L184" s="104">
        <v>527.82784071000287</v>
      </c>
      <c r="M184" s="104">
        <v>843.69004825765035</v>
      </c>
      <c r="N184" s="104">
        <v>805.04809314332704</v>
      </c>
      <c r="O184" s="104">
        <v>819.08122045834648</v>
      </c>
      <c r="P184" s="104">
        <v>846.66406516681309</v>
      </c>
      <c r="Q184" s="104">
        <v>874.29386454097028</v>
      </c>
      <c r="R184" s="104">
        <v>910.71871471415557</v>
      </c>
      <c r="S184" s="104">
        <v>915.93119924322934</v>
      </c>
      <c r="T184" s="104">
        <v>950.25194368707969</v>
      </c>
      <c r="U184" s="104">
        <v>959.42378977961562</v>
      </c>
      <c r="V184" s="104">
        <v>990.47277776180454</v>
      </c>
      <c r="W184" s="104">
        <v>996.48491346114577</v>
      </c>
      <c r="DA184" s="132" t="s">
        <v>2368</v>
      </c>
    </row>
    <row r="185" spans="1:105" ht="12" customHeight="1" x14ac:dyDescent="0.25">
      <c r="A185" s="106" t="s">
        <v>122</v>
      </c>
      <c r="B185" s="101">
        <v>1356.8335180978161</v>
      </c>
      <c r="C185" s="101">
        <v>1281.3034414508988</v>
      </c>
      <c r="D185" s="101">
        <v>1279.4643106674982</v>
      </c>
      <c r="E185" s="101">
        <v>1345.5092267315767</v>
      </c>
      <c r="F185" s="101">
        <v>1346.0065403251911</v>
      </c>
      <c r="G185" s="101">
        <v>1242.3772087951604</v>
      </c>
      <c r="H185" s="101">
        <v>1285.0585872698107</v>
      </c>
      <c r="I185" s="101">
        <v>1297.1022019226648</v>
      </c>
      <c r="J185" s="101">
        <v>1325.0613295515232</v>
      </c>
      <c r="K185" s="101">
        <v>1230.8656246255393</v>
      </c>
      <c r="L185" s="101">
        <v>1349.0106531879685</v>
      </c>
      <c r="M185" s="101">
        <v>1443.9181452304697</v>
      </c>
      <c r="N185" s="101">
        <v>1533.5729783366342</v>
      </c>
      <c r="O185" s="101">
        <v>1617.3024571152464</v>
      </c>
      <c r="P185" s="101">
        <v>1450.1355653876874</v>
      </c>
      <c r="Q185" s="101">
        <v>1525.885687418551</v>
      </c>
      <c r="R185" s="101">
        <v>1537.9342292248368</v>
      </c>
      <c r="S185" s="101">
        <v>1626.5594405067086</v>
      </c>
      <c r="T185" s="101">
        <v>1626.1014515306638</v>
      </c>
      <c r="U185" s="101">
        <v>1592.0421410014244</v>
      </c>
      <c r="V185" s="101">
        <v>1654.0277792525799</v>
      </c>
      <c r="W185" s="101">
        <v>1610.0175518269386</v>
      </c>
      <c r="DA185" s="131" t="s">
        <v>2369</v>
      </c>
    </row>
    <row r="186" spans="1:105" ht="12" customHeight="1" x14ac:dyDescent="0.25">
      <c r="A186" s="107" t="s">
        <v>121</v>
      </c>
      <c r="B186" s="104">
        <v>1035.7247661702334</v>
      </c>
      <c r="C186" s="104">
        <v>969.54760751324739</v>
      </c>
      <c r="D186" s="104">
        <v>960.76716866236484</v>
      </c>
      <c r="E186" s="104">
        <v>1025.3185069194099</v>
      </c>
      <c r="F186" s="104">
        <v>1028.0467255083279</v>
      </c>
      <c r="G186" s="104">
        <v>946.18957326202826</v>
      </c>
      <c r="H186" s="104">
        <v>981.42503527339261</v>
      </c>
      <c r="I186" s="104">
        <v>1010.5510233199209</v>
      </c>
      <c r="J186" s="104">
        <v>1025.8562717375557</v>
      </c>
      <c r="K186" s="104">
        <v>946.19540447199006</v>
      </c>
      <c r="L186" s="104">
        <v>1128.4107743795817</v>
      </c>
      <c r="M186" s="104">
        <v>1109.3045212670045</v>
      </c>
      <c r="N186" s="104">
        <v>1208.4563804380628</v>
      </c>
      <c r="O186" s="104">
        <v>1287.6054195365889</v>
      </c>
      <c r="P186" s="104">
        <v>1128.2098298380288</v>
      </c>
      <c r="Q186" s="104">
        <v>1202.2401126107156</v>
      </c>
      <c r="R186" s="104">
        <v>1209.0538213308612</v>
      </c>
      <c r="S186" s="104">
        <v>1298.1799897123685</v>
      </c>
      <c r="T186" s="104">
        <v>1309.4523686508512</v>
      </c>
      <c r="U186" s="104">
        <v>1290.6963957255653</v>
      </c>
      <c r="V186" s="104">
        <v>1358.0218656581524</v>
      </c>
      <c r="W186" s="104">
        <v>1331.5742166250727</v>
      </c>
      <c r="DA186" s="132" t="s">
        <v>2370</v>
      </c>
    </row>
    <row r="187" spans="1:105" ht="12" customHeight="1" x14ac:dyDescent="0.25">
      <c r="A187" s="108" t="s">
        <v>53</v>
      </c>
      <c r="B187" s="98">
        <v>358.20245241332054</v>
      </c>
      <c r="C187" s="98">
        <v>302.99643829683947</v>
      </c>
      <c r="D187" s="98">
        <v>276.09885324194983</v>
      </c>
      <c r="E187" s="98">
        <v>323.28758918645963</v>
      </c>
      <c r="F187" s="98">
        <v>314.23365578738714</v>
      </c>
      <c r="G187" s="98">
        <v>265.245371369346</v>
      </c>
      <c r="H187" s="98">
        <v>262.2997897690168</v>
      </c>
      <c r="I187" s="98">
        <v>320.74225321067246</v>
      </c>
      <c r="J187" s="98">
        <v>303.82778877246471</v>
      </c>
      <c r="K187" s="98">
        <v>258.62394365634248</v>
      </c>
      <c r="L187" s="98">
        <v>604.47216500441084</v>
      </c>
      <c r="M187" s="98">
        <v>287.09784243097869</v>
      </c>
      <c r="N187" s="98">
        <v>388.16510920083516</v>
      </c>
      <c r="O187" s="98">
        <v>428.68824004444514</v>
      </c>
      <c r="P187" s="98">
        <v>277.09965274698664</v>
      </c>
      <c r="Q187" s="98">
        <v>335.64042929040761</v>
      </c>
      <c r="R187" s="98">
        <v>313.77470160078838</v>
      </c>
      <c r="S187" s="98">
        <v>373.00425333551749</v>
      </c>
      <c r="T187" s="98">
        <v>368.99483923101269</v>
      </c>
      <c r="U187" s="98">
        <v>333.65151983472225</v>
      </c>
      <c r="V187" s="98">
        <v>361.71647691750678</v>
      </c>
      <c r="W187" s="98">
        <v>361.56281612868122</v>
      </c>
      <c r="DA187" s="63" t="s">
        <v>2371</v>
      </c>
    </row>
    <row r="188" spans="1:105" ht="12" customHeight="1" x14ac:dyDescent="0.25">
      <c r="A188" s="108" t="s">
        <v>52</v>
      </c>
      <c r="B188" s="98">
        <v>677.52231375691281</v>
      </c>
      <c r="C188" s="98">
        <v>666.55116921640808</v>
      </c>
      <c r="D188" s="98">
        <v>684.66831542041496</v>
      </c>
      <c r="E188" s="98">
        <v>702.03091773295023</v>
      </c>
      <c r="F188" s="98">
        <v>713.81306972094092</v>
      </c>
      <c r="G188" s="98">
        <v>680.94420189268226</v>
      </c>
      <c r="H188" s="98">
        <v>719.12524550437604</v>
      </c>
      <c r="I188" s="98">
        <v>689.80877010924848</v>
      </c>
      <c r="J188" s="98">
        <v>722.02848296509103</v>
      </c>
      <c r="K188" s="98">
        <v>687.57146081564747</v>
      </c>
      <c r="L188" s="98">
        <v>523.9386093751707</v>
      </c>
      <c r="M188" s="98">
        <v>822.20667883602573</v>
      </c>
      <c r="N188" s="98">
        <v>820.29127123722765</v>
      </c>
      <c r="O188" s="98">
        <v>858.91717949214399</v>
      </c>
      <c r="P188" s="98">
        <v>851.11017709104203</v>
      </c>
      <c r="Q188" s="98">
        <v>866.59968332030792</v>
      </c>
      <c r="R188" s="98">
        <v>895.27911973007303</v>
      </c>
      <c r="S188" s="98">
        <v>925.17573637685109</v>
      </c>
      <c r="T188" s="98">
        <v>940.45752941983869</v>
      </c>
      <c r="U188" s="98">
        <v>957.04487589084306</v>
      </c>
      <c r="V188" s="98">
        <v>996.30538874064575</v>
      </c>
      <c r="W188" s="98">
        <v>970.01140049639127</v>
      </c>
      <c r="DA188" s="63" t="s">
        <v>2372</v>
      </c>
    </row>
    <row r="189" spans="1:105" ht="12" customHeight="1" x14ac:dyDescent="0.25">
      <c r="A189" s="121" t="s">
        <v>54</v>
      </c>
      <c r="B189" s="122">
        <v>827.97426801334643</v>
      </c>
      <c r="C189" s="122">
        <v>823.86395186621087</v>
      </c>
      <c r="D189" s="122">
        <v>832.79488981224745</v>
      </c>
      <c r="E189" s="122">
        <v>799.96729862160498</v>
      </c>
      <c r="F189" s="122">
        <v>726.36455233046206</v>
      </c>
      <c r="G189" s="122">
        <v>743.14361326167011</v>
      </c>
      <c r="H189" s="122">
        <v>752.45574384869121</v>
      </c>
      <c r="I189" s="122">
        <v>791.03087724712429</v>
      </c>
      <c r="J189" s="122">
        <v>790.46766824605106</v>
      </c>
      <c r="K189" s="122">
        <v>679.48685593890855</v>
      </c>
      <c r="L189" s="122">
        <v>815.17751699970609</v>
      </c>
      <c r="M189" s="122">
        <v>809.62759902806397</v>
      </c>
      <c r="N189" s="122">
        <v>841.2628979241664</v>
      </c>
      <c r="O189" s="122">
        <v>858.69842159280643</v>
      </c>
      <c r="P189" s="122">
        <v>767.25533059827239</v>
      </c>
      <c r="Q189" s="122">
        <v>794.89581062637785</v>
      </c>
      <c r="R189" s="122">
        <v>759.65045746347698</v>
      </c>
      <c r="S189" s="122">
        <v>801.65190953801925</v>
      </c>
      <c r="T189" s="122">
        <v>791.81016955767006</v>
      </c>
      <c r="U189" s="122">
        <v>769.46411420035099</v>
      </c>
      <c r="V189" s="122">
        <v>798.87821007653599</v>
      </c>
      <c r="W189" s="122">
        <v>746.20482053829687</v>
      </c>
      <c r="DA189" s="130" t="s">
        <v>2373</v>
      </c>
    </row>
    <row r="190" spans="1:105" ht="12" customHeight="1" x14ac:dyDescent="0.25">
      <c r="A190" s="97" t="s">
        <v>50</v>
      </c>
      <c r="B190" s="98">
        <v>939.05125638757045</v>
      </c>
      <c r="C190" s="98">
        <v>902.88487865724301</v>
      </c>
      <c r="D190" s="98">
        <v>924.15011067467537</v>
      </c>
      <c r="E190" s="98">
        <v>870.9955304125458</v>
      </c>
      <c r="F190" s="98">
        <v>856.98136902930673</v>
      </c>
      <c r="G190" s="98">
        <v>836.34524476541412</v>
      </c>
      <c r="H190" s="98">
        <v>837.36186090749925</v>
      </c>
      <c r="I190" s="98">
        <v>891.39367132064967</v>
      </c>
      <c r="J190" s="98">
        <v>844.7629236572343</v>
      </c>
      <c r="K190" s="98">
        <v>863.28807631093366</v>
      </c>
      <c r="L190" s="98">
        <v>896.05256651554339</v>
      </c>
      <c r="M190" s="98">
        <v>947.70726096127157</v>
      </c>
      <c r="N190" s="98">
        <v>942.41910236614399</v>
      </c>
      <c r="O190" s="98">
        <v>949.41894589572985</v>
      </c>
      <c r="P190" s="98">
        <v>954.88827299448803</v>
      </c>
      <c r="Q190" s="98">
        <v>946.31594894059106</v>
      </c>
      <c r="R190" s="98">
        <v>875.1860401824631</v>
      </c>
      <c r="S190" s="98">
        <v>952.51771812612617</v>
      </c>
      <c r="T190" s="98">
        <v>956.4065590217964</v>
      </c>
      <c r="U190" s="98">
        <v>941.13305858672516</v>
      </c>
      <c r="V190" s="98">
        <v>1001.4973843597086</v>
      </c>
      <c r="W190" s="98">
        <v>918.08229222434034</v>
      </c>
      <c r="DA190" s="63" t="s">
        <v>2374</v>
      </c>
    </row>
    <row r="191" spans="1:105" ht="12" customHeight="1" x14ac:dyDescent="0.25">
      <c r="A191" s="109" t="s">
        <v>120</v>
      </c>
      <c r="B191" s="33">
        <v>733.61506251092385</v>
      </c>
      <c r="C191" s="33">
        <v>757.86542253104301</v>
      </c>
      <c r="D191" s="33">
        <v>756.31599543875097</v>
      </c>
      <c r="E191" s="33">
        <v>740.53348377550958</v>
      </c>
      <c r="F191" s="33">
        <v>613.98957781508807</v>
      </c>
      <c r="G191" s="33">
        <v>664.31609306431562</v>
      </c>
      <c r="H191" s="33">
        <v>683.74923801008879</v>
      </c>
      <c r="I191" s="33">
        <v>710.42602233171647</v>
      </c>
      <c r="J191" s="33">
        <v>747.43776155752835</v>
      </c>
      <c r="K191" s="33">
        <v>539.28505885166885</v>
      </c>
      <c r="L191" s="33">
        <v>759.28276267630031</v>
      </c>
      <c r="M191" s="33">
        <v>723.21163081736518</v>
      </c>
      <c r="N191" s="33">
        <v>784.48626522529037</v>
      </c>
      <c r="O191" s="33">
        <v>810.18587526195415</v>
      </c>
      <c r="P191" s="33">
        <v>668.44520508789537</v>
      </c>
      <c r="Q191" s="33">
        <v>718.24649765265133</v>
      </c>
      <c r="R191" s="33">
        <v>706.00424569823781</v>
      </c>
      <c r="S191" s="33">
        <v>737.60206407724888</v>
      </c>
      <c r="T191" s="33">
        <v>727.81066536177696</v>
      </c>
      <c r="U191" s="33">
        <v>708.11024699418954</v>
      </c>
      <c r="V191" s="33">
        <v>730.83482667973794</v>
      </c>
      <c r="W191" s="33">
        <v>690.92094748254601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7912.160482666065</v>
      </c>
      <c r="C193" s="117">
        <f t="shared" si="94"/>
        <v>9523.5935028498807</v>
      </c>
      <c r="D193" s="117">
        <f t="shared" si="94"/>
        <v>9962.9667694126438</v>
      </c>
      <c r="E193" s="117">
        <f t="shared" si="94"/>
        <v>9796.4782480520862</v>
      </c>
      <c r="F193" s="117">
        <f t="shared" si="94"/>
        <v>9925.0228155815457</v>
      </c>
      <c r="G193" s="117">
        <f t="shared" si="94"/>
        <v>10759.129575306921</v>
      </c>
      <c r="H193" s="117">
        <f t="shared" si="94"/>
        <v>11262.46878480687</v>
      </c>
      <c r="I193" s="117">
        <f t="shared" si="94"/>
        <v>7337.4780777066262</v>
      </c>
      <c r="J193" s="117">
        <f t="shared" si="94"/>
        <v>9354.1258571476974</v>
      </c>
      <c r="K193" s="117">
        <f t="shared" si="94"/>
        <v>9272.0954861429091</v>
      </c>
      <c r="L193" s="117">
        <f t="shared" si="94"/>
        <v>10417.89557450251</v>
      </c>
      <c r="M193" s="117">
        <f t="shared" si="94"/>
        <v>8961.2601926821098</v>
      </c>
      <c r="N193" s="117">
        <f t="shared" si="94"/>
        <v>10037.910250819159</v>
      </c>
      <c r="O193" s="117">
        <f t="shared" si="94"/>
        <v>10780.477080571238</v>
      </c>
      <c r="P193" s="117">
        <f t="shared" si="94"/>
        <v>8633.755689606829</v>
      </c>
      <c r="Q193" s="117">
        <f t="shared" si="94"/>
        <v>9530.9402275316315</v>
      </c>
      <c r="R193" s="117">
        <f t="shared" ref="R193:V193" si="95">R194+R197+R199+R208</f>
        <v>10045.505248565429</v>
      </c>
      <c r="S193" s="117">
        <f t="shared" si="95"/>
        <v>9908.0756926188005</v>
      </c>
      <c r="T193" s="117">
        <f t="shared" si="95"/>
        <v>9916.2062716136934</v>
      </c>
      <c r="U193" s="117">
        <f t="shared" si="95"/>
        <v>9934.0676768746634</v>
      </c>
      <c r="V193" s="117">
        <f t="shared" si="95"/>
        <v>9662.8456698626505</v>
      </c>
      <c r="W193" s="117">
        <f t="shared" ref="W193" si="96">W194+W197+W199+W208</f>
        <v>10954.858138741332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6540.8884810236968</v>
      </c>
      <c r="C194" s="122">
        <f t="shared" si="97"/>
        <v>8058.1205625838293</v>
      </c>
      <c r="D194" s="122">
        <f t="shared" si="97"/>
        <v>8411.1313344088321</v>
      </c>
      <c r="E194" s="122">
        <f t="shared" si="97"/>
        <v>8188.9680659348496</v>
      </c>
      <c r="F194" s="122">
        <f t="shared" si="97"/>
        <v>8479.4060991676433</v>
      </c>
      <c r="G194" s="122">
        <f t="shared" si="97"/>
        <v>9229.509329317847</v>
      </c>
      <c r="H194" s="122">
        <f t="shared" si="97"/>
        <v>9568.3361876281524</v>
      </c>
      <c r="I194" s="122">
        <f t="shared" si="97"/>
        <v>5978.3130763616036</v>
      </c>
      <c r="J194" s="122">
        <f t="shared" si="97"/>
        <v>7831.6472221598842</v>
      </c>
      <c r="K194" s="122">
        <f t="shared" si="97"/>
        <v>7878.2232783777508</v>
      </c>
      <c r="L194" s="122">
        <f t="shared" si="97"/>
        <v>8816.4372662641472</v>
      </c>
      <c r="M194" s="122">
        <f t="shared" si="97"/>
        <v>7279.3577415025838</v>
      </c>
      <c r="N194" s="122">
        <f t="shared" si="97"/>
        <v>8298.4987792423835</v>
      </c>
      <c r="O194" s="122">
        <f t="shared" si="97"/>
        <v>8979.3105363955219</v>
      </c>
      <c r="P194" s="122">
        <f t="shared" si="97"/>
        <v>6962.3718075254919</v>
      </c>
      <c r="Q194" s="122">
        <f t="shared" si="97"/>
        <v>7749.0518528784432</v>
      </c>
      <c r="R194" s="122">
        <f t="shared" ref="R194:V194" si="98">SUM(R195:R196)</f>
        <v>8228.7889815263006</v>
      </c>
      <c r="S194" s="122">
        <f t="shared" si="98"/>
        <v>7985.8779933050291</v>
      </c>
      <c r="T194" s="122">
        <f t="shared" si="98"/>
        <v>7913.7124095023482</v>
      </c>
      <c r="U194" s="122">
        <f t="shared" si="98"/>
        <v>7918.9900826451367</v>
      </c>
      <c r="V194" s="122">
        <f t="shared" si="98"/>
        <v>7507.1374213898671</v>
      </c>
      <c r="W194" s="122">
        <f t="shared" ref="W194" si="99">SUM(W195:W196)</f>
        <v>8801.2928733695171</v>
      </c>
      <c r="DA194" s="130" t="s">
        <v>2527</v>
      </c>
    </row>
    <row r="195" spans="1:105" ht="12" customHeight="1" x14ac:dyDescent="0.25">
      <c r="A195" s="97" t="s">
        <v>203</v>
      </c>
      <c r="B195" s="98">
        <v>6508.2311874367861</v>
      </c>
      <c r="C195" s="98">
        <v>8018.9140064916182</v>
      </c>
      <c r="D195" s="98">
        <v>8370.7523241697636</v>
      </c>
      <c r="E195" s="98">
        <v>8151.4642980338558</v>
      </c>
      <c r="F195" s="98">
        <v>8440.2553355344498</v>
      </c>
      <c r="G195" s="98">
        <v>9187.8502606212514</v>
      </c>
      <c r="H195" s="98">
        <v>9525.9152151465405</v>
      </c>
      <c r="I195" s="98">
        <v>5951.8122634175579</v>
      </c>
      <c r="J195" s="98">
        <v>7797.4472910478253</v>
      </c>
      <c r="K195" s="98">
        <v>7844.806177150248</v>
      </c>
      <c r="L195" s="98">
        <v>8779.2472505384994</v>
      </c>
      <c r="M195" s="98">
        <v>7248.9958560240757</v>
      </c>
      <c r="N195" s="98">
        <v>8264.2230780449754</v>
      </c>
      <c r="O195" s="98">
        <v>8942.5518510895072</v>
      </c>
      <c r="P195" s="98">
        <v>6934.0207696371217</v>
      </c>
      <c r="Q195" s="98">
        <v>7717.6571182642547</v>
      </c>
      <c r="R195" s="98">
        <v>8195.6066902846396</v>
      </c>
      <c r="S195" s="98">
        <v>7953.8276567615203</v>
      </c>
      <c r="T195" s="98">
        <v>7882.0761107075905</v>
      </c>
      <c r="U195" s="98">
        <v>7887.4333277811429</v>
      </c>
      <c r="V195" s="98">
        <v>7477.3088716230759</v>
      </c>
      <c r="W195" s="98">
        <v>8766.3952099507442</v>
      </c>
      <c r="DA195" s="63" t="s">
        <v>2528</v>
      </c>
    </row>
    <row r="196" spans="1:105" ht="12" customHeight="1" x14ac:dyDescent="0.25">
      <c r="A196" s="97" t="s">
        <v>53</v>
      </c>
      <c r="B196" s="98">
        <v>32.657293586910718</v>
      </c>
      <c r="C196" s="98">
        <v>39.206556092211216</v>
      </c>
      <c r="D196" s="98">
        <v>40.379010239068357</v>
      </c>
      <c r="E196" s="98">
        <v>37.503767900993978</v>
      </c>
      <c r="F196" s="98">
        <v>39.150763633193016</v>
      </c>
      <c r="G196" s="98">
        <v>41.659068696596066</v>
      </c>
      <c r="H196" s="98">
        <v>42.42097248161118</v>
      </c>
      <c r="I196" s="98">
        <v>26.500812944045421</v>
      </c>
      <c r="J196" s="98">
        <v>34.199931112058671</v>
      </c>
      <c r="K196" s="98">
        <v>33.417101227502904</v>
      </c>
      <c r="L196" s="98">
        <v>37.19001572564725</v>
      </c>
      <c r="M196" s="98">
        <v>30.361885478508103</v>
      </c>
      <c r="N196" s="98">
        <v>34.275701197408388</v>
      </c>
      <c r="O196" s="98">
        <v>36.758685306013945</v>
      </c>
      <c r="P196" s="98">
        <v>28.351037888370076</v>
      </c>
      <c r="Q196" s="98">
        <v>31.394734614188337</v>
      </c>
      <c r="R196" s="98">
        <v>33.182291241660145</v>
      </c>
      <c r="S196" s="98">
        <v>32.0503365435085</v>
      </c>
      <c r="T196" s="98">
        <v>31.636298794757359</v>
      </c>
      <c r="U196" s="98">
        <v>31.556754863993739</v>
      </c>
      <c r="V196" s="98">
        <v>29.828549766791333</v>
      </c>
      <c r="W196" s="98">
        <v>34.897663418772083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37.478680511538656</v>
      </c>
      <c r="C197" s="122">
        <f t="shared" si="100"/>
        <v>48.82638652844085</v>
      </c>
      <c r="D197" s="122">
        <f t="shared" si="100"/>
        <v>40.585000284261326</v>
      </c>
      <c r="E197" s="122">
        <f t="shared" si="100"/>
        <v>143.67195046495436</v>
      </c>
      <c r="F197" s="122">
        <f t="shared" si="100"/>
        <v>47.545454324913038</v>
      </c>
      <c r="G197" s="122">
        <f t="shared" si="100"/>
        <v>72.456848250505743</v>
      </c>
      <c r="H197" s="122">
        <f t="shared" si="100"/>
        <v>111.39942351504175</v>
      </c>
      <c r="I197" s="122">
        <f t="shared" si="100"/>
        <v>62.237406874188203</v>
      </c>
      <c r="J197" s="122">
        <f t="shared" si="100"/>
        <v>70.344137459644088</v>
      </c>
      <c r="K197" s="122">
        <f t="shared" si="100"/>
        <v>78.953248887436118</v>
      </c>
      <c r="L197" s="122">
        <f t="shared" si="100"/>
        <v>61.902683775455536</v>
      </c>
      <c r="M197" s="122">
        <f t="shared" si="100"/>
        <v>53.11109134011204</v>
      </c>
      <c r="N197" s="122">
        <f t="shared" si="100"/>
        <v>52.874017437556482</v>
      </c>
      <c r="O197" s="122">
        <f t="shared" si="100"/>
        <v>59.974632426791025</v>
      </c>
      <c r="P197" s="122">
        <f t="shared" si="100"/>
        <v>72.894325234410687</v>
      </c>
      <c r="Q197" s="122">
        <f t="shared" si="100"/>
        <v>85.529702897160902</v>
      </c>
      <c r="R197" s="122">
        <f t="shared" si="100"/>
        <v>115.82414361142698</v>
      </c>
      <c r="S197" s="122">
        <f t="shared" si="100"/>
        <v>137.43454269000679</v>
      </c>
      <c r="T197" s="122">
        <f t="shared" si="100"/>
        <v>175.44672913320835</v>
      </c>
      <c r="U197" s="122">
        <f t="shared" si="100"/>
        <v>210.54529479426384</v>
      </c>
      <c r="V197" s="122">
        <f t="shared" si="100"/>
        <v>267.59229358252401</v>
      </c>
      <c r="W197" s="122">
        <f t="shared" si="100"/>
        <v>284.79748874570663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37.478680511538656</v>
      </c>
      <c r="C198" s="98">
        <f>RES_hhdet_tesh!C129</f>
        <v>48.82638652844085</v>
      </c>
      <c r="D198" s="98">
        <f>RES_hhdet_tesh!D129</f>
        <v>40.585000284261326</v>
      </c>
      <c r="E198" s="98">
        <f>RES_hhdet_tesh!E129</f>
        <v>143.67195046495436</v>
      </c>
      <c r="F198" s="98">
        <f>RES_hhdet_tesh!F129</f>
        <v>47.545454324913038</v>
      </c>
      <c r="G198" s="98">
        <f>RES_hhdet_tesh!G129</f>
        <v>72.456848250505743</v>
      </c>
      <c r="H198" s="98">
        <f>RES_hhdet_tesh!H129</f>
        <v>111.39942351504175</v>
      </c>
      <c r="I198" s="98">
        <f>RES_hhdet_tesh!I129</f>
        <v>62.237406874188203</v>
      </c>
      <c r="J198" s="98">
        <f>RES_hhdet_tesh!J129</f>
        <v>70.344137459644088</v>
      </c>
      <c r="K198" s="98">
        <f>RES_hhdet_tesh!K129</f>
        <v>78.953248887436118</v>
      </c>
      <c r="L198" s="98">
        <f>RES_hhdet_tesh!L129</f>
        <v>61.902683775455536</v>
      </c>
      <c r="M198" s="98">
        <f>RES_hhdet_tesh!M129</f>
        <v>53.11109134011204</v>
      </c>
      <c r="N198" s="98">
        <f>RES_hhdet_tesh!N129</f>
        <v>52.874017437556482</v>
      </c>
      <c r="O198" s="98">
        <f>RES_hhdet_tesh!O129</f>
        <v>59.974632426791025</v>
      </c>
      <c r="P198" s="98">
        <f>RES_hhdet_tesh!P129</f>
        <v>72.894325234410687</v>
      </c>
      <c r="Q198" s="98">
        <f>RES_hhdet_tesh!Q129</f>
        <v>85.529702897160902</v>
      </c>
      <c r="R198" s="98">
        <f>RES_hhdet_tesh!R129</f>
        <v>115.82414361142698</v>
      </c>
      <c r="S198" s="98">
        <f>RES_hhdet_tesh!S129</f>
        <v>137.43454269000679</v>
      </c>
      <c r="T198" s="98">
        <f>RES_hhdet_tesh!T129</f>
        <v>175.44672913320835</v>
      </c>
      <c r="U198" s="98">
        <f>RES_hhdet_tesh!U129</f>
        <v>210.54529479426384</v>
      </c>
      <c r="V198" s="98">
        <f>RES_hhdet_tesh!V129</f>
        <v>267.59229358252401</v>
      </c>
      <c r="W198" s="98">
        <f>RES_hhdet_tesh!W129</f>
        <v>284.79748874570663</v>
      </c>
      <c r="DA198" s="63" t="s">
        <v>2531</v>
      </c>
    </row>
    <row r="199" spans="1:105" ht="12" customHeight="1" x14ac:dyDescent="0.25">
      <c r="A199" s="121" t="s">
        <v>55</v>
      </c>
      <c r="B199" s="122">
        <v>768.03437275327622</v>
      </c>
      <c r="C199" s="122">
        <v>849.75600989150757</v>
      </c>
      <c r="D199" s="122">
        <v>937.6561092341899</v>
      </c>
      <c r="E199" s="122">
        <v>910.20911547580397</v>
      </c>
      <c r="F199" s="122">
        <v>899.3983269531733</v>
      </c>
      <c r="G199" s="122">
        <v>942.11027608509357</v>
      </c>
      <c r="H199" s="122">
        <v>1057.4200700927629</v>
      </c>
      <c r="I199" s="122">
        <v>744.38174231723451</v>
      </c>
      <c r="J199" s="122">
        <v>896.14924779459955</v>
      </c>
      <c r="K199" s="122">
        <v>844.73578252074276</v>
      </c>
      <c r="L199" s="122">
        <v>961.31550234514668</v>
      </c>
      <c r="M199" s="122">
        <v>1053.1877764852265</v>
      </c>
      <c r="N199" s="122">
        <v>1080.1035440799192</v>
      </c>
      <c r="O199" s="122">
        <v>1117.8946700322845</v>
      </c>
      <c r="P199" s="122">
        <v>1046.6912742864893</v>
      </c>
      <c r="Q199" s="122">
        <v>1119.382770598857</v>
      </c>
      <c r="R199" s="122">
        <v>1142.4445241032374</v>
      </c>
      <c r="S199" s="122">
        <v>1189.5090284187568</v>
      </c>
      <c r="T199" s="122">
        <v>1230.6595403310503</v>
      </c>
      <c r="U199" s="122">
        <v>1215.8199185757705</v>
      </c>
      <c r="V199" s="122">
        <v>1269.2233100034432</v>
      </c>
      <c r="W199" s="122">
        <v>1283.0087588782901</v>
      </c>
      <c r="DA199" s="130" t="s">
        <v>2532</v>
      </c>
    </row>
    <row r="200" spans="1:105" ht="12" customHeight="1" x14ac:dyDescent="0.25">
      <c r="A200" s="97" t="s">
        <v>128</v>
      </c>
      <c r="B200" s="98">
        <v>755.48701000885444</v>
      </c>
      <c r="C200" s="98">
        <v>847.9407714123513</v>
      </c>
      <c r="D200" s="98">
        <v>942.00675080519966</v>
      </c>
      <c r="E200" s="98">
        <v>909.31082316633206</v>
      </c>
      <c r="F200" s="98">
        <v>897.28732822074358</v>
      </c>
      <c r="G200" s="98">
        <v>947.14443808810586</v>
      </c>
      <c r="H200" s="98">
        <v>1067.7007334031923</v>
      </c>
      <c r="I200" s="98">
        <v>732.78176514541713</v>
      </c>
      <c r="J200" s="98">
        <v>893.42524545087508</v>
      </c>
      <c r="K200" s="98">
        <v>842.94313051655899</v>
      </c>
      <c r="L200" s="98">
        <v>961.75399723422424</v>
      </c>
      <c r="M200" s="98">
        <v>1055.2922224060417</v>
      </c>
      <c r="N200" s="98">
        <v>1078.399605892479</v>
      </c>
      <c r="O200" s="98">
        <v>1113.1382496171893</v>
      </c>
      <c r="P200" s="98">
        <v>1046.2213411800603</v>
      </c>
      <c r="Q200" s="98">
        <v>1120.3806007851708</v>
      </c>
      <c r="R200" s="98">
        <v>1144.3017769882028</v>
      </c>
      <c r="S200" s="98">
        <v>1188.4588655929281</v>
      </c>
      <c r="T200" s="98">
        <v>1231.843890520812</v>
      </c>
      <c r="U200" s="98">
        <v>1216.1208862324597</v>
      </c>
      <c r="V200" s="98">
        <v>1268.5556254470903</v>
      </c>
      <c r="W200" s="98">
        <v>1285.9182567735577</v>
      </c>
      <c r="DA200" s="63" t="s">
        <v>2533</v>
      </c>
    </row>
    <row r="201" spans="1:105" ht="12" customHeight="1" x14ac:dyDescent="0.25">
      <c r="A201" s="97" t="s">
        <v>127</v>
      </c>
      <c r="B201" s="98">
        <v>755.48701000885433</v>
      </c>
      <c r="C201" s="98">
        <v>847.92752620278372</v>
      </c>
      <c r="D201" s="98">
        <v>941.98296952912551</v>
      </c>
      <c r="E201" s="98">
        <v>909.3161155631567</v>
      </c>
      <c r="F201" s="98">
        <v>897.30272977722097</v>
      </c>
      <c r="G201" s="98">
        <v>947.08371579091227</v>
      </c>
      <c r="H201" s="98">
        <v>1067.6521672826016</v>
      </c>
      <c r="I201" s="98">
        <v>732.74038904575298</v>
      </c>
      <c r="J201" s="98">
        <v>893.38379863395301</v>
      </c>
      <c r="K201" s="98">
        <v>842.90732667891189</v>
      </c>
      <c r="L201" s="98">
        <v>960.92398300000571</v>
      </c>
      <c r="M201" s="98">
        <v>1054.8867747975244</v>
      </c>
      <c r="N201" s="98">
        <v>1078.1892367556216</v>
      </c>
      <c r="O201" s="98">
        <v>1113.2972287088237</v>
      </c>
      <c r="P201" s="98">
        <v>1045.9235118092852</v>
      </c>
      <c r="Q201" s="98">
        <v>1119.9295954831432</v>
      </c>
      <c r="R201" s="98">
        <v>1143.8324027076001</v>
      </c>
      <c r="S201" s="98">
        <v>1188.0750203547743</v>
      </c>
      <c r="T201" s="98">
        <v>1231.3869650877925</v>
      </c>
      <c r="U201" s="98">
        <v>1215.7092887898411</v>
      </c>
      <c r="V201" s="98">
        <v>1268.1902958248781</v>
      </c>
      <c r="W201" s="98">
        <v>1285.2105800222298</v>
      </c>
      <c r="DA201" s="63" t="s">
        <v>2534</v>
      </c>
    </row>
    <row r="202" spans="1:105" ht="12" customHeight="1" x14ac:dyDescent="0.25">
      <c r="A202" s="100" t="s">
        <v>203</v>
      </c>
      <c r="B202" s="101">
        <v>199.22988028900483</v>
      </c>
      <c r="C202" s="101">
        <v>200.30955040028965</v>
      </c>
      <c r="D202" s="101">
        <v>203.23206974485711</v>
      </c>
      <c r="E202" s="101">
        <v>218.32961139599783</v>
      </c>
      <c r="F202" s="101">
        <v>209.47801654430612</v>
      </c>
      <c r="G202" s="101">
        <v>202.67419028937587</v>
      </c>
      <c r="H202" s="101">
        <v>218.69136849792037</v>
      </c>
      <c r="I202" s="101">
        <v>181.06588765849727</v>
      </c>
      <c r="J202" s="101">
        <v>204.65019650845656</v>
      </c>
      <c r="K202" s="101">
        <v>177.11485260372598</v>
      </c>
      <c r="L202" s="101">
        <v>433.09614229000283</v>
      </c>
      <c r="M202" s="101">
        <v>211.19672653987394</v>
      </c>
      <c r="N202" s="101">
        <v>273.14114361229468</v>
      </c>
      <c r="O202" s="101">
        <v>294.21600825047727</v>
      </c>
      <c r="P202" s="101">
        <v>199.25944664247228</v>
      </c>
      <c r="Q202" s="101">
        <v>245.6357309421729</v>
      </c>
      <c r="R202" s="101">
        <v>233.11368799344453</v>
      </c>
      <c r="S202" s="101">
        <v>272.14382111154481</v>
      </c>
      <c r="T202" s="101">
        <v>281.13502140071296</v>
      </c>
      <c r="U202" s="101">
        <v>256.28549901022558</v>
      </c>
      <c r="V202" s="101">
        <v>277.71751806307361</v>
      </c>
      <c r="W202" s="101">
        <v>288.72566656108421</v>
      </c>
      <c r="DA202" s="131" t="s">
        <v>2535</v>
      </c>
    </row>
    <row r="203" spans="1:105" ht="12" customHeight="1" x14ac:dyDescent="0.25">
      <c r="A203" s="103" t="s">
        <v>52</v>
      </c>
      <c r="B203" s="104">
        <v>556.25712971984944</v>
      </c>
      <c r="C203" s="104">
        <v>647.61797580249413</v>
      </c>
      <c r="D203" s="104">
        <v>738.75089978426831</v>
      </c>
      <c r="E203" s="104">
        <v>690.98650416715873</v>
      </c>
      <c r="F203" s="104">
        <v>687.82471323291486</v>
      </c>
      <c r="G203" s="104">
        <v>744.40952550153656</v>
      </c>
      <c r="H203" s="104">
        <v>848.96079878468117</v>
      </c>
      <c r="I203" s="104">
        <v>551.67450138725565</v>
      </c>
      <c r="J203" s="104">
        <v>688.73360212549642</v>
      </c>
      <c r="K203" s="104">
        <v>665.79247407518596</v>
      </c>
      <c r="L203" s="104">
        <v>527.82784071000287</v>
      </c>
      <c r="M203" s="104">
        <v>843.69004825765035</v>
      </c>
      <c r="N203" s="104">
        <v>805.04809314332704</v>
      </c>
      <c r="O203" s="104">
        <v>819.08122045834648</v>
      </c>
      <c r="P203" s="104">
        <v>846.66406516681309</v>
      </c>
      <c r="Q203" s="104">
        <v>874.29386454097028</v>
      </c>
      <c r="R203" s="104">
        <v>910.71871471415557</v>
      </c>
      <c r="S203" s="104">
        <v>915.93119924322934</v>
      </c>
      <c r="T203" s="104">
        <v>950.25194368707969</v>
      </c>
      <c r="U203" s="104">
        <v>959.42378977961562</v>
      </c>
      <c r="V203" s="104">
        <v>990.47277776180454</v>
      </c>
      <c r="W203" s="104">
        <v>996.48491346114577</v>
      </c>
      <c r="DA203" s="132" t="s">
        <v>2536</v>
      </c>
    </row>
    <row r="204" spans="1:105" ht="12" customHeight="1" x14ac:dyDescent="0.25">
      <c r="A204" s="106" t="s">
        <v>122</v>
      </c>
      <c r="B204" s="101">
        <v>920.54515040993169</v>
      </c>
      <c r="C204" s="101">
        <v>872.79971698604334</v>
      </c>
      <c r="D204" s="101">
        <v>872.86545183805731</v>
      </c>
      <c r="E204" s="101">
        <v>923.93011158633158</v>
      </c>
      <c r="F204" s="101">
        <v>931.31292587701125</v>
      </c>
      <c r="G204" s="101">
        <v>866.12861198729911</v>
      </c>
      <c r="H204" s="101">
        <v>903.442680826593</v>
      </c>
      <c r="I204" s="101">
        <v>915.70163902834599</v>
      </c>
      <c r="J204" s="101">
        <v>935.88963621642529</v>
      </c>
      <c r="K204" s="101">
        <v>869.69698805579526</v>
      </c>
      <c r="L204" s="101">
        <v>955.73726464820129</v>
      </c>
      <c r="M204" s="101">
        <v>1028.5936859320964</v>
      </c>
      <c r="N204" s="101">
        <v>1099.1510065490972</v>
      </c>
      <c r="O204" s="101">
        <v>1167.1447551102538</v>
      </c>
      <c r="P204" s="101">
        <v>1051.102604405736</v>
      </c>
      <c r="Q204" s="101">
        <v>1109.7679539982998</v>
      </c>
      <c r="R204" s="101">
        <v>1123.9023081872831</v>
      </c>
      <c r="S204" s="101">
        <v>1200.1209733104606</v>
      </c>
      <c r="T204" s="101">
        <v>1219.0541109536882</v>
      </c>
      <c r="U204" s="101">
        <v>1212.9282548005824</v>
      </c>
      <c r="V204" s="101">
        <v>1275.7718630586253</v>
      </c>
      <c r="W204" s="101">
        <v>1250.2830041561958</v>
      </c>
      <c r="DA204" s="131" t="s">
        <v>2537</v>
      </c>
    </row>
    <row r="205" spans="1:105" ht="12" customHeight="1" x14ac:dyDescent="0.25">
      <c r="A205" s="107" t="s">
        <v>121</v>
      </c>
      <c r="B205" s="104">
        <v>920.54515040993192</v>
      </c>
      <c r="C205" s="104">
        <v>872.78344716735626</v>
      </c>
      <c r="D205" s="104">
        <v>872.82515969339136</v>
      </c>
      <c r="E205" s="104">
        <v>923.89361490729038</v>
      </c>
      <c r="F205" s="104">
        <v>931.26023584527718</v>
      </c>
      <c r="G205" s="104">
        <v>866.05696196173926</v>
      </c>
      <c r="H205" s="104">
        <v>903.77828819514605</v>
      </c>
      <c r="I205" s="104">
        <v>916.36707391745608</v>
      </c>
      <c r="J205" s="104">
        <v>936.71272270539896</v>
      </c>
      <c r="K205" s="104">
        <v>870.43261183160269</v>
      </c>
      <c r="L205" s="104">
        <v>953.87095091152844</v>
      </c>
      <c r="M205" s="104">
        <v>1027.3940618584579</v>
      </c>
      <c r="N205" s="104">
        <v>1098.6294910611759</v>
      </c>
      <c r="O205" s="104">
        <v>1167.3557615276316</v>
      </c>
      <c r="P205" s="104">
        <v>1051.3943978257107</v>
      </c>
      <c r="Q205" s="104">
        <v>1110.0675961791853</v>
      </c>
      <c r="R205" s="104">
        <v>1124.160300339204</v>
      </c>
      <c r="S205" s="104">
        <v>1200.2402899544065</v>
      </c>
      <c r="T205" s="104">
        <v>1218.7394963152258</v>
      </c>
      <c r="U205" s="104">
        <v>1212.7570100795122</v>
      </c>
      <c r="V205" s="104">
        <v>1275.8503040648459</v>
      </c>
      <c r="W205" s="104">
        <v>1250.7598462405895</v>
      </c>
      <c r="DA205" s="132" t="s">
        <v>2538</v>
      </c>
    </row>
    <row r="206" spans="1:105" ht="12" customHeight="1" x14ac:dyDescent="0.25">
      <c r="A206" s="108" t="s">
        <v>53</v>
      </c>
      <c r="B206" s="98">
        <v>243.02283665301894</v>
      </c>
      <c r="C206" s="98">
        <v>206.2322779509482</v>
      </c>
      <c r="D206" s="98">
        <v>188.15684427297651</v>
      </c>
      <c r="E206" s="98">
        <v>221.86269717434004</v>
      </c>
      <c r="F206" s="98">
        <v>217.44716612433623</v>
      </c>
      <c r="G206" s="98">
        <v>185.11276006905703</v>
      </c>
      <c r="H206" s="98">
        <v>184.65304269077006</v>
      </c>
      <c r="I206" s="98">
        <v>226.55830380820763</v>
      </c>
      <c r="J206" s="98">
        <v>214.68423974030776</v>
      </c>
      <c r="K206" s="98">
        <v>182.86115101595533</v>
      </c>
      <c r="L206" s="98">
        <v>429.93234153635768</v>
      </c>
      <c r="M206" s="98">
        <v>205.18738302243227</v>
      </c>
      <c r="N206" s="98">
        <v>278.33821982394824</v>
      </c>
      <c r="O206" s="98">
        <v>308.43858203548757</v>
      </c>
      <c r="P206" s="98">
        <v>200.28422073466879</v>
      </c>
      <c r="Q206" s="98">
        <v>243.4679128588775</v>
      </c>
      <c r="R206" s="98">
        <v>228.88118060913115</v>
      </c>
      <c r="S206" s="98">
        <v>275.06455357755539</v>
      </c>
      <c r="T206" s="98">
        <v>278.28196689538692</v>
      </c>
      <c r="U206" s="98">
        <v>255.71213418866901</v>
      </c>
      <c r="V206" s="98">
        <v>279.54491532420025</v>
      </c>
      <c r="W206" s="98">
        <v>280.74844574419791</v>
      </c>
      <c r="DA206" s="63" t="s">
        <v>2539</v>
      </c>
    </row>
    <row r="207" spans="1:105" ht="12" customHeight="1" x14ac:dyDescent="0.25">
      <c r="A207" s="108" t="s">
        <v>52</v>
      </c>
      <c r="B207" s="98">
        <v>677.52231375691281</v>
      </c>
      <c r="C207" s="98">
        <v>666.55116921640808</v>
      </c>
      <c r="D207" s="98">
        <v>684.66831542041496</v>
      </c>
      <c r="E207" s="98">
        <v>702.03091773295023</v>
      </c>
      <c r="F207" s="98">
        <v>713.81306972094092</v>
      </c>
      <c r="G207" s="98">
        <v>680.94420189268226</v>
      </c>
      <c r="H207" s="98">
        <v>719.12524550437604</v>
      </c>
      <c r="I207" s="98">
        <v>689.80877010924848</v>
      </c>
      <c r="J207" s="98">
        <v>722.02848296509103</v>
      </c>
      <c r="K207" s="98">
        <v>687.57146081564747</v>
      </c>
      <c r="L207" s="98">
        <v>523.9386093751707</v>
      </c>
      <c r="M207" s="98">
        <v>822.20667883602573</v>
      </c>
      <c r="N207" s="98">
        <v>820.29127123722765</v>
      </c>
      <c r="O207" s="98">
        <v>858.91717949214399</v>
      </c>
      <c r="P207" s="98">
        <v>851.11017709104203</v>
      </c>
      <c r="Q207" s="98">
        <v>866.59968332030792</v>
      </c>
      <c r="R207" s="98">
        <v>895.27911973007303</v>
      </c>
      <c r="S207" s="98">
        <v>925.17573637685109</v>
      </c>
      <c r="T207" s="98">
        <v>940.45752941983869</v>
      </c>
      <c r="U207" s="98">
        <v>957.04487589084306</v>
      </c>
      <c r="V207" s="98">
        <v>996.30538874064575</v>
      </c>
      <c r="W207" s="98">
        <v>970.01140049639127</v>
      </c>
      <c r="DA207" s="63" t="s">
        <v>2540</v>
      </c>
    </row>
    <row r="208" spans="1:105" ht="12" customHeight="1" x14ac:dyDescent="0.25">
      <c r="A208" s="121" t="s">
        <v>54</v>
      </c>
      <c r="B208" s="122">
        <v>565.758948377553</v>
      </c>
      <c r="C208" s="122">
        <v>566.89054384610233</v>
      </c>
      <c r="D208" s="122">
        <v>573.59432548535972</v>
      </c>
      <c r="E208" s="122">
        <v>553.62911617647819</v>
      </c>
      <c r="F208" s="122">
        <v>498.672935135817</v>
      </c>
      <c r="G208" s="122">
        <v>515.0531216534747</v>
      </c>
      <c r="H208" s="122">
        <v>525.31310357091195</v>
      </c>
      <c r="I208" s="122">
        <v>552.54585215359998</v>
      </c>
      <c r="J208" s="122">
        <v>555.98524973356837</v>
      </c>
      <c r="K208" s="122">
        <v>470.18317635697838</v>
      </c>
      <c r="L208" s="122">
        <v>578.24012211776119</v>
      </c>
      <c r="M208" s="122">
        <v>575.60358335418834</v>
      </c>
      <c r="N208" s="122">
        <v>606.43391005930062</v>
      </c>
      <c r="O208" s="122">
        <v>623.29724171663986</v>
      </c>
      <c r="P208" s="122">
        <v>551.79828256043845</v>
      </c>
      <c r="Q208" s="122">
        <v>576.97590115716991</v>
      </c>
      <c r="R208" s="122">
        <v>558.44759932446289</v>
      </c>
      <c r="S208" s="122">
        <v>595.25412820500799</v>
      </c>
      <c r="T208" s="122">
        <v>596.38759264708733</v>
      </c>
      <c r="U208" s="122">
        <v>588.71238085949085</v>
      </c>
      <c r="V208" s="122">
        <v>618.89264488681602</v>
      </c>
      <c r="W208" s="122">
        <v>585.75901774781892</v>
      </c>
      <c r="DA208" s="130" t="s">
        <v>2541</v>
      </c>
    </row>
    <row r="209" spans="1:105" ht="12" customHeight="1" x14ac:dyDescent="0.25">
      <c r="A209" s="97" t="s">
        <v>50</v>
      </c>
      <c r="B209" s="98">
        <v>576.7154939647636</v>
      </c>
      <c r="C209" s="98">
        <v>555.32091762989421</v>
      </c>
      <c r="D209" s="98">
        <v>569.33003292293722</v>
      </c>
      <c r="E209" s="98">
        <v>537.50728787781918</v>
      </c>
      <c r="F209" s="98">
        <v>529.80080867084746</v>
      </c>
      <c r="G209" s="98">
        <v>517.90487911972616</v>
      </c>
      <c r="H209" s="98">
        <v>519.4757172176619</v>
      </c>
      <c r="I209" s="98">
        <v>553.47582758059787</v>
      </c>
      <c r="J209" s="98">
        <v>524.55583742707961</v>
      </c>
      <c r="K209" s="98">
        <v>536.15937506757291</v>
      </c>
      <c r="L209" s="98">
        <v>556.70870055749413</v>
      </c>
      <c r="M209" s="98">
        <v>589.0460004419632</v>
      </c>
      <c r="N209" s="98">
        <v>585.9698116298282</v>
      </c>
      <c r="O209" s="98">
        <v>590.44967866415379</v>
      </c>
      <c r="P209" s="98">
        <v>593.86309706489828</v>
      </c>
      <c r="Q209" s="98">
        <v>588.54100989656615</v>
      </c>
      <c r="R209" s="98">
        <v>544.35182416401869</v>
      </c>
      <c r="S209" s="98">
        <v>592.63233597788155</v>
      </c>
      <c r="T209" s="98">
        <v>595.44409633681335</v>
      </c>
      <c r="U209" s="98">
        <v>586.48707315903857</v>
      </c>
      <c r="V209" s="98">
        <v>624.75301235205552</v>
      </c>
      <c r="W209" s="98">
        <v>573.2748423790041</v>
      </c>
      <c r="DA209" s="63" t="s">
        <v>2542</v>
      </c>
    </row>
    <row r="210" spans="1:105" ht="12" customHeight="1" x14ac:dyDescent="0.25">
      <c r="A210" s="109" t="s">
        <v>120</v>
      </c>
      <c r="B210" s="33">
        <v>556.45143156608572</v>
      </c>
      <c r="C210" s="33">
        <v>576.55353245222943</v>
      </c>
      <c r="D210" s="33">
        <v>577.16421867132556</v>
      </c>
      <c r="E210" s="33">
        <v>567.11926979459565</v>
      </c>
      <c r="F210" s="33">
        <v>471.89235600654644</v>
      </c>
      <c r="G210" s="33">
        <v>512.64117922669584</v>
      </c>
      <c r="H210" s="33">
        <v>530.03674932760066</v>
      </c>
      <c r="I210" s="33">
        <v>551.79895650307481</v>
      </c>
      <c r="J210" s="33">
        <v>580.89358967195574</v>
      </c>
      <c r="K210" s="33">
        <v>419.85716869779276</v>
      </c>
      <c r="L210" s="33">
        <v>593.1210220436293</v>
      </c>
      <c r="M210" s="33">
        <v>567.19076229518248</v>
      </c>
      <c r="N210" s="33">
        <v>617.91993413912121</v>
      </c>
      <c r="O210" s="33">
        <v>640.86238407757253</v>
      </c>
      <c r="P210" s="33">
        <v>529.646364311566</v>
      </c>
      <c r="Q210" s="33">
        <v>571.12160958664151</v>
      </c>
      <c r="R210" s="33">
        <v>564.99263870935636</v>
      </c>
      <c r="S210" s="33">
        <v>596.36720603589117</v>
      </c>
      <c r="T210" s="33">
        <v>596.75444939446061</v>
      </c>
      <c r="U210" s="33">
        <v>589.50769787873651</v>
      </c>
      <c r="V210" s="33">
        <v>616.92462171381601</v>
      </c>
      <c r="W210" s="33">
        <v>589.77451529688688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97.977978172854108</v>
      </c>
      <c r="C212" s="117">
        <f t="shared" si="101"/>
        <v>93.340951935521758</v>
      </c>
      <c r="D212" s="117">
        <f t="shared" si="101"/>
        <v>95.661180796404267</v>
      </c>
      <c r="E212" s="117">
        <f t="shared" si="101"/>
        <v>90.135776845840553</v>
      </c>
      <c r="F212" s="117">
        <f t="shared" si="101"/>
        <v>90.028754962461974</v>
      </c>
      <c r="G212" s="117">
        <f t="shared" si="101"/>
        <v>87.05490956218955</v>
      </c>
      <c r="H212" s="117">
        <f t="shared" si="101"/>
        <v>85.077749657605395</v>
      </c>
      <c r="I212" s="117">
        <f t="shared" si="101"/>
        <v>90.19068026849493</v>
      </c>
      <c r="J212" s="117">
        <f t="shared" si="101"/>
        <v>84.842210100964422</v>
      </c>
      <c r="K212" s="117">
        <f t="shared" si="101"/>
        <v>84.85787032011207</v>
      </c>
      <c r="L212" s="117">
        <f t="shared" si="101"/>
        <v>83.1852211801111</v>
      </c>
      <c r="M212" s="117">
        <f t="shared" si="101"/>
        <v>82.869014939379824</v>
      </c>
      <c r="N212" s="117">
        <f t="shared" si="101"/>
        <v>76.961431156953935</v>
      </c>
      <c r="O212" s="117">
        <f t="shared" si="101"/>
        <v>75.145230910344011</v>
      </c>
      <c r="P212" s="117">
        <f t="shared" si="101"/>
        <v>74.825142779089504</v>
      </c>
      <c r="Q212" s="117">
        <f t="shared" si="101"/>
        <v>72.245228409358347</v>
      </c>
      <c r="R212" s="117">
        <f t="shared" ref="R212:V212" si="102">R213+R216+R218+R227</f>
        <v>63.040213343115333</v>
      </c>
      <c r="S212" s="117">
        <f t="shared" si="102"/>
        <v>64.484443954003524</v>
      </c>
      <c r="T212" s="117">
        <f t="shared" si="102"/>
        <v>60.825066246570024</v>
      </c>
      <c r="U212" s="117">
        <f t="shared" si="102"/>
        <v>56.289370631385992</v>
      </c>
      <c r="V212" s="117">
        <f t="shared" si="102"/>
        <v>57.192541806686741</v>
      </c>
      <c r="W212" s="117">
        <f t="shared" ref="W212" si="103">W213+W216+W218+W227</f>
        <v>50.754844439529087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97.977978172854108</v>
      </c>
      <c r="C227" s="122">
        <v>93.340951935521758</v>
      </c>
      <c r="D227" s="122">
        <v>95.661180796404267</v>
      </c>
      <c r="E227" s="122">
        <v>90.135776845840553</v>
      </c>
      <c r="F227" s="122">
        <v>90.028754962461974</v>
      </c>
      <c r="G227" s="122">
        <v>87.05490956218955</v>
      </c>
      <c r="H227" s="122">
        <v>85.077749657605395</v>
      </c>
      <c r="I227" s="122">
        <v>90.19068026849493</v>
      </c>
      <c r="J227" s="122">
        <v>84.842210100964422</v>
      </c>
      <c r="K227" s="122">
        <v>84.85787032011207</v>
      </c>
      <c r="L227" s="122">
        <v>83.1852211801111</v>
      </c>
      <c r="M227" s="122">
        <v>82.869014939379824</v>
      </c>
      <c r="N227" s="122">
        <v>76.961431156953935</v>
      </c>
      <c r="O227" s="122">
        <v>75.145230910344011</v>
      </c>
      <c r="P227" s="122">
        <v>74.825142779089504</v>
      </c>
      <c r="Q227" s="122">
        <v>72.245228409358347</v>
      </c>
      <c r="R227" s="122">
        <v>63.040213343115333</v>
      </c>
      <c r="S227" s="122">
        <v>64.484443954003524</v>
      </c>
      <c r="T227" s="122">
        <v>60.825066246570024</v>
      </c>
      <c r="U227" s="122">
        <v>56.289370631385992</v>
      </c>
      <c r="V227" s="122">
        <v>57.192541806686741</v>
      </c>
      <c r="W227" s="122">
        <v>50.754844439529087</v>
      </c>
      <c r="DA227" s="130" t="s">
        <v>2709</v>
      </c>
    </row>
    <row r="228" spans="1:105" ht="12" customHeight="1" x14ac:dyDescent="0.25">
      <c r="A228" s="97" t="s">
        <v>50</v>
      </c>
      <c r="B228" s="98">
        <v>213.31488340100049</v>
      </c>
      <c r="C228" s="98">
        <v>205.09932903577936</v>
      </c>
      <c r="D228" s="98">
        <v>209.92993914085926</v>
      </c>
      <c r="E228" s="98">
        <v>197.85534468851395</v>
      </c>
      <c r="F228" s="98">
        <v>194.67188778869735</v>
      </c>
      <c r="G228" s="98">
        <v>189.98418580091152</v>
      </c>
      <c r="H228" s="98">
        <v>190.21512032374756</v>
      </c>
      <c r="I228" s="98">
        <v>202.48898637719881</v>
      </c>
      <c r="J228" s="98">
        <v>191.89634573797736</v>
      </c>
      <c r="K228" s="98">
        <v>196.10451941479172</v>
      </c>
      <c r="L228" s="98">
        <v>203.54730100967089</v>
      </c>
      <c r="M228" s="98">
        <v>215.28118139996249</v>
      </c>
      <c r="N228" s="98">
        <v>214.07992329349329</v>
      </c>
      <c r="O228" s="98">
        <v>215.67000774967403</v>
      </c>
      <c r="P228" s="98">
        <v>216.91242009342795</v>
      </c>
      <c r="Q228" s="98">
        <v>214.9651309613447</v>
      </c>
      <c r="R228" s="98">
        <v>198.80726088784834</v>
      </c>
      <c r="S228" s="98">
        <v>216.37392484953082</v>
      </c>
      <c r="T228" s="98">
        <v>217.25731394739128</v>
      </c>
      <c r="U228" s="98">
        <v>213.7877855885605</v>
      </c>
      <c r="V228" s="98">
        <v>227.50014583115146</v>
      </c>
      <c r="W228" s="98">
        <v>208.55157350168122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114.37632712463194</v>
      </c>
      <c r="C231" s="118">
        <f t="shared" si="108"/>
        <v>136.32313843529212</v>
      </c>
      <c r="D231" s="118">
        <f t="shared" si="108"/>
        <v>141.56128653398079</v>
      </c>
      <c r="E231" s="118">
        <f t="shared" si="108"/>
        <v>137.16655665943432</v>
      </c>
      <c r="F231" s="118">
        <f t="shared" si="108"/>
        <v>138.58878591344734</v>
      </c>
      <c r="G231" s="118">
        <f t="shared" si="108"/>
        <v>148.91055303029344</v>
      </c>
      <c r="H231" s="118">
        <f t="shared" si="108"/>
        <v>154.11607930095286</v>
      </c>
      <c r="I231" s="118">
        <f t="shared" si="108"/>
        <v>100.1685161267316</v>
      </c>
      <c r="J231" s="118">
        <f t="shared" si="108"/>
        <v>126.15056806402599</v>
      </c>
      <c r="K231" s="118">
        <f t="shared" si="108"/>
        <v>123.92442102995909</v>
      </c>
      <c r="L231" s="118">
        <f t="shared" si="108"/>
        <v>137.54924750347908</v>
      </c>
      <c r="M231" s="118">
        <f t="shared" si="108"/>
        <v>116.73187492584216</v>
      </c>
      <c r="N231" s="118">
        <f t="shared" si="108"/>
        <v>128.51264659673487</v>
      </c>
      <c r="O231" s="118">
        <f t="shared" si="108"/>
        <v>135.68080190032268</v>
      </c>
      <c r="P231" s="118">
        <f t="shared" si="108"/>
        <v>107.42176494147873</v>
      </c>
      <c r="Q231" s="118">
        <f t="shared" si="108"/>
        <v>117.04441774228809</v>
      </c>
      <c r="R231" s="118">
        <f t="shared" ref="R231:V231" si="109">R232+R235+R237+R246</f>
        <v>121.46435292725728</v>
      </c>
      <c r="S231" s="118">
        <f t="shared" si="109"/>
        <v>118.1008694140356</v>
      </c>
      <c r="T231" s="118">
        <f t="shared" si="109"/>
        <v>116.26323748809368</v>
      </c>
      <c r="U231" s="118">
        <f t="shared" si="109"/>
        <v>114.66200044446367</v>
      </c>
      <c r="V231" s="118">
        <f t="shared" si="109"/>
        <v>109.7122764019842</v>
      </c>
      <c r="W231" s="118">
        <f t="shared" ref="W231" si="110">W232+W235+W237+W246</f>
        <v>122.96622294749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93.623190223836403</v>
      </c>
      <c r="C232" s="123">
        <f t="shared" si="111"/>
        <v>114.55692356759447</v>
      </c>
      <c r="D232" s="123">
        <f t="shared" si="111"/>
        <v>118.70064496927758</v>
      </c>
      <c r="E232" s="123">
        <f t="shared" si="111"/>
        <v>114.65115514014538</v>
      </c>
      <c r="F232" s="123">
        <f t="shared" si="111"/>
        <v>117.75156335315577</v>
      </c>
      <c r="G232" s="123">
        <f t="shared" si="111"/>
        <v>127.3349796219689</v>
      </c>
      <c r="H232" s="123">
        <f t="shared" si="111"/>
        <v>130.91375194130833</v>
      </c>
      <c r="I232" s="123">
        <f t="shared" si="111"/>
        <v>81.143884062330997</v>
      </c>
      <c r="J232" s="123">
        <f t="shared" si="111"/>
        <v>105.32610416146538</v>
      </c>
      <c r="K232" s="123">
        <f t="shared" si="111"/>
        <v>105.13292246113693</v>
      </c>
      <c r="L232" s="123">
        <f t="shared" si="111"/>
        <v>116.06240067979981</v>
      </c>
      <c r="M232" s="123">
        <f t="shared" si="111"/>
        <v>94.411794935935731</v>
      </c>
      <c r="N232" s="123">
        <f t="shared" si="111"/>
        <v>105.79991182702329</v>
      </c>
      <c r="O232" s="123">
        <f t="shared" si="111"/>
        <v>112.56281437056928</v>
      </c>
      <c r="P232" s="123">
        <f t="shared" si="111"/>
        <v>86.333103420344074</v>
      </c>
      <c r="Q232" s="123">
        <f t="shared" si="111"/>
        <v>94.979548648802052</v>
      </c>
      <c r="R232" s="123">
        <f t="shared" ref="R232:V232" si="112">SUM(R233:R234)</f>
        <v>99.649661389012849</v>
      </c>
      <c r="S232" s="123">
        <f t="shared" si="112"/>
        <v>95.491000040750691</v>
      </c>
      <c r="T232" s="123">
        <f t="shared" si="112"/>
        <v>93.446614115501433</v>
      </c>
      <c r="U232" s="123">
        <f t="shared" si="112"/>
        <v>92.413806356048056</v>
      </c>
      <c r="V232" s="123">
        <f t="shared" si="112"/>
        <v>86.660405063284401</v>
      </c>
      <c r="W232" s="123">
        <f t="shared" ref="W232" si="113">SUM(W233:W234)</f>
        <v>100.52071869197451</v>
      </c>
      <c r="DA232" s="130" t="s">
        <v>2863</v>
      </c>
    </row>
    <row r="233" spans="1:105" ht="12" customHeight="1" x14ac:dyDescent="0.25">
      <c r="A233" s="97" t="s">
        <v>203</v>
      </c>
      <c r="B233" s="99">
        <v>93.246747775230574</v>
      </c>
      <c r="C233" s="99">
        <v>114.10700010736025</v>
      </c>
      <c r="D233" s="99">
        <v>118.23949732580878</v>
      </c>
      <c r="E233" s="99">
        <v>114.2250295780874</v>
      </c>
      <c r="F233" s="99">
        <v>117.30916534939814</v>
      </c>
      <c r="G233" s="99">
        <v>126.86636100130686</v>
      </c>
      <c r="H233" s="99">
        <v>130.44001958743954</v>
      </c>
      <c r="I233" s="99">
        <v>80.849937653926688</v>
      </c>
      <c r="J233" s="99">
        <v>104.95010568890558</v>
      </c>
      <c r="K233" s="99">
        <v>104.76809523788522</v>
      </c>
      <c r="L233" s="99">
        <v>115.65981226667117</v>
      </c>
      <c r="M233" s="99">
        <v>94.085306167315551</v>
      </c>
      <c r="N233" s="99">
        <v>105.43410925287806</v>
      </c>
      <c r="O233" s="99">
        <v>112.17350070659467</v>
      </c>
      <c r="P233" s="99">
        <v>86.035542257766593</v>
      </c>
      <c r="Q233" s="99">
        <v>94.652773542096881</v>
      </c>
      <c r="R233" s="99">
        <v>99.306942174408732</v>
      </c>
      <c r="S233" s="99">
        <v>95.162304921366953</v>
      </c>
      <c r="T233" s="99">
        <v>93.12450850680105</v>
      </c>
      <c r="U233" s="99">
        <v>92.094799650867614</v>
      </c>
      <c r="V233" s="99">
        <v>86.361027403045824</v>
      </c>
      <c r="W233" s="99">
        <v>100.17321728826005</v>
      </c>
      <c r="DA233" s="63" t="s">
        <v>2864</v>
      </c>
    </row>
    <row r="234" spans="1:105" ht="12" customHeight="1" x14ac:dyDescent="0.25">
      <c r="A234" s="97" t="s">
        <v>53</v>
      </c>
      <c r="B234" s="99">
        <v>0.37644244860582526</v>
      </c>
      <c r="C234" s="99">
        <v>0.44992346023421248</v>
      </c>
      <c r="D234" s="99">
        <v>0.46114764346879489</v>
      </c>
      <c r="E234" s="99">
        <v>0.42612556205798086</v>
      </c>
      <c r="F234" s="99">
        <v>0.44239800375763572</v>
      </c>
      <c r="G234" s="99">
        <v>0.46861862066204024</v>
      </c>
      <c r="H234" s="99">
        <v>0.47373235386879792</v>
      </c>
      <c r="I234" s="99">
        <v>0.29394640840431507</v>
      </c>
      <c r="J234" s="99">
        <v>0.3759984725597994</v>
      </c>
      <c r="K234" s="99">
        <v>0.36482722325171346</v>
      </c>
      <c r="L234" s="99">
        <v>0.40258841312863736</v>
      </c>
      <c r="M234" s="99">
        <v>0.32648876862017739</v>
      </c>
      <c r="N234" s="99">
        <v>0.36580257414523359</v>
      </c>
      <c r="O234" s="99">
        <v>0.38931366397461337</v>
      </c>
      <c r="P234" s="99">
        <v>0.29756116257748694</v>
      </c>
      <c r="Q234" s="99">
        <v>0.32677510670517629</v>
      </c>
      <c r="R234" s="99">
        <v>0.3427192146041218</v>
      </c>
      <c r="S234" s="99">
        <v>0.32869511938373192</v>
      </c>
      <c r="T234" s="99">
        <v>0.32210560870038807</v>
      </c>
      <c r="U234" s="99">
        <v>0.31900670518043683</v>
      </c>
      <c r="V234" s="99">
        <v>0.29937766023857187</v>
      </c>
      <c r="W234" s="99">
        <v>0.34750140371445448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0.23828877721489347</v>
      </c>
      <c r="C235" s="123">
        <f t="shared" si="114"/>
        <v>0.29725606336389382</v>
      </c>
      <c r="D235" s="123">
        <f t="shared" si="114"/>
        <v>0.23508961826580677</v>
      </c>
      <c r="E235" s="123">
        <f t="shared" si="114"/>
        <v>0.79087027288328948</v>
      </c>
      <c r="F235" s="123">
        <f t="shared" si="114"/>
        <v>0.24655457373688214</v>
      </c>
      <c r="G235" s="123">
        <f t="shared" si="114"/>
        <v>0.353234750845072</v>
      </c>
      <c r="H235" s="123">
        <f t="shared" si="114"/>
        <v>0.5069878485168634</v>
      </c>
      <c r="I235" s="123">
        <f t="shared" si="114"/>
        <v>0.27340739089196964</v>
      </c>
      <c r="J235" s="123">
        <f t="shared" si="114"/>
        <v>0.30384872648810379</v>
      </c>
      <c r="K235" s="123">
        <f t="shared" si="114"/>
        <v>0.33335415974930704</v>
      </c>
      <c r="L235" s="123">
        <f t="shared" si="114"/>
        <v>0.25462729535620099</v>
      </c>
      <c r="M235" s="123">
        <f t="shared" si="114"/>
        <v>0.20810784592935666</v>
      </c>
      <c r="N235" s="123">
        <f t="shared" si="114"/>
        <v>0.19143155968339565</v>
      </c>
      <c r="O235" s="123">
        <f t="shared" si="114"/>
        <v>0.19824416842586537</v>
      </c>
      <c r="P235" s="123">
        <f t="shared" si="114"/>
        <v>0.22860782800732143</v>
      </c>
      <c r="Q235" s="123">
        <f t="shared" si="114"/>
        <v>0.26121340854271602</v>
      </c>
      <c r="R235" s="123">
        <f t="shared" si="114"/>
        <v>0.3440295633895567</v>
      </c>
      <c r="S235" s="123">
        <f t="shared" si="114"/>
        <v>0.3934778931826684</v>
      </c>
      <c r="T235" s="123">
        <f t="shared" si="114"/>
        <v>0.48512519555117567</v>
      </c>
      <c r="U235" s="123">
        <f t="shared" si="114"/>
        <v>0.56240259575596507</v>
      </c>
      <c r="V235" s="123">
        <f t="shared" si="114"/>
        <v>0.69542802016280958</v>
      </c>
      <c r="W235" s="123">
        <f t="shared" si="114"/>
        <v>0.7206229552001272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0.23828877721489347</v>
      </c>
      <c r="C236" s="99">
        <f>RES_hhdet_fecs!C129</f>
        <v>0.29725606336389382</v>
      </c>
      <c r="D236" s="99">
        <f>RES_hhdet_fecs!D129</f>
        <v>0.23508961826580677</v>
      </c>
      <c r="E236" s="99">
        <f>RES_hhdet_fecs!E129</f>
        <v>0.79087027288328948</v>
      </c>
      <c r="F236" s="99">
        <f>RES_hhdet_fecs!F129</f>
        <v>0.24655457373688214</v>
      </c>
      <c r="G236" s="99">
        <f>RES_hhdet_fecs!G129</f>
        <v>0.353234750845072</v>
      </c>
      <c r="H236" s="99">
        <f>RES_hhdet_fecs!H129</f>
        <v>0.5069878485168634</v>
      </c>
      <c r="I236" s="99">
        <f>RES_hhdet_fecs!I129</f>
        <v>0.27340739089196964</v>
      </c>
      <c r="J236" s="99">
        <f>RES_hhdet_fecs!J129</f>
        <v>0.30384872648810379</v>
      </c>
      <c r="K236" s="99">
        <f>RES_hhdet_fecs!K129</f>
        <v>0.33335415974930704</v>
      </c>
      <c r="L236" s="99">
        <f>RES_hhdet_fecs!L129</f>
        <v>0.25462729535620099</v>
      </c>
      <c r="M236" s="99">
        <f>RES_hhdet_fecs!M129</f>
        <v>0.20810784592935666</v>
      </c>
      <c r="N236" s="99">
        <f>RES_hhdet_fecs!N129</f>
        <v>0.19143155968339565</v>
      </c>
      <c r="O236" s="99">
        <f>RES_hhdet_fecs!O129</f>
        <v>0.19824416842586537</v>
      </c>
      <c r="P236" s="99">
        <f>RES_hhdet_fecs!P129</f>
        <v>0.22860782800732143</v>
      </c>
      <c r="Q236" s="99">
        <f>RES_hhdet_fecs!Q129</f>
        <v>0.26121340854271602</v>
      </c>
      <c r="R236" s="99">
        <f>RES_hhdet_fecs!R129</f>
        <v>0.3440295633895567</v>
      </c>
      <c r="S236" s="99">
        <f>RES_hhdet_fecs!S129</f>
        <v>0.3934778931826684</v>
      </c>
      <c r="T236" s="99">
        <f>RES_hhdet_fecs!T129</f>
        <v>0.48512519555117567</v>
      </c>
      <c r="U236" s="99">
        <f>RES_hhdet_fecs!U129</f>
        <v>0.56240259575596507</v>
      </c>
      <c r="V236" s="99">
        <f>RES_hhdet_fecs!V129</f>
        <v>0.69542802016280958</v>
      </c>
      <c r="W236" s="99">
        <f>RES_hhdet_fecs!W129</f>
        <v>0.7206229552001272</v>
      </c>
      <c r="DA236" s="63" t="s">
        <v>2867</v>
      </c>
    </row>
    <row r="237" spans="1:105" ht="12" customHeight="1" x14ac:dyDescent="0.25">
      <c r="A237" s="121" t="s">
        <v>55</v>
      </c>
      <c r="B237" s="123">
        <v>10.970742455299389</v>
      </c>
      <c r="C237" s="123">
        <v>12.014526767149118</v>
      </c>
      <c r="D237" s="123">
        <v>13.114635293057001</v>
      </c>
      <c r="E237" s="123">
        <v>12.635137464611759</v>
      </c>
      <c r="F237" s="123">
        <v>12.382852911426406</v>
      </c>
      <c r="G237" s="123">
        <v>12.862791843391831</v>
      </c>
      <c r="H237" s="123">
        <v>14.292358394415663</v>
      </c>
      <c r="I237" s="123">
        <v>9.9771283544765517</v>
      </c>
      <c r="J237" s="123">
        <v>11.83011124217348</v>
      </c>
      <c r="K237" s="123">
        <v>11.039927574507725</v>
      </c>
      <c r="L237" s="123">
        <v>12.407780587289452</v>
      </c>
      <c r="M237" s="123">
        <v>13.405848868639167</v>
      </c>
      <c r="N237" s="123">
        <v>13.543043893868457</v>
      </c>
      <c r="O237" s="123">
        <v>13.825211661500433</v>
      </c>
      <c r="P237" s="123">
        <v>12.807248393175698</v>
      </c>
      <c r="Q237" s="123">
        <v>13.529906391342307</v>
      </c>
      <c r="R237" s="123">
        <v>13.624705640511065</v>
      </c>
      <c r="S237" s="123">
        <v>13.994977962272433</v>
      </c>
      <c r="T237" s="123">
        <v>14.269667104602332</v>
      </c>
      <c r="U237" s="123">
        <v>13.907291679115387</v>
      </c>
      <c r="V237" s="123">
        <v>14.338410554015537</v>
      </c>
      <c r="W237" s="123">
        <v>14.294377444402061</v>
      </c>
      <c r="DA237" s="130" t="s">
        <v>2868</v>
      </c>
    </row>
    <row r="238" spans="1:105" ht="12" customHeight="1" x14ac:dyDescent="0.25">
      <c r="A238" s="97" t="s">
        <v>128</v>
      </c>
      <c r="B238" s="99">
        <v>10.59802852715902</v>
      </c>
      <c r="C238" s="99">
        <v>11.813189444792046</v>
      </c>
      <c r="D238" s="99">
        <v>13.023299032864116</v>
      </c>
      <c r="E238" s="99">
        <v>12.470420586729849</v>
      </c>
      <c r="F238" s="99">
        <v>12.205011807639986</v>
      </c>
      <c r="G238" s="99">
        <v>12.798356540971636</v>
      </c>
      <c r="H238" s="99">
        <v>14.299550379668386</v>
      </c>
      <c r="I238" s="99">
        <v>9.6893653905902877</v>
      </c>
      <c r="J238" s="99">
        <v>11.654624182436896</v>
      </c>
      <c r="K238" s="99">
        <v>10.880475833196005</v>
      </c>
      <c r="L238" s="99">
        <v>12.257830981443018</v>
      </c>
      <c r="M238" s="99">
        <v>13.265443749692123</v>
      </c>
      <c r="N238" s="99">
        <v>13.332912719086913</v>
      </c>
      <c r="O238" s="99">
        <v>13.551887132042252</v>
      </c>
      <c r="P238" s="99">
        <v>12.60024156296174</v>
      </c>
      <c r="Q238" s="99">
        <v>13.331615513222998</v>
      </c>
      <c r="R238" s="99">
        <v>13.44304733049294</v>
      </c>
      <c r="S238" s="99">
        <v>13.772411414156004</v>
      </c>
      <c r="T238" s="99">
        <v>14.083296541724549</v>
      </c>
      <c r="U238" s="99">
        <v>13.72778656043752</v>
      </c>
      <c r="V238" s="99">
        <v>14.152005469880319</v>
      </c>
      <c r="W238" s="99">
        <v>14.177299177855577</v>
      </c>
      <c r="DA238" s="63" t="s">
        <v>2869</v>
      </c>
    </row>
    <row r="239" spans="1:105" ht="12" customHeight="1" x14ac:dyDescent="0.25">
      <c r="A239" s="97" t="s">
        <v>127</v>
      </c>
      <c r="B239" s="99">
        <v>9.206818753591822</v>
      </c>
      <c r="C239" s="99">
        <v>10.212393916500163</v>
      </c>
      <c r="D239" s="99">
        <v>11.232956598930977</v>
      </c>
      <c r="E239" s="99">
        <v>10.837456316778169</v>
      </c>
      <c r="F239" s="99">
        <v>10.61589173587033</v>
      </c>
      <c r="G239" s="99">
        <v>11.09368528679024</v>
      </c>
      <c r="H239" s="99">
        <v>12.375357514151808</v>
      </c>
      <c r="I239" s="99">
        <v>8.4964509244401381</v>
      </c>
      <c r="J239" s="99">
        <v>10.22790323287763</v>
      </c>
      <c r="K239" s="99">
        <v>9.5409540281948502</v>
      </c>
      <c r="L239" s="99">
        <v>11.171737988655563</v>
      </c>
      <c r="M239" s="99">
        <v>11.699807407717008</v>
      </c>
      <c r="N239" s="99">
        <v>11.956293688171996</v>
      </c>
      <c r="O239" s="99">
        <v>12.264537753170186</v>
      </c>
      <c r="P239" s="99">
        <v>11.285414275022976</v>
      </c>
      <c r="Q239" s="99">
        <v>12.020659054196043</v>
      </c>
      <c r="R239" s="99">
        <v>12.141146977168198</v>
      </c>
      <c r="S239" s="99">
        <v>12.549723672567701</v>
      </c>
      <c r="T239" s="99">
        <v>12.88678047859165</v>
      </c>
      <c r="U239" s="99">
        <v>12.588823890494707</v>
      </c>
      <c r="V239" s="99">
        <v>13.038101705711782</v>
      </c>
      <c r="W239" s="99">
        <v>13.095180483149264</v>
      </c>
      <c r="DA239" s="63" t="s">
        <v>2870</v>
      </c>
    </row>
    <row r="240" spans="1:105" ht="12" customHeight="1" x14ac:dyDescent="0.25">
      <c r="A240" s="100" t="s">
        <v>203</v>
      </c>
      <c r="B240" s="102">
        <v>2.7948117264658241</v>
      </c>
      <c r="C240" s="102">
        <v>2.7805113533484374</v>
      </c>
      <c r="D240" s="102">
        <v>2.7960673703695536</v>
      </c>
      <c r="E240" s="102">
        <v>2.9863248454012359</v>
      </c>
      <c r="F240" s="102">
        <v>2.8435713050263445</v>
      </c>
      <c r="G240" s="102">
        <v>2.7198983548534295</v>
      </c>
      <c r="H240" s="102">
        <v>2.8946649693276489</v>
      </c>
      <c r="I240" s="102">
        <v>2.3772900280019709</v>
      </c>
      <c r="J240" s="102">
        <v>2.6558767995118999</v>
      </c>
      <c r="K240" s="102">
        <v>2.2722439768625766</v>
      </c>
      <c r="L240" s="102">
        <v>5.4579094610163219</v>
      </c>
      <c r="M240" s="102">
        <v>2.6274022981027993</v>
      </c>
      <c r="N240" s="102">
        <v>3.3645317549454532</v>
      </c>
      <c r="O240" s="102">
        <v>3.5895944472607595</v>
      </c>
      <c r="P240" s="102">
        <v>2.3991666344396179</v>
      </c>
      <c r="Q240" s="102">
        <v>2.9204875003348989</v>
      </c>
      <c r="R240" s="102">
        <v>2.7349007249430026</v>
      </c>
      <c r="S240" s="102">
        <v>3.1563085839665397</v>
      </c>
      <c r="T240" s="102">
        <v>3.211771315042586</v>
      </c>
      <c r="U240" s="102">
        <v>2.8900249053512526</v>
      </c>
      <c r="V240" s="102">
        <v>3.0971080920546004</v>
      </c>
      <c r="W240" s="102">
        <v>3.1724557994744624</v>
      </c>
      <c r="DA240" s="131" t="s">
        <v>2871</v>
      </c>
    </row>
    <row r="241" spans="1:105" ht="12" customHeight="1" x14ac:dyDescent="0.25">
      <c r="A241" s="103" t="s">
        <v>52</v>
      </c>
      <c r="B241" s="105">
        <v>6.4120070271259975</v>
      </c>
      <c r="C241" s="105">
        <v>7.4318825631517269</v>
      </c>
      <c r="D241" s="105">
        <v>8.436889228561423</v>
      </c>
      <c r="E241" s="105">
        <v>7.8511314713769327</v>
      </c>
      <c r="F241" s="105">
        <v>7.7723204308439859</v>
      </c>
      <c r="G241" s="105">
        <v>8.3737869319368095</v>
      </c>
      <c r="H241" s="105">
        <v>9.4806925448241586</v>
      </c>
      <c r="I241" s="105">
        <v>6.1191608964381654</v>
      </c>
      <c r="J241" s="105">
        <v>7.5720264333657292</v>
      </c>
      <c r="K241" s="105">
        <v>7.2687100513322758</v>
      </c>
      <c r="L241" s="105">
        <v>5.7138285276392411</v>
      </c>
      <c r="M241" s="105">
        <v>9.0724051096142073</v>
      </c>
      <c r="N241" s="105">
        <v>8.5917619332265431</v>
      </c>
      <c r="O241" s="105">
        <v>8.6749433059094265</v>
      </c>
      <c r="P241" s="105">
        <v>8.8862476405833615</v>
      </c>
      <c r="Q241" s="105">
        <v>9.1001715538611432</v>
      </c>
      <c r="R241" s="105">
        <v>9.4062462522251966</v>
      </c>
      <c r="S241" s="105">
        <v>9.3934150886011629</v>
      </c>
      <c r="T241" s="105">
        <v>9.6750091635490651</v>
      </c>
      <c r="U241" s="105">
        <v>9.6987989851434548</v>
      </c>
      <c r="V241" s="105">
        <v>9.9409936136571808</v>
      </c>
      <c r="W241" s="105">
        <v>9.9227246836748009</v>
      </c>
      <c r="DA241" s="132" t="s">
        <v>2872</v>
      </c>
    </row>
    <row r="242" spans="1:105" ht="12" customHeight="1" x14ac:dyDescent="0.25">
      <c r="A242" s="106" t="s">
        <v>122</v>
      </c>
      <c r="B242" s="102">
        <v>15.64029580540374</v>
      </c>
      <c r="C242" s="102">
        <v>14.703879540751565</v>
      </c>
      <c r="D242" s="102">
        <v>14.612095449429129</v>
      </c>
      <c r="E242" s="102">
        <v>15.287953919957905</v>
      </c>
      <c r="F242" s="102">
        <v>15.209680507476257</v>
      </c>
      <c r="G242" s="102">
        <v>13.975374681746423</v>
      </c>
      <c r="H242" s="102">
        <v>14.35077495383995</v>
      </c>
      <c r="I242" s="102">
        <v>14.387427826970381</v>
      </c>
      <c r="J242" s="102">
        <v>14.567895892157519</v>
      </c>
      <c r="K242" s="102">
        <v>13.437828882013919</v>
      </c>
      <c r="L242" s="102">
        <v>14.603275840672392</v>
      </c>
      <c r="M242" s="102">
        <v>15.526804406081006</v>
      </c>
      <c r="N242" s="102">
        <v>16.366840750657783</v>
      </c>
      <c r="O242" s="102">
        <v>17.128957145582923</v>
      </c>
      <c r="P242" s="102">
        <v>15.220043316605686</v>
      </c>
      <c r="Q242" s="102">
        <v>15.882327544847422</v>
      </c>
      <c r="R242" s="102">
        <v>15.884364564041515</v>
      </c>
      <c r="S242" s="102">
        <v>16.681327160365672</v>
      </c>
      <c r="T242" s="102">
        <v>16.556184440281843</v>
      </c>
      <c r="U242" s="102">
        <v>16.093927277951988</v>
      </c>
      <c r="V242" s="102">
        <v>16.600839477403294</v>
      </c>
      <c r="W242" s="102">
        <v>16.032115174903499</v>
      </c>
      <c r="DA242" s="131" t="s">
        <v>2873</v>
      </c>
    </row>
    <row r="243" spans="1:105" ht="12" customHeight="1" x14ac:dyDescent="0.25">
      <c r="A243" s="107" t="s">
        <v>121</v>
      </c>
      <c r="B243" s="105">
        <v>11.938857273068381</v>
      </c>
      <c r="C243" s="105">
        <v>11.126256879288167</v>
      </c>
      <c r="D243" s="105">
        <v>10.972421392393647</v>
      </c>
      <c r="E243" s="105">
        <v>11.649880785389128</v>
      </c>
      <c r="F243" s="105">
        <v>11.61678028545176</v>
      </c>
      <c r="G243" s="105">
        <v>10.643590137267909</v>
      </c>
      <c r="H243" s="105">
        <v>10.959974864022113</v>
      </c>
      <c r="I243" s="105">
        <v>11.209008736501456</v>
      </c>
      <c r="J243" s="105">
        <v>11.278396730548062</v>
      </c>
      <c r="K243" s="105">
        <v>10.329975652793717</v>
      </c>
      <c r="L243" s="105">
        <v>12.215243638669538</v>
      </c>
      <c r="M243" s="105">
        <v>11.928622398290397</v>
      </c>
      <c r="N243" s="105">
        <v>12.897079833917426</v>
      </c>
      <c r="O243" s="105">
        <v>13.637114044210547</v>
      </c>
      <c r="P243" s="105">
        <v>11.841239460784088</v>
      </c>
      <c r="Q243" s="105">
        <v>12.513631534444063</v>
      </c>
      <c r="R243" s="105">
        <v>12.487563714117224</v>
      </c>
      <c r="S243" s="105">
        <v>13.313602062206865</v>
      </c>
      <c r="T243" s="105">
        <v>13.332215472005322</v>
      </c>
      <c r="U243" s="105">
        <v>13.04762819761528</v>
      </c>
      <c r="V243" s="105">
        <v>13.629942181975942</v>
      </c>
      <c r="W243" s="105">
        <v>13.259452470341619</v>
      </c>
      <c r="DA243" s="132" t="s">
        <v>2874</v>
      </c>
    </row>
    <row r="244" spans="1:105" ht="12" customHeight="1" x14ac:dyDescent="0.25">
      <c r="A244" s="108" t="s">
        <v>53</v>
      </c>
      <c r="B244" s="99">
        <v>4.1290196912437311</v>
      </c>
      <c r="C244" s="99">
        <v>3.4771022896407491</v>
      </c>
      <c r="D244" s="99">
        <v>3.1531811895124711</v>
      </c>
      <c r="E244" s="99">
        <v>3.6732604044512174</v>
      </c>
      <c r="F244" s="99">
        <v>3.5507951603769614</v>
      </c>
      <c r="G244" s="99">
        <v>2.9837181664661152</v>
      </c>
      <c r="H244" s="99">
        <v>2.9292090576290266</v>
      </c>
      <c r="I244" s="99">
        <v>3.557665704589978</v>
      </c>
      <c r="J244" s="99">
        <v>3.340322064549079</v>
      </c>
      <c r="K244" s="99">
        <v>2.8234961072235873</v>
      </c>
      <c r="L244" s="99">
        <v>6.5435167192396317</v>
      </c>
      <c r="M244" s="99">
        <v>3.0872332060915797</v>
      </c>
      <c r="N244" s="99">
        <v>4.1426372380025098</v>
      </c>
      <c r="O244" s="99">
        <v>4.5402654650226726</v>
      </c>
      <c r="P244" s="99">
        <v>2.9083272064277721</v>
      </c>
      <c r="Q244" s="99">
        <v>3.4935456038662136</v>
      </c>
      <c r="R244" s="99">
        <v>3.2407834200506738</v>
      </c>
      <c r="S244" s="99">
        <v>3.8253787885915398</v>
      </c>
      <c r="T244" s="99">
        <v>3.7569283331431742</v>
      </c>
      <c r="U244" s="99">
        <v>3.3728776130388689</v>
      </c>
      <c r="V244" s="99">
        <v>3.6304088993915355</v>
      </c>
      <c r="W244" s="99">
        <v>3.6003438003268142</v>
      </c>
      <c r="DA244" s="63" t="s">
        <v>2875</v>
      </c>
    </row>
    <row r="245" spans="1:105" ht="12" customHeight="1" x14ac:dyDescent="0.25">
      <c r="A245" s="108" t="s">
        <v>52</v>
      </c>
      <c r="B245" s="99">
        <v>7.8098375818246497</v>
      </c>
      <c r="C245" s="99">
        <v>7.64915458964742</v>
      </c>
      <c r="D245" s="99">
        <v>7.8192402028811756</v>
      </c>
      <c r="E245" s="99">
        <v>7.9766203809379093</v>
      </c>
      <c r="F245" s="99">
        <v>8.0659851250747998</v>
      </c>
      <c r="G245" s="99">
        <v>7.6598719708017935</v>
      </c>
      <c r="H245" s="99">
        <v>8.0307658063930898</v>
      </c>
      <c r="I245" s="99">
        <v>7.6513430319114786</v>
      </c>
      <c r="J245" s="99">
        <v>7.9380746659989825</v>
      </c>
      <c r="K245" s="99">
        <v>7.5064795455701274</v>
      </c>
      <c r="L245" s="99">
        <v>5.6717269194299043</v>
      </c>
      <c r="M245" s="99">
        <v>8.8413891921988164</v>
      </c>
      <c r="N245" s="99">
        <v>8.7544425959149166</v>
      </c>
      <c r="O245" s="99">
        <v>9.0968485791878759</v>
      </c>
      <c r="P245" s="99">
        <v>8.9329122543563155</v>
      </c>
      <c r="Q245" s="99">
        <v>9.0200859305778476</v>
      </c>
      <c r="R245" s="99">
        <v>9.2467802940665518</v>
      </c>
      <c r="S245" s="99">
        <v>9.4882232736153256</v>
      </c>
      <c r="T245" s="99">
        <v>9.5752871388621497</v>
      </c>
      <c r="U245" s="99">
        <v>9.6747505845764117</v>
      </c>
      <c r="V245" s="99">
        <v>9.9995332825844088</v>
      </c>
      <c r="W245" s="99">
        <v>9.6591086700148026</v>
      </c>
      <c r="DA245" s="63" t="s">
        <v>2876</v>
      </c>
    </row>
    <row r="246" spans="1:105" ht="12" customHeight="1" x14ac:dyDescent="0.25">
      <c r="A246" s="121" t="s">
        <v>54</v>
      </c>
      <c r="B246" s="123">
        <v>9.5441056682812633</v>
      </c>
      <c r="C246" s="123">
        <v>9.4544320371846382</v>
      </c>
      <c r="D246" s="123">
        <v>9.5109166533803933</v>
      </c>
      <c r="E246" s="123">
        <v>9.0893937817938912</v>
      </c>
      <c r="F246" s="123">
        <v>8.2078150751282664</v>
      </c>
      <c r="G246" s="123">
        <v>8.3595468140876577</v>
      </c>
      <c r="H246" s="123">
        <v>8.4029811167119899</v>
      </c>
      <c r="I246" s="123">
        <v>8.7740963190320862</v>
      </c>
      <c r="J246" s="123">
        <v>8.6905039338990218</v>
      </c>
      <c r="K246" s="123">
        <v>7.4182168345651274</v>
      </c>
      <c r="L246" s="123">
        <v>8.824438941033625</v>
      </c>
      <c r="M246" s="123">
        <v>8.7061232753379052</v>
      </c>
      <c r="N246" s="123">
        <v>8.9782593161597273</v>
      </c>
      <c r="O246" s="123">
        <v>9.0945316998271064</v>
      </c>
      <c r="P246" s="123">
        <v>8.0528052999516291</v>
      </c>
      <c r="Q246" s="123">
        <v>8.2737492936010195</v>
      </c>
      <c r="R246" s="123">
        <v>7.8459563343438141</v>
      </c>
      <c r="S246" s="123">
        <v>8.2214135178298218</v>
      </c>
      <c r="T246" s="123">
        <v>8.0618310724387303</v>
      </c>
      <c r="U246" s="123">
        <v>7.7784998135442649</v>
      </c>
      <c r="V246" s="123">
        <v>8.0180327645214522</v>
      </c>
      <c r="W246" s="123">
        <v>7.4305038559133081</v>
      </c>
      <c r="DA246" s="130" t="s">
        <v>2877</v>
      </c>
    </row>
    <row r="247" spans="1:105" ht="12" customHeight="1" x14ac:dyDescent="0.25">
      <c r="A247" s="97" t="s">
        <v>50</v>
      </c>
      <c r="B247" s="99">
        <v>10.824496322089546</v>
      </c>
      <c r="C247" s="99">
        <v>10.361254067895942</v>
      </c>
      <c r="D247" s="99">
        <v>10.554237046075881</v>
      </c>
      <c r="E247" s="99">
        <v>9.8964312313056517</v>
      </c>
      <c r="F247" s="99">
        <v>9.6837663364148963</v>
      </c>
      <c r="G247" s="99">
        <v>9.4079624739966619</v>
      </c>
      <c r="H247" s="99">
        <v>9.3511624604934127</v>
      </c>
      <c r="I247" s="99">
        <v>9.8873181253828779</v>
      </c>
      <c r="J247" s="99">
        <v>9.2874330047488431</v>
      </c>
      <c r="K247" s="99">
        <v>9.4248447704261267</v>
      </c>
      <c r="L247" s="99">
        <v>9.6999254717862087</v>
      </c>
      <c r="M247" s="99">
        <v>10.190927597782721</v>
      </c>
      <c r="N247" s="99">
        <v>10.057834603694172</v>
      </c>
      <c r="O247" s="99">
        <v>10.055358764779038</v>
      </c>
      <c r="P247" s="99">
        <v>10.022125671822588</v>
      </c>
      <c r="Q247" s="99">
        <v>9.8498203279004368</v>
      </c>
      <c r="R247" s="99">
        <v>9.0392513928407876</v>
      </c>
      <c r="S247" s="99">
        <v>9.7686314354162374</v>
      </c>
      <c r="T247" s="99">
        <v>9.737672502632023</v>
      </c>
      <c r="U247" s="99">
        <v>9.5138982905589611</v>
      </c>
      <c r="V247" s="99">
        <v>10.051643341992474</v>
      </c>
      <c r="W247" s="99">
        <v>9.1420127887911153</v>
      </c>
      <c r="DA247" s="63" t="s">
        <v>2878</v>
      </c>
    </row>
    <row r="248" spans="1:105" ht="12" customHeight="1" x14ac:dyDescent="0.25">
      <c r="A248" s="109" t="s">
        <v>120</v>
      </c>
      <c r="B248" s="110">
        <v>8.456421832102345</v>
      </c>
      <c r="C248" s="110">
        <v>8.6970513935236937</v>
      </c>
      <c r="D248" s="110">
        <v>8.6374910367882975</v>
      </c>
      <c r="E248" s="110">
        <v>8.4140944939089763</v>
      </c>
      <c r="F248" s="110">
        <v>6.9379940094730506</v>
      </c>
      <c r="G248" s="110">
        <v>7.4728240682161999</v>
      </c>
      <c r="H248" s="110">
        <v>7.6357074585908649</v>
      </c>
      <c r="I248" s="110">
        <v>7.8800291199479613</v>
      </c>
      <c r="J248" s="110">
        <v>8.2174275661056804</v>
      </c>
      <c r="K248" s="110">
        <v>5.8875804104775451</v>
      </c>
      <c r="L248" s="110">
        <v>8.2193684669774232</v>
      </c>
      <c r="M248" s="110">
        <v>7.7768712672502378</v>
      </c>
      <c r="N248" s="110">
        <v>8.3723187323937065</v>
      </c>
      <c r="O248" s="110">
        <v>8.580732117399922</v>
      </c>
      <c r="P248" s="110">
        <v>7.0157337141753553</v>
      </c>
      <c r="Q248" s="110">
        <v>7.475937567091048</v>
      </c>
      <c r="R248" s="110">
        <v>7.291878033096606</v>
      </c>
      <c r="S248" s="110">
        <v>7.5645445463711871</v>
      </c>
      <c r="T248" s="110">
        <v>7.4102188408916767</v>
      </c>
      <c r="U248" s="110">
        <v>7.1582745998976103</v>
      </c>
      <c r="V248" s="110">
        <v>7.3351075443778795</v>
      </c>
      <c r="W248" s="110">
        <v>6.8800021429730931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91.203916146035311</v>
      </c>
      <c r="C250" s="118">
        <f t="shared" si="115"/>
        <v>109.29009251892747</v>
      </c>
      <c r="D250" s="118">
        <f t="shared" si="115"/>
        <v>113.7818539996625</v>
      </c>
      <c r="E250" s="118">
        <f t="shared" si="115"/>
        <v>111.30961056127215</v>
      </c>
      <c r="F250" s="118">
        <f t="shared" si="115"/>
        <v>112.15133175945576</v>
      </c>
      <c r="G250" s="118">
        <f t="shared" si="115"/>
        <v>121.02835274175163</v>
      </c>
      <c r="H250" s="118">
        <f t="shared" si="115"/>
        <v>125.77259632869631</v>
      </c>
      <c r="I250" s="118">
        <f t="shared" si="115"/>
        <v>81.38713828293659</v>
      </c>
      <c r="J250" s="118">
        <f t="shared" si="115"/>
        <v>102.84047131251496</v>
      </c>
      <c r="K250" s="118">
        <f t="shared" si="115"/>
        <v>101.22699832354779</v>
      </c>
      <c r="L250" s="118">
        <f t="shared" si="115"/>
        <v>112.77553842458953</v>
      </c>
      <c r="M250" s="118">
        <f t="shared" si="115"/>
        <v>96.362619102321943</v>
      </c>
      <c r="N250" s="118">
        <f t="shared" si="115"/>
        <v>107.12817770351292</v>
      </c>
      <c r="O250" s="118">
        <f t="shared" si="115"/>
        <v>114.17674480716205</v>
      </c>
      <c r="P250" s="118">
        <f t="shared" si="115"/>
        <v>90.616449052937952</v>
      </c>
      <c r="Q250" s="118">
        <f t="shared" si="115"/>
        <v>99.203705593509625</v>
      </c>
      <c r="R250" s="118">
        <f t="shared" ref="R250:V250" si="116">R251+R254+R256+R265</f>
        <v>103.75376564616279</v>
      </c>
      <c r="S250" s="118">
        <f t="shared" si="116"/>
        <v>101.61316459898487</v>
      </c>
      <c r="T250" s="118">
        <f t="shared" si="116"/>
        <v>100.96205241448924</v>
      </c>
      <c r="U250" s="118">
        <f t="shared" si="116"/>
        <v>100.4233233834551</v>
      </c>
      <c r="V250" s="118">
        <f t="shared" si="116"/>
        <v>96.982258624941522</v>
      </c>
      <c r="W250" s="118">
        <f t="shared" ref="W250" si="117">W251+W254+W256+W265</f>
        <v>109.08548618351244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75.39718713375234</v>
      </c>
      <c r="C251" s="123">
        <f t="shared" si="118"/>
        <v>92.472735375561996</v>
      </c>
      <c r="D251" s="123">
        <f t="shared" si="118"/>
        <v>96.059149810866344</v>
      </c>
      <c r="E251" s="123">
        <f t="shared" si="118"/>
        <v>93.044747636646392</v>
      </c>
      <c r="F251" s="123">
        <f t="shared" si="118"/>
        <v>95.816070574461591</v>
      </c>
      <c r="G251" s="123">
        <f t="shared" si="118"/>
        <v>103.82181039120935</v>
      </c>
      <c r="H251" s="123">
        <f t="shared" si="118"/>
        <v>106.85352455646778</v>
      </c>
      <c r="I251" s="123">
        <f t="shared" si="118"/>
        <v>66.311311310466834</v>
      </c>
      <c r="J251" s="123">
        <f t="shared" si="118"/>
        <v>86.102143992946083</v>
      </c>
      <c r="K251" s="123">
        <f t="shared" si="118"/>
        <v>86.009564481375563</v>
      </c>
      <c r="L251" s="123">
        <f t="shared" si="118"/>
        <v>95.43947264388234</v>
      </c>
      <c r="M251" s="123">
        <f t="shared" si="118"/>
        <v>78.276711340975496</v>
      </c>
      <c r="N251" s="123">
        <f t="shared" si="118"/>
        <v>88.564554741114023</v>
      </c>
      <c r="O251" s="123">
        <f t="shared" si="118"/>
        <v>95.100470971361489</v>
      </c>
      <c r="P251" s="123">
        <f t="shared" si="118"/>
        <v>73.07427183093894</v>
      </c>
      <c r="Q251" s="123">
        <f t="shared" si="118"/>
        <v>80.656749522065141</v>
      </c>
      <c r="R251" s="123">
        <f t="shared" ref="R251:V251" si="119">SUM(R252:R253)</f>
        <v>84.990035086879345</v>
      </c>
      <c r="S251" s="123">
        <f t="shared" si="119"/>
        <v>81.89989259020642</v>
      </c>
      <c r="T251" s="123">
        <f t="shared" si="119"/>
        <v>80.573621120463912</v>
      </c>
      <c r="U251" s="123">
        <f t="shared" si="119"/>
        <v>80.05293781026856</v>
      </c>
      <c r="V251" s="123">
        <f t="shared" si="119"/>
        <v>75.346245589427639</v>
      </c>
      <c r="W251" s="123">
        <f t="shared" ref="W251" si="120">SUM(W252:W253)</f>
        <v>87.640871289758906</v>
      </c>
      <c r="DA251" s="130" t="s">
        <v>3031</v>
      </c>
    </row>
    <row r="252" spans="1:105" ht="12" customHeight="1" x14ac:dyDescent="0.25">
      <c r="A252" s="97" t="s">
        <v>203</v>
      </c>
      <c r="B252" s="99">
        <v>75.020744685146511</v>
      </c>
      <c r="C252" s="99">
        <v>92.022811915327779</v>
      </c>
      <c r="D252" s="99">
        <v>95.598002167397553</v>
      </c>
      <c r="E252" s="99">
        <v>92.618622074588416</v>
      </c>
      <c r="F252" s="99">
        <v>95.37367257070396</v>
      </c>
      <c r="G252" s="99">
        <v>103.35319177054731</v>
      </c>
      <c r="H252" s="99">
        <v>106.37979220259898</v>
      </c>
      <c r="I252" s="99">
        <v>66.017364902062525</v>
      </c>
      <c r="J252" s="99">
        <v>85.726145520386282</v>
      </c>
      <c r="K252" s="99">
        <v>85.644737258123854</v>
      </c>
      <c r="L252" s="99">
        <v>95.036884230753699</v>
      </c>
      <c r="M252" s="99">
        <v>77.950222572355315</v>
      </c>
      <c r="N252" s="99">
        <v>88.198752166968788</v>
      </c>
      <c r="O252" s="99">
        <v>94.71115730738687</v>
      </c>
      <c r="P252" s="99">
        <v>72.77671066836146</v>
      </c>
      <c r="Q252" s="99">
        <v>80.32997441535997</v>
      </c>
      <c r="R252" s="99">
        <v>84.647315872275229</v>
      </c>
      <c r="S252" s="99">
        <v>81.571197470822682</v>
      </c>
      <c r="T252" s="99">
        <v>80.251515511763529</v>
      </c>
      <c r="U252" s="99">
        <v>79.733931105088118</v>
      </c>
      <c r="V252" s="99">
        <v>75.046867929189062</v>
      </c>
      <c r="W252" s="99">
        <v>87.293369886044445</v>
      </c>
      <c r="DA252" s="63" t="s">
        <v>3032</v>
      </c>
    </row>
    <row r="253" spans="1:105" ht="12" customHeight="1" x14ac:dyDescent="0.25">
      <c r="A253" s="97" t="s">
        <v>53</v>
      </c>
      <c r="B253" s="99">
        <v>0.37644244860582526</v>
      </c>
      <c r="C253" s="99">
        <v>0.44992346023421248</v>
      </c>
      <c r="D253" s="99">
        <v>0.46114764346879489</v>
      </c>
      <c r="E253" s="99">
        <v>0.42612556205798086</v>
      </c>
      <c r="F253" s="99">
        <v>0.44239800375763572</v>
      </c>
      <c r="G253" s="99">
        <v>0.46861862066204024</v>
      </c>
      <c r="H253" s="99">
        <v>0.47373235386879792</v>
      </c>
      <c r="I253" s="99">
        <v>0.29394640840431507</v>
      </c>
      <c r="J253" s="99">
        <v>0.3759984725597994</v>
      </c>
      <c r="K253" s="99">
        <v>0.36482722325171346</v>
      </c>
      <c r="L253" s="99">
        <v>0.40258841312863736</v>
      </c>
      <c r="M253" s="99">
        <v>0.32648876862017739</v>
      </c>
      <c r="N253" s="99">
        <v>0.36580257414523359</v>
      </c>
      <c r="O253" s="99">
        <v>0.38931366397461337</v>
      </c>
      <c r="P253" s="99">
        <v>0.29756116257748694</v>
      </c>
      <c r="Q253" s="99">
        <v>0.32677510670517629</v>
      </c>
      <c r="R253" s="99">
        <v>0.3427192146041218</v>
      </c>
      <c r="S253" s="99">
        <v>0.32869511938373192</v>
      </c>
      <c r="T253" s="99">
        <v>0.32210560870038807</v>
      </c>
      <c r="U253" s="99">
        <v>0.31900670518043683</v>
      </c>
      <c r="V253" s="99">
        <v>0.29937766023857187</v>
      </c>
      <c r="W253" s="99">
        <v>0.34750140371445448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0.4320188451848273</v>
      </c>
      <c r="C254" s="123">
        <f t="shared" si="121"/>
        <v>0.56031794085513775</v>
      </c>
      <c r="D254" s="123">
        <f t="shared" si="121"/>
        <v>0.46350014847960025</v>
      </c>
      <c r="E254" s="123">
        <f t="shared" si="121"/>
        <v>1.6324303948730032</v>
      </c>
      <c r="F254" s="123">
        <f t="shared" si="121"/>
        <v>0.53725680240009932</v>
      </c>
      <c r="G254" s="123">
        <f t="shared" si="121"/>
        <v>0.81505970601414757</v>
      </c>
      <c r="H254" s="123">
        <f t="shared" si="121"/>
        <v>1.2440429352317259</v>
      </c>
      <c r="I254" s="123">
        <f t="shared" si="121"/>
        <v>0.69033588734402618</v>
      </c>
      <c r="J254" s="123">
        <f t="shared" si="121"/>
        <v>0.77337255890076628</v>
      </c>
      <c r="K254" s="123">
        <f t="shared" si="121"/>
        <v>0.86196269276038451</v>
      </c>
      <c r="L254" s="123">
        <f t="shared" si="121"/>
        <v>0.67010735928186449</v>
      </c>
      <c r="M254" s="123">
        <f t="shared" si="121"/>
        <v>0.57111653437930676</v>
      </c>
      <c r="N254" s="123">
        <f t="shared" si="121"/>
        <v>0.56429047425353773</v>
      </c>
      <c r="O254" s="123">
        <f t="shared" si="121"/>
        <v>0.63519529333614777</v>
      </c>
      <c r="P254" s="123">
        <f t="shared" si="121"/>
        <v>0.76506970388376461</v>
      </c>
      <c r="Q254" s="123">
        <f t="shared" si="121"/>
        <v>0.89024411686062455</v>
      </c>
      <c r="R254" s="123">
        <f t="shared" si="121"/>
        <v>1.1962754241897033</v>
      </c>
      <c r="S254" s="123">
        <f t="shared" si="121"/>
        <v>1.4094723578211528</v>
      </c>
      <c r="T254" s="123">
        <f t="shared" si="121"/>
        <v>1.7863143804707393</v>
      </c>
      <c r="U254" s="123">
        <f t="shared" si="121"/>
        <v>2.1283988506751554</v>
      </c>
      <c r="V254" s="123">
        <f t="shared" si="121"/>
        <v>2.6857207399267615</v>
      </c>
      <c r="W254" s="123">
        <f t="shared" si="121"/>
        <v>2.8359356305857482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0.4320188451848273</v>
      </c>
      <c r="C255" s="99">
        <f>RES_hhdet_tess!C129</f>
        <v>0.56031794085513775</v>
      </c>
      <c r="D255" s="99">
        <f>RES_hhdet_tess!D129</f>
        <v>0.46350014847960025</v>
      </c>
      <c r="E255" s="99">
        <f>RES_hhdet_tess!E129</f>
        <v>1.6324303948730032</v>
      </c>
      <c r="F255" s="99">
        <f>RES_hhdet_tess!F129</f>
        <v>0.53725680240009932</v>
      </c>
      <c r="G255" s="99">
        <f>RES_hhdet_tess!G129</f>
        <v>0.81505970601414757</v>
      </c>
      <c r="H255" s="99">
        <f>RES_hhdet_tess!H129</f>
        <v>1.2440429352317259</v>
      </c>
      <c r="I255" s="99">
        <f>RES_hhdet_tess!I129</f>
        <v>0.69033588734402618</v>
      </c>
      <c r="J255" s="99">
        <f>RES_hhdet_tess!J129</f>
        <v>0.77337255890076628</v>
      </c>
      <c r="K255" s="99">
        <f>RES_hhdet_tess!K129</f>
        <v>0.86196269276038451</v>
      </c>
      <c r="L255" s="99">
        <f>RES_hhdet_tess!L129</f>
        <v>0.67010735928186449</v>
      </c>
      <c r="M255" s="99">
        <f>RES_hhdet_tess!M129</f>
        <v>0.57111653437930676</v>
      </c>
      <c r="N255" s="99">
        <f>RES_hhdet_tess!N129</f>
        <v>0.56429047425353773</v>
      </c>
      <c r="O255" s="99">
        <f>RES_hhdet_tess!O129</f>
        <v>0.63519529333614777</v>
      </c>
      <c r="P255" s="99">
        <f>RES_hhdet_tess!P129</f>
        <v>0.76506970388376461</v>
      </c>
      <c r="Q255" s="99">
        <f>RES_hhdet_tess!Q129</f>
        <v>0.89024411686062455</v>
      </c>
      <c r="R255" s="99">
        <f>RES_hhdet_tess!R129</f>
        <v>1.1962754241897033</v>
      </c>
      <c r="S255" s="99">
        <f>RES_hhdet_tess!S129</f>
        <v>1.4094723578211528</v>
      </c>
      <c r="T255" s="99">
        <f>RES_hhdet_tess!T129</f>
        <v>1.7863143804707393</v>
      </c>
      <c r="U255" s="99">
        <f>RES_hhdet_tess!U129</f>
        <v>2.1283988506751554</v>
      </c>
      <c r="V255" s="99">
        <f>RES_hhdet_tess!V129</f>
        <v>2.6857207399267615</v>
      </c>
      <c r="W255" s="99">
        <f>RES_hhdet_tess!W129</f>
        <v>2.8359356305857482</v>
      </c>
      <c r="DA255" s="63" t="s">
        <v>3035</v>
      </c>
    </row>
    <row r="256" spans="1:105" ht="12" customHeight="1" x14ac:dyDescent="0.25">
      <c r="A256" s="121" t="s">
        <v>55</v>
      </c>
      <c r="B256" s="123">
        <v>8.8531751451860696</v>
      </c>
      <c r="C256" s="123">
        <v>9.7515620455416023</v>
      </c>
      <c r="D256" s="123">
        <v>10.708482020668818</v>
      </c>
      <c r="E256" s="123">
        <v>10.341984089341191</v>
      </c>
      <c r="F256" s="123">
        <v>10.163071866360692</v>
      </c>
      <c r="G256" s="123">
        <v>10.597702538813699</v>
      </c>
      <c r="H256" s="123">
        <v>11.808642506965178</v>
      </c>
      <c r="I256" s="123">
        <v>8.2566651860037528</v>
      </c>
      <c r="J256" s="123">
        <v>9.8523809083807183</v>
      </c>
      <c r="K256" s="123">
        <v>9.2223023122294574</v>
      </c>
      <c r="L256" s="123">
        <v>10.406408146211019</v>
      </c>
      <c r="M256" s="123">
        <v>11.325185338502246</v>
      </c>
      <c r="N256" s="123">
        <v>11.527252338099457</v>
      </c>
      <c r="O256" s="123">
        <v>11.839696286873371</v>
      </c>
      <c r="P256" s="123">
        <v>10.985653282349896</v>
      </c>
      <c r="Q256" s="123">
        <v>11.651202942198662</v>
      </c>
      <c r="R256" s="123">
        <v>11.799597778765449</v>
      </c>
      <c r="S256" s="123">
        <v>12.199117209685612</v>
      </c>
      <c r="T256" s="123">
        <v>12.529984715119802</v>
      </c>
      <c r="U256" s="123">
        <v>12.29070314705096</v>
      </c>
      <c r="V256" s="123">
        <v>12.738705295425452</v>
      </c>
      <c r="W256" s="123">
        <v>12.775850902622798</v>
      </c>
      <c r="DA256" s="130" t="s">
        <v>3036</v>
      </c>
    </row>
    <row r="257" spans="1:105" ht="12" customHeight="1" x14ac:dyDescent="0.25">
      <c r="A257" s="97" t="s">
        <v>128</v>
      </c>
      <c r="B257" s="99">
        <v>8.7085409934770386</v>
      </c>
      <c r="C257" s="99">
        <v>9.7307308770051115</v>
      </c>
      <c r="D257" s="99">
        <v>10.758168431905004</v>
      </c>
      <c r="E257" s="99">
        <v>10.331777506464595</v>
      </c>
      <c r="F257" s="99">
        <v>10.139217883998773</v>
      </c>
      <c r="G257" s="99">
        <v>10.654331314440498</v>
      </c>
      <c r="H257" s="99">
        <v>11.923450879910741</v>
      </c>
      <c r="I257" s="99">
        <v>8.1279985056861612</v>
      </c>
      <c r="J257" s="99">
        <v>9.8224328737740461</v>
      </c>
      <c r="K257" s="99">
        <v>9.2027312474476712</v>
      </c>
      <c r="L257" s="99">
        <v>10.411154929940853</v>
      </c>
      <c r="M257" s="99">
        <v>11.347814959373489</v>
      </c>
      <c r="N257" s="99">
        <v>11.509067298745773</v>
      </c>
      <c r="O257" s="99">
        <v>11.789320724097154</v>
      </c>
      <c r="P257" s="99">
        <v>10.980721052283638</v>
      </c>
      <c r="Q257" s="99">
        <v>11.661588953407657</v>
      </c>
      <c r="R257" s="99">
        <v>11.818780186798124</v>
      </c>
      <c r="S257" s="99">
        <v>12.188347170034405</v>
      </c>
      <c r="T257" s="99">
        <v>12.542043200256213</v>
      </c>
      <c r="U257" s="99">
        <v>12.293745624040122</v>
      </c>
      <c r="V257" s="99">
        <v>12.732004002810788</v>
      </c>
      <c r="W257" s="99">
        <v>12.804822888241922</v>
      </c>
      <c r="DA257" s="63" t="s">
        <v>3037</v>
      </c>
    </row>
    <row r="258" spans="1:105" ht="12" customHeight="1" x14ac:dyDescent="0.25">
      <c r="A258" s="97" t="s">
        <v>127</v>
      </c>
      <c r="B258" s="99">
        <v>8.7085409934770368</v>
      </c>
      <c r="C258" s="99">
        <v>9.730578878688652</v>
      </c>
      <c r="D258" s="99">
        <v>10.757896838338066</v>
      </c>
      <c r="E258" s="99">
        <v>10.331837639771134</v>
      </c>
      <c r="F258" s="99">
        <v>10.139391919374027</v>
      </c>
      <c r="G258" s="99">
        <v>10.653648255504121</v>
      </c>
      <c r="H258" s="99">
        <v>11.922908522173994</v>
      </c>
      <c r="I258" s="99">
        <v>8.1275395629391696</v>
      </c>
      <c r="J258" s="99">
        <v>9.8219772021002036</v>
      </c>
      <c r="K258" s="99">
        <v>9.2023403633137768</v>
      </c>
      <c r="L258" s="99">
        <v>10.402169880945626</v>
      </c>
      <c r="M258" s="99">
        <v>11.343455082232836</v>
      </c>
      <c r="N258" s="99">
        <v>11.506822163880699</v>
      </c>
      <c r="O258" s="99">
        <v>11.791004482157168</v>
      </c>
      <c r="P258" s="99">
        <v>10.977595154241861</v>
      </c>
      <c r="Q258" s="99">
        <v>11.656894621459774</v>
      </c>
      <c r="R258" s="99">
        <v>11.813932312260707</v>
      </c>
      <c r="S258" s="99">
        <v>12.184410610547468</v>
      </c>
      <c r="T258" s="99">
        <v>12.53739100482437</v>
      </c>
      <c r="U258" s="99">
        <v>12.289584792402131</v>
      </c>
      <c r="V258" s="99">
        <v>12.728337330164319</v>
      </c>
      <c r="W258" s="99">
        <v>12.797776036379336</v>
      </c>
      <c r="DA258" s="63" t="s">
        <v>3038</v>
      </c>
    </row>
    <row r="259" spans="1:105" ht="12" customHeight="1" x14ac:dyDescent="0.25">
      <c r="A259" s="100" t="s">
        <v>203</v>
      </c>
      <c r="B259" s="102">
        <v>2.2965339663510389</v>
      </c>
      <c r="C259" s="102">
        <v>2.2986963155369251</v>
      </c>
      <c r="D259" s="102">
        <v>2.3210076097766428</v>
      </c>
      <c r="E259" s="102">
        <v>2.4807061683941987</v>
      </c>
      <c r="F259" s="102">
        <v>2.3670714885300419</v>
      </c>
      <c r="G259" s="102">
        <v>2.2798613235673146</v>
      </c>
      <c r="H259" s="102">
        <v>2.4422159773498349</v>
      </c>
      <c r="I259" s="102">
        <v>2.0083786665010033</v>
      </c>
      <c r="J259" s="102">
        <v>2.249950768734474</v>
      </c>
      <c r="K259" s="102">
        <v>1.9336303119815015</v>
      </c>
      <c r="L259" s="102">
        <v>4.6883413533063854</v>
      </c>
      <c r="M259" s="102">
        <v>2.2710499726186293</v>
      </c>
      <c r="N259" s="102">
        <v>2.9150602306541589</v>
      </c>
      <c r="O259" s="102">
        <v>3.1160611762477415</v>
      </c>
      <c r="P259" s="102">
        <v>2.0913475136585031</v>
      </c>
      <c r="Q259" s="102">
        <v>2.5567230675986305</v>
      </c>
      <c r="R259" s="102">
        <v>2.4076860600355126</v>
      </c>
      <c r="S259" s="102">
        <v>2.7909955219463036</v>
      </c>
      <c r="T259" s="102">
        <v>2.862381841275305</v>
      </c>
      <c r="U259" s="102">
        <v>2.5907858072586762</v>
      </c>
      <c r="V259" s="102">
        <v>2.7873437165071389</v>
      </c>
      <c r="W259" s="102">
        <v>2.8750513527045367</v>
      </c>
      <c r="DA259" s="131" t="s">
        <v>3039</v>
      </c>
    </row>
    <row r="260" spans="1:105" ht="12" customHeight="1" x14ac:dyDescent="0.25">
      <c r="A260" s="103" t="s">
        <v>52</v>
      </c>
      <c r="B260" s="105">
        <v>6.4120070271259975</v>
      </c>
      <c r="C260" s="105">
        <v>7.4318825631517269</v>
      </c>
      <c r="D260" s="105">
        <v>8.436889228561423</v>
      </c>
      <c r="E260" s="105">
        <v>7.8511314713769327</v>
      </c>
      <c r="F260" s="105">
        <v>7.7723204308439859</v>
      </c>
      <c r="G260" s="105">
        <v>8.3737869319368095</v>
      </c>
      <c r="H260" s="105">
        <v>9.4806925448241586</v>
      </c>
      <c r="I260" s="105">
        <v>6.1191608964381654</v>
      </c>
      <c r="J260" s="105">
        <v>7.5720264333657292</v>
      </c>
      <c r="K260" s="105">
        <v>7.2687100513322758</v>
      </c>
      <c r="L260" s="105">
        <v>5.7138285276392411</v>
      </c>
      <c r="M260" s="105">
        <v>9.0724051096142073</v>
      </c>
      <c r="N260" s="105">
        <v>8.5917619332265431</v>
      </c>
      <c r="O260" s="105">
        <v>8.6749433059094265</v>
      </c>
      <c r="P260" s="105">
        <v>8.8862476405833615</v>
      </c>
      <c r="Q260" s="105">
        <v>9.1001715538611432</v>
      </c>
      <c r="R260" s="105">
        <v>9.4062462522251966</v>
      </c>
      <c r="S260" s="105">
        <v>9.3934150886011629</v>
      </c>
      <c r="T260" s="105">
        <v>9.6750091635490651</v>
      </c>
      <c r="U260" s="105">
        <v>9.6987989851434548</v>
      </c>
      <c r="V260" s="105">
        <v>9.9409936136571808</v>
      </c>
      <c r="W260" s="105">
        <v>9.9227246836748009</v>
      </c>
      <c r="DA260" s="132" t="s">
        <v>3040</v>
      </c>
    </row>
    <row r="261" spans="1:105" ht="12" customHeight="1" x14ac:dyDescent="0.25">
      <c r="A261" s="106" t="s">
        <v>122</v>
      </c>
      <c r="B261" s="102">
        <v>10.611175404058132</v>
      </c>
      <c r="C261" s="102">
        <v>10.016005176129573</v>
      </c>
      <c r="D261" s="102">
        <v>9.9685416704689427</v>
      </c>
      <c r="E261" s="102">
        <v>10.497884882963556</v>
      </c>
      <c r="F261" s="102">
        <v>10.52370224861615</v>
      </c>
      <c r="G261" s="102">
        <v>9.7429925383468809</v>
      </c>
      <c r="H261" s="102">
        <v>10.089114009798948</v>
      </c>
      <c r="I261" s="102">
        <v>10.156941544799183</v>
      </c>
      <c r="J261" s="102">
        <v>10.289291886259004</v>
      </c>
      <c r="K261" s="102">
        <v>9.4948133012099643</v>
      </c>
      <c r="L261" s="102">
        <v>10.346022749253017</v>
      </c>
      <c r="M261" s="102">
        <v>11.060719077152685</v>
      </c>
      <c r="N261" s="102">
        <v>11.730533687823876</v>
      </c>
      <c r="O261" s="102">
        <v>12.361307190885455</v>
      </c>
      <c r="P261" s="102">
        <v>11.03195284019905</v>
      </c>
      <c r="Q261" s="102">
        <v>11.551126201330852</v>
      </c>
      <c r="R261" s="102">
        <v>11.608086781846781</v>
      </c>
      <c r="S261" s="102">
        <v>12.307948968389208</v>
      </c>
      <c r="T261" s="102">
        <v>12.411823803880589</v>
      </c>
      <c r="U261" s="102">
        <v>12.261471366489618</v>
      </c>
      <c r="V261" s="102">
        <v>12.804430599100499</v>
      </c>
      <c r="W261" s="102">
        <v>12.449976772682472</v>
      </c>
      <c r="DA261" s="131" t="s">
        <v>3041</v>
      </c>
    </row>
    <row r="262" spans="1:105" ht="12" customHeight="1" x14ac:dyDescent="0.25">
      <c r="A262" s="107" t="s">
        <v>121</v>
      </c>
      <c r="B262" s="105">
        <v>10.611175404058134</v>
      </c>
      <c r="C262" s="105">
        <v>10.015818468245723</v>
      </c>
      <c r="D262" s="105">
        <v>9.9680815148719386</v>
      </c>
      <c r="E262" s="105">
        <v>10.497470200153264</v>
      </c>
      <c r="F262" s="105">
        <v>10.523106858828214</v>
      </c>
      <c r="G262" s="105">
        <v>9.7421865545071356</v>
      </c>
      <c r="H262" s="105">
        <v>10.092861874578551</v>
      </c>
      <c r="I262" s="105">
        <v>10.164322533302963</v>
      </c>
      <c r="J262" s="105">
        <v>10.298341005733096</v>
      </c>
      <c r="K262" s="105">
        <v>9.5028443861822556</v>
      </c>
      <c r="L262" s="105">
        <v>10.325819577219155</v>
      </c>
      <c r="M262" s="105">
        <v>11.04781922655261</v>
      </c>
      <c r="N262" s="105">
        <v>11.72496788752589</v>
      </c>
      <c r="O262" s="105">
        <v>12.363541973788806</v>
      </c>
      <c r="P262" s="105">
        <v>11.035015387313621</v>
      </c>
      <c r="Q262" s="105">
        <v>11.554245055713141</v>
      </c>
      <c r="R262" s="105">
        <v>11.610751422062142</v>
      </c>
      <c r="S262" s="105">
        <v>12.309172631001083</v>
      </c>
      <c r="T262" s="105">
        <v>12.408620548648823</v>
      </c>
      <c r="U262" s="105">
        <v>12.259740256478983</v>
      </c>
      <c r="V262" s="105">
        <v>12.80521788125443</v>
      </c>
      <c r="W262" s="105">
        <v>12.454725035959829</v>
      </c>
      <c r="DA262" s="132" t="s">
        <v>3042</v>
      </c>
    </row>
    <row r="263" spans="1:105" ht="12" customHeight="1" x14ac:dyDescent="0.25">
      <c r="A263" s="108" t="s">
        <v>53</v>
      </c>
      <c r="B263" s="99">
        <v>2.8013378222334824</v>
      </c>
      <c r="C263" s="99">
        <v>2.3666638785983025</v>
      </c>
      <c r="D263" s="99">
        <v>2.1488413119907639</v>
      </c>
      <c r="E263" s="99">
        <v>2.5208498192153534</v>
      </c>
      <c r="F263" s="99">
        <v>2.4571217337534144</v>
      </c>
      <c r="G263" s="99">
        <v>2.0823145837053425</v>
      </c>
      <c r="H263" s="99">
        <v>2.062096068185463</v>
      </c>
      <c r="I263" s="99">
        <v>2.5129795013914857</v>
      </c>
      <c r="J263" s="99">
        <v>2.3602663397341122</v>
      </c>
      <c r="K263" s="99">
        <v>1.996364840612129</v>
      </c>
      <c r="L263" s="99">
        <v>4.6540926577892492</v>
      </c>
      <c r="M263" s="99">
        <v>2.2064300343537946</v>
      </c>
      <c r="N263" s="99">
        <v>2.9705252916109735</v>
      </c>
      <c r="O263" s="99">
        <v>3.2666933946009302</v>
      </c>
      <c r="P263" s="99">
        <v>2.1021031329573074</v>
      </c>
      <c r="Q263" s="99">
        <v>2.534159125135294</v>
      </c>
      <c r="R263" s="99">
        <v>2.3639711279955917</v>
      </c>
      <c r="S263" s="99">
        <v>2.8209493573857549</v>
      </c>
      <c r="T263" s="99">
        <v>2.8333334097866718</v>
      </c>
      <c r="U263" s="99">
        <v>2.5849896719025711</v>
      </c>
      <c r="V263" s="99">
        <v>2.8056845986700236</v>
      </c>
      <c r="W263" s="99">
        <v>2.7956163659450222</v>
      </c>
      <c r="DA263" s="63" t="s">
        <v>3043</v>
      </c>
    </row>
    <row r="264" spans="1:105" ht="12" customHeight="1" x14ac:dyDescent="0.25">
      <c r="A264" s="108" t="s">
        <v>52</v>
      </c>
      <c r="B264" s="99">
        <v>7.8098375818246497</v>
      </c>
      <c r="C264" s="99">
        <v>7.64915458964742</v>
      </c>
      <c r="D264" s="99">
        <v>7.8192402028811756</v>
      </c>
      <c r="E264" s="99">
        <v>7.9766203809379093</v>
      </c>
      <c r="F264" s="99">
        <v>8.0659851250747998</v>
      </c>
      <c r="G264" s="99">
        <v>7.6598719708017935</v>
      </c>
      <c r="H264" s="99">
        <v>8.0307658063930898</v>
      </c>
      <c r="I264" s="99">
        <v>7.6513430319114786</v>
      </c>
      <c r="J264" s="99">
        <v>7.9380746659989825</v>
      </c>
      <c r="K264" s="99">
        <v>7.5064795455701274</v>
      </c>
      <c r="L264" s="99">
        <v>5.6717269194299043</v>
      </c>
      <c r="M264" s="99">
        <v>8.8413891921988164</v>
      </c>
      <c r="N264" s="99">
        <v>8.7544425959149166</v>
      </c>
      <c r="O264" s="99">
        <v>9.0968485791878759</v>
      </c>
      <c r="P264" s="99">
        <v>8.9329122543563155</v>
      </c>
      <c r="Q264" s="99">
        <v>9.0200859305778476</v>
      </c>
      <c r="R264" s="99">
        <v>9.2467802940665518</v>
      </c>
      <c r="S264" s="99">
        <v>9.4882232736153256</v>
      </c>
      <c r="T264" s="99">
        <v>9.5752871388621497</v>
      </c>
      <c r="U264" s="99">
        <v>9.6747505845764117</v>
      </c>
      <c r="V264" s="99">
        <v>9.9995332825844088</v>
      </c>
      <c r="W264" s="99">
        <v>9.6591086700148026</v>
      </c>
      <c r="DA264" s="63" t="s">
        <v>3044</v>
      </c>
    </row>
    <row r="265" spans="1:105" ht="12" customHeight="1" x14ac:dyDescent="0.25">
      <c r="A265" s="121" t="s">
        <v>54</v>
      </c>
      <c r="B265" s="123">
        <v>6.5215350219120714</v>
      </c>
      <c r="C265" s="123">
        <v>6.5054771569687215</v>
      </c>
      <c r="D265" s="123">
        <v>6.550722019647738</v>
      </c>
      <c r="E265" s="123">
        <v>6.2904484404115664</v>
      </c>
      <c r="F265" s="123">
        <v>5.6349325162333743</v>
      </c>
      <c r="G265" s="123">
        <v>5.7937801057144362</v>
      </c>
      <c r="H265" s="123">
        <v>5.866386330031629</v>
      </c>
      <c r="I265" s="123">
        <v>6.1288258991219724</v>
      </c>
      <c r="J265" s="123">
        <v>6.1125738522874036</v>
      </c>
      <c r="K265" s="123">
        <v>5.1331688371823843</v>
      </c>
      <c r="L265" s="123">
        <v>6.2595502752142886</v>
      </c>
      <c r="M265" s="123">
        <v>6.1896058884648966</v>
      </c>
      <c r="N265" s="123">
        <v>6.4720801500458975</v>
      </c>
      <c r="O265" s="123">
        <v>6.6013822555910329</v>
      </c>
      <c r="P265" s="123">
        <v>5.7914542357653458</v>
      </c>
      <c r="Q265" s="123">
        <v>6.0055090123851933</v>
      </c>
      <c r="R265" s="123">
        <v>5.7678573563282889</v>
      </c>
      <c r="S265" s="123">
        <v>6.1046824412716783</v>
      </c>
      <c r="T265" s="123">
        <v>6.0721321984347663</v>
      </c>
      <c r="U265" s="123">
        <v>5.9512835754604199</v>
      </c>
      <c r="V265" s="123">
        <v>6.211587000161666</v>
      </c>
      <c r="W265" s="123">
        <v>5.8328283605449869</v>
      </c>
      <c r="DA265" s="130" t="s">
        <v>3045</v>
      </c>
    </row>
    <row r="266" spans="1:105" ht="12" customHeight="1" x14ac:dyDescent="0.25">
      <c r="A266" s="97" t="s">
        <v>50</v>
      </c>
      <c r="B266" s="99">
        <v>6.647831735328765</v>
      </c>
      <c r="C266" s="99">
        <v>6.372707365901892</v>
      </c>
      <c r="D266" s="99">
        <v>6.5020217554614703</v>
      </c>
      <c r="E266" s="99">
        <v>6.107268895270817</v>
      </c>
      <c r="F266" s="99">
        <v>5.9866730146343379</v>
      </c>
      <c r="G266" s="99">
        <v>5.8258592349919143</v>
      </c>
      <c r="H266" s="99">
        <v>5.8011978485849705</v>
      </c>
      <c r="I266" s="99">
        <v>6.1391411651950358</v>
      </c>
      <c r="J266" s="99">
        <v>5.7670348223410777</v>
      </c>
      <c r="K266" s="99">
        <v>5.8534561299796266</v>
      </c>
      <c r="L266" s="99">
        <v>6.0264688777150734</v>
      </c>
      <c r="M266" s="99">
        <v>6.3341554819139958</v>
      </c>
      <c r="N266" s="99">
        <v>6.253679953359959</v>
      </c>
      <c r="O266" s="99">
        <v>6.2534915457318228</v>
      </c>
      <c r="P266" s="99">
        <v>6.2329497167010883</v>
      </c>
      <c r="Q266" s="99">
        <v>6.1258855560577494</v>
      </c>
      <c r="R266" s="99">
        <v>5.6222708759661808</v>
      </c>
      <c r="S266" s="99">
        <v>6.0777944144353668</v>
      </c>
      <c r="T266" s="99">
        <v>6.0625259718878821</v>
      </c>
      <c r="U266" s="99">
        <v>5.9287879772725365</v>
      </c>
      <c r="V266" s="99">
        <v>6.2704052502475252</v>
      </c>
      <c r="W266" s="99">
        <v>5.7085143509558254</v>
      </c>
      <c r="DA266" s="63" t="s">
        <v>3046</v>
      </c>
    </row>
    <row r="267" spans="1:105" ht="12" customHeight="1" x14ac:dyDescent="0.25">
      <c r="A267" s="109" t="s">
        <v>120</v>
      </c>
      <c r="B267" s="110">
        <v>6.4142467553683629</v>
      </c>
      <c r="C267" s="110">
        <v>6.616366908663494</v>
      </c>
      <c r="D267" s="110">
        <v>6.5914919102517091</v>
      </c>
      <c r="E267" s="110">
        <v>6.4437263539253298</v>
      </c>
      <c r="F267" s="110">
        <v>5.3323158199853875</v>
      </c>
      <c r="G267" s="110">
        <v>5.766648411019454</v>
      </c>
      <c r="H267" s="110">
        <v>5.9191372146118573</v>
      </c>
      <c r="I267" s="110">
        <v>6.1205413497238759</v>
      </c>
      <c r="J267" s="110">
        <v>6.3864193679449395</v>
      </c>
      <c r="K267" s="110">
        <v>4.5837406415214668</v>
      </c>
      <c r="L267" s="110">
        <v>6.4206386149255792</v>
      </c>
      <c r="M267" s="110">
        <v>6.099140769290365</v>
      </c>
      <c r="N267" s="110">
        <v>6.59466311781346</v>
      </c>
      <c r="O267" s="110">
        <v>6.7874158385073287</v>
      </c>
      <c r="P267" s="110">
        <v>5.5589565553132356</v>
      </c>
      <c r="Q267" s="110">
        <v>5.9445740570128338</v>
      </c>
      <c r="R267" s="110">
        <v>5.8354569907600284</v>
      </c>
      <c r="S267" s="110">
        <v>6.1160977114361232</v>
      </c>
      <c r="T267" s="110">
        <v>6.0758673577429123</v>
      </c>
      <c r="U267" s="110">
        <v>5.9593234218570776</v>
      </c>
      <c r="V267" s="110">
        <v>6.1918347099083872</v>
      </c>
      <c r="W267" s="110">
        <v>5.8728135887297048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1.1293976310278298</v>
      </c>
      <c r="C269" s="118">
        <f t="shared" si="122"/>
        <v>1.0711546297923438</v>
      </c>
      <c r="D269" s="118">
        <f t="shared" si="122"/>
        <v>1.0924965182287236</v>
      </c>
      <c r="E269" s="118">
        <f t="shared" si="122"/>
        <v>1.0241413255159508</v>
      </c>
      <c r="F269" s="118">
        <f t="shared" si="122"/>
        <v>1.0173119954781895</v>
      </c>
      <c r="G269" s="118">
        <f t="shared" si="122"/>
        <v>0.97927181085124215</v>
      </c>
      <c r="H269" s="118">
        <f t="shared" si="122"/>
        <v>0.95009803522606417</v>
      </c>
      <c r="I269" s="118">
        <f t="shared" si="122"/>
        <v>1.0003929536970273</v>
      </c>
      <c r="J269" s="118">
        <f t="shared" si="122"/>
        <v>0.93276624745341319</v>
      </c>
      <c r="K269" s="118">
        <f t="shared" si="122"/>
        <v>0.92642569411320086</v>
      </c>
      <c r="L269" s="118">
        <f t="shared" si="122"/>
        <v>0.90049454234461201</v>
      </c>
      <c r="M269" s="118">
        <f t="shared" si="122"/>
        <v>0.89111075343054247</v>
      </c>
      <c r="N269" s="118">
        <f t="shared" si="122"/>
        <v>0.82135999100271007</v>
      </c>
      <c r="O269" s="118">
        <f t="shared" si="122"/>
        <v>0.79586810388830986</v>
      </c>
      <c r="P269" s="118">
        <f t="shared" si="122"/>
        <v>0.78533479314017307</v>
      </c>
      <c r="Q269" s="118">
        <f t="shared" si="122"/>
        <v>0.75197138986926437</v>
      </c>
      <c r="R269" s="118">
        <f t="shared" ref="R269:V269" si="123">R270+R273+R275+R284</f>
        <v>0.65110309134722189</v>
      </c>
      <c r="S269" s="118">
        <f t="shared" si="123"/>
        <v>0.66132603553418079</v>
      </c>
      <c r="T269" s="118">
        <f t="shared" si="123"/>
        <v>0.61929162809777205</v>
      </c>
      <c r="U269" s="118">
        <f t="shared" si="123"/>
        <v>0.56902830278938066</v>
      </c>
      <c r="V269" s="118">
        <f t="shared" si="123"/>
        <v>0.57401950423499981</v>
      </c>
      <c r="W269" s="118">
        <f t="shared" ref="W269" si="124">W270+W273+W275+W284</f>
        <v>0.50540288260553479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1.1293976310278298</v>
      </c>
      <c r="C284" s="123">
        <v>1.0711546297923438</v>
      </c>
      <c r="D284" s="123">
        <v>1.0924965182287236</v>
      </c>
      <c r="E284" s="123">
        <v>1.0241413255159508</v>
      </c>
      <c r="F284" s="123">
        <v>1.0173119954781895</v>
      </c>
      <c r="G284" s="123">
        <v>0.97927181085124215</v>
      </c>
      <c r="H284" s="123">
        <v>0.95009803522606417</v>
      </c>
      <c r="I284" s="123">
        <v>1.0003929536970273</v>
      </c>
      <c r="J284" s="123">
        <v>0.93276624745341319</v>
      </c>
      <c r="K284" s="123">
        <v>0.92642569411320086</v>
      </c>
      <c r="L284" s="123">
        <v>0.90049454234461201</v>
      </c>
      <c r="M284" s="123">
        <v>0.89111075343054247</v>
      </c>
      <c r="N284" s="123">
        <v>0.82135999100271007</v>
      </c>
      <c r="O284" s="123">
        <v>0.79586810388830986</v>
      </c>
      <c r="P284" s="123">
        <v>0.78533479314017307</v>
      </c>
      <c r="Q284" s="123">
        <v>0.75197138986926437</v>
      </c>
      <c r="R284" s="123">
        <v>0.65110309134722189</v>
      </c>
      <c r="S284" s="123">
        <v>0.66132603553418079</v>
      </c>
      <c r="T284" s="123">
        <v>0.61929162809777205</v>
      </c>
      <c r="U284" s="123">
        <v>0.56902830278938066</v>
      </c>
      <c r="V284" s="123">
        <v>0.57401950423499981</v>
      </c>
      <c r="W284" s="123">
        <v>0.50540288260553479</v>
      </c>
      <c r="DA284" s="130" t="s">
        <v>3213</v>
      </c>
    </row>
    <row r="285" spans="1:105" ht="12" customHeight="1" x14ac:dyDescent="0.25">
      <c r="A285" s="97" t="s">
        <v>50</v>
      </c>
      <c r="B285" s="99">
        <v>2.4588925845258611</v>
      </c>
      <c r="C285" s="99">
        <v>2.3536624740632424</v>
      </c>
      <c r="D285" s="99">
        <v>2.3975004873865973</v>
      </c>
      <c r="E285" s="99">
        <v>2.2480733185033923</v>
      </c>
      <c r="F285" s="99">
        <v>2.1997643609800082</v>
      </c>
      <c r="G285" s="99">
        <v>2.137112755593082</v>
      </c>
      <c r="H285" s="99">
        <v>2.1242100645256841</v>
      </c>
      <c r="I285" s="99">
        <v>2.2460031853619751</v>
      </c>
      <c r="J285" s="99">
        <v>2.1097332813587473</v>
      </c>
      <c r="K285" s="99">
        <v>2.140947738049999</v>
      </c>
      <c r="L285" s="99">
        <v>2.2034350701709555</v>
      </c>
      <c r="M285" s="99">
        <v>2.3149711131123234</v>
      </c>
      <c r="N285" s="99">
        <v>2.2847377085751686</v>
      </c>
      <c r="O285" s="99">
        <v>2.2841752970072067</v>
      </c>
      <c r="P285" s="99">
        <v>2.2766260676112196</v>
      </c>
      <c r="Q285" s="99">
        <v>2.2374851856858635</v>
      </c>
      <c r="R285" s="99">
        <v>2.0533563463977136</v>
      </c>
      <c r="S285" s="99">
        <v>2.2190423168691527</v>
      </c>
      <c r="T285" s="99">
        <v>2.2120096856978906</v>
      </c>
      <c r="U285" s="99">
        <v>2.1611771356833738</v>
      </c>
      <c r="V285" s="99">
        <v>2.2833313015670109</v>
      </c>
      <c r="W285" s="99">
        <v>2.0766996251017904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71.041274923913889</v>
      </c>
      <c r="D290" s="117">
        <f t="shared" si="129"/>
        <v>73.66628258509634</v>
      </c>
      <c r="E290" s="117">
        <f t="shared" si="129"/>
        <v>77.98156424630055</v>
      </c>
      <c r="F290" s="117">
        <f t="shared" si="129"/>
        <v>66.705852448756701</v>
      </c>
      <c r="G290" s="117">
        <f t="shared" si="129"/>
        <v>33.47341848771724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45.818518788147919</v>
      </c>
      <c r="M290" s="117">
        <f t="shared" si="129"/>
        <v>42.280624035317096</v>
      </c>
      <c r="N290" s="117">
        <f t="shared" si="129"/>
        <v>53.999717353447814</v>
      </c>
      <c r="O290" s="117">
        <f t="shared" si="129"/>
        <v>57.749650329248972</v>
      </c>
      <c r="P290" s="117">
        <f t="shared" si="129"/>
        <v>36.883780320629121</v>
      </c>
      <c r="Q290" s="117">
        <f t="shared" si="129"/>
        <v>48.474761157854729</v>
      </c>
      <c r="R290" s="117">
        <f t="shared" ref="R290:V290" si="130">R291+R294+R296+R305</f>
        <v>45.309460417950604</v>
      </c>
      <c r="S290" s="117">
        <f t="shared" si="130"/>
        <v>39.273731559496717</v>
      </c>
      <c r="T290" s="117">
        <f t="shared" si="130"/>
        <v>37.40602792125145</v>
      </c>
      <c r="U290" s="117">
        <f t="shared" si="130"/>
        <v>31.234050680076933</v>
      </c>
      <c r="V290" s="117">
        <f t="shared" si="130"/>
        <v>24.92636737864806</v>
      </c>
      <c r="W290" s="117">
        <f t="shared" ref="W290" si="131">W291+W294+W296+W305</f>
        <v>24.842165849481511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60.645447536165506</v>
      </c>
      <c r="D291" s="122">
        <f t="shared" si="132"/>
        <v>62.731284426227653</v>
      </c>
      <c r="E291" s="122">
        <f t="shared" si="132"/>
        <v>66.319244545876373</v>
      </c>
      <c r="F291" s="122">
        <f t="shared" si="132"/>
        <v>57.277314197987018</v>
      </c>
      <c r="G291" s="122">
        <f t="shared" si="132"/>
        <v>28.951042181561391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38.872399883088214</v>
      </c>
      <c r="M291" s="122">
        <f t="shared" si="132"/>
        <v>34.32132054376784</v>
      </c>
      <c r="N291" s="122">
        <f t="shared" si="132"/>
        <v>44.446936207718508</v>
      </c>
      <c r="O291" s="122">
        <f t="shared" si="132"/>
        <v>47.72208149015939</v>
      </c>
      <c r="P291" s="122">
        <f t="shared" si="132"/>
        <v>29.386397512345969</v>
      </c>
      <c r="Q291" s="122">
        <f t="shared" si="132"/>
        <v>38.967763436278304</v>
      </c>
      <c r="R291" s="122">
        <f t="shared" ref="R291:V291" si="133">SUM(R292:R293)</f>
        <v>36.642705689119502</v>
      </c>
      <c r="S291" s="122">
        <f t="shared" si="133"/>
        <v>31.025446249133694</v>
      </c>
      <c r="T291" s="122">
        <f t="shared" si="133"/>
        <v>29.120104998367747</v>
      </c>
      <c r="U291" s="122">
        <f t="shared" si="133"/>
        <v>24.093665131485579</v>
      </c>
      <c r="V291" s="122">
        <f t="shared" si="133"/>
        <v>18.645643933951646</v>
      </c>
      <c r="W291" s="122">
        <f t="shared" ref="W291" si="134">SUM(W292:W293)</f>
        <v>19.087616852498996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60.400085146735037</v>
      </c>
      <c r="D292" s="98">
        <v>62.480370509012189</v>
      </c>
      <c r="E292" s="98">
        <v>66.065679526712714</v>
      </c>
      <c r="F292" s="98">
        <v>57.056083028146119</v>
      </c>
      <c r="G292" s="98">
        <v>28.841500789298024</v>
      </c>
      <c r="H292" s="98">
        <v>0</v>
      </c>
      <c r="I292" s="98">
        <v>0</v>
      </c>
      <c r="J292" s="98">
        <v>0</v>
      </c>
      <c r="K292" s="98">
        <v>0</v>
      </c>
      <c r="L292" s="98">
        <v>38.733371800439919</v>
      </c>
      <c r="M292" s="98">
        <v>34.199524667030325</v>
      </c>
      <c r="N292" s="98">
        <v>44.290011622226316</v>
      </c>
      <c r="O292" s="98">
        <v>47.554068396670779</v>
      </c>
      <c r="P292" s="98">
        <v>29.282757274087054</v>
      </c>
      <c r="Q292" s="98">
        <v>38.830120266073074</v>
      </c>
      <c r="R292" s="98">
        <v>36.513230779332915</v>
      </c>
      <c r="S292" s="98">
        <v>30.915805415327867</v>
      </c>
      <c r="T292" s="98">
        <v>29.017119381909744</v>
      </c>
      <c r="U292" s="98">
        <v>24.008346922816763</v>
      </c>
      <c r="V292" s="98">
        <v>18.579531824923478</v>
      </c>
      <c r="W292" s="98">
        <v>19.019817415972806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0.24536238943046751</v>
      </c>
      <c r="D293" s="98">
        <v>0.25091391721546019</v>
      </c>
      <c r="E293" s="98">
        <v>0.25356501916365637</v>
      </c>
      <c r="F293" s="98">
        <v>0.22123116984090149</v>
      </c>
      <c r="G293" s="98">
        <v>0.10954139226336508</v>
      </c>
      <c r="H293" s="98">
        <v>0</v>
      </c>
      <c r="I293" s="98">
        <v>0</v>
      </c>
      <c r="J293" s="98">
        <v>0</v>
      </c>
      <c r="K293" s="98">
        <v>0</v>
      </c>
      <c r="L293" s="98">
        <v>0.13902808264829514</v>
      </c>
      <c r="M293" s="98">
        <v>0.12179587673751185</v>
      </c>
      <c r="N293" s="98">
        <v>0.15692458549219329</v>
      </c>
      <c r="O293" s="98">
        <v>0.16801309348861143</v>
      </c>
      <c r="P293" s="98">
        <v>0.10364023825891666</v>
      </c>
      <c r="Q293" s="98">
        <v>0.13764317020523065</v>
      </c>
      <c r="R293" s="98">
        <v>0.12947490978658738</v>
      </c>
      <c r="S293" s="98">
        <v>0.10964083380582594</v>
      </c>
      <c r="T293" s="98">
        <v>0.10298561645800404</v>
      </c>
      <c r="U293" s="98">
        <v>8.5318208668816481E-2</v>
      </c>
      <c r="V293" s="98">
        <v>6.6112109028166485E-2</v>
      </c>
      <c r="W293" s="98">
        <v>6.7799436526191498E-2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2.1894097781037566E-2</v>
      </c>
      <c r="D294" s="122">
        <f t="shared" si="135"/>
        <v>5.4215265595926952E-2</v>
      </c>
      <c r="E294" s="122">
        <f t="shared" si="135"/>
        <v>3.8700297936392056E-2</v>
      </c>
      <c r="F294" s="122">
        <f t="shared" si="135"/>
        <v>1.308546442456879E-2</v>
      </c>
      <c r="G294" s="122">
        <f t="shared" si="135"/>
        <v>7.0701821343544993E-3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4.0865424305385374E-2</v>
      </c>
      <c r="M294" s="122">
        <f t="shared" si="135"/>
        <v>3.1345361080495966E-2</v>
      </c>
      <c r="N294" s="122">
        <f t="shared" si="135"/>
        <v>3.1983119377307766E-2</v>
      </c>
      <c r="O294" s="122">
        <f t="shared" si="135"/>
        <v>6.3055643394859195E-2</v>
      </c>
      <c r="P294" s="122">
        <f t="shared" si="135"/>
        <v>2.1737055365595073E-2</v>
      </c>
      <c r="Q294" s="122">
        <f t="shared" si="135"/>
        <v>3.962267229632814E-2</v>
      </c>
      <c r="R294" s="122">
        <f t="shared" si="135"/>
        <v>0.10836728851425748</v>
      </c>
      <c r="S294" s="122">
        <f t="shared" si="135"/>
        <v>0.11889979543496919</v>
      </c>
      <c r="T294" s="122">
        <f t="shared" si="135"/>
        <v>9.1677044108838091E-2</v>
      </c>
      <c r="U294" s="122">
        <f t="shared" si="135"/>
        <v>0.18350855094193796</v>
      </c>
      <c r="V294" s="122">
        <f t="shared" si="135"/>
        <v>7.7777898231739376E-2</v>
      </c>
      <c r="W294" s="122">
        <f t="shared" si="135"/>
        <v>0.21667389436287224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2.1894097781037566E-2</v>
      </c>
      <c r="D295" s="98">
        <v>5.4215265595926952E-2</v>
      </c>
      <c r="E295" s="98">
        <v>3.8700297936392056E-2</v>
      </c>
      <c r="F295" s="98">
        <v>1.308546442456879E-2</v>
      </c>
      <c r="G295" s="98">
        <v>7.0701821343544993E-3</v>
      </c>
      <c r="H295" s="98">
        <v>0</v>
      </c>
      <c r="I295" s="98">
        <v>0</v>
      </c>
      <c r="J295" s="98">
        <v>0</v>
      </c>
      <c r="K295" s="98">
        <v>0</v>
      </c>
      <c r="L295" s="98">
        <v>4.0865424305385374E-2</v>
      </c>
      <c r="M295" s="98">
        <v>3.1345361080495966E-2</v>
      </c>
      <c r="N295" s="98">
        <v>3.1983119377307766E-2</v>
      </c>
      <c r="O295" s="98">
        <v>6.3055643394859195E-2</v>
      </c>
      <c r="P295" s="98">
        <v>2.1737055365595073E-2</v>
      </c>
      <c r="Q295" s="98">
        <v>3.962267229632814E-2</v>
      </c>
      <c r="R295" s="98">
        <v>0.10836728851425748</v>
      </c>
      <c r="S295" s="98">
        <v>0.11889979543496919</v>
      </c>
      <c r="T295" s="98">
        <v>9.1677044108838091E-2</v>
      </c>
      <c r="U295" s="98">
        <v>0.18350855094193796</v>
      </c>
      <c r="V295" s="98">
        <v>7.7777898231739376E-2</v>
      </c>
      <c r="W295" s="98">
        <v>0.21667389436287224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5.792134119237125</v>
      </c>
      <c r="D296" s="122">
        <v>6.2290903782519171</v>
      </c>
      <c r="E296" s="122">
        <v>6.7304829720072998</v>
      </c>
      <c r="F296" s="122">
        <v>5.6298061450146779</v>
      </c>
      <c r="G296" s="122">
        <v>2.7298889952911276</v>
      </c>
      <c r="H296" s="122">
        <v>0</v>
      </c>
      <c r="I296" s="122">
        <v>0</v>
      </c>
      <c r="J296" s="122">
        <v>0</v>
      </c>
      <c r="K296" s="122">
        <v>0</v>
      </c>
      <c r="L296" s="122">
        <v>4.0059473933936394</v>
      </c>
      <c r="M296" s="122">
        <v>4.7582120251411082</v>
      </c>
      <c r="N296" s="122">
        <v>5.6566788137547075</v>
      </c>
      <c r="O296" s="122">
        <v>5.9289456059652412</v>
      </c>
      <c r="P296" s="122">
        <v>4.5590045583463059</v>
      </c>
      <c r="Q296" s="122">
        <v>5.7772788330587153</v>
      </c>
      <c r="R296" s="122">
        <v>5.3558696547764963</v>
      </c>
      <c r="S296" s="122">
        <v>5.0478256383748086</v>
      </c>
      <c r="T296" s="122">
        <v>5.163157149671223</v>
      </c>
      <c r="U296" s="122">
        <v>4.3972230509598464</v>
      </c>
      <c r="V296" s="122">
        <v>3.9094442110512944</v>
      </c>
      <c r="W296" s="122">
        <v>3.5461055892421895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4.9730637587809339</v>
      </c>
      <c r="D297" s="98">
        <v>6.0852705521129984</v>
      </c>
      <c r="E297" s="98">
        <v>5.652245467774109</v>
      </c>
      <c r="F297" s="98">
        <v>4.3939123175459542</v>
      </c>
      <c r="G297" s="98">
        <v>1.9214507042134259</v>
      </c>
      <c r="H297" s="98">
        <v>0</v>
      </c>
      <c r="I297" s="98">
        <v>0</v>
      </c>
      <c r="J297" s="98">
        <v>0</v>
      </c>
      <c r="K297" s="98">
        <v>0</v>
      </c>
      <c r="L297" s="98">
        <v>3.1167378792779847</v>
      </c>
      <c r="M297" s="98">
        <v>3.7311288658351716</v>
      </c>
      <c r="N297" s="98">
        <v>4.7449969429878607</v>
      </c>
      <c r="O297" s="98">
        <v>5.0008790059337569</v>
      </c>
      <c r="P297" s="98">
        <v>3.3250946785059972</v>
      </c>
      <c r="Q297" s="98">
        <v>5.2228672256658655</v>
      </c>
      <c r="R297" s="98">
        <v>4.8756913347420854</v>
      </c>
      <c r="S297" s="98">
        <v>4.3521949268197488</v>
      </c>
      <c r="T297" s="98">
        <v>3.9674074243937829</v>
      </c>
      <c r="U297" s="98">
        <v>3.2983679126449199</v>
      </c>
      <c r="V297" s="98">
        <v>3.0455032950746883</v>
      </c>
      <c r="W297" s="98">
        <v>3.3302099208116718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3.7913939404618231E-3</v>
      </c>
      <c r="D298" s="98">
        <v>3.0977564055528969E-3</v>
      </c>
      <c r="E298" s="98">
        <v>0</v>
      </c>
      <c r="F298" s="98">
        <v>9.5398559108096268E-4</v>
      </c>
      <c r="G298" s="98">
        <v>3.9198237411988334E-3</v>
      </c>
      <c r="H298" s="98">
        <v>0</v>
      </c>
      <c r="I298" s="98">
        <v>0</v>
      </c>
      <c r="J298" s="98">
        <v>0</v>
      </c>
      <c r="K298" s="98">
        <v>0</v>
      </c>
      <c r="L298" s="98">
        <v>9.7966373297973218E-3</v>
      </c>
      <c r="M298" s="98">
        <v>6.6195698982209955E-3</v>
      </c>
      <c r="N298" s="98">
        <v>1.2998604443171357E-3</v>
      </c>
      <c r="O298" s="98">
        <v>8.5856085638641476E-4</v>
      </c>
      <c r="P298" s="98">
        <v>1.0529411896613078E-2</v>
      </c>
      <c r="Q298" s="98">
        <v>8.1348063964021104E-3</v>
      </c>
      <c r="R298" s="98">
        <v>7.8706845309811785E-3</v>
      </c>
      <c r="S298" s="98">
        <v>3.4767237526763294E-3</v>
      </c>
      <c r="T298" s="98">
        <v>8.4952748206511709E-3</v>
      </c>
      <c r="U298" s="98">
        <v>5.8137195164389352E-3</v>
      </c>
      <c r="V298" s="98">
        <v>3.4272138864607313E-3</v>
      </c>
      <c r="W298" s="98">
        <v>1.0770706582631458E-2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1.0123835574405988E-3</v>
      </c>
      <c r="D299" s="101">
        <v>7.5665385576332233E-4</v>
      </c>
      <c r="E299" s="101">
        <v>0</v>
      </c>
      <c r="F299" s="101">
        <v>2.5043933112341182E-4</v>
      </c>
      <c r="G299" s="101">
        <v>9.4437908573995514E-4</v>
      </c>
      <c r="H299" s="101">
        <v>0</v>
      </c>
      <c r="I299" s="101">
        <v>0</v>
      </c>
      <c r="J299" s="101">
        <v>0</v>
      </c>
      <c r="K299" s="101">
        <v>0</v>
      </c>
      <c r="L299" s="101">
        <v>4.7541444021826692E-3</v>
      </c>
      <c r="M299" s="101">
        <v>1.4736672347602151E-3</v>
      </c>
      <c r="N299" s="101">
        <v>3.6192136726618531E-4</v>
      </c>
      <c r="O299" s="101">
        <v>2.4765985305172616E-4</v>
      </c>
      <c r="P299" s="101">
        <v>2.1943813606974598E-3</v>
      </c>
      <c r="Q299" s="101">
        <v>1.933060307919769E-3</v>
      </c>
      <c r="R299" s="101">
        <v>1.7322174133929755E-3</v>
      </c>
      <c r="S299" s="101">
        <v>8.5391360689536088E-4</v>
      </c>
      <c r="T299" s="101">
        <v>2.0706069319090755E-3</v>
      </c>
      <c r="U299" s="101">
        <v>1.3047877316296236E-3</v>
      </c>
      <c r="V299" s="101">
        <v>7.9526318160338093E-4</v>
      </c>
      <c r="W299" s="101">
        <v>2.5534344624077816E-3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2.7790103830212243E-3</v>
      </c>
      <c r="D300" s="104">
        <v>2.3411025497895744E-3</v>
      </c>
      <c r="E300" s="104">
        <v>0</v>
      </c>
      <c r="F300" s="104">
        <v>7.0354625995755092E-4</v>
      </c>
      <c r="G300" s="104">
        <v>2.975444655458878E-3</v>
      </c>
      <c r="H300" s="104">
        <v>0</v>
      </c>
      <c r="I300" s="104">
        <v>0</v>
      </c>
      <c r="J300" s="104">
        <v>0</v>
      </c>
      <c r="K300" s="104">
        <v>0</v>
      </c>
      <c r="L300" s="104">
        <v>5.0424929276146535E-3</v>
      </c>
      <c r="M300" s="104">
        <v>5.1459026634607802E-3</v>
      </c>
      <c r="N300" s="104">
        <v>9.3793907705095041E-4</v>
      </c>
      <c r="O300" s="104">
        <v>6.109010033346886E-4</v>
      </c>
      <c r="P300" s="104">
        <v>8.3350305359156177E-3</v>
      </c>
      <c r="Q300" s="104">
        <v>6.2017460884823405E-3</v>
      </c>
      <c r="R300" s="104">
        <v>6.1384671175882038E-3</v>
      </c>
      <c r="S300" s="104">
        <v>2.6228101457809686E-3</v>
      </c>
      <c r="T300" s="104">
        <v>6.4246678887420949E-3</v>
      </c>
      <c r="U300" s="104">
        <v>4.5089317848093112E-3</v>
      </c>
      <c r="V300" s="104">
        <v>2.6319507048573505E-3</v>
      </c>
      <c r="W300" s="104">
        <v>8.2172721202236759E-3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0.79715169681656095</v>
      </c>
      <c r="D301" s="101">
        <v>0.13770529378372912</v>
      </c>
      <c r="E301" s="101">
        <v>1.0460801358528748</v>
      </c>
      <c r="F301" s="101">
        <v>1.1957105306063145</v>
      </c>
      <c r="G301" s="101">
        <v>0.7728953775358639</v>
      </c>
      <c r="H301" s="101">
        <v>0</v>
      </c>
      <c r="I301" s="101">
        <v>0</v>
      </c>
      <c r="J301" s="101">
        <v>0</v>
      </c>
      <c r="K301" s="101">
        <v>0</v>
      </c>
      <c r="L301" s="101">
        <v>0.73113832059083594</v>
      </c>
      <c r="M301" s="101">
        <v>0.89200458672246752</v>
      </c>
      <c r="N301" s="101">
        <v>0.83569124441805909</v>
      </c>
      <c r="O301" s="101">
        <v>0.87159384508061288</v>
      </c>
      <c r="P301" s="101">
        <v>1.0964412496971323</v>
      </c>
      <c r="Q301" s="101">
        <v>0.48901660785748713</v>
      </c>
      <c r="R301" s="101">
        <v>0.41775092578142498</v>
      </c>
      <c r="S301" s="101">
        <v>0.61588585860525791</v>
      </c>
      <c r="T301" s="101">
        <v>0.99856269967526912</v>
      </c>
      <c r="U301" s="101">
        <v>0.95363870363456249</v>
      </c>
      <c r="V301" s="101">
        <v>0.7837306391418617</v>
      </c>
      <c r="W301" s="101">
        <v>0.17714983537312554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1.8127269699167281E-2</v>
      </c>
      <c r="D302" s="104">
        <v>3.0167759496369565E-3</v>
      </c>
      <c r="E302" s="104">
        <v>3.2157368380316569E-2</v>
      </c>
      <c r="F302" s="104">
        <v>3.9229311271328206E-2</v>
      </c>
      <c r="G302" s="104">
        <v>3.1623089800639007E-2</v>
      </c>
      <c r="H302" s="104">
        <v>0</v>
      </c>
      <c r="I302" s="104">
        <v>0</v>
      </c>
      <c r="J302" s="104">
        <v>0</v>
      </c>
      <c r="K302" s="104">
        <v>0</v>
      </c>
      <c r="L302" s="104">
        <v>0.14827455619502172</v>
      </c>
      <c r="M302" s="104">
        <v>0.12845900268524818</v>
      </c>
      <c r="N302" s="104">
        <v>7.4690765904470685E-2</v>
      </c>
      <c r="O302" s="104">
        <v>5.5614194094484981E-2</v>
      </c>
      <c r="P302" s="104">
        <v>0.12693921824656279</v>
      </c>
      <c r="Q302" s="104">
        <v>5.7260193138960427E-2</v>
      </c>
      <c r="R302" s="104">
        <v>5.4556709722005069E-2</v>
      </c>
      <c r="S302" s="104">
        <v>7.6268129197125972E-2</v>
      </c>
      <c r="T302" s="104">
        <v>0.18869175078151978</v>
      </c>
      <c r="U302" s="104">
        <v>0.13940271516392472</v>
      </c>
      <c r="V302" s="104">
        <v>7.6783062948283937E-2</v>
      </c>
      <c r="W302" s="104">
        <v>2.7975126474761126E-2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5.5428050471109155E-3</v>
      </c>
      <c r="D303" s="98">
        <v>8.4744095211952903E-4</v>
      </c>
      <c r="E303" s="98">
        <v>9.9574232330231164E-3</v>
      </c>
      <c r="F303" s="98">
        <v>1.1828282633374791E-2</v>
      </c>
      <c r="G303" s="98">
        <v>8.7835882494114118E-3</v>
      </c>
      <c r="H303" s="98">
        <v>0</v>
      </c>
      <c r="I303" s="98">
        <v>0</v>
      </c>
      <c r="J303" s="98">
        <v>0</v>
      </c>
      <c r="K303" s="98">
        <v>0</v>
      </c>
      <c r="L303" s="98">
        <v>7.9260607545302703E-2</v>
      </c>
      <c r="M303" s="98">
        <v>3.3134839746632408E-2</v>
      </c>
      <c r="N303" s="98">
        <v>2.3845769386098573E-2</v>
      </c>
      <c r="O303" s="98">
        <v>1.8304746692950912E-2</v>
      </c>
      <c r="P303" s="98">
        <v>3.0536499141295453E-2</v>
      </c>
      <c r="Q303" s="98">
        <v>1.554892300452471E-2</v>
      </c>
      <c r="R303" s="98">
        <v>1.3714079443961164E-2</v>
      </c>
      <c r="S303" s="98">
        <v>2.1264960896329295E-2</v>
      </c>
      <c r="T303" s="98">
        <v>5.2068674296961839E-2</v>
      </c>
      <c r="U303" s="98">
        <v>3.5454473079852063E-2</v>
      </c>
      <c r="V303" s="98">
        <v>2.0132122321522401E-2</v>
      </c>
      <c r="W303" s="98">
        <v>7.4704901608141075E-3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1.2584464652056366E-2</v>
      </c>
      <c r="D304" s="98">
        <v>2.1693349975174274E-3</v>
      </c>
      <c r="E304" s="98">
        <v>2.2199945147293454E-2</v>
      </c>
      <c r="F304" s="98">
        <v>2.7401028637953413E-2</v>
      </c>
      <c r="G304" s="98">
        <v>2.2839501551227596E-2</v>
      </c>
      <c r="H304" s="98">
        <v>0</v>
      </c>
      <c r="I304" s="98">
        <v>0</v>
      </c>
      <c r="J304" s="98">
        <v>0</v>
      </c>
      <c r="K304" s="98">
        <v>0</v>
      </c>
      <c r="L304" s="98">
        <v>6.901394864971902E-2</v>
      </c>
      <c r="M304" s="98">
        <v>9.5324162938615759E-2</v>
      </c>
      <c r="N304" s="98">
        <v>5.0844996518372106E-2</v>
      </c>
      <c r="O304" s="98">
        <v>3.7309447401534065E-2</v>
      </c>
      <c r="P304" s="98">
        <v>9.6402719105267348E-2</v>
      </c>
      <c r="Q304" s="98">
        <v>4.1711270134435721E-2</v>
      </c>
      <c r="R304" s="98">
        <v>4.0842630278043905E-2</v>
      </c>
      <c r="S304" s="98">
        <v>5.5003168300796677E-2</v>
      </c>
      <c r="T304" s="98">
        <v>0.13662307648455793</v>
      </c>
      <c r="U304" s="98">
        <v>0.10394824208407266</v>
      </c>
      <c r="V304" s="98">
        <v>5.6650940626761535E-2</v>
      </c>
      <c r="W304" s="98">
        <v>2.0504636313947017E-2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4.5817991707302212</v>
      </c>
      <c r="D305" s="122">
        <v>4.6516925150208372</v>
      </c>
      <c r="E305" s="122">
        <v>4.8931364304804976</v>
      </c>
      <c r="F305" s="122">
        <v>3.7856466413304402</v>
      </c>
      <c r="G305" s="122">
        <v>1.7854171287303675</v>
      </c>
      <c r="H305" s="122">
        <v>0</v>
      </c>
      <c r="I305" s="122">
        <v>0</v>
      </c>
      <c r="J305" s="122">
        <v>0</v>
      </c>
      <c r="K305" s="122">
        <v>0</v>
      </c>
      <c r="L305" s="122">
        <v>2.8993060873606789</v>
      </c>
      <c r="M305" s="122">
        <v>3.1697461053276532</v>
      </c>
      <c r="N305" s="122">
        <v>3.8641192125972901</v>
      </c>
      <c r="O305" s="122">
        <v>4.0355675897294798</v>
      </c>
      <c r="P305" s="122">
        <v>2.9166411945712465</v>
      </c>
      <c r="Q305" s="122">
        <v>3.6900962162213822</v>
      </c>
      <c r="R305" s="122">
        <v>3.2025177855403442</v>
      </c>
      <c r="S305" s="122">
        <v>3.0815598765532424</v>
      </c>
      <c r="T305" s="122">
        <v>3.0310887291036472</v>
      </c>
      <c r="U305" s="122">
        <v>2.5596539466895702</v>
      </c>
      <c r="V305" s="122">
        <v>2.293501335413378</v>
      </c>
      <c r="W305" s="122">
        <v>1.9917695133774511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2.1837935771256363</v>
      </c>
      <c r="D306" s="98">
        <v>2.3959683106347787</v>
      </c>
      <c r="E306" s="98">
        <v>2.4486944212942983</v>
      </c>
      <c r="F306" s="98">
        <v>2.2235598717941136</v>
      </c>
      <c r="G306" s="98">
        <v>0.86597951164443721</v>
      </c>
      <c r="H306" s="98">
        <v>0</v>
      </c>
      <c r="I306" s="98">
        <v>0</v>
      </c>
      <c r="J306" s="98">
        <v>0</v>
      </c>
      <c r="K306" s="98">
        <v>0</v>
      </c>
      <c r="L306" s="98">
        <v>1.1567603222294742</v>
      </c>
      <c r="M306" s="98">
        <v>1.3711244529687898</v>
      </c>
      <c r="N306" s="98">
        <v>1.4739754667137643</v>
      </c>
      <c r="O306" s="98">
        <v>1.4901420861108212</v>
      </c>
      <c r="P306" s="98">
        <v>1.1471174032457663</v>
      </c>
      <c r="Q306" s="98">
        <v>1.244076734334314</v>
      </c>
      <c r="R306" s="98">
        <v>0.83329358553026567</v>
      </c>
      <c r="S306" s="98">
        <v>0.91959004994713178</v>
      </c>
      <c r="T306" s="98">
        <v>0.96284436198238277</v>
      </c>
      <c r="U306" s="98">
        <v>0.79801823457391674</v>
      </c>
      <c r="V306" s="98">
        <v>0.70300463067035446</v>
      </c>
      <c r="W306" s="98">
        <v>0.57338877554580003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2.3980055936045854</v>
      </c>
      <c r="D307" s="33">
        <v>2.2557242043860586</v>
      </c>
      <c r="E307" s="33">
        <v>2.4444420091861998</v>
      </c>
      <c r="F307" s="33">
        <v>1.5620867695363267</v>
      </c>
      <c r="G307" s="33">
        <v>0.9194376170859303</v>
      </c>
      <c r="H307" s="33">
        <v>0</v>
      </c>
      <c r="I307" s="33">
        <v>0</v>
      </c>
      <c r="J307" s="33">
        <v>0</v>
      </c>
      <c r="K307" s="33">
        <v>0</v>
      </c>
      <c r="L307" s="33">
        <v>1.7425457651312044</v>
      </c>
      <c r="M307" s="33">
        <v>1.7986216523588632</v>
      </c>
      <c r="N307" s="33">
        <v>2.3901437458835257</v>
      </c>
      <c r="O307" s="33">
        <v>2.5454255036186582</v>
      </c>
      <c r="P307" s="33">
        <v>1.7695237913254804</v>
      </c>
      <c r="Q307" s="33">
        <v>2.4460194818870682</v>
      </c>
      <c r="R307" s="33">
        <v>2.3692242000100787</v>
      </c>
      <c r="S307" s="33">
        <v>2.1619698266061107</v>
      </c>
      <c r="T307" s="33">
        <v>2.0682443671212645</v>
      </c>
      <c r="U307" s="33">
        <v>1.7616357121156534</v>
      </c>
      <c r="V307" s="33">
        <v>1.5904967047430234</v>
      </c>
      <c r="W307" s="33">
        <v>1.4183807378316511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58.491104711609346</v>
      </c>
      <c r="D309" s="117">
        <f t="shared" si="136"/>
        <v>60.912117890827652</v>
      </c>
      <c r="E309" s="117">
        <f t="shared" si="136"/>
        <v>64.46776452002625</v>
      </c>
      <c r="F309" s="117">
        <f t="shared" si="136"/>
        <v>55.182880393890734</v>
      </c>
      <c r="G309" s="117">
        <f t="shared" si="136"/>
        <v>27.76853249489945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38.543073493876022</v>
      </c>
      <c r="M309" s="117">
        <f t="shared" si="136"/>
        <v>35.599605627724273</v>
      </c>
      <c r="N309" s="117">
        <f t="shared" si="136"/>
        <v>45.755714927114759</v>
      </c>
      <c r="O309" s="117">
        <f t="shared" si="136"/>
        <v>49.334387022697832</v>
      </c>
      <c r="P309" s="117">
        <f t="shared" si="136"/>
        <v>31.581377193822465</v>
      </c>
      <c r="Q309" s="117">
        <f t="shared" si="136"/>
        <v>42.017503577477335</v>
      </c>
      <c r="R309" s="117">
        <f t="shared" ref="R309:V309" si="137">R310+R313+R315+R324</f>
        <v>39.785457622925492</v>
      </c>
      <c r="S309" s="117">
        <f t="shared" si="137"/>
        <v>34.677639456328649</v>
      </c>
      <c r="T309" s="117">
        <f t="shared" si="137"/>
        <v>33.081994092389152</v>
      </c>
      <c r="U309" s="117">
        <f t="shared" si="137"/>
        <v>28.087713517083778</v>
      </c>
      <c r="V309" s="117">
        <f t="shared" si="137"/>
        <v>22.304151756267423</v>
      </c>
      <c r="W309" s="117">
        <f t="shared" ref="W309" si="138">W310+W313+W315+W324</f>
        <v>22.877349348707799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50.429313681727201</v>
      </c>
      <c r="D310" s="122">
        <f t="shared" si="139"/>
        <v>52.266509229298897</v>
      </c>
      <c r="E310" s="122">
        <f t="shared" si="139"/>
        <v>55.366059486367149</v>
      </c>
      <c r="F310" s="122">
        <f t="shared" si="139"/>
        <v>47.915002334322004</v>
      </c>
      <c r="G310" s="122">
        <f t="shared" si="139"/>
        <v>24.268744680886325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32.958640780363595</v>
      </c>
      <c r="M310" s="122">
        <f t="shared" si="139"/>
        <v>29.200945337860691</v>
      </c>
      <c r="N310" s="122">
        <f t="shared" si="139"/>
        <v>37.993051510162701</v>
      </c>
      <c r="O310" s="122">
        <f t="shared" si="139"/>
        <v>41.041776332731672</v>
      </c>
      <c r="P310" s="122">
        <f t="shared" si="139"/>
        <v>25.451691603682253</v>
      </c>
      <c r="Q310" s="122">
        <f t="shared" si="139"/>
        <v>33.973979274628768</v>
      </c>
      <c r="R310" s="122">
        <f t="shared" ref="R310:V310" si="140">SUM(R311:R312)</f>
        <v>32.108141757804603</v>
      </c>
      <c r="S310" s="122">
        <f t="shared" si="140"/>
        <v>27.318849543715647</v>
      </c>
      <c r="T310" s="122">
        <f t="shared" si="140"/>
        <v>25.761501250551291</v>
      </c>
      <c r="U310" s="122">
        <f t="shared" si="140"/>
        <v>21.410124432290868</v>
      </c>
      <c r="V310" s="122">
        <f t="shared" si="140"/>
        <v>16.638847398639186</v>
      </c>
      <c r="W310" s="122">
        <f t="shared" ref="W310" si="141">SUM(W311:W312)</f>
        <v>17.099216367461729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50.183951292296733</v>
      </c>
      <c r="D311" s="98">
        <v>52.015595312083434</v>
      </c>
      <c r="E311" s="98">
        <v>55.11249446720349</v>
      </c>
      <c r="F311" s="98">
        <v>47.693771164481106</v>
      </c>
      <c r="G311" s="98">
        <v>24.159203288622958</v>
      </c>
      <c r="H311" s="98">
        <v>0</v>
      </c>
      <c r="I311" s="98">
        <v>0</v>
      </c>
      <c r="J311" s="98">
        <v>0</v>
      </c>
      <c r="K311" s="98">
        <v>0</v>
      </c>
      <c r="L311" s="98">
        <v>32.8196126977153</v>
      </c>
      <c r="M311" s="98">
        <v>29.07914946112318</v>
      </c>
      <c r="N311" s="98">
        <v>37.836126924670509</v>
      </c>
      <c r="O311" s="98">
        <v>40.873763239243061</v>
      </c>
      <c r="P311" s="98">
        <v>25.348051365423338</v>
      </c>
      <c r="Q311" s="98">
        <v>33.836336104423538</v>
      </c>
      <c r="R311" s="98">
        <v>31.978666848018019</v>
      </c>
      <c r="S311" s="98">
        <v>27.20920870990982</v>
      </c>
      <c r="T311" s="98">
        <v>25.658515634093288</v>
      </c>
      <c r="U311" s="98">
        <v>21.324806223622051</v>
      </c>
      <c r="V311" s="98">
        <v>16.572735289611018</v>
      </c>
      <c r="W311" s="98">
        <v>17.031416930935539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0.24536238943046751</v>
      </c>
      <c r="D312" s="98">
        <v>0.25091391721546019</v>
      </c>
      <c r="E312" s="98">
        <v>0.25356501916365637</v>
      </c>
      <c r="F312" s="98">
        <v>0.22123116984090149</v>
      </c>
      <c r="G312" s="98">
        <v>0.10954139226336508</v>
      </c>
      <c r="H312" s="98">
        <v>0</v>
      </c>
      <c r="I312" s="98">
        <v>0</v>
      </c>
      <c r="J312" s="98">
        <v>0</v>
      </c>
      <c r="K312" s="98">
        <v>0</v>
      </c>
      <c r="L312" s="98">
        <v>0.13902808264829514</v>
      </c>
      <c r="M312" s="98">
        <v>0.12179587673751185</v>
      </c>
      <c r="N312" s="98">
        <v>0.15692458549219329</v>
      </c>
      <c r="O312" s="98">
        <v>0.16801309348861143</v>
      </c>
      <c r="P312" s="98">
        <v>0.10364023825891666</v>
      </c>
      <c r="Q312" s="98">
        <v>0.13764317020523065</v>
      </c>
      <c r="R312" s="98">
        <v>0.12947490978658738</v>
      </c>
      <c r="S312" s="98">
        <v>0.10964083380582594</v>
      </c>
      <c r="T312" s="98">
        <v>0.10298561645800404</v>
      </c>
      <c r="U312" s="98">
        <v>8.5318208668816481E-2</v>
      </c>
      <c r="V312" s="98">
        <v>6.6112109028166485E-2</v>
      </c>
      <c r="W312" s="98">
        <v>6.7799436526191498E-2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5.0606002442105794E-2</v>
      </c>
      <c r="D313" s="122">
        <f t="shared" si="142"/>
        <v>0.12948169307629173</v>
      </c>
      <c r="E313" s="122">
        <f t="shared" si="142"/>
        <v>9.5434526524192209E-2</v>
      </c>
      <c r="F313" s="122">
        <f t="shared" si="142"/>
        <v>3.3286462817018678E-2</v>
      </c>
      <c r="G313" s="122">
        <f t="shared" si="142"/>
        <v>1.854012081946925E-2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0.12390447788657254</v>
      </c>
      <c r="M313" s="122">
        <f t="shared" si="142"/>
        <v>9.8245103589787233E-2</v>
      </c>
      <c r="N313" s="122">
        <f t="shared" si="142"/>
        <v>0.10419889067173974</v>
      </c>
      <c r="O313" s="122">
        <f t="shared" si="142"/>
        <v>0.21474230626783222</v>
      </c>
      <c r="P313" s="122">
        <f t="shared" si="142"/>
        <v>7.7508706913129763E-2</v>
      </c>
      <c r="Q313" s="122">
        <f t="shared" si="142"/>
        <v>0.14673714747471328</v>
      </c>
      <c r="R313" s="122">
        <f t="shared" si="142"/>
        <v>0.41067970129991671</v>
      </c>
      <c r="S313" s="122">
        <f t="shared" si="142"/>
        <v>0.4587656993932297</v>
      </c>
      <c r="T313" s="122">
        <f t="shared" si="142"/>
        <v>0.35899283260794568</v>
      </c>
      <c r="U313" s="122">
        <f t="shared" si="142"/>
        <v>0.72818302388193146</v>
      </c>
      <c r="V313" s="122">
        <f t="shared" si="142"/>
        <v>0.31277703485845243</v>
      </c>
      <c r="W313" s="122">
        <f t="shared" si="142"/>
        <v>0.88264107002304359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5.0606002442105794E-2</v>
      </c>
      <c r="D314" s="98">
        <v>0.12948169307629173</v>
      </c>
      <c r="E314" s="98">
        <v>9.5434526524192209E-2</v>
      </c>
      <c r="F314" s="98">
        <v>3.3286462817018678E-2</v>
      </c>
      <c r="G314" s="98">
        <v>1.854012081946925E-2</v>
      </c>
      <c r="H314" s="98">
        <v>0</v>
      </c>
      <c r="I314" s="98">
        <v>0</v>
      </c>
      <c r="J314" s="98">
        <v>0</v>
      </c>
      <c r="K314" s="98">
        <v>0</v>
      </c>
      <c r="L314" s="98">
        <v>0.12390447788657254</v>
      </c>
      <c r="M314" s="98">
        <v>9.8245103589787233E-2</v>
      </c>
      <c r="N314" s="98">
        <v>0.10419889067173974</v>
      </c>
      <c r="O314" s="98">
        <v>0.21474230626783222</v>
      </c>
      <c r="P314" s="98">
        <v>7.7508706913129763E-2</v>
      </c>
      <c r="Q314" s="98">
        <v>0.14673714747471328</v>
      </c>
      <c r="R314" s="98">
        <v>0.41067970129991671</v>
      </c>
      <c r="S314" s="98">
        <v>0.4587656993932297</v>
      </c>
      <c r="T314" s="98">
        <v>0.35899283260794568</v>
      </c>
      <c r="U314" s="98">
        <v>0.72818302388193146</v>
      </c>
      <c r="V314" s="98">
        <v>0.31277703485845243</v>
      </c>
      <c r="W314" s="98">
        <v>0.88264107002304359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4.8024195926272633</v>
      </c>
      <c r="D315" s="122">
        <v>5.2822375523796907</v>
      </c>
      <c r="E315" s="122">
        <v>5.5896816418548463</v>
      </c>
      <c r="F315" s="122">
        <v>4.6397262918769124</v>
      </c>
      <c r="G315" s="122">
        <v>2.227413551500864</v>
      </c>
      <c r="H315" s="122">
        <v>0</v>
      </c>
      <c r="I315" s="122">
        <v>0</v>
      </c>
      <c r="J315" s="122">
        <v>0</v>
      </c>
      <c r="K315" s="122">
        <v>0</v>
      </c>
      <c r="L315" s="122">
        <v>3.3696917027990865</v>
      </c>
      <c r="M315" s="122">
        <v>4.0273716016648784</v>
      </c>
      <c r="N315" s="122">
        <v>4.8461472250863293</v>
      </c>
      <c r="O315" s="122">
        <v>5.1204790683696375</v>
      </c>
      <c r="P315" s="122">
        <v>3.9163299280479023</v>
      </c>
      <c r="Q315" s="122">
        <v>5.1376583853569251</v>
      </c>
      <c r="R315" s="122">
        <v>4.7996548792981679</v>
      </c>
      <c r="S315" s="122">
        <v>4.5202693533169542</v>
      </c>
      <c r="T315" s="122">
        <v>4.6026404988849032</v>
      </c>
      <c r="U315" s="122">
        <v>3.9291979600450238</v>
      </c>
      <c r="V315" s="122">
        <v>3.5208008850166759</v>
      </c>
      <c r="W315" s="122">
        <v>3.2829641448745663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4.2223271030441198</v>
      </c>
      <c r="D316" s="98">
        <v>5.1796128248455604</v>
      </c>
      <c r="E316" s="98">
        <v>4.8234141745315062</v>
      </c>
      <c r="F316" s="98">
        <v>3.7592584703306891</v>
      </c>
      <c r="G316" s="98">
        <v>1.6482431813708331</v>
      </c>
      <c r="H316" s="98">
        <v>0</v>
      </c>
      <c r="I316" s="98">
        <v>0</v>
      </c>
      <c r="J316" s="98">
        <v>0</v>
      </c>
      <c r="K316" s="98">
        <v>0</v>
      </c>
      <c r="L316" s="98">
        <v>2.7124717877180178</v>
      </c>
      <c r="M316" s="98">
        <v>3.2614193579854738</v>
      </c>
      <c r="N316" s="98">
        <v>4.1721665890688673</v>
      </c>
      <c r="O316" s="98">
        <v>4.4309913765853262</v>
      </c>
      <c r="P316" s="98">
        <v>2.9723975721068681</v>
      </c>
      <c r="Q316" s="98">
        <v>4.7077313726720904</v>
      </c>
      <c r="R316" s="98">
        <v>4.4225958257348008</v>
      </c>
      <c r="S316" s="98">
        <v>3.971887007026631</v>
      </c>
      <c r="T316" s="98">
        <v>3.6419669782397746</v>
      </c>
      <c r="U316" s="98">
        <v>3.0447136074888363</v>
      </c>
      <c r="V316" s="98">
        <v>2.826094499521369</v>
      </c>
      <c r="W316" s="98">
        <v>3.1051975050126508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3.6385639179442346E-3</v>
      </c>
      <c r="D317" s="98">
        <v>2.9851452397106799E-3</v>
      </c>
      <c r="E317" s="98">
        <v>0</v>
      </c>
      <c r="F317" s="98">
        <v>9.1781229641670742E-4</v>
      </c>
      <c r="G317" s="98">
        <v>3.7855442251677482E-3</v>
      </c>
      <c r="H317" s="98">
        <v>0</v>
      </c>
      <c r="I317" s="98">
        <v>0</v>
      </c>
      <c r="J317" s="98">
        <v>0</v>
      </c>
      <c r="K317" s="98">
        <v>0</v>
      </c>
      <c r="L317" s="98">
        <v>9.1799863791478201E-3</v>
      </c>
      <c r="M317" s="98">
        <v>6.4340508404603074E-3</v>
      </c>
      <c r="N317" s="98">
        <v>1.256168204386758E-3</v>
      </c>
      <c r="O317" s="98">
        <v>8.3033816066173068E-4</v>
      </c>
      <c r="P317" s="98">
        <v>1.0296651018777886E-2</v>
      </c>
      <c r="Q317" s="98">
        <v>7.9441470080655226E-3</v>
      </c>
      <c r="R317" s="98">
        <v>7.7097104502308255E-3</v>
      </c>
      <c r="S317" s="98">
        <v>3.4021062061321272E-3</v>
      </c>
      <c r="T317" s="98">
        <v>8.3254260575554469E-3</v>
      </c>
      <c r="U317" s="98">
        <v>5.7133774581215845E-3</v>
      </c>
      <c r="V317" s="98">
        <v>3.3699203228301526E-3</v>
      </c>
      <c r="W317" s="98">
        <v>1.0598178582705611E-2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8.5955353492301028E-4</v>
      </c>
      <c r="D318" s="101">
        <v>6.4404268992110565E-4</v>
      </c>
      <c r="E318" s="101">
        <v>0</v>
      </c>
      <c r="F318" s="101">
        <v>2.1426603645915645E-4</v>
      </c>
      <c r="G318" s="101">
        <v>8.1009956970887046E-4</v>
      </c>
      <c r="H318" s="101">
        <v>0</v>
      </c>
      <c r="I318" s="101">
        <v>0</v>
      </c>
      <c r="J318" s="101">
        <v>0</v>
      </c>
      <c r="K318" s="101">
        <v>0</v>
      </c>
      <c r="L318" s="101">
        <v>4.1374934515331667E-3</v>
      </c>
      <c r="M318" s="101">
        <v>1.288148176999527E-3</v>
      </c>
      <c r="N318" s="101">
        <v>3.1822912733580749E-4</v>
      </c>
      <c r="O318" s="101">
        <v>2.1943715732704208E-4</v>
      </c>
      <c r="P318" s="101">
        <v>1.9616204828622687E-3</v>
      </c>
      <c r="Q318" s="101">
        <v>1.7424009195831825E-3</v>
      </c>
      <c r="R318" s="101">
        <v>1.5712433326426219E-3</v>
      </c>
      <c r="S318" s="101">
        <v>7.7929606035115882E-4</v>
      </c>
      <c r="T318" s="101">
        <v>1.9007581688133526E-3</v>
      </c>
      <c r="U318" s="101">
        <v>1.2044456733122729E-3</v>
      </c>
      <c r="V318" s="101">
        <v>7.3796961797280227E-4</v>
      </c>
      <c r="W318" s="101">
        <v>2.380906462481935E-3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2.7790103830212243E-3</v>
      </c>
      <c r="D319" s="104">
        <v>2.3411025497895744E-3</v>
      </c>
      <c r="E319" s="104">
        <v>0</v>
      </c>
      <c r="F319" s="104">
        <v>7.0354625995755092E-4</v>
      </c>
      <c r="G319" s="104">
        <v>2.975444655458878E-3</v>
      </c>
      <c r="H319" s="104">
        <v>0</v>
      </c>
      <c r="I319" s="104">
        <v>0</v>
      </c>
      <c r="J319" s="104">
        <v>0</v>
      </c>
      <c r="K319" s="104">
        <v>0</v>
      </c>
      <c r="L319" s="104">
        <v>5.0424929276146535E-3</v>
      </c>
      <c r="M319" s="104">
        <v>5.1459026634607802E-3</v>
      </c>
      <c r="N319" s="104">
        <v>9.3793907705095041E-4</v>
      </c>
      <c r="O319" s="104">
        <v>6.109010033346886E-4</v>
      </c>
      <c r="P319" s="104">
        <v>8.3350305359156177E-3</v>
      </c>
      <c r="Q319" s="104">
        <v>6.2017460884823405E-3</v>
      </c>
      <c r="R319" s="104">
        <v>6.1384671175882038E-3</v>
      </c>
      <c r="S319" s="104">
        <v>2.6228101457809686E-3</v>
      </c>
      <c r="T319" s="104">
        <v>6.4246678887420949E-3</v>
      </c>
      <c r="U319" s="104">
        <v>4.5089317848093112E-3</v>
      </c>
      <c r="V319" s="104">
        <v>2.6319507048573505E-3</v>
      </c>
      <c r="W319" s="104">
        <v>8.2172721202236759E-3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0.55997580223367116</v>
      </c>
      <c r="D320" s="101">
        <v>9.6874082383015078E-2</v>
      </c>
      <c r="E320" s="101">
        <v>0.73705167774086744</v>
      </c>
      <c r="F320" s="101">
        <v>0.84380187087268332</v>
      </c>
      <c r="G320" s="101">
        <v>0.54633647029628696</v>
      </c>
      <c r="H320" s="101">
        <v>0</v>
      </c>
      <c r="I320" s="101">
        <v>0</v>
      </c>
      <c r="J320" s="101">
        <v>0</v>
      </c>
      <c r="K320" s="101">
        <v>0</v>
      </c>
      <c r="L320" s="101">
        <v>0.52239467247013893</v>
      </c>
      <c r="M320" s="101">
        <v>0.64040522346559126</v>
      </c>
      <c r="N320" s="101">
        <v>0.60462693391668931</v>
      </c>
      <c r="O320" s="101">
        <v>0.63795002185349625</v>
      </c>
      <c r="P320" s="101">
        <v>0.81454738765072876</v>
      </c>
      <c r="Q320" s="101">
        <v>0.36855297150197602</v>
      </c>
      <c r="R320" s="101">
        <v>0.31806515418460235</v>
      </c>
      <c r="S320" s="101">
        <v>0.47362404679674724</v>
      </c>
      <c r="T320" s="101">
        <v>0.7752981649405164</v>
      </c>
      <c r="U320" s="101">
        <v>0.74704887674237708</v>
      </c>
      <c r="V320" s="101">
        <v>0.6187903155269604</v>
      </c>
      <c r="W320" s="101">
        <v>0.14072920937956526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1.6478123431528331E-2</v>
      </c>
      <c r="D321" s="104">
        <v>2.7654999114044791E-3</v>
      </c>
      <c r="E321" s="104">
        <v>2.9215789582473312E-2</v>
      </c>
      <c r="F321" s="104">
        <v>3.5748138377123768E-2</v>
      </c>
      <c r="G321" s="104">
        <v>2.9048355608575997E-2</v>
      </c>
      <c r="H321" s="104">
        <v>0</v>
      </c>
      <c r="I321" s="104">
        <v>0</v>
      </c>
      <c r="J321" s="104">
        <v>0</v>
      </c>
      <c r="K321" s="104">
        <v>0</v>
      </c>
      <c r="L321" s="104">
        <v>0.12564525623178202</v>
      </c>
      <c r="M321" s="104">
        <v>0.11911296937335313</v>
      </c>
      <c r="N321" s="104">
        <v>6.8097533896385676E-2</v>
      </c>
      <c r="O321" s="104">
        <v>5.0707331770153838E-2</v>
      </c>
      <c r="P321" s="104">
        <v>0.11908831727152722</v>
      </c>
      <c r="Q321" s="104">
        <v>5.3429894174793609E-2</v>
      </c>
      <c r="R321" s="104">
        <v>5.1284188928534258E-2</v>
      </c>
      <c r="S321" s="104">
        <v>7.1356193287443262E-2</v>
      </c>
      <c r="T321" s="104">
        <v>0.17704992964705618</v>
      </c>
      <c r="U321" s="104">
        <v>0.13172209835568843</v>
      </c>
      <c r="V321" s="104">
        <v>7.2546149645516367E-2</v>
      </c>
      <c r="W321" s="104">
        <v>2.6439251899645046E-2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3.8936587794719648E-3</v>
      </c>
      <c r="D322" s="98">
        <v>5.9616491388705148E-4</v>
      </c>
      <c r="E322" s="98">
        <v>7.0158444351798568E-3</v>
      </c>
      <c r="F322" s="98">
        <v>8.3471097391703535E-3</v>
      </c>
      <c r="G322" s="98">
        <v>6.208854057348401E-3</v>
      </c>
      <c r="H322" s="98">
        <v>0</v>
      </c>
      <c r="I322" s="98">
        <v>0</v>
      </c>
      <c r="J322" s="98">
        <v>0</v>
      </c>
      <c r="K322" s="98">
        <v>0</v>
      </c>
      <c r="L322" s="98">
        <v>5.6631307582063015E-2</v>
      </c>
      <c r="M322" s="98">
        <v>2.378880643473737E-2</v>
      </c>
      <c r="N322" s="98">
        <v>1.7252537378013563E-2</v>
      </c>
      <c r="O322" s="98">
        <v>1.3397884368619772E-2</v>
      </c>
      <c r="P322" s="98">
        <v>2.2685598166259861E-2</v>
      </c>
      <c r="Q322" s="98">
        <v>1.1718624040357889E-2</v>
      </c>
      <c r="R322" s="98">
        <v>1.0441558650490356E-2</v>
      </c>
      <c r="S322" s="98">
        <v>1.6353024986646581E-2</v>
      </c>
      <c r="T322" s="98">
        <v>4.0426853162498257E-2</v>
      </c>
      <c r="U322" s="98">
        <v>2.7773856271615775E-2</v>
      </c>
      <c r="V322" s="98">
        <v>1.5895209018754831E-2</v>
      </c>
      <c r="W322" s="98">
        <v>5.934615585698029E-3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1.2584464652056366E-2</v>
      </c>
      <c r="D323" s="98">
        <v>2.1693349975174274E-3</v>
      </c>
      <c r="E323" s="98">
        <v>2.2199945147293454E-2</v>
      </c>
      <c r="F323" s="98">
        <v>2.7401028637953413E-2</v>
      </c>
      <c r="G323" s="98">
        <v>2.2839501551227596E-2</v>
      </c>
      <c r="H323" s="98">
        <v>0</v>
      </c>
      <c r="I323" s="98">
        <v>0</v>
      </c>
      <c r="J323" s="98">
        <v>0</v>
      </c>
      <c r="K323" s="98">
        <v>0</v>
      </c>
      <c r="L323" s="98">
        <v>6.901394864971902E-2</v>
      </c>
      <c r="M323" s="98">
        <v>9.5324162938615759E-2</v>
      </c>
      <c r="N323" s="98">
        <v>5.0844996518372106E-2</v>
      </c>
      <c r="O323" s="98">
        <v>3.7309447401534065E-2</v>
      </c>
      <c r="P323" s="98">
        <v>9.6402719105267348E-2</v>
      </c>
      <c r="Q323" s="98">
        <v>4.1711270134435721E-2</v>
      </c>
      <c r="R323" s="98">
        <v>4.0842630278043905E-2</v>
      </c>
      <c r="S323" s="98">
        <v>5.5003168300796677E-2</v>
      </c>
      <c r="T323" s="98">
        <v>0.13662307648455793</v>
      </c>
      <c r="U323" s="98">
        <v>0.10394824208407266</v>
      </c>
      <c r="V323" s="98">
        <v>5.6650940626761535E-2</v>
      </c>
      <c r="W323" s="98">
        <v>2.0504636313947017E-2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3.2087654348127712</v>
      </c>
      <c r="D324" s="122">
        <v>3.2338894160727687</v>
      </c>
      <c r="E324" s="122">
        <v>3.4165888652800631</v>
      </c>
      <c r="F324" s="122">
        <v>2.5948653048748005</v>
      </c>
      <c r="G324" s="122">
        <v>1.2538341416927916</v>
      </c>
      <c r="H324" s="122">
        <v>0</v>
      </c>
      <c r="I324" s="122">
        <v>0</v>
      </c>
      <c r="J324" s="122">
        <v>0</v>
      </c>
      <c r="K324" s="122">
        <v>0</v>
      </c>
      <c r="L324" s="122">
        <v>2.0908365328267671</v>
      </c>
      <c r="M324" s="122">
        <v>2.2730435846089114</v>
      </c>
      <c r="N324" s="122">
        <v>2.8123173011939921</v>
      </c>
      <c r="O324" s="122">
        <v>2.9573893153286908</v>
      </c>
      <c r="P324" s="122">
        <v>2.1358469551791828</v>
      </c>
      <c r="Q324" s="122">
        <v>2.7591287700169222</v>
      </c>
      <c r="R324" s="122">
        <v>2.4669812845228054</v>
      </c>
      <c r="S324" s="122">
        <v>2.3797548599028158</v>
      </c>
      <c r="T324" s="122">
        <v>2.3588595103450105</v>
      </c>
      <c r="U324" s="122">
        <v>2.0202081008659527</v>
      </c>
      <c r="V324" s="122">
        <v>1.8317264377531099</v>
      </c>
      <c r="W324" s="122">
        <v>1.6125277663484603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1.3550689872243136</v>
      </c>
      <c r="D325" s="98">
        <v>1.4871115855660351</v>
      </c>
      <c r="E325" s="98">
        <v>1.5202259002721501</v>
      </c>
      <c r="F325" s="98">
        <v>1.3808075934326789</v>
      </c>
      <c r="G325" s="98">
        <v>0.53789965906166581</v>
      </c>
      <c r="H325" s="98">
        <v>0</v>
      </c>
      <c r="I325" s="98">
        <v>0</v>
      </c>
      <c r="J325" s="98">
        <v>0</v>
      </c>
      <c r="K325" s="98">
        <v>0</v>
      </c>
      <c r="L325" s="98">
        <v>0.71936529251745662</v>
      </c>
      <c r="M325" s="98">
        <v>0.85277450640080288</v>
      </c>
      <c r="N325" s="98">
        <v>0.91674296840969194</v>
      </c>
      <c r="O325" s="98">
        <v>0.92679784041393931</v>
      </c>
      <c r="P325" s="98">
        <v>0.71345272503789714</v>
      </c>
      <c r="Q325" s="98">
        <v>0.77375683932231387</v>
      </c>
      <c r="R325" s="98">
        <v>0.5186554224902391</v>
      </c>
      <c r="S325" s="98">
        <v>0.57306476787680494</v>
      </c>
      <c r="T325" s="98">
        <v>0.60087118784254678</v>
      </c>
      <c r="U325" s="98">
        <v>0.49874094183515916</v>
      </c>
      <c r="V325" s="98">
        <v>0.43995934403811948</v>
      </c>
      <c r="W325" s="98">
        <v>0.35929495495275787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1.8536964475884579</v>
      </c>
      <c r="D326" s="33">
        <v>1.7467778305067339</v>
      </c>
      <c r="E326" s="33">
        <v>1.896362965007913</v>
      </c>
      <c r="F326" s="33">
        <v>1.2140577114421216</v>
      </c>
      <c r="G326" s="33">
        <v>0.7159344826311258</v>
      </c>
      <c r="H326" s="33">
        <v>0</v>
      </c>
      <c r="I326" s="33">
        <v>0</v>
      </c>
      <c r="J326" s="33">
        <v>0</v>
      </c>
      <c r="K326" s="33">
        <v>0</v>
      </c>
      <c r="L326" s="33">
        <v>1.3714712403093103</v>
      </c>
      <c r="M326" s="33">
        <v>1.4202690782081087</v>
      </c>
      <c r="N326" s="33">
        <v>1.8955743327843002</v>
      </c>
      <c r="O326" s="33">
        <v>2.0305914749147513</v>
      </c>
      <c r="P326" s="33">
        <v>1.4223942301412857</v>
      </c>
      <c r="Q326" s="33">
        <v>1.9853719306946085</v>
      </c>
      <c r="R326" s="33">
        <v>1.9483258620325663</v>
      </c>
      <c r="S326" s="33">
        <v>1.8066900920260109</v>
      </c>
      <c r="T326" s="33">
        <v>1.7579883225024635</v>
      </c>
      <c r="U326" s="33">
        <v>1.5214671590307935</v>
      </c>
      <c r="V326" s="33">
        <v>1.3917670937149904</v>
      </c>
      <c r="W326" s="33">
        <v>1.2532328113957025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0.82333973840213404</v>
      </c>
      <c r="D328" s="119">
        <f t="shared" si="143"/>
        <v>0.82686563992779749</v>
      </c>
      <c r="E328" s="119">
        <f t="shared" si="143"/>
        <v>0.82670519812103671</v>
      </c>
      <c r="F328" s="119">
        <f t="shared" si="143"/>
        <v>0.82725695524664955</v>
      </c>
      <c r="G328" s="119">
        <f t="shared" si="143"/>
        <v>0.82956966301750312</v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0.84121168718020911</v>
      </c>
      <c r="M328" s="119">
        <f t="shared" si="143"/>
        <v>0.84198392147636814</v>
      </c>
      <c r="N328" s="119">
        <f t="shared" si="143"/>
        <v>0.84733248930965588</v>
      </c>
      <c r="O328" s="119">
        <f t="shared" si="143"/>
        <v>0.85428027254584105</v>
      </c>
      <c r="P328" s="119">
        <f t="shared" si="143"/>
        <v>0.85624024759086259</v>
      </c>
      <c r="Q328" s="119">
        <f t="shared" si="143"/>
        <v>0.8667913481956151</v>
      </c>
      <c r="R328" s="119">
        <f t="shared" ref="R328:V328" si="144">IF(R309=0,"",R309/R290)</f>
        <v>0.87808279454070426</v>
      </c>
      <c r="S328" s="119">
        <f t="shared" si="144"/>
        <v>0.88297286963411314</v>
      </c>
      <c r="T328" s="119">
        <f t="shared" si="144"/>
        <v>0.88440275353572928</v>
      </c>
      <c r="U328" s="119">
        <f t="shared" si="144"/>
        <v>0.89926579823986486</v>
      </c>
      <c r="V328" s="119">
        <f t="shared" si="144"/>
        <v>0.89480153355090053</v>
      </c>
      <c r="W328" s="119">
        <f t="shared" ref="W328" si="145">IF(W309=0,"",W309/W290)</f>
        <v>0.92090800324422117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0.83154326879447993</v>
      </c>
      <c r="D329" s="124">
        <f t="shared" si="146"/>
        <v>0.83318091933482741</v>
      </c>
      <c r="E329" s="124">
        <f t="shared" si="146"/>
        <v>0.83484152851089322</v>
      </c>
      <c r="F329" s="124">
        <f t="shared" si="146"/>
        <v>0.83654415374116742</v>
      </c>
      <c r="G329" s="124">
        <f t="shared" si="146"/>
        <v>0.83826843015491959</v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0.8478674041090668</v>
      </c>
      <c r="M329" s="124">
        <f t="shared" si="146"/>
        <v>0.85081065865815231</v>
      </c>
      <c r="N329" s="124">
        <f t="shared" si="146"/>
        <v>0.85479573513471896</v>
      </c>
      <c r="O329" s="124">
        <f t="shared" si="146"/>
        <v>0.86001647562658723</v>
      </c>
      <c r="P329" s="124">
        <f t="shared" si="146"/>
        <v>0.86610451631539231</v>
      </c>
      <c r="Q329" s="124">
        <f t="shared" si="146"/>
        <v>0.87184832483866881</v>
      </c>
      <c r="R329" s="124">
        <f t="shared" ref="R329:V329" si="147">IF(R310=0,"",R310/R291)</f>
        <v>0.87624920578227472</v>
      </c>
      <c r="S329" s="124">
        <f t="shared" si="147"/>
        <v>0.88053043054871305</v>
      </c>
      <c r="T329" s="124">
        <f t="shared" si="147"/>
        <v>0.88466374870541453</v>
      </c>
      <c r="U329" s="124">
        <f t="shared" si="147"/>
        <v>0.88862048656566317</v>
      </c>
      <c r="V329" s="124">
        <f t="shared" si="147"/>
        <v>0.89237182998768372</v>
      </c>
      <c r="W329" s="124">
        <f t="shared" ref="W329" si="148">IF(W310=0,"",W310/W291)</f>
        <v>0.89582772430928481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0.83085894945976668</v>
      </c>
      <c r="D330" s="111">
        <f t="shared" si="149"/>
        <v>0.832510993265968</v>
      </c>
      <c r="E330" s="111">
        <f t="shared" si="149"/>
        <v>0.83420763794489605</v>
      </c>
      <c r="F330" s="111">
        <f t="shared" si="149"/>
        <v>0.83591036456101397</v>
      </c>
      <c r="G330" s="111">
        <f t="shared" si="149"/>
        <v>0.83765416595753273</v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0.84732134519057145</v>
      </c>
      <c r="M330" s="111">
        <f t="shared" si="149"/>
        <v>0.85027934581665732</v>
      </c>
      <c r="N330" s="111">
        <f t="shared" si="149"/>
        <v>0.85428125978822245</v>
      </c>
      <c r="O330" s="111">
        <f t="shared" si="149"/>
        <v>0.85952190038286191</v>
      </c>
      <c r="P330" s="111">
        <f t="shared" si="149"/>
        <v>0.86563062105679434</v>
      </c>
      <c r="Q330" s="111">
        <f t="shared" si="149"/>
        <v>0.87139405885351484</v>
      </c>
      <c r="R330" s="111">
        <f t="shared" ref="R330:V330" si="150">IF(R311=0,"",R311/R292)</f>
        <v>0.8758103888774057</v>
      </c>
      <c r="S330" s="111">
        <f t="shared" si="150"/>
        <v>0.88010673972024878</v>
      </c>
      <c r="T330" s="111">
        <f t="shared" si="150"/>
        <v>0.88425440500788222</v>
      </c>
      <c r="U330" s="111">
        <f t="shared" si="150"/>
        <v>0.8882246783661577</v>
      </c>
      <c r="V330" s="111">
        <f t="shared" si="150"/>
        <v>0.89198885342092171</v>
      </c>
      <c r="W330" s="111">
        <f t="shared" ref="W330" si="151">IF(W311=0,"",W311/W292)</f>
        <v>0.89545638417288842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2.3882884581131583</v>
      </c>
      <c r="E332" s="124">
        <f t="shared" si="155"/>
        <v>2.4659894526147763</v>
      </c>
      <c r="F332" s="124">
        <f t="shared" si="155"/>
        <v>2.5437738957526972</v>
      </c>
      <c r="G332" s="124">
        <f t="shared" si="155"/>
        <v>2.6222974835940267</v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3.0320125140666656</v>
      </c>
      <c r="M332" s="124">
        <f t="shared" si="155"/>
        <v>3.1342788917789277</v>
      </c>
      <c r="N332" s="124">
        <f t="shared" si="155"/>
        <v>3.257933957050779</v>
      </c>
      <c r="O332" s="124">
        <f t="shared" si="155"/>
        <v>3.4056001129526141</v>
      </c>
      <c r="P332" s="124">
        <f t="shared" si="155"/>
        <v>3.5657408793193222</v>
      </c>
      <c r="Q332" s="124">
        <f t="shared" si="155"/>
        <v>3.7033632254105058</v>
      </c>
      <c r="R332" s="124">
        <f t="shared" ref="R332:V332" si="156">IF(R313=0,"",R313/R294)</f>
        <v>3.7897017350017492</v>
      </c>
      <c r="S332" s="124">
        <f t="shared" si="156"/>
        <v>3.858422949467109</v>
      </c>
      <c r="T332" s="124">
        <f t="shared" si="156"/>
        <v>3.9158421401736394</v>
      </c>
      <c r="U332" s="124">
        <f t="shared" si="156"/>
        <v>3.9681149469287034</v>
      </c>
      <c r="V332" s="124">
        <f t="shared" si="156"/>
        <v>4.0214127916716489</v>
      </c>
      <c r="W332" s="124">
        <f t="shared" ref="W332" si="157">IF(W313=0,"",W313/W294)</f>
        <v>4.0735921261693395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2.3882884581131583</v>
      </c>
      <c r="E333" s="111">
        <f t="shared" si="158"/>
        <v>2.4659894526147763</v>
      </c>
      <c r="F333" s="111">
        <f t="shared" si="158"/>
        <v>2.5437738957526972</v>
      </c>
      <c r="G333" s="111">
        <f t="shared" si="158"/>
        <v>2.6222974835940267</v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3.0320125140666656</v>
      </c>
      <c r="M333" s="111">
        <f t="shared" si="158"/>
        <v>3.1342788917789277</v>
      </c>
      <c r="N333" s="111">
        <f t="shared" si="158"/>
        <v>3.257933957050779</v>
      </c>
      <c r="O333" s="111">
        <f t="shared" si="158"/>
        <v>3.4056001129526141</v>
      </c>
      <c r="P333" s="111">
        <f t="shared" si="158"/>
        <v>3.5657408793193222</v>
      </c>
      <c r="Q333" s="111">
        <f t="shared" si="158"/>
        <v>3.7033632254105058</v>
      </c>
      <c r="R333" s="111">
        <f t="shared" ref="R333:V333" si="159">IF(R314=0,"",R314/R295)</f>
        <v>3.7897017350017492</v>
      </c>
      <c r="S333" s="111">
        <f t="shared" si="159"/>
        <v>3.858422949467109</v>
      </c>
      <c r="T333" s="111">
        <f t="shared" si="159"/>
        <v>3.9158421401736394</v>
      </c>
      <c r="U333" s="111">
        <f t="shared" si="159"/>
        <v>3.9681149469287034</v>
      </c>
      <c r="V333" s="111">
        <f t="shared" si="159"/>
        <v>4.0214127916716489</v>
      </c>
      <c r="W333" s="111">
        <f t="shared" ref="W333" si="160">IF(W314=0,"",W314/W295)</f>
        <v>4.0735921261693395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0.82912782987486899</v>
      </c>
      <c r="D334" s="124">
        <f t="shared" si="161"/>
        <v>0.84799500916248649</v>
      </c>
      <c r="E334" s="124">
        <f t="shared" si="161"/>
        <v>0.83050230794771318</v>
      </c>
      <c r="F334" s="124">
        <f t="shared" si="161"/>
        <v>0.82413606656518645</v>
      </c>
      <c r="G334" s="124">
        <f t="shared" si="161"/>
        <v>0.81593557662710847</v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0.84117223015863207</v>
      </c>
      <c r="M334" s="124">
        <f t="shared" si="161"/>
        <v>0.84640440156624663</v>
      </c>
      <c r="N334" s="124">
        <f t="shared" si="161"/>
        <v>0.85671246055238282</v>
      </c>
      <c r="O334" s="124">
        <f t="shared" si="161"/>
        <v>0.86364075649771721</v>
      </c>
      <c r="P334" s="124">
        <f t="shared" si="161"/>
        <v>0.85903180791476952</v>
      </c>
      <c r="Q334" s="124">
        <f t="shared" si="161"/>
        <v>0.8892869002545355</v>
      </c>
      <c r="R334" s="124">
        <f t="shared" ref="R334:V334" si="162">IF(R315=0,"",R315/R296)</f>
        <v>0.89614856011623012</v>
      </c>
      <c r="S334" s="124">
        <f t="shared" si="162"/>
        <v>0.89548840969322674</v>
      </c>
      <c r="T334" s="124">
        <f t="shared" si="162"/>
        <v>0.89143916511973453</v>
      </c>
      <c r="U334" s="124">
        <f t="shared" si="162"/>
        <v>0.89356348643431682</v>
      </c>
      <c r="V334" s="124">
        <f t="shared" si="162"/>
        <v>0.90058859903001198</v>
      </c>
      <c r="W334" s="124">
        <f t="shared" ref="W334" si="163">IF(W315=0,"",W315/W296)</f>
        <v>0.92579424449009229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0.84903940666128819</v>
      </c>
      <c r="D335" s="111">
        <f t="shared" si="164"/>
        <v>0.85117215093206255</v>
      </c>
      <c r="E335" s="111">
        <f t="shared" si="164"/>
        <v>0.85336247373400043</v>
      </c>
      <c r="F335" s="111">
        <f t="shared" si="164"/>
        <v>0.85556064815382438</v>
      </c>
      <c r="G335" s="111">
        <f t="shared" si="164"/>
        <v>0.85781184901413632</v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0.87029191827526475</v>
      </c>
      <c r="M335" s="111">
        <f t="shared" si="164"/>
        <v>0.87411061779433918</v>
      </c>
      <c r="N335" s="111">
        <f t="shared" si="164"/>
        <v>0.87927698146033162</v>
      </c>
      <c r="O335" s="111">
        <f t="shared" si="164"/>
        <v>0.88604250799264794</v>
      </c>
      <c r="P335" s="111">
        <f t="shared" si="164"/>
        <v>0.89392870263844637</v>
      </c>
      <c r="Q335" s="111">
        <f t="shared" si="164"/>
        <v>0.90136914634507104</v>
      </c>
      <c r="R335" s="111">
        <f t="shared" ref="R335:V335" si="165">IF(R316=0,"",R316/R297)</f>
        <v>0.90707051002619454</v>
      </c>
      <c r="S335" s="111">
        <f t="shared" si="165"/>
        <v>0.91261698380062728</v>
      </c>
      <c r="T335" s="111">
        <f t="shared" si="165"/>
        <v>0.91797150850880016</v>
      </c>
      <c r="U335" s="111">
        <f t="shared" si="165"/>
        <v>0.92309702499116253</v>
      </c>
      <c r="V335" s="111">
        <f t="shared" si="165"/>
        <v>0.92795647408815607</v>
      </c>
      <c r="W335" s="111">
        <f t="shared" ref="W335" si="166">IF(W316=0,"",W316/W297)</f>
        <v>0.93243296334178871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0.95969028148550228</v>
      </c>
      <c r="D336" s="111">
        <f t="shared" si="167"/>
        <v>0.96364750771224128</v>
      </c>
      <c r="E336" s="111" t="str">
        <f t="shared" si="167"/>
        <v/>
      </c>
      <c r="F336" s="111">
        <f t="shared" si="167"/>
        <v>0.96208192764917211</v>
      </c>
      <c r="G336" s="111">
        <f t="shared" si="167"/>
        <v>0.96574348111121511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0.93705483525720557</v>
      </c>
      <c r="M336" s="111">
        <f t="shared" si="167"/>
        <v>0.97197415230700324</v>
      </c>
      <c r="N336" s="111">
        <f t="shared" si="167"/>
        <v>0.96638697629318904</v>
      </c>
      <c r="O336" s="111">
        <f t="shared" si="167"/>
        <v>0.96712790303127705</v>
      </c>
      <c r="P336" s="111">
        <f t="shared" si="167"/>
        <v>0.97789421858308512</v>
      </c>
      <c r="Q336" s="111">
        <f t="shared" si="167"/>
        <v>0.97656251678946981</v>
      </c>
      <c r="R336" s="111">
        <f t="shared" ref="R336:V336" si="168">IF(R317=0,"",R317/R298)</f>
        <v>0.97954763907551945</v>
      </c>
      <c r="S336" s="111">
        <f t="shared" si="168"/>
        <v>0.97853797084489014</v>
      </c>
      <c r="T336" s="111">
        <f t="shared" si="168"/>
        <v>0.98000667822036336</v>
      </c>
      <c r="U336" s="111">
        <f t="shared" si="168"/>
        <v>0.98274047139122855</v>
      </c>
      <c r="V336" s="111">
        <f t="shared" si="168"/>
        <v>0.98328275808611831</v>
      </c>
      <c r="W336" s="111">
        <f t="shared" ref="W336" si="169">IF(W317=0,"",W317/W298)</f>
        <v>0.98398173800370148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0.8490394066612883</v>
      </c>
      <c r="D337" s="112">
        <f t="shared" si="170"/>
        <v>0.85117215093206255</v>
      </c>
      <c r="E337" s="112" t="str">
        <f t="shared" si="170"/>
        <v/>
      </c>
      <c r="F337" s="112">
        <f t="shared" si="170"/>
        <v>0.85556064815382438</v>
      </c>
      <c r="G337" s="112">
        <f t="shared" si="170"/>
        <v>0.85781184901413632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0.87029191827526464</v>
      </c>
      <c r="M337" s="112">
        <f t="shared" si="170"/>
        <v>0.87411061779433918</v>
      </c>
      <c r="N337" s="112">
        <f t="shared" si="170"/>
        <v>0.87927698146033162</v>
      </c>
      <c r="O337" s="112">
        <f t="shared" si="170"/>
        <v>0.88604250799264794</v>
      </c>
      <c r="P337" s="112">
        <f t="shared" si="170"/>
        <v>0.89392870263844626</v>
      </c>
      <c r="Q337" s="112">
        <f t="shared" si="170"/>
        <v>0.90136914634507104</v>
      </c>
      <c r="R337" s="112">
        <f t="shared" ref="R337:V337" si="171">IF(R318=0,"",R318/R299)</f>
        <v>0.90707051002619465</v>
      </c>
      <c r="S337" s="112">
        <f t="shared" si="171"/>
        <v>0.91261698380062739</v>
      </c>
      <c r="T337" s="112">
        <f t="shared" si="171"/>
        <v>0.91797150850880016</v>
      </c>
      <c r="U337" s="112">
        <f t="shared" si="171"/>
        <v>0.92309702499116253</v>
      </c>
      <c r="V337" s="112">
        <f t="shared" si="171"/>
        <v>0.92795647408815607</v>
      </c>
      <c r="W337" s="112">
        <f t="shared" ref="W337" si="172">IF(W318=0,"",W318/W299)</f>
        <v>0.93243296334178871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0.70247081511579812</v>
      </c>
      <c r="D339" s="112">
        <f t="shared" si="176"/>
        <v>0.70348844057628712</v>
      </c>
      <c r="E339" s="112">
        <f t="shared" si="176"/>
        <v>0.70458433582618907</v>
      </c>
      <c r="F339" s="112">
        <f t="shared" si="176"/>
        <v>0.70569075815098226</v>
      </c>
      <c r="G339" s="112">
        <f t="shared" si="176"/>
        <v>0.70686988973606046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0.71449499740075118</v>
      </c>
      <c r="M339" s="112">
        <f t="shared" si="176"/>
        <v>0.71793938394270018</v>
      </c>
      <c r="N339" s="112">
        <f t="shared" si="176"/>
        <v>0.72350516767436823</v>
      </c>
      <c r="O339" s="112">
        <f t="shared" si="176"/>
        <v>0.7319349780338259</v>
      </c>
      <c r="P339" s="112">
        <f t="shared" si="176"/>
        <v>0.74290107917385406</v>
      </c>
      <c r="Q339" s="112">
        <f t="shared" si="176"/>
        <v>0.75366146175833459</v>
      </c>
      <c r="R339" s="112">
        <f t="shared" ref="R339:V339" si="177">IF(R320=0,"",R320/R301)</f>
        <v>0.7613751030943734</v>
      </c>
      <c r="S339" s="112">
        <f t="shared" si="177"/>
        <v>0.76901269964100427</v>
      </c>
      <c r="T339" s="112">
        <f t="shared" si="177"/>
        <v>0.77641410518602594</v>
      </c>
      <c r="U339" s="112">
        <f t="shared" si="177"/>
        <v>0.78336677600770777</v>
      </c>
      <c r="V339" s="112">
        <f t="shared" si="177"/>
        <v>0.78954462748132304</v>
      </c>
      <c r="W339" s="112">
        <f t="shared" ref="W339" si="178">IF(W320=0,"",W320/W301)</f>
        <v>0.79440779091412328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0.9090240121646832</v>
      </c>
      <c r="D340" s="113">
        <f t="shared" si="179"/>
        <v>0.9167070931261182</v>
      </c>
      <c r="E340" s="113">
        <f t="shared" si="179"/>
        <v>0.90852551231636891</v>
      </c>
      <c r="F340" s="113">
        <f t="shared" si="179"/>
        <v>0.91126092247383539</v>
      </c>
      <c r="G340" s="113">
        <f t="shared" si="179"/>
        <v>0.91858056223174678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0.84738244683412867</v>
      </c>
      <c r="M340" s="113">
        <f t="shared" si="179"/>
        <v>0.9272450111200472</v>
      </c>
      <c r="N340" s="113">
        <f t="shared" si="179"/>
        <v>0.91172627662544337</v>
      </c>
      <c r="O340" s="113">
        <f t="shared" si="179"/>
        <v>0.91176960478839819</v>
      </c>
      <c r="P340" s="113">
        <f t="shared" si="179"/>
        <v>0.93815228198596412</v>
      </c>
      <c r="Q340" s="113">
        <f t="shared" si="179"/>
        <v>0.93310712461497713</v>
      </c>
      <c r="R340" s="113">
        <f t="shared" ref="R340:V340" si="180">IF(R321=0,"",R321/R302)</f>
        <v>0.94001616281212685</v>
      </c>
      <c r="S340" s="113">
        <f t="shared" si="180"/>
        <v>0.93559648097585946</v>
      </c>
      <c r="T340" s="113">
        <f t="shared" si="180"/>
        <v>0.93830243724886897</v>
      </c>
      <c r="U340" s="113">
        <f t="shared" si="180"/>
        <v>0.94490339159316528</v>
      </c>
      <c r="V340" s="113">
        <f t="shared" si="180"/>
        <v>0.94481968887303602</v>
      </c>
      <c r="W340" s="113">
        <f t="shared" ref="W340" si="181">IF(W321=0,"",W321/W302)</f>
        <v>0.94509856545235893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0.70247081511579812</v>
      </c>
      <c r="D341" s="111">
        <f t="shared" si="182"/>
        <v>0.70348844057628712</v>
      </c>
      <c r="E341" s="111">
        <f t="shared" si="182"/>
        <v>0.70458433582618907</v>
      </c>
      <c r="F341" s="111">
        <f t="shared" si="182"/>
        <v>0.70569075815098226</v>
      </c>
      <c r="G341" s="111">
        <f t="shared" si="182"/>
        <v>0.70686988973606046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0.71449499740075118</v>
      </c>
      <c r="M341" s="111">
        <f t="shared" si="182"/>
        <v>0.71793938394270029</v>
      </c>
      <c r="N341" s="111">
        <f t="shared" si="182"/>
        <v>0.72350516767436812</v>
      </c>
      <c r="O341" s="111">
        <f t="shared" si="182"/>
        <v>0.7319349780338259</v>
      </c>
      <c r="P341" s="111">
        <f t="shared" si="182"/>
        <v>0.74290107917385406</v>
      </c>
      <c r="Q341" s="111">
        <f t="shared" si="182"/>
        <v>0.75366146175833459</v>
      </c>
      <c r="R341" s="111">
        <f t="shared" ref="R341:V341" si="183">IF(R322=0,"",R322/R303)</f>
        <v>0.76137510309437328</v>
      </c>
      <c r="S341" s="111">
        <f t="shared" si="183"/>
        <v>0.76901269964100427</v>
      </c>
      <c r="T341" s="111">
        <f t="shared" si="183"/>
        <v>0.77641410518602594</v>
      </c>
      <c r="U341" s="111">
        <f t="shared" si="183"/>
        <v>0.78336677600770777</v>
      </c>
      <c r="V341" s="111">
        <f t="shared" si="183"/>
        <v>0.78954462748132292</v>
      </c>
      <c r="W341" s="111">
        <f t="shared" ref="W341" si="184">IF(W322=0,"",W322/W303)</f>
        <v>0.79440779091412328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0.70032869517966589</v>
      </c>
      <c r="D343" s="124">
        <f t="shared" si="188"/>
        <v>0.69520704681794354</v>
      </c>
      <c r="E343" s="124">
        <f t="shared" si="188"/>
        <v>0.69824107989250561</v>
      </c>
      <c r="F343" s="124">
        <f t="shared" si="188"/>
        <v>0.68544836608491611</v>
      </c>
      <c r="G343" s="124">
        <f t="shared" si="188"/>
        <v>0.70226398163011283</v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0.72115067185959492</v>
      </c>
      <c r="M343" s="124">
        <f t="shared" si="188"/>
        <v>0.71710588453391266</v>
      </c>
      <c r="N343" s="124">
        <f t="shared" si="188"/>
        <v>0.72780293424324161</v>
      </c>
      <c r="O343" s="124">
        <f t="shared" si="188"/>
        <v>0.73283107012139925</v>
      </c>
      <c r="P343" s="124">
        <f t="shared" si="188"/>
        <v>0.73229677999290466</v>
      </c>
      <c r="Q343" s="124">
        <f t="shared" si="188"/>
        <v>0.74771187750823465</v>
      </c>
      <c r="R343" s="124">
        <f t="shared" ref="R343:V343" si="189">IF(R324=0,"",R324/R305)</f>
        <v>0.77032555311993822</v>
      </c>
      <c r="S343" s="124">
        <f t="shared" si="189"/>
        <v>0.77225656980081048</v>
      </c>
      <c r="T343" s="124">
        <f t="shared" si="189"/>
        <v>0.77822186057963794</v>
      </c>
      <c r="U343" s="124">
        <f t="shared" si="189"/>
        <v>0.78925047797133319</v>
      </c>
      <c r="V343" s="124">
        <f t="shared" si="189"/>
        <v>0.79865941626886461</v>
      </c>
      <c r="W343" s="124">
        <f t="shared" ref="W343" si="190">IF(W324=0,"",W324/W305)</f>
        <v>0.80959556591168569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0.62051148122153987</v>
      </c>
      <c r="D344" s="111">
        <f t="shared" si="191"/>
        <v>0.62067247674575687</v>
      </c>
      <c r="E344" s="111">
        <f t="shared" si="191"/>
        <v>0.62083120174244089</v>
      </c>
      <c r="F344" s="111">
        <f t="shared" si="191"/>
        <v>0.62098961712173417</v>
      </c>
      <c r="G344" s="111">
        <f t="shared" si="191"/>
        <v>0.6211459414787196</v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0.62187929400188346</v>
      </c>
      <c r="M344" s="111">
        <f t="shared" si="191"/>
        <v>0.62195266414682937</v>
      </c>
      <c r="N344" s="111">
        <f t="shared" si="191"/>
        <v>0.62195266414682937</v>
      </c>
      <c r="O344" s="111">
        <f t="shared" si="191"/>
        <v>0.62195266414682937</v>
      </c>
      <c r="P344" s="111">
        <f t="shared" si="191"/>
        <v>0.62195266414682937</v>
      </c>
      <c r="Q344" s="111">
        <f t="shared" si="191"/>
        <v>0.62195266414682937</v>
      </c>
      <c r="R344" s="111">
        <f t="shared" ref="R344:V344" si="192">IF(R325=0,"",R325/R306)</f>
        <v>0.62241619459988184</v>
      </c>
      <c r="S344" s="111">
        <f t="shared" si="192"/>
        <v>0.62317417191470381</v>
      </c>
      <c r="T344" s="111">
        <f t="shared" si="192"/>
        <v>0.6240584787819955</v>
      </c>
      <c r="U344" s="111">
        <f t="shared" si="192"/>
        <v>0.62497436803740491</v>
      </c>
      <c r="V344" s="111">
        <f t="shared" si="192"/>
        <v>0.6258270925165792</v>
      </c>
      <c r="W344" s="111">
        <f t="shared" ref="W344" si="193">IF(W325=0,"",W325/W306)</f>
        <v>0.62661665221951801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0.7730158980997438</v>
      </c>
      <c r="D345" s="45">
        <f t="shared" si="194"/>
        <v>0.77437562052589448</v>
      </c>
      <c r="E345" s="45">
        <f t="shared" si="194"/>
        <v>0.77578562219164593</v>
      </c>
      <c r="F345" s="45">
        <f t="shared" si="194"/>
        <v>0.77720248011734305</v>
      </c>
      <c r="G345" s="45">
        <f t="shared" si="194"/>
        <v>0.77866564226533574</v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0.7870503419495819</v>
      </c>
      <c r="M345" s="45">
        <f t="shared" si="194"/>
        <v>0.78964304490911064</v>
      </c>
      <c r="N345" s="45">
        <f t="shared" si="194"/>
        <v>0.79307963633944278</v>
      </c>
      <c r="O345" s="45">
        <f t="shared" si="194"/>
        <v>0.79774146681095071</v>
      </c>
      <c r="P345" s="45">
        <f t="shared" si="194"/>
        <v>0.80382882508509612</v>
      </c>
      <c r="Q345" s="45">
        <f t="shared" si="194"/>
        <v>0.8116746188640015</v>
      </c>
      <c r="R345" s="45">
        <f t="shared" ref="R345:V345" si="195">IF(R326=0,"",R326/R307)</f>
        <v>0.82234761151953373</v>
      </c>
      <c r="S345" s="45">
        <f t="shared" si="195"/>
        <v>0.83566850461654096</v>
      </c>
      <c r="T345" s="45">
        <f t="shared" si="195"/>
        <v>0.84999062511620027</v>
      </c>
      <c r="U345" s="45">
        <f t="shared" si="195"/>
        <v>0.86366729997972902</v>
      </c>
      <c r="V345" s="45">
        <f t="shared" si="195"/>
        <v>0.87505185616832715</v>
      </c>
      <c r="W345" s="45">
        <f t="shared" ref="W345" si="196">IF(W326=0,"",W326/W307)</f>
        <v>0.8835658705515006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5.7693004846357674</v>
      </c>
      <c r="D347" s="117">
        <f t="shared" si="197"/>
        <v>6.3298387175913513</v>
      </c>
      <c r="E347" s="117">
        <f t="shared" si="197"/>
        <v>6.4691342897403068</v>
      </c>
      <c r="F347" s="117">
        <f t="shared" si="197"/>
        <v>5.8743578973446136</v>
      </c>
      <c r="G347" s="117">
        <f t="shared" si="197"/>
        <v>2.287805985211699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3.0560113178966395</v>
      </c>
      <c r="M347" s="117">
        <f t="shared" si="197"/>
        <v>3.6223336554642196</v>
      </c>
      <c r="N347" s="117">
        <f t="shared" si="197"/>
        <v>3.8940527454274667</v>
      </c>
      <c r="O347" s="117">
        <f t="shared" si="197"/>
        <v>3.9367628651472648</v>
      </c>
      <c r="P347" s="117">
        <f t="shared" si="197"/>
        <v>3.0305359718068154</v>
      </c>
      <c r="Q347" s="117">
        <f t="shared" si="197"/>
        <v>3.2866899973971822</v>
      </c>
      <c r="R347" s="117">
        <f t="shared" ref="R347:V347" si="198">R348+R351+R353+R362</f>
        <v>2.2014539914397115</v>
      </c>
      <c r="S347" s="117">
        <f t="shared" si="198"/>
        <v>2.4294381009258692</v>
      </c>
      <c r="T347" s="117">
        <f t="shared" si="198"/>
        <v>2.5437104048658874</v>
      </c>
      <c r="U347" s="117">
        <f t="shared" si="198"/>
        <v>2.1082610717883816</v>
      </c>
      <c r="V347" s="117">
        <f t="shared" si="198"/>
        <v>1.8572474060327944</v>
      </c>
      <c r="W347" s="117">
        <f t="shared" ref="W347" si="199">W348+W351+W353+W362</f>
        <v>1.5148190631622034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5.7693004846357674</v>
      </c>
      <c r="D362" s="122">
        <v>6.3298387175913513</v>
      </c>
      <c r="E362" s="122">
        <v>6.4691342897403068</v>
      </c>
      <c r="F362" s="122">
        <v>5.8743578973446136</v>
      </c>
      <c r="G362" s="122">
        <v>2.287805985211699</v>
      </c>
      <c r="H362" s="122">
        <v>0</v>
      </c>
      <c r="I362" s="122">
        <v>0</v>
      </c>
      <c r="J362" s="122">
        <v>0</v>
      </c>
      <c r="K362" s="122">
        <v>0</v>
      </c>
      <c r="L362" s="122">
        <v>3.0560113178966395</v>
      </c>
      <c r="M362" s="122">
        <v>3.6223336554642196</v>
      </c>
      <c r="N362" s="122">
        <v>3.8940527454274667</v>
      </c>
      <c r="O362" s="122">
        <v>3.9367628651472648</v>
      </c>
      <c r="P362" s="122">
        <v>3.0305359718068154</v>
      </c>
      <c r="Q362" s="122">
        <v>3.2866899973971822</v>
      </c>
      <c r="R362" s="122">
        <v>2.2014539914397115</v>
      </c>
      <c r="S362" s="122">
        <v>2.4294381009258692</v>
      </c>
      <c r="T362" s="122">
        <v>2.5437104048658874</v>
      </c>
      <c r="U362" s="122">
        <v>2.1082610717883816</v>
      </c>
      <c r="V362" s="122">
        <v>1.8572474060327944</v>
      </c>
      <c r="W362" s="122">
        <v>1.5148190631622034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5.7693004846357674</v>
      </c>
      <c r="D363" s="98">
        <v>6.3298387175913513</v>
      </c>
      <c r="E363" s="98">
        <v>6.4691342897403068</v>
      </c>
      <c r="F363" s="98">
        <v>5.8743578973446136</v>
      </c>
      <c r="G363" s="98">
        <v>2.287805985211699</v>
      </c>
      <c r="H363" s="98">
        <v>0</v>
      </c>
      <c r="I363" s="98">
        <v>0</v>
      </c>
      <c r="J363" s="98">
        <v>0</v>
      </c>
      <c r="K363" s="98">
        <v>0</v>
      </c>
      <c r="L363" s="98">
        <v>3.0560113178966395</v>
      </c>
      <c r="M363" s="98">
        <v>3.6223336554642196</v>
      </c>
      <c r="N363" s="98">
        <v>3.8940527454274667</v>
      </c>
      <c r="O363" s="98">
        <v>3.9367628651472648</v>
      </c>
      <c r="P363" s="98">
        <v>3.0305359718068154</v>
      </c>
      <c r="Q363" s="98">
        <v>3.2866899973971822</v>
      </c>
      <c r="R363" s="98">
        <v>2.2014539914397115</v>
      </c>
      <c r="S363" s="98">
        <v>2.4294381009258692</v>
      </c>
      <c r="T363" s="98">
        <v>2.5437104048658874</v>
      </c>
      <c r="U363" s="98">
        <v>2.1082610717883816</v>
      </c>
      <c r="V363" s="98">
        <v>1.8572474060327944</v>
      </c>
      <c r="W363" s="98">
        <v>1.5148190631622034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12561.919803030492</v>
      </c>
      <c r="D366" s="117">
        <f t="shared" si="204"/>
        <v>13064.823509586897</v>
      </c>
      <c r="E366" s="117">
        <f t="shared" si="204"/>
        <v>12634.443066290651</v>
      </c>
      <c r="F366" s="117">
        <f t="shared" si="204"/>
        <v>12880.015008285307</v>
      </c>
      <c r="G366" s="117">
        <f t="shared" si="204"/>
        <v>13745.83725900044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12711.578566463748</v>
      </c>
      <c r="M366" s="117">
        <f t="shared" si="204"/>
        <v>10699.180955432841</v>
      </c>
      <c r="N366" s="117">
        <f t="shared" si="204"/>
        <v>11657.571889304241</v>
      </c>
      <c r="O366" s="117">
        <f t="shared" si="204"/>
        <v>12188.157759353335</v>
      </c>
      <c r="P366" s="117">
        <f t="shared" si="204"/>
        <v>9489.1796289993727</v>
      </c>
      <c r="Q366" s="117">
        <f t="shared" si="204"/>
        <v>10117.939522709497</v>
      </c>
      <c r="R366" s="117">
        <f t="shared" ref="R366:V366" si="205">R367+R370+R372+R381</f>
        <v>10294.788119031873</v>
      </c>
      <c r="S366" s="117">
        <f t="shared" si="205"/>
        <v>9827.0939141751496</v>
      </c>
      <c r="T366" s="117">
        <f t="shared" si="205"/>
        <v>9457.8364833392261</v>
      </c>
      <c r="U366" s="117">
        <f t="shared" si="205"/>
        <v>9102.6915603993057</v>
      </c>
      <c r="V366" s="117">
        <f t="shared" si="205"/>
        <v>8420.5319259208445</v>
      </c>
      <c r="W366" s="117">
        <f t="shared" ref="W366" si="206">W367+W370+W372+W381</f>
        <v>9028.0104002709195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10723.670840425184</v>
      </c>
      <c r="D367" s="122">
        <f t="shared" si="207"/>
        <v>11125.485511117293</v>
      </c>
      <c r="E367" s="122">
        <f t="shared" si="207"/>
        <v>10744.933466168986</v>
      </c>
      <c r="F367" s="122">
        <f t="shared" si="207"/>
        <v>11059.489376454196</v>
      </c>
      <c r="G367" s="122">
        <f t="shared" si="207"/>
        <v>11888.726406961581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10784.494528633491</v>
      </c>
      <c r="M367" s="122">
        <f t="shared" si="207"/>
        <v>8685.0662095350199</v>
      </c>
      <c r="N367" s="122">
        <f t="shared" si="207"/>
        <v>9595.2975218251831</v>
      </c>
      <c r="O367" s="122">
        <f t="shared" si="207"/>
        <v>10071.823023873581</v>
      </c>
      <c r="P367" s="122">
        <f t="shared" si="207"/>
        <v>7560.3097681359059</v>
      </c>
      <c r="Q367" s="122">
        <f t="shared" si="207"/>
        <v>8133.5825977479262</v>
      </c>
      <c r="R367" s="122">
        <f t="shared" ref="R367:V367" si="208">SUM(R368:R369)</f>
        <v>8325.6098770066001</v>
      </c>
      <c r="S367" s="122">
        <f t="shared" si="208"/>
        <v>7763.203594686307</v>
      </c>
      <c r="T367" s="122">
        <f t="shared" si="208"/>
        <v>7362.8023812643623</v>
      </c>
      <c r="U367" s="122">
        <f t="shared" si="208"/>
        <v>7021.734212378522</v>
      </c>
      <c r="V367" s="122">
        <f t="shared" si="208"/>
        <v>6298.8014916158145</v>
      </c>
      <c r="W367" s="122">
        <f t="shared" ref="W367" si="209">SUM(W368:W369)</f>
        <v>6936.7222046923116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10680.284475780032</v>
      </c>
      <c r="D368" s="98">
        <v>11080.985559043122</v>
      </c>
      <c r="E368" s="98">
        <v>10703.851284384231</v>
      </c>
      <c r="F368" s="98">
        <v>11016.772573006698</v>
      </c>
      <c r="G368" s="98">
        <v>11843.743306364042</v>
      </c>
      <c r="H368" s="98">
        <v>0</v>
      </c>
      <c r="I368" s="98">
        <v>0</v>
      </c>
      <c r="J368" s="98">
        <v>0</v>
      </c>
      <c r="K368" s="98">
        <v>0</v>
      </c>
      <c r="L368" s="98">
        <v>10745.923521925484</v>
      </c>
      <c r="M368" s="98">
        <v>8654.2455640367007</v>
      </c>
      <c r="N368" s="98">
        <v>9561.4203141983235</v>
      </c>
      <c r="O368" s="98">
        <v>10036.363586848402</v>
      </c>
      <c r="P368" s="98">
        <v>7533.6459926475482</v>
      </c>
      <c r="Q368" s="98">
        <v>8104.8528992700849</v>
      </c>
      <c r="R368" s="98">
        <v>8296.1918095503024</v>
      </c>
      <c r="S368" s="98">
        <v>7735.7692071744896</v>
      </c>
      <c r="T368" s="98">
        <v>7336.7632326371349</v>
      </c>
      <c r="U368" s="98">
        <v>6996.8695111602001</v>
      </c>
      <c r="V368" s="98">
        <v>6276.4677469387416</v>
      </c>
      <c r="W368" s="98">
        <v>6912.0828869371835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43.386364645152682</v>
      </c>
      <c r="D369" s="98">
        <v>44.499952074170459</v>
      </c>
      <c r="E369" s="98">
        <v>41.082181784755562</v>
      </c>
      <c r="F369" s="98">
        <v>42.716803447497746</v>
      </c>
      <c r="G369" s="98">
        <v>44.983100597540194</v>
      </c>
      <c r="H369" s="98">
        <v>0</v>
      </c>
      <c r="I369" s="98">
        <v>0</v>
      </c>
      <c r="J369" s="98">
        <v>0</v>
      </c>
      <c r="K369" s="98">
        <v>0</v>
      </c>
      <c r="L369" s="98">
        <v>38.571006708007459</v>
      </c>
      <c r="M369" s="98">
        <v>30.820645498319436</v>
      </c>
      <c r="N369" s="98">
        <v>33.877207626860113</v>
      </c>
      <c r="O369" s="98">
        <v>35.459437025180129</v>
      </c>
      <c r="P369" s="98">
        <v>26.663775488357498</v>
      </c>
      <c r="Q369" s="98">
        <v>28.729698477841175</v>
      </c>
      <c r="R369" s="98">
        <v>29.418067456296864</v>
      </c>
      <c r="S369" s="98">
        <v>27.434387511817288</v>
      </c>
      <c r="T369" s="98">
        <v>26.039148627227583</v>
      </c>
      <c r="U369" s="98">
        <v>24.864701218321446</v>
      </c>
      <c r="V369" s="98">
        <v>22.333744677072538</v>
      </c>
      <c r="W369" s="98">
        <v>24.639317755128026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3.871438129167367</v>
      </c>
      <c r="D370" s="122">
        <f t="shared" si="210"/>
        <v>9.6151570525898258</v>
      </c>
      <c r="E370" s="122">
        <f t="shared" si="210"/>
        <v>6.2701577693605586</v>
      </c>
      <c r="F370" s="122">
        <f t="shared" si="210"/>
        <v>2.5266295533559409</v>
      </c>
      <c r="G370" s="122">
        <f t="shared" si="210"/>
        <v>2.9033656376025854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11.337425683960685</v>
      </c>
      <c r="M370" s="122">
        <f t="shared" si="210"/>
        <v>7.9319948076800646</v>
      </c>
      <c r="N370" s="122">
        <f t="shared" si="210"/>
        <v>6.9045826841047164</v>
      </c>
      <c r="O370" s="122">
        <f t="shared" si="210"/>
        <v>13.307996237768123</v>
      </c>
      <c r="P370" s="122">
        <f t="shared" si="210"/>
        <v>5.5923449596697425</v>
      </c>
      <c r="Q370" s="122">
        <f t="shared" si="210"/>
        <v>8.2702790575260909</v>
      </c>
      <c r="R370" s="122">
        <f t="shared" si="210"/>
        <v>24.622192892994462</v>
      </c>
      <c r="S370" s="122">
        <f t="shared" si="210"/>
        <v>29.751169795148169</v>
      </c>
      <c r="T370" s="122">
        <f t="shared" si="210"/>
        <v>23.179860055781614</v>
      </c>
      <c r="U370" s="122">
        <f t="shared" si="210"/>
        <v>53.480791045324978</v>
      </c>
      <c r="V370" s="122">
        <f t="shared" si="210"/>
        <v>26.274637825983355</v>
      </c>
      <c r="W370" s="122">
        <f t="shared" si="210"/>
        <v>78.742497076439093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3.871438129167367</v>
      </c>
      <c r="D371" s="98">
        <f>RES_hhdet_in_fech!D129</f>
        <v>9.6151570525898258</v>
      </c>
      <c r="E371" s="98">
        <f>RES_hhdet_in_fech!E129</f>
        <v>6.2701577693605586</v>
      </c>
      <c r="F371" s="98">
        <f>RES_hhdet_in_fech!F129</f>
        <v>2.5266295533559409</v>
      </c>
      <c r="G371" s="98">
        <f>RES_hhdet_in_fech!G129</f>
        <v>2.9033656376025854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11.337425683960685</v>
      </c>
      <c r="M371" s="98">
        <f>RES_hhdet_in_fech!M129</f>
        <v>7.9319948076800646</v>
      </c>
      <c r="N371" s="98">
        <f>RES_hhdet_in_fech!N129</f>
        <v>6.9045826841047164</v>
      </c>
      <c r="O371" s="98">
        <f>RES_hhdet_in_fech!O129</f>
        <v>13.307996237768123</v>
      </c>
      <c r="P371" s="98">
        <f>RES_hhdet_in_fech!P129</f>
        <v>5.5923449596697425</v>
      </c>
      <c r="Q371" s="98">
        <f>RES_hhdet_in_fech!Q129</f>
        <v>8.2702790575260909</v>
      </c>
      <c r="R371" s="98">
        <f>RES_hhdet_in_fech!R129</f>
        <v>24.622192892994462</v>
      </c>
      <c r="S371" s="98">
        <f>RES_hhdet_in_fech!S129</f>
        <v>29.751169795148169</v>
      </c>
      <c r="T371" s="98">
        <f>RES_hhdet_in_fech!T129</f>
        <v>23.179860055781614</v>
      </c>
      <c r="U371" s="98">
        <f>RES_hhdet_in_fech!U129</f>
        <v>53.480791045324978</v>
      </c>
      <c r="V371" s="98">
        <f>RES_hhdet_in_fech!V129</f>
        <v>26.274637825983355</v>
      </c>
      <c r="W371" s="98">
        <f>RES_hhdet_in_fech!W129</f>
        <v>78.742497076439093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1024.1978958314114</v>
      </c>
      <c r="D372" s="122">
        <v>1104.7383356574021</v>
      </c>
      <c r="E372" s="122">
        <v>1090.4616333404599</v>
      </c>
      <c r="F372" s="122">
        <v>1087.0408664251677</v>
      </c>
      <c r="G372" s="122">
        <v>1121.0271182244912</v>
      </c>
      <c r="H372" s="122">
        <v>0</v>
      </c>
      <c r="I372" s="122">
        <v>0</v>
      </c>
      <c r="J372" s="122">
        <v>0</v>
      </c>
      <c r="K372" s="122">
        <v>0</v>
      </c>
      <c r="L372" s="122">
        <v>1111.3828288446571</v>
      </c>
      <c r="M372" s="122">
        <v>1204.0733230137969</v>
      </c>
      <c r="N372" s="122">
        <v>1221.1756497617916</v>
      </c>
      <c r="O372" s="122">
        <v>1251.313626665017</v>
      </c>
      <c r="P372" s="122">
        <v>1172.9061611230513</v>
      </c>
      <c r="Q372" s="122">
        <v>1205.8678875872299</v>
      </c>
      <c r="R372" s="122">
        <v>1216.9101724114144</v>
      </c>
      <c r="S372" s="122">
        <v>1263.0696050753893</v>
      </c>
      <c r="T372" s="122">
        <v>1305.4659575771534</v>
      </c>
      <c r="U372" s="122">
        <v>1281.5041367880272</v>
      </c>
      <c r="V372" s="122">
        <v>1320.6737785612033</v>
      </c>
      <c r="W372" s="122">
        <v>1288.70720588984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996.75539017013807</v>
      </c>
      <c r="D373" s="98">
        <v>1102.2598592199199</v>
      </c>
      <c r="E373" s="98">
        <v>1058.9196622025981</v>
      </c>
      <c r="F373" s="98">
        <v>1039.7411950244048</v>
      </c>
      <c r="G373" s="98">
        <v>1091.7226874787309</v>
      </c>
      <c r="H373" s="98">
        <v>0</v>
      </c>
      <c r="I373" s="98">
        <v>0</v>
      </c>
      <c r="J373" s="98">
        <v>0</v>
      </c>
      <c r="K373" s="98">
        <v>0</v>
      </c>
      <c r="L373" s="98">
        <v>1074.9603065244057</v>
      </c>
      <c r="M373" s="98">
        <v>1170.8226407010695</v>
      </c>
      <c r="N373" s="98">
        <v>1186.0962568660279</v>
      </c>
      <c r="O373" s="98">
        <v>1211.4693975797697</v>
      </c>
      <c r="P373" s="98">
        <v>1124.3487559174494</v>
      </c>
      <c r="Q373" s="98">
        <v>1190.1550999175895</v>
      </c>
      <c r="R373" s="98">
        <v>1203.5549990034906</v>
      </c>
      <c r="S373" s="98">
        <v>1237.374150464814</v>
      </c>
      <c r="T373" s="98">
        <v>1269.2124207982533</v>
      </c>
      <c r="U373" s="98">
        <v>1239.4991218838186</v>
      </c>
      <c r="V373" s="98">
        <v>1278.5331307699032</v>
      </c>
      <c r="W373" s="98">
        <v>1280.9346930493368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881.87823055141996</v>
      </c>
      <c r="D374" s="98">
        <v>973.70018909676207</v>
      </c>
      <c r="E374" s="98">
        <v>0</v>
      </c>
      <c r="F374" s="98">
        <v>924.57103535596627</v>
      </c>
      <c r="G374" s="98">
        <v>969.94787468388154</v>
      </c>
      <c r="H374" s="98">
        <v>0</v>
      </c>
      <c r="I374" s="98">
        <v>0</v>
      </c>
      <c r="J374" s="98">
        <v>0</v>
      </c>
      <c r="K374" s="98">
        <v>0</v>
      </c>
      <c r="L374" s="98">
        <v>999.42887846967415</v>
      </c>
      <c r="M374" s="98">
        <v>1054.5972317302765</v>
      </c>
      <c r="N374" s="98">
        <v>1079.8126405291634</v>
      </c>
      <c r="O374" s="98">
        <v>1109.4514177526669</v>
      </c>
      <c r="P374" s="98">
        <v>1029.0509273748746</v>
      </c>
      <c r="Q374" s="98">
        <v>1100.0906789553087</v>
      </c>
      <c r="R374" s="98">
        <v>1116.2934279915989</v>
      </c>
      <c r="S374" s="98">
        <v>1155.2656355321633</v>
      </c>
      <c r="T374" s="98">
        <v>1190.3620019779892</v>
      </c>
      <c r="U374" s="98">
        <v>1165.7509995893934</v>
      </c>
      <c r="V374" s="98">
        <v>1207.8332575617667</v>
      </c>
      <c r="W374" s="98">
        <v>1216.1487141359596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235.48041546068328</v>
      </c>
      <c r="D375" s="101">
        <v>237.83471196020099</v>
      </c>
      <c r="E375" s="101">
        <v>0</v>
      </c>
      <c r="F375" s="101">
        <v>242.71745174710659</v>
      </c>
      <c r="G375" s="101">
        <v>233.68359079054636</v>
      </c>
      <c r="H375" s="101">
        <v>0</v>
      </c>
      <c r="I375" s="101">
        <v>0</v>
      </c>
      <c r="J375" s="101">
        <v>0</v>
      </c>
      <c r="K375" s="101">
        <v>0</v>
      </c>
      <c r="L375" s="101">
        <v>485.00613506477583</v>
      </c>
      <c r="M375" s="101">
        <v>234.77739644193565</v>
      </c>
      <c r="N375" s="101">
        <v>300.65325009326676</v>
      </c>
      <c r="O375" s="101">
        <v>320.03156566573057</v>
      </c>
      <c r="P375" s="101">
        <v>214.45928760429797</v>
      </c>
      <c r="Q375" s="101">
        <v>261.41269047798738</v>
      </c>
      <c r="R375" s="101">
        <v>245.6791282653696</v>
      </c>
      <c r="S375" s="101">
        <v>283.74329280551564</v>
      </c>
      <c r="T375" s="101">
        <v>290.13444118195844</v>
      </c>
      <c r="U375" s="101">
        <v>261.63243653194007</v>
      </c>
      <c r="V375" s="101">
        <v>280.27002430446424</v>
      </c>
      <c r="W375" s="101">
        <v>288.31497861944177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646.39781509073669</v>
      </c>
      <c r="D376" s="104">
        <v>735.8654771365608</v>
      </c>
      <c r="E376" s="104">
        <v>0</v>
      </c>
      <c r="F376" s="104">
        <v>681.85358360885971</v>
      </c>
      <c r="G376" s="104">
        <v>736.26428389333512</v>
      </c>
      <c r="H376" s="104">
        <v>0</v>
      </c>
      <c r="I376" s="104">
        <v>0</v>
      </c>
      <c r="J376" s="104">
        <v>0</v>
      </c>
      <c r="K376" s="104">
        <v>0</v>
      </c>
      <c r="L376" s="104">
        <v>514.42274340489848</v>
      </c>
      <c r="M376" s="104">
        <v>819.81983528834064</v>
      </c>
      <c r="N376" s="104">
        <v>779.15939043589663</v>
      </c>
      <c r="O376" s="104">
        <v>789.41985208693643</v>
      </c>
      <c r="P376" s="104">
        <v>814.59163977057676</v>
      </c>
      <c r="Q376" s="104">
        <v>838.67798847732115</v>
      </c>
      <c r="R376" s="104">
        <v>870.61429972622932</v>
      </c>
      <c r="S376" s="104">
        <v>871.52234272664759</v>
      </c>
      <c r="T376" s="104">
        <v>900.22756079603084</v>
      </c>
      <c r="U376" s="104">
        <v>904.11856305745323</v>
      </c>
      <c r="V376" s="104">
        <v>927.56323325730261</v>
      </c>
      <c r="W376" s="104">
        <v>927.83373551651789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1240.084836005431</v>
      </c>
      <c r="D377" s="101">
        <v>1235.7350051734334</v>
      </c>
      <c r="E377" s="101">
        <v>1303.3974694631383</v>
      </c>
      <c r="F377" s="101">
        <v>1309.180330535816</v>
      </c>
      <c r="G377" s="101">
        <v>1212.8961328757384</v>
      </c>
      <c r="H377" s="101">
        <v>0</v>
      </c>
      <c r="I377" s="101">
        <v>0</v>
      </c>
      <c r="J377" s="101">
        <v>0</v>
      </c>
      <c r="K377" s="101">
        <v>0</v>
      </c>
      <c r="L377" s="101">
        <v>1304.3624280520667</v>
      </c>
      <c r="M377" s="101">
        <v>1394.1692438626928</v>
      </c>
      <c r="N377" s="101">
        <v>1474.8238501641922</v>
      </c>
      <c r="O377" s="101">
        <v>1543.8069476526846</v>
      </c>
      <c r="P377" s="101">
        <v>1367.0252716528353</v>
      </c>
      <c r="Q377" s="101">
        <v>1416.8567885855944</v>
      </c>
      <c r="R377" s="101">
        <v>1413.9823244580828</v>
      </c>
      <c r="S377" s="101">
        <v>1488.2095440638166</v>
      </c>
      <c r="T377" s="101">
        <v>1491.9429852548021</v>
      </c>
      <c r="U377" s="101">
        <v>1465.6823210347511</v>
      </c>
      <c r="V377" s="101">
        <v>1521.9214114576478</v>
      </c>
      <c r="W377" s="101">
        <v>1471.6089895638929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958.27339364234308</v>
      </c>
      <c r="D378" s="104">
        <v>948.24606200750827</v>
      </c>
      <c r="E378" s="104">
        <v>1010.7843088191397</v>
      </c>
      <c r="F378" s="104">
        <v>1013.8597557456601</v>
      </c>
      <c r="G378" s="104">
        <v>933.44298066353213</v>
      </c>
      <c r="H378" s="104">
        <v>0</v>
      </c>
      <c r="I378" s="104">
        <v>0</v>
      </c>
      <c r="J378" s="104">
        <v>0</v>
      </c>
      <c r="K378" s="104">
        <v>0</v>
      </c>
      <c r="L378" s="104">
        <v>1100.4678293223374</v>
      </c>
      <c r="M378" s="104">
        <v>1080.2445417421809</v>
      </c>
      <c r="N378" s="104">
        <v>1170.6921933544395</v>
      </c>
      <c r="O378" s="104">
        <v>1239.0671979288513</v>
      </c>
      <c r="P378" s="104">
        <v>1082.3336570436402</v>
      </c>
      <c r="Q378" s="104">
        <v>1144.2200106634186</v>
      </c>
      <c r="R378" s="104">
        <v>1145.2969929005758</v>
      </c>
      <c r="S378" s="104">
        <v>1223.4459897414829</v>
      </c>
      <c r="T378" s="104">
        <v>1235.6334806244793</v>
      </c>
      <c r="U378" s="104">
        <v>1216.2442440783532</v>
      </c>
      <c r="V378" s="104">
        <v>1272.0612850264135</v>
      </c>
      <c r="W378" s="104">
        <v>1237.0749844162431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293.01283044499979</v>
      </c>
      <c r="D379" s="98">
        <v>266.37130467973304</v>
      </c>
      <c r="E379" s="98">
        <v>312.98603297313201</v>
      </c>
      <c r="F379" s="98">
        <v>305.69539339144183</v>
      </c>
      <c r="G379" s="98">
        <v>259.27190695597648</v>
      </c>
      <c r="H379" s="98">
        <v>0</v>
      </c>
      <c r="I379" s="98">
        <v>0</v>
      </c>
      <c r="J379" s="98">
        <v>0</v>
      </c>
      <c r="K379" s="98">
        <v>0</v>
      </c>
      <c r="L379" s="98">
        <v>588.25836997566716</v>
      </c>
      <c r="M379" s="98">
        <v>278.63932483972155</v>
      </c>
      <c r="N379" s="98">
        <v>373.75511854491424</v>
      </c>
      <c r="O379" s="98">
        <v>407.82414566861894</v>
      </c>
      <c r="P379" s="98">
        <v>260.3661913586995</v>
      </c>
      <c r="Q379" s="98">
        <v>310.7112964649869</v>
      </c>
      <c r="R379" s="98">
        <v>287.89664969904032</v>
      </c>
      <c r="S379" s="98">
        <v>341.11930375766855</v>
      </c>
      <c r="T379" s="98">
        <v>340.96772639283012</v>
      </c>
      <c r="U379" s="98">
        <v>309.32897368243022</v>
      </c>
      <c r="V379" s="98">
        <v>333.52789544060619</v>
      </c>
      <c r="W379" s="98">
        <v>330.34905159797745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665.26056319734334</v>
      </c>
      <c r="D380" s="98">
        <v>681.87475732777511</v>
      </c>
      <c r="E380" s="98">
        <v>697.79827584600775</v>
      </c>
      <c r="F380" s="98">
        <v>708.16436235421827</v>
      </c>
      <c r="G380" s="98">
        <v>674.17107370755571</v>
      </c>
      <c r="H380" s="98">
        <v>0</v>
      </c>
      <c r="I380" s="98">
        <v>0</v>
      </c>
      <c r="J380" s="98">
        <v>0</v>
      </c>
      <c r="K380" s="98">
        <v>0</v>
      </c>
      <c r="L380" s="98">
        <v>512.2094593466702</v>
      </c>
      <c r="M380" s="98">
        <v>801.60521690245935</v>
      </c>
      <c r="N380" s="98">
        <v>796.93707480952503</v>
      </c>
      <c r="O380" s="98">
        <v>831.24305226023216</v>
      </c>
      <c r="P380" s="98">
        <v>821.96746568494086</v>
      </c>
      <c r="Q380" s="98">
        <v>833.50871419843202</v>
      </c>
      <c r="R380" s="98">
        <v>857.40034320153541</v>
      </c>
      <c r="S380" s="98">
        <v>882.32668598381429</v>
      </c>
      <c r="T380" s="98">
        <v>894.66575423164909</v>
      </c>
      <c r="U380" s="98">
        <v>906.91527039592279</v>
      </c>
      <c r="V380" s="98">
        <v>938.53338958580719</v>
      </c>
      <c r="W380" s="98">
        <v>906.72593281826551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810.17962864472906</v>
      </c>
      <c r="D381" s="122">
        <v>824.98450575961226</v>
      </c>
      <c r="E381" s="122">
        <v>792.77780901184406</v>
      </c>
      <c r="F381" s="122">
        <v>730.95813585258702</v>
      </c>
      <c r="G381" s="122">
        <v>733.18036817676546</v>
      </c>
      <c r="H381" s="122">
        <v>0</v>
      </c>
      <c r="I381" s="122">
        <v>0</v>
      </c>
      <c r="J381" s="122">
        <v>0</v>
      </c>
      <c r="K381" s="122">
        <v>0</v>
      </c>
      <c r="L381" s="122">
        <v>804.36378330163882</v>
      </c>
      <c r="M381" s="122">
        <v>802.10942807634206</v>
      </c>
      <c r="N381" s="122">
        <v>834.19413503316161</v>
      </c>
      <c r="O381" s="122">
        <v>851.71311257696857</v>
      </c>
      <c r="P381" s="122">
        <v>750.37135478074538</v>
      </c>
      <c r="Q381" s="122">
        <v>770.21875831681609</v>
      </c>
      <c r="R381" s="122">
        <v>727.64587672086509</v>
      </c>
      <c r="S381" s="122">
        <v>771.06954461830514</v>
      </c>
      <c r="T381" s="122">
        <v>766.38828444192927</v>
      </c>
      <c r="U381" s="122">
        <v>745.97242018743293</v>
      </c>
      <c r="V381" s="122">
        <v>774.78201791784329</v>
      </c>
      <c r="W381" s="122">
        <v>723.83849261232911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894.94060051344843</v>
      </c>
      <c r="D382" s="98">
        <v>917.27932887887539</v>
      </c>
      <c r="E382" s="98">
        <v>865.786523565886</v>
      </c>
      <c r="F382" s="98">
        <v>853.15566325642646</v>
      </c>
      <c r="G382" s="98">
        <v>833.78936339306279</v>
      </c>
      <c r="H382" s="98">
        <v>0</v>
      </c>
      <c r="I382" s="98">
        <v>0</v>
      </c>
      <c r="J382" s="98">
        <v>0</v>
      </c>
      <c r="K382" s="98">
        <v>0</v>
      </c>
      <c r="L382" s="98">
        <v>895.2037894283194</v>
      </c>
      <c r="M382" s="98">
        <v>947.09136948547996</v>
      </c>
      <c r="N382" s="98">
        <v>942.14535190332947</v>
      </c>
      <c r="O382" s="98">
        <v>949.34825863976164</v>
      </c>
      <c r="P382" s="98">
        <v>954.83648724221746</v>
      </c>
      <c r="Q382" s="98">
        <v>946.27942578862462</v>
      </c>
      <c r="R382" s="98">
        <v>874.57850371960922</v>
      </c>
      <c r="S382" s="98">
        <v>950.98988803887096</v>
      </c>
      <c r="T382" s="98">
        <v>954.14791495016289</v>
      </c>
      <c r="U382" s="98">
        <v>938.41780263848864</v>
      </c>
      <c r="V382" s="98">
        <v>998.28374294215166</v>
      </c>
      <c r="W382" s="98">
        <v>914.87329669332621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745.84951469890154</v>
      </c>
      <c r="D383" s="33">
        <v>745.3284986933877</v>
      </c>
      <c r="E383" s="33">
        <v>731.0257545021858</v>
      </c>
      <c r="F383" s="33">
        <v>607.16784631888913</v>
      </c>
      <c r="G383" s="33">
        <v>658.35854492731005</v>
      </c>
      <c r="H383" s="33">
        <v>0</v>
      </c>
      <c r="I383" s="33">
        <v>0</v>
      </c>
      <c r="J383" s="33">
        <v>0</v>
      </c>
      <c r="K383" s="33">
        <v>0</v>
      </c>
      <c r="L383" s="33">
        <v>753.59985305949374</v>
      </c>
      <c r="M383" s="33">
        <v>718.28754264588906</v>
      </c>
      <c r="N383" s="33">
        <v>779.13983139348613</v>
      </c>
      <c r="O383" s="33">
        <v>803.34595948670267</v>
      </c>
      <c r="P383" s="33">
        <v>658.90441818318254</v>
      </c>
      <c r="Q383" s="33">
        <v>703.63369300122702</v>
      </c>
      <c r="R383" s="33">
        <v>687.04843401364451</v>
      </c>
      <c r="S383" s="33">
        <v>713.64087881897842</v>
      </c>
      <c r="T383" s="33">
        <v>702.07180145414043</v>
      </c>
      <c r="U383" s="33">
        <v>682.56341057786005</v>
      </c>
      <c r="V383" s="33">
        <v>705.01492838973058</v>
      </c>
      <c r="W383" s="33">
        <v>667.49354513746221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10342.727764455713</v>
      </c>
      <c r="D385" s="117">
        <f t="shared" si="211"/>
        <v>10802.853651798303</v>
      </c>
      <c r="E385" s="117">
        <f t="shared" si="211"/>
        <v>10444.95975826677</v>
      </c>
      <c r="F385" s="117">
        <f t="shared" si="211"/>
        <v>10655.081999285252</v>
      </c>
      <c r="G385" s="117">
        <f t="shared" si="211"/>
        <v>11403.129582842437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10693.128452618754</v>
      </c>
      <c r="M385" s="117">
        <f t="shared" si="211"/>
        <v>9008.5383374406156</v>
      </c>
      <c r="N385" s="117">
        <f t="shared" si="211"/>
        <v>9877.8394082704326</v>
      </c>
      <c r="O385" s="117">
        <f t="shared" si="211"/>
        <v>10412.102732492072</v>
      </c>
      <c r="P385" s="117">
        <f t="shared" si="211"/>
        <v>8125.0175149685938</v>
      </c>
      <c r="Q385" s="117">
        <f t="shared" si="211"/>
        <v>8770.1424398510608</v>
      </c>
      <c r="R385" s="117">
        <f t="shared" ref="R385:V385" si="212">R386+R389+R391+R400</f>
        <v>9039.6763207639506</v>
      </c>
      <c r="S385" s="117">
        <f t="shared" si="212"/>
        <v>8677.0573135631603</v>
      </c>
      <c r="T385" s="117">
        <f t="shared" si="212"/>
        <v>8364.5366283558888</v>
      </c>
      <c r="U385" s="117">
        <f t="shared" si="212"/>
        <v>8185.7391921937633</v>
      </c>
      <c r="V385" s="117">
        <f t="shared" si="212"/>
        <v>7534.7048806282901</v>
      </c>
      <c r="W385" s="117">
        <f t="shared" ref="W385" si="213">W386+W389+W391+W400</f>
        <v>8313.9670309815538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8917.1963041232048</v>
      </c>
      <c r="D386" s="122">
        <f t="shared" si="214"/>
        <v>9269.5422461990092</v>
      </c>
      <c r="E386" s="122">
        <f t="shared" si="214"/>
        <v>8970.3166786443671</v>
      </c>
      <c r="F386" s="122">
        <f t="shared" si="214"/>
        <v>9251.7511812353059</v>
      </c>
      <c r="G386" s="122">
        <f t="shared" si="214"/>
        <v>9965.9440217050233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9143.8213806209114</v>
      </c>
      <c r="M386" s="122">
        <f t="shared" si="214"/>
        <v>7389.3469022241525</v>
      </c>
      <c r="N386" s="122">
        <f t="shared" si="214"/>
        <v>8202.0193990049047</v>
      </c>
      <c r="O386" s="122">
        <f t="shared" si="214"/>
        <v>8661.9337401264729</v>
      </c>
      <c r="P386" s="122">
        <f t="shared" si="214"/>
        <v>6548.0184349258843</v>
      </c>
      <c r="Q386" s="122">
        <f t="shared" si="214"/>
        <v>7091.2503627834767</v>
      </c>
      <c r="R386" s="122">
        <f t="shared" ref="R386:V386" si="215">SUM(R387:R388)</f>
        <v>7295.3090423800959</v>
      </c>
      <c r="S386" s="122">
        <f t="shared" si="215"/>
        <v>6835.7370036664515</v>
      </c>
      <c r="T386" s="122">
        <f t="shared" si="215"/>
        <v>6513.6043555864835</v>
      </c>
      <c r="U386" s="122">
        <f t="shared" si="215"/>
        <v>6239.6568723385662</v>
      </c>
      <c r="V386" s="122">
        <f t="shared" si="215"/>
        <v>5620.8730138023566</v>
      </c>
      <c r="W386" s="122">
        <f t="shared" ref="W386" si="216">SUM(W387:W388)</f>
        <v>6214.1080667951974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8873.8099394780529</v>
      </c>
      <c r="D387" s="98">
        <v>9225.042294124838</v>
      </c>
      <c r="E387" s="98">
        <v>8929.2344968596117</v>
      </c>
      <c r="F387" s="98">
        <v>9209.0343777878079</v>
      </c>
      <c r="G387" s="98">
        <v>9920.960921107484</v>
      </c>
      <c r="H387" s="98">
        <v>0</v>
      </c>
      <c r="I387" s="98">
        <v>0</v>
      </c>
      <c r="J387" s="98">
        <v>0</v>
      </c>
      <c r="K387" s="98">
        <v>0</v>
      </c>
      <c r="L387" s="98">
        <v>9105.2503739129043</v>
      </c>
      <c r="M387" s="98">
        <v>7358.5262567258333</v>
      </c>
      <c r="N387" s="98">
        <v>8168.142191378045</v>
      </c>
      <c r="O387" s="98">
        <v>8626.4743031012931</v>
      </c>
      <c r="P387" s="98">
        <v>6521.3546594375266</v>
      </c>
      <c r="Q387" s="98">
        <v>7062.5206643056354</v>
      </c>
      <c r="R387" s="98">
        <v>7265.8909749237991</v>
      </c>
      <c r="S387" s="98">
        <v>6808.3026161546341</v>
      </c>
      <c r="T387" s="98">
        <v>6487.5652069592561</v>
      </c>
      <c r="U387" s="98">
        <v>6214.7921711202443</v>
      </c>
      <c r="V387" s="98">
        <v>5598.5392691252837</v>
      </c>
      <c r="W387" s="98">
        <v>6189.4687490400693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43.386364645152682</v>
      </c>
      <c r="D388" s="98">
        <v>44.499952074170459</v>
      </c>
      <c r="E388" s="98">
        <v>41.082181784755562</v>
      </c>
      <c r="F388" s="98">
        <v>42.716803447497746</v>
      </c>
      <c r="G388" s="98">
        <v>44.983100597540194</v>
      </c>
      <c r="H388" s="98">
        <v>0</v>
      </c>
      <c r="I388" s="98">
        <v>0</v>
      </c>
      <c r="J388" s="98">
        <v>0</v>
      </c>
      <c r="K388" s="98">
        <v>0</v>
      </c>
      <c r="L388" s="98">
        <v>38.571006708007459</v>
      </c>
      <c r="M388" s="98">
        <v>30.820645498319436</v>
      </c>
      <c r="N388" s="98">
        <v>33.877207626860113</v>
      </c>
      <c r="O388" s="98">
        <v>35.459437025180129</v>
      </c>
      <c r="P388" s="98">
        <v>26.663775488357498</v>
      </c>
      <c r="Q388" s="98">
        <v>28.729698477841175</v>
      </c>
      <c r="R388" s="98">
        <v>29.418067456296864</v>
      </c>
      <c r="S388" s="98">
        <v>27.434387511817288</v>
      </c>
      <c r="T388" s="98">
        <v>26.039148627227583</v>
      </c>
      <c r="U388" s="98">
        <v>24.864701218321446</v>
      </c>
      <c r="V388" s="98">
        <v>22.333744677072538</v>
      </c>
      <c r="W388" s="98">
        <v>24.639317755128026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8.9484394094918791</v>
      </c>
      <c r="D389" s="122">
        <f t="shared" si="217"/>
        <v>22.963768611645612</v>
      </c>
      <c r="E389" s="122">
        <f t="shared" si="217"/>
        <v>15.46214292547373</v>
      </c>
      <c r="F389" s="122">
        <f t="shared" si="217"/>
        <v>6.4271743020641399</v>
      </c>
      <c r="G389" s="122">
        <f t="shared" si="217"/>
        <v>7.6134884054386269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34.375216551069627</v>
      </c>
      <c r="M389" s="122">
        <f t="shared" si="217"/>
        <v>24.861083895411682</v>
      </c>
      <c r="N389" s="122">
        <f t="shared" si="217"/>
        <v>22.494674385809571</v>
      </c>
      <c r="O389" s="122">
        <f t="shared" si="217"/>
        <v>45.321713490516075</v>
      </c>
      <c r="P389" s="122">
        <f t="shared" si="217"/>
        <v>19.940853033949764</v>
      </c>
      <c r="Q389" s="122">
        <f t="shared" si="217"/>
        <v>30.627847325524783</v>
      </c>
      <c r="R389" s="122">
        <f t="shared" si="217"/>
        <v>93.310767126128852</v>
      </c>
      <c r="S389" s="122">
        <f t="shared" si="217"/>
        <v>114.79259631109234</v>
      </c>
      <c r="T389" s="122">
        <f t="shared" si="217"/>
        <v>90.768672809757334</v>
      </c>
      <c r="U389" s="122">
        <f t="shared" si="217"/>
        <v>212.21792632052481</v>
      </c>
      <c r="V389" s="122">
        <f t="shared" si="217"/>
        <v>105.66116464994923</v>
      </c>
      <c r="W389" s="122">
        <f t="shared" si="217"/>
        <v>320.76481608549454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8.9484394094918791</v>
      </c>
      <c r="D390" s="98">
        <f>RES_hhdet_in_tesh!D129</f>
        <v>22.963768611645612</v>
      </c>
      <c r="E390" s="98">
        <f>RES_hhdet_in_tesh!E129</f>
        <v>15.46214292547373</v>
      </c>
      <c r="F390" s="98">
        <f>RES_hhdet_in_tesh!F129</f>
        <v>6.4271743020641399</v>
      </c>
      <c r="G390" s="98">
        <f>RES_hhdet_in_tesh!G129</f>
        <v>7.6134884054386269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34.375216551069627</v>
      </c>
      <c r="M390" s="98">
        <f>RES_hhdet_in_tesh!M129</f>
        <v>24.861083895411682</v>
      </c>
      <c r="N390" s="98">
        <f>RES_hhdet_in_tesh!N129</f>
        <v>22.494674385809571</v>
      </c>
      <c r="O390" s="98">
        <f>RES_hhdet_in_tesh!O129</f>
        <v>45.321713490516075</v>
      </c>
      <c r="P390" s="98">
        <f>RES_hhdet_in_tesh!P129</f>
        <v>19.940853033949764</v>
      </c>
      <c r="Q390" s="98">
        <f>RES_hhdet_in_tesh!Q129</f>
        <v>30.627847325524783</v>
      </c>
      <c r="R390" s="98">
        <f>RES_hhdet_in_tesh!R129</f>
        <v>93.310767126128852</v>
      </c>
      <c r="S390" s="98">
        <f>RES_hhdet_in_tesh!S129</f>
        <v>114.79259631109234</v>
      </c>
      <c r="T390" s="98">
        <f>RES_hhdet_in_tesh!T129</f>
        <v>90.768672809757334</v>
      </c>
      <c r="U390" s="98">
        <f>RES_hhdet_in_tesh!U129</f>
        <v>212.21792632052481</v>
      </c>
      <c r="V390" s="98">
        <f>RES_hhdet_in_tesh!V129</f>
        <v>105.66116464994923</v>
      </c>
      <c r="W390" s="98">
        <f>RES_hhdet_in_tesh!W129</f>
        <v>320.76481608549454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849.19097873310523</v>
      </c>
      <c r="D391" s="122">
        <v>936.81259506794868</v>
      </c>
      <c r="E391" s="122">
        <v>905.63090321768505</v>
      </c>
      <c r="F391" s="122">
        <v>895.86958385125013</v>
      </c>
      <c r="G391" s="122">
        <v>914.68590812312596</v>
      </c>
      <c r="H391" s="122">
        <v>0</v>
      </c>
      <c r="I391" s="122">
        <v>0</v>
      </c>
      <c r="J391" s="122">
        <v>0</v>
      </c>
      <c r="K391" s="122">
        <v>0</v>
      </c>
      <c r="L391" s="122">
        <v>934.86437269926944</v>
      </c>
      <c r="M391" s="122">
        <v>1019.1329604073748</v>
      </c>
      <c r="N391" s="122">
        <v>1046.1963956740794</v>
      </c>
      <c r="O391" s="122">
        <v>1080.6854471488775</v>
      </c>
      <c r="P391" s="122">
        <v>1007.5637001039067</v>
      </c>
      <c r="Q391" s="122">
        <v>1072.3625158689322</v>
      </c>
      <c r="R391" s="122">
        <v>1090.5322987972822</v>
      </c>
      <c r="S391" s="122">
        <v>1131.0641919808124</v>
      </c>
      <c r="T391" s="122">
        <v>1163.7434833148125</v>
      </c>
      <c r="U391" s="122">
        <v>1145.1053043483093</v>
      </c>
      <c r="V391" s="122">
        <v>1189.3837480101065</v>
      </c>
      <c r="W391" s="122">
        <v>1193.0777140457221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846.2846050564948</v>
      </c>
      <c r="D392" s="98">
        <v>938.21289525829161</v>
      </c>
      <c r="E392" s="98">
        <v>903.64230242278131</v>
      </c>
      <c r="F392" s="98">
        <v>889.56165072731164</v>
      </c>
      <c r="G392" s="98">
        <v>936.49265715681236</v>
      </c>
      <c r="H392" s="98">
        <v>0</v>
      </c>
      <c r="I392" s="98">
        <v>0</v>
      </c>
      <c r="J392" s="98">
        <v>0</v>
      </c>
      <c r="K392" s="98">
        <v>0</v>
      </c>
      <c r="L392" s="98">
        <v>935.52926723489156</v>
      </c>
      <c r="M392" s="98">
        <v>1023.4285017908117</v>
      </c>
      <c r="N392" s="98">
        <v>1042.9071364585591</v>
      </c>
      <c r="O392" s="98">
        <v>1073.4133833879216</v>
      </c>
      <c r="P392" s="98">
        <v>1005.0876246904365</v>
      </c>
      <c r="Q392" s="98">
        <v>1072.7690864309502</v>
      </c>
      <c r="R392" s="98">
        <v>1091.7092467906723</v>
      </c>
      <c r="S392" s="98">
        <v>1129.2486650300618</v>
      </c>
      <c r="T392" s="98">
        <v>1165.1008405382786</v>
      </c>
      <c r="U392" s="98">
        <v>1144.1779518901114</v>
      </c>
      <c r="V392" s="98">
        <v>1186.4230960341308</v>
      </c>
      <c r="W392" s="98">
        <v>1194.3857316872977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846.32996731382877</v>
      </c>
      <c r="D393" s="98">
        <v>938.30376048203254</v>
      </c>
      <c r="E393" s="98">
        <v>0</v>
      </c>
      <c r="F393" s="98">
        <v>889.51308394385899</v>
      </c>
      <c r="G393" s="98">
        <v>936.72083699363645</v>
      </c>
      <c r="H393" s="98">
        <v>0</v>
      </c>
      <c r="I393" s="98">
        <v>0</v>
      </c>
      <c r="J393" s="98">
        <v>0</v>
      </c>
      <c r="K393" s="98">
        <v>0</v>
      </c>
      <c r="L393" s="98">
        <v>936.51966306569443</v>
      </c>
      <c r="M393" s="98">
        <v>1025.0412503363475</v>
      </c>
      <c r="N393" s="98">
        <v>1043.5168726441425</v>
      </c>
      <c r="O393" s="98">
        <v>1072.9814231662142</v>
      </c>
      <c r="P393" s="98">
        <v>1006.3029525074522</v>
      </c>
      <c r="Q393" s="98">
        <v>1074.3073221372329</v>
      </c>
      <c r="R393" s="98">
        <v>1093.4625919046889</v>
      </c>
      <c r="S393" s="98">
        <v>1130.4712907804753</v>
      </c>
      <c r="T393" s="98">
        <v>1166.5627114381909</v>
      </c>
      <c r="U393" s="98">
        <v>1145.6306868612764</v>
      </c>
      <c r="V393" s="98">
        <v>1187.6416168034748</v>
      </c>
      <c r="W393" s="98">
        <v>1196.6681254064686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199.93215222309217</v>
      </c>
      <c r="D394" s="101">
        <v>202.43828334547186</v>
      </c>
      <c r="E394" s="101">
        <v>0</v>
      </c>
      <c r="F394" s="101">
        <v>207.65950033499914</v>
      </c>
      <c r="G394" s="101">
        <v>200.45655310030133</v>
      </c>
      <c r="H394" s="101">
        <v>0</v>
      </c>
      <c r="I394" s="101">
        <v>0</v>
      </c>
      <c r="J394" s="101">
        <v>0</v>
      </c>
      <c r="K394" s="101">
        <v>0</v>
      </c>
      <c r="L394" s="101">
        <v>422.09691966079589</v>
      </c>
      <c r="M394" s="101">
        <v>205.22141504800686</v>
      </c>
      <c r="N394" s="101">
        <v>264.35748220824581</v>
      </c>
      <c r="O394" s="101">
        <v>283.56157107927771</v>
      </c>
      <c r="P394" s="101">
        <v>191.71131273687547</v>
      </c>
      <c r="Q394" s="101">
        <v>235.62933365991177</v>
      </c>
      <c r="R394" s="101">
        <v>222.84829217845967</v>
      </c>
      <c r="S394" s="101">
        <v>258.94894805382791</v>
      </c>
      <c r="T394" s="101">
        <v>266.33515064216016</v>
      </c>
      <c r="U394" s="101">
        <v>241.51212380382302</v>
      </c>
      <c r="V394" s="101">
        <v>260.07838354617246</v>
      </c>
      <c r="W394" s="101">
        <v>268.8343898899505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646.39781509073669</v>
      </c>
      <c r="D395" s="104">
        <v>735.8654771365608</v>
      </c>
      <c r="E395" s="104">
        <v>0</v>
      </c>
      <c r="F395" s="104">
        <v>681.85358360885971</v>
      </c>
      <c r="G395" s="104">
        <v>736.26428389333512</v>
      </c>
      <c r="H395" s="104">
        <v>0</v>
      </c>
      <c r="I395" s="104">
        <v>0</v>
      </c>
      <c r="J395" s="104">
        <v>0</v>
      </c>
      <c r="K395" s="104">
        <v>0</v>
      </c>
      <c r="L395" s="104">
        <v>514.42274340489848</v>
      </c>
      <c r="M395" s="104">
        <v>819.81983528834064</v>
      </c>
      <c r="N395" s="104">
        <v>779.15939043589663</v>
      </c>
      <c r="O395" s="104">
        <v>789.41985208693643</v>
      </c>
      <c r="P395" s="104">
        <v>814.59163977057676</v>
      </c>
      <c r="Q395" s="104">
        <v>838.67798847732115</v>
      </c>
      <c r="R395" s="104">
        <v>870.61429972622932</v>
      </c>
      <c r="S395" s="104">
        <v>871.52234272664759</v>
      </c>
      <c r="T395" s="104">
        <v>900.22756079603084</v>
      </c>
      <c r="U395" s="104">
        <v>904.11856305745323</v>
      </c>
      <c r="V395" s="104">
        <v>927.56323325730261</v>
      </c>
      <c r="W395" s="104">
        <v>927.83373551651789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871.12340556147603</v>
      </c>
      <c r="D396" s="101">
        <v>869.32529175498871</v>
      </c>
      <c r="E396" s="101">
        <v>918.35344033922081</v>
      </c>
      <c r="F396" s="101">
        <v>923.87646001217354</v>
      </c>
      <c r="G396" s="101">
        <v>857.35975570716744</v>
      </c>
      <c r="H396" s="101">
        <v>0</v>
      </c>
      <c r="I396" s="101">
        <v>0</v>
      </c>
      <c r="J396" s="101">
        <v>0</v>
      </c>
      <c r="K396" s="101">
        <v>0</v>
      </c>
      <c r="L396" s="101">
        <v>931.96042964069886</v>
      </c>
      <c r="M396" s="101">
        <v>1000.9290080506419</v>
      </c>
      <c r="N396" s="101">
        <v>1067.0426770032013</v>
      </c>
      <c r="O396" s="101">
        <v>1129.9663043186356</v>
      </c>
      <c r="P396" s="101">
        <v>1015.5645495688223</v>
      </c>
      <c r="Q396" s="101">
        <v>1067.8303583876386</v>
      </c>
      <c r="R396" s="101">
        <v>1076.5709380578944</v>
      </c>
      <c r="S396" s="101">
        <v>1144.4520391120238</v>
      </c>
      <c r="T396" s="101">
        <v>1158.3655778851753</v>
      </c>
      <c r="U396" s="101">
        <v>1148.1668344804871</v>
      </c>
      <c r="V396" s="101">
        <v>1201.6248738651777</v>
      </c>
      <c r="W396" s="101">
        <v>1169.0576464888172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871.09352503942955</v>
      </c>
      <c r="D397" s="104">
        <v>869.26389107119167</v>
      </c>
      <c r="E397" s="104">
        <v>918.32333201125573</v>
      </c>
      <c r="F397" s="104">
        <v>923.89077627988763</v>
      </c>
      <c r="G397" s="104">
        <v>857.44257798918488</v>
      </c>
      <c r="H397" s="104">
        <v>0</v>
      </c>
      <c r="I397" s="104">
        <v>0</v>
      </c>
      <c r="J397" s="104">
        <v>0</v>
      </c>
      <c r="K397" s="104">
        <v>0</v>
      </c>
      <c r="L397" s="104">
        <v>932.51712187340445</v>
      </c>
      <c r="M397" s="104">
        <v>1001.651362120099</v>
      </c>
      <c r="N397" s="104">
        <v>1067.3508345215166</v>
      </c>
      <c r="O397" s="104">
        <v>1129.7438093618564</v>
      </c>
      <c r="P397" s="104">
        <v>1015.3937902257049</v>
      </c>
      <c r="Q397" s="104">
        <v>1067.6798440770613</v>
      </c>
      <c r="R397" s="104">
        <v>1076.5976845466669</v>
      </c>
      <c r="S397" s="104">
        <v>1144.6517626661587</v>
      </c>
      <c r="T397" s="104">
        <v>1159.3979064162518</v>
      </c>
      <c r="U397" s="104">
        <v>1149.2333112353012</v>
      </c>
      <c r="V397" s="104">
        <v>1201.8685475460902</v>
      </c>
      <c r="W397" s="104">
        <v>1169.1577931287907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205.83296184208612</v>
      </c>
      <c r="D398" s="98">
        <v>187.38913374341647</v>
      </c>
      <c r="E398" s="98">
        <v>220.52505616524795</v>
      </c>
      <c r="F398" s="98">
        <v>215.72641392566936</v>
      </c>
      <c r="G398" s="98">
        <v>183.27150428162921</v>
      </c>
      <c r="H398" s="98">
        <v>0</v>
      </c>
      <c r="I398" s="98">
        <v>0</v>
      </c>
      <c r="J398" s="98">
        <v>0</v>
      </c>
      <c r="K398" s="98">
        <v>0</v>
      </c>
      <c r="L398" s="98">
        <v>420.30766252673442</v>
      </c>
      <c r="M398" s="98">
        <v>200.04614521763963</v>
      </c>
      <c r="N398" s="98">
        <v>270.41375971199159</v>
      </c>
      <c r="O398" s="98">
        <v>298.50075710162446</v>
      </c>
      <c r="P398" s="98">
        <v>193.42632454076409</v>
      </c>
      <c r="Q398" s="98">
        <v>234.17112987862933</v>
      </c>
      <c r="R398" s="98">
        <v>219.19734134513149</v>
      </c>
      <c r="S398" s="98">
        <v>262.32507668234445</v>
      </c>
      <c r="T398" s="98">
        <v>264.73215218460285</v>
      </c>
      <c r="U398" s="98">
        <v>242.31804083937843</v>
      </c>
      <c r="V398" s="98">
        <v>263.33515796028303</v>
      </c>
      <c r="W398" s="98">
        <v>262.431860310525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665.26056319734334</v>
      </c>
      <c r="D399" s="98">
        <v>681.87475732777511</v>
      </c>
      <c r="E399" s="98">
        <v>697.79827584600775</v>
      </c>
      <c r="F399" s="98">
        <v>708.16436235421827</v>
      </c>
      <c r="G399" s="98">
        <v>674.17107370755571</v>
      </c>
      <c r="H399" s="98">
        <v>0</v>
      </c>
      <c r="I399" s="98">
        <v>0</v>
      </c>
      <c r="J399" s="98">
        <v>0</v>
      </c>
      <c r="K399" s="98">
        <v>0</v>
      </c>
      <c r="L399" s="98">
        <v>512.2094593466702</v>
      </c>
      <c r="M399" s="98">
        <v>801.60521690245935</v>
      </c>
      <c r="N399" s="98">
        <v>796.93707480952503</v>
      </c>
      <c r="O399" s="98">
        <v>831.24305226023216</v>
      </c>
      <c r="P399" s="98">
        <v>821.96746568494086</v>
      </c>
      <c r="Q399" s="98">
        <v>833.50871419843202</v>
      </c>
      <c r="R399" s="98">
        <v>857.40034320153541</v>
      </c>
      <c r="S399" s="98">
        <v>882.32668598381429</v>
      </c>
      <c r="T399" s="98">
        <v>894.66575423164909</v>
      </c>
      <c r="U399" s="98">
        <v>906.91527039592279</v>
      </c>
      <c r="V399" s="98">
        <v>938.53338958580719</v>
      </c>
      <c r="W399" s="98">
        <v>906.72593281826551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567.39204218990938</v>
      </c>
      <c r="D400" s="122">
        <v>573.5350419197008</v>
      </c>
      <c r="E400" s="122">
        <v>553.55003347924458</v>
      </c>
      <c r="F400" s="122">
        <v>501.03405989663185</v>
      </c>
      <c r="G400" s="122">
        <v>514.88616460884737</v>
      </c>
      <c r="H400" s="122">
        <v>0</v>
      </c>
      <c r="I400" s="122">
        <v>0</v>
      </c>
      <c r="J400" s="122">
        <v>0</v>
      </c>
      <c r="K400" s="122">
        <v>0</v>
      </c>
      <c r="L400" s="122">
        <v>580.06748274750248</v>
      </c>
      <c r="M400" s="122">
        <v>575.19739091367603</v>
      </c>
      <c r="N400" s="122">
        <v>607.12893920563795</v>
      </c>
      <c r="O400" s="122">
        <v>624.16183172620765</v>
      </c>
      <c r="P400" s="122">
        <v>549.49452690485339</v>
      </c>
      <c r="Q400" s="122">
        <v>575.90171387312785</v>
      </c>
      <c r="R400" s="122">
        <v>560.52421246044275</v>
      </c>
      <c r="S400" s="122">
        <v>595.46352160480535</v>
      </c>
      <c r="T400" s="122">
        <v>596.42011664483493</v>
      </c>
      <c r="U400" s="122">
        <v>588.75908918636367</v>
      </c>
      <c r="V400" s="122">
        <v>618.78695416587766</v>
      </c>
      <c r="W400" s="122">
        <v>586.01643405514005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555.3209176298941</v>
      </c>
      <c r="D401" s="98">
        <v>569.33003292293733</v>
      </c>
      <c r="E401" s="98">
        <v>537.50728787781918</v>
      </c>
      <c r="F401" s="98">
        <v>529.80080867084735</v>
      </c>
      <c r="G401" s="98">
        <v>517.90487911972627</v>
      </c>
      <c r="H401" s="98">
        <v>0</v>
      </c>
      <c r="I401" s="98">
        <v>0</v>
      </c>
      <c r="J401" s="98">
        <v>0</v>
      </c>
      <c r="K401" s="98">
        <v>0</v>
      </c>
      <c r="L401" s="98">
        <v>556.70870055749401</v>
      </c>
      <c r="M401" s="98">
        <v>589.04600044196332</v>
      </c>
      <c r="N401" s="98">
        <v>585.96981162982786</v>
      </c>
      <c r="O401" s="98">
        <v>590.44967866415311</v>
      </c>
      <c r="P401" s="98">
        <v>593.86309706489726</v>
      </c>
      <c r="Q401" s="98">
        <v>588.54100989656718</v>
      </c>
      <c r="R401" s="98">
        <v>544.35182416401778</v>
      </c>
      <c r="S401" s="98">
        <v>592.6323359778803</v>
      </c>
      <c r="T401" s="98">
        <v>595.44409633681153</v>
      </c>
      <c r="U401" s="98">
        <v>586.4870731590396</v>
      </c>
      <c r="V401" s="98">
        <v>624.75301235205484</v>
      </c>
      <c r="W401" s="98">
        <v>573.27484237900592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576.55353245222955</v>
      </c>
      <c r="D402" s="33">
        <v>577.16421867132556</v>
      </c>
      <c r="E402" s="33">
        <v>567.11926979459565</v>
      </c>
      <c r="F402" s="33">
        <v>471.89235600654638</v>
      </c>
      <c r="G402" s="33">
        <v>512.64117922669573</v>
      </c>
      <c r="H402" s="33">
        <v>0</v>
      </c>
      <c r="I402" s="33">
        <v>0</v>
      </c>
      <c r="J402" s="33">
        <v>0</v>
      </c>
      <c r="K402" s="33">
        <v>0</v>
      </c>
      <c r="L402" s="33">
        <v>593.1210220436293</v>
      </c>
      <c r="M402" s="33">
        <v>567.19076229518248</v>
      </c>
      <c r="N402" s="33">
        <v>617.91993413912087</v>
      </c>
      <c r="O402" s="33">
        <v>640.86238407757276</v>
      </c>
      <c r="P402" s="33">
        <v>529.64636431156646</v>
      </c>
      <c r="Q402" s="33">
        <v>571.12160958664072</v>
      </c>
      <c r="R402" s="33">
        <v>564.9926387093567</v>
      </c>
      <c r="S402" s="33">
        <v>596.36720603588992</v>
      </c>
      <c r="T402" s="33">
        <v>596.75444939446174</v>
      </c>
      <c r="U402" s="33">
        <v>589.5076978787356</v>
      </c>
      <c r="V402" s="33">
        <v>616.92462171381396</v>
      </c>
      <c r="W402" s="33">
        <v>589.77451529688915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87.717998580465064</v>
      </c>
      <c r="D404" s="117">
        <f t="shared" si="218"/>
        <v>96.52675853347796</v>
      </c>
      <c r="E404" s="117">
        <f t="shared" si="218"/>
        <v>90.121956615033113</v>
      </c>
      <c r="F404" s="117">
        <f t="shared" si="218"/>
        <v>97.528853389304913</v>
      </c>
      <c r="G404" s="117">
        <f t="shared" si="218"/>
        <v>80.781257201783092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72.901033346770973</v>
      </c>
      <c r="M404" s="117">
        <f t="shared" si="218"/>
        <v>78.816633422490028</v>
      </c>
      <c r="N404" s="117">
        <f t="shared" si="218"/>
        <v>72.283426370423726</v>
      </c>
      <c r="O404" s="117">
        <f t="shared" si="218"/>
        <v>71.441119048131114</v>
      </c>
      <c r="P404" s="117">
        <f t="shared" si="218"/>
        <v>67.039840101909419</v>
      </c>
      <c r="Q404" s="117">
        <f t="shared" si="218"/>
        <v>58.986880550569502</v>
      </c>
      <c r="R404" s="117">
        <f t="shared" ref="R404:V404" si="219">R405+R408+R410+R419</f>
        <v>43.00890851872996</v>
      </c>
      <c r="S404" s="117">
        <f t="shared" si="219"/>
        <v>52.269586284684898</v>
      </c>
      <c r="T404" s="117">
        <f t="shared" si="219"/>
        <v>55.301658909622091</v>
      </c>
      <c r="U404" s="117">
        <f t="shared" si="219"/>
        <v>52.830678890101282</v>
      </c>
      <c r="V404" s="117">
        <f t="shared" si="219"/>
        <v>53.947407733255709</v>
      </c>
      <c r="W404" s="117">
        <f t="shared" ref="W404" si="220">W405+W408+W410+W419</f>
        <v>47.335137277739001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87.717998580465064</v>
      </c>
      <c r="D419" s="122">
        <v>96.52675853347796</v>
      </c>
      <c r="E419" s="122">
        <v>90.121956615033113</v>
      </c>
      <c r="F419" s="122">
        <v>97.528853389304913</v>
      </c>
      <c r="G419" s="122">
        <v>80.781257201783092</v>
      </c>
      <c r="H419" s="122">
        <v>0</v>
      </c>
      <c r="I419" s="122">
        <v>0</v>
      </c>
      <c r="J419" s="122">
        <v>0</v>
      </c>
      <c r="K419" s="122">
        <v>0</v>
      </c>
      <c r="L419" s="122">
        <v>72.901033346770973</v>
      </c>
      <c r="M419" s="122">
        <v>78.816633422490028</v>
      </c>
      <c r="N419" s="122">
        <v>72.283426370423726</v>
      </c>
      <c r="O419" s="122">
        <v>71.441119048131114</v>
      </c>
      <c r="P419" s="122">
        <v>67.039840101909419</v>
      </c>
      <c r="Q419" s="122">
        <v>58.986880550569502</v>
      </c>
      <c r="R419" s="122">
        <v>43.00890851872996</v>
      </c>
      <c r="S419" s="122">
        <v>52.269586284684898</v>
      </c>
      <c r="T419" s="122">
        <v>55.301658909622091</v>
      </c>
      <c r="U419" s="122">
        <v>52.830678890101282</v>
      </c>
      <c r="V419" s="122">
        <v>53.947407733255709</v>
      </c>
      <c r="W419" s="122">
        <v>47.335137277739001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203.29470681263496</v>
      </c>
      <c r="D420" s="98">
        <v>208.36917234812532</v>
      </c>
      <c r="E420" s="98">
        <v>196.67206669322675</v>
      </c>
      <c r="F420" s="98">
        <v>193.80284046532987</v>
      </c>
      <c r="G420" s="98">
        <v>189.40359178836815</v>
      </c>
      <c r="H420" s="98">
        <v>0</v>
      </c>
      <c r="I420" s="98">
        <v>0</v>
      </c>
      <c r="J420" s="98">
        <v>0</v>
      </c>
      <c r="K420" s="98">
        <v>0</v>
      </c>
      <c r="L420" s="98">
        <v>203.35449280653708</v>
      </c>
      <c r="M420" s="98">
        <v>215.14127549232163</v>
      </c>
      <c r="N420" s="98">
        <v>214.01773813836036</v>
      </c>
      <c r="O420" s="98">
        <v>215.6539504326083</v>
      </c>
      <c r="P420" s="98">
        <v>216.90065644194212</v>
      </c>
      <c r="Q420" s="98">
        <v>214.95683436214401</v>
      </c>
      <c r="R420" s="98">
        <v>198.66925290494646</v>
      </c>
      <c r="S420" s="98">
        <v>216.02686296690996</v>
      </c>
      <c r="T420" s="98">
        <v>216.74424036007903</v>
      </c>
      <c r="U420" s="98">
        <v>213.17098804735912</v>
      </c>
      <c r="V420" s="98">
        <v>226.77013504673923</v>
      </c>
      <c r="W420" s="98">
        <v>207.822618076856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125.68676783575543</v>
      </c>
      <c r="D423" s="118">
        <f t="shared" si="225"/>
        <v>129.17342472365527</v>
      </c>
      <c r="E423" s="118">
        <f t="shared" si="225"/>
        <v>123.54899897970468</v>
      </c>
      <c r="F423" s="118">
        <f t="shared" si="225"/>
        <v>124.12885440385261</v>
      </c>
      <c r="G423" s="118">
        <f t="shared" si="225"/>
        <v>131.55267412835755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112.93214798423271</v>
      </c>
      <c r="M423" s="118">
        <f t="shared" si="225"/>
        <v>94.397295661713159</v>
      </c>
      <c r="N423" s="118">
        <f t="shared" si="225"/>
        <v>102.61282701923759</v>
      </c>
      <c r="O423" s="118">
        <f t="shared" si="225"/>
        <v>106.57357655045898</v>
      </c>
      <c r="P423" s="118">
        <f t="shared" si="225"/>
        <v>82.490134346268121</v>
      </c>
      <c r="Q423" s="118">
        <f t="shared" si="225"/>
        <v>87.475238862337704</v>
      </c>
      <c r="R423" s="118">
        <f t="shared" ref="R423:V423" si="226">R424+R427+R429+R438</f>
        <v>88.713258518345839</v>
      </c>
      <c r="S423" s="118">
        <f t="shared" si="226"/>
        <v>84.416209040481831</v>
      </c>
      <c r="T423" s="118">
        <f t="shared" si="226"/>
        <v>81.034627548173958</v>
      </c>
      <c r="U423" s="118">
        <f t="shared" si="226"/>
        <v>77.723893805845421</v>
      </c>
      <c r="V423" s="118">
        <f t="shared" si="226"/>
        <v>71.748067089844483</v>
      </c>
      <c r="W423" s="118">
        <f t="shared" ref="W423" si="227">W424+W427+W429+W438</f>
        <v>76.435293438570838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107.29439037991834</v>
      </c>
      <c r="D424" s="123">
        <f t="shared" si="228"/>
        <v>109.99896509354897</v>
      </c>
      <c r="E424" s="123">
        <f t="shared" si="228"/>
        <v>105.07196612335167</v>
      </c>
      <c r="F424" s="123">
        <f t="shared" si="228"/>
        <v>106.58386234082472</v>
      </c>
      <c r="G424" s="123">
        <f t="shared" si="228"/>
        <v>113.77944619503994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95.811556816078365</v>
      </c>
      <c r="M424" s="123">
        <f t="shared" si="228"/>
        <v>76.627058298955973</v>
      </c>
      <c r="N424" s="123">
        <f t="shared" si="228"/>
        <v>84.460178685111288</v>
      </c>
      <c r="O424" s="123">
        <f t="shared" si="228"/>
        <v>88.068289173048655</v>
      </c>
      <c r="P424" s="123">
        <f t="shared" si="228"/>
        <v>65.722327203821479</v>
      </c>
      <c r="Q424" s="123">
        <f t="shared" si="228"/>
        <v>70.319364822020873</v>
      </c>
      <c r="R424" s="123">
        <f t="shared" ref="R424:V424" si="229">SUM(R425:R426)</f>
        <v>71.744262514383578</v>
      </c>
      <c r="S424" s="123">
        <f t="shared" si="229"/>
        <v>66.687081979298057</v>
      </c>
      <c r="T424" s="123">
        <f t="shared" si="229"/>
        <v>63.084400933300209</v>
      </c>
      <c r="U424" s="123">
        <f t="shared" si="229"/>
        <v>59.95551103039233</v>
      </c>
      <c r="V424" s="123">
        <f t="shared" si="229"/>
        <v>53.669629897714877</v>
      </c>
      <c r="W424" s="123">
        <f t="shared" ref="W424" si="230">SUM(W425:W426)</f>
        <v>58.72948453865272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106.86029336084032</v>
      </c>
      <c r="D425" s="99">
        <v>109.55898890824183</v>
      </c>
      <c r="E425" s="99">
        <v>104.67023393707503</v>
      </c>
      <c r="F425" s="99">
        <v>106.17218674321698</v>
      </c>
      <c r="G425" s="99">
        <v>113.34894152204764</v>
      </c>
      <c r="H425" s="99">
        <v>0</v>
      </c>
      <c r="I425" s="99">
        <v>0</v>
      </c>
      <c r="J425" s="99">
        <v>0</v>
      </c>
      <c r="K425" s="99">
        <v>0</v>
      </c>
      <c r="L425" s="99">
        <v>95.46888445523237</v>
      </c>
      <c r="M425" s="99">
        <v>76.355132289132541</v>
      </c>
      <c r="N425" s="99">
        <v>84.161983136405368</v>
      </c>
      <c r="O425" s="99">
        <v>87.758230909867805</v>
      </c>
      <c r="P425" s="99">
        <v>65.490537048275101</v>
      </c>
      <c r="Q425" s="99">
        <v>70.070980530816982</v>
      </c>
      <c r="R425" s="99">
        <v>71.490758256385689</v>
      </c>
      <c r="S425" s="99">
        <v>66.451416480288771</v>
      </c>
      <c r="T425" s="99">
        <v>62.861297825692461</v>
      </c>
      <c r="U425" s="99">
        <v>59.743202244119217</v>
      </c>
      <c r="V425" s="99">
        <v>53.479332773310489</v>
      </c>
      <c r="W425" s="99">
        <v>58.520876728156303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0.43409701907802384</v>
      </c>
      <c r="D426" s="99">
        <v>0.43997618530714322</v>
      </c>
      <c r="E426" s="99">
        <v>0.40173218627665019</v>
      </c>
      <c r="F426" s="99">
        <v>0.41167559760773403</v>
      </c>
      <c r="G426" s="99">
        <v>0.43050467299229794</v>
      </c>
      <c r="H426" s="99">
        <v>0</v>
      </c>
      <c r="I426" s="99">
        <v>0</v>
      </c>
      <c r="J426" s="99">
        <v>0</v>
      </c>
      <c r="K426" s="99">
        <v>0</v>
      </c>
      <c r="L426" s="99">
        <v>0.34267236084599889</v>
      </c>
      <c r="M426" s="99">
        <v>0.27192600982343212</v>
      </c>
      <c r="N426" s="99">
        <v>0.29819554870592052</v>
      </c>
      <c r="O426" s="99">
        <v>0.31005826318084323</v>
      </c>
      <c r="P426" s="99">
        <v>0.2317901555463838</v>
      </c>
      <c r="Q426" s="99">
        <v>0.24838429120389721</v>
      </c>
      <c r="R426" s="99">
        <v>0.25350425799788334</v>
      </c>
      <c r="S426" s="99">
        <v>0.23566549900928069</v>
      </c>
      <c r="T426" s="99">
        <v>0.22310310760774965</v>
      </c>
      <c r="U426" s="99">
        <v>0.21230878627311359</v>
      </c>
      <c r="V426" s="99">
        <v>0.19029712440438537</v>
      </c>
      <c r="W426" s="99">
        <v>0.20860781049641716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3.8735205522786691E-2</v>
      </c>
      <c r="D427" s="123">
        <f t="shared" si="231"/>
        <v>9.506617252253316E-2</v>
      </c>
      <c r="E427" s="123">
        <f t="shared" si="231"/>
        <v>6.1314274937545869E-2</v>
      </c>
      <c r="F427" s="123">
        <f t="shared" si="231"/>
        <v>2.4349943052026257E-2</v>
      </c>
      <c r="G427" s="123">
        <f t="shared" si="231"/>
        <v>2.7786267682524412E-2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0.10072390524959592</v>
      </c>
      <c r="M427" s="123">
        <f t="shared" si="231"/>
        <v>6.9982820382857733E-2</v>
      </c>
      <c r="N427" s="123">
        <f t="shared" si="231"/>
        <v>6.0775842116324766E-2</v>
      </c>
      <c r="O427" s="123">
        <f t="shared" si="231"/>
        <v>0.11636547407589924</v>
      </c>
      <c r="P427" s="123">
        <f t="shared" si="231"/>
        <v>4.8614664815073969E-2</v>
      </c>
      <c r="Q427" s="123">
        <f t="shared" si="231"/>
        <v>7.1501182072844768E-2</v>
      </c>
      <c r="R427" s="123">
        <f t="shared" si="231"/>
        <v>0.2121767770398959</v>
      </c>
      <c r="S427" s="123">
        <f t="shared" si="231"/>
        <v>0.25556700592872078</v>
      </c>
      <c r="T427" s="123">
        <f t="shared" si="231"/>
        <v>0.19860475802769129</v>
      </c>
      <c r="U427" s="123">
        <f t="shared" si="231"/>
        <v>0.45664903575806803</v>
      </c>
      <c r="V427" s="123">
        <f t="shared" si="231"/>
        <v>0.22387593730236519</v>
      </c>
      <c r="W427" s="123">
        <f t="shared" si="231"/>
        <v>0.66667024109130568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3.8735205522786691E-2</v>
      </c>
      <c r="D428" s="99">
        <f>RES_hhdet_in_fecs!D129</f>
        <v>9.506617252253316E-2</v>
      </c>
      <c r="E428" s="99">
        <f>RES_hhdet_in_fecs!E129</f>
        <v>6.1314274937545869E-2</v>
      </c>
      <c r="F428" s="99">
        <f>RES_hhdet_in_fecs!F129</f>
        <v>2.4349943052026257E-2</v>
      </c>
      <c r="G428" s="99">
        <f>RES_hhdet_in_fecs!G129</f>
        <v>2.7786267682524412E-2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0.10072390524959592</v>
      </c>
      <c r="M428" s="99">
        <f>RES_hhdet_in_fecs!M129</f>
        <v>6.9982820382857733E-2</v>
      </c>
      <c r="N428" s="99">
        <f>RES_hhdet_in_fecs!N129</f>
        <v>6.0775842116324766E-2</v>
      </c>
      <c r="O428" s="99">
        <f>RES_hhdet_in_fecs!O129</f>
        <v>0.11636547407589924</v>
      </c>
      <c r="P428" s="99">
        <f>RES_hhdet_in_fecs!P129</f>
        <v>4.8614664815073969E-2</v>
      </c>
      <c r="Q428" s="99">
        <f>RES_hhdet_in_fecs!Q129</f>
        <v>7.1501182072844768E-2</v>
      </c>
      <c r="R428" s="99">
        <f>RES_hhdet_in_fecs!R129</f>
        <v>0.2121767770398959</v>
      </c>
      <c r="S428" s="99">
        <f>RES_hhdet_in_fecs!S129</f>
        <v>0.25556700592872078</v>
      </c>
      <c r="T428" s="99">
        <f>RES_hhdet_in_fecs!T129</f>
        <v>0.19860475802769129</v>
      </c>
      <c r="U428" s="99">
        <f>RES_hhdet_in_fecs!U129</f>
        <v>0.45664903575806803</v>
      </c>
      <c r="V428" s="99">
        <f>RES_hhdet_in_fecs!V129</f>
        <v>0.22387593730236519</v>
      </c>
      <c r="W428" s="99">
        <f>RES_hhdet_in_fecs!W129</f>
        <v>0.66667024109130568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10.247488056736113</v>
      </c>
      <c r="D429" s="123">
        <v>10.922676003672235</v>
      </c>
      <c r="E429" s="123">
        <v>10.663346418841527</v>
      </c>
      <c r="F429" s="123">
        <v>10.476163059804604</v>
      </c>
      <c r="G429" s="123">
        <v>10.728638233824263</v>
      </c>
      <c r="H429" s="123">
        <v>0</v>
      </c>
      <c r="I429" s="123">
        <v>0</v>
      </c>
      <c r="J429" s="123">
        <v>0</v>
      </c>
      <c r="K429" s="123">
        <v>0</v>
      </c>
      <c r="L429" s="123">
        <v>9.8737422294150239</v>
      </c>
      <c r="M429" s="123">
        <v>10.623361353020186</v>
      </c>
      <c r="N429" s="123">
        <v>10.749089681709915</v>
      </c>
      <c r="O429" s="123">
        <v>10.941519728662595</v>
      </c>
      <c r="P429" s="123">
        <v>10.196159266594965</v>
      </c>
      <c r="Q429" s="123">
        <v>10.425401463050841</v>
      </c>
      <c r="R429" s="123">
        <v>10.486477766274886</v>
      </c>
      <c r="S429" s="123">
        <v>10.849957143578642</v>
      </c>
      <c r="T429" s="123">
        <v>11.18521639017964</v>
      </c>
      <c r="U429" s="123">
        <v>10.942202180373002</v>
      </c>
      <c r="V429" s="123">
        <v>11.252945977952031</v>
      </c>
      <c r="W429" s="123">
        <v>10.910788653459537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9.9729153885482642</v>
      </c>
      <c r="D430" s="99">
        <v>10.898171019790016</v>
      </c>
      <c r="E430" s="99">
        <v>10.354905521250489</v>
      </c>
      <c r="F430" s="99">
        <v>10.020320887192339</v>
      </c>
      <c r="G430" s="99">
        <v>10.448184147559724</v>
      </c>
      <c r="H430" s="99">
        <v>0</v>
      </c>
      <c r="I430" s="99">
        <v>0</v>
      </c>
      <c r="J430" s="99">
        <v>0</v>
      </c>
      <c r="K430" s="99">
        <v>0</v>
      </c>
      <c r="L430" s="99">
        <v>9.5501574237102886</v>
      </c>
      <c r="M430" s="99">
        <v>10.329995486763442</v>
      </c>
      <c r="N430" s="99">
        <v>10.440312201344945</v>
      </c>
      <c r="O430" s="99">
        <v>10.59312072675011</v>
      </c>
      <c r="P430" s="99">
        <v>9.774046182480161</v>
      </c>
      <c r="Q430" s="99">
        <v>10.289555636782557</v>
      </c>
      <c r="R430" s="99">
        <v>10.371392255296357</v>
      </c>
      <c r="S430" s="99">
        <v>10.62922933872194</v>
      </c>
      <c r="T430" s="99">
        <v>10.874596529563805</v>
      </c>
      <c r="U430" s="99">
        <v>10.583539767605888</v>
      </c>
      <c r="V430" s="99">
        <v>10.893881960198893</v>
      </c>
      <c r="W430" s="99">
        <v>10.844982980517347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8.8235258750802963</v>
      </c>
      <c r="D431" s="99">
        <v>9.627086656578685</v>
      </c>
      <c r="E431" s="99">
        <v>0</v>
      </c>
      <c r="F431" s="99">
        <v>8.9103889521786037</v>
      </c>
      <c r="G431" s="99">
        <v>9.2827547915448179</v>
      </c>
      <c r="H431" s="99">
        <v>0</v>
      </c>
      <c r="I431" s="99">
        <v>0</v>
      </c>
      <c r="J431" s="99">
        <v>0</v>
      </c>
      <c r="K431" s="99">
        <v>0</v>
      </c>
      <c r="L431" s="99">
        <v>8.8791214570962431</v>
      </c>
      <c r="M431" s="99">
        <v>9.3045558442599265</v>
      </c>
      <c r="N431" s="99">
        <v>9.5047775598506945</v>
      </c>
      <c r="O431" s="99">
        <v>9.7010727899498743</v>
      </c>
      <c r="P431" s="99">
        <v>8.9456151708718838</v>
      </c>
      <c r="Q431" s="99">
        <v>9.5108984092916504</v>
      </c>
      <c r="R431" s="99">
        <v>9.6194332816499006</v>
      </c>
      <c r="S431" s="99">
        <v>9.9239048937647105</v>
      </c>
      <c r="T431" s="99">
        <v>10.199007103549357</v>
      </c>
      <c r="U431" s="99">
        <v>9.953836872856705</v>
      </c>
      <c r="V431" s="99">
        <v>10.291475925662523</v>
      </c>
      <c r="W431" s="99">
        <v>10.29647504915736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2.3560707894930264</v>
      </c>
      <c r="D432" s="102">
        <v>2.3514993707737175</v>
      </c>
      <c r="E432" s="102">
        <v>0</v>
      </c>
      <c r="F432" s="102">
        <v>2.3391462828117957</v>
      </c>
      <c r="G432" s="102">
        <v>2.2364371619694738</v>
      </c>
      <c r="H432" s="102">
        <v>0</v>
      </c>
      <c r="I432" s="102">
        <v>0</v>
      </c>
      <c r="J432" s="102">
        <v>0</v>
      </c>
      <c r="K432" s="102">
        <v>0</v>
      </c>
      <c r="L432" s="102">
        <v>4.3088892801166345</v>
      </c>
      <c r="M432" s="102">
        <v>2.0714063439933712</v>
      </c>
      <c r="N432" s="102">
        <v>2.6464241642719331</v>
      </c>
      <c r="O432" s="102">
        <v>2.7983645465916229</v>
      </c>
      <c r="P432" s="102">
        <v>1.8643103132139753</v>
      </c>
      <c r="Q432" s="102">
        <v>2.2600587293374801</v>
      </c>
      <c r="R432" s="102">
        <v>2.1170902952412769</v>
      </c>
      <c r="S432" s="102">
        <v>2.4373973962693665</v>
      </c>
      <c r="T432" s="102">
        <v>2.4858683507051609</v>
      </c>
      <c r="U432" s="102">
        <v>2.2339647101347091</v>
      </c>
      <c r="V432" s="102">
        <v>2.3880715237440304</v>
      </c>
      <c r="W432" s="102">
        <v>2.4410073777552355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6.4674550855872699</v>
      </c>
      <c r="D433" s="105">
        <v>7.2755872858049644</v>
      </c>
      <c r="E433" s="105">
        <v>0</v>
      </c>
      <c r="F433" s="105">
        <v>6.571242669366808</v>
      </c>
      <c r="G433" s="105">
        <v>7.046317629575344</v>
      </c>
      <c r="H433" s="105">
        <v>0</v>
      </c>
      <c r="I433" s="105">
        <v>0</v>
      </c>
      <c r="J433" s="105">
        <v>0</v>
      </c>
      <c r="K433" s="105">
        <v>0</v>
      </c>
      <c r="L433" s="105">
        <v>4.5702321769796104</v>
      </c>
      <c r="M433" s="105">
        <v>7.2331495002665536</v>
      </c>
      <c r="N433" s="105">
        <v>6.858353395578761</v>
      </c>
      <c r="O433" s="105">
        <v>6.9027082433582514</v>
      </c>
      <c r="P433" s="105">
        <v>7.0813048576579085</v>
      </c>
      <c r="Q433" s="105">
        <v>7.2508396799541686</v>
      </c>
      <c r="R433" s="105">
        <v>7.5023429864086237</v>
      </c>
      <c r="S433" s="105">
        <v>7.4865074974953432</v>
      </c>
      <c r="T433" s="105">
        <v>7.7131387528441984</v>
      </c>
      <c r="U433" s="105">
        <v>7.7198721627219955</v>
      </c>
      <c r="V433" s="105">
        <v>7.9034044019184941</v>
      </c>
      <c r="W433" s="105">
        <v>7.8554676714021259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12.407518701246172</v>
      </c>
      <c r="D434" s="102">
        <v>12.217855262417052</v>
      </c>
      <c r="E434" s="102">
        <v>12.745591695647949</v>
      </c>
      <c r="F434" s="102">
        <v>12.616992645810759</v>
      </c>
      <c r="G434" s="102">
        <v>11.607858198326277</v>
      </c>
      <c r="H434" s="102">
        <v>0</v>
      </c>
      <c r="I434" s="102">
        <v>0</v>
      </c>
      <c r="J434" s="102">
        <v>0</v>
      </c>
      <c r="K434" s="102">
        <v>0</v>
      </c>
      <c r="L434" s="102">
        <v>11.588210699375626</v>
      </c>
      <c r="M434" s="102">
        <v>12.300549627450387</v>
      </c>
      <c r="N434" s="102">
        <v>12.981763789043757</v>
      </c>
      <c r="O434" s="102">
        <v>13.499089129243691</v>
      </c>
      <c r="P434" s="102">
        <v>11.883650928976794</v>
      </c>
      <c r="Q434" s="102">
        <v>12.249518366567537</v>
      </c>
      <c r="R434" s="102">
        <v>12.184707255715505</v>
      </c>
      <c r="S434" s="102">
        <v>12.783942950470532</v>
      </c>
      <c r="T434" s="102">
        <v>12.782949287208284</v>
      </c>
      <c r="U434" s="102">
        <v>12.514818976049407</v>
      </c>
      <c r="V434" s="102">
        <v>12.967698536787259</v>
      </c>
      <c r="W434" s="102">
        <v>12.459319380134898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9.5878884309427477</v>
      </c>
      <c r="D435" s="105">
        <v>9.3754187509956228</v>
      </c>
      <c r="E435" s="105">
        <v>9.8842021673426519</v>
      </c>
      <c r="F435" s="105">
        <v>9.7708931182086172</v>
      </c>
      <c r="G435" s="105">
        <v>8.9333896465439331</v>
      </c>
      <c r="H435" s="105">
        <v>0</v>
      </c>
      <c r="I435" s="105">
        <v>0</v>
      </c>
      <c r="J435" s="105">
        <v>0</v>
      </c>
      <c r="K435" s="105">
        <v>0</v>
      </c>
      <c r="L435" s="105">
        <v>9.7767712407327458</v>
      </c>
      <c r="M435" s="105">
        <v>9.5308382780467849</v>
      </c>
      <c r="N435" s="105">
        <v>10.304721829737781</v>
      </c>
      <c r="O435" s="105">
        <v>10.834436629136588</v>
      </c>
      <c r="P435" s="105">
        <v>9.4088058470479474</v>
      </c>
      <c r="Q435" s="105">
        <v>9.8924211317133501</v>
      </c>
      <c r="R435" s="105">
        <v>9.8693656476173945</v>
      </c>
      <c r="S435" s="105">
        <v>10.509584351359587</v>
      </c>
      <c r="T435" s="105">
        <v>10.586892580014922</v>
      </c>
      <c r="U435" s="105">
        <v>10.3849765579193</v>
      </c>
      <c r="V435" s="105">
        <v>10.838737887747882</v>
      </c>
      <c r="W435" s="105">
        <v>10.473646489877046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2.931704402710305</v>
      </c>
      <c r="D436" s="99">
        <v>2.6336439714123099</v>
      </c>
      <c r="E436" s="99">
        <v>3.0606106549825292</v>
      </c>
      <c r="F436" s="99">
        <v>2.9460849970908813</v>
      </c>
      <c r="G436" s="99">
        <v>2.481326676851523</v>
      </c>
      <c r="H436" s="99">
        <v>0</v>
      </c>
      <c r="I436" s="99">
        <v>0</v>
      </c>
      <c r="J436" s="99">
        <v>0</v>
      </c>
      <c r="K436" s="99">
        <v>0</v>
      </c>
      <c r="L436" s="99">
        <v>5.2262023118295318</v>
      </c>
      <c r="M436" s="99">
        <v>2.4583936695190927</v>
      </c>
      <c r="N436" s="99">
        <v>3.2898848654745794</v>
      </c>
      <c r="O436" s="99">
        <v>3.5660252078855685</v>
      </c>
      <c r="P436" s="99">
        <v>2.2633823938550606</v>
      </c>
      <c r="Q436" s="99">
        <v>2.6862727153584429</v>
      </c>
      <c r="R436" s="99">
        <v>2.4808912642019902</v>
      </c>
      <c r="S436" s="99">
        <v>2.9302659265537296</v>
      </c>
      <c r="T436" s="99">
        <v>2.9214073179276863</v>
      </c>
      <c r="U436" s="99">
        <v>2.64122453694451</v>
      </c>
      <c r="V436" s="99">
        <v>2.8418610639957094</v>
      </c>
      <c r="W436" s="99">
        <v>2.7968871962406308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6.6561840282324427</v>
      </c>
      <c r="D437" s="99">
        <v>6.7417747795833121</v>
      </c>
      <c r="E437" s="99">
        <v>6.8235915123601236</v>
      </c>
      <c r="F437" s="99">
        <v>6.8248081211177354</v>
      </c>
      <c r="G437" s="99">
        <v>6.4520629696924114</v>
      </c>
      <c r="H437" s="99">
        <v>0</v>
      </c>
      <c r="I437" s="99">
        <v>0</v>
      </c>
      <c r="J437" s="99">
        <v>0</v>
      </c>
      <c r="K437" s="99">
        <v>0</v>
      </c>
      <c r="L437" s="99">
        <v>4.5505689289032141</v>
      </c>
      <c r="M437" s="99">
        <v>7.0724446085276931</v>
      </c>
      <c r="N437" s="99">
        <v>7.0148369642632007</v>
      </c>
      <c r="O437" s="99">
        <v>7.2684114212510185</v>
      </c>
      <c r="P437" s="99">
        <v>7.1454234531928886</v>
      </c>
      <c r="Q437" s="99">
        <v>7.2061484163549103</v>
      </c>
      <c r="R437" s="99">
        <v>7.3884743834154039</v>
      </c>
      <c r="S437" s="99">
        <v>7.5793184248058569</v>
      </c>
      <c r="T437" s="99">
        <v>7.6654852620872358</v>
      </c>
      <c r="U437" s="99">
        <v>7.7437520209747888</v>
      </c>
      <c r="V437" s="99">
        <v>7.9968768237521726</v>
      </c>
      <c r="W437" s="99">
        <v>7.6767592936364153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8.1061541935781953</v>
      </c>
      <c r="D438" s="123">
        <v>8.1567174539115381</v>
      </c>
      <c r="E438" s="123">
        <v>7.7523721625739288</v>
      </c>
      <c r="F438" s="123">
        <v>7.044479060171251</v>
      </c>
      <c r="G438" s="123">
        <v>7.0168034318108123</v>
      </c>
      <c r="H438" s="123">
        <v>0</v>
      </c>
      <c r="I438" s="123">
        <v>0</v>
      </c>
      <c r="J438" s="123">
        <v>0</v>
      </c>
      <c r="K438" s="123">
        <v>0</v>
      </c>
      <c r="L438" s="123">
        <v>7.1461250334897208</v>
      </c>
      <c r="M438" s="123">
        <v>7.0768931893541325</v>
      </c>
      <c r="N438" s="123">
        <v>7.3427828103000561</v>
      </c>
      <c r="O438" s="123">
        <v>7.4474021746718186</v>
      </c>
      <c r="P438" s="123">
        <v>6.5230332110366041</v>
      </c>
      <c r="Q438" s="123">
        <v>6.6589713951931362</v>
      </c>
      <c r="R438" s="123">
        <v>6.270341460647467</v>
      </c>
      <c r="S438" s="123">
        <v>6.623602911676401</v>
      </c>
      <c r="T438" s="123">
        <v>6.5664054666664127</v>
      </c>
      <c r="U438" s="123">
        <v>6.3695315593220139</v>
      </c>
      <c r="V438" s="123">
        <v>6.6016152768752141</v>
      </c>
      <c r="W438" s="123">
        <v>6.1283500053672819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8.9542198363971117</v>
      </c>
      <c r="D439" s="99">
        <v>9.0692470703913077</v>
      </c>
      <c r="E439" s="99">
        <v>8.4663057766335079</v>
      </c>
      <c r="F439" s="99">
        <v>8.2221360021751799</v>
      </c>
      <c r="G439" s="99">
        <v>7.9796681968075633</v>
      </c>
      <c r="H439" s="99">
        <v>0</v>
      </c>
      <c r="I439" s="99">
        <v>0</v>
      </c>
      <c r="J439" s="99">
        <v>0</v>
      </c>
      <c r="K439" s="99">
        <v>0</v>
      </c>
      <c r="L439" s="99">
        <v>7.9531653991805724</v>
      </c>
      <c r="M439" s="99">
        <v>8.3560474765669426</v>
      </c>
      <c r="N439" s="99">
        <v>8.2929960835613592</v>
      </c>
      <c r="O439" s="99">
        <v>8.3011264961307489</v>
      </c>
      <c r="P439" s="99">
        <v>8.3004636007333037</v>
      </c>
      <c r="Q439" s="99">
        <v>8.1811142096260507</v>
      </c>
      <c r="R439" s="99">
        <v>7.536503714110637</v>
      </c>
      <c r="S439" s="99">
        <v>8.1691456177369854</v>
      </c>
      <c r="T439" s="99">
        <v>8.1751276890922302</v>
      </c>
      <c r="U439" s="99">
        <v>8.0127383372077201</v>
      </c>
      <c r="V439" s="99">
        <v>8.5059862718211683</v>
      </c>
      <c r="W439" s="99">
        <v>7.745738628055701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7.4625070263349897</v>
      </c>
      <c r="D440" s="110">
        <v>7.3691492770428972</v>
      </c>
      <c r="E440" s="110">
        <v>7.1485145584374958</v>
      </c>
      <c r="F440" s="110">
        <v>5.8514721563551673</v>
      </c>
      <c r="G440" s="110">
        <v>6.3007313042159501</v>
      </c>
      <c r="H440" s="110">
        <v>0</v>
      </c>
      <c r="I440" s="110">
        <v>0</v>
      </c>
      <c r="J440" s="110">
        <v>0</v>
      </c>
      <c r="K440" s="110">
        <v>0</v>
      </c>
      <c r="L440" s="110">
        <v>6.6951283573182865</v>
      </c>
      <c r="M440" s="110">
        <v>6.3373450561969982</v>
      </c>
      <c r="N440" s="110">
        <v>6.8581812320566664</v>
      </c>
      <c r="O440" s="110">
        <v>7.0244784979219439</v>
      </c>
      <c r="P440" s="110">
        <v>5.7279044240215171</v>
      </c>
      <c r="Q440" s="110">
        <v>6.0833063123892268</v>
      </c>
      <c r="R440" s="110">
        <v>5.9205011930841858</v>
      </c>
      <c r="S440" s="110">
        <v>6.130282068365946</v>
      </c>
      <c r="T440" s="110">
        <v>6.0153426254653546</v>
      </c>
      <c r="U440" s="110">
        <v>5.8281098164752114</v>
      </c>
      <c r="V440" s="110">
        <v>6.0071571281307907</v>
      </c>
      <c r="W440" s="110">
        <v>5.6513077332523682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103.48291055050063</v>
      </c>
      <c r="D442" s="118">
        <f t="shared" si="232"/>
        <v>106.80906649579042</v>
      </c>
      <c r="E442" s="118">
        <f t="shared" si="232"/>
        <v>102.1385996791725</v>
      </c>
      <c r="F442" s="118">
        <f t="shared" si="232"/>
        <v>102.68645815238575</v>
      </c>
      <c r="G442" s="118">
        <f t="shared" si="232"/>
        <v>109.13210754571297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94.999842742701432</v>
      </c>
      <c r="M442" s="118">
        <f t="shared" si="232"/>
        <v>79.481005178013376</v>
      </c>
      <c r="N442" s="118">
        <f t="shared" si="232"/>
        <v>86.947182153311715</v>
      </c>
      <c r="O442" s="118">
        <f t="shared" si="232"/>
        <v>91.04370402171115</v>
      </c>
      <c r="P442" s="118">
        <f t="shared" si="232"/>
        <v>70.631373056452162</v>
      </c>
      <c r="Q442" s="118">
        <f t="shared" si="232"/>
        <v>75.822780227219141</v>
      </c>
      <c r="R442" s="118">
        <f t="shared" ref="R442:V442" si="233">R443+R446+R448+R457</f>
        <v>77.897585952601062</v>
      </c>
      <c r="S442" s="118">
        <f t="shared" si="233"/>
        <v>74.537222340107405</v>
      </c>
      <c r="T442" s="118">
        <f t="shared" si="233"/>
        <v>71.667247735347274</v>
      </c>
      <c r="U442" s="118">
        <f t="shared" si="233"/>
        <v>69.89443940562407</v>
      </c>
      <c r="V442" s="118">
        <f t="shared" si="233"/>
        <v>64.200280461305738</v>
      </c>
      <c r="W442" s="118">
        <f t="shared" ref="W442" si="234">W443+W446+W448+W457</f>
        <v>70.389873457900379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89.219928099828294</v>
      </c>
      <c r="D443" s="123">
        <f t="shared" si="235"/>
        <v>91.649038862522744</v>
      </c>
      <c r="E443" s="123">
        <f t="shared" si="235"/>
        <v>87.718440802063711</v>
      </c>
      <c r="F443" s="123">
        <f t="shared" si="235"/>
        <v>89.162106924370292</v>
      </c>
      <c r="G443" s="123">
        <f t="shared" si="235"/>
        <v>95.377717745812276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81.235495961296721</v>
      </c>
      <c r="M443" s="123">
        <f t="shared" si="235"/>
        <v>65.195117942371368</v>
      </c>
      <c r="N443" s="123">
        <f t="shared" si="235"/>
        <v>72.196200528749429</v>
      </c>
      <c r="O443" s="123">
        <f t="shared" si="235"/>
        <v>75.740179669068425</v>
      </c>
      <c r="P443" s="123">
        <f t="shared" si="235"/>
        <v>56.922404413987756</v>
      </c>
      <c r="Q443" s="123">
        <f t="shared" si="235"/>
        <v>61.307820423798113</v>
      </c>
      <c r="R443" s="123">
        <f t="shared" ref="R443:V443" si="236">SUM(R444:R445)</f>
        <v>62.865853047663649</v>
      </c>
      <c r="S443" s="123">
        <f t="shared" si="236"/>
        <v>58.720005007268639</v>
      </c>
      <c r="T443" s="123">
        <f t="shared" si="236"/>
        <v>55.80848261448871</v>
      </c>
      <c r="U443" s="123">
        <f t="shared" si="236"/>
        <v>53.277695384120221</v>
      </c>
      <c r="V443" s="123">
        <f t="shared" si="236"/>
        <v>47.893265846585528</v>
      </c>
      <c r="W443" s="123">
        <f t="shared" ref="W443" si="237">SUM(W444:W445)</f>
        <v>52.611500484118579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88.78583108075027</v>
      </c>
      <c r="D444" s="99">
        <v>91.209062677215599</v>
      </c>
      <c r="E444" s="99">
        <v>87.316708615787064</v>
      </c>
      <c r="F444" s="99">
        <v>88.750431326762552</v>
      </c>
      <c r="G444" s="99">
        <v>94.947213072819977</v>
      </c>
      <c r="H444" s="99">
        <v>0</v>
      </c>
      <c r="I444" s="99">
        <v>0</v>
      </c>
      <c r="J444" s="99">
        <v>0</v>
      </c>
      <c r="K444" s="99">
        <v>0</v>
      </c>
      <c r="L444" s="99">
        <v>80.892823600450726</v>
      </c>
      <c r="M444" s="99">
        <v>64.923191932547937</v>
      </c>
      <c r="N444" s="99">
        <v>71.89800498004351</v>
      </c>
      <c r="O444" s="99">
        <v>75.430121405887576</v>
      </c>
      <c r="P444" s="99">
        <v>56.690614258441371</v>
      </c>
      <c r="Q444" s="99">
        <v>61.059436132594215</v>
      </c>
      <c r="R444" s="99">
        <v>62.612348789665766</v>
      </c>
      <c r="S444" s="99">
        <v>58.48433950825936</v>
      </c>
      <c r="T444" s="99">
        <v>55.585379506880962</v>
      </c>
      <c r="U444" s="99">
        <v>53.065386597847109</v>
      </c>
      <c r="V444" s="99">
        <v>47.70296872218114</v>
      </c>
      <c r="W444" s="99">
        <v>52.402892673622162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0.43409701907802384</v>
      </c>
      <c r="D445" s="99">
        <v>0.43997618530714322</v>
      </c>
      <c r="E445" s="99">
        <v>0.40173218627665019</v>
      </c>
      <c r="F445" s="99">
        <v>0.41167559760773403</v>
      </c>
      <c r="G445" s="99">
        <v>0.43050467299229794</v>
      </c>
      <c r="H445" s="99">
        <v>0</v>
      </c>
      <c r="I445" s="99">
        <v>0</v>
      </c>
      <c r="J445" s="99">
        <v>0</v>
      </c>
      <c r="K445" s="99">
        <v>0</v>
      </c>
      <c r="L445" s="99">
        <v>0.34267236084599889</v>
      </c>
      <c r="M445" s="99">
        <v>0.27192600982343212</v>
      </c>
      <c r="N445" s="99">
        <v>0.29819554870592052</v>
      </c>
      <c r="O445" s="99">
        <v>0.31005826318084323</v>
      </c>
      <c r="P445" s="99">
        <v>0.2317901555463838</v>
      </c>
      <c r="Q445" s="99">
        <v>0.24838429120389721</v>
      </c>
      <c r="R445" s="99">
        <v>0.25350425799788334</v>
      </c>
      <c r="S445" s="99">
        <v>0.23566549900928069</v>
      </c>
      <c r="T445" s="99">
        <v>0.22310310760774965</v>
      </c>
      <c r="U445" s="99">
        <v>0.21230878627311359</v>
      </c>
      <c r="V445" s="99">
        <v>0.19029712440438537</v>
      </c>
      <c r="W445" s="99">
        <v>0.20860781049641716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8.9532527208285681E-2</v>
      </c>
      <c r="D446" s="123">
        <f t="shared" si="238"/>
        <v>0.22704544259256021</v>
      </c>
      <c r="E446" s="123">
        <f t="shared" si="238"/>
        <v>0.15120035529071063</v>
      </c>
      <c r="F446" s="123">
        <f t="shared" si="238"/>
        <v>6.1940749498809164E-2</v>
      </c>
      <c r="G446" s="123">
        <f t="shared" si="238"/>
        <v>7.2863859822353799E-2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0.30539614118243996</v>
      </c>
      <c r="M446" s="123">
        <f t="shared" si="238"/>
        <v>0.21934567671314709</v>
      </c>
      <c r="N446" s="123">
        <f t="shared" si="238"/>
        <v>0.19800367979913136</v>
      </c>
      <c r="O446" s="123">
        <f t="shared" si="238"/>
        <v>0.39629427165666692</v>
      </c>
      <c r="P446" s="123">
        <f t="shared" si="238"/>
        <v>0.17334729766551596</v>
      </c>
      <c r="Q446" s="123">
        <f t="shared" si="238"/>
        <v>0.26479484826195426</v>
      </c>
      <c r="R446" s="123">
        <f t="shared" si="238"/>
        <v>0.8040867000751728</v>
      </c>
      <c r="S446" s="123">
        <f t="shared" si="238"/>
        <v>0.98608560080197272</v>
      </c>
      <c r="T446" s="123">
        <f t="shared" si="238"/>
        <v>0.77770488072382238</v>
      </c>
      <c r="U446" s="123">
        <f t="shared" si="238"/>
        <v>1.8120358642921699</v>
      </c>
      <c r="V446" s="123">
        <f t="shared" si="238"/>
        <v>0.9002975580152115</v>
      </c>
      <c r="W446" s="123">
        <f t="shared" si="238"/>
        <v>2.7157426448609581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8.9532527208285681E-2</v>
      </c>
      <c r="D447" s="99">
        <f>RES_hhdet_in_tess!D129</f>
        <v>0.22704544259256021</v>
      </c>
      <c r="E447" s="99">
        <f>RES_hhdet_in_tess!E129</f>
        <v>0.15120035529071063</v>
      </c>
      <c r="F447" s="99">
        <f>RES_hhdet_in_tess!F129</f>
        <v>6.1940749498809164E-2</v>
      </c>
      <c r="G447" s="99">
        <f>RES_hhdet_in_tess!G129</f>
        <v>7.2863859822353799E-2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0.30539614118243996</v>
      </c>
      <c r="M447" s="99">
        <f>RES_hhdet_in_tess!M129</f>
        <v>0.21934567671314709</v>
      </c>
      <c r="N447" s="99">
        <f>RES_hhdet_in_tess!N129</f>
        <v>0.19800367979913136</v>
      </c>
      <c r="O447" s="99">
        <f>RES_hhdet_in_tess!O129</f>
        <v>0.39629427165666692</v>
      </c>
      <c r="P447" s="99">
        <f>RES_hhdet_in_tess!P129</f>
        <v>0.17334729766551596</v>
      </c>
      <c r="Q447" s="99">
        <f>RES_hhdet_in_tess!Q129</f>
        <v>0.26479484826195426</v>
      </c>
      <c r="R447" s="99">
        <f>RES_hhdet_in_tess!R129</f>
        <v>0.8040867000751728</v>
      </c>
      <c r="S447" s="99">
        <f>RES_hhdet_in_tess!S129</f>
        <v>0.98608560080197272</v>
      </c>
      <c r="T447" s="99">
        <f>RES_hhdet_in_tess!T129</f>
        <v>0.77770488072382238</v>
      </c>
      <c r="U447" s="99">
        <f>RES_hhdet_in_tess!U129</f>
        <v>1.8120358642921699</v>
      </c>
      <c r="V447" s="99">
        <f>RES_hhdet_in_tess!V129</f>
        <v>0.9002975580152115</v>
      </c>
      <c r="W447" s="99">
        <f>RES_hhdet_in_tess!W129</f>
        <v>2.7157426448609581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8.4964775341502516</v>
      </c>
      <c r="D448" s="123">
        <v>9.2623747378129071</v>
      </c>
      <c r="E448" s="123">
        <v>8.8559338112938715</v>
      </c>
      <c r="F448" s="123">
        <v>8.6337838168028771</v>
      </c>
      <c r="G448" s="123">
        <v>8.7538776237390419</v>
      </c>
      <c r="H448" s="123">
        <v>0</v>
      </c>
      <c r="I448" s="123">
        <v>0</v>
      </c>
      <c r="J448" s="123">
        <v>0</v>
      </c>
      <c r="K448" s="123">
        <v>0</v>
      </c>
      <c r="L448" s="123">
        <v>8.305517771128498</v>
      </c>
      <c r="M448" s="123">
        <v>8.9916598086250445</v>
      </c>
      <c r="N448" s="123">
        <v>9.2088790699159322</v>
      </c>
      <c r="O448" s="123">
        <v>9.4495423756968631</v>
      </c>
      <c r="P448" s="123">
        <v>8.7588251285700025</v>
      </c>
      <c r="Q448" s="123">
        <v>9.27117295098558</v>
      </c>
      <c r="R448" s="123">
        <v>9.3974419509381004</v>
      </c>
      <c r="S448" s="123">
        <v>9.7160108677429058</v>
      </c>
      <c r="T448" s="123">
        <v>9.9709399605453086</v>
      </c>
      <c r="U448" s="123">
        <v>9.7775523295632851</v>
      </c>
      <c r="V448" s="123">
        <v>10.134274853244229</v>
      </c>
      <c r="W448" s="123">
        <v>10.101145338220643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8.467398164176247</v>
      </c>
      <c r="D449" s="99">
        <v>9.2762196681401363</v>
      </c>
      <c r="E449" s="99">
        <v>8.836487790896177</v>
      </c>
      <c r="F449" s="99">
        <v>8.5729922329555812</v>
      </c>
      <c r="G449" s="99">
        <v>8.9625761624583955</v>
      </c>
      <c r="H449" s="99">
        <v>0</v>
      </c>
      <c r="I449" s="99">
        <v>0</v>
      </c>
      <c r="J449" s="99">
        <v>0</v>
      </c>
      <c r="K449" s="99">
        <v>0</v>
      </c>
      <c r="L449" s="99">
        <v>8.3114248241115867</v>
      </c>
      <c r="M449" s="99">
        <v>9.0295587367475303</v>
      </c>
      <c r="N449" s="99">
        <v>9.1799261979020521</v>
      </c>
      <c r="O449" s="99">
        <v>9.3859552561985691</v>
      </c>
      <c r="P449" s="99">
        <v>8.7373004234327478</v>
      </c>
      <c r="Q449" s="99">
        <v>9.2746879805968057</v>
      </c>
      <c r="R449" s="99">
        <v>9.40758406269339</v>
      </c>
      <c r="S449" s="99">
        <v>9.7004152192295514</v>
      </c>
      <c r="T449" s="99">
        <v>9.9825697806682481</v>
      </c>
      <c r="U449" s="99">
        <v>9.7696340733526572</v>
      </c>
      <c r="V449" s="99">
        <v>10.109048292918736</v>
      </c>
      <c r="W449" s="99">
        <v>10.112219617915056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8.4678520307504215</v>
      </c>
      <c r="D450" s="99">
        <v>9.2771180631418204</v>
      </c>
      <c r="E450" s="99">
        <v>0</v>
      </c>
      <c r="F450" s="99">
        <v>8.5725241792158791</v>
      </c>
      <c r="G450" s="99">
        <v>8.9647599266883056</v>
      </c>
      <c r="H450" s="99">
        <v>0</v>
      </c>
      <c r="I450" s="99">
        <v>0</v>
      </c>
      <c r="J450" s="99">
        <v>0</v>
      </c>
      <c r="K450" s="99">
        <v>0</v>
      </c>
      <c r="L450" s="99">
        <v>8.3202236942080408</v>
      </c>
      <c r="M450" s="99">
        <v>9.0437877793177126</v>
      </c>
      <c r="N450" s="99">
        <v>9.185293246403468</v>
      </c>
      <c r="O450" s="99">
        <v>9.3821781844980023</v>
      </c>
      <c r="P450" s="99">
        <v>8.747865357264752</v>
      </c>
      <c r="Q450" s="99">
        <v>9.2879868875068183</v>
      </c>
      <c r="R450" s="99">
        <v>9.4226931602846342</v>
      </c>
      <c r="S450" s="99">
        <v>9.7109177576021928</v>
      </c>
      <c r="T450" s="99">
        <v>9.9950950726952978</v>
      </c>
      <c r="U450" s="99">
        <v>9.7820383405825915</v>
      </c>
      <c r="V450" s="99">
        <v>10.119430832962333</v>
      </c>
      <c r="W450" s="99">
        <v>10.131543414181611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2.000396945163152</v>
      </c>
      <c r="D451" s="102">
        <v>2.0015307773368574</v>
      </c>
      <c r="E451" s="102">
        <v>0</v>
      </c>
      <c r="F451" s="102">
        <v>2.0012815098490693</v>
      </c>
      <c r="G451" s="102">
        <v>1.9184422971129615</v>
      </c>
      <c r="H451" s="102">
        <v>0</v>
      </c>
      <c r="I451" s="102">
        <v>0</v>
      </c>
      <c r="J451" s="102">
        <v>0</v>
      </c>
      <c r="K451" s="102">
        <v>0</v>
      </c>
      <c r="L451" s="102">
        <v>3.7499915172284304</v>
      </c>
      <c r="M451" s="102">
        <v>1.810638279051159</v>
      </c>
      <c r="N451" s="102">
        <v>2.3269398508247066</v>
      </c>
      <c r="O451" s="102">
        <v>2.4794699411397509</v>
      </c>
      <c r="P451" s="102">
        <v>1.6665604996068442</v>
      </c>
      <c r="Q451" s="102">
        <v>2.0371472075526502</v>
      </c>
      <c r="R451" s="102">
        <v>1.9203501738760118</v>
      </c>
      <c r="S451" s="102">
        <v>2.2244102601068514</v>
      </c>
      <c r="T451" s="102">
        <v>2.2819563198510999</v>
      </c>
      <c r="U451" s="102">
        <v>2.0621661778605946</v>
      </c>
      <c r="V451" s="102">
        <v>2.2160264310438409</v>
      </c>
      <c r="W451" s="102">
        <v>2.2760757427794829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6.4674550855872699</v>
      </c>
      <c r="D452" s="105">
        <v>7.2755872858049644</v>
      </c>
      <c r="E452" s="105">
        <v>0</v>
      </c>
      <c r="F452" s="105">
        <v>6.571242669366808</v>
      </c>
      <c r="G452" s="105">
        <v>7.046317629575344</v>
      </c>
      <c r="H452" s="105">
        <v>0</v>
      </c>
      <c r="I452" s="105">
        <v>0</v>
      </c>
      <c r="J452" s="105">
        <v>0</v>
      </c>
      <c r="K452" s="105">
        <v>0</v>
      </c>
      <c r="L452" s="105">
        <v>4.5702321769796104</v>
      </c>
      <c r="M452" s="105">
        <v>7.2331495002665536</v>
      </c>
      <c r="N452" s="105">
        <v>6.858353395578761</v>
      </c>
      <c r="O452" s="105">
        <v>6.9027082433582514</v>
      </c>
      <c r="P452" s="105">
        <v>7.0813048576579085</v>
      </c>
      <c r="Q452" s="105">
        <v>7.2508396799541686</v>
      </c>
      <c r="R452" s="105">
        <v>7.5023429864086237</v>
      </c>
      <c r="S452" s="105">
        <v>7.4865074974953432</v>
      </c>
      <c r="T452" s="105">
        <v>7.7131387528441984</v>
      </c>
      <c r="U452" s="105">
        <v>7.7198721627219955</v>
      </c>
      <c r="V452" s="105">
        <v>7.9034044019184941</v>
      </c>
      <c r="W452" s="105">
        <v>7.8554676714021259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8.7159197756289082</v>
      </c>
      <c r="D453" s="102">
        <v>8.5951199457445551</v>
      </c>
      <c r="E453" s="102">
        <v>8.9803442595899003</v>
      </c>
      <c r="F453" s="102">
        <v>8.9036951058075626</v>
      </c>
      <c r="G453" s="102">
        <v>8.2052454447227205</v>
      </c>
      <c r="H453" s="102">
        <v>0</v>
      </c>
      <c r="I453" s="102">
        <v>0</v>
      </c>
      <c r="J453" s="102">
        <v>0</v>
      </c>
      <c r="K453" s="102">
        <v>0</v>
      </c>
      <c r="L453" s="102">
        <v>8.2797185735297454</v>
      </c>
      <c r="M453" s="102">
        <v>8.8310490216883402</v>
      </c>
      <c r="N453" s="102">
        <v>9.3923731869011462</v>
      </c>
      <c r="O453" s="102">
        <v>9.8804555052896408</v>
      </c>
      <c r="P453" s="102">
        <v>8.8283770996622337</v>
      </c>
      <c r="Q453" s="102">
        <v>9.2319899179828564</v>
      </c>
      <c r="R453" s="102">
        <v>9.2771327429951516</v>
      </c>
      <c r="S453" s="102">
        <v>9.8310144803979309</v>
      </c>
      <c r="T453" s="102">
        <v>9.924862132466167</v>
      </c>
      <c r="U453" s="102">
        <v>9.8036933935879063</v>
      </c>
      <c r="V453" s="102">
        <v>10.238576710517792</v>
      </c>
      <c r="W453" s="102">
        <v>9.8977803850664881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8.7156208096829246</v>
      </c>
      <c r="D454" s="105">
        <v>8.594512870065298</v>
      </c>
      <c r="E454" s="105">
        <v>8.9800498379235467</v>
      </c>
      <c r="F454" s="105">
        <v>8.9038330762920346</v>
      </c>
      <c r="G454" s="105">
        <v>8.2060380841575924</v>
      </c>
      <c r="H454" s="105">
        <v>0</v>
      </c>
      <c r="I454" s="105">
        <v>0</v>
      </c>
      <c r="J454" s="105">
        <v>0</v>
      </c>
      <c r="K454" s="105">
        <v>0</v>
      </c>
      <c r="L454" s="105">
        <v>8.2846643361096532</v>
      </c>
      <c r="M454" s="105">
        <v>8.837422245110865</v>
      </c>
      <c r="N454" s="105">
        <v>9.3950856654877537</v>
      </c>
      <c r="O454" s="105">
        <v>9.8785100034528099</v>
      </c>
      <c r="P454" s="105">
        <v>8.8268926761709139</v>
      </c>
      <c r="Q454" s="105">
        <v>9.2306886376934845</v>
      </c>
      <c r="R454" s="105">
        <v>9.2773632254631249</v>
      </c>
      <c r="S454" s="105">
        <v>9.8327301356509889</v>
      </c>
      <c r="T454" s="105">
        <v>9.9337071107199666</v>
      </c>
      <c r="U454" s="105">
        <v>9.8127995711934606</v>
      </c>
      <c r="V454" s="105">
        <v>10.240652958878341</v>
      </c>
      <c r="W454" s="105">
        <v>9.8986282726379322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2.0594367814504815</v>
      </c>
      <c r="D455" s="99">
        <v>1.8527380904819857</v>
      </c>
      <c r="E455" s="99">
        <v>2.1564583255634227</v>
      </c>
      <c r="F455" s="99">
        <v>2.0790249551742987</v>
      </c>
      <c r="G455" s="99">
        <v>1.7539751144651812</v>
      </c>
      <c r="H455" s="99">
        <v>0</v>
      </c>
      <c r="I455" s="99">
        <v>0</v>
      </c>
      <c r="J455" s="99">
        <v>0</v>
      </c>
      <c r="K455" s="99">
        <v>0</v>
      </c>
      <c r="L455" s="99">
        <v>3.734095407206441</v>
      </c>
      <c r="M455" s="99">
        <v>1.7649776365831717</v>
      </c>
      <c r="N455" s="99">
        <v>2.3802487012245521</v>
      </c>
      <c r="O455" s="99">
        <v>2.6100985822017937</v>
      </c>
      <c r="P455" s="99">
        <v>1.6814692229780261</v>
      </c>
      <c r="Q455" s="99">
        <v>2.024540221338575</v>
      </c>
      <c r="R455" s="99">
        <v>1.8888888420477203</v>
      </c>
      <c r="S455" s="99">
        <v>2.2534117108451324</v>
      </c>
      <c r="T455" s="99">
        <v>2.2682218486327317</v>
      </c>
      <c r="U455" s="99">
        <v>2.0690475502186714</v>
      </c>
      <c r="V455" s="99">
        <v>2.243776135126168</v>
      </c>
      <c r="W455" s="99">
        <v>2.2218689790015156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6.6561840282324427</v>
      </c>
      <c r="D456" s="99">
        <v>6.7417747795833121</v>
      </c>
      <c r="E456" s="99">
        <v>6.8235915123601236</v>
      </c>
      <c r="F456" s="99">
        <v>6.8248081211177354</v>
      </c>
      <c r="G456" s="99">
        <v>6.4520629696924114</v>
      </c>
      <c r="H456" s="99">
        <v>0</v>
      </c>
      <c r="I456" s="99">
        <v>0</v>
      </c>
      <c r="J456" s="99">
        <v>0</v>
      </c>
      <c r="K456" s="99">
        <v>0</v>
      </c>
      <c r="L456" s="99">
        <v>4.5505689289032141</v>
      </c>
      <c r="M456" s="99">
        <v>7.0724446085276931</v>
      </c>
      <c r="N456" s="99">
        <v>7.0148369642632007</v>
      </c>
      <c r="O456" s="99">
        <v>7.2684114212510185</v>
      </c>
      <c r="P456" s="99">
        <v>7.1454234531928886</v>
      </c>
      <c r="Q456" s="99">
        <v>7.2061484163549103</v>
      </c>
      <c r="R456" s="99">
        <v>7.3884743834154039</v>
      </c>
      <c r="S456" s="99">
        <v>7.5793184248058569</v>
      </c>
      <c r="T456" s="99">
        <v>7.6654852620872358</v>
      </c>
      <c r="U456" s="99">
        <v>7.7437520209747888</v>
      </c>
      <c r="V456" s="99">
        <v>7.9968768237521726</v>
      </c>
      <c r="W456" s="99">
        <v>7.6767592936364153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5.6769723893137947</v>
      </c>
      <c r="D457" s="123">
        <v>5.6706074528622166</v>
      </c>
      <c r="E457" s="123">
        <v>5.4130247105242191</v>
      </c>
      <c r="F457" s="123">
        <v>4.8286266617137885</v>
      </c>
      <c r="G457" s="123">
        <v>4.927648316339301</v>
      </c>
      <c r="H457" s="123">
        <v>0</v>
      </c>
      <c r="I457" s="123">
        <v>0</v>
      </c>
      <c r="J457" s="123">
        <v>0</v>
      </c>
      <c r="K457" s="123">
        <v>0</v>
      </c>
      <c r="L457" s="123">
        <v>5.1534328690937832</v>
      </c>
      <c r="M457" s="123">
        <v>5.0748817503038168</v>
      </c>
      <c r="N457" s="123">
        <v>5.3440988748472167</v>
      </c>
      <c r="O457" s="123">
        <v>5.4576877052891843</v>
      </c>
      <c r="P457" s="123">
        <v>4.7767962162288837</v>
      </c>
      <c r="Q457" s="123">
        <v>4.978992004173489</v>
      </c>
      <c r="R457" s="123">
        <v>4.8302042539241414</v>
      </c>
      <c r="S457" s="123">
        <v>5.1151208642938784</v>
      </c>
      <c r="T457" s="123">
        <v>5.1101202795894407</v>
      </c>
      <c r="U457" s="123">
        <v>5.0271558276483912</v>
      </c>
      <c r="V457" s="123">
        <v>5.272442203460777</v>
      </c>
      <c r="W457" s="123">
        <v>4.9614849907002059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5.5561962138660652</v>
      </c>
      <c r="D458" s="99">
        <v>5.6290320413989736</v>
      </c>
      <c r="E458" s="99">
        <v>5.2561467896263503</v>
      </c>
      <c r="F458" s="99">
        <v>5.1058610879135902</v>
      </c>
      <c r="G458" s="99">
        <v>4.9565385147938308</v>
      </c>
      <c r="H458" s="99">
        <v>0</v>
      </c>
      <c r="I458" s="99">
        <v>0</v>
      </c>
      <c r="J458" s="99">
        <v>0</v>
      </c>
      <c r="K458" s="99">
        <v>0</v>
      </c>
      <c r="L458" s="99">
        <v>4.9459088835226224</v>
      </c>
      <c r="M458" s="99">
        <v>5.1970659897882001</v>
      </c>
      <c r="N458" s="99">
        <v>5.1578510079302093</v>
      </c>
      <c r="O458" s="99">
        <v>5.1629077396883547</v>
      </c>
      <c r="P458" s="99">
        <v>5.162495450129863</v>
      </c>
      <c r="Q458" s="99">
        <v>5.0882657783664067</v>
      </c>
      <c r="R458" s="99">
        <v>4.6908419623246189</v>
      </c>
      <c r="S458" s="99">
        <v>5.0908005555838773</v>
      </c>
      <c r="T458" s="99">
        <v>5.1017577495034683</v>
      </c>
      <c r="U458" s="99">
        <v>5.0077560785454818</v>
      </c>
      <c r="V458" s="99">
        <v>5.3232766574797781</v>
      </c>
      <c r="W458" s="99">
        <v>4.8536088080796658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5.7686365710379919</v>
      </c>
      <c r="D459" s="110">
        <v>5.7064895441580417</v>
      </c>
      <c r="E459" s="110">
        <v>5.545714814463472</v>
      </c>
      <c r="F459" s="110">
        <v>4.547778672256813</v>
      </c>
      <c r="G459" s="110">
        <v>4.906162987738619</v>
      </c>
      <c r="H459" s="110">
        <v>0</v>
      </c>
      <c r="I459" s="110">
        <v>0</v>
      </c>
      <c r="J459" s="110">
        <v>0</v>
      </c>
      <c r="K459" s="110">
        <v>0</v>
      </c>
      <c r="L459" s="110">
        <v>5.2694030630237005</v>
      </c>
      <c r="M459" s="110">
        <v>5.0042404468150963</v>
      </c>
      <c r="N459" s="110">
        <v>5.4390838774694936</v>
      </c>
      <c r="O459" s="110">
        <v>5.6037177805142351</v>
      </c>
      <c r="P459" s="110">
        <v>4.6042546833609403</v>
      </c>
      <c r="Q459" s="110">
        <v>4.9376653325414992</v>
      </c>
      <c r="R459" s="110">
        <v>4.8687100151313318</v>
      </c>
      <c r="S459" s="110">
        <v>5.1228836489489664</v>
      </c>
      <c r="T459" s="110">
        <v>5.1129848385074226</v>
      </c>
      <c r="U459" s="110">
        <v>5.0335478691804996</v>
      </c>
      <c r="V459" s="110">
        <v>5.2565739952656454</v>
      </c>
      <c r="W459" s="110">
        <v>4.9933026370855558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0.87765181560387928</v>
      </c>
      <c r="D461" s="118">
        <f t="shared" si="239"/>
        <v>0.95437125255409749</v>
      </c>
      <c r="E461" s="118">
        <f t="shared" si="239"/>
        <v>0.88127964702987804</v>
      </c>
      <c r="F461" s="118">
        <f t="shared" si="239"/>
        <v>0.93991698260818923</v>
      </c>
      <c r="G461" s="118">
        <f t="shared" si="239"/>
        <v>0.77310608325345265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0.64766702601684323</v>
      </c>
      <c r="M461" s="118">
        <f t="shared" si="239"/>
        <v>0.69538753286210431</v>
      </c>
      <c r="N461" s="118">
        <f t="shared" si="239"/>
        <v>0.63625657186050322</v>
      </c>
      <c r="O461" s="118">
        <f t="shared" si="239"/>
        <v>0.62468305055237594</v>
      </c>
      <c r="P461" s="118">
        <f t="shared" si="239"/>
        <v>0.5827822459655545</v>
      </c>
      <c r="Q461" s="118">
        <f t="shared" si="239"/>
        <v>0.50997453130886816</v>
      </c>
      <c r="R461" s="118">
        <f t="shared" ref="R461:V461" si="240">R462+R465+R467+R476</f>
        <v>0.37062058741746934</v>
      </c>
      <c r="S461" s="118">
        <f t="shared" si="240"/>
        <v>0.4490035773345738</v>
      </c>
      <c r="T461" s="118">
        <f t="shared" si="240"/>
        <v>0.47382393853305194</v>
      </c>
      <c r="U461" s="118">
        <f t="shared" si="240"/>
        <v>0.45109801298867969</v>
      </c>
      <c r="V461" s="118">
        <f t="shared" si="240"/>
        <v>0.45966481255820973</v>
      </c>
      <c r="W461" s="118">
        <f t="shared" ref="W461" si="241">W462+W465+W467+W476</f>
        <v>0.40076106997732747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0.87765181560387928</v>
      </c>
      <c r="D476" s="123">
        <v>0.95437125255409749</v>
      </c>
      <c r="E476" s="123">
        <v>0.88127964702987804</v>
      </c>
      <c r="F476" s="123">
        <v>0.93991698260818923</v>
      </c>
      <c r="G476" s="123">
        <v>0.77310608325345265</v>
      </c>
      <c r="H476" s="123">
        <v>0</v>
      </c>
      <c r="I476" s="123">
        <v>0</v>
      </c>
      <c r="J476" s="123">
        <v>0</v>
      </c>
      <c r="K476" s="123">
        <v>0</v>
      </c>
      <c r="L476" s="123">
        <v>0.64766702601684323</v>
      </c>
      <c r="M476" s="123">
        <v>0.69538753286210431</v>
      </c>
      <c r="N476" s="123">
        <v>0.63625657186050322</v>
      </c>
      <c r="O476" s="123">
        <v>0.62468305055237594</v>
      </c>
      <c r="P476" s="123">
        <v>0.5827822459655545</v>
      </c>
      <c r="Q476" s="123">
        <v>0.50997453130886816</v>
      </c>
      <c r="R476" s="123">
        <v>0.37062058741746934</v>
      </c>
      <c r="S476" s="123">
        <v>0.4490035773345738</v>
      </c>
      <c r="T476" s="123">
        <v>0.47382393853305194</v>
      </c>
      <c r="U476" s="123">
        <v>0.45109801298867969</v>
      </c>
      <c r="V476" s="123">
        <v>0.45966481255820973</v>
      </c>
      <c r="W476" s="123">
        <v>0.40076106997732747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2.034040578035968</v>
      </c>
      <c r="D477" s="99">
        <v>2.0601701645100894</v>
      </c>
      <c r="E477" s="99">
        <v>1.9232060202200685</v>
      </c>
      <c r="F477" s="99">
        <v>1.8677404142541141</v>
      </c>
      <c r="G477" s="99">
        <v>1.8126614275868063</v>
      </c>
      <c r="H477" s="99">
        <v>0</v>
      </c>
      <c r="I477" s="99">
        <v>0</v>
      </c>
      <c r="J477" s="99">
        <v>0</v>
      </c>
      <c r="K477" s="99">
        <v>0</v>
      </c>
      <c r="L477" s="99">
        <v>1.8066410520778593</v>
      </c>
      <c r="M477" s="99">
        <v>1.8981597447769467</v>
      </c>
      <c r="N477" s="99">
        <v>1.8838369903417986</v>
      </c>
      <c r="O477" s="99">
        <v>1.8856838948610612</v>
      </c>
      <c r="P477" s="99">
        <v>1.8855333115425774</v>
      </c>
      <c r="Q477" s="99">
        <v>1.858421903858654</v>
      </c>
      <c r="R477" s="99">
        <v>1.7119921836973726</v>
      </c>
      <c r="S477" s="99">
        <v>1.855703118525134</v>
      </c>
      <c r="T477" s="99">
        <v>1.8570620058541913</v>
      </c>
      <c r="U477" s="99">
        <v>1.8201736406801061</v>
      </c>
      <c r="V477" s="99">
        <v>1.932219841506897</v>
      </c>
      <c r="W477" s="99">
        <v>1.7595219867491332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115843</v>
      </c>
      <c r="C5" s="120">
        <v>126332</v>
      </c>
      <c r="D5" s="120">
        <v>147214</v>
      </c>
      <c r="E5" s="120">
        <v>190584</v>
      </c>
      <c r="F5" s="120">
        <v>287414</v>
      </c>
      <c r="G5" s="120">
        <v>514719</v>
      </c>
      <c r="H5" s="120">
        <v>866462</v>
      </c>
      <c r="I5" s="120">
        <v>1325307</v>
      </c>
      <c r="J5" s="120">
        <v>1796138</v>
      </c>
      <c r="K5" s="120">
        <v>2233484</v>
      </c>
      <c r="L5" s="120">
        <v>2609157</v>
      </c>
      <c r="M5" s="120">
        <v>2838172</v>
      </c>
      <c r="N5" s="120">
        <v>3057438</v>
      </c>
      <c r="O5" s="120">
        <v>3288030</v>
      </c>
      <c r="P5" s="120">
        <v>3608047</v>
      </c>
      <c r="Q5" s="120">
        <v>3898259</v>
      </c>
      <c r="R5" s="120">
        <v>4202856</v>
      </c>
      <c r="S5" s="120">
        <v>4514736</v>
      </c>
      <c r="T5" s="120">
        <v>4903970</v>
      </c>
      <c r="U5" s="120">
        <v>5384868</v>
      </c>
      <c r="V5" s="120">
        <v>5893545</v>
      </c>
      <c r="W5" s="120">
        <v>6308441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115843</v>
      </c>
      <c r="C7" s="52">
        <v>126332</v>
      </c>
      <c r="D7" s="52">
        <v>147214</v>
      </c>
      <c r="E7" s="52">
        <v>190584</v>
      </c>
      <c r="F7" s="52">
        <v>287414</v>
      </c>
      <c r="G7" s="52">
        <v>514719</v>
      </c>
      <c r="H7" s="52">
        <v>866462</v>
      </c>
      <c r="I7" s="52">
        <v>1325307</v>
      </c>
      <c r="J7" s="52">
        <v>1796138</v>
      </c>
      <c r="K7" s="52">
        <v>2233484</v>
      </c>
      <c r="L7" s="52">
        <v>2609157</v>
      </c>
      <c r="M7" s="52">
        <v>2838172</v>
      </c>
      <c r="N7" s="52">
        <v>3057438</v>
      </c>
      <c r="O7" s="52">
        <v>3288030</v>
      </c>
      <c r="P7" s="52">
        <v>3608047</v>
      </c>
      <c r="Q7" s="52">
        <v>3898259</v>
      </c>
      <c r="R7" s="52">
        <v>4202856</v>
      </c>
      <c r="S7" s="52">
        <v>4514736</v>
      </c>
      <c r="T7" s="52">
        <v>4903970</v>
      </c>
      <c r="U7" s="52">
        <v>5384868</v>
      </c>
      <c r="V7" s="52">
        <v>5893545</v>
      </c>
      <c r="W7" s="52">
        <v>6308441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75426</v>
      </c>
      <c r="C9" s="52">
        <v>71434</v>
      </c>
      <c r="D9" s="52">
        <v>73063</v>
      </c>
      <c r="E9" s="52">
        <v>73510</v>
      </c>
      <c r="F9" s="52">
        <v>80618</v>
      </c>
      <c r="G9" s="52">
        <v>111240</v>
      </c>
      <c r="H9" s="52">
        <v>186288</v>
      </c>
      <c r="I9" s="52">
        <v>295608</v>
      </c>
      <c r="J9" s="52">
        <v>454937</v>
      </c>
      <c r="K9" s="52">
        <v>728012</v>
      </c>
      <c r="L9" s="52">
        <v>916479</v>
      </c>
      <c r="M9" s="52">
        <v>965369</v>
      </c>
      <c r="N9" s="52">
        <v>1015868</v>
      </c>
      <c r="O9" s="52">
        <v>1092401</v>
      </c>
      <c r="P9" s="52">
        <v>1108990</v>
      </c>
      <c r="Q9" s="52">
        <v>1186885</v>
      </c>
      <c r="R9" s="52">
        <v>1357205</v>
      </c>
      <c r="S9" s="52">
        <v>1442225</v>
      </c>
      <c r="T9" s="52">
        <v>1513806</v>
      </c>
      <c r="U9" s="52">
        <v>1802711</v>
      </c>
      <c r="V9" s="52">
        <v>1968609</v>
      </c>
      <c r="W9" s="52">
        <v>2427549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13258</v>
      </c>
      <c r="C11" s="52">
        <v>14307</v>
      </c>
      <c r="D11" s="52">
        <v>15383</v>
      </c>
      <c r="E11" s="52">
        <v>18119</v>
      </c>
      <c r="F11" s="52">
        <v>26332</v>
      </c>
      <c r="G11" s="52">
        <v>47297</v>
      </c>
      <c r="H11" s="52">
        <v>73470</v>
      </c>
      <c r="I11" s="52">
        <v>101440</v>
      </c>
      <c r="J11" s="52">
        <v>118200</v>
      </c>
      <c r="K11" s="52">
        <v>141305</v>
      </c>
      <c r="L11" s="52">
        <v>150740</v>
      </c>
      <c r="M11" s="52">
        <v>152741</v>
      </c>
      <c r="N11" s="52">
        <v>151045</v>
      </c>
      <c r="O11" s="52">
        <v>150466</v>
      </c>
      <c r="P11" s="52">
        <v>153437</v>
      </c>
      <c r="Q11" s="52">
        <v>156654</v>
      </c>
      <c r="R11" s="52">
        <v>162203</v>
      </c>
      <c r="S11" s="52">
        <v>169461</v>
      </c>
      <c r="T11" s="52">
        <v>178694</v>
      </c>
      <c r="U11" s="52">
        <v>188835</v>
      </c>
      <c r="V11" s="52">
        <v>200058</v>
      </c>
      <c r="W11" s="52">
        <v>218234</v>
      </c>
      <c r="DA11" s="63" t="s">
        <v>1121</v>
      </c>
    </row>
    <row r="12" spans="1:105" ht="12" customHeight="1" x14ac:dyDescent="0.25">
      <c r="A12" s="97" t="s">
        <v>123</v>
      </c>
      <c r="B12" s="52">
        <v>5</v>
      </c>
      <c r="C12" s="52">
        <v>4</v>
      </c>
      <c r="D12" s="52">
        <v>4</v>
      </c>
      <c r="E12" s="52">
        <v>5</v>
      </c>
      <c r="F12" s="52">
        <v>9</v>
      </c>
      <c r="G12" s="52">
        <v>23</v>
      </c>
      <c r="H12" s="52">
        <v>41</v>
      </c>
      <c r="I12" s="52">
        <v>81</v>
      </c>
      <c r="J12" s="52">
        <v>93</v>
      </c>
      <c r="K12" s="52">
        <v>137</v>
      </c>
      <c r="L12" s="52">
        <v>180</v>
      </c>
      <c r="M12" s="52">
        <v>205</v>
      </c>
      <c r="N12" s="52">
        <v>186</v>
      </c>
      <c r="O12" s="52">
        <v>165</v>
      </c>
      <c r="P12" s="52">
        <v>209</v>
      </c>
      <c r="Q12" s="52">
        <v>211</v>
      </c>
      <c r="R12" s="52">
        <v>230</v>
      </c>
      <c r="S12" s="52">
        <v>245</v>
      </c>
      <c r="T12" s="52">
        <v>281</v>
      </c>
      <c r="U12" s="52">
        <v>295</v>
      </c>
      <c r="V12" s="52">
        <v>288</v>
      </c>
      <c r="W12" s="52">
        <v>348</v>
      </c>
      <c r="DA12" s="63" t="s">
        <v>1122</v>
      </c>
    </row>
    <row r="13" spans="1:105" ht="12" customHeight="1" x14ac:dyDescent="0.25">
      <c r="A13" s="97" t="s">
        <v>122</v>
      </c>
      <c r="B13" s="52">
        <v>98863</v>
      </c>
      <c r="C13" s="52">
        <v>108156</v>
      </c>
      <c r="D13" s="52">
        <v>127561</v>
      </c>
      <c r="E13" s="52">
        <v>166610</v>
      </c>
      <c r="F13" s="52">
        <v>251532</v>
      </c>
      <c r="G13" s="52">
        <v>447138</v>
      </c>
      <c r="H13" s="52">
        <v>749216</v>
      </c>
      <c r="I13" s="52">
        <v>1133930</v>
      </c>
      <c r="J13" s="52">
        <v>1549077</v>
      </c>
      <c r="K13" s="52">
        <v>1917331</v>
      </c>
      <c r="L13" s="52">
        <v>2196058</v>
      </c>
      <c r="M13" s="52">
        <v>2370691</v>
      </c>
      <c r="N13" s="52">
        <v>2562480</v>
      </c>
      <c r="O13" s="52">
        <v>2781185</v>
      </c>
      <c r="P13" s="52">
        <v>3045316</v>
      </c>
      <c r="Q13" s="52">
        <v>3288409</v>
      </c>
      <c r="R13" s="52">
        <v>3534540</v>
      </c>
      <c r="S13" s="52">
        <v>3799631</v>
      </c>
      <c r="T13" s="52">
        <v>4086438</v>
      </c>
      <c r="U13" s="52">
        <v>4470057</v>
      </c>
      <c r="V13" s="52">
        <v>4919404</v>
      </c>
      <c r="W13" s="52">
        <v>5224459</v>
      </c>
      <c r="DA13" s="63" t="s">
        <v>1123</v>
      </c>
    </row>
    <row r="14" spans="1:105" ht="12" customHeight="1" x14ac:dyDescent="0.25">
      <c r="A14" s="97" t="s">
        <v>121</v>
      </c>
      <c r="B14" s="52">
        <v>3717</v>
      </c>
      <c r="C14" s="52">
        <v>3865</v>
      </c>
      <c r="D14" s="52">
        <v>4266</v>
      </c>
      <c r="E14" s="52">
        <v>5850</v>
      </c>
      <c r="F14" s="52">
        <v>9541</v>
      </c>
      <c r="G14" s="52">
        <v>20261</v>
      </c>
      <c r="H14" s="52">
        <v>43735</v>
      </c>
      <c r="I14" s="52">
        <v>89856</v>
      </c>
      <c r="J14" s="52">
        <v>128768</v>
      </c>
      <c r="K14" s="52">
        <v>174711</v>
      </c>
      <c r="L14" s="52">
        <v>262179</v>
      </c>
      <c r="M14" s="52">
        <v>314535</v>
      </c>
      <c r="N14" s="52">
        <v>343727</v>
      </c>
      <c r="O14" s="52">
        <v>356214</v>
      </c>
      <c r="P14" s="52">
        <v>409085</v>
      </c>
      <c r="Q14" s="52">
        <v>452985</v>
      </c>
      <c r="R14" s="52">
        <v>505883</v>
      </c>
      <c r="S14" s="52">
        <v>545399</v>
      </c>
      <c r="T14" s="52">
        <v>638557</v>
      </c>
      <c r="U14" s="52">
        <v>725681</v>
      </c>
      <c r="V14" s="52">
        <v>773795</v>
      </c>
      <c r="W14" s="52">
        <v>865400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53208</v>
      </c>
      <c r="C16" s="52">
        <v>57230</v>
      </c>
      <c r="D16" s="52">
        <v>66975</v>
      </c>
      <c r="E16" s="52">
        <v>86842</v>
      </c>
      <c r="F16" s="52">
        <v>136469</v>
      </c>
      <c r="G16" s="52">
        <v>232715</v>
      </c>
      <c r="H16" s="52">
        <v>358646</v>
      </c>
      <c r="I16" s="52">
        <v>525440</v>
      </c>
      <c r="J16" s="52">
        <v>673607</v>
      </c>
      <c r="K16" s="52">
        <v>817879</v>
      </c>
      <c r="L16" s="52">
        <v>944515</v>
      </c>
      <c r="M16" s="52">
        <v>1020779</v>
      </c>
      <c r="N16" s="52">
        <v>1079338</v>
      </c>
      <c r="O16" s="52">
        <v>1140356</v>
      </c>
      <c r="P16" s="52">
        <v>1218120</v>
      </c>
      <c r="Q16" s="52">
        <v>1259122</v>
      </c>
      <c r="R16" s="52">
        <v>1260123</v>
      </c>
      <c r="S16" s="52">
        <v>1281466</v>
      </c>
      <c r="T16" s="52">
        <v>1335850</v>
      </c>
      <c r="U16" s="52">
        <v>1411759</v>
      </c>
      <c r="V16" s="52">
        <v>1489168</v>
      </c>
      <c r="W16" s="52">
        <v>1538802</v>
      </c>
      <c r="DA16" s="63" t="s">
        <v>1125</v>
      </c>
    </row>
    <row r="17" spans="1:105" ht="12" customHeight="1" x14ac:dyDescent="0.25">
      <c r="A17" s="109" t="s">
        <v>120</v>
      </c>
      <c r="B17" s="36">
        <v>62635</v>
      </c>
      <c r="C17" s="36">
        <v>69102</v>
      </c>
      <c r="D17" s="36">
        <v>80239</v>
      </c>
      <c r="E17" s="36">
        <v>103742</v>
      </c>
      <c r="F17" s="36">
        <v>150945</v>
      </c>
      <c r="G17" s="36">
        <v>282004</v>
      </c>
      <c r="H17" s="36">
        <v>507816</v>
      </c>
      <c r="I17" s="36">
        <v>799867</v>
      </c>
      <c r="J17" s="36">
        <v>1122531</v>
      </c>
      <c r="K17" s="36">
        <v>1415605</v>
      </c>
      <c r="L17" s="36">
        <v>1664642</v>
      </c>
      <c r="M17" s="36">
        <v>1817393</v>
      </c>
      <c r="N17" s="36">
        <v>1978100</v>
      </c>
      <c r="O17" s="36">
        <v>2147674</v>
      </c>
      <c r="P17" s="36">
        <v>2389927</v>
      </c>
      <c r="Q17" s="36">
        <v>2639137</v>
      </c>
      <c r="R17" s="36">
        <v>2942733</v>
      </c>
      <c r="S17" s="36">
        <v>3233270</v>
      </c>
      <c r="T17" s="36">
        <v>3568120</v>
      </c>
      <c r="U17" s="36">
        <v>3973109</v>
      </c>
      <c r="V17" s="36">
        <v>4404377</v>
      </c>
      <c r="W17" s="36">
        <v>4769639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9050</v>
      </c>
      <c r="D21" s="52">
        <v>9055</v>
      </c>
      <c r="E21" s="52">
        <v>9091</v>
      </c>
      <c r="F21" s="52">
        <v>9205</v>
      </c>
      <c r="G21" s="52">
        <v>9481</v>
      </c>
      <c r="H21" s="52">
        <v>10093</v>
      </c>
      <c r="I21" s="52">
        <v>11387</v>
      </c>
      <c r="J21" s="52">
        <v>13895</v>
      </c>
      <c r="K21" s="52">
        <v>18266</v>
      </c>
      <c r="L21" s="52">
        <v>25220</v>
      </c>
      <c r="M21" s="52">
        <v>35402</v>
      </c>
      <c r="N21" s="52">
        <v>49391</v>
      </c>
      <c r="O21" s="52">
        <v>65788</v>
      </c>
      <c r="P21" s="52">
        <v>81381</v>
      </c>
      <c r="Q21" s="52">
        <v>109286</v>
      </c>
      <c r="R21" s="52">
        <v>142841</v>
      </c>
      <c r="S21" s="52">
        <v>182609</v>
      </c>
      <c r="T21" s="52">
        <v>225398</v>
      </c>
      <c r="U21" s="52">
        <v>273227</v>
      </c>
      <c r="V21" s="52">
        <v>324356</v>
      </c>
      <c r="W21" s="52">
        <v>373033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11785</v>
      </c>
      <c r="D23" s="52">
        <v>11801</v>
      </c>
      <c r="E23" s="52">
        <v>11917</v>
      </c>
      <c r="F23" s="52">
        <v>12282</v>
      </c>
      <c r="G23" s="52">
        <v>13963</v>
      </c>
      <c r="H23" s="52">
        <v>17356</v>
      </c>
      <c r="I23" s="52">
        <v>16638</v>
      </c>
      <c r="J23" s="52">
        <v>12590</v>
      </c>
      <c r="K23" s="52">
        <v>14095</v>
      </c>
      <c r="L23" s="52">
        <v>36562</v>
      </c>
      <c r="M23" s="52">
        <v>101526</v>
      </c>
      <c r="N23" s="52">
        <v>59166</v>
      </c>
      <c r="O23" s="52">
        <v>95964</v>
      </c>
      <c r="P23" s="52">
        <v>136951</v>
      </c>
      <c r="Q23" s="52">
        <v>187577</v>
      </c>
      <c r="R23" s="52">
        <v>193149</v>
      </c>
      <c r="S23" s="52">
        <v>222319</v>
      </c>
      <c r="T23" s="52">
        <v>248320</v>
      </c>
      <c r="U23" s="52">
        <v>213716</v>
      </c>
      <c r="V23" s="52">
        <v>252466</v>
      </c>
      <c r="W23" s="52">
        <v>329237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2072</v>
      </c>
      <c r="D25" s="52">
        <v>2077</v>
      </c>
      <c r="E25" s="52">
        <v>2120</v>
      </c>
      <c r="F25" s="52">
        <v>2239</v>
      </c>
      <c r="G25" s="52">
        <v>2500</v>
      </c>
      <c r="H25" s="52">
        <v>3040</v>
      </c>
      <c r="I25" s="52">
        <v>2875</v>
      </c>
      <c r="J25" s="52">
        <v>4240</v>
      </c>
      <c r="K25" s="52">
        <v>7143</v>
      </c>
      <c r="L25" s="52">
        <v>10524</v>
      </c>
      <c r="M25" s="52">
        <v>15365</v>
      </c>
      <c r="N25" s="52">
        <v>21210</v>
      </c>
      <c r="O25" s="52">
        <v>26268</v>
      </c>
      <c r="P25" s="52">
        <v>26867</v>
      </c>
      <c r="Q25" s="52">
        <v>25729</v>
      </c>
      <c r="R25" s="52">
        <v>23150</v>
      </c>
      <c r="S25" s="52">
        <v>23966</v>
      </c>
      <c r="T25" s="52">
        <v>21203</v>
      </c>
      <c r="U25" s="52">
        <v>22385</v>
      </c>
      <c r="V25" s="52">
        <v>25347</v>
      </c>
      <c r="W25" s="52">
        <v>28684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1</v>
      </c>
      <c r="E26" s="52">
        <v>0</v>
      </c>
      <c r="F26" s="52">
        <v>1</v>
      </c>
      <c r="G26" s="52">
        <v>1</v>
      </c>
      <c r="H26" s="52">
        <v>1</v>
      </c>
      <c r="I26" s="52">
        <v>0</v>
      </c>
      <c r="J26" s="52">
        <v>1</v>
      </c>
      <c r="K26" s="52">
        <v>3</v>
      </c>
      <c r="L26" s="52">
        <v>7</v>
      </c>
      <c r="M26" s="52">
        <v>10</v>
      </c>
      <c r="N26" s="52">
        <v>19</v>
      </c>
      <c r="O26" s="52">
        <v>21</v>
      </c>
      <c r="P26" s="52">
        <v>28</v>
      </c>
      <c r="Q26" s="52">
        <v>30</v>
      </c>
      <c r="R26" s="52">
        <v>31</v>
      </c>
      <c r="S26" s="52">
        <v>40</v>
      </c>
      <c r="T26" s="52">
        <v>32</v>
      </c>
      <c r="U26" s="52">
        <v>21</v>
      </c>
      <c r="V26" s="52">
        <v>20</v>
      </c>
      <c r="W26" s="52">
        <v>38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15447</v>
      </c>
      <c r="D27" s="52">
        <v>15496</v>
      </c>
      <c r="E27" s="52">
        <v>15855</v>
      </c>
      <c r="F27" s="52">
        <v>16947</v>
      </c>
      <c r="G27" s="52">
        <v>19478</v>
      </c>
      <c r="H27" s="52">
        <v>24769</v>
      </c>
      <c r="I27" s="52">
        <v>26060</v>
      </c>
      <c r="J27" s="52">
        <v>41996</v>
      </c>
      <c r="K27" s="52">
        <v>72771</v>
      </c>
      <c r="L27" s="52">
        <v>115128</v>
      </c>
      <c r="M27" s="52">
        <v>174883</v>
      </c>
      <c r="N27" s="52">
        <v>251200</v>
      </c>
      <c r="O27" s="52">
        <v>333717</v>
      </c>
      <c r="P27" s="52">
        <v>392074</v>
      </c>
      <c r="Q27" s="52">
        <v>429778</v>
      </c>
      <c r="R27" s="52">
        <v>440772</v>
      </c>
      <c r="S27" s="52">
        <v>438218</v>
      </c>
      <c r="T27" s="52">
        <v>447272</v>
      </c>
      <c r="U27" s="52">
        <v>488352</v>
      </c>
      <c r="V27" s="52">
        <v>569753</v>
      </c>
      <c r="W27" s="52">
        <v>648245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581</v>
      </c>
      <c r="D28" s="52">
        <v>582</v>
      </c>
      <c r="E28" s="52">
        <v>592</v>
      </c>
      <c r="F28" s="52">
        <v>626</v>
      </c>
      <c r="G28" s="52">
        <v>708</v>
      </c>
      <c r="H28" s="52">
        <v>898</v>
      </c>
      <c r="I28" s="52">
        <v>996</v>
      </c>
      <c r="J28" s="52">
        <v>1908</v>
      </c>
      <c r="K28" s="52">
        <v>3847</v>
      </c>
      <c r="L28" s="52">
        <v>7201</v>
      </c>
      <c r="M28" s="52">
        <v>12617</v>
      </c>
      <c r="N28" s="52">
        <v>20663</v>
      </c>
      <c r="O28" s="52">
        <v>31462</v>
      </c>
      <c r="P28" s="52">
        <v>43062</v>
      </c>
      <c r="Q28" s="52">
        <v>53703</v>
      </c>
      <c r="R28" s="52">
        <v>57946</v>
      </c>
      <c r="S28" s="52">
        <v>66501</v>
      </c>
      <c r="T28" s="52">
        <v>74314</v>
      </c>
      <c r="U28" s="52">
        <v>66530</v>
      </c>
      <c r="V28" s="52">
        <v>71392</v>
      </c>
      <c r="W28" s="52">
        <v>87137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8314</v>
      </c>
      <c r="D30" s="52">
        <v>8338</v>
      </c>
      <c r="E30" s="52">
        <v>8517</v>
      </c>
      <c r="F30" s="52">
        <v>9075</v>
      </c>
      <c r="G30" s="52">
        <v>10375</v>
      </c>
      <c r="H30" s="52">
        <v>13155</v>
      </c>
      <c r="I30" s="52">
        <v>13629</v>
      </c>
      <c r="J30" s="52">
        <v>21349</v>
      </c>
      <c r="K30" s="52">
        <v>36172</v>
      </c>
      <c r="L30" s="52">
        <v>55667</v>
      </c>
      <c r="M30" s="52">
        <v>81959</v>
      </c>
      <c r="N30" s="52">
        <v>114489</v>
      </c>
      <c r="O30" s="52">
        <v>145060</v>
      </c>
      <c r="P30" s="52">
        <v>163955</v>
      </c>
      <c r="Q30" s="52">
        <v>178382</v>
      </c>
      <c r="R30" s="52">
        <v>177913</v>
      </c>
      <c r="S30" s="52">
        <v>182051</v>
      </c>
      <c r="T30" s="52">
        <v>183421</v>
      </c>
      <c r="U30" s="52">
        <v>186356</v>
      </c>
      <c r="V30" s="52">
        <v>202168</v>
      </c>
      <c r="W30" s="52">
        <v>218907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9787</v>
      </c>
      <c r="D31" s="36">
        <v>9817</v>
      </c>
      <c r="E31" s="36">
        <v>10052</v>
      </c>
      <c r="F31" s="36">
        <v>10740</v>
      </c>
      <c r="G31" s="36">
        <v>12311</v>
      </c>
      <c r="H31" s="36">
        <v>15549</v>
      </c>
      <c r="I31" s="36">
        <v>16313</v>
      </c>
      <c r="J31" s="36">
        <v>26790</v>
      </c>
      <c r="K31" s="36">
        <v>47605</v>
      </c>
      <c r="L31" s="36">
        <v>77182</v>
      </c>
      <c r="M31" s="36">
        <v>120911</v>
      </c>
      <c r="N31" s="36">
        <v>178605</v>
      </c>
      <c r="O31" s="36">
        <v>246407</v>
      </c>
      <c r="P31" s="36">
        <v>298088</v>
      </c>
      <c r="Q31" s="36">
        <v>330889</v>
      </c>
      <c r="R31" s="36">
        <v>343961</v>
      </c>
      <c r="S31" s="36">
        <v>346694</v>
      </c>
      <c r="T31" s="36">
        <v>359393</v>
      </c>
      <c r="U31" s="36">
        <v>390968</v>
      </c>
      <c r="V31" s="36">
        <v>464354</v>
      </c>
      <c r="W31" s="36">
        <v>545240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19539</v>
      </c>
      <c r="D35" s="52">
        <v>29937</v>
      </c>
      <c r="E35" s="52">
        <v>52461</v>
      </c>
      <c r="F35" s="52">
        <v>106035</v>
      </c>
      <c r="G35" s="52">
        <v>236786</v>
      </c>
      <c r="H35" s="52">
        <v>361836</v>
      </c>
      <c r="I35" s="52">
        <v>470232</v>
      </c>
      <c r="J35" s="52">
        <v>484726</v>
      </c>
      <c r="K35" s="52">
        <v>455612</v>
      </c>
      <c r="L35" s="52">
        <v>400893</v>
      </c>
      <c r="M35" s="52">
        <v>264417</v>
      </c>
      <c r="N35" s="52">
        <v>268657</v>
      </c>
      <c r="O35" s="52">
        <v>296380</v>
      </c>
      <c r="P35" s="52">
        <v>401398</v>
      </c>
      <c r="Q35" s="52">
        <v>399498</v>
      </c>
      <c r="R35" s="52">
        <v>447438</v>
      </c>
      <c r="S35" s="52">
        <v>494489</v>
      </c>
      <c r="T35" s="52">
        <v>614632</v>
      </c>
      <c r="U35" s="52">
        <v>754125</v>
      </c>
      <c r="V35" s="52">
        <v>833033</v>
      </c>
      <c r="W35" s="52">
        <v>787929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7793</v>
      </c>
      <c r="D37" s="52">
        <v>13430</v>
      </c>
      <c r="E37" s="52">
        <v>12364</v>
      </c>
      <c r="F37" s="52">
        <v>19390</v>
      </c>
      <c r="G37" s="52">
        <v>44585</v>
      </c>
      <c r="H37" s="52">
        <v>92404</v>
      </c>
      <c r="I37" s="52">
        <v>125958</v>
      </c>
      <c r="J37" s="52">
        <v>171919</v>
      </c>
      <c r="K37" s="52">
        <v>287170</v>
      </c>
      <c r="L37" s="52">
        <v>225029</v>
      </c>
      <c r="M37" s="52">
        <v>150416</v>
      </c>
      <c r="N37" s="52">
        <v>109665</v>
      </c>
      <c r="O37" s="52">
        <v>172497</v>
      </c>
      <c r="P37" s="52">
        <v>153540</v>
      </c>
      <c r="Q37" s="52">
        <v>265472</v>
      </c>
      <c r="R37" s="52">
        <v>363469</v>
      </c>
      <c r="S37" s="52">
        <v>307339</v>
      </c>
      <c r="T37" s="52">
        <v>319901</v>
      </c>
      <c r="U37" s="52">
        <v>502621</v>
      </c>
      <c r="V37" s="52">
        <v>418364</v>
      </c>
      <c r="W37" s="52">
        <v>788177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3121</v>
      </c>
      <c r="D39" s="52">
        <v>3153</v>
      </c>
      <c r="E39" s="52">
        <v>4856</v>
      </c>
      <c r="F39" s="52">
        <v>10452</v>
      </c>
      <c r="G39" s="52">
        <v>23465</v>
      </c>
      <c r="H39" s="52">
        <v>29213</v>
      </c>
      <c r="I39" s="52">
        <v>30845</v>
      </c>
      <c r="J39" s="52">
        <v>21000</v>
      </c>
      <c r="K39" s="52">
        <v>30248</v>
      </c>
      <c r="L39" s="52">
        <v>19959</v>
      </c>
      <c r="M39" s="52">
        <v>17366</v>
      </c>
      <c r="N39" s="52">
        <v>19514</v>
      </c>
      <c r="O39" s="52">
        <v>25689</v>
      </c>
      <c r="P39" s="52">
        <v>29838</v>
      </c>
      <c r="Q39" s="52">
        <v>28946</v>
      </c>
      <c r="R39" s="52">
        <v>28699</v>
      </c>
      <c r="S39" s="52">
        <v>31224</v>
      </c>
      <c r="T39" s="52">
        <v>30436</v>
      </c>
      <c r="U39" s="52">
        <v>32526</v>
      </c>
      <c r="V39" s="52">
        <v>36570</v>
      </c>
      <c r="W39" s="52">
        <v>46860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1</v>
      </c>
      <c r="F40" s="52">
        <v>5</v>
      </c>
      <c r="G40" s="52">
        <v>15</v>
      </c>
      <c r="H40" s="52">
        <v>19</v>
      </c>
      <c r="I40" s="52">
        <v>40</v>
      </c>
      <c r="J40" s="52">
        <v>13</v>
      </c>
      <c r="K40" s="52">
        <v>47</v>
      </c>
      <c r="L40" s="52">
        <v>50</v>
      </c>
      <c r="M40" s="52">
        <v>35</v>
      </c>
      <c r="N40" s="52">
        <v>0</v>
      </c>
      <c r="O40" s="52">
        <v>0</v>
      </c>
      <c r="P40" s="52">
        <v>72</v>
      </c>
      <c r="Q40" s="52">
        <v>32</v>
      </c>
      <c r="R40" s="52">
        <v>50</v>
      </c>
      <c r="S40" s="52">
        <v>55</v>
      </c>
      <c r="T40" s="52">
        <v>68</v>
      </c>
      <c r="U40" s="52">
        <v>35</v>
      </c>
      <c r="V40" s="52">
        <v>13</v>
      </c>
      <c r="W40" s="52">
        <v>98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24740</v>
      </c>
      <c r="D41" s="52">
        <v>34901</v>
      </c>
      <c r="E41" s="52">
        <v>54904</v>
      </c>
      <c r="F41" s="52">
        <v>101869</v>
      </c>
      <c r="G41" s="52">
        <v>215084</v>
      </c>
      <c r="H41" s="52">
        <v>326847</v>
      </c>
      <c r="I41" s="52">
        <v>410774</v>
      </c>
      <c r="J41" s="52">
        <v>457143</v>
      </c>
      <c r="K41" s="52">
        <v>441025</v>
      </c>
      <c r="L41" s="52">
        <v>393855</v>
      </c>
      <c r="M41" s="52">
        <v>349516</v>
      </c>
      <c r="N41" s="52">
        <v>442989</v>
      </c>
      <c r="O41" s="52">
        <v>552422</v>
      </c>
      <c r="P41" s="52">
        <v>656205</v>
      </c>
      <c r="Q41" s="52">
        <v>672871</v>
      </c>
      <c r="R41" s="52">
        <v>686903</v>
      </c>
      <c r="S41" s="52">
        <v>703309</v>
      </c>
      <c r="T41" s="52">
        <v>734079</v>
      </c>
      <c r="U41" s="52">
        <v>871971</v>
      </c>
      <c r="V41" s="52">
        <v>1019100</v>
      </c>
      <c r="W41" s="52">
        <v>953300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729</v>
      </c>
      <c r="D42" s="52">
        <v>983</v>
      </c>
      <c r="E42" s="52">
        <v>2176</v>
      </c>
      <c r="F42" s="52">
        <v>4317</v>
      </c>
      <c r="G42" s="52">
        <v>11428</v>
      </c>
      <c r="H42" s="52">
        <v>24372</v>
      </c>
      <c r="I42" s="52">
        <v>47117</v>
      </c>
      <c r="J42" s="52">
        <v>40820</v>
      </c>
      <c r="K42" s="52">
        <v>49790</v>
      </c>
      <c r="L42" s="52">
        <v>94669</v>
      </c>
      <c r="M42" s="52">
        <v>64973</v>
      </c>
      <c r="N42" s="52">
        <v>49855</v>
      </c>
      <c r="O42" s="52">
        <v>43949</v>
      </c>
      <c r="P42" s="52">
        <v>95933</v>
      </c>
      <c r="Q42" s="52">
        <v>97603</v>
      </c>
      <c r="R42" s="52">
        <v>110844</v>
      </c>
      <c r="S42" s="52">
        <v>106017</v>
      </c>
      <c r="T42" s="52">
        <v>167472</v>
      </c>
      <c r="U42" s="52">
        <v>153654</v>
      </c>
      <c r="V42" s="52">
        <v>119506</v>
      </c>
      <c r="W42" s="52">
        <v>178742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12336</v>
      </c>
      <c r="D44" s="52">
        <v>18083</v>
      </c>
      <c r="E44" s="52">
        <v>28384</v>
      </c>
      <c r="F44" s="52">
        <v>58702</v>
      </c>
      <c r="G44" s="52">
        <v>106621</v>
      </c>
      <c r="H44" s="52">
        <v>139086</v>
      </c>
      <c r="I44" s="52">
        <v>180423</v>
      </c>
      <c r="J44" s="52">
        <v>169516</v>
      </c>
      <c r="K44" s="52">
        <v>180444</v>
      </c>
      <c r="L44" s="52">
        <v>182303</v>
      </c>
      <c r="M44" s="52">
        <v>158223</v>
      </c>
      <c r="N44" s="52">
        <v>173048</v>
      </c>
      <c r="O44" s="52">
        <v>206078</v>
      </c>
      <c r="P44" s="52">
        <v>241719</v>
      </c>
      <c r="Q44" s="52">
        <v>219384</v>
      </c>
      <c r="R44" s="52">
        <v>178914</v>
      </c>
      <c r="S44" s="52">
        <v>203394</v>
      </c>
      <c r="T44" s="52">
        <v>237805</v>
      </c>
      <c r="U44" s="52">
        <v>262265</v>
      </c>
      <c r="V44" s="52">
        <v>279577</v>
      </c>
      <c r="W44" s="52">
        <v>268541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16254</v>
      </c>
      <c r="D45" s="36">
        <v>20954</v>
      </c>
      <c r="E45" s="36">
        <v>33555</v>
      </c>
      <c r="F45" s="36">
        <v>57943</v>
      </c>
      <c r="G45" s="36">
        <v>143370</v>
      </c>
      <c r="H45" s="36">
        <v>241361</v>
      </c>
      <c r="I45" s="36">
        <v>308364</v>
      </c>
      <c r="J45" s="36">
        <v>349454</v>
      </c>
      <c r="K45" s="36">
        <v>340679</v>
      </c>
      <c r="L45" s="36">
        <v>326219</v>
      </c>
      <c r="M45" s="36">
        <v>273662</v>
      </c>
      <c r="N45" s="36">
        <v>339312</v>
      </c>
      <c r="O45" s="36">
        <v>415981</v>
      </c>
      <c r="P45" s="36">
        <v>540341</v>
      </c>
      <c r="Q45" s="36">
        <v>580099</v>
      </c>
      <c r="R45" s="36">
        <v>647557</v>
      </c>
      <c r="S45" s="36">
        <v>637231</v>
      </c>
      <c r="T45" s="36">
        <v>694243</v>
      </c>
      <c r="U45" s="36">
        <v>795957</v>
      </c>
      <c r="V45" s="36">
        <v>895622</v>
      </c>
      <c r="W45" s="36">
        <v>910502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6625</v>
      </c>
      <c r="D49" s="52">
        <v>10166</v>
      </c>
      <c r="E49" s="52">
        <v>18041</v>
      </c>
      <c r="F49" s="52">
        <v>36487</v>
      </c>
      <c r="G49" s="52">
        <v>67723</v>
      </c>
      <c r="H49" s="52">
        <v>138856</v>
      </c>
      <c r="I49" s="52">
        <v>147718</v>
      </c>
      <c r="J49" s="52">
        <v>188030</v>
      </c>
      <c r="K49" s="52">
        <v>145804</v>
      </c>
      <c r="L49" s="52">
        <v>139080</v>
      </c>
      <c r="M49" s="52">
        <v>68120</v>
      </c>
      <c r="N49" s="52">
        <v>74008</v>
      </c>
      <c r="O49" s="52">
        <v>87361</v>
      </c>
      <c r="P49" s="52">
        <v>247954</v>
      </c>
      <c r="Q49" s="52">
        <v>196735</v>
      </c>
      <c r="R49" s="52">
        <v>172531</v>
      </c>
      <c r="S49" s="52">
        <v>147041</v>
      </c>
      <c r="T49" s="52">
        <v>185670</v>
      </c>
      <c r="U49" s="52">
        <v>222733</v>
      </c>
      <c r="V49" s="52">
        <v>246111</v>
      </c>
      <c r="W49" s="52">
        <v>252176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733</v>
      </c>
      <c r="D51" s="52">
        <v>3614</v>
      </c>
      <c r="E51" s="52">
        <v>1226</v>
      </c>
      <c r="F51" s="52">
        <v>3246</v>
      </c>
      <c r="G51" s="52">
        <v>4997</v>
      </c>
      <c r="H51" s="52">
        <v>12213</v>
      </c>
      <c r="I51" s="52">
        <v>6059</v>
      </c>
      <c r="J51" s="52">
        <v>37503</v>
      </c>
      <c r="K51" s="52">
        <v>84566</v>
      </c>
      <c r="L51" s="52">
        <v>49504</v>
      </c>
      <c r="M51" s="52">
        <v>17507</v>
      </c>
      <c r="N51" s="52">
        <v>17337</v>
      </c>
      <c r="O51" s="52">
        <v>39280</v>
      </c>
      <c r="P51" s="52">
        <v>47826</v>
      </c>
      <c r="Q51" s="52">
        <v>55361</v>
      </c>
      <c r="R51" s="52">
        <v>118478</v>
      </c>
      <c r="S51" s="52">
        <v>108312</v>
      </c>
      <c r="T51" s="52">
        <v>129115</v>
      </c>
      <c r="U51" s="52">
        <v>178477</v>
      </c>
      <c r="V51" s="52">
        <v>163751</v>
      </c>
      <c r="W51" s="52">
        <v>206437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723</v>
      </c>
      <c r="D53" s="52">
        <v>821</v>
      </c>
      <c r="E53" s="52">
        <v>1415</v>
      </c>
      <c r="F53" s="52">
        <v>3269</v>
      </c>
      <c r="G53" s="52">
        <v>6357</v>
      </c>
      <c r="H53" s="52">
        <v>10662</v>
      </c>
      <c r="I53" s="52">
        <v>9321</v>
      </c>
      <c r="J53" s="52">
        <v>7610</v>
      </c>
      <c r="K53" s="52">
        <v>8462</v>
      </c>
      <c r="L53" s="52">
        <v>5458</v>
      </c>
      <c r="M53" s="52">
        <v>2739</v>
      </c>
      <c r="N53" s="52">
        <v>2818</v>
      </c>
      <c r="O53" s="52">
        <v>3608</v>
      </c>
      <c r="P53" s="52">
        <v>9461</v>
      </c>
      <c r="Q53" s="52">
        <v>7124</v>
      </c>
      <c r="R53" s="52">
        <v>5991</v>
      </c>
      <c r="S53" s="52">
        <v>5461</v>
      </c>
      <c r="T53" s="52">
        <v>6063</v>
      </c>
      <c r="U53" s="52">
        <v>6847</v>
      </c>
      <c r="V53" s="52">
        <v>7659</v>
      </c>
      <c r="W53" s="52">
        <v>10022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2</v>
      </c>
      <c r="G54" s="52">
        <v>4</v>
      </c>
      <c r="H54" s="52">
        <v>7</v>
      </c>
      <c r="I54" s="52">
        <v>13</v>
      </c>
      <c r="J54" s="52">
        <v>5</v>
      </c>
      <c r="K54" s="52">
        <v>14</v>
      </c>
      <c r="L54" s="52">
        <v>14</v>
      </c>
      <c r="M54" s="52">
        <v>6</v>
      </c>
      <c r="N54" s="52">
        <v>0</v>
      </c>
      <c r="O54" s="52">
        <v>0</v>
      </c>
      <c r="P54" s="52">
        <v>23</v>
      </c>
      <c r="Q54" s="52">
        <v>8</v>
      </c>
      <c r="R54" s="52">
        <v>11</v>
      </c>
      <c r="S54" s="52">
        <v>10</v>
      </c>
      <c r="T54" s="52">
        <v>15</v>
      </c>
      <c r="U54" s="52">
        <v>8</v>
      </c>
      <c r="V54" s="52">
        <v>4</v>
      </c>
      <c r="W54" s="52">
        <v>23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5733</v>
      </c>
      <c r="D55" s="52">
        <v>9089</v>
      </c>
      <c r="E55" s="52">
        <v>15992</v>
      </c>
      <c r="F55" s="52">
        <v>31865</v>
      </c>
      <c r="G55" s="52">
        <v>58266</v>
      </c>
      <c r="H55" s="52">
        <v>119291</v>
      </c>
      <c r="I55" s="52">
        <v>124144</v>
      </c>
      <c r="J55" s="52">
        <v>165625</v>
      </c>
      <c r="K55" s="52">
        <v>123397</v>
      </c>
      <c r="L55" s="52">
        <v>107716</v>
      </c>
      <c r="M55" s="52">
        <v>55127</v>
      </c>
      <c r="N55" s="52">
        <v>63989</v>
      </c>
      <c r="O55" s="52">
        <v>77581</v>
      </c>
      <c r="P55" s="52">
        <v>208055</v>
      </c>
      <c r="Q55" s="52">
        <v>165585</v>
      </c>
      <c r="R55" s="52">
        <v>143391</v>
      </c>
      <c r="S55" s="52">
        <v>123025</v>
      </c>
      <c r="T55" s="52">
        <v>146231</v>
      </c>
      <c r="U55" s="52">
        <v>183535</v>
      </c>
      <c r="V55" s="52">
        <v>213421</v>
      </c>
      <c r="W55" s="52">
        <v>203900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169</v>
      </c>
      <c r="D56" s="52">
        <v>256</v>
      </c>
      <c r="E56" s="52">
        <v>634</v>
      </c>
      <c r="F56" s="52">
        <v>1351</v>
      </c>
      <c r="G56" s="52">
        <v>3096</v>
      </c>
      <c r="H56" s="52">
        <v>8896</v>
      </c>
      <c r="I56" s="52">
        <v>14240</v>
      </c>
      <c r="J56" s="52">
        <v>14790</v>
      </c>
      <c r="K56" s="52">
        <v>13931</v>
      </c>
      <c r="L56" s="52">
        <v>25892</v>
      </c>
      <c r="M56" s="52">
        <v>10248</v>
      </c>
      <c r="N56" s="52">
        <v>7201</v>
      </c>
      <c r="O56" s="52">
        <v>6172</v>
      </c>
      <c r="P56" s="52">
        <v>30415</v>
      </c>
      <c r="Q56" s="52">
        <v>24018</v>
      </c>
      <c r="R56" s="52">
        <v>23138</v>
      </c>
      <c r="S56" s="52">
        <v>18545</v>
      </c>
      <c r="T56" s="52">
        <v>33361</v>
      </c>
      <c r="U56" s="52">
        <v>32343</v>
      </c>
      <c r="V56" s="52">
        <v>25027</v>
      </c>
      <c r="W56" s="52">
        <v>38231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2859</v>
      </c>
      <c r="D58" s="52">
        <v>4709</v>
      </c>
      <c r="E58" s="52">
        <v>8267</v>
      </c>
      <c r="F58" s="52">
        <v>18362</v>
      </c>
      <c r="G58" s="52">
        <v>28884</v>
      </c>
      <c r="H58" s="52">
        <v>50763</v>
      </c>
      <c r="I58" s="52">
        <v>54527</v>
      </c>
      <c r="J58" s="52">
        <v>61418</v>
      </c>
      <c r="K58" s="52">
        <v>50486</v>
      </c>
      <c r="L58" s="52">
        <v>49859</v>
      </c>
      <c r="M58" s="52">
        <v>24956</v>
      </c>
      <c r="N58" s="52">
        <v>24996</v>
      </c>
      <c r="O58" s="52">
        <v>28941</v>
      </c>
      <c r="P58" s="52">
        <v>76637</v>
      </c>
      <c r="Q58" s="52">
        <v>53985</v>
      </c>
      <c r="R58" s="52">
        <v>37352</v>
      </c>
      <c r="S58" s="52">
        <v>35578</v>
      </c>
      <c r="T58" s="52">
        <v>47372</v>
      </c>
      <c r="U58" s="52">
        <v>55202</v>
      </c>
      <c r="V58" s="52">
        <v>58549</v>
      </c>
      <c r="W58" s="52">
        <v>57437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3766</v>
      </c>
      <c r="D59" s="36">
        <v>5457</v>
      </c>
      <c r="E59" s="36">
        <v>9774</v>
      </c>
      <c r="F59" s="36">
        <v>18125</v>
      </c>
      <c r="G59" s="36">
        <v>38839</v>
      </c>
      <c r="H59" s="36">
        <v>88093</v>
      </c>
      <c r="I59" s="36">
        <v>93191</v>
      </c>
      <c r="J59" s="36">
        <v>126612</v>
      </c>
      <c r="K59" s="36">
        <v>95318</v>
      </c>
      <c r="L59" s="36">
        <v>89221</v>
      </c>
      <c r="M59" s="36">
        <v>43164</v>
      </c>
      <c r="N59" s="36">
        <v>49012</v>
      </c>
      <c r="O59" s="36">
        <v>58420</v>
      </c>
      <c r="P59" s="36">
        <v>171317</v>
      </c>
      <c r="Q59" s="36">
        <v>142750</v>
      </c>
      <c r="R59" s="36">
        <v>135179</v>
      </c>
      <c r="S59" s="36">
        <v>111463</v>
      </c>
      <c r="T59" s="36">
        <v>138298</v>
      </c>
      <c r="U59" s="36">
        <v>167531</v>
      </c>
      <c r="V59" s="36">
        <v>187562</v>
      </c>
      <c r="W59" s="36">
        <v>194739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12914</v>
      </c>
      <c r="D63" s="52">
        <v>19771</v>
      </c>
      <c r="E63" s="52">
        <v>34420</v>
      </c>
      <c r="F63" s="52">
        <v>69548</v>
      </c>
      <c r="G63" s="52">
        <v>169063</v>
      </c>
      <c r="H63" s="52">
        <v>222980</v>
      </c>
      <c r="I63" s="52">
        <v>322514</v>
      </c>
      <c r="J63" s="52">
        <v>296696</v>
      </c>
      <c r="K63" s="52">
        <v>309808</v>
      </c>
      <c r="L63" s="52">
        <v>261813</v>
      </c>
      <c r="M63" s="52">
        <v>196297</v>
      </c>
      <c r="N63" s="52">
        <v>194649</v>
      </c>
      <c r="O63" s="52">
        <v>209019</v>
      </c>
      <c r="P63" s="52">
        <v>153444</v>
      </c>
      <c r="Q63" s="52">
        <v>202763</v>
      </c>
      <c r="R63" s="52">
        <v>274907</v>
      </c>
      <c r="S63" s="52">
        <v>347448</v>
      </c>
      <c r="T63" s="52">
        <v>428962</v>
      </c>
      <c r="U63" s="52">
        <v>531392</v>
      </c>
      <c r="V63" s="52">
        <v>586922</v>
      </c>
      <c r="W63" s="52">
        <v>535753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7060</v>
      </c>
      <c r="D65" s="52">
        <v>9816</v>
      </c>
      <c r="E65" s="52">
        <v>11138</v>
      </c>
      <c r="F65" s="52">
        <v>16144</v>
      </c>
      <c r="G65" s="52">
        <v>39588</v>
      </c>
      <c r="H65" s="52">
        <v>80191</v>
      </c>
      <c r="I65" s="52">
        <v>119899</v>
      </c>
      <c r="J65" s="52">
        <v>134416</v>
      </c>
      <c r="K65" s="52">
        <v>202604</v>
      </c>
      <c r="L65" s="52">
        <v>175525</v>
      </c>
      <c r="M65" s="52">
        <v>132909</v>
      </c>
      <c r="N65" s="52">
        <v>92328</v>
      </c>
      <c r="O65" s="52">
        <v>133217</v>
      </c>
      <c r="P65" s="52">
        <v>105714</v>
      </c>
      <c r="Q65" s="52">
        <v>210111</v>
      </c>
      <c r="R65" s="52">
        <v>244991</v>
      </c>
      <c r="S65" s="52">
        <v>199027</v>
      </c>
      <c r="T65" s="52">
        <v>190786</v>
      </c>
      <c r="U65" s="52">
        <v>324144</v>
      </c>
      <c r="V65" s="52">
        <v>254613</v>
      </c>
      <c r="W65" s="52">
        <v>581740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2398</v>
      </c>
      <c r="D67" s="52">
        <f t="shared" si="0"/>
        <v>2332</v>
      </c>
      <c r="E67" s="52">
        <f t="shared" si="0"/>
        <v>3441</v>
      </c>
      <c r="F67" s="52">
        <f t="shared" si="0"/>
        <v>7183</v>
      </c>
      <c r="G67" s="52">
        <f t="shared" si="0"/>
        <v>17108</v>
      </c>
      <c r="H67" s="52">
        <f t="shared" si="0"/>
        <v>18551</v>
      </c>
      <c r="I67" s="52">
        <f t="shared" si="0"/>
        <v>21524</v>
      </c>
      <c r="J67" s="52">
        <f t="shared" si="0"/>
        <v>13390</v>
      </c>
      <c r="K67" s="52">
        <f t="shared" si="0"/>
        <v>21786</v>
      </c>
      <c r="L67" s="52">
        <f t="shared" si="0"/>
        <v>14501</v>
      </c>
      <c r="M67" s="52">
        <f t="shared" si="0"/>
        <v>14627</v>
      </c>
      <c r="N67" s="52">
        <f t="shared" si="0"/>
        <v>16696</v>
      </c>
      <c r="O67" s="52">
        <f t="shared" si="0"/>
        <v>22081</v>
      </c>
      <c r="P67" s="52">
        <f t="shared" si="0"/>
        <v>20377</v>
      </c>
      <c r="Q67" s="52">
        <f t="shared" si="0"/>
        <v>21822</v>
      </c>
      <c r="R67" s="52">
        <f t="shared" ref="R67:V67" si="1">R39-R53</f>
        <v>22708</v>
      </c>
      <c r="S67" s="52">
        <f t="shared" si="1"/>
        <v>25763</v>
      </c>
      <c r="T67" s="52">
        <f t="shared" si="1"/>
        <v>24373</v>
      </c>
      <c r="U67" s="52">
        <f t="shared" si="1"/>
        <v>25679</v>
      </c>
      <c r="V67" s="52">
        <f t="shared" si="1"/>
        <v>28911</v>
      </c>
      <c r="W67" s="52">
        <f t="shared" ref="W67" si="2">W39-W53</f>
        <v>36838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3</v>
      </c>
      <c r="G68" s="52">
        <f t="shared" si="3"/>
        <v>11</v>
      </c>
      <c r="H68" s="52">
        <f t="shared" si="3"/>
        <v>12</v>
      </c>
      <c r="I68" s="52">
        <f t="shared" si="3"/>
        <v>27</v>
      </c>
      <c r="J68" s="52">
        <f t="shared" si="3"/>
        <v>8</v>
      </c>
      <c r="K68" s="52">
        <f t="shared" si="3"/>
        <v>33</v>
      </c>
      <c r="L68" s="52">
        <f t="shared" si="3"/>
        <v>36</v>
      </c>
      <c r="M68" s="52">
        <f t="shared" si="3"/>
        <v>29</v>
      </c>
      <c r="N68" s="52">
        <f t="shared" si="3"/>
        <v>0</v>
      </c>
      <c r="O68" s="52">
        <f t="shared" si="3"/>
        <v>0</v>
      </c>
      <c r="P68" s="52">
        <f t="shared" si="3"/>
        <v>49</v>
      </c>
      <c r="Q68" s="52">
        <f t="shared" si="3"/>
        <v>24</v>
      </c>
      <c r="R68" s="52">
        <f t="shared" ref="R68:V68" si="4">R40-R54</f>
        <v>39</v>
      </c>
      <c r="S68" s="52">
        <f t="shared" si="4"/>
        <v>45</v>
      </c>
      <c r="T68" s="52">
        <f t="shared" si="4"/>
        <v>53</v>
      </c>
      <c r="U68" s="52">
        <f t="shared" si="4"/>
        <v>27</v>
      </c>
      <c r="V68" s="52">
        <f t="shared" si="4"/>
        <v>9</v>
      </c>
      <c r="W68" s="52">
        <f t="shared" ref="W68" si="5">W40-W54</f>
        <v>75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19007</v>
      </c>
      <c r="D69" s="52">
        <f t="shared" si="6"/>
        <v>25812</v>
      </c>
      <c r="E69" s="52">
        <f t="shared" si="6"/>
        <v>38912</v>
      </c>
      <c r="F69" s="52">
        <f t="shared" si="6"/>
        <v>70004</v>
      </c>
      <c r="G69" s="52">
        <f t="shared" si="6"/>
        <v>156818</v>
      </c>
      <c r="H69" s="52">
        <f t="shared" si="6"/>
        <v>207556</v>
      </c>
      <c r="I69" s="52">
        <f t="shared" si="6"/>
        <v>286630</v>
      </c>
      <c r="J69" s="52">
        <f t="shared" si="6"/>
        <v>291518</v>
      </c>
      <c r="K69" s="52">
        <f t="shared" si="6"/>
        <v>317628</v>
      </c>
      <c r="L69" s="52">
        <f t="shared" si="6"/>
        <v>286139</v>
      </c>
      <c r="M69" s="52">
        <f t="shared" si="6"/>
        <v>294389</v>
      </c>
      <c r="N69" s="52">
        <f t="shared" si="6"/>
        <v>379000</v>
      </c>
      <c r="O69" s="52">
        <f t="shared" si="6"/>
        <v>474841</v>
      </c>
      <c r="P69" s="52">
        <f t="shared" si="6"/>
        <v>448150</v>
      </c>
      <c r="Q69" s="52">
        <f t="shared" si="6"/>
        <v>507286</v>
      </c>
      <c r="R69" s="52">
        <f t="shared" ref="R69:V69" si="7">R41-R55</f>
        <v>543512</v>
      </c>
      <c r="S69" s="52">
        <f t="shared" si="7"/>
        <v>580284</v>
      </c>
      <c r="T69" s="52">
        <f t="shared" si="7"/>
        <v>587848</v>
      </c>
      <c r="U69" s="52">
        <f t="shared" si="7"/>
        <v>688436</v>
      </c>
      <c r="V69" s="52">
        <f t="shared" si="7"/>
        <v>805679</v>
      </c>
      <c r="W69" s="52">
        <f t="shared" ref="W69" si="8">W41-W55</f>
        <v>749400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560</v>
      </c>
      <c r="D70" s="52">
        <f t="shared" si="9"/>
        <v>727</v>
      </c>
      <c r="E70" s="52">
        <f t="shared" si="9"/>
        <v>1542</v>
      </c>
      <c r="F70" s="52">
        <f t="shared" si="9"/>
        <v>2966</v>
      </c>
      <c r="G70" s="52">
        <f t="shared" si="9"/>
        <v>8332</v>
      </c>
      <c r="H70" s="52">
        <f t="shared" si="9"/>
        <v>15476</v>
      </c>
      <c r="I70" s="52">
        <f t="shared" si="9"/>
        <v>32877</v>
      </c>
      <c r="J70" s="52">
        <f t="shared" si="9"/>
        <v>26030</v>
      </c>
      <c r="K70" s="52">
        <f t="shared" si="9"/>
        <v>35859</v>
      </c>
      <c r="L70" s="52">
        <f t="shared" si="9"/>
        <v>68777</v>
      </c>
      <c r="M70" s="52">
        <f t="shared" si="9"/>
        <v>54725</v>
      </c>
      <c r="N70" s="52">
        <f t="shared" si="9"/>
        <v>42654</v>
      </c>
      <c r="O70" s="52">
        <f t="shared" si="9"/>
        <v>37777</v>
      </c>
      <c r="P70" s="52">
        <f t="shared" si="9"/>
        <v>65518</v>
      </c>
      <c r="Q70" s="52">
        <f t="shared" si="9"/>
        <v>73585</v>
      </c>
      <c r="R70" s="52">
        <f t="shared" ref="R70:V70" si="10">R42-R56</f>
        <v>87706</v>
      </c>
      <c r="S70" s="52">
        <f t="shared" si="10"/>
        <v>87472</v>
      </c>
      <c r="T70" s="52">
        <f t="shared" si="10"/>
        <v>134111</v>
      </c>
      <c r="U70" s="52">
        <f t="shared" si="10"/>
        <v>121311</v>
      </c>
      <c r="V70" s="52">
        <f t="shared" si="10"/>
        <v>94479</v>
      </c>
      <c r="W70" s="52">
        <f t="shared" ref="W70" si="11">W42-W56</f>
        <v>140511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9477</v>
      </c>
      <c r="D72" s="52">
        <v>13374</v>
      </c>
      <c r="E72" s="52">
        <v>20117</v>
      </c>
      <c r="F72" s="52">
        <v>40340</v>
      </c>
      <c r="G72" s="52">
        <v>77737</v>
      </c>
      <c r="H72" s="52">
        <v>88323</v>
      </c>
      <c r="I72" s="52">
        <v>125896</v>
      </c>
      <c r="J72" s="52">
        <v>108098</v>
      </c>
      <c r="K72" s="52">
        <v>129958</v>
      </c>
      <c r="L72" s="52">
        <v>132444</v>
      </c>
      <c r="M72" s="52">
        <v>133267</v>
      </c>
      <c r="N72" s="52">
        <v>148052</v>
      </c>
      <c r="O72" s="52">
        <v>177137</v>
      </c>
      <c r="P72" s="52">
        <v>165082</v>
      </c>
      <c r="Q72" s="52">
        <v>165399</v>
      </c>
      <c r="R72" s="52">
        <v>141562</v>
      </c>
      <c r="S72" s="52">
        <v>167816</v>
      </c>
      <c r="T72" s="52">
        <v>190433</v>
      </c>
      <c r="U72" s="52">
        <v>207063</v>
      </c>
      <c r="V72" s="52">
        <v>221028</v>
      </c>
      <c r="W72" s="52">
        <v>211104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12488</v>
      </c>
      <c r="D73" s="36">
        <v>15497</v>
      </c>
      <c r="E73" s="36">
        <v>23781</v>
      </c>
      <c r="F73" s="36">
        <v>39818</v>
      </c>
      <c r="G73" s="36">
        <v>104531</v>
      </c>
      <c r="H73" s="36">
        <v>153268</v>
      </c>
      <c r="I73" s="36">
        <v>215173</v>
      </c>
      <c r="J73" s="36">
        <v>222842</v>
      </c>
      <c r="K73" s="36">
        <v>245361</v>
      </c>
      <c r="L73" s="36">
        <v>236998</v>
      </c>
      <c r="M73" s="36">
        <v>230498</v>
      </c>
      <c r="N73" s="36">
        <v>290300</v>
      </c>
      <c r="O73" s="36">
        <v>357561</v>
      </c>
      <c r="P73" s="36">
        <v>369024</v>
      </c>
      <c r="Q73" s="36">
        <v>437349</v>
      </c>
      <c r="R73" s="36">
        <v>512378</v>
      </c>
      <c r="S73" s="36">
        <v>525768</v>
      </c>
      <c r="T73" s="36">
        <v>555945</v>
      </c>
      <c r="U73" s="36">
        <v>628426</v>
      </c>
      <c r="V73" s="36">
        <v>708060</v>
      </c>
      <c r="W73" s="36">
        <v>715763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63691</v>
      </c>
      <c r="I79" s="138">
        <f>RES_hhdet_numvin!I145</f>
        <v>155212</v>
      </c>
      <c r="J79" s="138">
        <f>RES_hhdet_numvin!J145</f>
        <v>224729</v>
      </c>
      <c r="K79" s="138">
        <f>RES_hhdet_numvin!K145</f>
        <v>263402</v>
      </c>
      <c r="L79" s="138">
        <f>RES_hhdet_numvin!L145</f>
        <v>270623</v>
      </c>
      <c r="M79" s="138">
        <f>RES_hhdet_numvin!M145</f>
        <v>199862</v>
      </c>
      <c r="N79" s="138">
        <f>RES_hhdet_numvin!N145</f>
        <v>220840</v>
      </c>
      <c r="O79" s="138">
        <f>RES_hhdet_numvin!O145</f>
        <v>259332</v>
      </c>
      <c r="P79" s="138">
        <f>RES_hhdet_numvin!P145</f>
        <v>367784</v>
      </c>
      <c r="Q79" s="138">
        <f>RES_hhdet_numvin!Q145</f>
        <v>378430</v>
      </c>
      <c r="R79" s="138">
        <f>RES_hhdet_numvin!R145</f>
        <v>433785</v>
      </c>
      <c r="S79" s="138">
        <f>RES_hhdet_numvin!S145</f>
        <v>486761</v>
      </c>
      <c r="T79" s="138">
        <f>RES_hhdet_numvin!T145</f>
        <v>610581</v>
      </c>
      <c r="U79" s="138">
        <f>RES_hhdet_numvin!U145</f>
        <v>752651</v>
      </c>
      <c r="V79" s="138">
        <f>RES_hhdet_numvin!V145</f>
        <v>832829</v>
      </c>
      <c r="W79" s="138">
        <f>RES_hhdet_numvin!W145</f>
        <v>787929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49476</v>
      </c>
      <c r="Q81" s="138">
        <f>RES_hhdet_numvin!Q147</f>
        <v>150539</v>
      </c>
      <c r="R81" s="138">
        <f>RES_hhdet_numvin!R147</f>
        <v>262599</v>
      </c>
      <c r="S81" s="138">
        <f>RES_hhdet_numvin!S147</f>
        <v>217390</v>
      </c>
      <c r="T81" s="138">
        <f>RES_hhdet_numvin!T147</f>
        <v>229378</v>
      </c>
      <c r="U81" s="138">
        <f>RES_hhdet_numvin!U147</f>
        <v>378602</v>
      </c>
      <c r="V81" s="138">
        <f>RES_hhdet_numvin!V147</f>
        <v>351388</v>
      </c>
      <c r="W81" s="138">
        <f>RES_hhdet_numvin!W147</f>
        <v>788177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9805</v>
      </c>
      <c r="Q83" s="138">
        <f>RES_hhdet_numvin!Q149</f>
        <v>16661</v>
      </c>
      <c r="R83" s="138">
        <f>RES_hhdet_numvin!R149</f>
        <v>21531</v>
      </c>
      <c r="S83" s="138">
        <f>RES_hhdet_numvin!S149</f>
        <v>26939</v>
      </c>
      <c r="T83" s="138">
        <f>RES_hhdet_numvin!T149</f>
        <v>28313</v>
      </c>
      <c r="U83" s="138">
        <f>RES_hhdet_numvin!U149</f>
        <v>31681</v>
      </c>
      <c r="V83" s="138">
        <f>RES_hhdet_numvin!V149</f>
        <v>36444</v>
      </c>
      <c r="W83" s="138">
        <f>RES_hhdet_numvin!W149</f>
        <v>46860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21</v>
      </c>
      <c r="Q84" s="138">
        <f>RES_hhdet_numvin!Q150</f>
        <v>21</v>
      </c>
      <c r="R84" s="138">
        <f>RES_hhdet_numvin!R150</f>
        <v>42</v>
      </c>
      <c r="S84" s="138">
        <f>RES_hhdet_numvin!S150</f>
        <v>52</v>
      </c>
      <c r="T84" s="138">
        <f>RES_hhdet_numvin!T150</f>
        <v>66</v>
      </c>
      <c r="U84" s="138">
        <f>RES_hhdet_numvin!U150</f>
        <v>35</v>
      </c>
      <c r="V84" s="138">
        <f>RES_hhdet_numvin!V150</f>
        <v>13</v>
      </c>
      <c r="W84" s="138">
        <f>RES_hhdet_numvin!W150</f>
        <v>98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215600</v>
      </c>
      <c r="Q87" s="138">
        <f>RES_hhdet_numvin!Q153</f>
        <v>387108</v>
      </c>
      <c r="R87" s="138">
        <f>RES_hhdet_numvin!R153</f>
        <v>515010</v>
      </c>
      <c r="S87" s="138">
        <f>RES_hhdet_numvin!S153</f>
        <v>606461</v>
      </c>
      <c r="T87" s="138">
        <f>RES_hhdet_numvin!T153</f>
        <v>682672</v>
      </c>
      <c r="U87" s="138">
        <f>RES_hhdet_numvin!U153</f>
        <v>848941</v>
      </c>
      <c r="V87" s="138">
        <f>RES_hhdet_numvin!V153</f>
        <v>1015367</v>
      </c>
      <c r="W87" s="138">
        <f>RES_hhdet_numvin!W153</f>
        <v>953300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31518</v>
      </c>
      <c r="Q88" s="138">
        <f>RES_hhdet_numvin!Q154</f>
        <v>56158</v>
      </c>
      <c r="R88" s="138">
        <f>RES_hhdet_numvin!R154</f>
        <v>83117</v>
      </c>
      <c r="S88" s="138">
        <f>RES_hhdet_numvin!S154</f>
        <v>91424</v>
      </c>
      <c r="T88" s="138">
        <f>RES_hhdet_numvin!T154</f>
        <v>155758</v>
      </c>
      <c r="U88" s="138">
        <f>RES_hhdet_numvin!U154</f>
        <v>149603</v>
      </c>
      <c r="V88" s="138">
        <f>RES_hhdet_numvin!V154</f>
        <v>119080</v>
      </c>
      <c r="W88" s="138">
        <f>RES_hhdet_numvin!W154</f>
        <v>178742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79421</v>
      </c>
      <c r="Q92" s="138">
        <f>RES_hhdet_numvin!Q158</f>
        <v>126213</v>
      </c>
      <c r="R92" s="138">
        <f>RES_hhdet_numvin!R158</f>
        <v>134155</v>
      </c>
      <c r="S92" s="138">
        <f>RES_hhdet_numvin!S158</f>
        <v>175399</v>
      </c>
      <c r="T92" s="138">
        <f>RES_hhdet_numvin!T158</f>
        <v>221160</v>
      </c>
      <c r="U92" s="138">
        <f>RES_hhdet_numvin!U158</f>
        <v>255352</v>
      </c>
      <c r="V92" s="138">
        <f>RES_hhdet_numvin!V158</f>
        <v>278561</v>
      </c>
      <c r="W92" s="138">
        <f>RES_hhdet_numvin!W158</f>
        <v>268541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177529</v>
      </c>
      <c r="Q93" s="39">
        <f>RES_hhdet_numvin!Q159</f>
        <v>333730</v>
      </c>
      <c r="R93" s="39">
        <f>RES_hhdet_numvin!R159</f>
        <v>485496</v>
      </c>
      <c r="S93" s="39">
        <f>RES_hhdet_numvin!S159</f>
        <v>549479</v>
      </c>
      <c r="T93" s="39">
        <f>RES_hhdet_numvin!T159</f>
        <v>645635</v>
      </c>
      <c r="U93" s="39">
        <f>RES_hhdet_numvin!U159</f>
        <v>774930</v>
      </c>
      <c r="V93" s="39">
        <f>RES_hhdet_numvin!V159</f>
        <v>892338</v>
      </c>
      <c r="W93" s="39">
        <f>RES_hhdet_numvin!W159</f>
        <v>910502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76.563787925214271</v>
      </c>
      <c r="C97" s="117">
        <f t="shared" si="12"/>
        <v>88.827646161345896</v>
      </c>
      <c r="D97" s="117">
        <f t="shared" si="12"/>
        <v>95.330473648973623</v>
      </c>
      <c r="E97" s="117">
        <f t="shared" si="12"/>
        <v>120.95232213478047</v>
      </c>
      <c r="F97" s="117">
        <f t="shared" si="12"/>
        <v>140.08939241672076</v>
      </c>
      <c r="G97" s="117">
        <f t="shared" si="12"/>
        <v>262.6164959387732</v>
      </c>
      <c r="H97" s="117">
        <f t="shared" si="12"/>
        <v>449.91902126104492</v>
      </c>
      <c r="I97" s="117">
        <f t="shared" si="12"/>
        <v>658.37306348836069</v>
      </c>
      <c r="J97" s="117">
        <f t="shared" si="12"/>
        <v>927.80157598572487</v>
      </c>
      <c r="K97" s="117">
        <f t="shared" si="12"/>
        <v>1111.7680174187635</v>
      </c>
      <c r="L97" s="117">
        <f t="shared" si="12"/>
        <v>1422.8554324897134</v>
      </c>
      <c r="M97" s="117">
        <f t="shared" si="12"/>
        <v>1331.8222539927533</v>
      </c>
      <c r="N97" s="117">
        <f t="shared" si="12"/>
        <v>1570.2808780644839</v>
      </c>
      <c r="O97" s="117">
        <f t="shared" si="12"/>
        <v>1763.584526313464</v>
      </c>
      <c r="P97" s="117">
        <f t="shared" si="12"/>
        <v>1590.0430696425638</v>
      </c>
      <c r="Q97" s="117">
        <f t="shared" si="12"/>
        <v>1778.4005988980341</v>
      </c>
      <c r="R97" s="117">
        <f t="shared" ref="R97:V97" si="13">R98+R100+R102+R111</f>
        <v>1961.299829418233</v>
      </c>
      <c r="S97" s="117">
        <f t="shared" si="13"/>
        <v>2075.8116586313067</v>
      </c>
      <c r="T97" s="117">
        <f t="shared" si="13"/>
        <v>2176.3173408581688</v>
      </c>
      <c r="U97" s="117">
        <f t="shared" si="13"/>
        <v>2354.7464350089112</v>
      </c>
      <c r="V97" s="117">
        <f t="shared" si="13"/>
        <v>2508.237319657951</v>
      </c>
      <c r="W97" s="117">
        <f t="shared" ref="W97" si="14">W98+W100+W102+W111</f>
        <v>2853.5909346889957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52.722185870097178</v>
      </c>
      <c r="C98" s="122">
        <f t="shared" si="15"/>
        <v>63.546768969094821</v>
      </c>
      <c r="D98" s="122">
        <f t="shared" si="15"/>
        <v>66.755198698561841</v>
      </c>
      <c r="E98" s="122">
        <f t="shared" si="15"/>
        <v>79.713345709357839</v>
      </c>
      <c r="F98" s="122">
        <f t="shared" si="15"/>
        <v>87.139992253835786</v>
      </c>
      <c r="G98" s="122">
        <f t="shared" si="15"/>
        <v>171.29149001996299</v>
      </c>
      <c r="H98" s="122">
        <f t="shared" si="15"/>
        <v>290.80481933732085</v>
      </c>
      <c r="I98" s="122">
        <f t="shared" si="15"/>
        <v>416.30283903642766</v>
      </c>
      <c r="J98" s="122">
        <f t="shared" si="15"/>
        <v>595.33886991498957</v>
      </c>
      <c r="K98" s="122">
        <f t="shared" si="15"/>
        <v>732.00146395925515</v>
      </c>
      <c r="L98" s="122">
        <f t="shared" si="15"/>
        <v>917.09760646789505</v>
      </c>
      <c r="M98" s="122">
        <f t="shared" si="15"/>
        <v>762.55159097273793</v>
      </c>
      <c r="N98" s="122">
        <f t="shared" si="15"/>
        <v>924.29038446757772</v>
      </c>
      <c r="O98" s="122">
        <f t="shared" si="15"/>
        <v>1038.7663740276712</v>
      </c>
      <c r="P98" s="122">
        <f t="shared" si="15"/>
        <v>877.86381478484066</v>
      </c>
      <c r="Q98" s="122">
        <f t="shared" si="15"/>
        <v>980.32015984746056</v>
      </c>
      <c r="R98" s="122">
        <f t="shared" si="15"/>
        <v>1106.0570046057856</v>
      </c>
      <c r="S98" s="122">
        <f t="shared" si="15"/>
        <v>1111.3166851365711</v>
      </c>
      <c r="T98" s="122">
        <f t="shared" si="15"/>
        <v>1126.5504624202226</v>
      </c>
      <c r="U98" s="122">
        <f t="shared" si="15"/>
        <v>1217.6918100920805</v>
      </c>
      <c r="V98" s="122">
        <f t="shared" si="15"/>
        <v>1202.7135836582072</v>
      </c>
      <c r="W98" s="122">
        <f t="shared" si="15"/>
        <v>1502.393216405876</v>
      </c>
      <c r="DA98" s="130" t="s">
        <v>1705</v>
      </c>
    </row>
    <row r="99" spans="1:105" ht="12" customHeight="1" x14ac:dyDescent="0.25">
      <c r="A99" s="97" t="s">
        <v>53</v>
      </c>
      <c r="B99" s="98">
        <v>52.722185870097178</v>
      </c>
      <c r="C99" s="98">
        <v>63.546768969094821</v>
      </c>
      <c r="D99" s="98">
        <v>66.755198698561841</v>
      </c>
      <c r="E99" s="98">
        <v>79.713345709357839</v>
      </c>
      <c r="F99" s="98">
        <v>87.139992253835786</v>
      </c>
      <c r="G99" s="98">
        <v>171.29149001996299</v>
      </c>
      <c r="H99" s="98">
        <v>290.80481933732085</v>
      </c>
      <c r="I99" s="98">
        <v>416.30283903642766</v>
      </c>
      <c r="J99" s="98">
        <v>595.33886991498957</v>
      </c>
      <c r="K99" s="98">
        <v>732.00146395925515</v>
      </c>
      <c r="L99" s="98">
        <v>917.09760646789505</v>
      </c>
      <c r="M99" s="98">
        <v>762.55159097273793</v>
      </c>
      <c r="N99" s="98">
        <v>924.29038446757772</v>
      </c>
      <c r="O99" s="98">
        <v>1038.7663740276712</v>
      </c>
      <c r="P99" s="98">
        <v>877.86381478484066</v>
      </c>
      <c r="Q99" s="98">
        <v>980.32015984746056</v>
      </c>
      <c r="R99" s="98">
        <v>1106.0570046057856</v>
      </c>
      <c r="S99" s="98">
        <v>1111.3166851365711</v>
      </c>
      <c r="T99" s="98">
        <v>1126.5504624202226</v>
      </c>
      <c r="U99" s="98">
        <v>1217.6918100920805</v>
      </c>
      <c r="V99" s="98">
        <v>1202.7135836582072</v>
      </c>
      <c r="W99" s="98">
        <v>1502.393216405876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2.0590988363339151</v>
      </c>
      <c r="C100" s="122">
        <f t="shared" si="16"/>
        <v>2.4076647982171431</v>
      </c>
      <c r="D100" s="122">
        <f t="shared" si="16"/>
        <v>1.888535609925122</v>
      </c>
      <c r="E100" s="122">
        <f t="shared" si="16"/>
        <v>6.4017546543081778</v>
      </c>
      <c r="F100" s="122">
        <f t="shared" si="16"/>
        <v>2.1084666527726652</v>
      </c>
      <c r="G100" s="122">
        <f t="shared" si="16"/>
        <v>3.905946620119598</v>
      </c>
      <c r="H100" s="122">
        <f t="shared" si="16"/>
        <v>8.8032766098792088</v>
      </c>
      <c r="I100" s="122">
        <f t="shared" si="16"/>
        <v>6.6644348186412019</v>
      </c>
      <c r="J100" s="122">
        <f t="shared" si="16"/>
        <v>10.923483932761071</v>
      </c>
      <c r="K100" s="122">
        <f t="shared" si="16"/>
        <v>21.0333584080953</v>
      </c>
      <c r="L100" s="122">
        <f t="shared" si="16"/>
        <v>26.282287679830546</v>
      </c>
      <c r="M100" s="122">
        <f t="shared" si="16"/>
        <v>27.186218491224491</v>
      </c>
      <c r="N100" s="122">
        <f t="shared" si="16"/>
        <v>28.534002678731529</v>
      </c>
      <c r="O100" s="122">
        <f t="shared" si="16"/>
        <v>31.449693256923947</v>
      </c>
      <c r="P100" s="122">
        <f t="shared" si="16"/>
        <v>32.688255186096562</v>
      </c>
      <c r="Q100" s="122">
        <f t="shared" si="16"/>
        <v>35.320842471151686</v>
      </c>
      <c r="R100" s="122">
        <f t="shared" si="16"/>
        <v>45.32795526064092</v>
      </c>
      <c r="S100" s="122">
        <f t="shared" si="16"/>
        <v>44.449315361380322</v>
      </c>
      <c r="T100" s="122">
        <f t="shared" si="16"/>
        <v>49.180836921214734</v>
      </c>
      <c r="U100" s="122">
        <f t="shared" si="16"/>
        <v>59.271194735341147</v>
      </c>
      <c r="V100" s="122">
        <f t="shared" si="16"/>
        <v>77.726569813146156</v>
      </c>
      <c r="W100" s="122">
        <f t="shared" si="16"/>
        <v>91.541262790980937</v>
      </c>
      <c r="DA100" s="130" t="s">
        <v>1707</v>
      </c>
    </row>
    <row r="101" spans="1:105" ht="12" customHeight="1" x14ac:dyDescent="0.25">
      <c r="A101" s="97" t="s">
        <v>53</v>
      </c>
      <c r="B101" s="98">
        <v>2.0590988363339151</v>
      </c>
      <c r="C101" s="98">
        <v>2.4076647982171431</v>
      </c>
      <c r="D101" s="98">
        <v>1.888535609925122</v>
      </c>
      <c r="E101" s="98">
        <v>6.4017546543081778</v>
      </c>
      <c r="F101" s="98">
        <v>2.1084666527726652</v>
      </c>
      <c r="G101" s="98">
        <v>3.905946620119598</v>
      </c>
      <c r="H101" s="98">
        <v>8.8032766098792088</v>
      </c>
      <c r="I101" s="98">
        <v>6.6644348186412019</v>
      </c>
      <c r="J101" s="98">
        <v>10.923483932761071</v>
      </c>
      <c r="K101" s="98">
        <v>21.0333584080953</v>
      </c>
      <c r="L101" s="98">
        <v>26.282287679830546</v>
      </c>
      <c r="M101" s="98">
        <v>27.186218491224491</v>
      </c>
      <c r="N101" s="98">
        <v>28.534002678731529</v>
      </c>
      <c r="O101" s="98">
        <v>31.449693256923947</v>
      </c>
      <c r="P101" s="98">
        <v>32.688255186096562</v>
      </c>
      <c r="Q101" s="98">
        <v>35.320842471151686</v>
      </c>
      <c r="R101" s="98">
        <v>45.32795526064092</v>
      </c>
      <c r="S101" s="98">
        <v>44.449315361380322</v>
      </c>
      <c r="T101" s="98">
        <v>49.180836921214734</v>
      </c>
      <c r="U101" s="98">
        <v>59.271194735341147</v>
      </c>
      <c r="V101" s="98">
        <v>77.726569813146156</v>
      </c>
      <c r="W101" s="98">
        <v>91.541262790980937</v>
      </c>
      <c r="DA101" s="63" t="s">
        <v>1708</v>
      </c>
    </row>
    <row r="102" spans="1:105" ht="12" customHeight="1" x14ac:dyDescent="0.25">
      <c r="A102" s="121" t="s">
        <v>55</v>
      </c>
      <c r="B102" s="122">
        <v>13.535296108702211</v>
      </c>
      <c r="C102" s="122">
        <v>13.937053103223739</v>
      </c>
      <c r="D102" s="122">
        <v>16.171568920254185</v>
      </c>
      <c r="E102" s="122">
        <v>21.774077164268569</v>
      </c>
      <c r="F102" s="122">
        <v>32.889554668082695</v>
      </c>
      <c r="G102" s="122">
        <v>54.712025096530866</v>
      </c>
      <c r="H102" s="122">
        <v>94.791232967957697</v>
      </c>
      <c r="I102" s="122">
        <v>146.49558289747401</v>
      </c>
      <c r="J102" s="122">
        <v>200.85874824586281</v>
      </c>
      <c r="K102" s="122">
        <v>232.72199106690664</v>
      </c>
      <c r="L102" s="122">
        <v>298.34854406485761</v>
      </c>
      <c r="M102" s="122">
        <v>345.92632974683471</v>
      </c>
      <c r="N102" s="122">
        <v>396.3129849097204</v>
      </c>
      <c r="O102" s="122">
        <v>450.25545853686936</v>
      </c>
      <c r="P102" s="122">
        <v>442.2170492090716</v>
      </c>
      <c r="Q102" s="122">
        <v>497.91098406143004</v>
      </c>
      <c r="R102" s="122">
        <v>537.41146546777406</v>
      </c>
      <c r="S102" s="122">
        <v>610.93733547665101</v>
      </c>
      <c r="T102" s="122">
        <v>667.72601290574869</v>
      </c>
      <c r="U102" s="122">
        <v>721.27578195857586</v>
      </c>
      <c r="V102" s="122">
        <v>822.29098947417765</v>
      </c>
      <c r="W102" s="122">
        <v>854.86108993954736</v>
      </c>
      <c r="DA102" s="130" t="s">
        <v>1709</v>
      </c>
    </row>
    <row r="103" spans="1:105" ht="12" customHeight="1" x14ac:dyDescent="0.25">
      <c r="A103" s="97" t="s">
        <v>124</v>
      </c>
      <c r="B103" s="98">
        <v>1.6698087120404281</v>
      </c>
      <c r="C103" s="98">
        <v>1.7449483765633134</v>
      </c>
      <c r="D103" s="98">
        <v>1.9428900525422721</v>
      </c>
      <c r="E103" s="98">
        <v>2.2395510509366825</v>
      </c>
      <c r="F103" s="98">
        <v>3.3213536222177016</v>
      </c>
      <c r="G103" s="98">
        <v>5.8323673758210717</v>
      </c>
      <c r="H103" s="98">
        <v>8.9048634035116958</v>
      </c>
      <c r="I103" s="98">
        <v>12.86947812924072</v>
      </c>
      <c r="J103" s="98">
        <v>14.265435522117476</v>
      </c>
      <c r="K103" s="98">
        <v>17.368007470367733</v>
      </c>
      <c r="L103" s="98">
        <v>19.712539836230427</v>
      </c>
      <c r="M103" s="98">
        <v>21.642693170713009</v>
      </c>
      <c r="N103" s="98">
        <v>21.14392262162032</v>
      </c>
      <c r="O103" s="98">
        <v>21.183270294398778</v>
      </c>
      <c r="P103" s="98">
        <v>21.401187749614007</v>
      </c>
      <c r="Q103" s="98">
        <v>21.300004375798501</v>
      </c>
      <c r="R103" s="98">
        <v>22.013167350443332</v>
      </c>
      <c r="S103" s="98">
        <v>23.930198177488986</v>
      </c>
      <c r="T103" s="98">
        <v>25.633243842360979</v>
      </c>
      <c r="U103" s="98">
        <v>25.595134755586727</v>
      </c>
      <c r="V103" s="98">
        <v>27.344101764025311</v>
      </c>
      <c r="W103" s="98">
        <v>30.359324791250536</v>
      </c>
      <c r="DA103" s="63" t="s">
        <v>1710</v>
      </c>
    </row>
    <row r="104" spans="1:105" ht="12" customHeight="1" x14ac:dyDescent="0.25">
      <c r="A104" s="97" t="s">
        <v>123</v>
      </c>
      <c r="B104" s="98">
        <v>4.468931743238285E-4</v>
      </c>
      <c r="C104" s="98">
        <v>3.433862271325267E-4</v>
      </c>
      <c r="D104" s="98">
        <v>3.5295905716681308E-4</v>
      </c>
      <c r="E104" s="98">
        <v>4.405527400222159E-4</v>
      </c>
      <c r="F104" s="98">
        <v>8.0867302221839833E-4</v>
      </c>
      <c r="G104" s="98">
        <v>2.0097907425299377E-3</v>
      </c>
      <c r="H104" s="98">
        <v>3.5169189580540505E-3</v>
      </c>
      <c r="I104" s="98">
        <v>7.4486461051189428E-3</v>
      </c>
      <c r="J104" s="98">
        <v>8.0761977157389822E-3</v>
      </c>
      <c r="K104" s="98">
        <v>1.2027210757499057E-2</v>
      </c>
      <c r="L104" s="98">
        <v>1.8847387023671454E-2</v>
      </c>
      <c r="M104" s="98">
        <v>2.0730594721912188E-2</v>
      </c>
      <c r="N104" s="98">
        <v>1.9201209556030826E-2</v>
      </c>
      <c r="O104" s="98">
        <v>1.7470738754798106E-2</v>
      </c>
      <c r="P104" s="98">
        <v>2.1413831889697726E-2</v>
      </c>
      <c r="Q104" s="98">
        <v>2.1780635456765368E-2</v>
      </c>
      <c r="R104" s="98">
        <v>2.3978747217350167E-2</v>
      </c>
      <c r="S104" s="98">
        <v>2.7320705733409827E-2</v>
      </c>
      <c r="T104" s="98">
        <v>3.2314999707862509E-2</v>
      </c>
      <c r="U104" s="98">
        <v>3.2513572671834606E-2</v>
      </c>
      <c r="V104" s="98">
        <v>3.2745089706322075E-2</v>
      </c>
      <c r="W104" s="98">
        <v>4.0866442611577174E-2</v>
      </c>
      <c r="DA104" s="63" t="s">
        <v>1711</v>
      </c>
    </row>
    <row r="105" spans="1:105" ht="12" customHeight="1" x14ac:dyDescent="0.25">
      <c r="A105" s="100" t="s">
        <v>50</v>
      </c>
      <c r="B105" s="101">
        <v>1.6615949890608537E-4</v>
      </c>
      <c r="C105" s="101">
        <v>1.1609878068910429E-4</v>
      </c>
      <c r="D105" s="101">
        <v>1.0955335395033109E-4</v>
      </c>
      <c r="E105" s="101">
        <v>1.4957202522039985E-4</v>
      </c>
      <c r="F105" s="101">
        <v>2.6498691574368356E-4</v>
      </c>
      <c r="G105" s="101">
        <v>6.0518393402437555E-4</v>
      </c>
      <c r="H105" s="101">
        <v>1.0140241060802874E-3</v>
      </c>
      <c r="I105" s="101">
        <v>2.5356281058379134E-3</v>
      </c>
      <c r="J105" s="101">
        <v>2.5677771156046268E-3</v>
      </c>
      <c r="K105" s="101">
        <v>3.5359541255026946E-3</v>
      </c>
      <c r="L105" s="101">
        <v>1.0567450777780457E-2</v>
      </c>
      <c r="M105" s="101">
        <v>5.7870604390705162E-3</v>
      </c>
      <c r="N105" s="101">
        <v>6.6055288815971601E-3</v>
      </c>
      <c r="O105" s="101">
        <v>6.2309492728662794E-3</v>
      </c>
      <c r="P105" s="101">
        <v>5.5502587438252425E-3</v>
      </c>
      <c r="Q105" s="101">
        <v>6.3031645009452558E-3</v>
      </c>
      <c r="R105" s="101">
        <v>6.3372027667280067E-3</v>
      </c>
      <c r="S105" s="101">
        <v>7.8416782709420148E-3</v>
      </c>
      <c r="T105" s="101">
        <v>9.0358292363904944E-3</v>
      </c>
      <c r="U105" s="101">
        <v>8.3436811148172516E-3</v>
      </c>
      <c r="V105" s="101">
        <v>8.678566381024955E-3</v>
      </c>
      <c r="W105" s="101">
        <v>1.0908759680106057E-2</v>
      </c>
      <c r="DA105" s="131" t="s">
        <v>1712</v>
      </c>
    </row>
    <row r="106" spans="1:105" ht="12" customHeight="1" x14ac:dyDescent="0.25">
      <c r="A106" s="103" t="s">
        <v>52</v>
      </c>
      <c r="B106" s="104">
        <v>2.8073367541774313E-4</v>
      </c>
      <c r="C106" s="104">
        <v>2.2728744644342241E-4</v>
      </c>
      <c r="D106" s="104">
        <v>2.4340570321648196E-4</v>
      </c>
      <c r="E106" s="104">
        <v>2.9098071480181608E-4</v>
      </c>
      <c r="F106" s="104">
        <v>5.4368610647471472E-4</v>
      </c>
      <c r="G106" s="104">
        <v>1.4046068085055621E-3</v>
      </c>
      <c r="H106" s="104">
        <v>2.5028948519737631E-3</v>
      </c>
      <c r="I106" s="104">
        <v>4.9130179992810299E-3</v>
      </c>
      <c r="J106" s="104">
        <v>5.5084206001343554E-3</v>
      </c>
      <c r="K106" s="104">
        <v>8.4912566319963623E-3</v>
      </c>
      <c r="L106" s="104">
        <v>8.279936245890995E-3</v>
      </c>
      <c r="M106" s="104">
        <v>1.4943534282841672E-2</v>
      </c>
      <c r="N106" s="104">
        <v>1.2595680674433665E-2</v>
      </c>
      <c r="O106" s="104">
        <v>1.1239789481931826E-2</v>
      </c>
      <c r="P106" s="104">
        <v>1.5863573145872483E-2</v>
      </c>
      <c r="Q106" s="104">
        <v>1.5477470955820111E-2</v>
      </c>
      <c r="R106" s="104">
        <v>1.764154445062216E-2</v>
      </c>
      <c r="S106" s="104">
        <v>1.9479027462467813E-2</v>
      </c>
      <c r="T106" s="104">
        <v>2.3279170471472016E-2</v>
      </c>
      <c r="U106" s="104">
        <v>2.4169891557017355E-2</v>
      </c>
      <c r="V106" s="104">
        <v>2.4066523325297122E-2</v>
      </c>
      <c r="W106" s="104">
        <v>2.9957682931471115E-2</v>
      </c>
      <c r="DA106" s="132" t="s">
        <v>1713</v>
      </c>
    </row>
    <row r="107" spans="1:105" ht="12" customHeight="1" x14ac:dyDescent="0.25">
      <c r="A107" s="106" t="s">
        <v>122</v>
      </c>
      <c r="B107" s="101">
        <v>11.534018237291864</v>
      </c>
      <c r="C107" s="101">
        <v>11.869885007717345</v>
      </c>
      <c r="D107" s="101">
        <v>13.876961649762414</v>
      </c>
      <c r="E107" s="101">
        <v>19.020625671190345</v>
      </c>
      <c r="F107" s="101">
        <v>28.727831517496803</v>
      </c>
      <c r="G107" s="101">
        <v>47.23511100346542</v>
      </c>
      <c r="H107" s="101">
        <v>82.205430767604796</v>
      </c>
      <c r="I107" s="101">
        <v>125.84113362470728</v>
      </c>
      <c r="J107" s="101">
        <v>175.28405543444984</v>
      </c>
      <c r="K107" s="101">
        <v>201.20931583107617</v>
      </c>
      <c r="L107" s="101">
        <v>253.21151310680722</v>
      </c>
      <c r="M107" s="101">
        <v>294.22752151548679</v>
      </c>
      <c r="N107" s="101">
        <v>339.34892158319224</v>
      </c>
      <c r="O107" s="101">
        <v>389.49764567990837</v>
      </c>
      <c r="P107" s="101">
        <v>381.03247016865242</v>
      </c>
      <c r="Q107" s="101">
        <v>429.78846819302578</v>
      </c>
      <c r="R107" s="101">
        <v>462.88451360600618</v>
      </c>
      <c r="S107" s="101">
        <v>526.19577433395443</v>
      </c>
      <c r="T107" s="101">
        <v>569.95008974717302</v>
      </c>
      <c r="U107" s="101">
        <v>614.64033993929399</v>
      </c>
      <c r="V107" s="101">
        <v>704.01756690495131</v>
      </c>
      <c r="W107" s="101">
        <v>725.07342631778238</v>
      </c>
      <c r="DA107" s="131" t="s">
        <v>1714</v>
      </c>
    </row>
    <row r="108" spans="1:105" ht="12" customHeight="1" x14ac:dyDescent="0.25">
      <c r="A108" s="107" t="s">
        <v>121</v>
      </c>
      <c r="B108" s="104">
        <v>0.33102226619559394</v>
      </c>
      <c r="C108" s="104">
        <v>0.3218763327159494</v>
      </c>
      <c r="D108" s="104">
        <v>0.35136425889233092</v>
      </c>
      <c r="E108" s="104">
        <v>0.51345988940151877</v>
      </c>
      <c r="F108" s="104">
        <v>0.83956085534597358</v>
      </c>
      <c r="G108" s="104">
        <v>1.6425369265018461</v>
      </c>
      <c r="H108" s="104">
        <v>3.677421877883142</v>
      </c>
      <c r="I108" s="104">
        <v>7.777522497420887</v>
      </c>
      <c r="J108" s="104">
        <v>11.301181091579773</v>
      </c>
      <c r="K108" s="104">
        <v>14.132640554705224</v>
      </c>
      <c r="L108" s="104">
        <v>25.405643734796314</v>
      </c>
      <c r="M108" s="104">
        <v>30.035384465913026</v>
      </c>
      <c r="N108" s="104">
        <v>35.800939495351855</v>
      </c>
      <c r="O108" s="104">
        <v>39.557071823807377</v>
      </c>
      <c r="P108" s="104">
        <v>39.761977458915432</v>
      </c>
      <c r="Q108" s="104">
        <v>46.800730857149013</v>
      </c>
      <c r="R108" s="104">
        <v>52.489805764107217</v>
      </c>
      <c r="S108" s="104">
        <v>60.784042259474198</v>
      </c>
      <c r="T108" s="104">
        <v>72.110364316506761</v>
      </c>
      <c r="U108" s="104">
        <v>81.007793691023323</v>
      </c>
      <c r="V108" s="104">
        <v>90.896575715494663</v>
      </c>
      <c r="W108" s="104">
        <v>99.387472387902932</v>
      </c>
      <c r="DA108" s="132" t="s">
        <v>1715</v>
      </c>
    </row>
    <row r="109" spans="1:105" ht="12" customHeight="1" x14ac:dyDescent="0.25">
      <c r="A109" s="108" t="s">
        <v>53</v>
      </c>
      <c r="B109" s="98">
        <v>0.1144831053843777</v>
      </c>
      <c r="C109" s="98">
        <v>0.10036648424106576</v>
      </c>
      <c r="D109" s="98">
        <v>0.1002784369700177</v>
      </c>
      <c r="E109" s="98">
        <v>0.16048276438535253</v>
      </c>
      <c r="F109" s="98">
        <v>0.25435619092976092</v>
      </c>
      <c r="G109" s="98">
        <v>0.45715177754864117</v>
      </c>
      <c r="H109" s="98">
        <v>0.97970222678162977</v>
      </c>
      <c r="I109" s="98">
        <v>2.4636675829626915</v>
      </c>
      <c r="J109" s="98">
        <v>3.3383176442745905</v>
      </c>
      <c r="K109" s="98">
        <v>3.8502804633326329</v>
      </c>
      <c r="L109" s="98">
        <v>13.604226833870845</v>
      </c>
      <c r="M109" s="98">
        <v>7.7853216316891052</v>
      </c>
      <c r="N109" s="98">
        <v>11.522841467183351</v>
      </c>
      <c r="O109" s="98">
        <v>13.195713316577182</v>
      </c>
      <c r="P109" s="98">
        <v>9.7557194935359259</v>
      </c>
      <c r="Q109" s="98">
        <v>12.989388099311078</v>
      </c>
      <c r="R109" s="98">
        <v>13.484502810021091</v>
      </c>
      <c r="S109" s="98">
        <v>17.294098425239234</v>
      </c>
      <c r="T109" s="98">
        <v>20.247173420742996</v>
      </c>
      <c r="U109" s="98">
        <v>20.957679348462037</v>
      </c>
      <c r="V109" s="98">
        <v>24.246127731907333</v>
      </c>
      <c r="W109" s="98">
        <v>26.95120223502192</v>
      </c>
      <c r="DA109" s="63" t="s">
        <v>1716</v>
      </c>
    </row>
    <row r="110" spans="1:105" ht="12" customHeight="1" x14ac:dyDescent="0.25">
      <c r="A110" s="108" t="s">
        <v>52</v>
      </c>
      <c r="B110" s="98">
        <v>0.21653916081121624</v>
      </c>
      <c r="C110" s="98">
        <v>0.22150984847488367</v>
      </c>
      <c r="D110" s="98">
        <v>0.25108582192231321</v>
      </c>
      <c r="E110" s="98">
        <v>0.35297712501616624</v>
      </c>
      <c r="F110" s="98">
        <v>0.58520466441621266</v>
      </c>
      <c r="G110" s="98">
        <v>1.185385148953205</v>
      </c>
      <c r="H110" s="98">
        <v>2.697719651101512</v>
      </c>
      <c r="I110" s="98">
        <v>5.3138549144581955</v>
      </c>
      <c r="J110" s="98">
        <v>7.9628634473051818</v>
      </c>
      <c r="K110" s="98">
        <v>10.282360091372592</v>
      </c>
      <c r="L110" s="98">
        <v>11.801416900925467</v>
      </c>
      <c r="M110" s="98">
        <v>22.250062834223922</v>
      </c>
      <c r="N110" s="98">
        <v>24.2780980281685</v>
      </c>
      <c r="O110" s="98">
        <v>26.361358507230197</v>
      </c>
      <c r="P110" s="98">
        <v>30.006257965379504</v>
      </c>
      <c r="Q110" s="98">
        <v>33.811342757837934</v>
      </c>
      <c r="R110" s="98">
        <v>39.005302954086126</v>
      </c>
      <c r="S110" s="98">
        <v>43.489943834234964</v>
      </c>
      <c r="T110" s="98">
        <v>51.863190895763765</v>
      </c>
      <c r="U110" s="98">
        <v>60.05011434256128</v>
      </c>
      <c r="V110" s="98">
        <v>66.650447983587327</v>
      </c>
      <c r="W110" s="98">
        <v>72.436270152881008</v>
      </c>
      <c r="DA110" s="63" t="s">
        <v>1717</v>
      </c>
    </row>
    <row r="111" spans="1:105" ht="12" customHeight="1" x14ac:dyDescent="0.25">
      <c r="A111" s="121" t="s">
        <v>54</v>
      </c>
      <c r="B111" s="122">
        <v>8.2472071100809607</v>
      </c>
      <c r="C111" s="122">
        <v>8.9361592908101777</v>
      </c>
      <c r="D111" s="122">
        <v>10.515170420232462</v>
      </c>
      <c r="E111" s="122">
        <v>13.063144606845897</v>
      </c>
      <c r="F111" s="122">
        <v>17.951378842029619</v>
      </c>
      <c r="G111" s="122">
        <v>32.707034202159733</v>
      </c>
      <c r="H111" s="122">
        <v>55.519692345887151</v>
      </c>
      <c r="I111" s="122">
        <v>88.910206735817809</v>
      </c>
      <c r="J111" s="122">
        <v>120.68047389211145</v>
      </c>
      <c r="K111" s="122">
        <v>126.01120398450652</v>
      </c>
      <c r="L111" s="122">
        <v>181.12699427713022</v>
      </c>
      <c r="M111" s="122">
        <v>196.15811478195616</v>
      </c>
      <c r="N111" s="122">
        <v>221.14350600845424</v>
      </c>
      <c r="O111" s="122">
        <v>243.11300049199968</v>
      </c>
      <c r="P111" s="122">
        <v>237.27395046255492</v>
      </c>
      <c r="Q111" s="122">
        <v>264.8486125179918</v>
      </c>
      <c r="R111" s="122">
        <v>272.5034040840323</v>
      </c>
      <c r="S111" s="122">
        <v>309.10832265670444</v>
      </c>
      <c r="T111" s="122">
        <v>332.86002861098257</v>
      </c>
      <c r="U111" s="122">
        <v>356.5076482229137</v>
      </c>
      <c r="V111" s="122">
        <v>405.50617671242003</v>
      </c>
      <c r="W111" s="122">
        <v>404.79536555259182</v>
      </c>
      <c r="DA111" s="130" t="s">
        <v>1718</v>
      </c>
    </row>
    <row r="112" spans="1:105" ht="12" customHeight="1" x14ac:dyDescent="0.25">
      <c r="A112" s="97" t="s">
        <v>50</v>
      </c>
      <c r="B112" s="98">
        <v>4.2962200558787487</v>
      </c>
      <c r="C112" s="98">
        <v>4.4397090153885816</v>
      </c>
      <c r="D112" s="98">
        <v>5.3133486571072712</v>
      </c>
      <c r="E112" s="98">
        <v>6.4885989890060092</v>
      </c>
      <c r="F112" s="98">
        <v>10.029284076576715</v>
      </c>
      <c r="G112" s="98">
        <v>16.697342448038722</v>
      </c>
      <c r="H112" s="98">
        <v>25.79420714602378</v>
      </c>
      <c r="I112" s="98">
        <v>40.251581339532642</v>
      </c>
      <c r="J112" s="98">
        <v>48.897738339014488</v>
      </c>
      <c r="K112" s="98">
        <v>60.673722390439764</v>
      </c>
      <c r="L112" s="98">
        <v>72.741526332777681</v>
      </c>
      <c r="M112" s="98">
        <v>83.16954050421279</v>
      </c>
      <c r="N112" s="98">
        <v>87.469547295997813</v>
      </c>
      <c r="O112" s="98">
        <v>93.108972063118784</v>
      </c>
      <c r="P112" s="98">
        <v>100.0228469166084</v>
      </c>
      <c r="Q112" s="98">
        <v>102.45569922814155</v>
      </c>
      <c r="R112" s="98">
        <v>94.824559992860316</v>
      </c>
      <c r="S112" s="98">
        <v>104.94886533791556</v>
      </c>
      <c r="T112" s="98">
        <v>109.85744033295475</v>
      </c>
      <c r="U112" s="98">
        <v>114.25828905394712</v>
      </c>
      <c r="V112" s="98">
        <v>128.25364096685288</v>
      </c>
      <c r="W112" s="98">
        <v>121.47026518470837</v>
      </c>
      <c r="DA112" s="63" t="s">
        <v>1719</v>
      </c>
    </row>
    <row r="113" spans="1:105" ht="12" customHeight="1" x14ac:dyDescent="0.25">
      <c r="A113" s="109" t="s">
        <v>120</v>
      </c>
      <c r="B113" s="33">
        <v>3.9509870542022116</v>
      </c>
      <c r="C113" s="33">
        <v>4.496450275421596</v>
      </c>
      <c r="D113" s="33">
        <v>5.2018217631251895</v>
      </c>
      <c r="E113" s="33">
        <v>6.5745456178398882</v>
      </c>
      <c r="F113" s="33">
        <v>7.9220947654529024</v>
      </c>
      <c r="G113" s="33">
        <v>16.009691754121008</v>
      </c>
      <c r="H113" s="33">
        <v>29.725485199863368</v>
      </c>
      <c r="I113" s="33">
        <v>48.65862539628516</v>
      </c>
      <c r="J113" s="33">
        <v>71.782735553096956</v>
      </c>
      <c r="K113" s="33">
        <v>65.337481594066759</v>
      </c>
      <c r="L113" s="33">
        <v>108.38546794435256</v>
      </c>
      <c r="M113" s="33">
        <v>112.98857427774337</v>
      </c>
      <c r="N113" s="33">
        <v>133.67395871245643</v>
      </c>
      <c r="O113" s="33">
        <v>150.0040284288809</v>
      </c>
      <c r="P113" s="33">
        <v>137.25110354594651</v>
      </c>
      <c r="Q113" s="33">
        <v>162.39291328985024</v>
      </c>
      <c r="R113" s="33">
        <v>177.67884409117198</v>
      </c>
      <c r="S113" s="33">
        <v>204.15945731878887</v>
      </c>
      <c r="T113" s="33">
        <v>223.00258827802784</v>
      </c>
      <c r="U113" s="33">
        <v>242.24935916896658</v>
      </c>
      <c r="V113" s="33">
        <v>277.25253574556712</v>
      </c>
      <c r="W113" s="33">
        <v>283.32510036788346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91.851691030262472</v>
      </c>
      <c r="C115" s="117">
        <f t="shared" si="17"/>
        <v>109.942717457399</v>
      </c>
      <c r="D115" s="117">
        <f t="shared" si="17"/>
        <v>119.45756217576877</v>
      </c>
      <c r="E115" s="117">
        <f t="shared" si="17"/>
        <v>159.88392283958237</v>
      </c>
      <c r="F115" s="117">
        <f t="shared" si="17"/>
        <v>184.33010818599433</v>
      </c>
      <c r="G115" s="117">
        <f t="shared" si="17"/>
        <v>380.11239042292902</v>
      </c>
      <c r="H115" s="117">
        <f t="shared" si="17"/>
        <v>691.65002856620606</v>
      </c>
      <c r="I115" s="117">
        <f t="shared" si="17"/>
        <v>1035.1942670853293</v>
      </c>
      <c r="J115" s="117">
        <f t="shared" si="17"/>
        <v>1527.6571181556048</v>
      </c>
      <c r="K115" s="117">
        <f t="shared" si="17"/>
        <v>1927.7359857177426</v>
      </c>
      <c r="L115" s="117">
        <f t="shared" si="17"/>
        <v>2499.1970836131309</v>
      </c>
      <c r="M115" s="117">
        <f t="shared" si="17"/>
        <v>2236.1752339973323</v>
      </c>
      <c r="N115" s="117">
        <f t="shared" si="17"/>
        <v>2721.5687310541325</v>
      </c>
      <c r="O115" s="117">
        <f t="shared" si="17"/>
        <v>3126.277809677676</v>
      </c>
      <c r="P115" s="117">
        <f t="shared" si="17"/>
        <v>2806.2535099783504</v>
      </c>
      <c r="Q115" s="117">
        <f t="shared" si="17"/>
        <v>3226.4206090361627</v>
      </c>
      <c r="R115" s="117">
        <f t="shared" ref="R115:V115" si="18">R116+R118+R120+R129</f>
        <v>3737.4709546970012</v>
      </c>
      <c r="S115" s="117">
        <f t="shared" si="18"/>
        <v>3953.6052876952772</v>
      </c>
      <c r="T115" s="117">
        <f t="shared" si="18"/>
        <v>4213.0458979350378</v>
      </c>
      <c r="U115" s="117">
        <f t="shared" si="18"/>
        <v>4736.5257518481912</v>
      </c>
      <c r="V115" s="117">
        <f t="shared" si="18"/>
        <v>5039.4160420600556</v>
      </c>
      <c r="W115" s="117">
        <f t="shared" ref="W115" si="19">W116+W118+W120+W129</f>
        <v>6248.7023050580965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73.352111160639694</v>
      </c>
      <c r="C116" s="122">
        <f t="shared" si="20"/>
        <v>89.841799080214571</v>
      </c>
      <c r="D116" s="122">
        <f t="shared" si="20"/>
        <v>97.436103183848672</v>
      </c>
      <c r="E116" s="122">
        <f t="shared" si="20"/>
        <v>122.6241828737808</v>
      </c>
      <c r="F116" s="122">
        <f t="shared" si="20"/>
        <v>144.39588219364666</v>
      </c>
      <c r="G116" s="122">
        <f t="shared" si="20"/>
        <v>309.48787867000595</v>
      </c>
      <c r="H116" s="122">
        <f t="shared" si="20"/>
        <v>562.56956568297869</v>
      </c>
      <c r="I116" s="122">
        <f t="shared" si="20"/>
        <v>850.01608065293658</v>
      </c>
      <c r="J116" s="122">
        <f t="shared" si="20"/>
        <v>1267.4477263208369</v>
      </c>
      <c r="K116" s="122">
        <f t="shared" si="20"/>
        <v>1612.397078748593</v>
      </c>
      <c r="L116" s="122">
        <f t="shared" si="20"/>
        <v>2079.151088841068</v>
      </c>
      <c r="M116" s="122">
        <f t="shared" si="20"/>
        <v>1765.0862427354209</v>
      </c>
      <c r="N116" s="122">
        <f t="shared" si="20"/>
        <v>2188.713772257775</v>
      </c>
      <c r="O116" s="122">
        <f t="shared" si="20"/>
        <v>2524.6659441050579</v>
      </c>
      <c r="P116" s="122">
        <f t="shared" si="20"/>
        <v>2205.3294209757264</v>
      </c>
      <c r="Q116" s="122">
        <f t="shared" si="20"/>
        <v>2544.9482767864115</v>
      </c>
      <c r="R116" s="122">
        <f t="shared" si="20"/>
        <v>2972.4020604957245</v>
      </c>
      <c r="S116" s="122">
        <f t="shared" si="20"/>
        <v>3095.8032715510171</v>
      </c>
      <c r="T116" s="122">
        <f t="shared" si="20"/>
        <v>3263.1044607005297</v>
      </c>
      <c r="U116" s="122">
        <f t="shared" si="20"/>
        <v>3674.5197550619869</v>
      </c>
      <c r="V116" s="122">
        <f t="shared" si="20"/>
        <v>3776.3560600124601</v>
      </c>
      <c r="W116" s="122">
        <f t="shared" si="20"/>
        <v>4888.5313935339864</v>
      </c>
      <c r="DA116" s="130" t="s">
        <v>1873</v>
      </c>
    </row>
    <row r="117" spans="1:105" ht="12" customHeight="1" x14ac:dyDescent="0.25">
      <c r="A117" s="97" t="s">
        <v>53</v>
      </c>
      <c r="B117" s="98">
        <v>73.352111160639694</v>
      </c>
      <c r="C117" s="98">
        <v>89.841799080214571</v>
      </c>
      <c r="D117" s="98">
        <v>97.436103183848672</v>
      </c>
      <c r="E117" s="98">
        <v>122.6241828737808</v>
      </c>
      <c r="F117" s="98">
        <v>144.39588219364666</v>
      </c>
      <c r="G117" s="98">
        <v>309.48787867000595</v>
      </c>
      <c r="H117" s="98">
        <v>562.56956568297869</v>
      </c>
      <c r="I117" s="98">
        <v>850.01608065293658</v>
      </c>
      <c r="J117" s="98">
        <v>1267.4477263208369</v>
      </c>
      <c r="K117" s="98">
        <v>1612.397078748593</v>
      </c>
      <c r="L117" s="98">
        <v>2079.151088841068</v>
      </c>
      <c r="M117" s="98">
        <v>1765.0862427354209</v>
      </c>
      <c r="N117" s="98">
        <v>2188.713772257775</v>
      </c>
      <c r="O117" s="98">
        <v>2524.6659441050579</v>
      </c>
      <c r="P117" s="98">
        <v>2205.3294209757264</v>
      </c>
      <c r="Q117" s="98">
        <v>2544.9482767864115</v>
      </c>
      <c r="R117" s="98">
        <v>2972.4020604957245</v>
      </c>
      <c r="S117" s="98">
        <v>3095.8032715510171</v>
      </c>
      <c r="T117" s="98">
        <v>3263.1044607005297</v>
      </c>
      <c r="U117" s="98">
        <v>3674.5197550619869</v>
      </c>
      <c r="V117" s="98">
        <v>3776.3560600124601</v>
      </c>
      <c r="W117" s="98">
        <v>4888.5313935339864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3.7331573555063757</v>
      </c>
      <c r="C118" s="122">
        <f t="shared" si="21"/>
        <v>4.4712728337793974</v>
      </c>
      <c r="D118" s="122">
        <f t="shared" si="21"/>
        <v>3.6759235437742186</v>
      </c>
      <c r="E118" s="122">
        <f t="shared" si="21"/>
        <v>13.105127902902872</v>
      </c>
      <c r="F118" s="122">
        <f t="shared" si="21"/>
        <v>4.6231387157540844</v>
      </c>
      <c r="G118" s="122">
        <f t="shared" si="21"/>
        <v>9.372438228254758</v>
      </c>
      <c r="H118" s="122">
        <f t="shared" si="21"/>
        <v>22.79903454642017</v>
      </c>
      <c r="I118" s="122">
        <f t="shared" si="21"/>
        <v>17.909254106129868</v>
      </c>
      <c r="J118" s="122">
        <f t="shared" si="21"/>
        <v>30.10140390293267</v>
      </c>
      <c r="K118" s="122">
        <f t="shared" si="21"/>
        <v>59.596300159084578</v>
      </c>
      <c r="L118" s="122">
        <f t="shared" si="21"/>
        <v>75.839403347306245</v>
      </c>
      <c r="M118" s="122">
        <f t="shared" si="21"/>
        <v>79.514868309760132</v>
      </c>
      <c r="N118" s="122">
        <f t="shared" si="21"/>
        <v>84.73282742504631</v>
      </c>
      <c r="O118" s="122">
        <f t="shared" si="21"/>
        <v>95.800236211041238</v>
      </c>
      <c r="P118" s="122">
        <f t="shared" si="21"/>
        <v>102.35413638282462</v>
      </c>
      <c r="Q118" s="122">
        <f t="shared" si="21"/>
        <v>115.5826744541999</v>
      </c>
      <c r="R118" s="122">
        <f t="shared" si="21"/>
        <v>156.22518415169176</v>
      </c>
      <c r="S118" s="122">
        <f t="shared" si="21"/>
        <v>159.66955978978498</v>
      </c>
      <c r="T118" s="122">
        <f t="shared" si="21"/>
        <v>181.95814822079603</v>
      </c>
      <c r="U118" s="122">
        <f t="shared" si="21"/>
        <v>225.05508496701731</v>
      </c>
      <c r="V118" s="122">
        <f t="shared" si="21"/>
        <v>300.14480258570291</v>
      </c>
      <c r="W118" s="122">
        <f t="shared" si="21"/>
        <v>360.94549569284754</v>
      </c>
      <c r="DA118" s="130" t="s">
        <v>1875</v>
      </c>
    </row>
    <row r="119" spans="1:105" ht="12" customHeight="1" x14ac:dyDescent="0.25">
      <c r="A119" s="97" t="s">
        <v>53</v>
      </c>
      <c r="B119" s="98">
        <v>3.7331573555063757</v>
      </c>
      <c r="C119" s="98">
        <v>4.4712728337793974</v>
      </c>
      <c r="D119" s="98">
        <v>3.6759235437742186</v>
      </c>
      <c r="E119" s="98">
        <v>13.105127902902872</v>
      </c>
      <c r="F119" s="98">
        <v>4.6231387157540844</v>
      </c>
      <c r="G119" s="98">
        <v>9.372438228254758</v>
      </c>
      <c r="H119" s="98">
        <v>22.79903454642017</v>
      </c>
      <c r="I119" s="98">
        <v>17.909254106129868</v>
      </c>
      <c r="J119" s="98">
        <v>30.10140390293267</v>
      </c>
      <c r="K119" s="98">
        <v>59.596300159084578</v>
      </c>
      <c r="L119" s="98">
        <v>75.839403347306245</v>
      </c>
      <c r="M119" s="98">
        <v>79.514868309760132</v>
      </c>
      <c r="N119" s="98">
        <v>84.73282742504631</v>
      </c>
      <c r="O119" s="98">
        <v>95.800236211041238</v>
      </c>
      <c r="P119" s="98">
        <v>102.35413638282462</v>
      </c>
      <c r="Q119" s="98">
        <v>115.5826744541999</v>
      </c>
      <c r="R119" s="98">
        <v>156.22518415169176</v>
      </c>
      <c r="S119" s="98">
        <v>159.66955978978498</v>
      </c>
      <c r="T119" s="98">
        <v>181.95814822079603</v>
      </c>
      <c r="U119" s="98">
        <v>225.05508496701731</v>
      </c>
      <c r="V119" s="98">
        <v>300.14480258570291</v>
      </c>
      <c r="W119" s="98">
        <v>360.94549569284754</v>
      </c>
      <c r="DA119" s="63" t="s">
        <v>1876</v>
      </c>
    </row>
    <row r="120" spans="1:105" ht="12" customHeight="1" x14ac:dyDescent="0.25">
      <c r="A120" s="121" t="s">
        <v>55</v>
      </c>
      <c r="B120" s="122">
        <v>9.1310645245189086</v>
      </c>
      <c r="C120" s="122">
        <v>9.4712604775862097</v>
      </c>
      <c r="D120" s="122">
        <v>11.084833926479311</v>
      </c>
      <c r="E120" s="122">
        <v>15.082187713722725</v>
      </c>
      <c r="F120" s="122">
        <v>22.969627411081127</v>
      </c>
      <c r="G120" s="122">
        <v>38.458342049948442</v>
      </c>
      <c r="H120" s="122">
        <v>67.118141150754695</v>
      </c>
      <c r="I120" s="122">
        <v>104.31243062504247</v>
      </c>
      <c r="J120" s="122">
        <v>143.6578119997809</v>
      </c>
      <c r="K120" s="122">
        <v>166.9321682188928</v>
      </c>
      <c r="L120" s="122">
        <v>214.09877692055963</v>
      </c>
      <c r="M120" s="122">
        <v>251.23927270751858</v>
      </c>
      <c r="N120" s="122">
        <v>288.64088405699408</v>
      </c>
      <c r="O120" s="122">
        <v>329.57032982381651</v>
      </c>
      <c r="P120" s="122">
        <v>327.52845113082765</v>
      </c>
      <c r="Q120" s="122">
        <v>372.56952840409417</v>
      </c>
      <c r="R120" s="122">
        <v>406.90280408155854</v>
      </c>
      <c r="S120" s="122">
        <v>467.03577661966028</v>
      </c>
      <c r="T120" s="122">
        <v>516.50302400383248</v>
      </c>
      <c r="U120" s="122">
        <v>564.36649703610817</v>
      </c>
      <c r="V120" s="122">
        <v>649.28398354544277</v>
      </c>
      <c r="W120" s="122">
        <v>681.49815844788827</v>
      </c>
      <c r="DA120" s="130" t="s">
        <v>1877</v>
      </c>
    </row>
    <row r="121" spans="1:105" ht="12" customHeight="1" x14ac:dyDescent="0.25">
      <c r="A121" s="97" t="s">
        <v>124</v>
      </c>
      <c r="B121" s="98">
        <v>1.0112058220932603</v>
      </c>
      <c r="C121" s="98">
        <v>1.06432012218948</v>
      </c>
      <c r="D121" s="98">
        <v>1.1931142753926138</v>
      </c>
      <c r="E121" s="98">
        <v>1.3865732794177144</v>
      </c>
      <c r="F121" s="98">
        <v>2.075918889616708</v>
      </c>
      <c r="G121" s="98">
        <v>3.6750758078052632</v>
      </c>
      <c r="H121" s="98">
        <v>5.6383272808551768</v>
      </c>
      <c r="I121" s="98">
        <v>8.1736521411002379</v>
      </c>
      <c r="J121" s="98">
        <v>9.0789733370881809</v>
      </c>
      <c r="K121" s="98">
        <v>11.090786459923077</v>
      </c>
      <c r="L121" s="98">
        <v>12.6240839182526</v>
      </c>
      <c r="M121" s="98">
        <v>13.917710873758207</v>
      </c>
      <c r="N121" s="98">
        <v>13.701320384287939</v>
      </c>
      <c r="O121" s="98">
        <v>13.935563369728133</v>
      </c>
      <c r="P121" s="98">
        <v>14.406914812827832</v>
      </c>
      <c r="Q121" s="98">
        <v>14.726216883775972</v>
      </c>
      <c r="R121" s="98">
        <v>15.629876693404427</v>
      </c>
      <c r="S121" s="98">
        <v>17.482592098383474</v>
      </c>
      <c r="T121" s="98">
        <v>19.187741082878258</v>
      </c>
      <c r="U121" s="98">
        <v>19.597888965854189</v>
      </c>
      <c r="V121" s="98">
        <v>21.392007268788657</v>
      </c>
      <c r="W121" s="98">
        <v>24.224484632774708</v>
      </c>
      <c r="DA121" s="63" t="s">
        <v>1878</v>
      </c>
    </row>
    <row r="122" spans="1:105" ht="12" customHeight="1" x14ac:dyDescent="0.25">
      <c r="A122" s="97" t="s">
        <v>123</v>
      </c>
      <c r="B122" s="98">
        <v>3.8135684948456056E-4</v>
      </c>
      <c r="C122" s="98">
        <v>2.9759475896624053E-4</v>
      </c>
      <c r="D122" s="98">
        <v>3.10339068754404E-4</v>
      </c>
      <c r="E122" s="98">
        <v>3.8290731487663706E-4</v>
      </c>
      <c r="F122" s="98">
        <v>7.0927350976227228E-4</v>
      </c>
      <c r="G122" s="98">
        <v>1.7867349843889587E-3</v>
      </c>
      <c r="H122" s="98">
        <v>3.1459655702701173E-3</v>
      </c>
      <c r="I122" s="98">
        <v>6.5265383322723703E-3</v>
      </c>
      <c r="J122" s="98">
        <v>7.1443719071418686E-3</v>
      </c>
      <c r="K122" s="98">
        <v>1.0754471584908869E-2</v>
      </c>
      <c r="L122" s="98">
        <v>1.507455555959613E-2</v>
      </c>
      <c r="M122" s="98">
        <v>1.8682375879318706E-2</v>
      </c>
      <c r="N122" s="98">
        <v>1.686946015010576E-2</v>
      </c>
      <c r="O122" s="98">
        <v>1.5277531916891626E-2</v>
      </c>
      <c r="P122" s="98">
        <v>1.960267481677978E-2</v>
      </c>
      <c r="Q122" s="98">
        <v>1.9820717465552945E-2</v>
      </c>
      <c r="R122" s="98">
        <v>2.2149244749200651E-2</v>
      </c>
      <c r="S122" s="98">
        <v>2.526623234229694E-2</v>
      </c>
      <c r="T122" s="98">
        <v>3.0163991096782194E-2</v>
      </c>
      <c r="U122" s="98">
        <v>3.0619125594127002E-2</v>
      </c>
      <c r="V122" s="98">
        <v>3.0812991929272768E-2</v>
      </c>
      <c r="W122" s="98">
        <v>3.8627665790006586E-2</v>
      </c>
      <c r="DA122" s="63" t="s">
        <v>1879</v>
      </c>
    </row>
    <row r="123" spans="1:105" ht="12" customHeight="1" x14ac:dyDescent="0.25">
      <c r="A123" s="100" t="s">
        <v>50</v>
      </c>
      <c r="B123" s="101">
        <v>1.0062317406681744E-4</v>
      </c>
      <c r="C123" s="101">
        <v>7.0307312522818147E-5</v>
      </c>
      <c r="D123" s="101">
        <v>6.6933365537922039E-5</v>
      </c>
      <c r="E123" s="101">
        <v>9.192660007482097E-5</v>
      </c>
      <c r="F123" s="101">
        <v>1.6558740328755756E-4</v>
      </c>
      <c r="G123" s="101">
        <v>3.8212817588339658E-4</v>
      </c>
      <c r="H123" s="101">
        <v>6.430707182963544E-4</v>
      </c>
      <c r="I123" s="101">
        <v>1.6135203329913405E-3</v>
      </c>
      <c r="J123" s="101">
        <v>1.6359513070075135E-3</v>
      </c>
      <c r="K123" s="101">
        <v>2.2632149529125067E-3</v>
      </c>
      <c r="L123" s="101">
        <v>6.7946193137051339E-3</v>
      </c>
      <c r="M123" s="101">
        <v>3.7388415964770346E-3</v>
      </c>
      <c r="N123" s="101">
        <v>4.2737794756720956E-3</v>
      </c>
      <c r="O123" s="101">
        <v>4.0377424349598004E-3</v>
      </c>
      <c r="P123" s="101">
        <v>3.7391016709072953E-3</v>
      </c>
      <c r="Q123" s="101">
        <v>4.3432465097328335E-3</v>
      </c>
      <c r="R123" s="101">
        <v>4.5077002985784917E-3</v>
      </c>
      <c r="S123" s="101">
        <v>5.787204879829126E-3</v>
      </c>
      <c r="T123" s="101">
        <v>6.8848206253101793E-3</v>
      </c>
      <c r="U123" s="101">
        <v>6.4492340371096477E-3</v>
      </c>
      <c r="V123" s="101">
        <v>6.7464686039756449E-3</v>
      </c>
      <c r="W123" s="101">
        <v>8.6699828585354716E-3</v>
      </c>
      <c r="DA123" s="131" t="s">
        <v>1880</v>
      </c>
    </row>
    <row r="124" spans="1:105" ht="12" customHeight="1" x14ac:dyDescent="0.25">
      <c r="A124" s="103" t="s">
        <v>52</v>
      </c>
      <c r="B124" s="104">
        <v>2.8073367541774313E-4</v>
      </c>
      <c r="C124" s="104">
        <v>2.2728744644342241E-4</v>
      </c>
      <c r="D124" s="104">
        <v>2.4340570321648196E-4</v>
      </c>
      <c r="E124" s="104">
        <v>2.9098071480181608E-4</v>
      </c>
      <c r="F124" s="104">
        <v>5.4368610647471472E-4</v>
      </c>
      <c r="G124" s="104">
        <v>1.4046068085055621E-3</v>
      </c>
      <c r="H124" s="104">
        <v>2.5028948519737631E-3</v>
      </c>
      <c r="I124" s="104">
        <v>4.9130179992810299E-3</v>
      </c>
      <c r="J124" s="104">
        <v>5.5084206001343554E-3</v>
      </c>
      <c r="K124" s="104">
        <v>8.4912566319963623E-3</v>
      </c>
      <c r="L124" s="104">
        <v>8.279936245890995E-3</v>
      </c>
      <c r="M124" s="104">
        <v>1.4943534282841672E-2</v>
      </c>
      <c r="N124" s="104">
        <v>1.2595680674433665E-2</v>
      </c>
      <c r="O124" s="104">
        <v>1.1239789481931826E-2</v>
      </c>
      <c r="P124" s="104">
        <v>1.5863573145872483E-2</v>
      </c>
      <c r="Q124" s="104">
        <v>1.5477470955820111E-2</v>
      </c>
      <c r="R124" s="104">
        <v>1.764154445062216E-2</v>
      </c>
      <c r="S124" s="104">
        <v>1.9479027462467813E-2</v>
      </c>
      <c r="T124" s="104">
        <v>2.3279170471472016E-2</v>
      </c>
      <c r="U124" s="104">
        <v>2.4169891557017355E-2</v>
      </c>
      <c r="V124" s="104">
        <v>2.4066523325297122E-2</v>
      </c>
      <c r="W124" s="104">
        <v>2.9957682931471115E-2</v>
      </c>
      <c r="DA124" s="132" t="s">
        <v>1881</v>
      </c>
    </row>
    <row r="125" spans="1:105" ht="12" customHeight="1" x14ac:dyDescent="0.25">
      <c r="A125" s="106" t="s">
        <v>122</v>
      </c>
      <c r="B125" s="101">
        <v>7.8252669995681066</v>
      </c>
      <c r="C125" s="101">
        <v>8.116597317673941</v>
      </c>
      <c r="D125" s="101">
        <v>9.571321442198057</v>
      </c>
      <c r="E125" s="101">
        <v>13.230703108407264</v>
      </c>
      <c r="F125" s="101">
        <v>20.12952508795496</v>
      </c>
      <c r="G125" s="101">
        <v>33.273850749907446</v>
      </c>
      <c r="H125" s="101">
        <v>58.086242573630578</v>
      </c>
      <c r="I125" s="101">
        <v>89.073133694021536</v>
      </c>
      <c r="J125" s="101">
        <v>124.24119393486382</v>
      </c>
      <c r="K125" s="101">
        <v>142.81365078357643</v>
      </c>
      <c r="L125" s="101">
        <v>179.97422195189117</v>
      </c>
      <c r="M125" s="101">
        <v>209.50015902240506</v>
      </c>
      <c r="N125" s="101">
        <v>242.40664117643101</v>
      </c>
      <c r="O125" s="101">
        <v>279.79172290484024</v>
      </c>
      <c r="P125" s="101">
        <v>276.0345687194777</v>
      </c>
      <c r="Q125" s="101">
        <v>314.51297880845698</v>
      </c>
      <c r="R125" s="101">
        <v>342.27363557706502</v>
      </c>
      <c r="S125" s="101">
        <v>393.10795314574892</v>
      </c>
      <c r="T125" s="101">
        <v>430.07557764563177</v>
      </c>
      <c r="U125" s="101">
        <v>468.64312760680582</v>
      </c>
      <c r="V125" s="101">
        <v>542.50982895800234</v>
      </c>
      <c r="W125" s="101">
        <v>563.83369223503394</v>
      </c>
      <c r="DA125" s="131" t="s">
        <v>1882</v>
      </c>
    </row>
    <row r="126" spans="1:105" ht="12" customHeight="1" x14ac:dyDescent="0.25">
      <c r="A126" s="107" t="s">
        <v>121</v>
      </c>
      <c r="B126" s="104">
        <v>0.29421034600805818</v>
      </c>
      <c r="C126" s="104">
        <v>0.29004544296382373</v>
      </c>
      <c r="D126" s="104">
        <v>0.32008786981988457</v>
      </c>
      <c r="E126" s="104">
        <v>0.46452841858287003</v>
      </c>
      <c r="F126" s="104">
        <v>0.76347415999969415</v>
      </c>
      <c r="G126" s="104">
        <v>1.5076287572513494</v>
      </c>
      <c r="H126" s="104">
        <v>3.3904253306986627</v>
      </c>
      <c r="I126" s="104">
        <v>7.0591182515884112</v>
      </c>
      <c r="J126" s="104">
        <v>10.33050035592178</v>
      </c>
      <c r="K126" s="104">
        <v>13.016976503808376</v>
      </c>
      <c r="L126" s="104">
        <v>21.485396494856264</v>
      </c>
      <c r="M126" s="104">
        <v>27.802720435476004</v>
      </c>
      <c r="N126" s="104">
        <v>32.516053036125015</v>
      </c>
      <c r="O126" s="104">
        <v>35.8277660173312</v>
      </c>
      <c r="P126" s="104">
        <v>37.067364923705327</v>
      </c>
      <c r="Q126" s="104">
        <v>43.310511994395647</v>
      </c>
      <c r="R126" s="104">
        <v>48.97714256633995</v>
      </c>
      <c r="S126" s="104">
        <v>56.419965143185621</v>
      </c>
      <c r="T126" s="104">
        <v>67.209541284225679</v>
      </c>
      <c r="U126" s="104">
        <v>76.094861337854041</v>
      </c>
      <c r="V126" s="104">
        <v>85.351334326722522</v>
      </c>
      <c r="W126" s="104">
        <v>93.401353914289629</v>
      </c>
      <c r="DA126" s="132" t="s">
        <v>1883</v>
      </c>
    </row>
    <row r="127" spans="1:105" ht="12" customHeight="1" x14ac:dyDescent="0.25">
      <c r="A127" s="108" t="s">
        <v>53</v>
      </c>
      <c r="B127" s="98">
        <v>7.7671185196841921E-2</v>
      </c>
      <c r="C127" s="98">
        <v>6.8535594488940074E-2</v>
      </c>
      <c r="D127" s="98">
        <v>6.9002047897571375E-2</v>
      </c>
      <c r="E127" s="98">
        <v>0.1115512935667038</v>
      </c>
      <c r="F127" s="98">
        <v>0.17826949558348154</v>
      </c>
      <c r="G127" s="98">
        <v>0.32224360829814436</v>
      </c>
      <c r="H127" s="98">
        <v>0.69270567959715046</v>
      </c>
      <c r="I127" s="98">
        <v>1.7452633371302158</v>
      </c>
      <c r="J127" s="98">
        <v>2.3676369086165985</v>
      </c>
      <c r="K127" s="98">
        <v>2.7346164124357846</v>
      </c>
      <c r="L127" s="98">
        <v>9.6839795939307969</v>
      </c>
      <c r="M127" s="98">
        <v>5.5526576012520827</v>
      </c>
      <c r="N127" s="98">
        <v>8.2379550079565131</v>
      </c>
      <c r="O127" s="98">
        <v>9.4664075101010052</v>
      </c>
      <c r="P127" s="98">
        <v>7.061106958325821</v>
      </c>
      <c r="Q127" s="98">
        <v>9.4991692365577141</v>
      </c>
      <c r="R127" s="98">
        <v>9.9718396122538255</v>
      </c>
      <c r="S127" s="98">
        <v>12.930021308950661</v>
      </c>
      <c r="T127" s="98">
        <v>15.346350388461914</v>
      </c>
      <c r="U127" s="98">
        <v>16.044746995292758</v>
      </c>
      <c r="V127" s="98">
        <v>18.700886343135199</v>
      </c>
      <c r="W127" s="98">
        <v>20.965083761408621</v>
      </c>
      <c r="DA127" s="63" t="s">
        <v>1884</v>
      </c>
    </row>
    <row r="128" spans="1:105" ht="12" customHeight="1" x14ac:dyDescent="0.25">
      <c r="A128" s="108" t="s">
        <v>52</v>
      </c>
      <c r="B128" s="98">
        <v>0.21653916081121624</v>
      </c>
      <c r="C128" s="98">
        <v>0.22150984847488367</v>
      </c>
      <c r="D128" s="98">
        <v>0.25108582192231321</v>
      </c>
      <c r="E128" s="98">
        <v>0.35297712501616624</v>
      </c>
      <c r="F128" s="98">
        <v>0.58520466441621266</v>
      </c>
      <c r="G128" s="98">
        <v>1.185385148953205</v>
      </c>
      <c r="H128" s="98">
        <v>2.697719651101512</v>
      </c>
      <c r="I128" s="98">
        <v>5.3138549144581955</v>
      </c>
      <c r="J128" s="98">
        <v>7.9628634473051818</v>
      </c>
      <c r="K128" s="98">
        <v>10.282360091372592</v>
      </c>
      <c r="L128" s="98">
        <v>11.801416900925467</v>
      </c>
      <c r="M128" s="98">
        <v>22.250062834223922</v>
      </c>
      <c r="N128" s="98">
        <v>24.2780980281685</v>
      </c>
      <c r="O128" s="98">
        <v>26.361358507230197</v>
      </c>
      <c r="P128" s="98">
        <v>30.006257965379504</v>
      </c>
      <c r="Q128" s="98">
        <v>33.811342757837934</v>
      </c>
      <c r="R128" s="98">
        <v>39.005302954086126</v>
      </c>
      <c r="S128" s="98">
        <v>43.489943834234964</v>
      </c>
      <c r="T128" s="98">
        <v>51.863190895763765</v>
      </c>
      <c r="U128" s="98">
        <v>60.05011434256128</v>
      </c>
      <c r="V128" s="98">
        <v>66.650447983587327</v>
      </c>
      <c r="W128" s="98">
        <v>72.436270152881008</v>
      </c>
      <c r="DA128" s="63" t="s">
        <v>1885</v>
      </c>
    </row>
    <row r="129" spans="1:105" ht="12" customHeight="1" x14ac:dyDescent="0.25">
      <c r="A129" s="121" t="s">
        <v>54</v>
      </c>
      <c r="B129" s="122">
        <v>5.6353579895974999</v>
      </c>
      <c r="C129" s="122">
        <v>6.1583850658188144</v>
      </c>
      <c r="D129" s="122">
        <v>7.2607015216665696</v>
      </c>
      <c r="E129" s="122">
        <v>9.072424349175968</v>
      </c>
      <c r="F129" s="122">
        <v>12.341459865512469</v>
      </c>
      <c r="G129" s="122">
        <v>22.793731474719884</v>
      </c>
      <c r="H129" s="122">
        <v>39.163287186052465</v>
      </c>
      <c r="I129" s="122">
        <v>62.956501701220482</v>
      </c>
      <c r="J129" s="122">
        <v>86.450175932054464</v>
      </c>
      <c r="K129" s="122">
        <v>88.810438591172101</v>
      </c>
      <c r="L129" s="122">
        <v>130.10781450419711</v>
      </c>
      <c r="M129" s="122">
        <v>140.33485024463235</v>
      </c>
      <c r="N129" s="122">
        <v>159.4812473143175</v>
      </c>
      <c r="O129" s="122">
        <v>176.24129953776082</v>
      </c>
      <c r="P129" s="122">
        <v>171.04150148897168</v>
      </c>
      <c r="Q129" s="122">
        <v>193.32012939145667</v>
      </c>
      <c r="R129" s="122">
        <v>201.94090596802602</v>
      </c>
      <c r="S129" s="122">
        <v>231.09667973481444</v>
      </c>
      <c r="T129" s="122">
        <v>251.48026500988004</v>
      </c>
      <c r="U129" s="122">
        <v>272.58441478307964</v>
      </c>
      <c r="V129" s="122">
        <v>313.63119591644988</v>
      </c>
      <c r="W129" s="122">
        <v>317.72725738337459</v>
      </c>
      <c r="DA129" s="130" t="s">
        <v>1886</v>
      </c>
    </row>
    <row r="130" spans="1:105" ht="12" customHeight="1" x14ac:dyDescent="0.25">
      <c r="A130" s="97" t="s">
        <v>50</v>
      </c>
      <c r="B130" s="98">
        <v>2.638510576343692</v>
      </c>
      <c r="C130" s="98">
        <v>2.7326755043816724</v>
      </c>
      <c r="D130" s="98">
        <v>3.2786654303537168</v>
      </c>
      <c r="E130" s="98">
        <v>4.0136034302567127</v>
      </c>
      <c r="F130" s="98">
        <v>6.2168002199915611</v>
      </c>
      <c r="G130" s="98">
        <v>10.363218739840681</v>
      </c>
      <c r="H130" s="98">
        <v>16.019594847570541</v>
      </c>
      <c r="I130" s="98">
        <v>25.005876082884718</v>
      </c>
      <c r="J130" s="98">
        <v>30.382156834199712</v>
      </c>
      <c r="K130" s="98">
        <v>37.705373475571086</v>
      </c>
      <c r="L130" s="98">
        <v>45.212357550048246</v>
      </c>
      <c r="M130" s="98">
        <v>51.701271477656697</v>
      </c>
      <c r="N130" s="98">
        <v>54.381726960009992</v>
      </c>
      <c r="O130" s="98">
        <v>57.895342541938135</v>
      </c>
      <c r="P130" s="98">
        <v>62.200904195760444</v>
      </c>
      <c r="Q130" s="98">
        <v>63.718394966722656</v>
      </c>
      <c r="R130" s="98">
        <v>58.981105221069349</v>
      </c>
      <c r="S130" s="98">
        <v>65.299930271386557</v>
      </c>
      <c r="T130" s="98">
        <v>68.394152716382735</v>
      </c>
      <c r="U130" s="98">
        <v>71.193327937741614</v>
      </c>
      <c r="V130" s="98">
        <v>79.996749260385499</v>
      </c>
      <c r="W130" s="98">
        <v>75.851803439595884</v>
      </c>
      <c r="DA130" s="63" t="s">
        <v>1887</v>
      </c>
    </row>
    <row r="131" spans="1:105" ht="12" customHeight="1" x14ac:dyDescent="0.25">
      <c r="A131" s="109" t="s">
        <v>120</v>
      </c>
      <c r="B131" s="33">
        <v>2.9968474132538074</v>
      </c>
      <c r="C131" s="33">
        <v>3.425709561437142</v>
      </c>
      <c r="D131" s="33">
        <v>3.9820360913128527</v>
      </c>
      <c r="E131" s="33">
        <v>5.0588209189192552</v>
      </c>
      <c r="F131" s="33">
        <v>6.1246596455209072</v>
      </c>
      <c r="G131" s="33">
        <v>12.430512734879205</v>
      </c>
      <c r="H131" s="33">
        <v>23.143692338481923</v>
      </c>
      <c r="I131" s="33">
        <v>37.950625618335764</v>
      </c>
      <c r="J131" s="33">
        <v>56.068019097854759</v>
      </c>
      <c r="K131" s="33">
        <v>51.105065115601022</v>
      </c>
      <c r="L131" s="33">
        <v>84.895456954148869</v>
      </c>
      <c r="M131" s="33">
        <v>88.633578766975646</v>
      </c>
      <c r="N131" s="33">
        <v>105.0995203543075</v>
      </c>
      <c r="O131" s="33">
        <v>118.34595699582269</v>
      </c>
      <c r="P131" s="33">
        <v>108.84059729321125</v>
      </c>
      <c r="Q131" s="33">
        <v>129.60173442473402</v>
      </c>
      <c r="R131" s="33">
        <v>142.95980074695666</v>
      </c>
      <c r="S131" s="33">
        <v>165.79674946342789</v>
      </c>
      <c r="T131" s="33">
        <v>183.08611229349731</v>
      </c>
      <c r="U131" s="33">
        <v>201.39108684533801</v>
      </c>
      <c r="V131" s="33">
        <v>233.63444665606437</v>
      </c>
      <c r="W131" s="33">
        <v>241.87545394377869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1.199675375518007</v>
      </c>
      <c r="C133" s="154">
        <f t="shared" si="22"/>
        <v>1.2377083285275829</v>
      </c>
      <c r="D133" s="154">
        <f t="shared" si="22"/>
        <v>1.2530889400134111</v>
      </c>
      <c r="E133" s="154">
        <f t="shared" si="22"/>
        <v>1.3218755954219659</v>
      </c>
      <c r="F133" s="154">
        <f t="shared" si="22"/>
        <v>1.3158034666727065</v>
      </c>
      <c r="G133" s="154">
        <f t="shared" si="22"/>
        <v>1.4474048519463492</v>
      </c>
      <c r="H133" s="154">
        <f t="shared" si="22"/>
        <v>1.5372767006552226</v>
      </c>
      <c r="I133" s="154">
        <f t="shared" si="22"/>
        <v>1.5723520971535472</v>
      </c>
      <c r="J133" s="154">
        <f t="shared" si="22"/>
        <v>1.6465342996777894</v>
      </c>
      <c r="K133" s="154">
        <f t="shared" si="22"/>
        <v>1.7339372562573303</v>
      </c>
      <c r="L133" s="154">
        <f t="shared" si="22"/>
        <v>1.7564659251713537</v>
      </c>
      <c r="M133" s="154">
        <f t="shared" si="22"/>
        <v>1.6790342910199634</v>
      </c>
      <c r="N133" s="154">
        <f t="shared" si="22"/>
        <v>1.7331731979113936</v>
      </c>
      <c r="O133" s="154">
        <f t="shared" si="22"/>
        <v>1.772683851004714</v>
      </c>
      <c r="P133" s="154">
        <f t="shared" si="22"/>
        <v>1.7648915073785936</v>
      </c>
      <c r="Q133" s="154">
        <f t="shared" si="22"/>
        <v>1.8142260023053174</v>
      </c>
      <c r="R133" s="154">
        <f t="shared" ref="R133:V133" si="23">IF(R115=0,"",R115/R97)</f>
        <v>1.9056091774635098</v>
      </c>
      <c r="S133" s="154">
        <f t="shared" si="23"/>
        <v>1.9046069383298965</v>
      </c>
      <c r="T133" s="154">
        <f t="shared" si="23"/>
        <v>1.9358600967052642</v>
      </c>
      <c r="U133" s="154">
        <f t="shared" si="23"/>
        <v>2.0114801667935285</v>
      </c>
      <c r="V133" s="154">
        <f t="shared" si="23"/>
        <v>2.0091464242894217</v>
      </c>
      <c r="W133" s="154">
        <f t="shared" ref="W133" si="24">IF(W115=0,"",W115/W97)</f>
        <v>2.1897680669984059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1.3912949539188841</v>
      </c>
      <c r="C134" s="155">
        <f t="shared" si="25"/>
        <v>1.4137901979549583</v>
      </c>
      <c r="D134" s="155">
        <f t="shared" si="25"/>
        <v>1.4596032231711089</v>
      </c>
      <c r="E134" s="155">
        <f t="shared" si="25"/>
        <v>1.5383143409998095</v>
      </c>
      <c r="F134" s="155">
        <f t="shared" si="25"/>
        <v>1.6570564038269184</v>
      </c>
      <c r="G134" s="155">
        <f t="shared" si="25"/>
        <v>1.8067907438597037</v>
      </c>
      <c r="H134" s="155">
        <f t="shared" si="25"/>
        <v>1.9345262811151098</v>
      </c>
      <c r="I134" s="155">
        <f t="shared" si="25"/>
        <v>2.0418214841397173</v>
      </c>
      <c r="J134" s="155">
        <f t="shared" si="25"/>
        <v>2.1289517455862068</v>
      </c>
      <c r="K134" s="155">
        <f t="shared" si="25"/>
        <v>2.2027238443314681</v>
      </c>
      <c r="L134" s="155">
        <f t="shared" si="25"/>
        <v>2.2670990243325351</v>
      </c>
      <c r="M134" s="155">
        <f t="shared" si="25"/>
        <v>2.3147105895927829</v>
      </c>
      <c r="N134" s="155">
        <f t="shared" si="25"/>
        <v>2.3679936619902713</v>
      </c>
      <c r="O134" s="155">
        <f t="shared" si="25"/>
        <v>2.430446351777849</v>
      </c>
      <c r="P134" s="155">
        <f t="shared" si="25"/>
        <v>2.5121543727329048</v>
      </c>
      <c r="Q134" s="155">
        <f t="shared" si="25"/>
        <v>2.5960378874411902</v>
      </c>
      <c r="R134" s="155">
        <f t="shared" ref="R134:V134" si="26">IF(R116=0,"",R116/R98)</f>
        <v>2.6873859558035447</v>
      </c>
      <c r="S134" s="155">
        <f t="shared" si="26"/>
        <v>2.7857075421940327</v>
      </c>
      <c r="T134" s="155">
        <f t="shared" si="26"/>
        <v>2.8965453120406566</v>
      </c>
      <c r="U134" s="155">
        <f t="shared" si="26"/>
        <v>3.0176106339945932</v>
      </c>
      <c r="V134" s="155">
        <f t="shared" si="26"/>
        <v>3.13986314890216</v>
      </c>
      <c r="W134" s="155">
        <f t="shared" ref="W134" si="27">IF(W116=0,"",W116/W98)</f>
        <v>3.2538295169014759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1.3912949539188841</v>
      </c>
      <c r="C135" s="156">
        <f t="shared" si="28"/>
        <v>1.4137901979549583</v>
      </c>
      <c r="D135" s="156">
        <f t="shared" si="28"/>
        <v>1.4596032231711089</v>
      </c>
      <c r="E135" s="156">
        <f t="shared" si="28"/>
        <v>1.5383143409998095</v>
      </c>
      <c r="F135" s="156">
        <f t="shared" si="28"/>
        <v>1.6570564038269184</v>
      </c>
      <c r="G135" s="156">
        <f t="shared" si="28"/>
        <v>1.8067907438597037</v>
      </c>
      <c r="H135" s="156">
        <f t="shared" si="28"/>
        <v>1.9345262811151098</v>
      </c>
      <c r="I135" s="156">
        <f t="shared" si="28"/>
        <v>2.0418214841397173</v>
      </c>
      <c r="J135" s="156">
        <f t="shared" si="28"/>
        <v>2.1289517455862068</v>
      </c>
      <c r="K135" s="156">
        <f t="shared" si="28"/>
        <v>2.2027238443314681</v>
      </c>
      <c r="L135" s="156">
        <f t="shared" si="28"/>
        <v>2.2670990243325351</v>
      </c>
      <c r="M135" s="156">
        <f t="shared" si="28"/>
        <v>2.3147105895927829</v>
      </c>
      <c r="N135" s="156">
        <f t="shared" si="28"/>
        <v>2.3679936619902713</v>
      </c>
      <c r="O135" s="156">
        <f t="shared" si="28"/>
        <v>2.430446351777849</v>
      </c>
      <c r="P135" s="156">
        <f t="shared" si="28"/>
        <v>2.5121543727329048</v>
      </c>
      <c r="Q135" s="156">
        <f t="shared" si="28"/>
        <v>2.5960378874411902</v>
      </c>
      <c r="R135" s="156">
        <f t="shared" ref="R135:V135" si="29">IF(R117=0,"",R117/R99)</f>
        <v>2.6873859558035447</v>
      </c>
      <c r="S135" s="156">
        <f t="shared" si="29"/>
        <v>2.7857075421940327</v>
      </c>
      <c r="T135" s="156">
        <f t="shared" si="29"/>
        <v>2.8965453120406566</v>
      </c>
      <c r="U135" s="156">
        <f t="shared" si="29"/>
        <v>3.0176106339945932</v>
      </c>
      <c r="V135" s="156">
        <f t="shared" si="29"/>
        <v>3.13986314890216</v>
      </c>
      <c r="W135" s="156">
        <f t="shared" ref="W135" si="30">IF(W117=0,"",W117/W99)</f>
        <v>3.2538295169014759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1.8570993923615695</v>
      </c>
      <c r="D136" s="155">
        <f t="shared" si="31"/>
        <v>1.9464412132106761</v>
      </c>
      <c r="E136" s="155">
        <f t="shared" si="31"/>
        <v>2.0471149880890134</v>
      </c>
      <c r="F136" s="155">
        <f t="shared" si="31"/>
        <v>2.1926544153186334</v>
      </c>
      <c r="G136" s="155">
        <f t="shared" si="31"/>
        <v>2.3995305465715195</v>
      </c>
      <c r="H136" s="155">
        <f t="shared" si="31"/>
        <v>2.5898350758210471</v>
      </c>
      <c r="I136" s="155">
        <f t="shared" si="31"/>
        <v>2.6872877586011636</v>
      </c>
      <c r="J136" s="155">
        <f t="shared" si="31"/>
        <v>2.7556596492676029</v>
      </c>
      <c r="K136" s="155">
        <f t="shared" si="31"/>
        <v>2.8334181828113199</v>
      </c>
      <c r="L136" s="155">
        <f t="shared" si="31"/>
        <v>2.8855708555959012</v>
      </c>
      <c r="M136" s="155">
        <f t="shared" si="31"/>
        <v>2.9248226757033877</v>
      </c>
      <c r="N136" s="155">
        <f t="shared" si="31"/>
        <v>2.9695387772639363</v>
      </c>
      <c r="O136" s="155">
        <f t="shared" si="31"/>
        <v>3.0461421492545053</v>
      </c>
      <c r="P136" s="155">
        <f t="shared" si="31"/>
        <v>3.1312205500145311</v>
      </c>
      <c r="Q136" s="155">
        <f t="shared" si="31"/>
        <v>3.2723645974356956</v>
      </c>
      <c r="R136" s="155">
        <f t="shared" ref="R136:V136" si="32">IF(R118=0,"",R118/R100)</f>
        <v>3.4465526462285605</v>
      </c>
      <c r="S136" s="155">
        <f t="shared" si="32"/>
        <v>3.5921714089777295</v>
      </c>
      <c r="T136" s="155">
        <f t="shared" si="32"/>
        <v>3.6997773850876912</v>
      </c>
      <c r="U136" s="155">
        <f t="shared" si="32"/>
        <v>3.7970397926334623</v>
      </c>
      <c r="V136" s="155">
        <f t="shared" si="32"/>
        <v>3.861547001331048</v>
      </c>
      <c r="W136" s="155">
        <f t="shared" ref="W136" si="33">IF(W118=0,"",W118/W100)</f>
        <v>3.9429813909931068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1.8570993923615695</v>
      </c>
      <c r="D137" s="156">
        <f t="shared" si="34"/>
        <v>1.9464412132106761</v>
      </c>
      <c r="E137" s="156">
        <f t="shared" si="34"/>
        <v>2.0471149880890134</v>
      </c>
      <c r="F137" s="156">
        <f t="shared" si="34"/>
        <v>2.1926544153186334</v>
      </c>
      <c r="G137" s="156">
        <f t="shared" si="34"/>
        <v>2.3995305465715195</v>
      </c>
      <c r="H137" s="156">
        <f t="shared" si="34"/>
        <v>2.5898350758210471</v>
      </c>
      <c r="I137" s="156">
        <f t="shared" si="34"/>
        <v>2.6872877586011636</v>
      </c>
      <c r="J137" s="156">
        <f t="shared" si="34"/>
        <v>2.7556596492676029</v>
      </c>
      <c r="K137" s="156">
        <f t="shared" si="34"/>
        <v>2.8334181828113199</v>
      </c>
      <c r="L137" s="156">
        <f t="shared" si="34"/>
        <v>2.8855708555959012</v>
      </c>
      <c r="M137" s="156">
        <f t="shared" si="34"/>
        <v>2.9248226757033877</v>
      </c>
      <c r="N137" s="156">
        <f t="shared" si="34"/>
        <v>2.9695387772639363</v>
      </c>
      <c r="O137" s="156">
        <f t="shared" si="34"/>
        <v>3.0461421492545053</v>
      </c>
      <c r="P137" s="156">
        <f t="shared" si="34"/>
        <v>3.1312205500145311</v>
      </c>
      <c r="Q137" s="156">
        <f t="shared" si="34"/>
        <v>3.2723645974356956</v>
      </c>
      <c r="R137" s="156">
        <f t="shared" ref="R137:V137" si="35">IF(R119=0,"",R119/R101)</f>
        <v>3.4465526462285605</v>
      </c>
      <c r="S137" s="156">
        <f t="shared" si="35"/>
        <v>3.5921714089777295</v>
      </c>
      <c r="T137" s="156">
        <f t="shared" si="35"/>
        <v>3.6997773850876912</v>
      </c>
      <c r="U137" s="156">
        <f t="shared" si="35"/>
        <v>3.7970397926334623</v>
      </c>
      <c r="V137" s="156">
        <f t="shared" si="35"/>
        <v>3.861547001331048</v>
      </c>
      <c r="W137" s="156">
        <f t="shared" ref="W137" si="36">IF(W119=0,"",W119/W101)</f>
        <v>3.9429813909931068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0.67461136063719351</v>
      </c>
      <c r="C138" s="155">
        <f t="shared" si="37"/>
        <v>0.6795741113589816</v>
      </c>
      <c r="D138" s="155">
        <f t="shared" si="37"/>
        <v>0.68545197940541436</v>
      </c>
      <c r="E138" s="155">
        <f t="shared" si="37"/>
        <v>0.69266713808072256</v>
      </c>
      <c r="F138" s="155">
        <f t="shared" si="37"/>
        <v>0.69838669580320434</v>
      </c>
      <c r="G138" s="155">
        <f t="shared" si="37"/>
        <v>0.70292302253653882</v>
      </c>
      <c r="H138" s="155">
        <f t="shared" si="37"/>
        <v>0.70806275062845381</v>
      </c>
      <c r="I138" s="155">
        <f t="shared" si="37"/>
        <v>0.71205171215330276</v>
      </c>
      <c r="J138" s="155">
        <f t="shared" si="37"/>
        <v>0.71521809856116081</v>
      </c>
      <c r="K138" s="155">
        <f t="shared" si="37"/>
        <v>0.71730293924350474</v>
      </c>
      <c r="L138" s="155">
        <f t="shared" si="37"/>
        <v>0.71761294358459138</v>
      </c>
      <c r="M138" s="155">
        <f t="shared" si="37"/>
        <v>0.72627970496315619</v>
      </c>
      <c r="N138" s="155">
        <f t="shared" si="37"/>
        <v>0.7283154856072811</v>
      </c>
      <c r="O138" s="155">
        <f t="shared" si="37"/>
        <v>0.73196298584535535</v>
      </c>
      <c r="P138" s="155">
        <f t="shared" si="37"/>
        <v>0.74065089013783947</v>
      </c>
      <c r="Q138" s="155">
        <f t="shared" si="37"/>
        <v>0.74826533322295252</v>
      </c>
      <c r="R138" s="155">
        <f t="shared" ref="R138:V138" si="38">IF(R120=0,"",R120/R102)</f>
        <v>0.75715318750667504</v>
      </c>
      <c r="S138" s="155">
        <f t="shared" si="38"/>
        <v>0.76445774304377834</v>
      </c>
      <c r="T138" s="155">
        <f t="shared" si="38"/>
        <v>0.77352538918794267</v>
      </c>
      <c r="U138" s="155">
        <f t="shared" si="38"/>
        <v>0.7824559082014495</v>
      </c>
      <c r="V138" s="155">
        <f t="shared" si="38"/>
        <v>0.78960367054567149</v>
      </c>
      <c r="W138" s="155">
        <f t="shared" ref="W138" si="39">IF(W120=0,"",W120/W102)</f>
        <v>0.79720338949580838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0.6055818338961797</v>
      </c>
      <c r="C139" s="156">
        <f t="shared" si="40"/>
        <v>0.6099436158023569</v>
      </c>
      <c r="D139" s="156">
        <f t="shared" si="40"/>
        <v>0.61409253386799911</v>
      </c>
      <c r="E139" s="156">
        <f t="shared" si="40"/>
        <v>0.61913001663337219</v>
      </c>
      <c r="F139" s="156">
        <f t="shared" si="40"/>
        <v>0.62502194157531343</v>
      </c>
      <c r="G139" s="156">
        <f t="shared" si="40"/>
        <v>0.6301173384654789</v>
      </c>
      <c r="H139" s="156">
        <f t="shared" si="40"/>
        <v>0.63317392141373696</v>
      </c>
      <c r="I139" s="156">
        <f t="shared" si="40"/>
        <v>0.635119160156844</v>
      </c>
      <c r="J139" s="156">
        <f t="shared" si="40"/>
        <v>0.63643155675211749</v>
      </c>
      <c r="K139" s="156">
        <f t="shared" si="40"/>
        <v>0.63857563850346799</v>
      </c>
      <c r="L139" s="156">
        <f t="shared" si="40"/>
        <v>0.64040879679290819</v>
      </c>
      <c r="M139" s="156">
        <f t="shared" si="40"/>
        <v>0.64306742067533984</v>
      </c>
      <c r="N139" s="156">
        <f t="shared" si="40"/>
        <v>0.64800276795744194</v>
      </c>
      <c r="O139" s="156">
        <f t="shared" si="40"/>
        <v>0.65785703416213959</v>
      </c>
      <c r="P139" s="156">
        <f t="shared" si="40"/>
        <v>0.67318295514171522</v>
      </c>
      <c r="Q139" s="156">
        <f t="shared" si="40"/>
        <v>0.69137154265133394</v>
      </c>
      <c r="R139" s="156">
        <f t="shared" ref="R139:V139" si="41">IF(R121=0,"",R121/R103)</f>
        <v>0.71002397994714972</v>
      </c>
      <c r="S139" s="156">
        <f t="shared" si="41"/>
        <v>0.73056612271724763</v>
      </c>
      <c r="T139" s="156">
        <f t="shared" si="41"/>
        <v>0.74854907950311722</v>
      </c>
      <c r="U139" s="156">
        <f t="shared" si="41"/>
        <v>0.76568805567927312</v>
      </c>
      <c r="V139" s="156">
        <f t="shared" si="41"/>
        <v>0.78232620158445276</v>
      </c>
      <c r="W139" s="156">
        <f t="shared" ref="W139" si="42">IF(W121=0,"",W121/W103)</f>
        <v>0.79792567190941377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0.85335125125053068</v>
      </c>
      <c r="C140" s="156">
        <f t="shared" si="43"/>
        <v>0.86664733600799493</v>
      </c>
      <c r="D140" s="156">
        <f t="shared" si="43"/>
        <v>0.87924948362419753</v>
      </c>
      <c r="E140" s="156">
        <f t="shared" si="43"/>
        <v>0.86915204490006814</v>
      </c>
      <c r="F140" s="156">
        <f t="shared" si="43"/>
        <v>0.87708318476675828</v>
      </c>
      <c r="G140" s="156">
        <f t="shared" si="43"/>
        <v>0.88901543159652785</v>
      </c>
      <c r="H140" s="156">
        <f t="shared" si="43"/>
        <v>0.89452319140467607</v>
      </c>
      <c r="I140" s="156">
        <f t="shared" si="43"/>
        <v>0.87620464714884616</v>
      </c>
      <c r="J140" s="156">
        <f t="shared" si="43"/>
        <v>0.8846207285414569</v>
      </c>
      <c r="K140" s="156">
        <f t="shared" si="43"/>
        <v>0.89417835953389069</v>
      </c>
      <c r="L140" s="156">
        <f t="shared" si="43"/>
        <v>0.79982204114889666</v>
      </c>
      <c r="M140" s="156">
        <f t="shared" si="43"/>
        <v>0.90119825938092746</v>
      </c>
      <c r="N140" s="156">
        <f t="shared" si="43"/>
        <v>0.87856236873407301</v>
      </c>
      <c r="O140" s="156">
        <f t="shared" si="43"/>
        <v>0.87446398983533857</v>
      </c>
      <c r="P140" s="156">
        <f t="shared" si="43"/>
        <v>0.91542115945211555</v>
      </c>
      <c r="Q140" s="156">
        <f t="shared" si="43"/>
        <v>0.91001557346190076</v>
      </c>
      <c r="R140" s="156">
        <f t="shared" ref="R140:V140" si="44">IF(R122=0,"",R122/R104)</f>
        <v>0.92370316716021961</v>
      </c>
      <c r="S140" s="156">
        <f t="shared" si="44"/>
        <v>0.92480159878884383</v>
      </c>
      <c r="T140" s="156">
        <f t="shared" si="44"/>
        <v>0.93343621752975114</v>
      </c>
      <c r="U140" s="156">
        <f t="shared" si="44"/>
        <v>0.94173365391651653</v>
      </c>
      <c r="V140" s="156">
        <f t="shared" si="44"/>
        <v>0.94099580137426597</v>
      </c>
      <c r="W140" s="156">
        <f t="shared" ref="W140" si="45">IF(W122=0,"",W122/W104)</f>
        <v>0.94521723256292545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0.6055818338961797</v>
      </c>
      <c r="C141" s="157">
        <f t="shared" si="46"/>
        <v>0.6055818338961797</v>
      </c>
      <c r="D141" s="157">
        <f t="shared" si="46"/>
        <v>0.61096591865428462</v>
      </c>
      <c r="E141" s="157">
        <f t="shared" si="46"/>
        <v>0.61459754883551099</v>
      </c>
      <c r="F141" s="157">
        <f t="shared" si="46"/>
        <v>0.62488897922690978</v>
      </c>
      <c r="G141" s="157">
        <f t="shared" si="46"/>
        <v>0.63142485185009101</v>
      </c>
      <c r="H141" s="157">
        <f t="shared" si="46"/>
        <v>0.63417695342780933</v>
      </c>
      <c r="I141" s="157">
        <f t="shared" si="46"/>
        <v>0.63633950470751033</v>
      </c>
      <c r="J141" s="157">
        <f t="shared" si="46"/>
        <v>0.63710798615101016</v>
      </c>
      <c r="K141" s="157">
        <f t="shared" si="46"/>
        <v>0.64005778145969383</v>
      </c>
      <c r="L141" s="157">
        <f t="shared" si="46"/>
        <v>0.64297619705897013</v>
      </c>
      <c r="M141" s="157">
        <f t="shared" si="46"/>
        <v>0.64606921525041916</v>
      </c>
      <c r="N141" s="157">
        <f t="shared" si="46"/>
        <v>0.64700034657008909</v>
      </c>
      <c r="O141" s="157">
        <f t="shared" si="46"/>
        <v>0.64801401169205974</v>
      </c>
      <c r="P141" s="157">
        <f t="shared" si="46"/>
        <v>0.67368060544332453</v>
      </c>
      <c r="Q141" s="157">
        <f t="shared" si="46"/>
        <v>0.68905809281694885</v>
      </c>
      <c r="R141" s="157">
        <f t="shared" ref="R141:V141" si="47">IF(R123=0,"",R123/R105)</f>
        <v>0.71130756968123421</v>
      </c>
      <c r="S141" s="157">
        <f t="shared" si="47"/>
        <v>0.73800590637263075</v>
      </c>
      <c r="T141" s="157">
        <f t="shared" si="47"/>
        <v>0.76194673949597902</v>
      </c>
      <c r="U141" s="157">
        <f t="shared" si="47"/>
        <v>0.772948288454682</v>
      </c>
      <c r="V141" s="157">
        <f t="shared" si="47"/>
        <v>0.77737132007497234</v>
      </c>
      <c r="W141" s="157">
        <f t="shared" ref="W141" si="48">IF(W123=0,"",W123/W105)</f>
        <v>0.79477256010567654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0.67845106870625549</v>
      </c>
      <c r="C143" s="157">
        <f t="shared" si="52"/>
        <v>0.68379746833240929</v>
      </c>
      <c r="D143" s="157">
        <f t="shared" si="52"/>
        <v>0.68972745502701061</v>
      </c>
      <c r="E143" s="157">
        <f t="shared" si="52"/>
        <v>0.69559768101883168</v>
      </c>
      <c r="F143" s="157">
        <f t="shared" si="52"/>
        <v>0.70069768669086596</v>
      </c>
      <c r="G143" s="157">
        <f t="shared" si="52"/>
        <v>0.70443045529132553</v>
      </c>
      <c r="H143" s="157">
        <f t="shared" si="52"/>
        <v>0.70659860341636926</v>
      </c>
      <c r="I143" s="157">
        <f t="shared" si="52"/>
        <v>0.70782208589809759</v>
      </c>
      <c r="J143" s="157">
        <f t="shared" si="52"/>
        <v>0.70879917529821024</v>
      </c>
      <c r="K143" s="157">
        <f t="shared" si="52"/>
        <v>0.70977653392288564</v>
      </c>
      <c r="L143" s="157">
        <f t="shared" si="52"/>
        <v>0.71076634606253541</v>
      </c>
      <c r="M143" s="157">
        <f t="shared" si="52"/>
        <v>0.71203454368689278</v>
      </c>
      <c r="N143" s="157">
        <f t="shared" si="52"/>
        <v>0.71432860327214687</v>
      </c>
      <c r="O143" s="157">
        <f t="shared" si="52"/>
        <v>0.71833995919650528</v>
      </c>
      <c r="P143" s="157">
        <f t="shared" si="52"/>
        <v>0.72443844115778222</v>
      </c>
      <c r="Q143" s="157">
        <f t="shared" si="52"/>
        <v>0.73178552261016805</v>
      </c>
      <c r="R143" s="157">
        <f t="shared" ref="R143:V143" si="53">IF(R125=0,"",R125/R107)</f>
        <v>0.73943635078791681</v>
      </c>
      <c r="S143" s="157">
        <f t="shared" si="53"/>
        <v>0.74707546567308569</v>
      </c>
      <c r="T143" s="157">
        <f t="shared" si="53"/>
        <v>0.75458463009701626</v>
      </c>
      <c r="U143" s="157">
        <f t="shared" si="53"/>
        <v>0.76246724654143616</v>
      </c>
      <c r="V143" s="157">
        <f t="shared" si="53"/>
        <v>0.77059132393957164</v>
      </c>
      <c r="W143" s="157">
        <f t="shared" ref="W143" si="54">IF(W125=0,"",W125/W107)</f>
        <v>0.77762288862027484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0.88879322043616127</v>
      </c>
      <c r="C144" s="158">
        <f t="shared" si="55"/>
        <v>0.90110832479188241</v>
      </c>
      <c r="D144" s="158">
        <f t="shared" si="55"/>
        <v>0.91098585504671259</v>
      </c>
      <c r="E144" s="158">
        <f t="shared" si="55"/>
        <v>0.90470244739918726</v>
      </c>
      <c r="F144" s="158">
        <f t="shared" si="55"/>
        <v>0.90937322189119341</v>
      </c>
      <c r="G144" s="158">
        <f t="shared" si="55"/>
        <v>0.91786597483819488</v>
      </c>
      <c r="H144" s="158">
        <f t="shared" si="55"/>
        <v>0.92195713281890712</v>
      </c>
      <c r="I144" s="158">
        <f t="shared" si="55"/>
        <v>0.90763070809879287</v>
      </c>
      <c r="J144" s="158">
        <f t="shared" si="55"/>
        <v>0.9141080274891602</v>
      </c>
      <c r="K144" s="158">
        <f t="shared" si="55"/>
        <v>0.92105763628684334</v>
      </c>
      <c r="L144" s="158">
        <f t="shared" si="55"/>
        <v>0.84569384342854637</v>
      </c>
      <c r="M144" s="158">
        <f t="shared" si="55"/>
        <v>0.92566554182215122</v>
      </c>
      <c r="N144" s="158">
        <f t="shared" si="55"/>
        <v>0.90824580288868317</v>
      </c>
      <c r="O144" s="158">
        <f t="shared" si="55"/>
        <v>0.90572341089636221</v>
      </c>
      <c r="P144" s="158">
        <f t="shared" si="55"/>
        <v>0.9322314254115166</v>
      </c>
      <c r="Q144" s="158">
        <f t="shared" si="55"/>
        <v>0.92542383849930365</v>
      </c>
      <c r="R144" s="158">
        <f t="shared" ref="R144:V144" si="56">IF(R126=0,"",R126/R108)</f>
        <v>0.93307913514571927</v>
      </c>
      <c r="S144" s="158">
        <f t="shared" si="56"/>
        <v>0.92820357195628322</v>
      </c>
      <c r="T144" s="158">
        <f t="shared" si="56"/>
        <v>0.93203718940081359</v>
      </c>
      <c r="U144" s="158">
        <f t="shared" si="56"/>
        <v>0.93935234957875791</v>
      </c>
      <c r="V144" s="158">
        <f t="shared" si="56"/>
        <v>0.9389939461951935</v>
      </c>
      <c r="W144" s="158">
        <f t="shared" ref="W144" si="57">IF(W126=0,"",W126/W108)</f>
        <v>0.93976988920444759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0.67845106870625549</v>
      </c>
      <c r="C145" s="156">
        <f t="shared" si="58"/>
        <v>0.68285339480784746</v>
      </c>
      <c r="D145" s="156">
        <f t="shared" si="58"/>
        <v>0.68810454153969636</v>
      </c>
      <c r="E145" s="156">
        <f t="shared" si="58"/>
        <v>0.69509828045363131</v>
      </c>
      <c r="F145" s="156">
        <f t="shared" si="58"/>
        <v>0.70086556545702361</v>
      </c>
      <c r="G145" s="156">
        <f t="shared" si="58"/>
        <v>0.70489413827961656</v>
      </c>
      <c r="H145" s="156">
        <f t="shared" si="58"/>
        <v>0.70705736974052091</v>
      </c>
      <c r="I145" s="156">
        <f t="shared" si="58"/>
        <v>0.70840049574847419</v>
      </c>
      <c r="J145" s="156">
        <f t="shared" si="58"/>
        <v>0.70923056488564951</v>
      </c>
      <c r="K145" s="156">
        <f t="shared" si="58"/>
        <v>0.7102382380915756</v>
      </c>
      <c r="L145" s="156">
        <f t="shared" si="58"/>
        <v>0.71183608684179733</v>
      </c>
      <c r="M145" s="156">
        <f t="shared" si="58"/>
        <v>0.7132213496036871</v>
      </c>
      <c r="N145" s="156">
        <f t="shared" si="58"/>
        <v>0.71492392144922934</v>
      </c>
      <c r="O145" s="156">
        <f t="shared" si="58"/>
        <v>0.71738505399391961</v>
      </c>
      <c r="P145" s="156">
        <f t="shared" si="58"/>
        <v>0.72379151153376875</v>
      </c>
      <c r="Q145" s="156">
        <f t="shared" si="58"/>
        <v>0.73130228798549213</v>
      </c>
      <c r="R145" s="156">
        <f t="shared" ref="R145:V145" si="59">IF(R127=0,"",R127/R109)</f>
        <v>0.73950369195986909</v>
      </c>
      <c r="S145" s="156">
        <f t="shared" si="59"/>
        <v>0.74765512436776804</v>
      </c>
      <c r="T145" s="156">
        <f t="shared" si="59"/>
        <v>0.75795026147895561</v>
      </c>
      <c r="U145" s="156">
        <f t="shared" si="59"/>
        <v>0.76557841774930058</v>
      </c>
      <c r="V145" s="156">
        <f t="shared" si="59"/>
        <v>0.77129373192756356</v>
      </c>
      <c r="W145" s="156">
        <f t="shared" ref="W145" si="60">IF(W127=0,"",W127/W109)</f>
        <v>0.77789048438683017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0.68330501639871866</v>
      </c>
      <c r="C147" s="155">
        <f t="shared" si="64"/>
        <v>0.68915345680464901</v>
      </c>
      <c r="D147" s="155">
        <f t="shared" si="64"/>
        <v>0.69049775053536944</v>
      </c>
      <c r="E147" s="155">
        <f t="shared" si="64"/>
        <v>0.69450539071744299</v>
      </c>
      <c r="F147" s="155">
        <f t="shared" si="64"/>
        <v>0.6874937002954542</v>
      </c>
      <c r="G147" s="155">
        <f t="shared" si="64"/>
        <v>0.69690609469001485</v>
      </c>
      <c r="H147" s="155">
        <f t="shared" si="64"/>
        <v>0.70539452816246817</v>
      </c>
      <c r="I147" s="155">
        <f t="shared" si="64"/>
        <v>0.70809082570559612</v>
      </c>
      <c r="J147" s="155">
        <f t="shared" si="64"/>
        <v>0.71635595340254521</v>
      </c>
      <c r="K147" s="155">
        <f t="shared" si="64"/>
        <v>0.70478208114011531</v>
      </c>
      <c r="L147" s="155">
        <f t="shared" si="64"/>
        <v>0.71832370996632289</v>
      </c>
      <c r="M147" s="155">
        <f t="shared" si="64"/>
        <v>0.71541700123201435</v>
      </c>
      <c r="N147" s="155">
        <f t="shared" si="64"/>
        <v>0.72116631500009132</v>
      </c>
      <c r="O147" s="155">
        <f t="shared" si="64"/>
        <v>0.72493572610717105</v>
      </c>
      <c r="P147" s="155">
        <f t="shared" si="64"/>
        <v>0.72086084947603368</v>
      </c>
      <c r="Q147" s="155">
        <f t="shared" si="64"/>
        <v>0.7299269101450323</v>
      </c>
      <c r="R147" s="155">
        <f t="shared" ref="R147:V147" si="65">IF(R129=0,"",R129/R111)</f>
        <v>0.74105828749850478</v>
      </c>
      <c r="S147" s="155">
        <f t="shared" si="65"/>
        <v>0.74762360892970947</v>
      </c>
      <c r="T147" s="155">
        <f t="shared" si="65"/>
        <v>0.75551355943608356</v>
      </c>
      <c r="U147" s="155">
        <f t="shared" si="65"/>
        <v>0.76459626081469267</v>
      </c>
      <c r="V147" s="155">
        <f t="shared" si="65"/>
        <v>0.77343136535962864</v>
      </c>
      <c r="W147" s="155">
        <f t="shared" ref="W147" si="66">IF(W129=0,"",W129/W111)</f>
        <v>0.78490833745006117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0.61414698084034969</v>
      </c>
      <c r="C148" s="156">
        <f t="shared" si="67"/>
        <v>0.61550779452209148</v>
      </c>
      <c r="D148" s="156">
        <f t="shared" si="67"/>
        <v>0.61706197766037618</v>
      </c>
      <c r="E148" s="156">
        <f t="shared" si="67"/>
        <v>0.61856241032265702</v>
      </c>
      <c r="F148" s="156">
        <f t="shared" si="67"/>
        <v>0.61986480515701325</v>
      </c>
      <c r="G148" s="156">
        <f t="shared" si="67"/>
        <v>0.62065078751846225</v>
      </c>
      <c r="H148" s="156">
        <f t="shared" si="67"/>
        <v>0.62105397374231708</v>
      </c>
      <c r="I148" s="156">
        <f t="shared" si="67"/>
        <v>0.62123959483612823</v>
      </c>
      <c r="J148" s="156">
        <f t="shared" si="67"/>
        <v>0.6213407381657654</v>
      </c>
      <c r="K148" s="156">
        <f t="shared" si="67"/>
        <v>0.62144486921264364</v>
      </c>
      <c r="L148" s="156">
        <f t="shared" si="67"/>
        <v>0.6215481009184618</v>
      </c>
      <c r="M148" s="156">
        <f t="shared" si="67"/>
        <v>0.62163709411185064</v>
      </c>
      <c r="N148" s="156">
        <f t="shared" si="67"/>
        <v>0.62172182938116383</v>
      </c>
      <c r="O148" s="156">
        <f t="shared" si="67"/>
        <v>0.62180197309761676</v>
      </c>
      <c r="P148" s="156">
        <f t="shared" si="67"/>
        <v>0.62186696453080292</v>
      </c>
      <c r="Q148" s="156">
        <f t="shared" si="67"/>
        <v>0.62191166959720567</v>
      </c>
      <c r="R148" s="156">
        <f t="shared" ref="R148:V148" si="68">IF(R130=0,"",R130/R112)</f>
        <v>0.62200241398969058</v>
      </c>
      <c r="S148" s="156">
        <f t="shared" si="68"/>
        <v>0.62220711068321788</v>
      </c>
      <c r="T148" s="156">
        <f t="shared" si="68"/>
        <v>0.62257187596119545</v>
      </c>
      <c r="U148" s="156">
        <f t="shared" si="68"/>
        <v>0.62309114312159564</v>
      </c>
      <c r="V148" s="156">
        <f t="shared" si="68"/>
        <v>0.62373862182252304</v>
      </c>
      <c r="W148" s="156">
        <f t="shared" ref="W148" si="69">IF(W130=0,"",W130/W112)</f>
        <v>0.62444750017014616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0.75850600676264046</v>
      </c>
      <c r="C149" s="159">
        <f t="shared" si="70"/>
        <v>0.76186977540098355</v>
      </c>
      <c r="D149" s="159">
        <f t="shared" si="70"/>
        <v>0.76550798405681919</v>
      </c>
      <c r="E149" s="159">
        <f t="shared" si="70"/>
        <v>0.76945559632170679</v>
      </c>
      <c r="F149" s="159">
        <f t="shared" si="70"/>
        <v>0.77311113119091346</v>
      </c>
      <c r="G149" s="159">
        <f t="shared" si="70"/>
        <v>0.7764367313118008</v>
      </c>
      <c r="H149" s="159">
        <f t="shared" si="70"/>
        <v>0.77858080979577426</v>
      </c>
      <c r="I149" s="159">
        <f t="shared" si="70"/>
        <v>0.77993624581990562</v>
      </c>
      <c r="J149" s="159">
        <f t="shared" si="70"/>
        <v>0.78107944293070053</v>
      </c>
      <c r="K149" s="159">
        <f t="shared" si="70"/>
        <v>0.78217072144148614</v>
      </c>
      <c r="L149" s="159">
        <f t="shared" si="70"/>
        <v>0.78327342737253336</v>
      </c>
      <c r="M149" s="159">
        <f t="shared" si="70"/>
        <v>0.78444727118248803</v>
      </c>
      <c r="N149" s="159">
        <f t="shared" si="70"/>
        <v>0.78623780852024538</v>
      </c>
      <c r="O149" s="159">
        <f t="shared" si="70"/>
        <v>0.78895185839580462</v>
      </c>
      <c r="P149" s="159">
        <f t="shared" si="70"/>
        <v>0.79300344027307224</v>
      </c>
      <c r="Q149" s="159">
        <f t="shared" si="70"/>
        <v>0.79807506250849614</v>
      </c>
      <c r="R149" s="159">
        <f t="shared" ref="R149:V149" si="71">IF(R131=0,"",R131/R113)</f>
        <v>0.80459663883000043</v>
      </c>
      <c r="S149" s="159">
        <f t="shared" si="71"/>
        <v>0.81209438759695196</v>
      </c>
      <c r="T149" s="159">
        <f t="shared" si="71"/>
        <v>0.82100442738016666</v>
      </c>
      <c r="U149" s="159">
        <f t="shared" si="71"/>
        <v>0.83133795497419538</v>
      </c>
      <c r="V149" s="159">
        <f t="shared" si="71"/>
        <v>0.84267740249080791</v>
      </c>
      <c r="W149" s="159">
        <f t="shared" ref="W149" si="72">IF(W131=0,"",W131/W113)</f>
        <v>0.85370287923560428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15.76191616585395</v>
      </c>
      <c r="C151" s="117">
        <f t="shared" si="73"/>
        <v>16.339372489780487</v>
      </c>
      <c r="D151" s="117">
        <f t="shared" si="73"/>
        <v>19.17033459065965</v>
      </c>
      <c r="E151" s="117">
        <f t="shared" si="73"/>
        <v>23.059039878509367</v>
      </c>
      <c r="F151" s="117">
        <f t="shared" si="73"/>
        <v>35.271359959019257</v>
      </c>
      <c r="G151" s="117">
        <f t="shared" si="73"/>
        <v>59.522181333892263</v>
      </c>
      <c r="H151" s="117">
        <f t="shared" si="73"/>
        <v>91.673140192634094</v>
      </c>
      <c r="I151" s="117">
        <f t="shared" si="73"/>
        <v>140.34567467746837</v>
      </c>
      <c r="J151" s="117">
        <f t="shared" si="73"/>
        <v>166.87572839443044</v>
      </c>
      <c r="K151" s="117">
        <f t="shared" si="73"/>
        <v>206.18550883470971</v>
      </c>
      <c r="L151" s="117">
        <f t="shared" si="73"/>
        <v>244.27961559281067</v>
      </c>
      <c r="M151" s="117">
        <f t="shared" si="73"/>
        <v>276.91566829455502</v>
      </c>
      <c r="N151" s="117">
        <f t="shared" si="73"/>
        <v>286.96020561590461</v>
      </c>
      <c r="O151" s="117">
        <f t="shared" si="73"/>
        <v>301.96179911378914</v>
      </c>
      <c r="P151" s="117">
        <f t="shared" si="73"/>
        <v>320.80127466938853</v>
      </c>
      <c r="Q151" s="117">
        <f t="shared" si="73"/>
        <v>326.96323183094665</v>
      </c>
      <c r="R151" s="117">
        <f t="shared" ref="R151:V151" si="74">R152+R154+R156+R165</f>
        <v>308.68692227757862</v>
      </c>
      <c r="S151" s="117">
        <f t="shared" si="74"/>
        <v>340.50255133353966</v>
      </c>
      <c r="T151" s="117">
        <f t="shared" si="74"/>
        <v>357.9727536882022</v>
      </c>
      <c r="U151" s="117">
        <f t="shared" si="74"/>
        <v>369.49671956993404</v>
      </c>
      <c r="V151" s="117">
        <f t="shared" si="74"/>
        <v>411.09206071772735</v>
      </c>
      <c r="W151" s="117">
        <f t="shared" ref="W151" si="75">W152+W154+W156+W165</f>
        <v>401.14297986712165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4.4118578498535177</v>
      </c>
      <c r="C156" s="122">
        <v>4.6102348815286405</v>
      </c>
      <c r="D156" s="122">
        <v>5.133153923228738</v>
      </c>
      <c r="E156" s="122">
        <v>5.9169996765448634</v>
      </c>
      <c r="F156" s="122">
        <v>8.7752872122062637</v>
      </c>
      <c r="G156" s="122">
        <v>15.409959882818246</v>
      </c>
      <c r="H156" s="122">
        <v>23.528177524402519</v>
      </c>
      <c r="I156" s="122">
        <v>34.00619728273216</v>
      </c>
      <c r="J156" s="122">
        <v>37.694221290547546</v>
      </c>
      <c r="K156" s="122">
        <v>45.893373324100693</v>
      </c>
      <c r="L156" s="122">
        <v>52.105901226814204</v>
      </c>
      <c r="M156" s="122">
        <v>57.192487787057942</v>
      </c>
      <c r="N156" s="122">
        <v>55.876962725389028</v>
      </c>
      <c r="O156" s="122">
        <v>55.97992460221981</v>
      </c>
      <c r="P156" s="122">
        <v>56.553836067530725</v>
      </c>
      <c r="Q156" s="122">
        <v>56.28851174653694</v>
      </c>
      <c r="R156" s="122">
        <v>58.172686109592711</v>
      </c>
      <c r="S156" s="122">
        <v>63.241208504168377</v>
      </c>
      <c r="T156" s="122">
        <v>67.743589909826696</v>
      </c>
      <c r="U156" s="122">
        <v>67.641082060351465</v>
      </c>
      <c r="V156" s="122">
        <v>72.262511653714881</v>
      </c>
      <c r="W156" s="122">
        <v>80.234233207383994</v>
      </c>
      <c r="DA156" s="130" t="s">
        <v>2213</v>
      </c>
    </row>
    <row r="157" spans="1:105" ht="12" customHeight="1" x14ac:dyDescent="0.25">
      <c r="A157" s="97" t="s">
        <v>124</v>
      </c>
      <c r="B157" s="98">
        <v>4.4114188779252155</v>
      </c>
      <c r="C157" s="98">
        <v>4.6099281635500224</v>
      </c>
      <c r="D157" s="98">
        <v>5.1328644974218944</v>
      </c>
      <c r="E157" s="98">
        <v>5.9166045265789364</v>
      </c>
      <c r="F157" s="98">
        <v>8.774587151011179</v>
      </c>
      <c r="G157" s="98">
        <v>15.408361065054317</v>
      </c>
      <c r="H157" s="98">
        <v>23.52549860372617</v>
      </c>
      <c r="I157" s="98">
        <v>33.999498480879687</v>
      </c>
      <c r="J157" s="98">
        <v>37.687437555164919</v>
      </c>
      <c r="K157" s="98">
        <v>45.884031790146388</v>
      </c>
      <c r="L157" s="98">
        <v>52.077983387173951</v>
      </c>
      <c r="M157" s="98">
        <v>57.177199121066124</v>
      </c>
      <c r="N157" s="98">
        <v>55.859511771518179</v>
      </c>
      <c r="O157" s="98">
        <v>55.963463239279541</v>
      </c>
      <c r="P157" s="98">
        <v>56.539173001022967</v>
      </c>
      <c r="Q157" s="98">
        <v>56.271859600294299</v>
      </c>
      <c r="R157" s="98">
        <v>58.155944038649615</v>
      </c>
      <c r="S157" s="98">
        <v>63.22049180332138</v>
      </c>
      <c r="T157" s="98">
        <v>67.719718416413286</v>
      </c>
      <c r="U157" s="98">
        <v>67.619039132849721</v>
      </c>
      <c r="V157" s="98">
        <v>72.239584002606989</v>
      </c>
      <c r="W157" s="98">
        <v>80.205413673720898</v>
      </c>
      <c r="DA157" s="63" t="s">
        <v>2214</v>
      </c>
    </row>
    <row r="158" spans="1:105" ht="12" customHeight="1" x14ac:dyDescent="0.25">
      <c r="A158" s="97" t="s">
        <v>123</v>
      </c>
      <c r="B158" s="98">
        <v>4.3897192830261888E-4</v>
      </c>
      <c r="C158" s="98">
        <v>3.0671797861814856E-4</v>
      </c>
      <c r="D158" s="98">
        <v>2.8942580684344438E-4</v>
      </c>
      <c r="E158" s="98">
        <v>3.9514996592663807E-4</v>
      </c>
      <c r="F158" s="98">
        <v>7.0006119508529794E-4</v>
      </c>
      <c r="G158" s="98">
        <v>1.5988177639281245E-3</v>
      </c>
      <c r="H158" s="98">
        <v>2.6789206763496143E-3</v>
      </c>
      <c r="I158" s="98">
        <v>6.6988018524724935E-3</v>
      </c>
      <c r="J158" s="98">
        <v>6.7837353826240886E-3</v>
      </c>
      <c r="K158" s="98">
        <v>9.3415339543051062E-3</v>
      </c>
      <c r="L158" s="98">
        <v>2.7917839640255484E-2</v>
      </c>
      <c r="M158" s="98">
        <v>1.5288665991815577E-2</v>
      </c>
      <c r="N158" s="98">
        <v>1.7450953870848197E-2</v>
      </c>
      <c r="O158" s="98">
        <v>1.646136294026666E-2</v>
      </c>
      <c r="P158" s="98">
        <v>1.4663066507756591E-2</v>
      </c>
      <c r="Q158" s="98">
        <v>1.6652146242643846E-2</v>
      </c>
      <c r="R158" s="98">
        <v>1.6742070943097934E-2</v>
      </c>
      <c r="S158" s="98">
        <v>2.07167008469962E-2</v>
      </c>
      <c r="T158" s="98">
        <v>2.3871493413406348E-2</v>
      </c>
      <c r="U158" s="98">
        <v>2.2042927501747148E-2</v>
      </c>
      <c r="V158" s="98">
        <v>2.2927651107891509E-2</v>
      </c>
      <c r="W158" s="98">
        <v>2.8819533663089536E-2</v>
      </c>
      <c r="DA158" s="63" t="s">
        <v>2215</v>
      </c>
    </row>
    <row r="159" spans="1:105" ht="12" customHeight="1" x14ac:dyDescent="0.25">
      <c r="A159" s="100" t="s">
        <v>50</v>
      </c>
      <c r="B159" s="101">
        <v>4.3897192830261888E-4</v>
      </c>
      <c r="C159" s="101">
        <v>3.0671797861814856E-4</v>
      </c>
      <c r="D159" s="101">
        <v>2.8942580684344438E-4</v>
      </c>
      <c r="E159" s="101">
        <v>3.9514996592663807E-4</v>
      </c>
      <c r="F159" s="101">
        <v>7.0006119508529794E-4</v>
      </c>
      <c r="G159" s="101">
        <v>1.5988177639281245E-3</v>
      </c>
      <c r="H159" s="101">
        <v>2.6789206763496143E-3</v>
      </c>
      <c r="I159" s="101">
        <v>6.6988018524724935E-3</v>
      </c>
      <c r="J159" s="101">
        <v>6.7837353826240886E-3</v>
      </c>
      <c r="K159" s="101">
        <v>9.3415339543051062E-3</v>
      </c>
      <c r="L159" s="101">
        <v>2.7917839640255484E-2</v>
      </c>
      <c r="M159" s="101">
        <v>1.5288665991815577E-2</v>
      </c>
      <c r="N159" s="101">
        <v>1.7450953870848197E-2</v>
      </c>
      <c r="O159" s="101">
        <v>1.646136294026666E-2</v>
      </c>
      <c r="P159" s="101">
        <v>1.4663066507756591E-2</v>
      </c>
      <c r="Q159" s="101">
        <v>1.6652146242643846E-2</v>
      </c>
      <c r="R159" s="101">
        <v>1.6742070943097934E-2</v>
      </c>
      <c r="S159" s="101">
        <v>2.07167008469962E-2</v>
      </c>
      <c r="T159" s="101">
        <v>2.3871493413406348E-2</v>
      </c>
      <c r="U159" s="101">
        <v>2.2042927501747148E-2</v>
      </c>
      <c r="V159" s="101">
        <v>2.2927651107891509E-2</v>
      </c>
      <c r="W159" s="101">
        <v>2.8819533663089536E-2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11.350058316000434</v>
      </c>
      <c r="C165" s="122">
        <v>11.729137608251847</v>
      </c>
      <c r="D165" s="122">
        <v>14.037180667430912</v>
      </c>
      <c r="E165" s="122">
        <v>17.142040201964502</v>
      </c>
      <c r="F165" s="122">
        <v>26.496072746812992</v>
      </c>
      <c r="G165" s="122">
        <v>44.112221451074021</v>
      </c>
      <c r="H165" s="122">
        <v>68.144962668231571</v>
      </c>
      <c r="I165" s="122">
        <v>106.33947739473619</v>
      </c>
      <c r="J165" s="122">
        <v>129.18150710388289</v>
      </c>
      <c r="K165" s="122">
        <v>160.29213551060903</v>
      </c>
      <c r="L165" s="122">
        <v>192.17371436599646</v>
      </c>
      <c r="M165" s="122">
        <v>219.72318050749709</v>
      </c>
      <c r="N165" s="122">
        <v>231.08324289051561</v>
      </c>
      <c r="O165" s="122">
        <v>245.98187451156932</v>
      </c>
      <c r="P165" s="122">
        <v>264.24743860185782</v>
      </c>
      <c r="Q165" s="122">
        <v>270.67472008440973</v>
      </c>
      <c r="R165" s="122">
        <v>250.51423616798593</v>
      </c>
      <c r="S165" s="122">
        <v>277.2613428293713</v>
      </c>
      <c r="T165" s="122">
        <v>290.22916377837549</v>
      </c>
      <c r="U165" s="122">
        <v>301.85563750958255</v>
      </c>
      <c r="V165" s="122">
        <v>338.8295490640125</v>
      </c>
      <c r="W165" s="122">
        <v>320.90874665973769</v>
      </c>
      <c r="DA165" s="130" t="s">
        <v>2222</v>
      </c>
    </row>
    <row r="166" spans="1:105" ht="12" customHeight="1" x14ac:dyDescent="0.25">
      <c r="A166" s="97" t="s">
        <v>50</v>
      </c>
      <c r="B166" s="98">
        <v>11.350058316000434</v>
      </c>
      <c r="C166" s="98">
        <v>11.729137608251847</v>
      </c>
      <c r="D166" s="98">
        <v>14.037180667430912</v>
      </c>
      <c r="E166" s="98">
        <v>17.142040201964502</v>
      </c>
      <c r="F166" s="98">
        <v>26.496072746812992</v>
      </c>
      <c r="G166" s="98">
        <v>44.112221451074021</v>
      </c>
      <c r="H166" s="98">
        <v>68.144962668231571</v>
      </c>
      <c r="I166" s="98">
        <v>106.33947739473619</v>
      </c>
      <c r="J166" s="98">
        <v>129.18150710388289</v>
      </c>
      <c r="K166" s="98">
        <v>160.29213551060903</v>
      </c>
      <c r="L166" s="98">
        <v>192.17371436599646</v>
      </c>
      <c r="M166" s="98">
        <v>219.72318050749709</v>
      </c>
      <c r="N166" s="98">
        <v>231.08324289051561</v>
      </c>
      <c r="O166" s="98">
        <v>245.98187451156932</v>
      </c>
      <c r="P166" s="98">
        <v>264.24743860185782</v>
      </c>
      <c r="Q166" s="98">
        <v>270.67472008440973</v>
      </c>
      <c r="R166" s="98">
        <v>250.51423616798593</v>
      </c>
      <c r="S166" s="98">
        <v>277.2613428293713</v>
      </c>
      <c r="T166" s="98">
        <v>290.22916377837549</v>
      </c>
      <c r="U166" s="98">
        <v>301.85563750958255</v>
      </c>
      <c r="V166" s="98">
        <v>338.8295490640125</v>
      </c>
      <c r="W166" s="98">
        <v>320.90874665973769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7686.5831648890471</v>
      </c>
      <c r="C169" s="117">
        <f t="shared" si="78"/>
        <v>8177.3859739135969</v>
      </c>
      <c r="D169" s="117">
        <f t="shared" si="78"/>
        <v>7531.1682892765839</v>
      </c>
      <c r="E169" s="117">
        <f t="shared" si="78"/>
        <v>7380.8688369826277</v>
      </c>
      <c r="F169" s="117">
        <f t="shared" si="78"/>
        <v>5668.6161210186783</v>
      </c>
      <c r="G169" s="117">
        <f t="shared" si="78"/>
        <v>5933.7810490149623</v>
      </c>
      <c r="H169" s="117">
        <f t="shared" si="78"/>
        <v>6038.9933052643419</v>
      </c>
      <c r="I169" s="117">
        <f t="shared" si="78"/>
        <v>5777.4377773373526</v>
      </c>
      <c r="J169" s="117">
        <f t="shared" si="78"/>
        <v>6007.5185362783814</v>
      </c>
      <c r="K169" s="117">
        <f t="shared" si="78"/>
        <v>5789.0999185936498</v>
      </c>
      <c r="L169" s="117">
        <f t="shared" si="78"/>
        <v>6342.2050416496095</v>
      </c>
      <c r="M169" s="117">
        <f t="shared" si="78"/>
        <v>5457.4186532513595</v>
      </c>
      <c r="N169" s="117">
        <f t="shared" si="78"/>
        <v>5973.0946668059814</v>
      </c>
      <c r="O169" s="117">
        <f t="shared" si="78"/>
        <v>6237.926065463389</v>
      </c>
      <c r="P169" s="117">
        <f t="shared" si="78"/>
        <v>5125.266078835175</v>
      </c>
      <c r="Q169" s="117">
        <f t="shared" si="78"/>
        <v>5305.6502826477508</v>
      </c>
      <c r="R169" s="117">
        <f t="shared" ref="R169:V169" si="79">R170+R172+R174+R183</f>
        <v>5427.2420982622407</v>
      </c>
      <c r="S169" s="117">
        <f t="shared" si="79"/>
        <v>5347.3092534939142</v>
      </c>
      <c r="T169" s="117">
        <f t="shared" si="79"/>
        <v>5161.2409281012115</v>
      </c>
      <c r="U169" s="117">
        <f t="shared" si="79"/>
        <v>5085.6773163527196</v>
      </c>
      <c r="V169" s="117">
        <f t="shared" si="79"/>
        <v>4949.6186128420113</v>
      </c>
      <c r="W169" s="117">
        <f t="shared" ref="W169" si="80">W170+W172+W174+W183</f>
        <v>5260.770857717941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5293.0174604355052</v>
      </c>
      <c r="C170" s="122">
        <f t="shared" si="81"/>
        <v>5850.0532177957502</v>
      </c>
      <c r="D170" s="122">
        <f t="shared" si="81"/>
        <v>5273.7033221315505</v>
      </c>
      <c r="E170" s="122">
        <f t="shared" si="81"/>
        <v>4864.3443867262295</v>
      </c>
      <c r="F170" s="122">
        <f t="shared" si="81"/>
        <v>3526.0568723587235</v>
      </c>
      <c r="G170" s="122">
        <f t="shared" si="81"/>
        <v>3870.3059901269808</v>
      </c>
      <c r="H170" s="122">
        <f t="shared" si="81"/>
        <v>3903.2987585064798</v>
      </c>
      <c r="I170" s="122">
        <f t="shared" si="81"/>
        <v>3653.1928209793305</v>
      </c>
      <c r="J170" s="122">
        <f t="shared" si="81"/>
        <v>3854.8213205841244</v>
      </c>
      <c r="K170" s="122">
        <f t="shared" si="81"/>
        <v>3811.6131684158636</v>
      </c>
      <c r="L170" s="122">
        <f t="shared" si="81"/>
        <v>4087.8510427780393</v>
      </c>
      <c r="M170" s="122">
        <f t="shared" si="81"/>
        <v>3124.7137252474272</v>
      </c>
      <c r="N170" s="122">
        <f t="shared" si="81"/>
        <v>3515.8512360211162</v>
      </c>
      <c r="O170" s="122">
        <f t="shared" si="81"/>
        <v>3674.1918200082773</v>
      </c>
      <c r="P170" s="122">
        <f t="shared" si="81"/>
        <v>2829.6627416293904</v>
      </c>
      <c r="Q170" s="122">
        <f t="shared" si="81"/>
        <v>2924.6705924429257</v>
      </c>
      <c r="R170" s="122">
        <f t="shared" si="81"/>
        <v>3060.6432777057521</v>
      </c>
      <c r="S170" s="122">
        <f t="shared" si="81"/>
        <v>2862.7616427933599</v>
      </c>
      <c r="T170" s="122">
        <f t="shared" si="81"/>
        <v>2671.6684396411865</v>
      </c>
      <c r="U170" s="122">
        <f t="shared" si="81"/>
        <v>2629.9169731497404</v>
      </c>
      <c r="V170" s="122">
        <f t="shared" si="81"/>
        <v>2373.3693350852418</v>
      </c>
      <c r="W170" s="122">
        <f t="shared" si="81"/>
        <v>2769.7545410665389</v>
      </c>
      <c r="DA170" s="130" t="s">
        <v>2377</v>
      </c>
    </row>
    <row r="171" spans="1:105" ht="12" customHeight="1" x14ac:dyDescent="0.25">
      <c r="A171" s="97" t="s">
        <v>53</v>
      </c>
      <c r="B171" s="98">
        <v>5293.0174604355052</v>
      </c>
      <c r="C171" s="98">
        <v>5850.0532177957502</v>
      </c>
      <c r="D171" s="98">
        <v>5273.7033221315505</v>
      </c>
      <c r="E171" s="98">
        <v>4864.3443867262295</v>
      </c>
      <c r="F171" s="98">
        <v>3526.0568723587235</v>
      </c>
      <c r="G171" s="98">
        <v>3870.3059901269808</v>
      </c>
      <c r="H171" s="98">
        <v>3903.2987585064798</v>
      </c>
      <c r="I171" s="98">
        <v>3653.1928209793305</v>
      </c>
      <c r="J171" s="98">
        <v>3854.8213205841244</v>
      </c>
      <c r="K171" s="98">
        <v>3811.6131684158636</v>
      </c>
      <c r="L171" s="98">
        <v>4087.8510427780393</v>
      </c>
      <c r="M171" s="98">
        <v>3124.7137252474272</v>
      </c>
      <c r="N171" s="98">
        <v>3515.8512360211162</v>
      </c>
      <c r="O171" s="98">
        <v>3674.1918200082773</v>
      </c>
      <c r="P171" s="98">
        <v>2829.6627416293904</v>
      </c>
      <c r="Q171" s="98">
        <v>2924.6705924429257</v>
      </c>
      <c r="R171" s="98">
        <v>3060.6432777057521</v>
      </c>
      <c r="S171" s="98">
        <v>2862.7616427933599</v>
      </c>
      <c r="T171" s="98">
        <v>2671.6684396411865</v>
      </c>
      <c r="U171" s="98">
        <v>2629.9169731497404</v>
      </c>
      <c r="V171" s="98">
        <v>2373.3693350852418</v>
      </c>
      <c r="W171" s="98">
        <v>2769.7545410665389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206.7221969956185</v>
      </c>
      <c r="C172" s="122">
        <f t="shared" si="82"/>
        <v>221.64725962753201</v>
      </c>
      <c r="D172" s="122">
        <f t="shared" si="82"/>
        <v>149.19551906360246</v>
      </c>
      <c r="E172" s="122">
        <f t="shared" si="82"/>
        <v>390.65402462748244</v>
      </c>
      <c r="F172" s="122">
        <f t="shared" si="82"/>
        <v>85.317580812855667</v>
      </c>
      <c r="G172" s="122">
        <f t="shared" si="82"/>
        <v>88.254288635140568</v>
      </c>
      <c r="H172" s="122">
        <f t="shared" si="82"/>
        <v>118.16110455264652</v>
      </c>
      <c r="I172" s="122">
        <f t="shared" si="82"/>
        <v>58.482583236032994</v>
      </c>
      <c r="J172" s="122">
        <f t="shared" si="82"/>
        <v>70.729597691274975</v>
      </c>
      <c r="K172" s="122">
        <f t="shared" si="82"/>
        <v>109.52304036480599</v>
      </c>
      <c r="L172" s="122">
        <f t="shared" si="82"/>
        <v>117.15010086262699</v>
      </c>
      <c r="M172" s="122">
        <f t="shared" si="82"/>
        <v>111.40118394971864</v>
      </c>
      <c r="N172" s="122">
        <f t="shared" si="82"/>
        <v>108.53873444159707</v>
      </c>
      <c r="O172" s="122">
        <f t="shared" si="82"/>
        <v>111.23984044489421</v>
      </c>
      <c r="P172" s="122">
        <f t="shared" si="82"/>
        <v>105.36570277890033</v>
      </c>
      <c r="Q172" s="122">
        <f t="shared" si="82"/>
        <v>105.37560432477525</v>
      </c>
      <c r="R172" s="122">
        <f t="shared" si="82"/>
        <v>125.42997420831308</v>
      </c>
      <c r="S172" s="122">
        <f t="shared" si="82"/>
        <v>114.50183081643159</v>
      </c>
      <c r="T172" s="122">
        <f t="shared" si="82"/>
        <v>116.63471297616573</v>
      </c>
      <c r="U172" s="122">
        <f t="shared" si="82"/>
        <v>128.01130775573654</v>
      </c>
      <c r="V172" s="122">
        <f t="shared" si="82"/>
        <v>153.38137011372439</v>
      </c>
      <c r="W172" s="122">
        <f t="shared" si="82"/>
        <v>168.76196294125734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206.7221969956185</v>
      </c>
      <c r="C173" s="98">
        <f>RES_hhdet_fech!C147</f>
        <v>221.64725962753201</v>
      </c>
      <c r="D173" s="98">
        <f>RES_hhdet_fech!D147</f>
        <v>149.19551906360246</v>
      </c>
      <c r="E173" s="98">
        <f>RES_hhdet_fech!E147</f>
        <v>390.65402462748244</v>
      </c>
      <c r="F173" s="98">
        <f>RES_hhdet_fech!F147</f>
        <v>85.317580812855667</v>
      </c>
      <c r="G173" s="98">
        <f>RES_hhdet_fech!G147</f>
        <v>88.254288635140568</v>
      </c>
      <c r="H173" s="98">
        <f>RES_hhdet_fech!H147</f>
        <v>118.16110455264652</v>
      </c>
      <c r="I173" s="98">
        <f>RES_hhdet_fech!I147</f>
        <v>58.482583236032994</v>
      </c>
      <c r="J173" s="98">
        <f>RES_hhdet_fech!J147</f>
        <v>70.729597691274975</v>
      </c>
      <c r="K173" s="98">
        <f>RES_hhdet_fech!K147</f>
        <v>109.52304036480599</v>
      </c>
      <c r="L173" s="98">
        <f>RES_hhdet_fech!L147</f>
        <v>117.15010086262699</v>
      </c>
      <c r="M173" s="98">
        <f>RES_hhdet_fech!M147</f>
        <v>111.40118394971864</v>
      </c>
      <c r="N173" s="98">
        <f>RES_hhdet_fech!N147</f>
        <v>108.53873444159707</v>
      </c>
      <c r="O173" s="98">
        <f>RES_hhdet_fech!O147</f>
        <v>111.23984044489421</v>
      </c>
      <c r="P173" s="98">
        <f>RES_hhdet_fech!P147</f>
        <v>105.36570277890033</v>
      </c>
      <c r="Q173" s="98">
        <f>RES_hhdet_fech!Q147</f>
        <v>105.37560432477525</v>
      </c>
      <c r="R173" s="98">
        <f>RES_hhdet_fech!R147</f>
        <v>125.42997420831308</v>
      </c>
      <c r="S173" s="98">
        <f>RES_hhdet_fech!S147</f>
        <v>114.50183081643159</v>
      </c>
      <c r="T173" s="98">
        <f>RES_hhdet_fech!T147</f>
        <v>116.63471297616573</v>
      </c>
      <c r="U173" s="98">
        <f>RES_hhdet_fech!U147</f>
        <v>128.01130775573654</v>
      </c>
      <c r="V173" s="98">
        <f>RES_hhdet_fech!V147</f>
        <v>153.38137011372439</v>
      </c>
      <c r="W173" s="98">
        <f>RES_hhdet_fech!W147</f>
        <v>168.76196294125734</v>
      </c>
      <c r="DA173" s="63" t="s">
        <v>2380</v>
      </c>
    </row>
    <row r="174" spans="1:105" ht="12" customHeight="1" x14ac:dyDescent="0.25">
      <c r="A174" s="121" t="s">
        <v>55</v>
      </c>
      <c r="B174" s="122">
        <v>1358.8692777656543</v>
      </c>
      <c r="C174" s="122">
        <v>1283.0314377235545</v>
      </c>
      <c r="D174" s="122">
        <v>1277.56427067097</v>
      </c>
      <c r="E174" s="122">
        <v>1328.7186616948088</v>
      </c>
      <c r="F174" s="122">
        <v>1330.8520837182659</v>
      </c>
      <c r="G174" s="122">
        <v>1236.2101493682067</v>
      </c>
      <c r="H174" s="122">
        <v>1272.3258947505467</v>
      </c>
      <c r="I174" s="122">
        <v>1285.5463897026295</v>
      </c>
      <c r="J174" s="122">
        <v>1300.5611161833804</v>
      </c>
      <c r="K174" s="122">
        <v>1211.8093329113278</v>
      </c>
      <c r="L174" s="122">
        <v>1329.8523498104155</v>
      </c>
      <c r="M174" s="122">
        <v>1417.5050754343597</v>
      </c>
      <c r="N174" s="122">
        <v>1507.5105413421459</v>
      </c>
      <c r="O174" s="122">
        <v>1592.5861329683094</v>
      </c>
      <c r="P174" s="122">
        <v>1425.4205342395767</v>
      </c>
      <c r="Q174" s="122">
        <v>1485.4592125957849</v>
      </c>
      <c r="R174" s="122">
        <v>1487.1067063421187</v>
      </c>
      <c r="S174" s="122">
        <v>1573.7799976772619</v>
      </c>
      <c r="T174" s="122">
        <v>1583.5442570190799</v>
      </c>
      <c r="U174" s="122">
        <v>1557.7795675173907</v>
      </c>
      <c r="V174" s="122">
        <v>1622.664153338048</v>
      </c>
      <c r="W174" s="122">
        <v>1575.9891351915528</v>
      </c>
      <c r="DA174" s="130" t="s">
        <v>2381</v>
      </c>
    </row>
    <row r="175" spans="1:105" ht="12" customHeight="1" x14ac:dyDescent="0.25">
      <c r="A175" s="97" t="s">
        <v>124</v>
      </c>
      <c r="B175" s="98">
        <v>1464.7665802557083</v>
      </c>
      <c r="C175" s="98">
        <v>1418.4489843734771</v>
      </c>
      <c r="D175" s="98">
        <v>1468.8819678259522</v>
      </c>
      <c r="E175" s="98">
        <v>1437.4953762566156</v>
      </c>
      <c r="F175" s="98">
        <v>1466.9353876041268</v>
      </c>
      <c r="G175" s="98">
        <v>1434.1381605767613</v>
      </c>
      <c r="H175" s="98">
        <v>1409.6033943492721</v>
      </c>
      <c r="I175" s="98">
        <v>1475.4734882006069</v>
      </c>
      <c r="J175" s="98">
        <v>1403.6126490882086</v>
      </c>
      <c r="K175" s="98">
        <v>1429.460577335386</v>
      </c>
      <c r="L175" s="98">
        <v>1520.8759340278616</v>
      </c>
      <c r="M175" s="98">
        <v>1647.9172034711853</v>
      </c>
      <c r="N175" s="98">
        <v>1628.0169491836493</v>
      </c>
      <c r="O175" s="98">
        <v>1637.3229402247539</v>
      </c>
      <c r="P175" s="98">
        <v>1622.1368609136705</v>
      </c>
      <c r="Q175" s="98">
        <v>1581.3132820772951</v>
      </c>
      <c r="R175" s="98">
        <v>1578.3501925713824</v>
      </c>
      <c r="S175" s="98">
        <v>1642.3141891302241</v>
      </c>
      <c r="T175" s="98">
        <v>1668.2967860513402</v>
      </c>
      <c r="U175" s="98">
        <v>1576.3572283076423</v>
      </c>
      <c r="V175" s="98">
        <v>1589.5985340032107</v>
      </c>
      <c r="W175" s="98">
        <v>1617.8915628281738</v>
      </c>
      <c r="DA175" s="63" t="s">
        <v>2382</v>
      </c>
    </row>
    <row r="176" spans="1:105" ht="12" customHeight="1" x14ac:dyDescent="0.25">
      <c r="A176" s="97" t="s">
        <v>123</v>
      </c>
      <c r="B176" s="98">
        <v>1039.4735234772249</v>
      </c>
      <c r="C176" s="98">
        <v>998.39545538782136</v>
      </c>
      <c r="D176" s="98">
        <v>1026.2284587125091</v>
      </c>
      <c r="E176" s="98">
        <v>1024.7256732916744</v>
      </c>
      <c r="F176" s="98">
        <v>1044.9852498222192</v>
      </c>
      <c r="G176" s="98">
        <v>1016.2550580705729</v>
      </c>
      <c r="H176" s="98">
        <v>997.60408493094167</v>
      </c>
      <c r="I176" s="98">
        <v>1069.4784469448557</v>
      </c>
      <c r="J176" s="98">
        <v>1009.9589186456383</v>
      </c>
      <c r="K176" s="98">
        <v>1020.996066494263</v>
      </c>
      <c r="L176" s="98">
        <v>1217.75061714055</v>
      </c>
      <c r="M176" s="98">
        <v>1176.0820322723841</v>
      </c>
      <c r="N176" s="98">
        <v>1200.5917587991319</v>
      </c>
      <c r="O176" s="98">
        <v>1231.4223740503151</v>
      </c>
      <c r="P176" s="98">
        <v>1191.5926549147587</v>
      </c>
      <c r="Q176" s="98">
        <v>1200.5155941335604</v>
      </c>
      <c r="R176" s="98">
        <v>1212.4905658164455</v>
      </c>
      <c r="S176" s="98">
        <v>1296.8971742022707</v>
      </c>
      <c r="T176" s="98">
        <v>1337.4499879090426</v>
      </c>
      <c r="U176" s="98">
        <v>1281.8062717743608</v>
      </c>
      <c r="V176" s="98">
        <v>1322.3103933490477</v>
      </c>
      <c r="W176" s="98">
        <v>1365.7377229098922</v>
      </c>
      <c r="DA176" s="63" t="s">
        <v>2383</v>
      </c>
    </row>
    <row r="177" spans="1:105" ht="12" customHeight="1" x14ac:dyDescent="0.25">
      <c r="A177" s="100" t="s">
        <v>50</v>
      </c>
      <c r="B177" s="101">
        <v>386.48699445555457</v>
      </c>
      <c r="C177" s="101">
        <v>337.55720485357074</v>
      </c>
      <c r="D177" s="101">
        <v>318.52637661058765</v>
      </c>
      <c r="E177" s="101">
        <v>347.90453066265002</v>
      </c>
      <c r="F177" s="101">
        <v>342.42198112211548</v>
      </c>
      <c r="G177" s="101">
        <v>306.01257185667339</v>
      </c>
      <c r="H177" s="101">
        <v>287.63659399301815</v>
      </c>
      <c r="I177" s="101">
        <v>364.06610951722138</v>
      </c>
      <c r="J177" s="101">
        <v>321.11019198367535</v>
      </c>
      <c r="K177" s="101">
        <v>300.16895240581266</v>
      </c>
      <c r="L177" s="101">
        <v>682.7747363643706</v>
      </c>
      <c r="M177" s="101">
        <v>328.30981905556143</v>
      </c>
      <c r="N177" s="101">
        <v>413.02312308051057</v>
      </c>
      <c r="O177" s="101">
        <v>439.18751541475649</v>
      </c>
      <c r="P177" s="101">
        <v>308.84932627123243</v>
      </c>
      <c r="Q177" s="101">
        <v>347.42086799048968</v>
      </c>
      <c r="R177" s="101">
        <v>320.44203555237698</v>
      </c>
      <c r="S177" s="101">
        <v>372.2396664941046</v>
      </c>
      <c r="T177" s="101">
        <v>373.97400006840377</v>
      </c>
      <c r="U177" s="101">
        <v>328.93902157737165</v>
      </c>
      <c r="V177" s="101">
        <v>350.45738545597305</v>
      </c>
      <c r="W177" s="101">
        <v>364.56573298745241</v>
      </c>
      <c r="DA177" s="131" t="s">
        <v>2384</v>
      </c>
    </row>
    <row r="178" spans="1:105" ht="12" customHeight="1" x14ac:dyDescent="0.25">
      <c r="A178" s="103" t="s">
        <v>52</v>
      </c>
      <c r="B178" s="104">
        <v>652.98652902167055</v>
      </c>
      <c r="C178" s="104">
        <v>660.83825053425073</v>
      </c>
      <c r="D178" s="104">
        <v>707.70208210192129</v>
      </c>
      <c r="E178" s="104">
        <v>676.82114262902428</v>
      </c>
      <c r="F178" s="104">
        <v>702.56326870010355</v>
      </c>
      <c r="G178" s="104">
        <v>710.24248621389938</v>
      </c>
      <c r="H178" s="104">
        <v>709.96749093792357</v>
      </c>
      <c r="I178" s="104">
        <v>705.41233742763427</v>
      </c>
      <c r="J178" s="104">
        <v>688.84872666196304</v>
      </c>
      <c r="K178" s="104">
        <v>720.82711408845034</v>
      </c>
      <c r="L178" s="104">
        <v>534.97588077617934</v>
      </c>
      <c r="M178" s="104">
        <v>847.77221321682271</v>
      </c>
      <c r="N178" s="104">
        <v>787.56863571862118</v>
      </c>
      <c r="O178" s="104">
        <v>792.23485863555845</v>
      </c>
      <c r="P178" s="104">
        <v>882.74332864352618</v>
      </c>
      <c r="Q178" s="104">
        <v>853.09472614307049</v>
      </c>
      <c r="R178" s="104">
        <v>892.0485302640684</v>
      </c>
      <c r="S178" s="104">
        <v>924.65750770816601</v>
      </c>
      <c r="T178" s="104">
        <v>963.47598784063894</v>
      </c>
      <c r="U178" s="104">
        <v>952.86725019698929</v>
      </c>
      <c r="V178" s="104">
        <v>971.85300789307485</v>
      </c>
      <c r="W178" s="104">
        <v>1001.1719899224398</v>
      </c>
      <c r="DA178" s="132" t="s">
        <v>2385</v>
      </c>
    </row>
    <row r="179" spans="1:105" ht="12" customHeight="1" x14ac:dyDescent="0.25">
      <c r="A179" s="106" t="s">
        <v>122</v>
      </c>
      <c r="B179" s="101">
        <v>1356.8335180978161</v>
      </c>
      <c r="C179" s="101">
        <v>1276.3671237818776</v>
      </c>
      <c r="D179" s="101">
        <v>1265.1912730908105</v>
      </c>
      <c r="E179" s="101">
        <v>1327.7106809671911</v>
      </c>
      <c r="F179" s="101">
        <v>1328.2790283084771</v>
      </c>
      <c r="G179" s="101">
        <v>1228.5789643696194</v>
      </c>
      <c r="H179" s="101">
        <v>1276.0661275616696</v>
      </c>
      <c r="I179" s="101">
        <v>1290.6726024140341</v>
      </c>
      <c r="J179" s="101">
        <v>1315.9794927577207</v>
      </c>
      <c r="K179" s="101">
        <v>1220.4801065206873</v>
      </c>
      <c r="L179" s="101">
        <v>1340.9709112565188</v>
      </c>
      <c r="M179" s="101">
        <v>1443.4045074727626</v>
      </c>
      <c r="N179" s="101">
        <v>1540.1595165669687</v>
      </c>
      <c r="O179" s="101">
        <v>1628.7509170577773</v>
      </c>
      <c r="P179" s="101">
        <v>1455.1552706062123</v>
      </c>
      <c r="Q179" s="101">
        <v>1520.0177000746833</v>
      </c>
      <c r="R179" s="101">
        <v>1523.0686010733648</v>
      </c>
      <c r="S179" s="101">
        <v>1610.5924116062561</v>
      </c>
      <c r="T179" s="101">
        <v>1622.0776000418023</v>
      </c>
      <c r="U179" s="101">
        <v>1599.1445195204421</v>
      </c>
      <c r="V179" s="101">
        <v>1664.3732255176812</v>
      </c>
      <c r="W179" s="101">
        <v>1614.0626135789005</v>
      </c>
      <c r="DA179" s="131" t="s">
        <v>2386</v>
      </c>
    </row>
    <row r="180" spans="1:105" ht="12" customHeight="1" x14ac:dyDescent="0.25">
      <c r="A180" s="107" t="s">
        <v>121</v>
      </c>
      <c r="B180" s="104">
        <v>1035.7247661702334</v>
      </c>
      <c r="C180" s="104">
        <v>968.54379029404697</v>
      </c>
      <c r="D180" s="104">
        <v>957.89177939939259</v>
      </c>
      <c r="E180" s="104">
        <v>1020.7758143144723</v>
      </c>
      <c r="F180" s="104">
        <v>1023.3825330336099</v>
      </c>
      <c r="G180" s="104">
        <v>942.83127462694199</v>
      </c>
      <c r="H180" s="104">
        <v>977.89908402380115</v>
      </c>
      <c r="I180" s="104">
        <v>1006.6393634816253</v>
      </c>
      <c r="J180" s="104">
        <v>1020.6940862254036</v>
      </c>
      <c r="K180" s="104">
        <v>940.76852431284669</v>
      </c>
      <c r="L180" s="104">
        <v>1126.9691189442372</v>
      </c>
      <c r="M180" s="104">
        <v>1110.5648698509497</v>
      </c>
      <c r="N180" s="104">
        <v>1211.3244706727785</v>
      </c>
      <c r="O180" s="104">
        <v>1291.4954081279225</v>
      </c>
      <c r="P180" s="104">
        <v>1130.4051672566495</v>
      </c>
      <c r="Q180" s="104">
        <v>1201.5684843176773</v>
      </c>
      <c r="R180" s="104">
        <v>1206.7146771814173</v>
      </c>
      <c r="S180" s="104">
        <v>1296.1490788902895</v>
      </c>
      <c r="T180" s="104">
        <v>1313.3417016820324</v>
      </c>
      <c r="U180" s="104">
        <v>1298.2572791992643</v>
      </c>
      <c r="V180" s="104">
        <v>1366.1592224958845</v>
      </c>
      <c r="W180" s="104">
        <v>1335.6555394861462</v>
      </c>
      <c r="DA180" s="132" t="s">
        <v>2387</v>
      </c>
    </row>
    <row r="181" spans="1:105" ht="12" customHeight="1" x14ac:dyDescent="0.25">
      <c r="A181" s="108" t="s">
        <v>53</v>
      </c>
      <c r="B181" s="98">
        <v>358.2024524133206</v>
      </c>
      <c r="C181" s="98">
        <v>302.00833421050316</v>
      </c>
      <c r="D181" s="98">
        <v>273.37979886575386</v>
      </c>
      <c r="E181" s="98">
        <v>319.04522218831619</v>
      </c>
      <c r="F181" s="98">
        <v>310.04742694823602</v>
      </c>
      <c r="G181" s="98">
        <v>262.40931705694175</v>
      </c>
      <c r="H181" s="98">
        <v>260.52216525598158</v>
      </c>
      <c r="I181" s="98">
        <v>318.87079315634014</v>
      </c>
      <c r="J181" s="98">
        <v>301.50840428455433</v>
      </c>
      <c r="K181" s="98">
        <v>256.30190307741651</v>
      </c>
      <c r="L181" s="98">
        <v>603.46998835878514</v>
      </c>
      <c r="M181" s="98">
        <v>287.86395973912062</v>
      </c>
      <c r="N181" s="98">
        <v>389.87523896389399</v>
      </c>
      <c r="O181" s="98">
        <v>430.82569992137485</v>
      </c>
      <c r="P181" s="98">
        <v>277.34827165460189</v>
      </c>
      <c r="Q181" s="98">
        <v>333.49135974698464</v>
      </c>
      <c r="R181" s="98">
        <v>310.00205122636117</v>
      </c>
      <c r="S181" s="98">
        <v>368.7765556693949</v>
      </c>
      <c r="T181" s="98">
        <v>368.76054429477881</v>
      </c>
      <c r="U181" s="98">
        <v>335.87459341310228</v>
      </c>
      <c r="V181" s="98">
        <v>364.41494907835056</v>
      </c>
      <c r="W181" s="98">
        <v>362.193762414265</v>
      </c>
      <c r="DA181" s="63" t="s">
        <v>2388</v>
      </c>
    </row>
    <row r="182" spans="1:105" ht="12" customHeight="1" x14ac:dyDescent="0.25">
      <c r="A182" s="108" t="s">
        <v>52</v>
      </c>
      <c r="B182" s="98">
        <v>677.52231375691269</v>
      </c>
      <c r="C182" s="98">
        <v>666.53545608354386</v>
      </c>
      <c r="D182" s="98">
        <v>684.51198053363873</v>
      </c>
      <c r="E182" s="98">
        <v>701.73059212615613</v>
      </c>
      <c r="F182" s="98">
        <v>713.33510608537392</v>
      </c>
      <c r="G182" s="98">
        <v>680.42195757000025</v>
      </c>
      <c r="H182" s="98">
        <v>717.37691876781946</v>
      </c>
      <c r="I182" s="98">
        <v>687.76857032528517</v>
      </c>
      <c r="J182" s="98">
        <v>719.18568194084924</v>
      </c>
      <c r="K182" s="98">
        <v>684.46662123543013</v>
      </c>
      <c r="L182" s="98">
        <v>523.49913058545189</v>
      </c>
      <c r="M182" s="98">
        <v>822.70091011182922</v>
      </c>
      <c r="N182" s="98">
        <v>821.44923170888421</v>
      </c>
      <c r="O182" s="98">
        <v>860.66970820654774</v>
      </c>
      <c r="P182" s="98">
        <v>853.05689560204769</v>
      </c>
      <c r="Q182" s="98">
        <v>868.0771245706926</v>
      </c>
      <c r="R182" s="98">
        <v>896.71262595505607</v>
      </c>
      <c r="S182" s="98">
        <v>927.37252322089455</v>
      </c>
      <c r="T182" s="98">
        <v>944.58115738725382</v>
      </c>
      <c r="U182" s="98">
        <v>962.38268578616169</v>
      </c>
      <c r="V182" s="98">
        <v>1001.7442734175338</v>
      </c>
      <c r="W182" s="98">
        <v>973.46177707188133</v>
      </c>
      <c r="DA182" s="63" t="s">
        <v>2389</v>
      </c>
    </row>
    <row r="183" spans="1:105" ht="12" customHeight="1" x14ac:dyDescent="0.25">
      <c r="A183" s="121" t="s">
        <v>54</v>
      </c>
      <c r="B183" s="122">
        <v>827.97422969226955</v>
      </c>
      <c r="C183" s="122">
        <v>822.65405876676039</v>
      </c>
      <c r="D183" s="122">
        <v>830.70517741046046</v>
      </c>
      <c r="E183" s="122">
        <v>797.15176393410661</v>
      </c>
      <c r="F183" s="122">
        <v>726.38958412883335</v>
      </c>
      <c r="G183" s="122">
        <v>739.01062088463368</v>
      </c>
      <c r="H183" s="122">
        <v>745.20754745466922</v>
      </c>
      <c r="I183" s="122">
        <v>780.21598341935953</v>
      </c>
      <c r="J183" s="122">
        <v>781.40650181960189</v>
      </c>
      <c r="K183" s="122">
        <v>656.15437690165265</v>
      </c>
      <c r="L183" s="122">
        <v>807.35154819852721</v>
      </c>
      <c r="M183" s="122">
        <v>803.79866861985465</v>
      </c>
      <c r="N183" s="122">
        <v>841.19415500112268</v>
      </c>
      <c r="O183" s="122">
        <v>859.9082720419085</v>
      </c>
      <c r="P183" s="122">
        <v>764.81710018730735</v>
      </c>
      <c r="Q183" s="122">
        <v>790.1448732842648</v>
      </c>
      <c r="R183" s="122">
        <v>754.06214000605678</v>
      </c>
      <c r="S183" s="122">
        <v>796.26578220686054</v>
      </c>
      <c r="T183" s="122">
        <v>789.39351846478007</v>
      </c>
      <c r="U183" s="122">
        <v>769.96946792985193</v>
      </c>
      <c r="V183" s="122">
        <v>800.20375430499712</v>
      </c>
      <c r="W183" s="122">
        <v>746.26521851859161</v>
      </c>
      <c r="DA183" s="130" t="s">
        <v>2390</v>
      </c>
    </row>
    <row r="184" spans="1:105" ht="12" customHeight="1" x14ac:dyDescent="0.25">
      <c r="A184" s="97" t="s">
        <v>50</v>
      </c>
      <c r="B184" s="98">
        <v>939.05125638757045</v>
      </c>
      <c r="C184" s="98">
        <v>902.2158981123398</v>
      </c>
      <c r="D184" s="98">
        <v>922.64643347752985</v>
      </c>
      <c r="E184" s="98">
        <v>868.96209486354405</v>
      </c>
      <c r="F184" s="98">
        <v>854.70380680291635</v>
      </c>
      <c r="G184" s="98">
        <v>834.45455888400113</v>
      </c>
      <c r="H184" s="98">
        <v>836.44214380825804</v>
      </c>
      <c r="I184" s="98">
        <v>890.92168654606553</v>
      </c>
      <c r="J184" s="98">
        <v>844.2321663562559</v>
      </c>
      <c r="K184" s="98">
        <v>862.76257417150259</v>
      </c>
      <c r="L184" s="98">
        <v>895.68080046394653</v>
      </c>
      <c r="M184" s="98">
        <v>947.5721542704099</v>
      </c>
      <c r="N184" s="98">
        <v>942.49515448585578</v>
      </c>
      <c r="O184" s="98">
        <v>949.57832913061486</v>
      </c>
      <c r="P184" s="98">
        <v>954.96807345758691</v>
      </c>
      <c r="Q184" s="98">
        <v>946.34180168664045</v>
      </c>
      <c r="R184" s="98">
        <v>875.16030793578523</v>
      </c>
      <c r="S184" s="98">
        <v>952.46795769841583</v>
      </c>
      <c r="T184" s="98">
        <v>956.42626872198525</v>
      </c>
      <c r="U184" s="98">
        <v>941.25406793751984</v>
      </c>
      <c r="V184" s="98">
        <v>1001.6263070684429</v>
      </c>
      <c r="W184" s="98">
        <v>918.05130491002637</v>
      </c>
      <c r="DA184" s="63" t="s">
        <v>2391</v>
      </c>
    </row>
    <row r="185" spans="1:105" ht="12" customHeight="1" x14ac:dyDescent="0.25">
      <c r="A185" s="109" t="s">
        <v>120</v>
      </c>
      <c r="B185" s="33">
        <v>733.61506251092396</v>
      </c>
      <c r="C185" s="33">
        <v>756.76126165889787</v>
      </c>
      <c r="D185" s="33">
        <v>753.96237621538091</v>
      </c>
      <c r="E185" s="33">
        <v>737.03963231360387</v>
      </c>
      <c r="F185" s="33">
        <v>610.3810137614181</v>
      </c>
      <c r="G185" s="33">
        <v>660.24848973924941</v>
      </c>
      <c r="H185" s="33">
        <v>680.77294310224761</v>
      </c>
      <c r="I185" s="33">
        <v>707.49238730788534</v>
      </c>
      <c r="J185" s="33">
        <v>743.70615553825917</v>
      </c>
      <c r="K185" s="33">
        <v>536.7845627410162</v>
      </c>
      <c r="L185" s="33">
        <v>757.23368279354963</v>
      </c>
      <c r="M185" s="33">
        <v>723.04510848790289</v>
      </c>
      <c r="N185" s="33">
        <v>785.91989273841978</v>
      </c>
      <c r="O185" s="33">
        <v>812.29593068030101</v>
      </c>
      <c r="P185" s="33">
        <v>667.89920120545855</v>
      </c>
      <c r="Q185" s="33">
        <v>715.62392613985492</v>
      </c>
      <c r="R185" s="33">
        <v>702.20606381222149</v>
      </c>
      <c r="S185" s="33">
        <v>734.35700965818342</v>
      </c>
      <c r="T185" s="33">
        <v>726.85899063749639</v>
      </c>
      <c r="U185" s="33">
        <v>709.1071619568155</v>
      </c>
      <c r="V185" s="33">
        <v>732.10058782909482</v>
      </c>
      <c r="W185" s="33">
        <v>690.8428326081879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9221.4045447886583</v>
      </c>
      <c r="C187" s="117">
        <f t="shared" si="83"/>
        <v>10121.2187254975</v>
      </c>
      <c r="D187" s="117">
        <f t="shared" si="83"/>
        <v>9437.2236886722112</v>
      </c>
      <c r="E187" s="117">
        <f t="shared" si="83"/>
        <v>9756.5903886178403</v>
      </c>
      <c r="F187" s="117">
        <f t="shared" si="83"/>
        <v>7458.7847432731687</v>
      </c>
      <c r="G187" s="117">
        <f t="shared" si="83"/>
        <v>8588.5834807315532</v>
      </c>
      <c r="H187" s="117">
        <f t="shared" si="83"/>
        <v>9283.6037035957434</v>
      </c>
      <c r="I187" s="117">
        <f t="shared" si="83"/>
        <v>9084.1664053705135</v>
      </c>
      <c r="J187" s="117">
        <f t="shared" si="83"/>
        <v>9891.5853259324649</v>
      </c>
      <c r="K187" s="117">
        <f t="shared" si="83"/>
        <v>10037.936029045804</v>
      </c>
      <c r="L187" s="117">
        <f t="shared" si="83"/>
        <v>11139.867046107505</v>
      </c>
      <c r="M187" s="117">
        <f t="shared" si="83"/>
        <v>9163.1930592610206</v>
      </c>
      <c r="N187" s="117">
        <f t="shared" si="83"/>
        <v>10352.407585095614</v>
      </c>
      <c r="O187" s="117">
        <f t="shared" si="83"/>
        <v>11057.870800008326</v>
      </c>
      <c r="P187" s="117">
        <f t="shared" si="83"/>
        <v>9045.538575591785</v>
      </c>
      <c r="Q187" s="117">
        <f t="shared" si="83"/>
        <v>9625.6487019181041</v>
      </c>
      <c r="R187" s="117">
        <f t="shared" ref="R187:V187" si="84">R188+R190+R192+R201</f>
        <v>10342.202350764841</v>
      </c>
      <c r="S187" s="117">
        <f t="shared" si="84"/>
        <v>10184.522305600165</v>
      </c>
      <c r="T187" s="117">
        <f t="shared" si="84"/>
        <v>9991.4403621931815</v>
      </c>
      <c r="U187" s="117">
        <f t="shared" si="84"/>
        <v>10229.739056555236</v>
      </c>
      <c r="V187" s="117">
        <f t="shared" si="84"/>
        <v>9944.5085375878934</v>
      </c>
      <c r="W187" s="117">
        <f t="shared" ref="W187" si="85">W188+W190+W192+W201</f>
        <v>11519.868032026558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7364.1484837084636</v>
      </c>
      <c r="C188" s="122">
        <f t="shared" si="86"/>
        <v>8270.7478968344949</v>
      </c>
      <c r="D188" s="122">
        <f t="shared" si="86"/>
        <v>7697.5143670313973</v>
      </c>
      <c r="E188" s="122">
        <f t="shared" si="86"/>
        <v>7482.8907296628813</v>
      </c>
      <c r="F188" s="122">
        <f t="shared" si="86"/>
        <v>5842.8751205999388</v>
      </c>
      <c r="G188" s="122">
        <f t="shared" si="86"/>
        <v>6992.8330388661952</v>
      </c>
      <c r="H188" s="122">
        <f t="shared" si="86"/>
        <v>7551.0340313747647</v>
      </c>
      <c r="I188" s="122">
        <f t="shared" si="86"/>
        <v>7459.1675875805777</v>
      </c>
      <c r="J188" s="122">
        <f t="shared" si="86"/>
        <v>8206.7285793805004</v>
      </c>
      <c r="K188" s="122">
        <f t="shared" si="86"/>
        <v>8395.931211437437</v>
      </c>
      <c r="L188" s="122">
        <f t="shared" si="86"/>
        <v>9267.5631106988276</v>
      </c>
      <c r="M188" s="122">
        <f t="shared" si="86"/>
        <v>7232.8079492761335</v>
      </c>
      <c r="N188" s="122">
        <f t="shared" si="86"/>
        <v>8325.5134433986623</v>
      </c>
      <c r="O188" s="122">
        <f t="shared" si="86"/>
        <v>8929.9261046711326</v>
      </c>
      <c r="P188" s="122">
        <f t="shared" si="86"/>
        <v>7108.549629743653</v>
      </c>
      <c r="Q188" s="122">
        <f t="shared" si="86"/>
        <v>7592.555666266906</v>
      </c>
      <c r="R188" s="122">
        <f t="shared" si="86"/>
        <v>8225.129760230966</v>
      </c>
      <c r="S188" s="122">
        <f t="shared" si="86"/>
        <v>7974.8166998332417</v>
      </c>
      <c r="T188" s="122">
        <f t="shared" si="86"/>
        <v>7738.608694169654</v>
      </c>
      <c r="U188" s="122">
        <f t="shared" si="86"/>
        <v>7936.06542469953</v>
      </c>
      <c r="V188" s="122">
        <f t="shared" si="86"/>
        <v>7452.0549139685718</v>
      </c>
      <c r="W188" s="122">
        <f t="shared" si="86"/>
        <v>9012.3090802942043</v>
      </c>
      <c r="DA188" s="130" t="s">
        <v>2545</v>
      </c>
    </row>
    <row r="189" spans="1:105" ht="12" customHeight="1" x14ac:dyDescent="0.25">
      <c r="A189" s="97" t="s">
        <v>53</v>
      </c>
      <c r="B189" s="98">
        <v>7364.1484837084636</v>
      </c>
      <c r="C189" s="98">
        <v>8270.7478968344949</v>
      </c>
      <c r="D189" s="98">
        <v>7697.5143670313973</v>
      </c>
      <c r="E189" s="98">
        <v>7482.8907296628813</v>
      </c>
      <c r="F189" s="98">
        <v>5842.8751205999388</v>
      </c>
      <c r="G189" s="98">
        <v>6992.8330388661952</v>
      </c>
      <c r="H189" s="98">
        <v>7551.0340313747647</v>
      </c>
      <c r="I189" s="98">
        <v>7459.1675875805777</v>
      </c>
      <c r="J189" s="98">
        <v>8206.7285793805004</v>
      </c>
      <c r="K189" s="98">
        <v>8395.931211437437</v>
      </c>
      <c r="L189" s="98">
        <v>9267.5631106988276</v>
      </c>
      <c r="M189" s="98">
        <v>7232.8079492761335</v>
      </c>
      <c r="N189" s="98">
        <v>8325.5134433986623</v>
      </c>
      <c r="O189" s="98">
        <v>8929.9261046711326</v>
      </c>
      <c r="P189" s="98">
        <v>7108.549629743653</v>
      </c>
      <c r="Q189" s="98">
        <v>7592.555666266906</v>
      </c>
      <c r="R189" s="98">
        <v>8225.129760230966</v>
      </c>
      <c r="S189" s="98">
        <v>7974.8166998332417</v>
      </c>
      <c r="T189" s="98">
        <v>7738.608694169654</v>
      </c>
      <c r="U189" s="98">
        <v>7936.06542469953</v>
      </c>
      <c r="V189" s="98">
        <v>7452.0549139685718</v>
      </c>
      <c r="W189" s="98">
        <v>9012.3090802942043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374.78846408103334</v>
      </c>
      <c r="C190" s="122">
        <f t="shared" si="87"/>
        <v>411.62099117289677</v>
      </c>
      <c r="D190" s="122">
        <f t="shared" si="87"/>
        <v>290.40030713175486</v>
      </c>
      <c r="E190" s="122">
        <f t="shared" si="87"/>
        <v>799.71370897221379</v>
      </c>
      <c r="F190" s="122">
        <f t="shared" si="87"/>
        <v>187.07197027361229</v>
      </c>
      <c r="G190" s="122">
        <f t="shared" si="87"/>
        <v>211.76886144595952</v>
      </c>
      <c r="H190" s="122">
        <f t="shared" si="87"/>
        <v>306.01777316820193</v>
      </c>
      <c r="I190" s="122">
        <f t="shared" si="87"/>
        <v>157.1595300215651</v>
      </c>
      <c r="J190" s="122">
        <f t="shared" si="87"/>
        <v>194.90669836677748</v>
      </c>
      <c r="K190" s="122">
        <f t="shared" si="87"/>
        <v>310.32457400641937</v>
      </c>
      <c r="L190" s="122">
        <f t="shared" si="87"/>
        <v>338.04491677931674</v>
      </c>
      <c r="M190" s="122">
        <f t="shared" si="87"/>
        <v>325.82870891634133</v>
      </c>
      <c r="N190" s="122">
        <f t="shared" si="87"/>
        <v>322.30998075947531</v>
      </c>
      <c r="O190" s="122">
        <f t="shared" si="87"/>
        <v>338.85236665553833</v>
      </c>
      <c r="P190" s="122">
        <f t="shared" si="87"/>
        <v>329.92325380801589</v>
      </c>
      <c r="Q190" s="122">
        <f t="shared" si="87"/>
        <v>344.82739702578635</v>
      </c>
      <c r="R190" s="122">
        <f t="shared" si="87"/>
        <v>432.30100952404155</v>
      </c>
      <c r="S190" s="122">
        <f t="shared" si="87"/>
        <v>411.3102029343907</v>
      </c>
      <c r="T190" s="122">
        <f t="shared" si="87"/>
        <v>431.52247338541179</v>
      </c>
      <c r="U190" s="122">
        <f t="shared" si="87"/>
        <v>486.06402945558023</v>
      </c>
      <c r="V190" s="122">
        <f t="shared" si="87"/>
        <v>592.28936982270011</v>
      </c>
      <c r="W190" s="122">
        <f t="shared" si="87"/>
        <v>665.42527938484591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374.78846408103334</v>
      </c>
      <c r="C191" s="98">
        <f>RES_hhdet_tesh!C147</f>
        <v>411.62099117289677</v>
      </c>
      <c r="D191" s="98">
        <f>RES_hhdet_tesh!D147</f>
        <v>290.40030713175486</v>
      </c>
      <c r="E191" s="98">
        <f>RES_hhdet_tesh!E147</f>
        <v>799.71370897221379</v>
      </c>
      <c r="F191" s="98">
        <f>RES_hhdet_tesh!F147</f>
        <v>187.07197027361229</v>
      </c>
      <c r="G191" s="98">
        <f>RES_hhdet_tesh!G147</f>
        <v>211.76886144595952</v>
      </c>
      <c r="H191" s="98">
        <f>RES_hhdet_tesh!H147</f>
        <v>306.01777316820193</v>
      </c>
      <c r="I191" s="98">
        <f>RES_hhdet_tesh!I147</f>
        <v>157.1595300215651</v>
      </c>
      <c r="J191" s="98">
        <f>RES_hhdet_tesh!J147</f>
        <v>194.90669836677748</v>
      </c>
      <c r="K191" s="98">
        <f>RES_hhdet_tesh!K147</f>
        <v>310.32457400641937</v>
      </c>
      <c r="L191" s="98">
        <f>RES_hhdet_tesh!L147</f>
        <v>338.04491677931674</v>
      </c>
      <c r="M191" s="98">
        <f>RES_hhdet_tesh!M147</f>
        <v>325.82870891634133</v>
      </c>
      <c r="N191" s="98">
        <f>RES_hhdet_tesh!N147</f>
        <v>322.30998075947531</v>
      </c>
      <c r="O191" s="98">
        <f>RES_hhdet_tesh!O147</f>
        <v>338.85236665553833</v>
      </c>
      <c r="P191" s="98">
        <f>RES_hhdet_tesh!P147</f>
        <v>329.92325380801589</v>
      </c>
      <c r="Q191" s="98">
        <f>RES_hhdet_tesh!Q147</f>
        <v>344.82739702578635</v>
      </c>
      <c r="R191" s="98">
        <f>RES_hhdet_tesh!R147</f>
        <v>432.30100952404155</v>
      </c>
      <c r="S191" s="98">
        <f>RES_hhdet_tesh!S147</f>
        <v>411.3102029343907</v>
      </c>
      <c r="T191" s="98">
        <f>RES_hhdet_tesh!T147</f>
        <v>431.52247338541179</v>
      </c>
      <c r="U191" s="98">
        <f>RES_hhdet_tesh!U147</f>
        <v>486.06402945558023</v>
      </c>
      <c r="V191" s="98">
        <f>RES_hhdet_tesh!V147</f>
        <v>592.28936982270011</v>
      </c>
      <c r="W191" s="98">
        <f>RES_hhdet_tesh!W147</f>
        <v>665.42527938484591</v>
      </c>
      <c r="DA191" s="63" t="s">
        <v>2548</v>
      </c>
    </row>
    <row r="192" spans="1:105" ht="12" customHeight="1" x14ac:dyDescent="0.25">
      <c r="A192" s="121" t="s">
        <v>55</v>
      </c>
      <c r="B192" s="122">
        <v>916.70865240156854</v>
      </c>
      <c r="C192" s="122">
        <v>871.91494913662109</v>
      </c>
      <c r="D192" s="122">
        <v>875.70895814905089</v>
      </c>
      <c r="E192" s="122">
        <v>920.35975271059101</v>
      </c>
      <c r="F192" s="122">
        <v>929.44938935080927</v>
      </c>
      <c r="G192" s="122">
        <v>868.9605746842459</v>
      </c>
      <c r="H192" s="122">
        <v>900.8865727328805</v>
      </c>
      <c r="I192" s="122">
        <v>915.37550784025427</v>
      </c>
      <c r="J192" s="122">
        <v>930.18484857925841</v>
      </c>
      <c r="K192" s="122">
        <v>869.23439630000621</v>
      </c>
      <c r="L192" s="122">
        <v>954.31925928033797</v>
      </c>
      <c r="M192" s="122">
        <v>1029.5051679702433</v>
      </c>
      <c r="N192" s="122">
        <v>1097.9432719757003</v>
      </c>
      <c r="O192" s="122">
        <v>1165.7141011033921</v>
      </c>
      <c r="P192" s="122">
        <v>1055.7389875052975</v>
      </c>
      <c r="Q192" s="122">
        <v>1111.5176327020897</v>
      </c>
      <c r="R192" s="122">
        <v>1125.9675828694883</v>
      </c>
      <c r="S192" s="122">
        <v>1203.0883050718023</v>
      </c>
      <c r="T192" s="122">
        <v>1224.9116877070153</v>
      </c>
      <c r="U192" s="122">
        <v>1218.8938262794813</v>
      </c>
      <c r="V192" s="122">
        <v>1281.2615715386071</v>
      </c>
      <c r="W192" s="122">
        <v>1256.3838803832739</v>
      </c>
      <c r="DA192" s="130" t="s">
        <v>2549</v>
      </c>
    </row>
    <row r="193" spans="1:105" ht="12" customHeight="1" x14ac:dyDescent="0.25">
      <c r="A193" s="97" t="s">
        <v>124</v>
      </c>
      <c r="B193" s="98">
        <v>887.03603190108743</v>
      </c>
      <c r="C193" s="98">
        <v>865.17390235993946</v>
      </c>
      <c r="D193" s="98">
        <v>902.02944957525187</v>
      </c>
      <c r="E193" s="98">
        <v>889.99653621215396</v>
      </c>
      <c r="F193" s="98">
        <v>916.86680412586645</v>
      </c>
      <c r="G193" s="98">
        <v>903.67532073440623</v>
      </c>
      <c r="H193" s="98">
        <v>892.5241088382428</v>
      </c>
      <c r="I193" s="98">
        <v>937.1014826596587</v>
      </c>
      <c r="J193" s="98">
        <v>893.30338333617203</v>
      </c>
      <c r="K193" s="98">
        <v>912.81870088748019</v>
      </c>
      <c r="L193" s="98">
        <v>973.98232698207335</v>
      </c>
      <c r="M193" s="98">
        <v>1059.7218655227343</v>
      </c>
      <c r="N193" s="98">
        <v>1054.9594893526348</v>
      </c>
      <c r="O193" s="98">
        <v>1077.1244134218905</v>
      </c>
      <c r="P193" s="98">
        <v>1091.9948856741705</v>
      </c>
      <c r="Q193" s="98">
        <v>1093.2750032448232</v>
      </c>
      <c r="R193" s="98">
        <v>1120.666485479883</v>
      </c>
      <c r="S193" s="98">
        <v>1199.8191094363883</v>
      </c>
      <c r="T193" s="98">
        <v>1248.8020235367396</v>
      </c>
      <c r="U193" s="98">
        <v>1206.9979011988466</v>
      </c>
      <c r="V193" s="98">
        <v>1243.5845831509466</v>
      </c>
      <c r="W193" s="98">
        <v>1290.9572123462424</v>
      </c>
      <c r="DA193" s="63" t="s">
        <v>2550</v>
      </c>
    </row>
    <row r="194" spans="1:105" ht="12" customHeight="1" x14ac:dyDescent="0.25">
      <c r="A194" s="97" t="s">
        <v>123</v>
      </c>
      <c r="B194" s="98">
        <v>887.03603190108788</v>
      </c>
      <c r="C194" s="98">
        <v>865.25676169434439</v>
      </c>
      <c r="D194" s="98">
        <v>902.31084240342966</v>
      </c>
      <c r="E194" s="98">
        <v>890.64241440305796</v>
      </c>
      <c r="F194" s="98">
        <v>916.53899094835856</v>
      </c>
      <c r="G194" s="98">
        <v>903.46642906276486</v>
      </c>
      <c r="H194" s="98">
        <v>892.37998981076748</v>
      </c>
      <c r="I194" s="98">
        <v>937.08198523861313</v>
      </c>
      <c r="J194" s="98">
        <v>893.43059440924651</v>
      </c>
      <c r="K194" s="98">
        <v>912.95258782839528</v>
      </c>
      <c r="L194" s="98">
        <v>973.9837842116832</v>
      </c>
      <c r="M194" s="98">
        <v>1059.8830803730564</v>
      </c>
      <c r="N194" s="98">
        <v>1054.7947394931721</v>
      </c>
      <c r="O194" s="98">
        <v>1076.8345223845431</v>
      </c>
      <c r="P194" s="98">
        <v>1090.809129756693</v>
      </c>
      <c r="Q194" s="98">
        <v>1092.4878868454064</v>
      </c>
      <c r="R194" s="98">
        <v>1119.9813757965373</v>
      </c>
      <c r="S194" s="98">
        <v>1199.3725801669937</v>
      </c>
      <c r="T194" s="98">
        <v>1248.424257849028</v>
      </c>
      <c r="U194" s="98">
        <v>1207.1201039311763</v>
      </c>
      <c r="V194" s="98">
        <v>1244.2885282550078</v>
      </c>
      <c r="W194" s="98">
        <v>1290.9188308556797</v>
      </c>
      <c r="DA194" s="63" t="s">
        <v>2551</v>
      </c>
    </row>
    <row r="195" spans="1:105" ht="12" customHeight="1" x14ac:dyDescent="0.25">
      <c r="A195" s="100" t="s">
        <v>50</v>
      </c>
      <c r="B195" s="101">
        <v>234.04950287941733</v>
      </c>
      <c r="C195" s="101">
        <v>204.41851116009377</v>
      </c>
      <c r="D195" s="101">
        <v>194.60876030150834</v>
      </c>
      <c r="E195" s="101">
        <v>213.82127177403359</v>
      </c>
      <c r="F195" s="101">
        <v>213.97572224825493</v>
      </c>
      <c r="G195" s="101">
        <v>193.22394284886531</v>
      </c>
      <c r="H195" s="101">
        <v>182.41249887284391</v>
      </c>
      <c r="I195" s="101">
        <v>231.66964781097889</v>
      </c>
      <c r="J195" s="101">
        <v>204.58186774728364</v>
      </c>
      <c r="K195" s="101">
        <v>192.12547373994494</v>
      </c>
      <c r="L195" s="101">
        <v>439.00790343550392</v>
      </c>
      <c r="M195" s="101">
        <v>212.1108671562337</v>
      </c>
      <c r="N195" s="101">
        <v>267.22610377455095</v>
      </c>
      <c r="O195" s="101">
        <v>284.59966374898471</v>
      </c>
      <c r="P195" s="101">
        <v>208.06580111316669</v>
      </c>
      <c r="Q195" s="101">
        <v>239.39316070233579</v>
      </c>
      <c r="R195" s="101">
        <v>227.93284553246897</v>
      </c>
      <c r="S195" s="101">
        <v>274.71507245882748</v>
      </c>
      <c r="T195" s="101">
        <v>284.94827000838922</v>
      </c>
      <c r="U195" s="101">
        <v>254.25285373418714</v>
      </c>
      <c r="V195" s="101">
        <v>272.43552036193319</v>
      </c>
      <c r="W195" s="101">
        <v>289.74684093324004</v>
      </c>
      <c r="DA195" s="131" t="s">
        <v>2552</v>
      </c>
    </row>
    <row r="196" spans="1:105" ht="12" customHeight="1" x14ac:dyDescent="0.25">
      <c r="A196" s="103" t="s">
        <v>52</v>
      </c>
      <c r="B196" s="104">
        <v>652.98652902167055</v>
      </c>
      <c r="C196" s="104">
        <v>660.83825053425073</v>
      </c>
      <c r="D196" s="104">
        <v>707.70208210192129</v>
      </c>
      <c r="E196" s="104">
        <v>676.82114262902428</v>
      </c>
      <c r="F196" s="104">
        <v>702.56326870010355</v>
      </c>
      <c r="G196" s="104">
        <v>710.24248621389938</v>
      </c>
      <c r="H196" s="104">
        <v>709.96749093792357</v>
      </c>
      <c r="I196" s="104">
        <v>705.41233742763427</v>
      </c>
      <c r="J196" s="104">
        <v>688.84872666196304</v>
      </c>
      <c r="K196" s="104">
        <v>720.82711408845034</v>
      </c>
      <c r="L196" s="104">
        <v>534.97588077617934</v>
      </c>
      <c r="M196" s="104">
        <v>847.77221321682271</v>
      </c>
      <c r="N196" s="104">
        <v>787.56863571862118</v>
      </c>
      <c r="O196" s="104">
        <v>792.23485863555845</v>
      </c>
      <c r="P196" s="104">
        <v>882.74332864352618</v>
      </c>
      <c r="Q196" s="104">
        <v>853.09472614307049</v>
      </c>
      <c r="R196" s="104">
        <v>892.0485302640684</v>
      </c>
      <c r="S196" s="104">
        <v>924.65750770816601</v>
      </c>
      <c r="T196" s="104">
        <v>963.47598784063894</v>
      </c>
      <c r="U196" s="104">
        <v>952.86725019698929</v>
      </c>
      <c r="V196" s="104">
        <v>971.85300789307485</v>
      </c>
      <c r="W196" s="104">
        <v>1001.1719899224398</v>
      </c>
      <c r="DA196" s="132" t="s">
        <v>2553</v>
      </c>
    </row>
    <row r="197" spans="1:105" ht="12" customHeight="1" x14ac:dyDescent="0.25">
      <c r="A197" s="106" t="s">
        <v>122</v>
      </c>
      <c r="B197" s="101">
        <v>920.54515040993169</v>
      </c>
      <c r="C197" s="101">
        <v>872.77660790476659</v>
      </c>
      <c r="D197" s="101">
        <v>872.63715691130824</v>
      </c>
      <c r="E197" s="101">
        <v>923.55247074471208</v>
      </c>
      <c r="F197" s="101">
        <v>930.72204241574104</v>
      </c>
      <c r="G197" s="101">
        <v>865.44843923223607</v>
      </c>
      <c r="H197" s="101">
        <v>901.66654360201005</v>
      </c>
      <c r="I197" s="101">
        <v>913.56657365222759</v>
      </c>
      <c r="J197" s="101">
        <v>932.76517917602939</v>
      </c>
      <c r="K197" s="101">
        <v>866.26813972808759</v>
      </c>
      <c r="L197" s="101">
        <v>953.11699476994431</v>
      </c>
      <c r="M197" s="101">
        <v>1027.7538698339729</v>
      </c>
      <c r="N197" s="101">
        <v>1100.1799962855878</v>
      </c>
      <c r="O197" s="101">
        <v>1169.9968673005544</v>
      </c>
      <c r="P197" s="101">
        <v>1054.1704158804951</v>
      </c>
      <c r="Q197" s="101">
        <v>1112.3269470258579</v>
      </c>
      <c r="R197" s="101">
        <v>1126.2122883773466</v>
      </c>
      <c r="S197" s="101">
        <v>1203.2340759102819</v>
      </c>
      <c r="T197" s="101">
        <v>1223.9948258161992</v>
      </c>
      <c r="U197" s="101">
        <v>1219.2953186205796</v>
      </c>
      <c r="V197" s="101">
        <v>1282.5515673812454</v>
      </c>
      <c r="W197" s="101">
        <v>1255.1320319852152</v>
      </c>
      <c r="DA197" s="131" t="s">
        <v>2554</v>
      </c>
    </row>
    <row r="198" spans="1:105" ht="12" customHeight="1" x14ac:dyDescent="0.25">
      <c r="A198" s="107" t="s">
        <v>121</v>
      </c>
      <c r="B198" s="104">
        <v>920.54515040993181</v>
      </c>
      <c r="C198" s="104">
        <v>872.76287235944892</v>
      </c>
      <c r="D198" s="104">
        <v>872.62586169837266</v>
      </c>
      <c r="E198" s="104">
        <v>923.49837745620141</v>
      </c>
      <c r="F198" s="104">
        <v>930.63667129194459</v>
      </c>
      <c r="G198" s="104">
        <v>865.3927469933958</v>
      </c>
      <c r="H198" s="104">
        <v>901.58103569281934</v>
      </c>
      <c r="I198" s="104">
        <v>913.65679827694566</v>
      </c>
      <c r="J198" s="104">
        <v>933.02465782935428</v>
      </c>
      <c r="K198" s="104">
        <v>866.50203329665214</v>
      </c>
      <c r="L198" s="104">
        <v>953.07084562523448</v>
      </c>
      <c r="M198" s="104">
        <v>1028.0116319792264</v>
      </c>
      <c r="N198" s="104">
        <v>1100.1803664249069</v>
      </c>
      <c r="O198" s="104">
        <v>1169.7376262066114</v>
      </c>
      <c r="P198" s="104">
        <v>1053.7992203642102</v>
      </c>
      <c r="Q198" s="104">
        <v>1111.9601189770553</v>
      </c>
      <c r="R198" s="104">
        <v>1125.9602873520826</v>
      </c>
      <c r="S198" s="104">
        <v>1203.090204813813</v>
      </c>
      <c r="T198" s="104">
        <v>1224.0833083586033</v>
      </c>
      <c r="U198" s="104">
        <v>1219.5210255735544</v>
      </c>
      <c r="V198" s="104">
        <v>1282.8152394623678</v>
      </c>
      <c r="W198" s="104">
        <v>1255.2088583582024</v>
      </c>
      <c r="DA198" s="132" t="s">
        <v>2555</v>
      </c>
    </row>
    <row r="199" spans="1:105" ht="12" customHeight="1" x14ac:dyDescent="0.25">
      <c r="A199" s="108" t="s">
        <v>53</v>
      </c>
      <c r="B199" s="98">
        <v>243.022836653019</v>
      </c>
      <c r="C199" s="98">
        <v>206.22741627590506</v>
      </c>
      <c r="D199" s="98">
        <v>188.11388116473398</v>
      </c>
      <c r="E199" s="98">
        <v>221.76778533004531</v>
      </c>
      <c r="F199" s="98">
        <v>217.30156520657059</v>
      </c>
      <c r="G199" s="98">
        <v>184.97078942339564</v>
      </c>
      <c r="H199" s="98">
        <v>184.20411692499965</v>
      </c>
      <c r="I199" s="98">
        <v>225.88822795166055</v>
      </c>
      <c r="J199" s="98">
        <v>213.83897588850525</v>
      </c>
      <c r="K199" s="98">
        <v>182.0354120612221</v>
      </c>
      <c r="L199" s="98">
        <v>429.57171503978265</v>
      </c>
      <c r="M199" s="98">
        <v>205.31072186739704</v>
      </c>
      <c r="N199" s="98">
        <v>278.73113471602244</v>
      </c>
      <c r="O199" s="98">
        <v>309.06791800006368</v>
      </c>
      <c r="P199" s="98">
        <v>200.74232476216267</v>
      </c>
      <c r="Q199" s="98">
        <v>243.88299440636271</v>
      </c>
      <c r="R199" s="98">
        <v>229.24766139702655</v>
      </c>
      <c r="S199" s="98">
        <v>275.71768159291855</v>
      </c>
      <c r="T199" s="98">
        <v>279.50215097134958</v>
      </c>
      <c r="U199" s="98">
        <v>257.13833978739251</v>
      </c>
      <c r="V199" s="98">
        <v>281.07096604483405</v>
      </c>
      <c r="W199" s="98">
        <v>281.74708128632108</v>
      </c>
      <c r="DA199" s="63" t="s">
        <v>2556</v>
      </c>
    </row>
    <row r="200" spans="1:105" ht="12" customHeight="1" x14ac:dyDescent="0.25">
      <c r="A200" s="108" t="s">
        <v>52</v>
      </c>
      <c r="B200" s="98">
        <v>677.52231375691269</v>
      </c>
      <c r="C200" s="98">
        <v>666.53545608354386</v>
      </c>
      <c r="D200" s="98">
        <v>684.51198053363873</v>
      </c>
      <c r="E200" s="98">
        <v>701.73059212615613</v>
      </c>
      <c r="F200" s="98">
        <v>713.33510608537392</v>
      </c>
      <c r="G200" s="98">
        <v>680.42195757000025</v>
      </c>
      <c r="H200" s="98">
        <v>717.37691876781946</v>
      </c>
      <c r="I200" s="98">
        <v>687.76857032528517</v>
      </c>
      <c r="J200" s="98">
        <v>719.18568194084924</v>
      </c>
      <c r="K200" s="98">
        <v>684.46662123543013</v>
      </c>
      <c r="L200" s="98">
        <v>523.49913058545189</v>
      </c>
      <c r="M200" s="98">
        <v>822.70091011182922</v>
      </c>
      <c r="N200" s="98">
        <v>821.44923170888421</v>
      </c>
      <c r="O200" s="98">
        <v>860.66970820654774</v>
      </c>
      <c r="P200" s="98">
        <v>853.05689560204769</v>
      </c>
      <c r="Q200" s="98">
        <v>868.0771245706926</v>
      </c>
      <c r="R200" s="98">
        <v>896.71262595505607</v>
      </c>
      <c r="S200" s="98">
        <v>927.37252322089455</v>
      </c>
      <c r="T200" s="98">
        <v>944.58115738725382</v>
      </c>
      <c r="U200" s="98">
        <v>962.38268578616169</v>
      </c>
      <c r="V200" s="98">
        <v>1001.7442734175338</v>
      </c>
      <c r="W200" s="98">
        <v>973.46177707188133</v>
      </c>
      <c r="DA200" s="63" t="s">
        <v>2557</v>
      </c>
    </row>
    <row r="201" spans="1:105" ht="12" customHeight="1" x14ac:dyDescent="0.25">
      <c r="A201" s="121" t="s">
        <v>54</v>
      </c>
      <c r="B201" s="122">
        <v>565.75894459759263</v>
      </c>
      <c r="C201" s="122">
        <v>566.93488835348774</v>
      </c>
      <c r="D201" s="122">
        <v>573.6000563600079</v>
      </c>
      <c r="E201" s="122">
        <v>553.62619727215565</v>
      </c>
      <c r="F201" s="122">
        <v>499.38826304880774</v>
      </c>
      <c r="G201" s="122">
        <v>515.02100573515304</v>
      </c>
      <c r="H201" s="122">
        <v>525.66532631989651</v>
      </c>
      <c r="I201" s="122">
        <v>552.4637799281179</v>
      </c>
      <c r="J201" s="122">
        <v>559.76519960592861</v>
      </c>
      <c r="K201" s="122">
        <v>462.44584730194236</v>
      </c>
      <c r="L201" s="122">
        <v>579.93975934902051</v>
      </c>
      <c r="M201" s="122">
        <v>575.05123309830219</v>
      </c>
      <c r="N201" s="122">
        <v>606.64088896177532</v>
      </c>
      <c r="O201" s="122">
        <v>623.3782275782637</v>
      </c>
      <c r="P201" s="122">
        <v>551.3267045348191</v>
      </c>
      <c r="Q201" s="122">
        <v>576.74800592332156</v>
      </c>
      <c r="R201" s="122">
        <v>558.80399814034615</v>
      </c>
      <c r="S201" s="122">
        <v>595.30709776073104</v>
      </c>
      <c r="T201" s="122">
        <v>596.39750693109977</v>
      </c>
      <c r="U201" s="122">
        <v>588.71577612064323</v>
      </c>
      <c r="V201" s="122">
        <v>618.90268225801492</v>
      </c>
      <c r="W201" s="122">
        <v>585.7497919642343</v>
      </c>
      <c r="DA201" s="130" t="s">
        <v>2558</v>
      </c>
    </row>
    <row r="202" spans="1:105" ht="12" customHeight="1" x14ac:dyDescent="0.25">
      <c r="A202" s="97" t="s">
        <v>50</v>
      </c>
      <c r="B202" s="98">
        <v>576.7154939647636</v>
      </c>
      <c r="C202" s="98">
        <v>555.32091762989432</v>
      </c>
      <c r="D202" s="98">
        <v>569.33003292293733</v>
      </c>
      <c r="E202" s="98">
        <v>537.50728787781907</v>
      </c>
      <c r="F202" s="98">
        <v>529.80080867084723</v>
      </c>
      <c r="G202" s="98">
        <v>517.90487911972639</v>
      </c>
      <c r="H202" s="98">
        <v>519.47571721766133</v>
      </c>
      <c r="I202" s="98">
        <v>553.47582758059775</v>
      </c>
      <c r="J202" s="98">
        <v>524.55583742707927</v>
      </c>
      <c r="K202" s="98">
        <v>536.15937506757325</v>
      </c>
      <c r="L202" s="98">
        <v>556.70870055749367</v>
      </c>
      <c r="M202" s="98">
        <v>589.04600044196377</v>
      </c>
      <c r="N202" s="98">
        <v>585.96981162982877</v>
      </c>
      <c r="O202" s="98">
        <v>590.44967866415448</v>
      </c>
      <c r="P202" s="98">
        <v>593.86309706489828</v>
      </c>
      <c r="Q202" s="98">
        <v>588.54100989656649</v>
      </c>
      <c r="R202" s="98">
        <v>544.35182416401926</v>
      </c>
      <c r="S202" s="98">
        <v>592.63233597787666</v>
      </c>
      <c r="T202" s="98">
        <v>595.44409633681278</v>
      </c>
      <c r="U202" s="98">
        <v>586.4870731590413</v>
      </c>
      <c r="V202" s="98">
        <v>624.75301235205393</v>
      </c>
      <c r="W202" s="98">
        <v>573.2748423790066</v>
      </c>
      <c r="DA202" s="63" t="s">
        <v>2559</v>
      </c>
    </row>
    <row r="203" spans="1:105" ht="12" customHeight="1" x14ac:dyDescent="0.25">
      <c r="A203" s="109" t="s">
        <v>120</v>
      </c>
      <c r="B203" s="33">
        <v>556.45143156608572</v>
      </c>
      <c r="C203" s="33">
        <v>576.55353245222955</v>
      </c>
      <c r="D203" s="33">
        <v>577.16421867132533</v>
      </c>
      <c r="E203" s="33">
        <v>567.11926979459565</v>
      </c>
      <c r="F203" s="33">
        <v>471.89235600654649</v>
      </c>
      <c r="G203" s="33">
        <v>512.64117922669584</v>
      </c>
      <c r="H203" s="33">
        <v>530.03674932760043</v>
      </c>
      <c r="I203" s="33">
        <v>551.79895650307481</v>
      </c>
      <c r="J203" s="33">
        <v>580.89358967195631</v>
      </c>
      <c r="K203" s="33">
        <v>419.85716869779338</v>
      </c>
      <c r="L203" s="33">
        <v>593.12102204362941</v>
      </c>
      <c r="M203" s="33">
        <v>567.19076229518146</v>
      </c>
      <c r="N203" s="33">
        <v>617.91993413912155</v>
      </c>
      <c r="O203" s="33">
        <v>640.8623840775731</v>
      </c>
      <c r="P203" s="33">
        <v>529.64636431156543</v>
      </c>
      <c r="Q203" s="33">
        <v>571.12160958664015</v>
      </c>
      <c r="R203" s="33">
        <v>564.99263870935829</v>
      </c>
      <c r="S203" s="33">
        <v>596.36720603589129</v>
      </c>
      <c r="T203" s="33">
        <v>596.75444939446356</v>
      </c>
      <c r="U203" s="33">
        <v>589.50769787873446</v>
      </c>
      <c r="V203" s="33">
        <v>616.92462171381521</v>
      </c>
      <c r="W203" s="33">
        <v>589.77451529689063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136.06274151959076</v>
      </c>
      <c r="C205" s="117">
        <f t="shared" si="88"/>
        <v>129.33676732562208</v>
      </c>
      <c r="D205" s="117">
        <f t="shared" si="88"/>
        <v>130.22086615851515</v>
      </c>
      <c r="E205" s="117">
        <f t="shared" si="88"/>
        <v>120.99147818552116</v>
      </c>
      <c r="F205" s="117">
        <f t="shared" si="88"/>
        <v>122.71970035913093</v>
      </c>
      <c r="G205" s="117">
        <f t="shared" si="88"/>
        <v>115.64014799121902</v>
      </c>
      <c r="H205" s="117">
        <f t="shared" si="88"/>
        <v>105.80168569727708</v>
      </c>
      <c r="I205" s="117">
        <f t="shared" si="88"/>
        <v>105.89672783548895</v>
      </c>
      <c r="J205" s="117">
        <f t="shared" si="88"/>
        <v>92.908077438610206</v>
      </c>
      <c r="K205" s="117">
        <f t="shared" si="88"/>
        <v>92.315641766276244</v>
      </c>
      <c r="L205" s="117">
        <f t="shared" si="88"/>
        <v>93.623961912913117</v>
      </c>
      <c r="M205" s="117">
        <f t="shared" si="88"/>
        <v>97.568318021090704</v>
      </c>
      <c r="N205" s="117">
        <f t="shared" si="88"/>
        <v>93.856426725874613</v>
      </c>
      <c r="O205" s="117">
        <f t="shared" si="88"/>
        <v>91.836692218072571</v>
      </c>
      <c r="P205" s="117">
        <f t="shared" si="88"/>
        <v>88.912720557517275</v>
      </c>
      <c r="Q205" s="117">
        <f t="shared" si="88"/>
        <v>83.87416839952057</v>
      </c>
      <c r="R205" s="117">
        <f t="shared" ref="R205:V205" si="89">R206+R208+R210+R219</f>
        <v>73.446942335778004</v>
      </c>
      <c r="S205" s="117">
        <f t="shared" si="89"/>
        <v>75.420257426688892</v>
      </c>
      <c r="T205" s="117">
        <f t="shared" si="89"/>
        <v>72.996521937981313</v>
      </c>
      <c r="U205" s="117">
        <f t="shared" si="89"/>
        <v>68.617600203001089</v>
      </c>
      <c r="V205" s="117">
        <f t="shared" si="89"/>
        <v>69.752934900425359</v>
      </c>
      <c r="W205" s="117">
        <f t="shared" ref="W205" si="90">W206+W208+W210+W219</f>
        <v>63.588290651703282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38.084803137466373</v>
      </c>
      <c r="C210" s="122">
        <v>36.493009542543774</v>
      </c>
      <c r="D210" s="122">
        <v>34.868653275019618</v>
      </c>
      <c r="E210" s="122">
        <v>31.046675883310581</v>
      </c>
      <c r="F210" s="122">
        <v>30.531871141302314</v>
      </c>
      <c r="G210" s="122">
        <v>29.938587623185168</v>
      </c>
      <c r="H210" s="122">
        <v>27.154309738225702</v>
      </c>
      <c r="I210" s="122">
        <v>25.659109385774133</v>
      </c>
      <c r="J210" s="122">
        <v>20.986261239697363</v>
      </c>
      <c r="K210" s="122">
        <v>20.547885422103178</v>
      </c>
      <c r="L210" s="122">
        <v>19.970397038895783</v>
      </c>
      <c r="M210" s="122">
        <v>20.151170467137984</v>
      </c>
      <c r="N210" s="122">
        <v>18.275746793684458</v>
      </c>
      <c r="O210" s="122">
        <v>17.025369173097513</v>
      </c>
      <c r="P210" s="122">
        <v>15.674362353797143</v>
      </c>
      <c r="Q210" s="122">
        <v>14.439397625077488</v>
      </c>
      <c r="R210" s="122">
        <v>13.841227515192696</v>
      </c>
      <c r="S210" s="122">
        <v>14.007731239250397</v>
      </c>
      <c r="T210" s="122">
        <v>13.814030246887052</v>
      </c>
      <c r="U210" s="122">
        <v>12.561325934145732</v>
      </c>
      <c r="V210" s="122">
        <v>12.261298022449116</v>
      </c>
      <c r="W210" s="122">
        <v>12.718551732097358</v>
      </c>
      <c r="DA210" s="130" t="s">
        <v>2717</v>
      </c>
    </row>
    <row r="211" spans="1:105" ht="12" customHeight="1" x14ac:dyDescent="0.25">
      <c r="A211" s="97" t="s">
        <v>124</v>
      </c>
      <c r="B211" s="98">
        <v>332.73637637088666</v>
      </c>
      <c r="C211" s="98">
        <v>322.21487129027901</v>
      </c>
      <c r="D211" s="98">
        <v>333.67122781134333</v>
      </c>
      <c r="E211" s="98">
        <v>326.54144967045295</v>
      </c>
      <c r="F211" s="98">
        <v>333.2290426481535</v>
      </c>
      <c r="G211" s="98">
        <v>325.77882455661705</v>
      </c>
      <c r="H211" s="98">
        <v>320.20550706038074</v>
      </c>
      <c r="I211" s="98">
        <v>335.16855757964993</v>
      </c>
      <c r="J211" s="98">
        <v>318.84464936687749</v>
      </c>
      <c r="K211" s="98">
        <v>324.71626474750639</v>
      </c>
      <c r="L211" s="98">
        <v>345.48217717376906</v>
      </c>
      <c r="M211" s="98">
        <v>374.34087194051449</v>
      </c>
      <c r="N211" s="98">
        <v>369.82033017655783</v>
      </c>
      <c r="O211" s="98">
        <v>371.93427910145505</v>
      </c>
      <c r="P211" s="98">
        <v>368.48460932514951</v>
      </c>
      <c r="Q211" s="98">
        <v>359.21112515667841</v>
      </c>
      <c r="R211" s="98">
        <v>358.53802974451531</v>
      </c>
      <c r="S211" s="98">
        <v>373.06809120282173</v>
      </c>
      <c r="T211" s="98">
        <v>378.97029791942253</v>
      </c>
      <c r="U211" s="98">
        <v>358.0853079823641</v>
      </c>
      <c r="V211" s="98">
        <v>361.09320298416952</v>
      </c>
      <c r="W211" s="98">
        <v>367.52024741204804</v>
      </c>
      <c r="DA211" s="63" t="s">
        <v>2718</v>
      </c>
    </row>
    <row r="212" spans="1:105" ht="12" customHeight="1" x14ac:dyDescent="0.25">
      <c r="A212" s="97" t="s">
        <v>123</v>
      </c>
      <c r="B212" s="98">
        <v>87.794385660523773</v>
      </c>
      <c r="C212" s="98">
        <v>76.679494654537137</v>
      </c>
      <c r="D212" s="98">
        <v>72.356451710861094</v>
      </c>
      <c r="E212" s="98">
        <v>79.029993185327612</v>
      </c>
      <c r="F212" s="98">
        <v>77.784577231699771</v>
      </c>
      <c r="G212" s="98">
        <v>69.513815822961945</v>
      </c>
      <c r="H212" s="98">
        <v>65.339528691454007</v>
      </c>
      <c r="I212" s="98">
        <v>82.701257437932028</v>
      </c>
      <c r="J212" s="98">
        <v>72.943391211011701</v>
      </c>
      <c r="K212" s="98">
        <v>68.186379228504435</v>
      </c>
      <c r="L212" s="98">
        <v>155.09910911253047</v>
      </c>
      <c r="M212" s="98">
        <v>74.578858496661354</v>
      </c>
      <c r="N212" s="98">
        <v>93.822332638968788</v>
      </c>
      <c r="O212" s="98">
        <v>99.765836001616123</v>
      </c>
      <c r="P212" s="98">
        <v>70.158212955773152</v>
      </c>
      <c r="Q212" s="98">
        <v>78.920124372719641</v>
      </c>
      <c r="R212" s="98">
        <v>72.79161279607797</v>
      </c>
      <c r="S212" s="98">
        <v>84.55796264080081</v>
      </c>
      <c r="T212" s="98">
        <v>84.951933855538599</v>
      </c>
      <c r="U212" s="98">
        <v>74.721788141515759</v>
      </c>
      <c r="V212" s="98">
        <v>79.609899680178856</v>
      </c>
      <c r="W212" s="98">
        <v>82.814751905429702</v>
      </c>
      <c r="DA212" s="63" t="s">
        <v>2719</v>
      </c>
    </row>
    <row r="213" spans="1:105" ht="12" customHeight="1" x14ac:dyDescent="0.25">
      <c r="A213" s="100" t="s">
        <v>50</v>
      </c>
      <c r="B213" s="101">
        <v>87.794385660523773</v>
      </c>
      <c r="C213" s="101">
        <v>76.679494654537137</v>
      </c>
      <c r="D213" s="101">
        <v>72.356451710861094</v>
      </c>
      <c r="E213" s="101">
        <v>79.029993185327612</v>
      </c>
      <c r="F213" s="101">
        <v>77.784577231699771</v>
      </c>
      <c r="G213" s="101">
        <v>69.513815822961945</v>
      </c>
      <c r="H213" s="101">
        <v>65.339528691454007</v>
      </c>
      <c r="I213" s="101">
        <v>82.701257437932028</v>
      </c>
      <c r="J213" s="101">
        <v>72.943391211011701</v>
      </c>
      <c r="K213" s="101">
        <v>68.186379228504435</v>
      </c>
      <c r="L213" s="101">
        <v>155.09910911253047</v>
      </c>
      <c r="M213" s="101">
        <v>74.578858496661354</v>
      </c>
      <c r="N213" s="101">
        <v>93.822332638968788</v>
      </c>
      <c r="O213" s="101">
        <v>99.765836001616123</v>
      </c>
      <c r="P213" s="101">
        <v>70.158212955773152</v>
      </c>
      <c r="Q213" s="101">
        <v>78.920124372719641</v>
      </c>
      <c r="R213" s="101">
        <v>72.79161279607797</v>
      </c>
      <c r="S213" s="101">
        <v>84.55796264080081</v>
      </c>
      <c r="T213" s="101">
        <v>84.951933855538599</v>
      </c>
      <c r="U213" s="101">
        <v>74.721788141515759</v>
      </c>
      <c r="V213" s="101">
        <v>79.609899680178856</v>
      </c>
      <c r="W213" s="101">
        <v>82.814751905429702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97.977938382124378</v>
      </c>
      <c r="C219" s="122">
        <v>92.843757783078303</v>
      </c>
      <c r="D219" s="122">
        <v>95.352212883495525</v>
      </c>
      <c r="E219" s="122">
        <v>89.944802302210576</v>
      </c>
      <c r="F219" s="122">
        <v>92.187829217828607</v>
      </c>
      <c r="G219" s="122">
        <v>85.701560368033853</v>
      </c>
      <c r="H219" s="122">
        <v>78.647375959051374</v>
      </c>
      <c r="I219" s="122">
        <v>80.237618449714816</v>
      </c>
      <c r="J219" s="122">
        <v>71.921816198912836</v>
      </c>
      <c r="K219" s="122">
        <v>71.767756344173065</v>
      </c>
      <c r="L219" s="122">
        <v>73.653564874017334</v>
      </c>
      <c r="M219" s="122">
        <v>77.417147553952717</v>
      </c>
      <c r="N219" s="122">
        <v>75.580679932190151</v>
      </c>
      <c r="O219" s="122">
        <v>74.811323044975055</v>
      </c>
      <c r="P219" s="122">
        <v>73.238358203720125</v>
      </c>
      <c r="Q219" s="122">
        <v>69.434770774443081</v>
      </c>
      <c r="R219" s="122">
        <v>59.605714820585312</v>
      </c>
      <c r="S219" s="122">
        <v>61.412526187438488</v>
      </c>
      <c r="T219" s="122">
        <v>59.182491691094256</v>
      </c>
      <c r="U219" s="122">
        <v>56.056274268855354</v>
      </c>
      <c r="V219" s="122">
        <v>57.491636877976241</v>
      </c>
      <c r="W219" s="122">
        <v>50.869738919605922</v>
      </c>
      <c r="DA219" s="130" t="s">
        <v>2726</v>
      </c>
    </row>
    <row r="220" spans="1:105" ht="12" customHeight="1" x14ac:dyDescent="0.25">
      <c r="A220" s="97" t="s">
        <v>50</v>
      </c>
      <c r="B220" s="98">
        <v>213.31488340100049</v>
      </c>
      <c r="C220" s="98">
        <v>204.94736341519916</v>
      </c>
      <c r="D220" s="98">
        <v>209.58836382875566</v>
      </c>
      <c r="E220" s="98">
        <v>197.39342946920272</v>
      </c>
      <c r="F220" s="98">
        <v>194.15451675335052</v>
      </c>
      <c r="G220" s="98">
        <v>189.55469759608971</v>
      </c>
      <c r="H220" s="98">
        <v>190.00619738748398</v>
      </c>
      <c r="I220" s="98">
        <v>202.38177031580426</v>
      </c>
      <c r="J220" s="98">
        <v>191.77577890948712</v>
      </c>
      <c r="K220" s="98">
        <v>195.98514634879857</v>
      </c>
      <c r="L220" s="98">
        <v>203.4628506333901</v>
      </c>
      <c r="M220" s="98">
        <v>215.25049056406635</v>
      </c>
      <c r="N220" s="98">
        <v>214.09719929300701</v>
      </c>
      <c r="O220" s="98">
        <v>215.70621324531052</v>
      </c>
      <c r="P220" s="98">
        <v>216.93054756662548</v>
      </c>
      <c r="Q220" s="98">
        <v>214.97100367113728</v>
      </c>
      <c r="R220" s="98">
        <v>198.80141555069301</v>
      </c>
      <c r="S220" s="98">
        <v>216.36262127077214</v>
      </c>
      <c r="T220" s="98">
        <v>217.26179120288617</v>
      </c>
      <c r="U220" s="98">
        <v>213.81527407268703</v>
      </c>
      <c r="V220" s="98">
        <v>227.52943191366754</v>
      </c>
      <c r="W220" s="98">
        <v>208.54453442336163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88.603673795029522</v>
      </c>
      <c r="C223" s="118">
        <f t="shared" si="93"/>
        <v>93.841391842749275</v>
      </c>
      <c r="D223" s="118">
        <f t="shared" si="93"/>
        <v>86.009550224352949</v>
      </c>
      <c r="E223" s="118">
        <f t="shared" si="93"/>
        <v>83.862957181752918</v>
      </c>
      <c r="F223" s="118">
        <f t="shared" si="93"/>
        <v>64.054547683990819</v>
      </c>
      <c r="G223" s="118">
        <f t="shared" si="93"/>
        <v>66.748498646278023</v>
      </c>
      <c r="H223" s="118">
        <f t="shared" si="93"/>
        <v>67.439908756003405</v>
      </c>
      <c r="I223" s="118">
        <f t="shared" si="93"/>
        <v>64.083207108154483</v>
      </c>
      <c r="J223" s="118">
        <f t="shared" si="93"/>
        <v>66.047436941149542</v>
      </c>
      <c r="K223" s="118">
        <f t="shared" si="93"/>
        <v>63.201808979439789</v>
      </c>
      <c r="L223" s="118">
        <f t="shared" si="93"/>
        <v>68.65547684330059</v>
      </c>
      <c r="M223" s="118">
        <f t="shared" si="93"/>
        <v>58.68495542564623</v>
      </c>
      <c r="N223" s="118">
        <f t="shared" si="93"/>
        <v>63.747008183628402</v>
      </c>
      <c r="O223" s="118">
        <f t="shared" si="93"/>
        <v>66.066286972210534</v>
      </c>
      <c r="P223" s="118">
        <f t="shared" si="93"/>
        <v>53.79274434121362</v>
      </c>
      <c r="Q223" s="118">
        <f t="shared" si="93"/>
        <v>55.224369900200571</v>
      </c>
      <c r="R223" s="118">
        <f t="shared" ref="R223:V223" si="94">R224+R226+R228+R237</f>
        <v>56.054602614288981</v>
      </c>
      <c r="S223" s="118">
        <f t="shared" si="94"/>
        <v>54.839812713757894</v>
      </c>
      <c r="T223" s="118">
        <f t="shared" si="94"/>
        <v>52.549277700933018</v>
      </c>
      <c r="U223" s="118">
        <f t="shared" si="94"/>
        <v>51.411026618319561</v>
      </c>
      <c r="V223" s="118">
        <f t="shared" si="94"/>
        <v>49.677414791236274</v>
      </c>
      <c r="W223" s="118">
        <f t="shared" ref="W223" si="95">W224+W226+W228+W237</f>
        <v>52.385319777418033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61.012908127767929</v>
      </c>
      <c r="C224" s="123">
        <f t="shared" si="96"/>
        <v>67.133572765597791</v>
      </c>
      <c r="D224" s="123">
        <f t="shared" si="96"/>
        <v>60.228218694709412</v>
      </c>
      <c r="E224" s="123">
        <f t="shared" si="96"/>
        <v>55.269686270172386</v>
      </c>
      <c r="F224" s="123">
        <f t="shared" si="96"/>
        <v>39.843936023379413</v>
      </c>
      <c r="G224" s="123">
        <f t="shared" si="96"/>
        <v>43.536677880212281</v>
      </c>
      <c r="H224" s="123">
        <f t="shared" si="96"/>
        <v>43.589734052466504</v>
      </c>
      <c r="I224" s="123">
        <f t="shared" si="96"/>
        <v>40.521130849934487</v>
      </c>
      <c r="J224" s="123">
        <f t="shared" si="96"/>
        <v>42.380404913141128</v>
      </c>
      <c r="K224" s="123">
        <f t="shared" si="96"/>
        <v>41.612832868889036</v>
      </c>
      <c r="L224" s="123">
        <f t="shared" si="96"/>
        <v>44.251701224297193</v>
      </c>
      <c r="M224" s="123">
        <f t="shared" si="96"/>
        <v>33.600809711529443</v>
      </c>
      <c r="N224" s="123">
        <f t="shared" si="96"/>
        <v>37.522425144302197</v>
      </c>
      <c r="O224" s="123">
        <f t="shared" si="96"/>
        <v>38.913608244823472</v>
      </c>
      <c r="P224" s="123">
        <f t="shared" si="96"/>
        <v>29.699009200888465</v>
      </c>
      <c r="Q224" s="123">
        <f t="shared" si="96"/>
        <v>30.441714404271817</v>
      </c>
      <c r="R224" s="123">
        <f t="shared" si="96"/>
        <v>31.611477721036987</v>
      </c>
      <c r="S224" s="123">
        <f t="shared" si="96"/>
        <v>29.359310429322711</v>
      </c>
      <c r="T224" s="123">
        <f t="shared" si="96"/>
        <v>27.20164563431323</v>
      </c>
      <c r="U224" s="123">
        <f t="shared" si="96"/>
        <v>26.585786533451856</v>
      </c>
      <c r="V224" s="123">
        <f t="shared" si="96"/>
        <v>23.820593490966328</v>
      </c>
      <c r="W224" s="123">
        <f t="shared" si="96"/>
        <v>27.580459454123918</v>
      </c>
      <c r="DA224" s="130" t="s">
        <v>2881</v>
      </c>
    </row>
    <row r="225" spans="1:105" ht="12" customHeight="1" x14ac:dyDescent="0.25">
      <c r="A225" s="97" t="s">
        <v>53</v>
      </c>
      <c r="B225" s="99">
        <v>61.012908127767929</v>
      </c>
      <c r="C225" s="99">
        <v>67.133572765597791</v>
      </c>
      <c r="D225" s="99">
        <v>60.228218694709412</v>
      </c>
      <c r="E225" s="99">
        <v>55.269686270172386</v>
      </c>
      <c r="F225" s="99">
        <v>39.843936023379413</v>
      </c>
      <c r="G225" s="99">
        <v>43.536677880212281</v>
      </c>
      <c r="H225" s="99">
        <v>43.589734052466504</v>
      </c>
      <c r="I225" s="99">
        <v>40.521130849934487</v>
      </c>
      <c r="J225" s="99">
        <v>42.380404913141128</v>
      </c>
      <c r="K225" s="99">
        <v>41.612832868889036</v>
      </c>
      <c r="L225" s="99">
        <v>44.251701224297193</v>
      </c>
      <c r="M225" s="99">
        <v>33.600809711529443</v>
      </c>
      <c r="N225" s="99">
        <v>37.522425144302197</v>
      </c>
      <c r="O225" s="99">
        <v>38.913608244823472</v>
      </c>
      <c r="P225" s="99">
        <v>29.699009200888465</v>
      </c>
      <c r="Q225" s="99">
        <v>30.441714404271817</v>
      </c>
      <c r="R225" s="99">
        <v>31.611477721036987</v>
      </c>
      <c r="S225" s="99">
        <v>29.359310429322711</v>
      </c>
      <c r="T225" s="99">
        <v>27.20164563431323</v>
      </c>
      <c r="U225" s="99">
        <v>26.585786533451856</v>
      </c>
      <c r="V225" s="99">
        <v>23.820593490966328</v>
      </c>
      <c r="W225" s="99">
        <v>27.580459454123918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2.3828983198227065</v>
      </c>
      <c r="C226" s="123">
        <f t="shared" si="97"/>
        <v>2.5435618922637615</v>
      </c>
      <c r="D226" s="123">
        <f t="shared" si="97"/>
        <v>1.7038843108074992</v>
      </c>
      <c r="E226" s="123">
        <f t="shared" si="97"/>
        <v>4.4386917670260617</v>
      </c>
      <c r="F226" s="123">
        <f t="shared" si="97"/>
        <v>0.96407640450306586</v>
      </c>
      <c r="G226" s="123">
        <f t="shared" si="97"/>
        <v>0.99276350388237189</v>
      </c>
      <c r="H226" s="123">
        <f t="shared" si="97"/>
        <v>1.3195533935420127</v>
      </c>
      <c r="I226" s="123">
        <f t="shared" si="97"/>
        <v>0.64868746980461844</v>
      </c>
      <c r="J226" s="123">
        <f t="shared" si="97"/>
        <v>0.77761035861594341</v>
      </c>
      <c r="K226" s="123">
        <f t="shared" si="97"/>
        <v>1.1957047508804308</v>
      </c>
      <c r="L226" s="123">
        <f t="shared" si="97"/>
        <v>1.2681702947390723</v>
      </c>
      <c r="M226" s="123">
        <f t="shared" si="97"/>
        <v>1.1979241340699731</v>
      </c>
      <c r="N226" s="123">
        <f t="shared" si="97"/>
        <v>1.158364295001036</v>
      </c>
      <c r="O226" s="123">
        <f t="shared" si="97"/>
        <v>1.1781484975053726</v>
      </c>
      <c r="P226" s="123">
        <f t="shared" si="97"/>
        <v>1.1058763047099867</v>
      </c>
      <c r="Q226" s="123">
        <f t="shared" si="97"/>
        <v>1.0968120855459924</v>
      </c>
      <c r="R226" s="123">
        <f t="shared" si="97"/>
        <v>1.29548806426357</v>
      </c>
      <c r="S226" s="123">
        <f t="shared" si="97"/>
        <v>1.1742838612247184</v>
      </c>
      <c r="T226" s="123">
        <f t="shared" si="97"/>
        <v>1.1875186621074856</v>
      </c>
      <c r="U226" s="123">
        <f t="shared" si="97"/>
        <v>1.2940641611913912</v>
      </c>
      <c r="V226" s="123">
        <f t="shared" si="97"/>
        <v>1.539429709719097</v>
      </c>
      <c r="W226" s="123">
        <f t="shared" si="97"/>
        <v>1.6804855474692744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2.3828983198227065</v>
      </c>
      <c r="C227" s="99">
        <f>RES_hhdet_fecs!C147</f>
        <v>2.5435618922637615</v>
      </c>
      <c r="D227" s="99">
        <f>RES_hhdet_fecs!D147</f>
        <v>1.7038843108074992</v>
      </c>
      <c r="E227" s="99">
        <f>RES_hhdet_fecs!E147</f>
        <v>4.4386917670260617</v>
      </c>
      <c r="F227" s="99">
        <f>RES_hhdet_fecs!F147</f>
        <v>0.96407640450306586</v>
      </c>
      <c r="G227" s="99">
        <f>RES_hhdet_fecs!G147</f>
        <v>0.99276350388237189</v>
      </c>
      <c r="H227" s="99">
        <f>RES_hhdet_fecs!H147</f>
        <v>1.3195533935420127</v>
      </c>
      <c r="I227" s="99">
        <f>RES_hhdet_fecs!I147</f>
        <v>0.64868746980461844</v>
      </c>
      <c r="J227" s="99">
        <f>RES_hhdet_fecs!J147</f>
        <v>0.77761035861594341</v>
      </c>
      <c r="K227" s="99">
        <f>RES_hhdet_fecs!K147</f>
        <v>1.1957047508804308</v>
      </c>
      <c r="L227" s="99">
        <f>RES_hhdet_fecs!L147</f>
        <v>1.2681702947390723</v>
      </c>
      <c r="M227" s="99">
        <f>RES_hhdet_fecs!M147</f>
        <v>1.1979241340699731</v>
      </c>
      <c r="N227" s="99">
        <f>RES_hhdet_fecs!N147</f>
        <v>1.158364295001036</v>
      </c>
      <c r="O227" s="99">
        <f>RES_hhdet_fecs!O147</f>
        <v>1.1781484975053726</v>
      </c>
      <c r="P227" s="99">
        <f>RES_hhdet_fecs!P147</f>
        <v>1.1058763047099867</v>
      </c>
      <c r="Q227" s="99">
        <f>RES_hhdet_fecs!Q147</f>
        <v>1.0968120855459924</v>
      </c>
      <c r="R227" s="99">
        <f>RES_hhdet_fecs!R147</f>
        <v>1.29548806426357</v>
      </c>
      <c r="S227" s="99">
        <f>RES_hhdet_fecs!S147</f>
        <v>1.1742838612247184</v>
      </c>
      <c r="T227" s="99">
        <f>RES_hhdet_fecs!T147</f>
        <v>1.1875186621074856</v>
      </c>
      <c r="U227" s="99">
        <f>RES_hhdet_fecs!U147</f>
        <v>1.2940641611913912</v>
      </c>
      <c r="V227" s="99">
        <f>RES_hhdet_fecs!V147</f>
        <v>1.539429709719097</v>
      </c>
      <c r="W227" s="99">
        <f>RES_hhdet_fecs!W147</f>
        <v>1.6804855474692744</v>
      </c>
      <c r="DA227" s="63" t="s">
        <v>2884</v>
      </c>
    </row>
    <row r="228" spans="1:105" ht="12" customHeight="1" x14ac:dyDescent="0.25">
      <c r="A228" s="121" t="s">
        <v>55</v>
      </c>
      <c r="B228" s="123">
        <v>15.663762120886819</v>
      </c>
      <c r="C228" s="123">
        <v>14.723709542153282</v>
      </c>
      <c r="D228" s="123">
        <v>14.590396082314685</v>
      </c>
      <c r="E228" s="123">
        <v>15.097176049786247</v>
      </c>
      <c r="F228" s="123">
        <v>15.038437325255124</v>
      </c>
      <c r="G228" s="123">
        <v>13.906002058386841</v>
      </c>
      <c r="H228" s="123">
        <v>14.208583767608816</v>
      </c>
      <c r="I228" s="123">
        <v>14.25925102328341</v>
      </c>
      <c r="J228" s="123">
        <v>14.298537372877849</v>
      </c>
      <c r="K228" s="123">
        <v>13.229784086499203</v>
      </c>
      <c r="L228" s="123">
        <v>14.395883861816975</v>
      </c>
      <c r="M228" s="123">
        <v>15.242778216755083</v>
      </c>
      <c r="N228" s="123">
        <v>16.088693077290777</v>
      </c>
      <c r="O228" s="123">
        <v>16.867184924037939</v>
      </c>
      <c r="P228" s="123">
        <v>14.960644227566078</v>
      </c>
      <c r="Q228" s="123">
        <v>15.461544703830722</v>
      </c>
      <c r="R228" s="123">
        <v>15.359398744298241</v>
      </c>
      <c r="S228" s="123">
        <v>16.140042820393724</v>
      </c>
      <c r="T228" s="123">
        <v>16.122887513493236</v>
      </c>
      <c r="U228" s="123">
        <v>15.747567497763837</v>
      </c>
      <c r="V228" s="123">
        <v>16.286054849377432</v>
      </c>
      <c r="W228" s="123">
        <v>15.693269493315087</v>
      </c>
      <c r="DA228" s="130" t="s">
        <v>2885</v>
      </c>
    </row>
    <row r="229" spans="1:105" ht="12" customHeight="1" x14ac:dyDescent="0.25">
      <c r="A229" s="97" t="s">
        <v>124</v>
      </c>
      <c r="B229" s="99">
        <v>16.884446245981788</v>
      </c>
      <c r="C229" s="99">
        <v>16.277723391823312</v>
      </c>
      <c r="D229" s="99">
        <v>16.775335848657313</v>
      </c>
      <c r="E229" s="99">
        <v>16.333119562284413</v>
      </c>
      <c r="F229" s="99">
        <v>16.576159106313998</v>
      </c>
      <c r="G229" s="99">
        <v>16.13247409688713</v>
      </c>
      <c r="H229" s="99">
        <v>15.741617765033507</v>
      </c>
      <c r="I229" s="99">
        <v>16.365918036858076</v>
      </c>
      <c r="J229" s="99">
        <v>15.431499273888793</v>
      </c>
      <c r="K229" s="99">
        <v>15.605965628995094</v>
      </c>
      <c r="L229" s="99">
        <v>16.463747511232192</v>
      </c>
      <c r="M229" s="99">
        <v>17.720456093879935</v>
      </c>
      <c r="N229" s="99">
        <v>17.374780674318561</v>
      </c>
      <c r="O229" s="99">
        <v>17.340995404541793</v>
      </c>
      <c r="P229" s="99">
        <v>17.025300170448784</v>
      </c>
      <c r="Q229" s="99">
        <v>16.459250980627534</v>
      </c>
      <c r="R229" s="99">
        <v>16.301795871443424</v>
      </c>
      <c r="S229" s="99">
        <v>16.842901406946115</v>
      </c>
      <c r="T229" s="99">
        <v>16.985797082338166</v>
      </c>
      <c r="U229" s="99">
        <v>15.9353687588314</v>
      </c>
      <c r="V229" s="99">
        <v>15.954187969217413</v>
      </c>
      <c r="W229" s="99">
        <v>16.110522426499617</v>
      </c>
      <c r="DA229" s="63" t="s">
        <v>2886</v>
      </c>
    </row>
    <row r="230" spans="1:105" ht="12" customHeight="1" x14ac:dyDescent="0.25">
      <c r="A230" s="97" t="s">
        <v>123</v>
      </c>
      <c r="B230" s="99">
        <v>11.982069408088613</v>
      </c>
      <c r="C230" s="99">
        <v>11.457306704361097</v>
      </c>
      <c r="D230" s="99">
        <v>11.720020688818298</v>
      </c>
      <c r="E230" s="99">
        <v>11.643144887185711</v>
      </c>
      <c r="F230" s="99">
        <v>11.80818317642149</v>
      </c>
      <c r="G230" s="99">
        <v>11.431749639491255</v>
      </c>
      <c r="H230" s="99">
        <v>11.140652930300611</v>
      </c>
      <c r="I230" s="99">
        <v>11.862630365680994</v>
      </c>
      <c r="J230" s="99">
        <v>11.103619171472886</v>
      </c>
      <c r="K230" s="99">
        <v>11.146602972955051</v>
      </c>
      <c r="L230" s="99">
        <v>13.182363034144712</v>
      </c>
      <c r="M230" s="99">
        <v>12.646697280533777</v>
      </c>
      <c r="N230" s="99">
        <v>12.81314577160226</v>
      </c>
      <c r="O230" s="99">
        <v>13.04207569859444</v>
      </c>
      <c r="P230" s="99">
        <v>12.506480260487367</v>
      </c>
      <c r="Q230" s="99">
        <v>12.495681718453811</v>
      </c>
      <c r="R230" s="99">
        <v>12.523059706913999</v>
      </c>
      <c r="S230" s="99">
        <v>13.300446031952189</v>
      </c>
      <c r="T230" s="99">
        <v>13.617273792254084</v>
      </c>
      <c r="U230" s="99">
        <v>12.957758083830059</v>
      </c>
      <c r="V230" s="99">
        <v>13.27151989503402</v>
      </c>
      <c r="W230" s="99">
        <v>13.59964333777363</v>
      </c>
      <c r="DA230" s="63" t="s">
        <v>2887</v>
      </c>
    </row>
    <row r="231" spans="1:105" ht="12" customHeight="1" x14ac:dyDescent="0.25">
      <c r="A231" s="100" t="s">
        <v>50</v>
      </c>
      <c r="B231" s="102">
        <v>4.4550571883724155</v>
      </c>
      <c r="C231" s="102">
        <v>3.8737119699447145</v>
      </c>
      <c r="D231" s="102">
        <v>3.63772383441203</v>
      </c>
      <c r="E231" s="102">
        <v>3.9529631812597317</v>
      </c>
      <c r="F231" s="102">
        <v>3.8693191864774854</v>
      </c>
      <c r="G231" s="102">
        <v>3.4423042524816485</v>
      </c>
      <c r="H231" s="102">
        <v>3.2121555155338313</v>
      </c>
      <c r="I231" s="102">
        <v>4.0382129235158093</v>
      </c>
      <c r="J231" s="102">
        <v>3.530327044041174</v>
      </c>
      <c r="K231" s="102">
        <v>3.2770587929529844</v>
      </c>
      <c r="L231" s="102">
        <v>7.3911557248332347</v>
      </c>
      <c r="M231" s="102">
        <v>3.5303956542895993</v>
      </c>
      <c r="N231" s="102">
        <v>4.4079308759926423</v>
      </c>
      <c r="O231" s="102">
        <v>4.6514639839431959</v>
      </c>
      <c r="P231" s="102">
        <v>3.2415590903019669</v>
      </c>
      <c r="Q231" s="102">
        <v>3.6161634300896393</v>
      </c>
      <c r="R231" s="102">
        <v>3.3096461588757435</v>
      </c>
      <c r="S231" s="102">
        <v>3.817537499225474</v>
      </c>
      <c r="T231" s="102">
        <v>3.8076237587601169</v>
      </c>
      <c r="U231" s="102">
        <v>3.3252390472634872</v>
      </c>
      <c r="V231" s="102">
        <v>3.5174057368335379</v>
      </c>
      <c r="W231" s="102">
        <v>3.6302460264769887</v>
      </c>
      <c r="DA231" s="131" t="s">
        <v>2888</v>
      </c>
    </row>
    <row r="232" spans="1:105" ht="12" customHeight="1" x14ac:dyDescent="0.25">
      <c r="A232" s="103" t="s">
        <v>52</v>
      </c>
      <c r="B232" s="105">
        <v>7.527012219716199</v>
      </c>
      <c r="C232" s="105">
        <v>7.5835947344163825</v>
      </c>
      <c r="D232" s="105">
        <v>8.0822968544062661</v>
      </c>
      <c r="E232" s="105">
        <v>7.6901817059259781</v>
      </c>
      <c r="F232" s="105">
        <v>7.9388639899440028</v>
      </c>
      <c r="G232" s="105">
        <v>7.9894453870096047</v>
      </c>
      <c r="H232" s="105">
        <v>7.928497414766781</v>
      </c>
      <c r="I232" s="105">
        <v>7.8244174421651849</v>
      </c>
      <c r="J232" s="105">
        <v>7.5732921274317135</v>
      </c>
      <c r="K232" s="105">
        <v>7.869544180002066</v>
      </c>
      <c r="L232" s="105">
        <v>5.7912073093114769</v>
      </c>
      <c r="M232" s="105">
        <v>9.1163016262441783</v>
      </c>
      <c r="N232" s="105">
        <v>8.4052148956096175</v>
      </c>
      <c r="O232" s="105">
        <v>8.3906117146512429</v>
      </c>
      <c r="P232" s="105">
        <v>9.2649211701853993</v>
      </c>
      <c r="Q232" s="105">
        <v>8.8795182883641708</v>
      </c>
      <c r="R232" s="105">
        <v>9.2134135480382557</v>
      </c>
      <c r="S232" s="105">
        <v>9.4829085327267162</v>
      </c>
      <c r="T232" s="105">
        <v>9.809650033493968</v>
      </c>
      <c r="U232" s="105">
        <v>9.632519036566574</v>
      </c>
      <c r="V232" s="105">
        <v>9.7541141582004833</v>
      </c>
      <c r="W232" s="105">
        <v>9.9693973112966408</v>
      </c>
      <c r="DA232" s="132" t="s">
        <v>2889</v>
      </c>
    </row>
    <row r="233" spans="1:105" ht="12" customHeight="1" x14ac:dyDescent="0.25">
      <c r="A233" s="106" t="s">
        <v>122</v>
      </c>
      <c r="B233" s="102">
        <v>15.64029580540374</v>
      </c>
      <c r="C233" s="102">
        <v>14.647231741306038</v>
      </c>
      <c r="D233" s="102">
        <v>14.449090521753542</v>
      </c>
      <c r="E233" s="102">
        <v>15.085723164432604</v>
      </c>
      <c r="F233" s="102">
        <v>15.009362168828718</v>
      </c>
      <c r="G233" s="102">
        <v>13.820159635597706</v>
      </c>
      <c r="H233" s="102">
        <v>14.250352477517545</v>
      </c>
      <c r="I233" s="102">
        <v>14.316110856920043</v>
      </c>
      <c r="J233" s="102">
        <v>14.468049002076999</v>
      </c>
      <c r="K233" s="102">
        <v>13.324446224840017</v>
      </c>
      <c r="L233" s="102">
        <v>14.516244230628892</v>
      </c>
      <c r="M233" s="102">
        <v>15.521281133847161</v>
      </c>
      <c r="N233" s="102">
        <v>16.437134648526879</v>
      </c>
      <c r="O233" s="102">
        <v>17.25020854100114</v>
      </c>
      <c r="P233" s="102">
        <v>15.272728136346739</v>
      </c>
      <c r="Q233" s="102">
        <v>15.821250035704523</v>
      </c>
      <c r="R233" s="102">
        <v>15.730826751731767</v>
      </c>
      <c r="S233" s="102">
        <v>16.517575854244029</v>
      </c>
      <c r="T233" s="102">
        <v>16.515215515896969</v>
      </c>
      <c r="U233" s="102">
        <v>16.165725103173912</v>
      </c>
      <c r="V233" s="102">
        <v>16.704672735177635</v>
      </c>
      <c r="W233" s="102">
        <v>16.072394795348295</v>
      </c>
      <c r="DA233" s="131" t="s">
        <v>2890</v>
      </c>
    </row>
    <row r="234" spans="1:105" ht="12" customHeight="1" x14ac:dyDescent="0.25">
      <c r="A234" s="107" t="s">
        <v>121</v>
      </c>
      <c r="B234" s="105">
        <v>11.938857273068381</v>
      </c>
      <c r="C234" s="105">
        <v>11.114737353940336</v>
      </c>
      <c r="D234" s="105">
        <v>10.939583069343515</v>
      </c>
      <c r="E234" s="105">
        <v>11.598265773141668</v>
      </c>
      <c r="F234" s="105">
        <v>11.564075580652409</v>
      </c>
      <c r="G234" s="105">
        <v>10.605812977975004</v>
      </c>
      <c r="H234" s="105">
        <v>10.920599123972314</v>
      </c>
      <c r="I234" s="105">
        <v>11.165620695432899</v>
      </c>
      <c r="J234" s="105">
        <v>11.221642994370061</v>
      </c>
      <c r="K234" s="105">
        <v>10.270728334903959</v>
      </c>
      <c r="L234" s="105">
        <v>12.199637466887433</v>
      </c>
      <c r="M234" s="105">
        <v>11.942175234378119</v>
      </c>
      <c r="N234" s="105">
        <v>12.927689121374369</v>
      </c>
      <c r="O234" s="105">
        <v>13.67831317031378</v>
      </c>
      <c r="P234" s="105">
        <v>11.864280844916363</v>
      </c>
      <c r="Q234" s="105">
        <v>12.506640826931452</v>
      </c>
      <c r="R234" s="105">
        <v>12.463404151418409</v>
      </c>
      <c r="S234" s="105">
        <v>13.292773872954788</v>
      </c>
      <c r="T234" s="105">
        <v>13.371814794023825</v>
      </c>
      <c r="U234" s="105">
        <v>13.124061041727208</v>
      </c>
      <c r="V234" s="105">
        <v>13.71161369700611</v>
      </c>
      <c r="W234" s="105">
        <v>13.300093169010058</v>
      </c>
      <c r="DA234" s="132" t="s">
        <v>2891</v>
      </c>
    </row>
    <row r="235" spans="1:105" ht="12" customHeight="1" x14ac:dyDescent="0.25">
      <c r="A235" s="108" t="s">
        <v>53</v>
      </c>
      <c r="B235" s="99">
        <v>4.129019691243732</v>
      </c>
      <c r="C235" s="99">
        <v>3.4657630838061331</v>
      </c>
      <c r="D235" s="99">
        <v>3.1221282857730648</v>
      </c>
      <c r="E235" s="99">
        <v>3.6250577538185542</v>
      </c>
      <c r="F235" s="99">
        <v>3.5034913759842876</v>
      </c>
      <c r="G235" s="99">
        <v>2.9518156803668494</v>
      </c>
      <c r="H235" s="99">
        <v>2.9093575974763843</v>
      </c>
      <c r="I235" s="99">
        <v>3.536907512658106</v>
      </c>
      <c r="J235" s="99">
        <v>3.31482245105934</v>
      </c>
      <c r="K235" s="99">
        <v>2.7981455057180882</v>
      </c>
      <c r="L235" s="99">
        <v>6.5326679820835789</v>
      </c>
      <c r="M235" s="99">
        <v>3.0954714525842397</v>
      </c>
      <c r="N235" s="99">
        <v>4.1608883560714407</v>
      </c>
      <c r="O235" s="99">
        <v>4.5629034437577314</v>
      </c>
      <c r="P235" s="99">
        <v>2.9109366111162363</v>
      </c>
      <c r="Q235" s="99">
        <v>3.4711768073785532</v>
      </c>
      <c r="R235" s="99">
        <v>3.2018180645879282</v>
      </c>
      <c r="S235" s="99">
        <v>3.7820212535716475</v>
      </c>
      <c r="T235" s="99">
        <v>3.7545428545655244</v>
      </c>
      <c r="U235" s="99">
        <v>3.3953506265242277</v>
      </c>
      <c r="V235" s="99">
        <v>3.6574924246734701</v>
      </c>
      <c r="W235" s="99">
        <v>3.6066265911623421</v>
      </c>
      <c r="DA235" s="63" t="s">
        <v>2892</v>
      </c>
    </row>
    <row r="236" spans="1:105" ht="12" customHeight="1" x14ac:dyDescent="0.25">
      <c r="A236" s="108" t="s">
        <v>52</v>
      </c>
      <c r="B236" s="99">
        <v>7.8098375818246488</v>
      </c>
      <c r="C236" s="99">
        <v>7.6489742701342047</v>
      </c>
      <c r="D236" s="99">
        <v>7.81745478357045</v>
      </c>
      <c r="E236" s="99">
        <v>7.9732080193231143</v>
      </c>
      <c r="F236" s="99">
        <v>8.0605842046681211</v>
      </c>
      <c r="G236" s="99">
        <v>7.6539972976081554</v>
      </c>
      <c r="H236" s="99">
        <v>8.0112415264959296</v>
      </c>
      <c r="I236" s="99">
        <v>7.628713182774792</v>
      </c>
      <c r="J236" s="99">
        <v>7.9068205433107215</v>
      </c>
      <c r="K236" s="99">
        <v>7.4725828291858694</v>
      </c>
      <c r="L236" s="99">
        <v>5.666969484803853</v>
      </c>
      <c r="M236" s="99">
        <v>8.8467037817938809</v>
      </c>
      <c r="N236" s="99">
        <v>8.7668007653029267</v>
      </c>
      <c r="O236" s="99">
        <v>9.1154097265560488</v>
      </c>
      <c r="P236" s="99">
        <v>8.953344233800129</v>
      </c>
      <c r="Q236" s="99">
        <v>9.035464019552899</v>
      </c>
      <c r="R236" s="99">
        <v>9.26158608683048</v>
      </c>
      <c r="S236" s="99">
        <v>9.5107526193831387</v>
      </c>
      <c r="T236" s="99">
        <v>9.6172719394583019</v>
      </c>
      <c r="U236" s="99">
        <v>9.7287104152029755</v>
      </c>
      <c r="V236" s="99">
        <v>10.054121272332639</v>
      </c>
      <c r="W236" s="99">
        <v>9.6934665778477189</v>
      </c>
      <c r="DA236" s="63" t="s">
        <v>2893</v>
      </c>
    </row>
    <row r="237" spans="1:105" ht="12" customHeight="1" x14ac:dyDescent="0.25">
      <c r="A237" s="121" t="s">
        <v>54</v>
      </c>
      <c r="B237" s="123">
        <v>9.5441052265520678</v>
      </c>
      <c r="C237" s="123">
        <v>9.440547642734435</v>
      </c>
      <c r="D237" s="123">
        <v>9.4870511365213588</v>
      </c>
      <c r="E237" s="123">
        <v>9.0574030947682242</v>
      </c>
      <c r="F237" s="123">
        <v>8.2080979308532189</v>
      </c>
      <c r="G237" s="123">
        <v>8.3130552037965284</v>
      </c>
      <c r="H237" s="123">
        <v>8.3220375423860649</v>
      </c>
      <c r="I237" s="123">
        <v>8.65413776513196</v>
      </c>
      <c r="J237" s="123">
        <v>8.5908842965146128</v>
      </c>
      <c r="K237" s="123">
        <v>7.163487273171123</v>
      </c>
      <c r="L237" s="123">
        <v>8.7397214624473474</v>
      </c>
      <c r="M237" s="123">
        <v>8.6434433632917287</v>
      </c>
      <c r="N237" s="123">
        <v>8.9775256670343939</v>
      </c>
      <c r="O237" s="123">
        <v>9.1073453058437561</v>
      </c>
      <c r="P237" s="123">
        <v>8.0272146080490892</v>
      </c>
      <c r="Q237" s="123">
        <v>8.2242987065520374</v>
      </c>
      <c r="R237" s="123">
        <v>7.7882380846901853</v>
      </c>
      <c r="S237" s="123">
        <v>8.1661756028167325</v>
      </c>
      <c r="T237" s="123">
        <v>8.0372258910190624</v>
      </c>
      <c r="U237" s="123">
        <v>7.7836084259124734</v>
      </c>
      <c r="V237" s="123">
        <v>8.0313367411734191</v>
      </c>
      <c r="W237" s="123">
        <v>7.4311052825097565</v>
      </c>
      <c r="DA237" s="130" t="s">
        <v>2894</v>
      </c>
    </row>
    <row r="238" spans="1:105" ht="12" customHeight="1" x14ac:dyDescent="0.25">
      <c r="A238" s="97" t="s">
        <v>50</v>
      </c>
      <c r="B238" s="99">
        <v>10.824496322089546</v>
      </c>
      <c r="C238" s="99">
        <v>10.353577034471115</v>
      </c>
      <c r="D238" s="99">
        <v>10.537064332037177</v>
      </c>
      <c r="E238" s="99">
        <v>9.8733269163335002</v>
      </c>
      <c r="F238" s="99">
        <v>9.6580302105035578</v>
      </c>
      <c r="G238" s="99">
        <v>9.3866943410888961</v>
      </c>
      <c r="H238" s="99">
        <v>9.340891603395411</v>
      </c>
      <c r="I238" s="99">
        <v>9.882082881105525</v>
      </c>
      <c r="J238" s="99">
        <v>9.2815977902329436</v>
      </c>
      <c r="K238" s="99">
        <v>9.4191076633971154</v>
      </c>
      <c r="L238" s="99">
        <v>9.6959010393720995</v>
      </c>
      <c r="M238" s="99">
        <v>10.189474762544178</v>
      </c>
      <c r="N238" s="99">
        <v>10.058646259187361</v>
      </c>
      <c r="O238" s="99">
        <v>10.057046803146914</v>
      </c>
      <c r="P238" s="99">
        <v>10.02296322558931</v>
      </c>
      <c r="Q238" s="99">
        <v>9.8500894186875616</v>
      </c>
      <c r="R238" s="99">
        <v>9.0389856204953158</v>
      </c>
      <c r="S238" s="99">
        <v>9.7681211128583243</v>
      </c>
      <c r="T238" s="99">
        <v>9.7378731773385638</v>
      </c>
      <c r="U238" s="99">
        <v>9.5151215720547739</v>
      </c>
      <c r="V238" s="99">
        <v>10.05293728954253</v>
      </c>
      <c r="W238" s="99">
        <v>9.1417042255760883</v>
      </c>
      <c r="DA238" s="63" t="s">
        <v>2895</v>
      </c>
    </row>
    <row r="239" spans="1:105" ht="12" customHeight="1" x14ac:dyDescent="0.25">
      <c r="A239" s="109" t="s">
        <v>120</v>
      </c>
      <c r="B239" s="110">
        <v>8.4564218321023468</v>
      </c>
      <c r="C239" s="110">
        <v>8.6843803525099812</v>
      </c>
      <c r="D239" s="110">
        <v>8.6106115775827874</v>
      </c>
      <c r="E239" s="110">
        <v>8.3743966315000051</v>
      </c>
      <c r="F239" s="110">
        <v>6.8972177541557294</v>
      </c>
      <c r="G239" s="110">
        <v>7.4270680127106043</v>
      </c>
      <c r="H239" s="110">
        <v>7.6024699557705198</v>
      </c>
      <c r="I239" s="110">
        <v>7.8474893076544658</v>
      </c>
      <c r="J239" s="110">
        <v>8.1764018061752619</v>
      </c>
      <c r="K239" s="110">
        <v>5.8602815419553904</v>
      </c>
      <c r="L239" s="110">
        <v>8.1971868195036492</v>
      </c>
      <c r="M239" s="110">
        <v>7.7750806119784368</v>
      </c>
      <c r="N239" s="110">
        <v>8.3876189193001043</v>
      </c>
      <c r="O239" s="110">
        <v>8.6030798537040738</v>
      </c>
      <c r="P239" s="110">
        <v>7.0100030756474316</v>
      </c>
      <c r="Q239" s="110">
        <v>7.4486402799354909</v>
      </c>
      <c r="R239" s="110">
        <v>7.2526489785560679</v>
      </c>
      <c r="S239" s="110">
        <v>7.531264597867886</v>
      </c>
      <c r="T239" s="110">
        <v>7.4005293456590682</v>
      </c>
      <c r="U239" s="110">
        <v>7.1683523965196967</v>
      </c>
      <c r="V239" s="110">
        <v>7.3478115013009626</v>
      </c>
      <c r="W239" s="110">
        <v>6.8792242963830592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106.29564563232702</v>
      </c>
      <c r="C241" s="118">
        <f t="shared" si="98"/>
        <v>116.14827224439117</v>
      </c>
      <c r="D241" s="118">
        <f t="shared" si="98"/>
        <v>107.77761612166474</v>
      </c>
      <c r="E241" s="118">
        <f t="shared" si="98"/>
        <v>110.85639645847645</v>
      </c>
      <c r="F241" s="118">
        <f t="shared" si="98"/>
        <v>84.283195898747309</v>
      </c>
      <c r="G241" s="118">
        <f t="shared" si="98"/>
        <v>96.612100800757133</v>
      </c>
      <c r="H241" s="118">
        <f t="shared" si="98"/>
        <v>103.67380042491813</v>
      </c>
      <c r="I241" s="118">
        <f t="shared" si="98"/>
        <v>100.76136508883181</v>
      </c>
      <c r="J241" s="118">
        <f t="shared" si="98"/>
        <v>108.74937032940862</v>
      </c>
      <c r="K241" s="118">
        <f t="shared" si="98"/>
        <v>109.58797125230971</v>
      </c>
      <c r="L241" s="118">
        <f t="shared" si="98"/>
        <v>120.59100565164839</v>
      </c>
      <c r="M241" s="118">
        <f t="shared" si="98"/>
        <v>98.53405252663805</v>
      </c>
      <c r="N241" s="118">
        <f t="shared" si="98"/>
        <v>110.48460603090301</v>
      </c>
      <c r="O241" s="118">
        <f t="shared" si="98"/>
        <v>117.11464001148076</v>
      </c>
      <c r="P241" s="118">
        <f t="shared" si="98"/>
        <v>94.938357646395801</v>
      </c>
      <c r="Q241" s="118">
        <f t="shared" si="98"/>
        <v>100.18948783387094</v>
      </c>
      <c r="R241" s="118">
        <f t="shared" ref="R241:V241" si="99">R242+R244+R246+R255</f>
        <v>106.81816518085914</v>
      </c>
      <c r="S241" s="118">
        <f t="shared" si="99"/>
        <v>104.44828779133533</v>
      </c>
      <c r="T241" s="118">
        <f t="shared" si="99"/>
        <v>101.72804981191997</v>
      </c>
      <c r="U241" s="118">
        <f t="shared" si="99"/>
        <v>103.41226039724395</v>
      </c>
      <c r="V241" s="118">
        <f t="shared" si="99"/>
        <v>99.809200295754806</v>
      </c>
      <c r="W241" s="118">
        <f t="shared" ref="W241" si="100">W242+W244+W246+W255</f>
        <v>114.71170042809004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84.88695120207997</v>
      </c>
      <c r="C242" s="123">
        <f t="shared" si="101"/>
        <v>94.912787129698103</v>
      </c>
      <c r="D242" s="123">
        <f t="shared" si="101"/>
        <v>87.909302132652314</v>
      </c>
      <c r="E242" s="123">
        <f t="shared" si="101"/>
        <v>85.022151011966443</v>
      </c>
      <c r="F242" s="123">
        <f t="shared" si="101"/>
        <v>66.023649341210913</v>
      </c>
      <c r="G242" s="123">
        <f t="shared" si="101"/>
        <v>78.661666612369061</v>
      </c>
      <c r="H242" s="123">
        <f t="shared" si="101"/>
        <v>84.325486111314675</v>
      </c>
      <c r="I242" s="123">
        <f t="shared" si="101"/>
        <v>82.736915531032935</v>
      </c>
      <c r="J242" s="123">
        <f t="shared" si="101"/>
        <v>90.225837018482082</v>
      </c>
      <c r="K242" s="123">
        <f t="shared" si="101"/>
        <v>91.661579190482115</v>
      </c>
      <c r="L242" s="123">
        <f t="shared" si="101"/>
        <v>100.322988670659</v>
      </c>
      <c r="M242" s="123">
        <f t="shared" si="101"/>
        <v>77.776150058169222</v>
      </c>
      <c r="N242" s="123">
        <f t="shared" si="101"/>
        <v>88.852864924211971</v>
      </c>
      <c r="O242" s="123">
        <f t="shared" si="101"/>
        <v>94.577437193143624</v>
      </c>
      <c r="P242" s="123">
        <f t="shared" si="101"/>
        <v>74.608495829846731</v>
      </c>
      <c r="Q242" s="123">
        <f t="shared" si="101"/>
        <v>79.027843952153844</v>
      </c>
      <c r="R242" s="123">
        <f t="shared" si="101"/>
        <v>84.952241269711436</v>
      </c>
      <c r="S242" s="123">
        <f t="shared" si="101"/>
        <v>81.786452496580196</v>
      </c>
      <c r="T242" s="123">
        <f t="shared" si="101"/>
        <v>78.790799141861172</v>
      </c>
      <c r="U242" s="123">
        <f t="shared" si="101"/>
        <v>80.225552156454569</v>
      </c>
      <c r="V242" s="123">
        <f t="shared" si="101"/>
        <v>74.793403687263819</v>
      </c>
      <c r="W242" s="123">
        <f t="shared" si="101"/>
        <v>89.742113061532763</v>
      </c>
      <c r="DA242" s="130" t="s">
        <v>3049</v>
      </c>
    </row>
    <row r="243" spans="1:105" ht="12" customHeight="1" x14ac:dyDescent="0.25">
      <c r="A243" s="97" t="s">
        <v>53</v>
      </c>
      <c r="B243" s="99">
        <v>84.88695120207997</v>
      </c>
      <c r="C243" s="99">
        <v>94.912787129698103</v>
      </c>
      <c r="D243" s="99">
        <v>87.909302132652314</v>
      </c>
      <c r="E243" s="99">
        <v>85.022151011966443</v>
      </c>
      <c r="F243" s="99">
        <v>66.023649341210913</v>
      </c>
      <c r="G243" s="99">
        <v>78.661666612369061</v>
      </c>
      <c r="H243" s="99">
        <v>84.325486111314675</v>
      </c>
      <c r="I243" s="99">
        <v>82.736915531032935</v>
      </c>
      <c r="J243" s="99">
        <v>90.225837018482082</v>
      </c>
      <c r="K243" s="99">
        <v>91.661579190482115</v>
      </c>
      <c r="L243" s="99">
        <v>100.322988670659</v>
      </c>
      <c r="M243" s="99">
        <v>77.776150058169222</v>
      </c>
      <c r="N243" s="99">
        <v>88.852864924211971</v>
      </c>
      <c r="O243" s="99">
        <v>94.577437193143624</v>
      </c>
      <c r="P243" s="99">
        <v>74.608495829846731</v>
      </c>
      <c r="Q243" s="99">
        <v>79.027843952153844</v>
      </c>
      <c r="R243" s="99">
        <v>84.952241269711436</v>
      </c>
      <c r="S243" s="99">
        <v>81.786452496580196</v>
      </c>
      <c r="T243" s="99">
        <v>78.790799141861172</v>
      </c>
      <c r="U243" s="99">
        <v>80.225552156454569</v>
      </c>
      <c r="V243" s="99">
        <v>74.793403687263819</v>
      </c>
      <c r="W243" s="99">
        <v>89.742113061532763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4.3202075748380135</v>
      </c>
      <c r="C244" s="123">
        <f t="shared" si="102"/>
        <v>4.7236472445570756</v>
      </c>
      <c r="D244" s="123">
        <f t="shared" si="102"/>
        <v>3.3165106450987847</v>
      </c>
      <c r="E244" s="123">
        <f t="shared" si="102"/>
        <v>9.0865124437863578</v>
      </c>
      <c r="F244" s="123">
        <f t="shared" si="102"/>
        <v>2.1138863850381604</v>
      </c>
      <c r="G244" s="123">
        <f t="shared" si="102"/>
        <v>2.3821663530871251</v>
      </c>
      <c r="H244" s="123">
        <f t="shared" si="102"/>
        <v>3.4174256630137978</v>
      </c>
      <c r="I244" s="123">
        <f t="shared" si="102"/>
        <v>1.7432098967639131</v>
      </c>
      <c r="J244" s="123">
        <f t="shared" si="102"/>
        <v>2.1428294880904657</v>
      </c>
      <c r="K244" s="123">
        <f t="shared" si="102"/>
        <v>3.3879315824184917</v>
      </c>
      <c r="L244" s="123">
        <f t="shared" si="102"/>
        <v>3.6593952424315321</v>
      </c>
      <c r="M244" s="123">
        <f t="shared" si="102"/>
        <v>3.5037156711002018</v>
      </c>
      <c r="N244" s="123">
        <f t="shared" si="102"/>
        <v>3.4398076922035785</v>
      </c>
      <c r="O244" s="123">
        <f t="shared" si="102"/>
        <v>3.5888077963319822</v>
      </c>
      <c r="P244" s="123">
        <f t="shared" si="102"/>
        <v>3.4627426110820418</v>
      </c>
      <c r="Q244" s="123">
        <f t="shared" si="102"/>
        <v>3.5891690387803177</v>
      </c>
      <c r="R244" s="123">
        <f t="shared" si="102"/>
        <v>4.4649678160451227</v>
      </c>
      <c r="S244" s="123">
        <f t="shared" si="102"/>
        <v>4.2182289123154053</v>
      </c>
      <c r="T244" s="123">
        <f t="shared" si="102"/>
        <v>4.3935546904348657</v>
      </c>
      <c r="U244" s="123">
        <f t="shared" si="102"/>
        <v>4.9136131142645558</v>
      </c>
      <c r="V244" s="123">
        <f t="shared" si="102"/>
        <v>5.9445801793257056</v>
      </c>
      <c r="W244" s="123">
        <f t="shared" si="102"/>
        <v>6.6261232415042111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4.3202075748380135</v>
      </c>
      <c r="C245" s="99">
        <f>RES_hhdet_tess!C147</f>
        <v>4.7236472445570756</v>
      </c>
      <c r="D245" s="99">
        <f>RES_hhdet_tess!D147</f>
        <v>3.3165106450987847</v>
      </c>
      <c r="E245" s="99">
        <f>RES_hhdet_tess!E147</f>
        <v>9.0865124437863578</v>
      </c>
      <c r="F245" s="99">
        <f>RES_hhdet_tess!F147</f>
        <v>2.1138863850381604</v>
      </c>
      <c r="G245" s="99">
        <f>RES_hhdet_tess!G147</f>
        <v>2.3821663530871251</v>
      </c>
      <c r="H245" s="99">
        <f>RES_hhdet_tess!H147</f>
        <v>3.4174256630137978</v>
      </c>
      <c r="I245" s="99">
        <f>RES_hhdet_tess!I147</f>
        <v>1.7432098967639131</v>
      </c>
      <c r="J245" s="99">
        <f>RES_hhdet_tess!J147</f>
        <v>2.1428294880904657</v>
      </c>
      <c r="K245" s="99">
        <f>RES_hhdet_tess!K147</f>
        <v>3.3879315824184917</v>
      </c>
      <c r="L245" s="99">
        <f>RES_hhdet_tess!L147</f>
        <v>3.6593952424315321</v>
      </c>
      <c r="M245" s="99">
        <f>RES_hhdet_tess!M147</f>
        <v>3.5037156711002018</v>
      </c>
      <c r="N245" s="99">
        <f>RES_hhdet_tess!N147</f>
        <v>3.4398076922035785</v>
      </c>
      <c r="O245" s="99">
        <f>RES_hhdet_tess!O147</f>
        <v>3.5888077963319822</v>
      </c>
      <c r="P245" s="99">
        <f>RES_hhdet_tess!P147</f>
        <v>3.4627426110820418</v>
      </c>
      <c r="Q245" s="99">
        <f>RES_hhdet_tess!Q147</f>
        <v>3.5891690387803177</v>
      </c>
      <c r="R245" s="99">
        <f>RES_hhdet_tess!R147</f>
        <v>4.4649678160451227</v>
      </c>
      <c r="S245" s="99">
        <f>RES_hhdet_tess!S147</f>
        <v>4.2182289123154053</v>
      </c>
      <c r="T245" s="99">
        <f>RES_hhdet_tess!T147</f>
        <v>4.3935546904348657</v>
      </c>
      <c r="U245" s="99">
        <f>RES_hhdet_tess!U147</f>
        <v>4.9136131142645558</v>
      </c>
      <c r="V245" s="99">
        <f>RES_hhdet_tess!V147</f>
        <v>5.9445801793257056</v>
      </c>
      <c r="W245" s="99">
        <f>RES_hhdet_tess!W147</f>
        <v>6.6261232415042111</v>
      </c>
      <c r="DA245" s="63" t="s">
        <v>3052</v>
      </c>
    </row>
    <row r="246" spans="1:105" ht="12" customHeight="1" x14ac:dyDescent="0.25">
      <c r="A246" s="121" t="s">
        <v>55</v>
      </c>
      <c r="B246" s="123">
        <v>10.56695187706879</v>
      </c>
      <c r="C246" s="123">
        <v>10.005851828016574</v>
      </c>
      <c r="D246" s="123">
        <v>10.001015874931603</v>
      </c>
      <c r="E246" s="123">
        <v>10.457317727506268</v>
      </c>
      <c r="F246" s="123">
        <v>10.502644553628505</v>
      </c>
      <c r="G246" s="123">
        <v>9.7748489982806088</v>
      </c>
      <c r="H246" s="123">
        <v>10.060568905027896</v>
      </c>
      <c r="I246" s="123">
        <v>10.153324105152686</v>
      </c>
      <c r="J246" s="123">
        <v>10.226572712035392</v>
      </c>
      <c r="K246" s="123">
        <v>9.4897630108028252</v>
      </c>
      <c r="L246" s="123">
        <v>10.330672593580394</v>
      </c>
      <c r="M246" s="123">
        <v>11.070520466083705</v>
      </c>
      <c r="N246" s="123">
        <v>11.717644311373535</v>
      </c>
      <c r="O246" s="123">
        <v>12.346155039804575</v>
      </c>
      <c r="P246" s="123">
        <v>11.080614464182348</v>
      </c>
      <c r="Q246" s="123">
        <v>11.569337899953473</v>
      </c>
      <c r="R246" s="123">
        <v>11.629417717431437</v>
      </c>
      <c r="S246" s="123">
        <v>12.338380707108124</v>
      </c>
      <c r="T246" s="123">
        <v>12.471462838708277</v>
      </c>
      <c r="U246" s="123">
        <v>12.321777228426432</v>
      </c>
      <c r="V246" s="123">
        <v>12.859528687776553</v>
      </c>
      <c r="W246" s="123">
        <v>12.510727632341956</v>
      </c>
      <c r="DA246" s="130" t="s">
        <v>3053</v>
      </c>
    </row>
    <row r="247" spans="1:105" ht="12" customHeight="1" x14ac:dyDescent="0.25">
      <c r="A247" s="97" t="s">
        <v>124</v>
      </c>
      <c r="B247" s="99">
        <v>10.224913921963118</v>
      </c>
      <c r="C247" s="99">
        <v>9.9284934626393149</v>
      </c>
      <c r="D247" s="99">
        <v>10.301608497788651</v>
      </c>
      <c r="E247" s="99">
        <v>10.112324586272004</v>
      </c>
      <c r="F247" s="99">
        <v>10.360463148489689</v>
      </c>
      <c r="G247" s="99">
        <v>10.165351640793796</v>
      </c>
      <c r="H247" s="99">
        <v>9.9671818496824098</v>
      </c>
      <c r="I247" s="99">
        <v>10.394308118765048</v>
      </c>
      <c r="J247" s="99">
        <v>9.8210931059002124</v>
      </c>
      <c r="K247" s="99">
        <v>9.9655894659987183</v>
      </c>
      <c r="L247" s="99">
        <v>10.543528734370446</v>
      </c>
      <c r="M247" s="99">
        <v>11.395447993481978</v>
      </c>
      <c r="N247" s="99">
        <v>11.258905969611897</v>
      </c>
      <c r="O247" s="99">
        <v>11.407895806251153</v>
      </c>
      <c r="P247" s="99">
        <v>11.461141880917465</v>
      </c>
      <c r="Q247" s="99">
        <v>11.379457741361938</v>
      </c>
      <c r="R247" s="99">
        <v>11.574665984928272</v>
      </c>
      <c r="S247" s="99">
        <v>12.304853176181499</v>
      </c>
      <c r="T247" s="99">
        <v>12.71470277061097</v>
      </c>
      <c r="U247" s="99">
        <v>12.201521521481846</v>
      </c>
      <c r="V247" s="99">
        <v>12.481379273322235</v>
      </c>
      <c r="W247" s="99">
        <v>12.854999431976388</v>
      </c>
      <c r="DA247" s="63" t="s">
        <v>3054</v>
      </c>
    </row>
    <row r="248" spans="1:105" ht="12" customHeight="1" x14ac:dyDescent="0.25">
      <c r="A248" s="97" t="s">
        <v>123</v>
      </c>
      <c r="B248" s="99">
        <v>10.224913921963124</v>
      </c>
      <c r="C248" s="99">
        <v>9.9294443331610847</v>
      </c>
      <c r="D248" s="99">
        <v>10.304822138708401</v>
      </c>
      <c r="E248" s="99">
        <v>10.119663187765234</v>
      </c>
      <c r="F248" s="99">
        <v>10.356758906685016</v>
      </c>
      <c r="G248" s="99">
        <v>10.16300183965577</v>
      </c>
      <c r="H248" s="99">
        <v>9.9655724135443595</v>
      </c>
      <c r="I248" s="99">
        <v>10.394091853818702</v>
      </c>
      <c r="J248" s="99">
        <v>9.8224916809152329</v>
      </c>
      <c r="K248" s="99">
        <v>9.9670511607325363</v>
      </c>
      <c r="L248" s="99">
        <v>10.543544509135385</v>
      </c>
      <c r="M248" s="99">
        <v>11.39718157613455</v>
      </c>
      <c r="N248" s="99">
        <v>11.257147700033853</v>
      </c>
      <c r="O248" s="99">
        <v>11.404825551127404</v>
      </c>
      <c r="P248" s="99">
        <v>11.448696660720341</v>
      </c>
      <c r="Q248" s="99">
        <v>11.371264964816135</v>
      </c>
      <c r="R248" s="99">
        <v>11.567589913812993</v>
      </c>
      <c r="S248" s="99">
        <v>12.300273754954119</v>
      </c>
      <c r="T248" s="99">
        <v>12.710856541708662</v>
      </c>
      <c r="U248" s="99">
        <v>12.202756866851564</v>
      </c>
      <c r="V248" s="99">
        <v>12.48844449908205</v>
      </c>
      <c r="W248" s="99">
        <v>12.854617239573216</v>
      </c>
      <c r="DA248" s="63" t="s">
        <v>3055</v>
      </c>
    </row>
    <row r="249" spans="1:105" ht="12" customHeight="1" x14ac:dyDescent="0.25">
      <c r="A249" s="100" t="s">
        <v>50</v>
      </c>
      <c r="B249" s="102">
        <v>2.6979017022469249</v>
      </c>
      <c r="C249" s="102">
        <v>2.345849598744703</v>
      </c>
      <c r="D249" s="102">
        <v>2.222525284302133</v>
      </c>
      <c r="E249" s="102">
        <v>2.4294814818392552</v>
      </c>
      <c r="F249" s="102">
        <v>2.4178949167410129</v>
      </c>
      <c r="G249" s="102">
        <v>2.1735564526461628</v>
      </c>
      <c r="H249" s="102">
        <v>2.0370749987775785</v>
      </c>
      <c r="I249" s="102">
        <v>2.5696744116535175</v>
      </c>
      <c r="J249" s="102">
        <v>2.2491995534835207</v>
      </c>
      <c r="K249" s="102">
        <v>2.0975069807304698</v>
      </c>
      <c r="L249" s="102">
        <v>4.7523371998239092</v>
      </c>
      <c r="M249" s="102">
        <v>2.2808799498903718</v>
      </c>
      <c r="N249" s="102">
        <v>2.8519328044242362</v>
      </c>
      <c r="O249" s="102">
        <v>3.014213836476161</v>
      </c>
      <c r="P249" s="102">
        <v>2.1837754905349405</v>
      </c>
      <c r="Q249" s="102">
        <v>2.4917466764519629</v>
      </c>
      <c r="R249" s="102">
        <v>2.3541763657747374</v>
      </c>
      <c r="S249" s="102">
        <v>2.8173652222274024</v>
      </c>
      <c r="T249" s="102">
        <v>2.9012065082146945</v>
      </c>
      <c r="U249" s="102">
        <v>2.5702378302849898</v>
      </c>
      <c r="V249" s="102">
        <v>2.7343303408815682</v>
      </c>
      <c r="W249" s="102">
        <v>2.8852199282765758</v>
      </c>
      <c r="DA249" s="131" t="s">
        <v>3056</v>
      </c>
    </row>
    <row r="250" spans="1:105" ht="12" customHeight="1" x14ac:dyDescent="0.25">
      <c r="A250" s="103" t="s">
        <v>52</v>
      </c>
      <c r="B250" s="105">
        <v>7.527012219716199</v>
      </c>
      <c r="C250" s="105">
        <v>7.5835947344163825</v>
      </c>
      <c r="D250" s="105">
        <v>8.0822968544062661</v>
      </c>
      <c r="E250" s="105">
        <v>7.6901817059259781</v>
      </c>
      <c r="F250" s="105">
        <v>7.9388639899440028</v>
      </c>
      <c r="G250" s="105">
        <v>7.9894453870096047</v>
      </c>
      <c r="H250" s="105">
        <v>7.928497414766781</v>
      </c>
      <c r="I250" s="105">
        <v>7.8244174421651849</v>
      </c>
      <c r="J250" s="105">
        <v>7.5732921274317135</v>
      </c>
      <c r="K250" s="105">
        <v>7.869544180002066</v>
      </c>
      <c r="L250" s="105">
        <v>5.7912073093114769</v>
      </c>
      <c r="M250" s="105">
        <v>9.1163016262441783</v>
      </c>
      <c r="N250" s="105">
        <v>8.4052148956096175</v>
      </c>
      <c r="O250" s="105">
        <v>8.3906117146512429</v>
      </c>
      <c r="P250" s="105">
        <v>9.2649211701853993</v>
      </c>
      <c r="Q250" s="105">
        <v>8.8795182883641708</v>
      </c>
      <c r="R250" s="105">
        <v>9.2134135480382557</v>
      </c>
      <c r="S250" s="105">
        <v>9.4829085327267162</v>
      </c>
      <c r="T250" s="105">
        <v>9.809650033493968</v>
      </c>
      <c r="U250" s="105">
        <v>9.632519036566574</v>
      </c>
      <c r="V250" s="105">
        <v>9.7541141582004833</v>
      </c>
      <c r="W250" s="105">
        <v>9.9693973112966408</v>
      </c>
      <c r="DA250" s="132" t="s">
        <v>3057</v>
      </c>
    </row>
    <row r="251" spans="1:105" ht="12" customHeight="1" x14ac:dyDescent="0.25">
      <c r="A251" s="106" t="s">
        <v>122</v>
      </c>
      <c r="B251" s="102">
        <v>10.611175404058132</v>
      </c>
      <c r="C251" s="102">
        <v>10.015739982783174</v>
      </c>
      <c r="D251" s="102">
        <v>9.9659344330239712</v>
      </c>
      <c r="E251" s="102">
        <v>10.493594049671392</v>
      </c>
      <c r="F251" s="102">
        <v>10.51702535040368</v>
      </c>
      <c r="G251" s="102">
        <v>9.7353413443028902</v>
      </c>
      <c r="H251" s="102">
        <v>10.069279158804893</v>
      </c>
      <c r="I251" s="102">
        <v>10.133259448693545</v>
      </c>
      <c r="J251" s="102">
        <v>10.25494120084627</v>
      </c>
      <c r="K251" s="102">
        <v>9.4573792579088245</v>
      </c>
      <c r="L251" s="102">
        <v>10.317657870355459</v>
      </c>
      <c r="M251" s="102">
        <v>11.051688329574842</v>
      </c>
      <c r="N251" s="102">
        <v>11.741515435278417</v>
      </c>
      <c r="O251" s="102">
        <v>12.391514099473968</v>
      </c>
      <c r="P251" s="102">
        <v>11.064151363321631</v>
      </c>
      <c r="Q251" s="102">
        <v>11.577761725724175</v>
      </c>
      <c r="R251" s="102">
        <v>11.631945128177479</v>
      </c>
      <c r="S251" s="102">
        <v>12.339875673099874</v>
      </c>
      <c r="T251" s="102">
        <v>12.462127791035618</v>
      </c>
      <c r="U251" s="102">
        <v>12.325835907762787</v>
      </c>
      <c r="V251" s="102">
        <v>12.8724758789778</v>
      </c>
      <c r="W251" s="102">
        <v>12.498262067804216</v>
      </c>
      <c r="DA251" s="131" t="s">
        <v>3058</v>
      </c>
    </row>
    <row r="252" spans="1:105" ht="12" customHeight="1" x14ac:dyDescent="0.25">
      <c r="A252" s="107" t="s">
        <v>121</v>
      </c>
      <c r="B252" s="105">
        <v>10.611175404058134</v>
      </c>
      <c r="C252" s="105">
        <v>10.015582357510937</v>
      </c>
      <c r="D252" s="105">
        <v>9.9658054362804425</v>
      </c>
      <c r="E252" s="105">
        <v>10.492979430547495</v>
      </c>
      <c r="F252" s="105">
        <v>10.516060668971155</v>
      </c>
      <c r="G252" s="105">
        <v>9.734714867980605</v>
      </c>
      <c r="H252" s="105">
        <v>10.068324257002185</v>
      </c>
      <c r="I252" s="105">
        <v>10.134260218158298</v>
      </c>
      <c r="J252" s="105">
        <v>10.257793942771169</v>
      </c>
      <c r="K252" s="105">
        <v>9.4599327630909453</v>
      </c>
      <c r="L252" s="105">
        <v>10.317158297806929</v>
      </c>
      <c r="M252" s="105">
        <v>11.054460108865701</v>
      </c>
      <c r="N252" s="105">
        <v>11.741519385537959</v>
      </c>
      <c r="O252" s="105">
        <v>12.388768459925231</v>
      </c>
      <c r="P252" s="105">
        <v>11.060255443538935</v>
      </c>
      <c r="Q252" s="105">
        <v>11.57394356079101</v>
      </c>
      <c r="R252" s="105">
        <v>11.629342366577054</v>
      </c>
      <c r="S252" s="105">
        <v>12.338400190083791</v>
      </c>
      <c r="T252" s="105">
        <v>12.463028677810184</v>
      </c>
      <c r="U252" s="105">
        <v>12.328117575561494</v>
      </c>
      <c r="V252" s="105">
        <v>12.875122254055832</v>
      </c>
      <c r="W252" s="105">
        <v>12.499027083849414</v>
      </c>
      <c r="DA252" s="132" t="s">
        <v>3059</v>
      </c>
    </row>
    <row r="253" spans="1:105" ht="12" customHeight="1" x14ac:dyDescent="0.25">
      <c r="A253" s="108" t="s">
        <v>53</v>
      </c>
      <c r="B253" s="99">
        <v>2.8013378222334833</v>
      </c>
      <c r="C253" s="99">
        <v>2.3666080873767323</v>
      </c>
      <c r="D253" s="99">
        <v>2.1483506527099929</v>
      </c>
      <c r="E253" s="99">
        <v>2.5197714112243799</v>
      </c>
      <c r="F253" s="99">
        <v>2.4554764643030325</v>
      </c>
      <c r="G253" s="99">
        <v>2.0807175703724505</v>
      </c>
      <c r="H253" s="99">
        <v>2.0570827305062536</v>
      </c>
      <c r="I253" s="99">
        <v>2.5055470353835054</v>
      </c>
      <c r="J253" s="99">
        <v>2.3509733994604489</v>
      </c>
      <c r="K253" s="99">
        <v>1.9873499339050757</v>
      </c>
      <c r="L253" s="99">
        <v>4.6501888130030755</v>
      </c>
      <c r="M253" s="99">
        <v>2.207756327071817</v>
      </c>
      <c r="N253" s="99">
        <v>2.9747186202350311</v>
      </c>
      <c r="O253" s="99">
        <v>3.2733587333691814</v>
      </c>
      <c r="P253" s="99">
        <v>2.1069112097388074</v>
      </c>
      <c r="Q253" s="99">
        <v>2.5384795412381118</v>
      </c>
      <c r="R253" s="99">
        <v>2.3677562797465752</v>
      </c>
      <c r="S253" s="99">
        <v>2.8276475707006519</v>
      </c>
      <c r="T253" s="99">
        <v>2.8457567383518834</v>
      </c>
      <c r="U253" s="99">
        <v>2.5994071603585147</v>
      </c>
      <c r="V253" s="99">
        <v>2.821000981723194</v>
      </c>
      <c r="W253" s="99">
        <v>2.8055605060016964</v>
      </c>
      <c r="DA253" s="63" t="s">
        <v>3060</v>
      </c>
    </row>
    <row r="254" spans="1:105" ht="12" customHeight="1" x14ac:dyDescent="0.25">
      <c r="A254" s="108" t="s">
        <v>52</v>
      </c>
      <c r="B254" s="99">
        <v>7.8098375818246488</v>
      </c>
      <c r="C254" s="99">
        <v>7.6489742701342047</v>
      </c>
      <c r="D254" s="99">
        <v>7.81745478357045</v>
      </c>
      <c r="E254" s="99">
        <v>7.9732080193231143</v>
      </c>
      <c r="F254" s="99">
        <v>8.0605842046681211</v>
      </c>
      <c r="G254" s="99">
        <v>7.6539972976081554</v>
      </c>
      <c r="H254" s="99">
        <v>8.0112415264959296</v>
      </c>
      <c r="I254" s="99">
        <v>7.628713182774792</v>
      </c>
      <c r="J254" s="99">
        <v>7.9068205433107215</v>
      </c>
      <c r="K254" s="99">
        <v>7.4725828291858694</v>
      </c>
      <c r="L254" s="99">
        <v>5.666969484803853</v>
      </c>
      <c r="M254" s="99">
        <v>8.8467037817938809</v>
      </c>
      <c r="N254" s="99">
        <v>8.7668007653029267</v>
      </c>
      <c r="O254" s="99">
        <v>9.1154097265560488</v>
      </c>
      <c r="P254" s="99">
        <v>8.953344233800129</v>
      </c>
      <c r="Q254" s="99">
        <v>9.035464019552899</v>
      </c>
      <c r="R254" s="99">
        <v>9.26158608683048</v>
      </c>
      <c r="S254" s="99">
        <v>9.5107526193831387</v>
      </c>
      <c r="T254" s="99">
        <v>9.6172719394583019</v>
      </c>
      <c r="U254" s="99">
        <v>9.7287104152029755</v>
      </c>
      <c r="V254" s="99">
        <v>10.054121272332639</v>
      </c>
      <c r="W254" s="99">
        <v>9.6934665778477189</v>
      </c>
      <c r="DA254" s="63" t="s">
        <v>3061</v>
      </c>
    </row>
    <row r="255" spans="1:105" ht="12" customHeight="1" x14ac:dyDescent="0.25">
      <c r="A255" s="121" t="s">
        <v>54</v>
      </c>
      <c r="B255" s="123">
        <v>6.5215349783402567</v>
      </c>
      <c r="C255" s="123">
        <v>6.5059860421194164</v>
      </c>
      <c r="D255" s="123">
        <v>6.5507874689820182</v>
      </c>
      <c r="E255" s="123">
        <v>6.2904152752173834</v>
      </c>
      <c r="F255" s="123">
        <v>5.6430156188697405</v>
      </c>
      <c r="G255" s="123">
        <v>5.7934188370203428</v>
      </c>
      <c r="H255" s="123">
        <v>5.8703197455617637</v>
      </c>
      <c r="I255" s="123">
        <v>6.1279155558822715</v>
      </c>
      <c r="J255" s="123">
        <v>6.1541311108006802</v>
      </c>
      <c r="K255" s="123">
        <v>5.0486974686062736</v>
      </c>
      <c r="L255" s="123">
        <v>6.2779491449774749</v>
      </c>
      <c r="M255" s="123">
        <v>6.1836663312849263</v>
      </c>
      <c r="N255" s="123">
        <v>6.4742891031139305</v>
      </c>
      <c r="O255" s="123">
        <v>6.6022399822005795</v>
      </c>
      <c r="P255" s="123">
        <v>5.7865047412846922</v>
      </c>
      <c r="Q255" s="123">
        <v>6.003136942983315</v>
      </c>
      <c r="R255" s="123">
        <v>5.7715383776711437</v>
      </c>
      <c r="S255" s="123">
        <v>6.1052256753315906</v>
      </c>
      <c r="T255" s="123">
        <v>6.0722331409156611</v>
      </c>
      <c r="U255" s="123">
        <v>5.9513178980984129</v>
      </c>
      <c r="V255" s="123">
        <v>6.2116877413887108</v>
      </c>
      <c r="W255" s="123">
        <v>5.8327364927110992</v>
      </c>
      <c r="DA255" s="130" t="s">
        <v>3062</v>
      </c>
    </row>
    <row r="256" spans="1:105" ht="12" customHeight="1" x14ac:dyDescent="0.25">
      <c r="A256" s="97" t="s">
        <v>50</v>
      </c>
      <c r="B256" s="99">
        <v>6.647831735328765</v>
      </c>
      <c r="C256" s="99">
        <v>6.3727073659018929</v>
      </c>
      <c r="D256" s="99">
        <v>6.5020217554614712</v>
      </c>
      <c r="E256" s="99">
        <v>6.1072688952708152</v>
      </c>
      <c r="F256" s="99">
        <v>5.9866730146343352</v>
      </c>
      <c r="G256" s="99">
        <v>5.8258592349919169</v>
      </c>
      <c r="H256" s="99">
        <v>5.8011978485849642</v>
      </c>
      <c r="I256" s="99">
        <v>6.1391411651950341</v>
      </c>
      <c r="J256" s="99">
        <v>5.7670348223410741</v>
      </c>
      <c r="K256" s="99">
        <v>5.8534561299796302</v>
      </c>
      <c r="L256" s="99">
        <v>6.026468877715069</v>
      </c>
      <c r="M256" s="99">
        <v>6.334155481914002</v>
      </c>
      <c r="N256" s="99">
        <v>6.2536799533599652</v>
      </c>
      <c r="O256" s="99">
        <v>6.2534915457318307</v>
      </c>
      <c r="P256" s="99">
        <v>6.2329497167010883</v>
      </c>
      <c r="Q256" s="99">
        <v>6.125885556057753</v>
      </c>
      <c r="R256" s="99">
        <v>5.6222708759661861</v>
      </c>
      <c r="S256" s="99">
        <v>6.0777944144353171</v>
      </c>
      <c r="T256" s="99">
        <v>6.0625259718878759</v>
      </c>
      <c r="U256" s="99">
        <v>5.928787977272564</v>
      </c>
      <c r="V256" s="99">
        <v>6.2704052502475092</v>
      </c>
      <c r="W256" s="99">
        <v>5.7085143509558502</v>
      </c>
      <c r="DA256" s="63" t="s">
        <v>3063</v>
      </c>
    </row>
    <row r="257" spans="1:105" ht="12" customHeight="1" x14ac:dyDescent="0.25">
      <c r="A257" s="109" t="s">
        <v>120</v>
      </c>
      <c r="B257" s="110">
        <v>6.4142467553683629</v>
      </c>
      <c r="C257" s="110">
        <v>6.6163669086634949</v>
      </c>
      <c r="D257" s="110">
        <v>6.5914919102517073</v>
      </c>
      <c r="E257" s="110">
        <v>6.4437263539253298</v>
      </c>
      <c r="F257" s="110">
        <v>5.3323158199853884</v>
      </c>
      <c r="G257" s="110">
        <v>5.766648411019454</v>
      </c>
      <c r="H257" s="110">
        <v>5.9191372146118546</v>
      </c>
      <c r="I257" s="110">
        <v>6.1205413497238759</v>
      </c>
      <c r="J257" s="110">
        <v>6.3864193679449457</v>
      </c>
      <c r="K257" s="110">
        <v>4.583740641521473</v>
      </c>
      <c r="L257" s="110">
        <v>6.4206386149255801</v>
      </c>
      <c r="M257" s="110">
        <v>6.0991407692903543</v>
      </c>
      <c r="N257" s="110">
        <v>6.5946631178134636</v>
      </c>
      <c r="O257" s="110">
        <v>6.7874158385073349</v>
      </c>
      <c r="P257" s="110">
        <v>5.5589565553132303</v>
      </c>
      <c r="Q257" s="110">
        <v>5.9445740570128196</v>
      </c>
      <c r="R257" s="110">
        <v>5.8354569907600489</v>
      </c>
      <c r="S257" s="110">
        <v>6.1160977114361241</v>
      </c>
      <c r="T257" s="110">
        <v>6.0758673577429425</v>
      </c>
      <c r="U257" s="110">
        <v>5.9593234218570563</v>
      </c>
      <c r="V257" s="110">
        <v>6.1918347099083793</v>
      </c>
      <c r="W257" s="110">
        <v>5.8728135887297421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1.5684028269319137</v>
      </c>
      <c r="C259" s="118">
        <f t="shared" si="103"/>
        <v>1.4842325287073987</v>
      </c>
      <c r="D259" s="118">
        <f t="shared" si="103"/>
        <v>1.4871846834265081</v>
      </c>
      <c r="E259" s="118">
        <f t="shared" si="103"/>
        <v>1.3747301813017214</v>
      </c>
      <c r="F259" s="118">
        <f t="shared" si="103"/>
        <v>1.3867149813288822</v>
      </c>
      <c r="G259" s="118">
        <f t="shared" si="103"/>
        <v>1.3008242464437805</v>
      </c>
      <c r="H259" s="118">
        <f t="shared" si="103"/>
        <v>1.1815307070196175</v>
      </c>
      <c r="I259" s="118">
        <f t="shared" si="103"/>
        <v>1.1746040725141418</v>
      </c>
      <c r="J259" s="118">
        <f t="shared" si="103"/>
        <v>1.0214434377345205</v>
      </c>
      <c r="K259" s="118">
        <f t="shared" si="103"/>
        <v>1.0078450257849356</v>
      </c>
      <c r="L259" s="118">
        <f t="shared" si="103"/>
        <v>1.0134957332470902</v>
      </c>
      <c r="M259" s="118">
        <f t="shared" si="103"/>
        <v>1.0491759488914663</v>
      </c>
      <c r="N259" s="118">
        <f t="shared" si="103"/>
        <v>1.0016694421117887</v>
      </c>
      <c r="O259" s="118">
        <f t="shared" si="103"/>
        <v>0.9726484730637861</v>
      </c>
      <c r="P259" s="118">
        <f t="shared" si="103"/>
        <v>0.93319237910069663</v>
      </c>
      <c r="Q259" s="118">
        <f t="shared" si="103"/>
        <v>0.87301232723829636</v>
      </c>
      <c r="R259" s="118">
        <f t="shared" ref="R259:V259" si="104">R260+R262+R264+R273</f>
        <v>0.75858771201396691</v>
      </c>
      <c r="S259" s="118">
        <f t="shared" si="104"/>
        <v>0.77347925770340575</v>
      </c>
      <c r="T259" s="118">
        <f t="shared" si="104"/>
        <v>0.74321554757034702</v>
      </c>
      <c r="U259" s="118">
        <f t="shared" si="104"/>
        <v>0.69365416857624185</v>
      </c>
      <c r="V259" s="118">
        <f t="shared" si="104"/>
        <v>0.7000833298476884</v>
      </c>
      <c r="W259" s="118">
        <f t="shared" ref="W259" si="105">W260+W262+W264+W273</f>
        <v>0.63319483588644021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0.43900565457404978</v>
      </c>
      <c r="C264" s="123">
        <v>0.41878355979864412</v>
      </c>
      <c r="D264" s="123">
        <v>0.39821672679703529</v>
      </c>
      <c r="E264" s="123">
        <v>0.35275874802054347</v>
      </c>
      <c r="F264" s="123">
        <v>0.3450057569872208</v>
      </c>
      <c r="G264" s="123">
        <v>0.33677612283476294</v>
      </c>
      <c r="H264" s="123">
        <v>0.30324328551280549</v>
      </c>
      <c r="I264" s="123">
        <v>0.28461025187140498</v>
      </c>
      <c r="J264" s="123">
        <v>0.23072567441765651</v>
      </c>
      <c r="K264" s="123">
        <v>0.22432909219757705</v>
      </c>
      <c r="L264" s="123">
        <v>0.21618303452056331</v>
      </c>
      <c r="M264" s="123">
        <v>0.21669045674809143</v>
      </c>
      <c r="N264" s="123">
        <v>0.19504532330506358</v>
      </c>
      <c r="O264" s="123">
        <v>0.18031680943209932</v>
      </c>
      <c r="P264" s="123">
        <v>0.16451184267119662</v>
      </c>
      <c r="Q264" s="123">
        <v>0.15029385524924121</v>
      </c>
      <c r="R264" s="123">
        <v>0.14295741631030515</v>
      </c>
      <c r="S264" s="123">
        <v>0.14365755210496201</v>
      </c>
      <c r="T264" s="123">
        <v>0.14064782515002963</v>
      </c>
      <c r="U264" s="123">
        <v>0.12698223300272102</v>
      </c>
      <c r="V264" s="123">
        <v>0.12306192363181422</v>
      </c>
      <c r="W264" s="123">
        <v>0.12664786541958836</v>
      </c>
      <c r="DA264" s="130" t="s">
        <v>3221</v>
      </c>
    </row>
    <row r="265" spans="1:105" ht="12" customHeight="1" x14ac:dyDescent="0.25">
      <c r="A265" s="97" t="s">
        <v>124</v>
      </c>
      <c r="B265" s="99">
        <v>3.8354708092372229</v>
      </c>
      <c r="C265" s="99">
        <v>3.6976476456865828</v>
      </c>
      <c r="D265" s="99">
        <v>3.8106852913809952</v>
      </c>
      <c r="E265" s="99">
        <v>3.710231439768529</v>
      </c>
      <c r="F265" s="99">
        <v>3.7654403025902883</v>
      </c>
      <c r="G265" s="99">
        <v>3.6646528158488798</v>
      </c>
      <c r="H265" s="99">
        <v>3.5758658915050123</v>
      </c>
      <c r="I265" s="99">
        <v>3.7176819412526814</v>
      </c>
      <c r="J265" s="99">
        <v>3.5054193750565785</v>
      </c>
      <c r="K265" s="99">
        <v>3.5450511522825265</v>
      </c>
      <c r="L265" s="99">
        <v>3.7399048846515051</v>
      </c>
      <c r="M265" s="99">
        <v>4.0253788062857661</v>
      </c>
      <c r="N265" s="99">
        <v>3.9468551779782053</v>
      </c>
      <c r="O265" s="99">
        <v>3.9391805160957132</v>
      </c>
      <c r="P265" s="99">
        <v>3.8674671867191472</v>
      </c>
      <c r="Q265" s="99">
        <v>3.7388834527593513</v>
      </c>
      <c r="R265" s="99">
        <v>3.7031159501570889</v>
      </c>
      <c r="S265" s="99">
        <v>3.8260334836018801</v>
      </c>
      <c r="T265" s="99">
        <v>3.8584936652239392</v>
      </c>
      <c r="U265" s="99">
        <v>3.6198783672561414</v>
      </c>
      <c r="V265" s="99">
        <v>3.6241533390874294</v>
      </c>
      <c r="W265" s="99">
        <v>3.6596662744036537</v>
      </c>
      <c r="DA265" s="63" t="s">
        <v>3222</v>
      </c>
    </row>
    <row r="266" spans="1:105" ht="12" customHeight="1" x14ac:dyDescent="0.25">
      <c r="A266" s="97" t="s">
        <v>123</v>
      </c>
      <c r="B266" s="99">
        <v>1.0120107909106777</v>
      </c>
      <c r="C266" s="99">
        <v>0.87995241109264144</v>
      </c>
      <c r="D266" s="99">
        <v>0.82634534622503675</v>
      </c>
      <c r="E266" s="99">
        <v>0.89795511625496105</v>
      </c>
      <c r="F266" s="99">
        <v>0.87895454640022574</v>
      </c>
      <c r="G266" s="99">
        <v>0.78195383399373142</v>
      </c>
      <c r="H266" s="99">
        <v>0.72967324690866509</v>
      </c>
      <c r="I266" s="99">
        <v>0.91732044770585142</v>
      </c>
      <c r="J266" s="99">
        <v>0.80194909132439318</v>
      </c>
      <c r="K266" s="99">
        <v>0.74441667540720025</v>
      </c>
      <c r="L266" s="99">
        <v>1.6789749344531182</v>
      </c>
      <c r="M266" s="99">
        <v>0.80196467682842565</v>
      </c>
      <c r="N266" s="99">
        <v>1.0013055777904887</v>
      </c>
      <c r="O266" s="99">
        <v>1.0566265585925367</v>
      </c>
      <c r="P266" s="99">
        <v>0.73635256295299467</v>
      </c>
      <c r="Q266" s="99">
        <v>0.82144768477916252</v>
      </c>
      <c r="R266" s="99">
        <v>0.75181922145021407</v>
      </c>
      <c r="S266" s="99">
        <v>0.86719181832405878</v>
      </c>
      <c r="T266" s="99">
        <v>0.86493981303994816</v>
      </c>
      <c r="U266" s="99">
        <v>0.75536130197637386</v>
      </c>
      <c r="V266" s="99">
        <v>0.7990138871791066</v>
      </c>
      <c r="W266" s="99">
        <v>0.82464668737451285</v>
      </c>
      <c r="DA266" s="63" t="s">
        <v>3223</v>
      </c>
    </row>
    <row r="267" spans="1:105" ht="12" customHeight="1" x14ac:dyDescent="0.25">
      <c r="A267" s="100" t="s">
        <v>50</v>
      </c>
      <c r="B267" s="102">
        <v>1.0120107909106777</v>
      </c>
      <c r="C267" s="102">
        <v>0.87995241109264144</v>
      </c>
      <c r="D267" s="102">
        <v>0.82634534622503675</v>
      </c>
      <c r="E267" s="102">
        <v>0.89795511625496105</v>
      </c>
      <c r="F267" s="102">
        <v>0.87895454640022574</v>
      </c>
      <c r="G267" s="102">
        <v>0.78195383399373142</v>
      </c>
      <c r="H267" s="102">
        <v>0.72967324690866509</v>
      </c>
      <c r="I267" s="102">
        <v>0.91732044770585142</v>
      </c>
      <c r="J267" s="102">
        <v>0.80194909132439318</v>
      </c>
      <c r="K267" s="102">
        <v>0.74441667540720025</v>
      </c>
      <c r="L267" s="102">
        <v>1.6789749344531182</v>
      </c>
      <c r="M267" s="102">
        <v>0.80196467682842565</v>
      </c>
      <c r="N267" s="102">
        <v>1.0013055777904887</v>
      </c>
      <c r="O267" s="102">
        <v>1.0566265585925367</v>
      </c>
      <c r="P267" s="102">
        <v>0.73635256295299467</v>
      </c>
      <c r="Q267" s="102">
        <v>0.82144768477916252</v>
      </c>
      <c r="R267" s="102">
        <v>0.75181922145021407</v>
      </c>
      <c r="S267" s="102">
        <v>0.86719181832405878</v>
      </c>
      <c r="T267" s="102">
        <v>0.86493981303994816</v>
      </c>
      <c r="U267" s="102">
        <v>0.75536130197637386</v>
      </c>
      <c r="V267" s="102">
        <v>0.7990138871791066</v>
      </c>
      <c r="W267" s="102">
        <v>0.82464668737451285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1.129397172357864</v>
      </c>
      <c r="C273" s="123">
        <v>1.0654489689087545</v>
      </c>
      <c r="D273" s="123">
        <v>1.0889679566294728</v>
      </c>
      <c r="E273" s="123">
        <v>1.021971433281178</v>
      </c>
      <c r="F273" s="123">
        <v>1.0417092243416615</v>
      </c>
      <c r="G273" s="123">
        <v>0.96404812360901759</v>
      </c>
      <c r="H273" s="123">
        <v>0.87828742150681205</v>
      </c>
      <c r="I273" s="123">
        <v>0.88999382064273669</v>
      </c>
      <c r="J273" s="123">
        <v>0.79071776331686405</v>
      </c>
      <c r="K273" s="123">
        <v>0.78351593358735849</v>
      </c>
      <c r="L273" s="123">
        <v>0.79731269872652688</v>
      </c>
      <c r="M273" s="123">
        <v>0.83248549214337475</v>
      </c>
      <c r="N273" s="123">
        <v>0.80662411880672513</v>
      </c>
      <c r="O273" s="123">
        <v>0.79233166363168672</v>
      </c>
      <c r="P273" s="123">
        <v>0.76868053642949996</v>
      </c>
      <c r="Q273" s="123">
        <v>0.72271847198905514</v>
      </c>
      <c r="R273" s="123">
        <v>0.61563029570366179</v>
      </c>
      <c r="S273" s="123">
        <v>0.62982170559844375</v>
      </c>
      <c r="T273" s="123">
        <v>0.60256772242031742</v>
      </c>
      <c r="U273" s="123">
        <v>0.5666719355735208</v>
      </c>
      <c r="V273" s="123">
        <v>0.57702140621587417</v>
      </c>
      <c r="W273" s="123">
        <v>0.50654697046685182</v>
      </c>
      <c r="DA273" s="130" t="s">
        <v>3230</v>
      </c>
    </row>
    <row r="274" spans="1:105" ht="12" customHeight="1" x14ac:dyDescent="0.25">
      <c r="A274" s="97" t="s">
        <v>50</v>
      </c>
      <c r="B274" s="99">
        <v>2.4588925845258611</v>
      </c>
      <c r="C274" s="99">
        <v>2.3519185591504592</v>
      </c>
      <c r="D274" s="99">
        <v>2.3935995336655647</v>
      </c>
      <c r="E274" s="99">
        <v>2.2428249423143183</v>
      </c>
      <c r="F274" s="99">
        <v>2.1939181426179886</v>
      </c>
      <c r="G274" s="99">
        <v>2.1322814865217539</v>
      </c>
      <c r="H274" s="99">
        <v>2.1218769366273023</v>
      </c>
      <c r="I274" s="99">
        <v>2.2448139472719313</v>
      </c>
      <c r="J274" s="99">
        <v>2.1084077540293156</v>
      </c>
      <c r="K274" s="99">
        <v>2.1396444968172892</v>
      </c>
      <c r="L274" s="99">
        <v>2.2025208801037666</v>
      </c>
      <c r="M274" s="99">
        <v>2.314641087059536</v>
      </c>
      <c r="N274" s="99">
        <v>2.2849220842370013</v>
      </c>
      <c r="O274" s="99">
        <v>2.2845587518028534</v>
      </c>
      <c r="P274" s="99">
        <v>2.2768163263248682</v>
      </c>
      <c r="Q274" s="99">
        <v>2.2375463123490671</v>
      </c>
      <c r="R274" s="99">
        <v>2.0532959735517164</v>
      </c>
      <c r="S274" s="99">
        <v>2.2189263919968969</v>
      </c>
      <c r="T274" s="99">
        <v>2.2120552709642278</v>
      </c>
      <c r="U274" s="99">
        <v>2.1614550163079631</v>
      </c>
      <c r="V274" s="99">
        <v>2.2836252346924817</v>
      </c>
      <c r="W274" s="99">
        <v>2.0766295318818644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4.5578401673717375</v>
      </c>
      <c r="D279" s="117">
        <f t="shared" si="108"/>
        <v>6.3408966753407192</v>
      </c>
      <c r="E279" s="117">
        <f t="shared" si="108"/>
        <v>10.453878295569417</v>
      </c>
      <c r="F279" s="117">
        <f t="shared" si="108"/>
        <v>16.935059626355578</v>
      </c>
      <c r="G279" s="117">
        <f t="shared" si="108"/>
        <v>33.16194205832138</v>
      </c>
      <c r="H279" s="117">
        <f t="shared" si="108"/>
        <v>69.116291920584743</v>
      </c>
      <c r="I279" s="117">
        <f t="shared" si="108"/>
        <v>70.196183461502429</v>
      </c>
      <c r="J279" s="117">
        <f t="shared" si="108"/>
        <v>92.225222995992269</v>
      </c>
      <c r="K279" s="117">
        <f t="shared" si="108"/>
        <v>68.626567755082291</v>
      </c>
      <c r="L279" s="117">
        <f t="shared" si="108"/>
        <v>69.126521103001167</v>
      </c>
      <c r="M279" s="117">
        <f t="shared" si="108"/>
        <v>28.349097155523335</v>
      </c>
      <c r="N279" s="117">
        <f t="shared" si="108"/>
        <v>32.558980071143019</v>
      </c>
      <c r="O279" s="117">
        <f t="shared" si="108"/>
        <v>39.358706633377899</v>
      </c>
      <c r="P279" s="117">
        <f t="shared" si="108"/>
        <v>88.534102593438888</v>
      </c>
      <c r="Q279" s="117">
        <f t="shared" si="108"/>
        <v>71.656740864442213</v>
      </c>
      <c r="R279" s="117">
        <f t="shared" ref="R279:V279" si="109">R280+R282+R284+R293</f>
        <v>65.221634320002877</v>
      </c>
      <c r="S279" s="117">
        <f t="shared" si="109"/>
        <v>55.150338266640418</v>
      </c>
      <c r="T279" s="117">
        <f t="shared" si="109"/>
        <v>67.172316187043862</v>
      </c>
      <c r="U279" s="117">
        <f t="shared" si="109"/>
        <v>79.788568355371865</v>
      </c>
      <c r="V279" s="117">
        <f t="shared" si="109"/>
        <v>86.012114269519515</v>
      </c>
      <c r="W279" s="117">
        <f t="shared" ref="W279" si="110">W280+W282+W284+W293</f>
        <v>91.184094450151292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3.3633095623094644</v>
      </c>
      <c r="D280" s="122">
        <f t="shared" si="111"/>
        <v>4.4480442544640635</v>
      </c>
      <c r="E280" s="122">
        <f t="shared" si="111"/>
        <v>7.1094813480188135</v>
      </c>
      <c r="F280" s="122">
        <f t="shared" si="111"/>
        <v>10.453667434628613</v>
      </c>
      <c r="G280" s="122">
        <f t="shared" si="111"/>
        <v>21.628173678671892</v>
      </c>
      <c r="H280" s="122">
        <f t="shared" si="111"/>
        <v>44.823021538274816</v>
      </c>
      <c r="I280" s="122">
        <f t="shared" si="111"/>
        <v>44.292473854916658</v>
      </c>
      <c r="J280" s="122">
        <f t="shared" si="111"/>
        <v>58.256907017328153</v>
      </c>
      <c r="K280" s="122">
        <f t="shared" si="111"/>
        <v>43.375328397260311</v>
      </c>
      <c r="L280" s="122">
        <f t="shared" si="111"/>
        <v>42.939899293609663</v>
      </c>
      <c r="M280" s="122">
        <f t="shared" si="111"/>
        <v>15.266435092444787</v>
      </c>
      <c r="N280" s="122">
        <f t="shared" si="111"/>
        <v>17.61136620798246</v>
      </c>
      <c r="O280" s="122">
        <f t="shared" si="111"/>
        <v>20.566742804038295</v>
      </c>
      <c r="P280" s="122">
        <f t="shared" si="111"/>
        <v>42.889396671638643</v>
      </c>
      <c r="Q280" s="122">
        <f t="shared" si="111"/>
        <v>33.858698197351742</v>
      </c>
      <c r="R280" s="122">
        <f t="shared" si="111"/>
        <v>30.613732045905806</v>
      </c>
      <c r="S280" s="122">
        <f t="shared" si="111"/>
        <v>24.13249437379536</v>
      </c>
      <c r="T280" s="122">
        <f t="shared" si="111"/>
        <v>28.23224823177922</v>
      </c>
      <c r="U280" s="122">
        <f t="shared" si="111"/>
        <v>33.118059767188534</v>
      </c>
      <c r="V280" s="122">
        <f t="shared" si="111"/>
        <v>32.54796451285663</v>
      </c>
      <c r="W280" s="122">
        <f t="shared" si="111"/>
        <v>37.935237390123774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3.3633095623094644</v>
      </c>
      <c r="D281" s="98">
        <v>4.4480442544640635</v>
      </c>
      <c r="E281" s="98">
        <v>7.1094813480188135</v>
      </c>
      <c r="F281" s="98">
        <v>10.453667434628613</v>
      </c>
      <c r="G281" s="98">
        <v>21.628173678671892</v>
      </c>
      <c r="H281" s="98">
        <v>44.823021538274816</v>
      </c>
      <c r="I281" s="98">
        <v>44.292473854916658</v>
      </c>
      <c r="J281" s="98">
        <v>58.256907017328153</v>
      </c>
      <c r="K281" s="98">
        <v>43.375328397260311</v>
      </c>
      <c r="L281" s="98">
        <v>42.939899293609663</v>
      </c>
      <c r="M281" s="98">
        <v>15.266435092444787</v>
      </c>
      <c r="N281" s="98">
        <v>17.61136620798246</v>
      </c>
      <c r="O281" s="98">
        <v>20.566742804038295</v>
      </c>
      <c r="P281" s="98">
        <v>42.889396671638643</v>
      </c>
      <c r="Q281" s="98">
        <v>33.858698197351742</v>
      </c>
      <c r="R281" s="98">
        <v>30.613732045905806</v>
      </c>
      <c r="S281" s="98">
        <v>24.13249437379536</v>
      </c>
      <c r="T281" s="98">
        <v>28.23224823177922</v>
      </c>
      <c r="U281" s="98">
        <v>33.118059767188534</v>
      </c>
      <c r="V281" s="98">
        <v>32.54796451285663</v>
      </c>
      <c r="W281" s="98">
        <v>37.935237390123774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2.2044469331731504E-2</v>
      </c>
      <c r="D282" s="122">
        <f t="shared" si="112"/>
        <v>8.4055757127275837E-2</v>
      </c>
      <c r="E282" s="122">
        <f t="shared" si="112"/>
        <v>9.6240497505104786E-2</v>
      </c>
      <c r="F282" s="122">
        <f t="shared" si="112"/>
        <v>7.8079811621599784E-2</v>
      </c>
      <c r="G282" s="122">
        <f t="shared" si="112"/>
        <v>0.16664952889325207</v>
      </c>
      <c r="H282" s="122">
        <f t="shared" si="112"/>
        <v>0.56750967598060431</v>
      </c>
      <c r="I282" s="122">
        <f t="shared" si="112"/>
        <v>0.13428073163721913</v>
      </c>
      <c r="J282" s="122">
        <f t="shared" si="112"/>
        <v>0.87555591580545</v>
      </c>
      <c r="K282" s="122">
        <f t="shared" si="112"/>
        <v>2.3553821483961963</v>
      </c>
      <c r="L282" s="122">
        <f t="shared" si="112"/>
        <v>1.3477694635668205</v>
      </c>
      <c r="M282" s="122">
        <f t="shared" si="112"/>
        <v>0.4550275592340321</v>
      </c>
      <c r="N282" s="122">
        <f t="shared" si="112"/>
        <v>0.43252054652448119</v>
      </c>
      <c r="O282" s="122">
        <f t="shared" si="112"/>
        <v>0.97589664009064969</v>
      </c>
      <c r="P282" s="122">
        <f t="shared" si="112"/>
        <v>1.1800186264641883</v>
      </c>
      <c r="Q282" s="122">
        <f t="shared" si="112"/>
        <v>1.376993572502839</v>
      </c>
      <c r="R282" s="122">
        <f t="shared" si="112"/>
        <v>3.3822812456776075</v>
      </c>
      <c r="S282" s="122">
        <f t="shared" si="112"/>
        <v>2.8920446088372742</v>
      </c>
      <c r="T282" s="122">
        <f t="shared" si="112"/>
        <v>3.6298318154285893</v>
      </c>
      <c r="U282" s="122">
        <f t="shared" si="112"/>
        <v>5.0473194092254987</v>
      </c>
      <c r="V282" s="122">
        <f t="shared" si="112"/>
        <v>5.4685309632226513</v>
      </c>
      <c r="W282" s="122">
        <f t="shared" si="112"/>
        <v>6.4294248570631387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2.2044469331731504E-2</v>
      </c>
      <c r="D283" s="98">
        <v>8.4055757127275837E-2</v>
      </c>
      <c r="E283" s="98">
        <v>9.6240497505104786E-2</v>
      </c>
      <c r="F283" s="98">
        <v>7.8079811621599784E-2</v>
      </c>
      <c r="G283" s="98">
        <v>0.16664952889325207</v>
      </c>
      <c r="H283" s="98">
        <v>0.56750967598060431</v>
      </c>
      <c r="I283" s="98">
        <v>0.13428073163721913</v>
      </c>
      <c r="J283" s="98">
        <v>0.87555591580545</v>
      </c>
      <c r="K283" s="98">
        <v>2.3553821483961963</v>
      </c>
      <c r="L283" s="98">
        <v>1.3477694635668205</v>
      </c>
      <c r="M283" s="98">
        <v>0.4550275592340321</v>
      </c>
      <c r="N283" s="98">
        <v>0.43252054652448119</v>
      </c>
      <c r="O283" s="98">
        <v>0.97589664009064969</v>
      </c>
      <c r="P283" s="98">
        <v>1.1800186264641883</v>
      </c>
      <c r="Q283" s="98">
        <v>1.376993572502839</v>
      </c>
      <c r="R283" s="98">
        <v>3.3822812456776075</v>
      </c>
      <c r="S283" s="98">
        <v>2.8920446088372742</v>
      </c>
      <c r="T283" s="98">
        <v>3.6298318154285893</v>
      </c>
      <c r="U283" s="98">
        <v>5.0473194092254987</v>
      </c>
      <c r="V283" s="98">
        <v>5.4685309632226513</v>
      </c>
      <c r="W283" s="98">
        <v>6.4294248570631387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0.71096382711282713</v>
      </c>
      <c r="D284" s="122">
        <v>1.0876680328757393</v>
      </c>
      <c r="E284" s="122">
        <v>2.0183625622704757</v>
      </c>
      <c r="F284" s="122">
        <v>4.1100568768169419</v>
      </c>
      <c r="G284" s="122">
        <v>7.0977156264503876</v>
      </c>
      <c r="H284" s="122">
        <v>14.930178506123143</v>
      </c>
      <c r="I284" s="122">
        <v>15.937648632927205</v>
      </c>
      <c r="J284" s="122">
        <v>20.563454970920134</v>
      </c>
      <c r="K284" s="122">
        <v>14.76963398495915</v>
      </c>
      <c r="L284" s="122">
        <v>15.219686548152488</v>
      </c>
      <c r="M284" s="122">
        <v>7.9294594644939727</v>
      </c>
      <c r="N284" s="122">
        <v>9.2066611040450876</v>
      </c>
      <c r="O284" s="122">
        <v>11.418254729532146</v>
      </c>
      <c r="P284" s="122">
        <v>28.466636385390213</v>
      </c>
      <c r="Q284" s="122">
        <v>23.39193435020896</v>
      </c>
      <c r="R284" s="122">
        <v>20.430971283581517</v>
      </c>
      <c r="S284" s="122">
        <v>18.376971123006346</v>
      </c>
      <c r="T284" s="122">
        <v>23.075066662232974</v>
      </c>
      <c r="U284" s="122">
        <v>27.336596721625988</v>
      </c>
      <c r="V284" s="122">
        <v>31.599872889385654</v>
      </c>
      <c r="W284" s="122">
        <v>31.124281469628286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8.5739874546645528E-2</v>
      </c>
      <c r="D285" s="98">
        <v>0.10105182875748848</v>
      </c>
      <c r="E285" s="98">
        <v>0.17100490247289638</v>
      </c>
      <c r="F285" s="98">
        <v>0.40508492359341047</v>
      </c>
      <c r="G285" s="98">
        <v>0.77230121048632483</v>
      </c>
      <c r="H285" s="98">
        <v>1.2723741685298247</v>
      </c>
      <c r="I285" s="98">
        <v>1.1600913862944817</v>
      </c>
      <c r="J285" s="98">
        <v>0.89605692719702512</v>
      </c>
      <c r="K285" s="98">
        <v>1.0091200283660267</v>
      </c>
      <c r="L285" s="98">
        <v>0.68739176577807082</v>
      </c>
      <c r="M285" s="98">
        <v>0.3685352558163556</v>
      </c>
      <c r="N285" s="98">
        <v>0.36722362919540258</v>
      </c>
      <c r="O285" s="98">
        <v>0.46231237772992895</v>
      </c>
      <c r="P285" s="98">
        <v>1.178454150843798</v>
      </c>
      <c r="Q285" s="98">
        <v>0.85529534423802245</v>
      </c>
      <c r="R285" s="98">
        <v>0.7177528080439457</v>
      </c>
      <c r="S285" s="98">
        <v>0.68239472740091311</v>
      </c>
      <c r="T285" s="98">
        <v>0.76990342202396223</v>
      </c>
      <c r="U285" s="98">
        <v>0.82322327107688364</v>
      </c>
      <c r="V285" s="98">
        <v>0.93342865605754222</v>
      </c>
      <c r="W285" s="98">
        <v>1.2545772438345575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1.7782058929604564E-4</v>
      </c>
      <c r="G286" s="98">
        <v>3.4601129750410069E-4</v>
      </c>
      <c r="H286" s="98">
        <v>5.9351894389247776E-4</v>
      </c>
      <c r="I286" s="98">
        <v>1.1783979444713495E-3</v>
      </c>
      <c r="J286" s="98">
        <v>4.2628414365614316E-4</v>
      </c>
      <c r="K286" s="98">
        <v>1.202919304184973E-3</v>
      </c>
      <c r="L286" s="98">
        <v>1.4249339762775807E-3</v>
      </c>
      <c r="M286" s="98">
        <v>5.8766781841443154E-4</v>
      </c>
      <c r="N286" s="98">
        <v>0</v>
      </c>
      <c r="O286" s="98">
        <v>0</v>
      </c>
      <c r="P286" s="98">
        <v>2.230293642457663E-3</v>
      </c>
      <c r="Q286" s="98">
        <v>7.7421198473035218E-4</v>
      </c>
      <c r="R286" s="98">
        <v>1.0756287531817886E-3</v>
      </c>
      <c r="S286" s="98">
        <v>1.0437182015782577E-3</v>
      </c>
      <c r="T286" s="98">
        <v>1.6135219022007212E-3</v>
      </c>
      <c r="U286" s="98">
        <v>8.2036565321014676E-4</v>
      </c>
      <c r="V286" s="98">
        <v>4.1952696021174809E-4</v>
      </c>
      <c r="W286" s="98">
        <v>2.491267814783166E-3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5.7859387087054816E-5</v>
      </c>
      <c r="G287" s="101">
        <v>1.0394026339992337E-4</v>
      </c>
      <c r="H287" s="101">
        <v>1.7078758065425527E-4</v>
      </c>
      <c r="I287" s="101">
        <v>4.0021638783362091E-4</v>
      </c>
      <c r="J287" s="101">
        <v>1.3487476677391977E-4</v>
      </c>
      <c r="K287" s="101">
        <v>3.5156925383994031E-4</v>
      </c>
      <c r="L287" s="101">
        <v>7.9518176741908905E-4</v>
      </c>
      <c r="M287" s="101">
        <v>1.6166928239220635E-4</v>
      </c>
      <c r="N287" s="101">
        <v>0</v>
      </c>
      <c r="O287" s="101">
        <v>0</v>
      </c>
      <c r="P287" s="101">
        <v>5.4664348624049067E-4</v>
      </c>
      <c r="Q287" s="101">
        <v>2.1051277177607929E-4</v>
      </c>
      <c r="R287" s="101">
        <v>2.6836774102998937E-4</v>
      </c>
      <c r="S287" s="101">
        <v>2.8651905267464161E-4</v>
      </c>
      <c r="T287" s="101">
        <v>4.3543862260357765E-4</v>
      </c>
      <c r="U287" s="101">
        <v>2.027805150174829E-4</v>
      </c>
      <c r="V287" s="101">
        <v>1.0671540590070592E-4</v>
      </c>
      <c r="W287" s="101">
        <v>6.4640951575043392E-4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1.1996120220899082E-4</v>
      </c>
      <c r="G288" s="104">
        <v>2.4207103410417731E-4</v>
      </c>
      <c r="H288" s="104">
        <v>4.2273136323822246E-4</v>
      </c>
      <c r="I288" s="104">
        <v>7.7818155663772872E-4</v>
      </c>
      <c r="J288" s="104">
        <v>2.9140937688222336E-4</v>
      </c>
      <c r="K288" s="104">
        <v>8.5135005034503279E-4</v>
      </c>
      <c r="L288" s="104">
        <v>6.2975220885849162E-4</v>
      </c>
      <c r="M288" s="104">
        <v>4.2599853602222516E-4</v>
      </c>
      <c r="N288" s="104">
        <v>0</v>
      </c>
      <c r="O288" s="104">
        <v>0</v>
      </c>
      <c r="P288" s="104">
        <v>1.6836501562171721E-3</v>
      </c>
      <c r="Q288" s="104">
        <v>5.6369921295427289E-4</v>
      </c>
      <c r="R288" s="104">
        <v>8.0726101215179919E-4</v>
      </c>
      <c r="S288" s="104">
        <v>7.5719914890361607E-4</v>
      </c>
      <c r="T288" s="104">
        <v>1.1780832795971435E-3</v>
      </c>
      <c r="U288" s="104">
        <v>6.1758513819266383E-4</v>
      </c>
      <c r="V288" s="104">
        <v>3.1281155431104219E-4</v>
      </c>
      <c r="W288" s="104">
        <v>1.8448582990327322E-3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0.6112989135700031</v>
      </c>
      <c r="D289" s="101">
        <v>0.96574337592616821</v>
      </c>
      <c r="E289" s="101">
        <v>1.7922555745188746</v>
      </c>
      <c r="F289" s="101">
        <v>3.5870190225729814</v>
      </c>
      <c r="G289" s="101">
        <v>6.0765783386188978</v>
      </c>
      <c r="H289" s="101">
        <v>12.917404667618344</v>
      </c>
      <c r="I289" s="101">
        <v>13.560460497621271</v>
      </c>
      <c r="J289" s="101">
        <v>18.389901307794155</v>
      </c>
      <c r="K289" s="101">
        <v>12.654376627029679</v>
      </c>
      <c r="L289" s="101">
        <v>12.080885924338471</v>
      </c>
      <c r="M289" s="101">
        <v>6.6084581174908559</v>
      </c>
      <c r="N289" s="101">
        <v>8.1145746645018502</v>
      </c>
      <c r="O289" s="101">
        <v>10.298373758026047</v>
      </c>
      <c r="P289" s="101">
        <v>24.455412114680197</v>
      </c>
      <c r="Q289" s="101">
        <v>20.172848782282511</v>
      </c>
      <c r="R289" s="101">
        <v>17.433563154459925</v>
      </c>
      <c r="S289" s="101">
        <v>15.742646531251165</v>
      </c>
      <c r="T289" s="101">
        <v>18.759098424487959</v>
      </c>
      <c r="U289" s="101">
        <v>23.130180979459421</v>
      </c>
      <c r="V289" s="101">
        <v>27.928631947953793</v>
      </c>
      <c r="W289" s="101">
        <v>25.800608166128782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1.3925038996178501E-2</v>
      </c>
      <c r="D290" s="104">
        <v>2.0872828192082724E-2</v>
      </c>
      <c r="E290" s="104">
        <v>5.5102085278704624E-2</v>
      </c>
      <c r="F290" s="104">
        <v>0.11777511006125424</v>
      </c>
      <c r="G290" s="104">
        <v>0.24849006604766083</v>
      </c>
      <c r="H290" s="104">
        <v>0.73980615103108194</v>
      </c>
      <c r="I290" s="104">
        <v>1.2159183510669798</v>
      </c>
      <c r="J290" s="104">
        <v>1.2770704517852987</v>
      </c>
      <c r="K290" s="104">
        <v>1.1049344102592595</v>
      </c>
      <c r="L290" s="104">
        <v>2.4499839240596692</v>
      </c>
      <c r="M290" s="104">
        <v>0.95187842336834638</v>
      </c>
      <c r="N290" s="104">
        <v>0.72486281034783462</v>
      </c>
      <c r="O290" s="104">
        <v>0.65756859377617105</v>
      </c>
      <c r="P290" s="104">
        <v>2.8305398262237587</v>
      </c>
      <c r="Q290" s="104">
        <v>2.3630160117036967</v>
      </c>
      <c r="R290" s="104">
        <v>2.2785796923244641</v>
      </c>
      <c r="S290" s="104">
        <v>1.9508861461526914</v>
      </c>
      <c r="T290" s="104">
        <v>3.5444512938188524</v>
      </c>
      <c r="U290" s="104">
        <v>3.3823721054364722</v>
      </c>
      <c r="V290" s="104">
        <v>2.7373927584141056</v>
      </c>
      <c r="W290" s="104">
        <v>4.0666047918501622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4.2578820589170225E-3</v>
      </c>
      <c r="D291" s="98">
        <v>5.8633752362864727E-3</v>
      </c>
      <c r="E291" s="98">
        <v>1.7062179269558529E-2</v>
      </c>
      <c r="F291" s="98">
        <v>3.5511132972642981E-2</v>
      </c>
      <c r="G291" s="98">
        <v>6.9020277208572914E-2</v>
      </c>
      <c r="H291" s="98">
        <v>0.19687582330664991</v>
      </c>
      <c r="I291" s="98">
        <v>0.38477725942472074</v>
      </c>
      <c r="J291" s="98">
        <v>0.37661053235261799</v>
      </c>
      <c r="K291" s="98">
        <v>0.30030270951848026</v>
      </c>
      <c r="L291" s="98">
        <v>1.3096462352029212</v>
      </c>
      <c r="M291" s="98">
        <v>0.24552844376246488</v>
      </c>
      <c r="N291" s="98">
        <v>0.23141965680498092</v>
      </c>
      <c r="O291" s="98">
        <v>0.21643083637718966</v>
      </c>
      <c r="P291" s="98">
        <v>0.68091467843291864</v>
      </c>
      <c r="Q291" s="98">
        <v>0.64167359574342697</v>
      </c>
      <c r="R291" s="98">
        <v>0.57277323136168479</v>
      </c>
      <c r="S291" s="98">
        <v>0.54394303423783008</v>
      </c>
      <c r="T291" s="98">
        <v>0.97807603784963049</v>
      </c>
      <c r="U291" s="98">
        <v>0.86024307788571297</v>
      </c>
      <c r="V291" s="98">
        <v>0.71773023552812121</v>
      </c>
      <c r="W291" s="98">
        <v>1.0859479442512705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9.6671569372614799E-3</v>
      </c>
      <c r="D292" s="98">
        <v>1.5009452955796252E-2</v>
      </c>
      <c r="E292" s="98">
        <v>3.8039906009146092E-2</v>
      </c>
      <c r="F292" s="98">
        <v>8.2263977088611259E-2</v>
      </c>
      <c r="G292" s="98">
        <v>0.1794697888390879</v>
      </c>
      <c r="H292" s="98">
        <v>0.54293032772443206</v>
      </c>
      <c r="I292" s="98">
        <v>0.83114109164225913</v>
      </c>
      <c r="J292" s="98">
        <v>0.90045991943268067</v>
      </c>
      <c r="K292" s="98">
        <v>0.80463170074077928</v>
      </c>
      <c r="L292" s="98">
        <v>1.1403376888567482</v>
      </c>
      <c r="M292" s="98">
        <v>0.70634997960588153</v>
      </c>
      <c r="N292" s="98">
        <v>0.49344315354285367</v>
      </c>
      <c r="O292" s="98">
        <v>0.44113775739898137</v>
      </c>
      <c r="P292" s="98">
        <v>2.1496251477908399</v>
      </c>
      <c r="Q292" s="98">
        <v>1.7213424159602697</v>
      </c>
      <c r="R292" s="98">
        <v>1.7058064609627794</v>
      </c>
      <c r="S292" s="98">
        <v>1.4069431119148614</v>
      </c>
      <c r="T292" s="98">
        <v>2.5663752559692217</v>
      </c>
      <c r="U292" s="98">
        <v>2.5221290275507591</v>
      </c>
      <c r="V292" s="98">
        <v>2.0196625228859841</v>
      </c>
      <c r="W292" s="98">
        <v>2.9806568475988913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0.46152230861771382</v>
      </c>
      <c r="D293" s="122">
        <v>0.72112863087364065</v>
      </c>
      <c r="E293" s="122">
        <v>1.229793887775025</v>
      </c>
      <c r="F293" s="122">
        <v>2.2932555032884236</v>
      </c>
      <c r="G293" s="122">
        <v>4.2694032243058482</v>
      </c>
      <c r="H293" s="122">
        <v>8.7955822002061854</v>
      </c>
      <c r="I293" s="122">
        <v>9.8317802420213454</v>
      </c>
      <c r="J293" s="122">
        <v>12.529305091938522</v>
      </c>
      <c r="K293" s="122">
        <v>8.1262232244666333</v>
      </c>
      <c r="L293" s="122">
        <v>9.6191657976721991</v>
      </c>
      <c r="M293" s="122">
        <v>4.6981750393505406</v>
      </c>
      <c r="N293" s="122">
        <v>5.3084322125909864</v>
      </c>
      <c r="O293" s="122">
        <v>6.3978124597168113</v>
      </c>
      <c r="P293" s="122">
        <v>15.998050909945839</v>
      </c>
      <c r="Q293" s="122">
        <v>13.029114744378681</v>
      </c>
      <c r="R293" s="122">
        <v>10.794649744837944</v>
      </c>
      <c r="S293" s="122">
        <v>9.7488281610014411</v>
      </c>
      <c r="T293" s="122">
        <v>12.23516947760308</v>
      </c>
      <c r="U293" s="122">
        <v>14.286592457331842</v>
      </c>
      <c r="V293" s="122">
        <v>16.395745904054571</v>
      </c>
      <c r="W293" s="122">
        <v>15.695150733336099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0.22000302466620367</v>
      </c>
      <c r="D294" s="98">
        <v>0.3714074255967863</v>
      </c>
      <c r="E294" s="98">
        <v>0.61543054087009275</v>
      </c>
      <c r="F294" s="98">
        <v>1.3470029482987533</v>
      </c>
      <c r="G294" s="98">
        <v>2.0707800492042323</v>
      </c>
      <c r="H294" s="98">
        <v>3.6494816861619399</v>
      </c>
      <c r="I294" s="98">
        <v>4.175635543184816</v>
      </c>
      <c r="J294" s="98">
        <v>4.4565243271610928</v>
      </c>
      <c r="K294" s="98">
        <v>3.7434693511085873</v>
      </c>
      <c r="L294" s="98">
        <v>3.8378302439472551</v>
      </c>
      <c r="M294" s="98">
        <v>2.0322968372209487</v>
      </c>
      <c r="N294" s="98">
        <v>2.0249239222850921</v>
      </c>
      <c r="O294" s="98">
        <v>2.3624323261645177</v>
      </c>
      <c r="P294" s="98">
        <v>6.2919865754756508</v>
      </c>
      <c r="Q294" s="98">
        <v>4.3925103010489162</v>
      </c>
      <c r="R294" s="98">
        <v>2.8088784411809842</v>
      </c>
      <c r="S294" s="98">
        <v>2.909227707364312</v>
      </c>
      <c r="T294" s="98">
        <v>3.8864914038709477</v>
      </c>
      <c r="U294" s="98">
        <v>4.4542166415520068</v>
      </c>
      <c r="V294" s="98">
        <v>5.0256676582562374</v>
      </c>
      <c r="W294" s="98">
        <v>4.5182783785188807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0.24151928395151018</v>
      </c>
      <c r="D295" s="33">
        <v>0.34972120527685441</v>
      </c>
      <c r="E295" s="33">
        <v>0.61436334690493233</v>
      </c>
      <c r="F295" s="33">
        <v>0.94625255498967042</v>
      </c>
      <c r="G295" s="33">
        <v>2.1986231751016159</v>
      </c>
      <c r="H295" s="33">
        <v>5.146100514044246</v>
      </c>
      <c r="I295" s="33">
        <v>5.6561446988365303</v>
      </c>
      <c r="J295" s="33">
        <v>8.0727807647774288</v>
      </c>
      <c r="K295" s="33">
        <v>4.3827538733580464</v>
      </c>
      <c r="L295" s="33">
        <v>5.7813355537249436</v>
      </c>
      <c r="M295" s="33">
        <v>2.6658782021295919</v>
      </c>
      <c r="N295" s="33">
        <v>3.2835082903058939</v>
      </c>
      <c r="O295" s="33">
        <v>4.0353801335522936</v>
      </c>
      <c r="P295" s="33">
        <v>9.706064334470188</v>
      </c>
      <c r="Q295" s="33">
        <v>8.6366044433297642</v>
      </c>
      <c r="R295" s="33">
        <v>7.9857713036569606</v>
      </c>
      <c r="S295" s="33">
        <v>6.8396004536371287</v>
      </c>
      <c r="T295" s="33">
        <v>8.3486780737321329</v>
      </c>
      <c r="U295" s="33">
        <v>9.8323758157798355</v>
      </c>
      <c r="V295" s="33">
        <v>11.370078245798336</v>
      </c>
      <c r="W295" s="33">
        <v>11.176872354817219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6.0678289366358644</v>
      </c>
      <c r="D297" s="117">
        <f t="shared" si="113"/>
        <v>8.8279929725190129</v>
      </c>
      <c r="E297" s="117">
        <f t="shared" si="113"/>
        <v>15.091618961718426</v>
      </c>
      <c r="F297" s="117">
        <f t="shared" si="113"/>
        <v>24.367009977791316</v>
      </c>
      <c r="G297" s="117">
        <f t="shared" si="113"/>
        <v>51.784213944227822</v>
      </c>
      <c r="H297" s="117">
        <f t="shared" si="113"/>
        <v>113.73256413233885</v>
      </c>
      <c r="I297" s="117">
        <f t="shared" si="113"/>
        <v>118.54551992155706</v>
      </c>
      <c r="J297" s="117">
        <f t="shared" si="113"/>
        <v>165.02091070031304</v>
      </c>
      <c r="K297" s="117">
        <f t="shared" si="113"/>
        <v>132.32524012990785</v>
      </c>
      <c r="L297" s="117">
        <f t="shared" si="113"/>
        <v>135.84501473561244</v>
      </c>
      <c r="M297" s="117">
        <f t="shared" si="113"/>
        <v>53.357164600206595</v>
      </c>
      <c r="N297" s="117">
        <f t="shared" si="113"/>
        <v>64.212958057957138</v>
      </c>
      <c r="O297" s="117">
        <f t="shared" si="113"/>
        <v>81.081677713203177</v>
      </c>
      <c r="P297" s="117">
        <f t="shared" si="113"/>
        <v>180.07576253485749</v>
      </c>
      <c r="Q297" s="117">
        <f t="shared" si="113"/>
        <v>150.37301238121265</v>
      </c>
      <c r="R297" s="117">
        <f t="shared" ref="R297:V297" si="114">R298+R300+R302+R311</f>
        <v>145.16417978994477</v>
      </c>
      <c r="S297" s="117">
        <f t="shared" si="114"/>
        <v>119.2597910135036</v>
      </c>
      <c r="T297" s="117">
        <f t="shared" si="114"/>
        <v>143.66543404232846</v>
      </c>
      <c r="U297" s="117">
        <f t="shared" si="114"/>
        <v>172.90671213816591</v>
      </c>
      <c r="V297" s="117">
        <f t="shared" si="114"/>
        <v>178.81280885410189</v>
      </c>
      <c r="W297" s="117">
        <f t="shared" ref="W297" si="115">W298+W300+W302+W311</f>
        <v>203.20044711150334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5.1979019185977586</v>
      </c>
      <c r="D298" s="122">
        <f t="shared" si="116"/>
        <v>7.3639509892498864</v>
      </c>
      <c r="E298" s="122">
        <f t="shared" si="116"/>
        <v>12.575082395574253</v>
      </c>
      <c r="F298" s="122">
        <f t="shared" si="116"/>
        <v>19.701886346126365</v>
      </c>
      <c r="G298" s="122">
        <f t="shared" si="116"/>
        <v>43.335716075389612</v>
      </c>
      <c r="H298" s="122">
        <f t="shared" si="116"/>
        <v>95.278145324763116</v>
      </c>
      <c r="I298" s="122">
        <f t="shared" si="116"/>
        <v>99.689195440542491</v>
      </c>
      <c r="J298" s="122">
        <f t="shared" si="116"/>
        <v>138.60287325071883</v>
      </c>
      <c r="K298" s="122">
        <f t="shared" si="116"/>
        <v>108.92834899889444</v>
      </c>
      <c r="L298" s="122">
        <f t="shared" si="116"/>
        <v>113.66600845737118</v>
      </c>
      <c r="M298" s="122">
        <f t="shared" si="116"/>
        <v>42.691302450644585</v>
      </c>
      <c r="N298" s="122">
        <f t="shared" si="116"/>
        <v>52.160688596200892</v>
      </c>
      <c r="O298" s="122">
        <f t="shared" si="116"/>
        <v>64.609703905449507</v>
      </c>
      <c r="P298" s="122">
        <f t="shared" si="116"/>
        <v>142.47176680832487</v>
      </c>
      <c r="Q298" s="122">
        <f t="shared" si="116"/>
        <v>117.47960418042011</v>
      </c>
      <c r="R298" s="122">
        <f t="shared" si="116"/>
        <v>108.06290809422738</v>
      </c>
      <c r="S298" s="122">
        <f t="shared" si="116"/>
        <v>86.104156905488509</v>
      </c>
      <c r="T298" s="122">
        <f t="shared" si="116"/>
        <v>101.42172509879836</v>
      </c>
      <c r="U298" s="122">
        <f t="shared" si="116"/>
        <v>119.61749011564709</v>
      </c>
      <c r="V298" s="122">
        <f t="shared" si="116"/>
        <v>118.32232896595157</v>
      </c>
      <c r="W298" s="122">
        <f t="shared" si="116"/>
        <v>138.92469035127706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5.1979019185977586</v>
      </c>
      <c r="D299" s="98">
        <v>7.3639509892498864</v>
      </c>
      <c r="E299" s="98">
        <v>12.575082395574253</v>
      </c>
      <c r="F299" s="98">
        <v>19.701886346126365</v>
      </c>
      <c r="G299" s="98">
        <v>43.335716075389612</v>
      </c>
      <c r="H299" s="98">
        <v>95.278145324763116</v>
      </c>
      <c r="I299" s="98">
        <v>99.689195440542491</v>
      </c>
      <c r="J299" s="98">
        <v>138.60287325071883</v>
      </c>
      <c r="K299" s="98">
        <v>108.92834899889444</v>
      </c>
      <c r="L299" s="98">
        <v>113.66600845737118</v>
      </c>
      <c r="M299" s="98">
        <v>42.691302450644585</v>
      </c>
      <c r="N299" s="98">
        <v>52.160688596200892</v>
      </c>
      <c r="O299" s="98">
        <v>64.609703905449507</v>
      </c>
      <c r="P299" s="98">
        <v>142.47176680832487</v>
      </c>
      <c r="Q299" s="98">
        <v>117.47960418042011</v>
      </c>
      <c r="R299" s="98">
        <v>108.06290809422738</v>
      </c>
      <c r="S299" s="98">
        <v>86.104156905488509</v>
      </c>
      <c r="T299" s="98">
        <v>101.42172509879836</v>
      </c>
      <c r="U299" s="98">
        <v>119.61749011564709</v>
      </c>
      <c r="V299" s="98">
        <v>118.32232896595157</v>
      </c>
      <c r="W299" s="98">
        <v>138.92469035127706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5.0953571140197176E-2</v>
      </c>
      <c r="D300" s="122">
        <f t="shared" si="117"/>
        <v>0.20074939458503571</v>
      </c>
      <c r="E300" s="122">
        <f t="shared" si="117"/>
        <v>0.2373280517619871</v>
      </c>
      <c r="F300" s="122">
        <f t="shared" si="117"/>
        <v>0.1986173865883136</v>
      </c>
      <c r="G300" s="122">
        <f t="shared" si="117"/>
        <v>0.43700464025890495</v>
      </c>
      <c r="H300" s="122">
        <f t="shared" si="117"/>
        <v>1.5331136026226448</v>
      </c>
      <c r="I300" s="122">
        <f t="shared" si="117"/>
        <v>0.37349724889428459</v>
      </c>
      <c r="J300" s="122">
        <f t="shared" si="117"/>
        <v>2.5066474758887494</v>
      </c>
      <c r="K300" s="122">
        <f t="shared" si="117"/>
        <v>6.9398776565743585</v>
      </c>
      <c r="L300" s="122">
        <f t="shared" si="117"/>
        <v>4.0864538796115166</v>
      </c>
      <c r="M300" s="122">
        <f t="shared" si="117"/>
        <v>1.4261832740849125</v>
      </c>
      <c r="N300" s="122">
        <f t="shared" si="117"/>
        <v>1.4091233756442685</v>
      </c>
      <c r="O300" s="122">
        <f t="shared" si="117"/>
        <v>3.323513707722793</v>
      </c>
      <c r="P300" s="122">
        <f t="shared" si="117"/>
        <v>4.207640654741593</v>
      </c>
      <c r="Q300" s="122">
        <f t="shared" si="117"/>
        <v>5.099507358033649</v>
      </c>
      <c r="R300" s="122">
        <f t="shared" si="117"/>
        <v>12.817837105008307</v>
      </c>
      <c r="S300" s="122">
        <f t="shared" si="117"/>
        <v>11.158731289620366</v>
      </c>
      <c r="T300" s="122">
        <f t="shared" si="117"/>
        <v>14.213848384598254</v>
      </c>
      <c r="U300" s="122">
        <f t="shared" si="117"/>
        <v>20.028343589671053</v>
      </c>
      <c r="V300" s="122">
        <f t="shared" si="117"/>
        <v>21.991220367156053</v>
      </c>
      <c r="W300" s="122">
        <f t="shared" si="117"/>
        <v>26.190854473529832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5.0953571140197176E-2</v>
      </c>
      <c r="D301" s="98">
        <v>0.20074939458503571</v>
      </c>
      <c r="E301" s="98">
        <v>0.2373280517619871</v>
      </c>
      <c r="F301" s="98">
        <v>0.1986173865883136</v>
      </c>
      <c r="G301" s="98">
        <v>0.43700464025890495</v>
      </c>
      <c r="H301" s="98">
        <v>1.5331136026226448</v>
      </c>
      <c r="I301" s="98">
        <v>0.37349724889428459</v>
      </c>
      <c r="J301" s="98">
        <v>2.5066474758887494</v>
      </c>
      <c r="K301" s="98">
        <v>6.9398776565743585</v>
      </c>
      <c r="L301" s="98">
        <v>4.0864538796115166</v>
      </c>
      <c r="M301" s="98">
        <v>1.4261832740849125</v>
      </c>
      <c r="N301" s="98">
        <v>1.4091233756442685</v>
      </c>
      <c r="O301" s="98">
        <v>3.323513707722793</v>
      </c>
      <c r="P301" s="98">
        <v>4.207640654741593</v>
      </c>
      <c r="Q301" s="98">
        <v>5.099507358033649</v>
      </c>
      <c r="R301" s="98">
        <v>12.817837105008307</v>
      </c>
      <c r="S301" s="98">
        <v>11.158731289620366</v>
      </c>
      <c r="T301" s="98">
        <v>14.213848384598254</v>
      </c>
      <c r="U301" s="98">
        <v>20.028343589671053</v>
      </c>
      <c r="V301" s="98">
        <v>21.991220367156053</v>
      </c>
      <c r="W301" s="98">
        <v>26.190854473529832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0.49576079799688005</v>
      </c>
      <c r="D302" s="122">
        <v>0.76195464660984058</v>
      </c>
      <c r="E302" s="122">
        <v>1.4205157807744222</v>
      </c>
      <c r="F302" s="122">
        <v>2.8946015673954033</v>
      </c>
      <c r="G302" s="122">
        <v>5.0132442785810438</v>
      </c>
      <c r="H302" s="122">
        <v>10.639046117108162</v>
      </c>
      <c r="I302" s="122">
        <v>11.466311926362305</v>
      </c>
      <c r="J302" s="122">
        <v>14.817213739944334</v>
      </c>
      <c r="K302" s="122">
        <v>10.688441865187318</v>
      </c>
      <c r="L302" s="122">
        <v>11.155683111540274</v>
      </c>
      <c r="M302" s="122">
        <v>5.8705942623439116</v>
      </c>
      <c r="N302" s="122">
        <v>6.779655697158768</v>
      </c>
      <c r="O302" s="122">
        <v>8.4599489540264869</v>
      </c>
      <c r="P302" s="122">
        <v>21.681022968220333</v>
      </c>
      <c r="Q302" s="122">
        <v>18.051854738910286</v>
      </c>
      <c r="R302" s="122">
        <v>15.96806320255204</v>
      </c>
      <c r="S302" s="122">
        <v>14.468308567681104</v>
      </c>
      <c r="T302" s="122">
        <v>18.508164550847358</v>
      </c>
      <c r="U302" s="122">
        <v>21.985205728991588</v>
      </c>
      <c r="V302" s="122">
        <v>25.404652468708193</v>
      </c>
      <c r="W302" s="122">
        <v>25.378170863126037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5.3682957084102305E-2</v>
      </c>
      <c r="D303" s="98">
        <v>6.3431075425376446E-2</v>
      </c>
      <c r="E303" s="98">
        <v>0.10765892691372075</v>
      </c>
      <c r="F303" s="98">
        <v>0.255795041307735</v>
      </c>
      <c r="G303" s="98">
        <v>0.48932794650760125</v>
      </c>
      <c r="H303" s="98">
        <v>0.8091688524999453</v>
      </c>
      <c r="I303" s="98">
        <v>0.74080576804956322</v>
      </c>
      <c r="J303" s="98">
        <v>0.57497862031068758</v>
      </c>
      <c r="K303" s="98">
        <v>0.65131929133801725</v>
      </c>
      <c r="L303" s="98">
        <v>0.44673064740399815</v>
      </c>
      <c r="M303" s="98">
        <v>0.2429648109051708</v>
      </c>
      <c r="N303" s="98">
        <v>0.24784252276949084</v>
      </c>
      <c r="O303" s="98">
        <v>0.32265792679300193</v>
      </c>
      <c r="P303" s="98">
        <v>0.85551302676048691</v>
      </c>
      <c r="Q303" s="98">
        <v>0.64268707874677589</v>
      </c>
      <c r="R303" s="98">
        <v>0.55166699020862953</v>
      </c>
      <c r="S303" s="98">
        <v>0.53578908359968147</v>
      </c>
      <c r="T303" s="98">
        <v>0.61604214409074154</v>
      </c>
      <c r="U303" s="98">
        <v>0.66899317766317878</v>
      </c>
      <c r="V303" s="98">
        <v>0.76700808625080807</v>
      </c>
      <c r="W303" s="98">
        <v>1.0362455961726722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1.5649710726979858E-4</v>
      </c>
      <c r="G304" s="98">
        <v>3.0792730230414054E-4</v>
      </c>
      <c r="H304" s="98">
        <v>5.3134406072714217E-4</v>
      </c>
      <c r="I304" s="98">
        <v>1.0337498783042835E-3</v>
      </c>
      <c r="J304" s="98">
        <v>3.7795533725661643E-4</v>
      </c>
      <c r="K304" s="98">
        <v>1.0782644221051865E-3</v>
      </c>
      <c r="L304" s="98">
        <v>1.1465347533233525E-3</v>
      </c>
      <c r="M304" s="98">
        <v>5.3258249510257599E-4</v>
      </c>
      <c r="N304" s="98">
        <v>0</v>
      </c>
      <c r="O304" s="98">
        <v>0</v>
      </c>
      <c r="P304" s="98">
        <v>2.0804925986131293E-3</v>
      </c>
      <c r="Q304" s="98">
        <v>7.2188297864773357E-4</v>
      </c>
      <c r="R304" s="98">
        <v>1.0135292737369751E-3</v>
      </c>
      <c r="S304" s="98">
        <v>9.8216246485872938E-4</v>
      </c>
      <c r="T304" s="98">
        <v>1.526501711071888E-3</v>
      </c>
      <c r="U304" s="98">
        <v>7.8237491743719659E-4</v>
      </c>
      <c r="V304" s="98">
        <v>4.0050071911458432E-4</v>
      </c>
      <c r="W304" s="98">
        <v>2.3787744188351004E-3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3.6535905060807774E-5</v>
      </c>
      <c r="G305" s="101">
        <v>6.5856268199963256E-5</v>
      </c>
      <c r="H305" s="101">
        <v>1.0861269748891971E-4</v>
      </c>
      <c r="I305" s="101">
        <v>2.5556832166655468E-4</v>
      </c>
      <c r="J305" s="101">
        <v>8.6545960374393067E-5</v>
      </c>
      <c r="K305" s="101">
        <v>2.2691437176015371E-4</v>
      </c>
      <c r="L305" s="101">
        <v>5.1678254446486092E-4</v>
      </c>
      <c r="M305" s="101">
        <v>1.0658395908035084E-4</v>
      </c>
      <c r="N305" s="101">
        <v>0</v>
      </c>
      <c r="O305" s="101">
        <v>0</v>
      </c>
      <c r="P305" s="101">
        <v>3.9684244239595738E-4</v>
      </c>
      <c r="Q305" s="101">
        <v>1.5818376569346068E-4</v>
      </c>
      <c r="R305" s="101">
        <v>2.0626826158517592E-4</v>
      </c>
      <c r="S305" s="101">
        <v>2.249633159551134E-4</v>
      </c>
      <c r="T305" s="101">
        <v>3.4841843147474452E-4</v>
      </c>
      <c r="U305" s="101">
        <v>1.6478977924453279E-4</v>
      </c>
      <c r="V305" s="101">
        <v>8.7689164803542104E-5</v>
      </c>
      <c r="W305" s="101">
        <v>5.3391611980236849E-4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1.1996120220899082E-4</v>
      </c>
      <c r="G306" s="104">
        <v>2.4207103410417731E-4</v>
      </c>
      <c r="H306" s="104">
        <v>4.2273136323822246E-4</v>
      </c>
      <c r="I306" s="104">
        <v>7.7818155663772872E-4</v>
      </c>
      <c r="J306" s="104">
        <v>2.9140937688222336E-4</v>
      </c>
      <c r="K306" s="104">
        <v>8.5135005034503279E-4</v>
      </c>
      <c r="L306" s="104">
        <v>6.2975220885849162E-4</v>
      </c>
      <c r="M306" s="104">
        <v>4.2599853602222516E-4</v>
      </c>
      <c r="N306" s="104">
        <v>0</v>
      </c>
      <c r="O306" s="104">
        <v>0</v>
      </c>
      <c r="P306" s="104">
        <v>1.6836501562171721E-3</v>
      </c>
      <c r="Q306" s="104">
        <v>5.6369921295427289E-4</v>
      </c>
      <c r="R306" s="104">
        <v>8.0726101215179919E-4</v>
      </c>
      <c r="S306" s="104">
        <v>7.5719914890361607E-4</v>
      </c>
      <c r="T306" s="104">
        <v>1.1780832795971435E-3</v>
      </c>
      <c r="U306" s="104">
        <v>6.1758513819266383E-4</v>
      </c>
      <c r="V306" s="104">
        <v>3.1281155431104219E-4</v>
      </c>
      <c r="W306" s="104">
        <v>1.8448582990327322E-3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0.42941964609492189</v>
      </c>
      <c r="D307" s="101">
        <v>0.67938930152717913</v>
      </c>
      <c r="E307" s="101">
        <v>1.2627952036031662</v>
      </c>
      <c r="F307" s="101">
        <v>2.5313261735415225</v>
      </c>
      <c r="G307" s="101">
        <v>4.2953502601920741</v>
      </c>
      <c r="H307" s="101">
        <v>9.1470049162960532</v>
      </c>
      <c r="I307" s="101">
        <v>9.6203543351890737</v>
      </c>
      <c r="J307" s="101">
        <v>13.073659118486539</v>
      </c>
      <c r="K307" s="101">
        <v>9.0174190279074207</v>
      </c>
      <c r="L307" s="101">
        <v>8.6317325571089878</v>
      </c>
      <c r="M307" s="101">
        <v>4.7444723496825221</v>
      </c>
      <c r="N307" s="101">
        <v>5.8709367032465911</v>
      </c>
      <c r="O307" s="101">
        <v>7.5377399703649237</v>
      </c>
      <c r="P307" s="101">
        <v>18.167952051637261</v>
      </c>
      <c r="Q307" s="101">
        <v>15.203498701084877</v>
      </c>
      <c r="R307" s="101">
        <v>13.273480944029194</v>
      </c>
      <c r="S307" s="101">
        <v>12.106295108491549</v>
      </c>
      <c r="T307" s="101">
        <v>14.564828617345407</v>
      </c>
      <c r="U307" s="101">
        <v>18.119415302353932</v>
      </c>
      <c r="V307" s="101">
        <v>22.050901307410154</v>
      </c>
      <c r="W307" s="101">
        <v>20.496204137495255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1.2658194817855854E-2</v>
      </c>
      <c r="D308" s="104">
        <v>1.9134269657285041E-2</v>
      </c>
      <c r="E308" s="104">
        <v>5.006165025753536E-2</v>
      </c>
      <c r="F308" s="104">
        <v>0.10732385543887603</v>
      </c>
      <c r="G308" s="104">
        <v>0.22825814457906415</v>
      </c>
      <c r="H308" s="104">
        <v>0.68234100425143662</v>
      </c>
      <c r="I308" s="104">
        <v>1.1041180732453633</v>
      </c>
      <c r="J308" s="104">
        <v>1.1681980458098506</v>
      </c>
      <c r="K308" s="104">
        <v>1.0186252815197741</v>
      </c>
      <c r="L308" s="104">
        <v>2.0760733722739628</v>
      </c>
      <c r="M308" s="104">
        <v>0.88262451926111551</v>
      </c>
      <c r="N308" s="104">
        <v>0.66087647114268611</v>
      </c>
      <c r="O308" s="104">
        <v>0.59955105686856225</v>
      </c>
      <c r="P308" s="104">
        <v>2.6554773972239731</v>
      </c>
      <c r="Q308" s="104">
        <v>2.2049470760999874</v>
      </c>
      <c r="R308" s="104">
        <v>2.1419017390404793</v>
      </c>
      <c r="S308" s="104">
        <v>1.8252422131250143</v>
      </c>
      <c r="T308" s="104">
        <v>3.3257672877001361</v>
      </c>
      <c r="U308" s="104">
        <v>3.1960148740570373</v>
      </c>
      <c r="V308" s="104">
        <v>2.5863425743281168</v>
      </c>
      <c r="W308" s="104">
        <v>3.8433423550392765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2.9910378805943737E-3</v>
      </c>
      <c r="D309" s="98">
        <v>4.1248167014887897E-3</v>
      </c>
      <c r="E309" s="98">
        <v>1.2021744248389268E-2</v>
      </c>
      <c r="F309" s="98">
        <v>2.5059878350264769E-2</v>
      </c>
      <c r="G309" s="98">
        <v>4.8788355739976259E-2</v>
      </c>
      <c r="H309" s="98">
        <v>0.13941067652700456</v>
      </c>
      <c r="I309" s="98">
        <v>0.27297698160310419</v>
      </c>
      <c r="J309" s="98">
        <v>0.26773812637716993</v>
      </c>
      <c r="K309" s="98">
        <v>0.21399358077899475</v>
      </c>
      <c r="L309" s="98">
        <v>0.9357356834172148</v>
      </c>
      <c r="M309" s="98">
        <v>0.17627453965523396</v>
      </c>
      <c r="N309" s="98">
        <v>0.16743331759983246</v>
      </c>
      <c r="O309" s="98">
        <v>0.15841329946958088</v>
      </c>
      <c r="P309" s="98">
        <v>0.50585224943313312</v>
      </c>
      <c r="Q309" s="98">
        <v>0.48360466013971781</v>
      </c>
      <c r="R309" s="98">
        <v>0.4360952780777001</v>
      </c>
      <c r="S309" s="98">
        <v>0.4182991012101529</v>
      </c>
      <c r="T309" s="98">
        <v>0.75939203173091452</v>
      </c>
      <c r="U309" s="98">
        <v>0.67388584650627836</v>
      </c>
      <c r="V309" s="98">
        <v>0.56668005144213274</v>
      </c>
      <c r="W309" s="98">
        <v>0.8626855074403853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9.6671569372614799E-3</v>
      </c>
      <c r="D310" s="98">
        <v>1.5009452955796252E-2</v>
      </c>
      <c r="E310" s="98">
        <v>3.8039906009146092E-2</v>
      </c>
      <c r="F310" s="98">
        <v>8.2263977088611259E-2</v>
      </c>
      <c r="G310" s="98">
        <v>0.1794697888390879</v>
      </c>
      <c r="H310" s="98">
        <v>0.54293032772443206</v>
      </c>
      <c r="I310" s="98">
        <v>0.83114109164225913</v>
      </c>
      <c r="J310" s="98">
        <v>0.90045991943268067</v>
      </c>
      <c r="K310" s="98">
        <v>0.80463170074077928</v>
      </c>
      <c r="L310" s="98">
        <v>1.1403376888567482</v>
      </c>
      <c r="M310" s="98">
        <v>0.70634997960588153</v>
      </c>
      <c r="N310" s="98">
        <v>0.49344315354285367</v>
      </c>
      <c r="O310" s="98">
        <v>0.44113775739898137</v>
      </c>
      <c r="P310" s="98">
        <v>2.1496251477908399</v>
      </c>
      <c r="Q310" s="98">
        <v>1.7213424159602697</v>
      </c>
      <c r="R310" s="98">
        <v>1.7058064609627794</v>
      </c>
      <c r="S310" s="98">
        <v>1.4069431119148614</v>
      </c>
      <c r="T310" s="98">
        <v>2.5663752559692217</v>
      </c>
      <c r="U310" s="98">
        <v>2.5221290275507591</v>
      </c>
      <c r="V310" s="98">
        <v>2.0196625228859841</v>
      </c>
      <c r="W310" s="98">
        <v>2.9806568475988913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0.32321264890102869</v>
      </c>
      <c r="D311" s="122">
        <v>0.50133794207425064</v>
      </c>
      <c r="E311" s="122">
        <v>0.85869273360776499</v>
      </c>
      <c r="F311" s="122">
        <v>1.5719046776812342</v>
      </c>
      <c r="G311" s="122">
        <v>2.9982489499982639</v>
      </c>
      <c r="H311" s="122">
        <v>6.282259087844924</v>
      </c>
      <c r="I311" s="122">
        <v>7.0165153057579808</v>
      </c>
      <c r="J311" s="122">
        <v>9.0941762337611394</v>
      </c>
      <c r="K311" s="122">
        <v>5.7685716092517367</v>
      </c>
      <c r="L311" s="122">
        <v>6.9368692870894879</v>
      </c>
      <c r="M311" s="122">
        <v>3.3690846131331806</v>
      </c>
      <c r="N311" s="122">
        <v>3.8634903889532044</v>
      </c>
      <c r="O311" s="122">
        <v>4.68851114600439</v>
      </c>
      <c r="P311" s="122">
        <v>11.715332103570692</v>
      </c>
      <c r="Q311" s="122">
        <v>9.7420461038485922</v>
      </c>
      <c r="R311" s="122">
        <v>8.3153713881570503</v>
      </c>
      <c r="S311" s="122">
        <v>7.5285942507136223</v>
      </c>
      <c r="T311" s="122">
        <v>9.521696008084497</v>
      </c>
      <c r="U311" s="122">
        <v>11.275672703856214</v>
      </c>
      <c r="V311" s="122">
        <v>13.094607052286058</v>
      </c>
      <c r="W311" s="122">
        <v>12.70673142357041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0.13651440270884502</v>
      </c>
      <c r="D312" s="98">
        <v>0.23052236672692278</v>
      </c>
      <c r="E312" s="98">
        <v>0.38207848227738006</v>
      </c>
      <c r="F312" s="98">
        <v>0.83647484512588988</v>
      </c>
      <c r="G312" s="98">
        <v>1.2862566232583124</v>
      </c>
      <c r="H312" s="98">
        <v>2.2674244052553876</v>
      </c>
      <c r="I312" s="98">
        <v>2.5949592820711316</v>
      </c>
      <c r="J312" s="98">
        <v>2.7701780243419059</v>
      </c>
      <c r="K312" s="98">
        <v>2.3274756844076947</v>
      </c>
      <c r="L312" s="98">
        <v>2.3866671626049953</v>
      </c>
      <c r="M312" s="98">
        <v>1.2639924322467442</v>
      </c>
      <c r="N312" s="98">
        <v>1.2594068281598603</v>
      </c>
      <c r="O312" s="98">
        <v>1.4693210791246132</v>
      </c>
      <c r="P312" s="98">
        <v>3.9133178133931663</v>
      </c>
      <c r="Q312" s="98">
        <v>2.7319334840297649</v>
      </c>
      <c r="R312" s="98">
        <v>1.7482914304535162</v>
      </c>
      <c r="S312" s="98">
        <v>1.8129555674480675</v>
      </c>
      <c r="T312" s="98">
        <v>2.4253979132990056</v>
      </c>
      <c r="U312" s="98">
        <v>2.7837712306556575</v>
      </c>
      <c r="V312" s="98">
        <v>3.1451989785211061</v>
      </c>
      <c r="W312" s="98">
        <v>2.8312284713433331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0.18669824619218367</v>
      </c>
      <c r="D313" s="33">
        <v>0.27081557534732786</v>
      </c>
      <c r="E313" s="33">
        <v>0.47661425133038493</v>
      </c>
      <c r="F313" s="33">
        <v>0.73542983255534444</v>
      </c>
      <c r="G313" s="33">
        <v>1.7119923267399515</v>
      </c>
      <c r="H313" s="33">
        <v>4.0148346825895365</v>
      </c>
      <c r="I313" s="33">
        <v>4.4215560236868487</v>
      </c>
      <c r="J313" s="33">
        <v>6.3239982094192344</v>
      </c>
      <c r="K313" s="33">
        <v>3.4410959248440416</v>
      </c>
      <c r="L313" s="33">
        <v>4.5502021244844926</v>
      </c>
      <c r="M313" s="33">
        <v>2.1050921808864365</v>
      </c>
      <c r="N313" s="33">
        <v>2.6040835607933439</v>
      </c>
      <c r="O313" s="33">
        <v>3.219190066879777</v>
      </c>
      <c r="P313" s="33">
        <v>7.8020142901775262</v>
      </c>
      <c r="Q313" s="33">
        <v>7.0101126198188277</v>
      </c>
      <c r="R313" s="33">
        <v>6.5670799577035348</v>
      </c>
      <c r="S313" s="33">
        <v>5.7156386832655546</v>
      </c>
      <c r="T313" s="33">
        <v>7.0962980947854906</v>
      </c>
      <c r="U313" s="33">
        <v>8.4919014732005564</v>
      </c>
      <c r="V313" s="33">
        <v>9.9494080737649515</v>
      </c>
      <c r="W313" s="33">
        <v>9.8755029522270767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1.3312948049547022</v>
      </c>
      <c r="D315" s="154">
        <f t="shared" si="118"/>
        <v>1.3922310084077585</v>
      </c>
      <c r="E315" s="154">
        <f t="shared" si="118"/>
        <v>1.4436382876309728</v>
      </c>
      <c r="F315" s="154">
        <f t="shared" si="118"/>
        <v>1.4388499666023964</v>
      </c>
      <c r="G315" s="154">
        <f t="shared" si="118"/>
        <v>1.5615555281158067</v>
      </c>
      <c r="H315" s="154">
        <f t="shared" si="118"/>
        <v>1.6455246798109282</v>
      </c>
      <c r="I315" s="154">
        <f t="shared" si="118"/>
        <v>1.688774432965729</v>
      </c>
      <c r="J315" s="154">
        <f t="shared" si="118"/>
        <v>1.7893251470639888</v>
      </c>
      <c r="K315" s="154">
        <f t="shared" si="118"/>
        <v>1.9281926003083292</v>
      </c>
      <c r="L315" s="154">
        <f t="shared" si="118"/>
        <v>1.9651649261098814</v>
      </c>
      <c r="M315" s="154">
        <f t="shared" si="118"/>
        <v>1.8821468742898173</v>
      </c>
      <c r="N315" s="154">
        <f t="shared" si="118"/>
        <v>1.9722042249987124</v>
      </c>
      <c r="O315" s="154">
        <f t="shared" si="118"/>
        <v>2.0600696681542474</v>
      </c>
      <c r="P315" s="154">
        <f t="shared" si="118"/>
        <v>2.0339706086115861</v>
      </c>
      <c r="Q315" s="154">
        <f t="shared" si="118"/>
        <v>2.0985187236701597</v>
      </c>
      <c r="R315" s="154">
        <f t="shared" ref="R315:V315" si="119">IF(R297=0,"",R297/R279)</f>
        <v>2.2257059532993679</v>
      </c>
      <c r="S315" s="154">
        <f t="shared" si="119"/>
        <v>2.162448948851543</v>
      </c>
      <c r="T315" s="154">
        <f t="shared" si="119"/>
        <v>2.1387595693780548</v>
      </c>
      <c r="U315" s="154">
        <f t="shared" si="119"/>
        <v>2.1670612181942319</v>
      </c>
      <c r="V315" s="154">
        <f t="shared" si="119"/>
        <v>2.0789258626266389</v>
      </c>
      <c r="W315" s="154">
        <f t="shared" ref="W315" si="120">IF(W297=0,"",W297/W279)</f>
        <v>2.2284637286450146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1.5454723457059794</v>
      </c>
      <c r="D316" s="155">
        <f t="shared" si="121"/>
        <v>1.6555480494285584</v>
      </c>
      <c r="E316" s="155">
        <f t="shared" si="121"/>
        <v>1.7687763396521925</v>
      </c>
      <c r="F316" s="155">
        <f t="shared" si="121"/>
        <v>1.8846865436777034</v>
      </c>
      <c r="G316" s="155">
        <f t="shared" si="121"/>
        <v>2.0036696911734206</v>
      </c>
      <c r="H316" s="155">
        <f t="shared" si="121"/>
        <v>2.1256519987927227</v>
      </c>
      <c r="I316" s="155">
        <f t="shared" si="121"/>
        <v>2.2507028116578445</v>
      </c>
      <c r="J316" s="155">
        <f t="shared" si="121"/>
        <v>2.3791663572096655</v>
      </c>
      <c r="K316" s="155">
        <f t="shared" si="121"/>
        <v>2.5112973901028632</v>
      </c>
      <c r="L316" s="155">
        <f t="shared" si="121"/>
        <v>2.6470953664832422</v>
      </c>
      <c r="M316" s="155">
        <f t="shared" si="121"/>
        <v>2.7964159407307934</v>
      </c>
      <c r="N316" s="155">
        <f t="shared" si="121"/>
        <v>2.961762760492638</v>
      </c>
      <c r="O316" s="155">
        <f t="shared" si="121"/>
        <v>3.1414650594436053</v>
      </c>
      <c r="P316" s="155">
        <f t="shared" si="121"/>
        <v>3.3218412443310679</v>
      </c>
      <c r="Q316" s="155">
        <f t="shared" si="121"/>
        <v>3.4697023345572329</v>
      </c>
      <c r="R316" s="155">
        <f t="shared" ref="R316:V316" si="122">IF(R298=0,"",R298/R280)</f>
        <v>3.5298835154167167</v>
      </c>
      <c r="S316" s="155">
        <f t="shared" si="122"/>
        <v>3.5679758408640105</v>
      </c>
      <c r="T316" s="155">
        <f t="shared" si="122"/>
        <v>3.5924069619306644</v>
      </c>
      <c r="U316" s="155">
        <f t="shared" si="122"/>
        <v>3.6118507834253384</v>
      </c>
      <c r="V316" s="155">
        <f t="shared" si="122"/>
        <v>3.6353219237170293</v>
      </c>
      <c r="W316" s="155">
        <f t="shared" ref="W316" si="123">IF(W298=0,"",W298/W280)</f>
        <v>3.6621542373014204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1.5454723457059794</v>
      </c>
      <c r="D317" s="156">
        <f t="shared" si="124"/>
        <v>1.6555480494285584</v>
      </c>
      <c r="E317" s="156">
        <f t="shared" si="124"/>
        <v>1.7687763396521925</v>
      </c>
      <c r="F317" s="156">
        <f t="shared" si="124"/>
        <v>1.8846865436777034</v>
      </c>
      <c r="G317" s="156">
        <f t="shared" si="124"/>
        <v>2.0036696911734206</v>
      </c>
      <c r="H317" s="156">
        <f t="shared" si="124"/>
        <v>2.1256519987927227</v>
      </c>
      <c r="I317" s="156">
        <f t="shared" si="124"/>
        <v>2.2507028116578445</v>
      </c>
      <c r="J317" s="156">
        <f t="shared" si="124"/>
        <v>2.3791663572096655</v>
      </c>
      <c r="K317" s="156">
        <f t="shared" si="124"/>
        <v>2.5112973901028632</v>
      </c>
      <c r="L317" s="156">
        <f t="shared" si="124"/>
        <v>2.6470953664832422</v>
      </c>
      <c r="M317" s="156">
        <f t="shared" si="124"/>
        <v>2.7964159407307934</v>
      </c>
      <c r="N317" s="156">
        <f t="shared" si="124"/>
        <v>2.961762760492638</v>
      </c>
      <c r="O317" s="156">
        <f t="shared" si="124"/>
        <v>3.1414650594436053</v>
      </c>
      <c r="P317" s="156">
        <f t="shared" si="124"/>
        <v>3.3218412443310679</v>
      </c>
      <c r="Q317" s="156">
        <f t="shared" si="124"/>
        <v>3.4697023345572329</v>
      </c>
      <c r="R317" s="156">
        <f t="shared" ref="R317:V317" si="125">IF(R299=0,"",R299/R281)</f>
        <v>3.5298835154167167</v>
      </c>
      <c r="S317" s="156">
        <f t="shared" si="125"/>
        <v>3.5679758408640105</v>
      </c>
      <c r="T317" s="156">
        <f t="shared" si="125"/>
        <v>3.5924069619306644</v>
      </c>
      <c r="U317" s="156">
        <f t="shared" si="125"/>
        <v>3.6118507834253384</v>
      </c>
      <c r="V317" s="156">
        <f t="shared" si="125"/>
        <v>3.6353219237170293</v>
      </c>
      <c r="W317" s="156">
        <f t="shared" ref="W317" si="126">IF(W299=0,"",W299/W281)</f>
        <v>3.6621542373014204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2.3882884581131583</v>
      </c>
      <c r="E318" s="155">
        <f t="shared" si="127"/>
        <v>2.4659894526147763</v>
      </c>
      <c r="F318" s="155">
        <f t="shared" si="127"/>
        <v>2.5437738957526972</v>
      </c>
      <c r="G318" s="155">
        <f t="shared" si="127"/>
        <v>2.6222974835940267</v>
      </c>
      <c r="H318" s="155">
        <f t="shared" si="127"/>
        <v>2.7014757060724404</v>
      </c>
      <c r="I318" s="155">
        <f t="shared" si="127"/>
        <v>2.7814656975756371</v>
      </c>
      <c r="J318" s="155">
        <f t="shared" si="127"/>
        <v>2.8629210660781266</v>
      </c>
      <c r="K318" s="155">
        <f t="shared" si="127"/>
        <v>2.946391379122828</v>
      </c>
      <c r="L318" s="155">
        <f t="shared" si="127"/>
        <v>3.0320125140666656</v>
      </c>
      <c r="M318" s="155">
        <f t="shared" si="127"/>
        <v>3.1342788917789277</v>
      </c>
      <c r="N318" s="155">
        <f t="shared" si="127"/>
        <v>3.257933957050779</v>
      </c>
      <c r="O318" s="155">
        <f t="shared" si="127"/>
        <v>3.4056001129526141</v>
      </c>
      <c r="P318" s="155">
        <f t="shared" si="127"/>
        <v>3.5657408793193217</v>
      </c>
      <c r="Q318" s="155">
        <f t="shared" si="127"/>
        <v>3.7033632254105058</v>
      </c>
      <c r="R318" s="155">
        <f t="shared" ref="R318:V318" si="128">IF(R300=0,"",R300/R282)</f>
        <v>3.7897017350017492</v>
      </c>
      <c r="S318" s="155">
        <f t="shared" si="128"/>
        <v>3.858422949467109</v>
      </c>
      <c r="T318" s="155">
        <f t="shared" si="128"/>
        <v>3.9158421401736394</v>
      </c>
      <c r="U318" s="155">
        <f t="shared" si="128"/>
        <v>3.9681149469287029</v>
      </c>
      <c r="V318" s="155">
        <f t="shared" si="128"/>
        <v>4.0214127916716489</v>
      </c>
      <c r="W318" s="155">
        <f t="shared" ref="W318" si="129">IF(W300=0,"",W300/W282)</f>
        <v>4.0735921261693395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2.3882884581131583</v>
      </c>
      <c r="E319" s="156">
        <f t="shared" si="130"/>
        <v>2.4659894526147763</v>
      </c>
      <c r="F319" s="156">
        <f t="shared" si="130"/>
        <v>2.5437738957526972</v>
      </c>
      <c r="G319" s="156">
        <f t="shared" si="130"/>
        <v>2.6222974835940267</v>
      </c>
      <c r="H319" s="156">
        <f t="shared" si="130"/>
        <v>2.7014757060724404</v>
      </c>
      <c r="I319" s="156">
        <f t="shared" si="130"/>
        <v>2.7814656975756371</v>
      </c>
      <c r="J319" s="156">
        <f t="shared" si="130"/>
        <v>2.8629210660781266</v>
      </c>
      <c r="K319" s="156">
        <f t="shared" si="130"/>
        <v>2.946391379122828</v>
      </c>
      <c r="L319" s="156">
        <f t="shared" si="130"/>
        <v>3.0320125140666656</v>
      </c>
      <c r="M319" s="156">
        <f t="shared" si="130"/>
        <v>3.1342788917789277</v>
      </c>
      <c r="N319" s="156">
        <f t="shared" si="130"/>
        <v>3.257933957050779</v>
      </c>
      <c r="O319" s="156">
        <f t="shared" si="130"/>
        <v>3.4056001129526141</v>
      </c>
      <c r="P319" s="156">
        <f t="shared" si="130"/>
        <v>3.5657408793193217</v>
      </c>
      <c r="Q319" s="156">
        <f t="shared" si="130"/>
        <v>3.7033632254105058</v>
      </c>
      <c r="R319" s="156">
        <f t="shared" ref="R319:V319" si="131">IF(R301=0,"",R301/R283)</f>
        <v>3.7897017350017492</v>
      </c>
      <c r="S319" s="156">
        <f t="shared" si="131"/>
        <v>3.858422949467109</v>
      </c>
      <c r="T319" s="156">
        <f t="shared" si="131"/>
        <v>3.9158421401736394</v>
      </c>
      <c r="U319" s="156">
        <f t="shared" si="131"/>
        <v>3.9681149469287029</v>
      </c>
      <c r="V319" s="156">
        <f t="shared" si="131"/>
        <v>4.0214127916716489</v>
      </c>
      <c r="W319" s="156">
        <f t="shared" ref="W319" si="132">IF(W301=0,"",W301/W283)</f>
        <v>4.0735921261693395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0.69730804731673757</v>
      </c>
      <c r="D320" s="155">
        <f t="shared" si="133"/>
        <v>0.70053970842120916</v>
      </c>
      <c r="E320" s="155">
        <f t="shared" si="133"/>
        <v>0.70379614016248404</v>
      </c>
      <c r="F320" s="155">
        <f t="shared" si="133"/>
        <v>0.70427287362435353</v>
      </c>
      <c r="G320" s="155">
        <f t="shared" si="133"/>
        <v>0.70631799615902602</v>
      </c>
      <c r="H320" s="155">
        <f t="shared" si="133"/>
        <v>0.71258666550737437</v>
      </c>
      <c r="I320" s="155">
        <f t="shared" si="133"/>
        <v>0.7194481564032531</v>
      </c>
      <c r="J320" s="155">
        <f t="shared" si="133"/>
        <v>0.72056051674673038</v>
      </c>
      <c r="K320" s="155">
        <f t="shared" si="133"/>
        <v>0.72367682747399387</v>
      </c>
      <c r="L320" s="155">
        <f t="shared" si="133"/>
        <v>0.73297719215475288</v>
      </c>
      <c r="M320" s="155">
        <f t="shared" si="133"/>
        <v>0.74035238954570404</v>
      </c>
      <c r="N320" s="155">
        <f t="shared" si="133"/>
        <v>0.7363859297677442</v>
      </c>
      <c r="O320" s="155">
        <f t="shared" si="133"/>
        <v>0.74091436514773978</v>
      </c>
      <c r="P320" s="155">
        <f t="shared" si="133"/>
        <v>0.76162925168593409</v>
      </c>
      <c r="Q320" s="155">
        <f t="shared" si="133"/>
        <v>0.77171278222012574</v>
      </c>
      <c r="R320" s="155">
        <f t="shared" ref="R320:V320" si="134">IF(R302=0,"",R302/R284)</f>
        <v>0.78156162920086414</v>
      </c>
      <c r="S320" s="155">
        <f t="shared" si="134"/>
        <v>0.78730648651714208</v>
      </c>
      <c r="T320" s="155">
        <f t="shared" si="134"/>
        <v>0.80208498730535516</v>
      </c>
      <c r="U320" s="155">
        <f t="shared" si="134"/>
        <v>0.80424077484374956</v>
      </c>
      <c r="V320" s="155">
        <f t="shared" si="134"/>
        <v>0.80394793224758743</v>
      </c>
      <c r="W320" s="155">
        <f t="shared" ref="W320" si="135">IF(W302=0,"",W302/W284)</f>
        <v>0.81538174264008567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0.62611424810164462</v>
      </c>
      <c r="D321" s="156">
        <f t="shared" si="136"/>
        <v>0.62770833744734045</v>
      </c>
      <c r="E321" s="156">
        <f t="shared" si="136"/>
        <v>0.62956631860764511</v>
      </c>
      <c r="F321" s="156">
        <f t="shared" si="136"/>
        <v>0.63146028501539631</v>
      </c>
      <c r="G321" s="156">
        <f t="shared" si="136"/>
        <v>0.63359728026253792</v>
      </c>
      <c r="H321" s="156">
        <f t="shared" si="136"/>
        <v>0.63595196484922845</v>
      </c>
      <c r="I321" s="156">
        <f t="shared" si="136"/>
        <v>0.63857535432257273</v>
      </c>
      <c r="J321" s="156">
        <f t="shared" si="136"/>
        <v>0.64167644137219104</v>
      </c>
      <c r="K321" s="156">
        <f t="shared" si="136"/>
        <v>0.6454329247558761</v>
      </c>
      <c r="L321" s="156">
        <f t="shared" si="136"/>
        <v>0.64989234617661717</v>
      </c>
      <c r="M321" s="156">
        <f t="shared" si="136"/>
        <v>0.65927155426953865</v>
      </c>
      <c r="N321" s="156">
        <f t="shared" si="136"/>
        <v>0.67490897389288607</v>
      </c>
      <c r="O321" s="156">
        <f t="shared" si="136"/>
        <v>0.69792188644685271</v>
      </c>
      <c r="P321" s="156">
        <f t="shared" si="136"/>
        <v>0.72596208019456809</v>
      </c>
      <c r="Q321" s="156">
        <f t="shared" si="136"/>
        <v>0.75142122902509423</v>
      </c>
      <c r="R321" s="156">
        <f t="shared" ref="R321:V321" si="137">IF(R303=0,"",R303/R285)</f>
        <v>0.76860303996867507</v>
      </c>
      <c r="S321" s="156">
        <f t="shared" si="137"/>
        <v>0.78516005778705333</v>
      </c>
      <c r="T321" s="156">
        <f t="shared" si="137"/>
        <v>0.8001550927923633</v>
      </c>
      <c r="U321" s="156">
        <f t="shared" si="137"/>
        <v>0.81265095529679121</v>
      </c>
      <c r="V321" s="156">
        <f t="shared" si="137"/>
        <v>0.82171045561250156</v>
      </c>
      <c r="W321" s="156">
        <f t="shared" ref="W321" si="138">IF(W303=0,"",W303/W285)</f>
        <v>0.82597193697331484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0.88008429107865271</v>
      </c>
      <c r="G322" s="156">
        <f t="shared" si="139"/>
        <v>0.88993424355021589</v>
      </c>
      <c r="H322" s="156">
        <f t="shared" si="139"/>
        <v>0.89524364166445336</v>
      </c>
      <c r="I322" s="156">
        <f t="shared" si="139"/>
        <v>0.87725023889789822</v>
      </c>
      <c r="J322" s="156">
        <f t="shared" si="139"/>
        <v>0.88662771740693558</v>
      </c>
      <c r="K322" s="156">
        <f t="shared" si="139"/>
        <v>0.8963730304716947</v>
      </c>
      <c r="L322" s="156">
        <f t="shared" si="139"/>
        <v>0.80462307195347882</v>
      </c>
      <c r="M322" s="156">
        <f t="shared" si="139"/>
        <v>0.90626452294005211</v>
      </c>
      <c r="N322" s="156" t="str">
        <f t="shared" si="139"/>
        <v/>
      </c>
      <c r="O322" s="156" t="str">
        <f t="shared" si="139"/>
        <v/>
      </c>
      <c r="P322" s="156">
        <f t="shared" si="139"/>
        <v>0.93283348838341262</v>
      </c>
      <c r="Q322" s="156">
        <f t="shared" si="139"/>
        <v>0.93240997670574155</v>
      </c>
      <c r="R322" s="156">
        <f t="shared" ref="R322:V322" si="140">IF(R304=0,"",R304/R286)</f>
        <v>0.94226680975093069</v>
      </c>
      <c r="S322" s="156">
        <f t="shared" si="140"/>
        <v>0.94102264708381356</v>
      </c>
      <c r="T322" s="156">
        <f t="shared" si="140"/>
        <v>0.94606816863772081</v>
      </c>
      <c r="U322" s="156">
        <f t="shared" si="140"/>
        <v>0.95369048469509932</v>
      </c>
      <c r="V322" s="156">
        <f t="shared" si="140"/>
        <v>0.95464834706317647</v>
      </c>
      <c r="W322" s="156">
        <f t="shared" ref="W322" si="141">IF(W304=0,"",W304/W286)</f>
        <v>0.95484492061410242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0.63146028501539631</v>
      </c>
      <c r="G323" s="157">
        <f t="shared" si="142"/>
        <v>0.63359728026253792</v>
      </c>
      <c r="H323" s="157">
        <f t="shared" si="142"/>
        <v>0.63595196484922845</v>
      </c>
      <c r="I323" s="157">
        <f t="shared" si="142"/>
        <v>0.63857535432257284</v>
      </c>
      <c r="J323" s="157">
        <f t="shared" si="142"/>
        <v>0.64167644137219104</v>
      </c>
      <c r="K323" s="157">
        <f t="shared" si="142"/>
        <v>0.6454329247558761</v>
      </c>
      <c r="L323" s="157">
        <f t="shared" si="142"/>
        <v>0.64989234617661717</v>
      </c>
      <c r="M323" s="157">
        <f t="shared" si="142"/>
        <v>0.65927155426953865</v>
      </c>
      <c r="N323" s="157" t="str">
        <f t="shared" si="142"/>
        <v/>
      </c>
      <c r="O323" s="157" t="str">
        <f t="shared" si="142"/>
        <v/>
      </c>
      <c r="P323" s="157">
        <f t="shared" si="142"/>
        <v>0.72596208019456809</v>
      </c>
      <c r="Q323" s="157">
        <f t="shared" si="142"/>
        <v>0.75142122902509423</v>
      </c>
      <c r="R323" s="157">
        <f t="shared" ref="R323:V323" si="143">IF(R305=0,"",R305/R287)</f>
        <v>0.76860303996867496</v>
      </c>
      <c r="S323" s="157">
        <f t="shared" si="143"/>
        <v>0.78516005778705333</v>
      </c>
      <c r="T323" s="157">
        <f t="shared" si="143"/>
        <v>0.8001550927923633</v>
      </c>
      <c r="U323" s="157">
        <f t="shared" si="143"/>
        <v>0.81265095529679121</v>
      </c>
      <c r="V323" s="157">
        <f t="shared" si="143"/>
        <v>0.82171045561250156</v>
      </c>
      <c r="W323" s="157">
        <f t="shared" ref="W323" si="144">IF(W305=0,"",W305/W287)</f>
        <v>0.82597193697331506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0.70247081511579812</v>
      </c>
      <c r="D325" s="157">
        <f t="shared" si="148"/>
        <v>0.70348844057628712</v>
      </c>
      <c r="E325" s="157">
        <f t="shared" si="148"/>
        <v>0.70458433582618907</v>
      </c>
      <c r="F325" s="157">
        <f t="shared" si="148"/>
        <v>0.70569075815098226</v>
      </c>
      <c r="G325" s="157">
        <f t="shared" si="148"/>
        <v>0.70686988973606046</v>
      </c>
      <c r="H325" s="157">
        <f t="shared" si="148"/>
        <v>0.70811476079447921</v>
      </c>
      <c r="I325" s="157">
        <f t="shared" si="148"/>
        <v>0.70944156630054289</v>
      </c>
      <c r="J325" s="157">
        <f t="shared" si="148"/>
        <v>0.71091513215166391</v>
      </c>
      <c r="K325" s="157">
        <f t="shared" si="148"/>
        <v>0.71259290707740297</v>
      </c>
      <c r="L325" s="157">
        <f t="shared" si="148"/>
        <v>0.71449499740075118</v>
      </c>
      <c r="M325" s="157">
        <f t="shared" si="148"/>
        <v>0.71793938394270029</v>
      </c>
      <c r="N325" s="157">
        <f t="shared" si="148"/>
        <v>0.72350516767436823</v>
      </c>
      <c r="O325" s="157">
        <f t="shared" si="148"/>
        <v>0.7319349780338259</v>
      </c>
      <c r="P325" s="157">
        <f t="shared" si="148"/>
        <v>0.74290107917385395</v>
      </c>
      <c r="Q325" s="157">
        <f t="shared" si="148"/>
        <v>0.75366146175833459</v>
      </c>
      <c r="R325" s="157">
        <f t="shared" ref="R325:V325" si="149">IF(R307=0,"",R307/R289)</f>
        <v>0.76137510309437328</v>
      </c>
      <c r="S325" s="157">
        <f t="shared" si="149"/>
        <v>0.76901269964100427</v>
      </c>
      <c r="T325" s="157">
        <f t="shared" si="149"/>
        <v>0.77641410518602594</v>
      </c>
      <c r="U325" s="157">
        <f t="shared" si="149"/>
        <v>0.78336677600770777</v>
      </c>
      <c r="V325" s="157">
        <f t="shared" si="149"/>
        <v>0.78954462748132304</v>
      </c>
      <c r="W325" s="157">
        <f t="shared" ref="W325" si="150">IF(W307=0,"",W307/W289)</f>
        <v>0.79440779091412328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0.9090240121646832</v>
      </c>
      <c r="D326" s="158">
        <f t="shared" si="151"/>
        <v>0.91670709312611809</v>
      </c>
      <c r="E326" s="158">
        <f t="shared" si="151"/>
        <v>0.9085255123163688</v>
      </c>
      <c r="F326" s="158">
        <f t="shared" si="151"/>
        <v>0.91126092247383539</v>
      </c>
      <c r="G326" s="158">
        <f t="shared" si="151"/>
        <v>0.91858056223174667</v>
      </c>
      <c r="H326" s="158">
        <f t="shared" si="151"/>
        <v>0.92232404840165894</v>
      </c>
      <c r="I326" s="158">
        <f t="shared" si="151"/>
        <v>0.90805280821404599</v>
      </c>
      <c r="J326" s="158">
        <f t="shared" si="151"/>
        <v>0.91474831649009791</v>
      </c>
      <c r="K326" s="158">
        <f t="shared" si="151"/>
        <v>0.92188755464748895</v>
      </c>
      <c r="L326" s="158">
        <f t="shared" si="151"/>
        <v>0.84738244683412878</v>
      </c>
      <c r="M326" s="158">
        <f t="shared" si="151"/>
        <v>0.92724501112004742</v>
      </c>
      <c r="N326" s="158">
        <f t="shared" si="151"/>
        <v>0.91172627662544325</v>
      </c>
      <c r="O326" s="158">
        <f t="shared" si="151"/>
        <v>0.91176960478839819</v>
      </c>
      <c r="P326" s="158">
        <f t="shared" si="151"/>
        <v>0.93815228198596401</v>
      </c>
      <c r="Q326" s="158">
        <f t="shared" si="151"/>
        <v>0.93310712461497702</v>
      </c>
      <c r="R326" s="158">
        <f t="shared" ref="R326:V326" si="152">IF(R308=0,"",R308/R290)</f>
        <v>0.94001616281212685</v>
      </c>
      <c r="S326" s="158">
        <f t="shared" si="152"/>
        <v>0.93559648097585946</v>
      </c>
      <c r="T326" s="158">
        <f t="shared" si="152"/>
        <v>0.93830243724886897</v>
      </c>
      <c r="U326" s="158">
        <f t="shared" si="152"/>
        <v>0.94490339159316517</v>
      </c>
      <c r="V326" s="158">
        <f t="shared" si="152"/>
        <v>0.94481968887303591</v>
      </c>
      <c r="W326" s="158">
        <f t="shared" ref="W326" si="153">IF(W308=0,"",W308/W290)</f>
        <v>0.94509856545235882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0.70247081511579812</v>
      </c>
      <c r="D327" s="156">
        <f t="shared" si="154"/>
        <v>0.70348844057628712</v>
      </c>
      <c r="E327" s="156">
        <f t="shared" si="154"/>
        <v>0.70458433582618907</v>
      </c>
      <c r="F327" s="156">
        <f t="shared" si="154"/>
        <v>0.70569075815098226</v>
      </c>
      <c r="G327" s="156">
        <f t="shared" si="154"/>
        <v>0.70686988973606046</v>
      </c>
      <c r="H327" s="156">
        <f t="shared" si="154"/>
        <v>0.70811476079447921</v>
      </c>
      <c r="I327" s="156">
        <f t="shared" si="154"/>
        <v>0.70944156630054278</v>
      </c>
      <c r="J327" s="156">
        <f t="shared" si="154"/>
        <v>0.71091513215166391</v>
      </c>
      <c r="K327" s="156">
        <f t="shared" si="154"/>
        <v>0.71259290707740297</v>
      </c>
      <c r="L327" s="156">
        <f t="shared" si="154"/>
        <v>0.71449499740075118</v>
      </c>
      <c r="M327" s="156">
        <f t="shared" si="154"/>
        <v>0.71793938394270029</v>
      </c>
      <c r="N327" s="156">
        <f t="shared" si="154"/>
        <v>0.72350516767436823</v>
      </c>
      <c r="O327" s="156">
        <f t="shared" si="154"/>
        <v>0.7319349780338259</v>
      </c>
      <c r="P327" s="156">
        <f t="shared" si="154"/>
        <v>0.74290107917385417</v>
      </c>
      <c r="Q327" s="156">
        <f t="shared" si="154"/>
        <v>0.75366146175833459</v>
      </c>
      <c r="R327" s="156">
        <f t="shared" ref="R327:V327" si="155">IF(R309=0,"",R309/R291)</f>
        <v>0.76137510309437328</v>
      </c>
      <c r="S327" s="156">
        <f t="shared" si="155"/>
        <v>0.76901269964100427</v>
      </c>
      <c r="T327" s="156">
        <f t="shared" si="155"/>
        <v>0.77641410518602594</v>
      </c>
      <c r="U327" s="156">
        <f t="shared" si="155"/>
        <v>0.78336677600770765</v>
      </c>
      <c r="V327" s="156">
        <f t="shared" si="155"/>
        <v>0.78954462748132304</v>
      </c>
      <c r="W327" s="156">
        <f t="shared" ref="W327" si="156">IF(W309=0,"",W309/W291)</f>
        <v>0.79440779091412328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0.70031858236510691</v>
      </c>
      <c r="D329" s="155">
        <f t="shared" si="160"/>
        <v>0.69521292126050294</v>
      </c>
      <c r="E329" s="155">
        <f t="shared" si="160"/>
        <v>0.69824117857776491</v>
      </c>
      <c r="F329" s="155">
        <f t="shared" si="160"/>
        <v>0.68544681367915383</v>
      </c>
      <c r="G329" s="155">
        <f t="shared" si="160"/>
        <v>0.70226417896748128</v>
      </c>
      <c r="H329" s="155">
        <f t="shared" si="160"/>
        <v>0.71425164870810431</v>
      </c>
      <c r="I329" s="155">
        <f t="shared" si="160"/>
        <v>0.71365664539257789</v>
      </c>
      <c r="J329" s="155">
        <f t="shared" si="160"/>
        <v>0.72583245176242228</v>
      </c>
      <c r="K329" s="155">
        <f t="shared" si="160"/>
        <v>0.70987117261110666</v>
      </c>
      <c r="L329" s="155">
        <f t="shared" si="160"/>
        <v>0.72115081837639017</v>
      </c>
      <c r="M329" s="155">
        <f t="shared" si="160"/>
        <v>0.71710495775800454</v>
      </c>
      <c r="N329" s="155">
        <f t="shared" si="160"/>
        <v>0.72780252892548059</v>
      </c>
      <c r="O329" s="155">
        <f t="shared" si="160"/>
        <v>0.73283035029943955</v>
      </c>
      <c r="P329" s="155">
        <f t="shared" si="160"/>
        <v>0.73229746357960268</v>
      </c>
      <c r="Q329" s="155">
        <f t="shared" si="160"/>
        <v>0.74771358568714186</v>
      </c>
      <c r="R329" s="155">
        <f t="shared" ref="R329:V329" si="161">IF(R311=0,"",R311/R293)</f>
        <v>0.77032340879179551</v>
      </c>
      <c r="S329" s="155">
        <f t="shared" si="161"/>
        <v>0.77225632931253274</v>
      </c>
      <c r="T329" s="155">
        <f t="shared" si="161"/>
        <v>0.77822346682768118</v>
      </c>
      <c r="U329" s="155">
        <f t="shared" si="161"/>
        <v>0.78924857257124093</v>
      </c>
      <c r="V329" s="155">
        <f t="shared" si="161"/>
        <v>0.79865881850778375</v>
      </c>
      <c r="W329" s="155">
        <f t="shared" ref="W329" si="162">IF(W311=0,"",W311/W293)</f>
        <v>0.80959601086096211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0.62051148122153987</v>
      </c>
      <c r="D330" s="156">
        <f t="shared" si="163"/>
        <v>0.62067247674575687</v>
      </c>
      <c r="E330" s="156">
        <f t="shared" si="163"/>
        <v>0.62083120174244089</v>
      </c>
      <c r="F330" s="156">
        <f t="shared" si="163"/>
        <v>0.62098961712173417</v>
      </c>
      <c r="G330" s="156">
        <f t="shared" si="163"/>
        <v>0.62114594147871971</v>
      </c>
      <c r="H330" s="156">
        <f t="shared" si="163"/>
        <v>0.62130039283468108</v>
      </c>
      <c r="I330" s="156">
        <f t="shared" si="163"/>
        <v>0.62145253225139463</v>
      </c>
      <c r="J330" s="156">
        <f t="shared" si="163"/>
        <v>0.62160056155388976</v>
      </c>
      <c r="K330" s="156">
        <f t="shared" si="163"/>
        <v>0.62174295182046524</v>
      </c>
      <c r="L330" s="156">
        <f t="shared" si="163"/>
        <v>0.62187929400188346</v>
      </c>
      <c r="M330" s="156">
        <f t="shared" si="163"/>
        <v>0.62195266414682937</v>
      </c>
      <c r="N330" s="156">
        <f t="shared" si="163"/>
        <v>0.62195266414682937</v>
      </c>
      <c r="O330" s="156">
        <f t="shared" si="163"/>
        <v>0.62195266414682937</v>
      </c>
      <c r="P330" s="156">
        <f t="shared" si="163"/>
        <v>0.62195266414682937</v>
      </c>
      <c r="Q330" s="156">
        <f t="shared" si="163"/>
        <v>0.62195266414682937</v>
      </c>
      <c r="R330" s="156">
        <f t="shared" ref="R330:V330" si="164">IF(R312=0,"",R312/R294)</f>
        <v>0.62241619459988184</v>
      </c>
      <c r="S330" s="156">
        <f t="shared" si="164"/>
        <v>0.62317417191470381</v>
      </c>
      <c r="T330" s="156">
        <f t="shared" si="164"/>
        <v>0.6240584787819955</v>
      </c>
      <c r="U330" s="156">
        <f t="shared" si="164"/>
        <v>0.62497436803740491</v>
      </c>
      <c r="V330" s="156">
        <f t="shared" si="164"/>
        <v>0.6258270925165792</v>
      </c>
      <c r="W330" s="156">
        <f t="shared" ref="W330" si="165">IF(W312=0,"",W312/W294)</f>
        <v>0.62661665221951801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0.7730158980997438</v>
      </c>
      <c r="D331" s="159">
        <f t="shared" si="166"/>
        <v>0.77437562052589448</v>
      </c>
      <c r="E331" s="159">
        <f t="shared" si="166"/>
        <v>0.77578562219164593</v>
      </c>
      <c r="F331" s="159">
        <f t="shared" si="166"/>
        <v>0.77720248011734305</v>
      </c>
      <c r="G331" s="159">
        <f t="shared" si="166"/>
        <v>0.77866564226533574</v>
      </c>
      <c r="H331" s="159">
        <f t="shared" si="166"/>
        <v>0.78017028070723315</v>
      </c>
      <c r="I331" s="159">
        <f t="shared" si="166"/>
        <v>0.78172611542211135</v>
      </c>
      <c r="J331" s="159">
        <f t="shared" si="166"/>
        <v>0.78337296573339943</v>
      </c>
      <c r="K331" s="159">
        <f t="shared" si="166"/>
        <v>0.78514468853973984</v>
      </c>
      <c r="L331" s="159">
        <f t="shared" si="166"/>
        <v>0.7870503419495819</v>
      </c>
      <c r="M331" s="159">
        <f t="shared" si="166"/>
        <v>0.78964304490911064</v>
      </c>
      <c r="N331" s="159">
        <f t="shared" si="166"/>
        <v>0.79307963633944278</v>
      </c>
      <c r="O331" s="159">
        <f t="shared" si="166"/>
        <v>0.79774146681095071</v>
      </c>
      <c r="P331" s="159">
        <f t="shared" si="166"/>
        <v>0.80382882508509612</v>
      </c>
      <c r="Q331" s="159">
        <f t="shared" si="166"/>
        <v>0.8116746188640015</v>
      </c>
      <c r="R331" s="159">
        <f t="shared" ref="R331:V331" si="167">IF(R313=0,"",R313/R295)</f>
        <v>0.82234761151953373</v>
      </c>
      <c r="S331" s="159">
        <f t="shared" si="167"/>
        <v>0.83566850461654096</v>
      </c>
      <c r="T331" s="159">
        <f t="shared" si="167"/>
        <v>0.84999062511620027</v>
      </c>
      <c r="U331" s="159">
        <f t="shared" si="167"/>
        <v>0.86366729997972902</v>
      </c>
      <c r="V331" s="159">
        <f t="shared" si="167"/>
        <v>0.87505185616832726</v>
      </c>
      <c r="W331" s="159">
        <f t="shared" ref="W331" si="168">IF(W313=0,"",W313/W295)</f>
        <v>0.8835658705515006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0.80773323773776939</v>
      </c>
      <c r="D333" s="117">
        <f t="shared" si="169"/>
        <v>1.2481763082683315</v>
      </c>
      <c r="E333" s="117">
        <f t="shared" si="169"/>
        <v>2.0776608338528981</v>
      </c>
      <c r="F333" s="117">
        <f t="shared" si="169"/>
        <v>4.6289426448112998</v>
      </c>
      <c r="G333" s="117">
        <f t="shared" si="169"/>
        <v>7.5113279587505222</v>
      </c>
      <c r="H333" s="117">
        <f t="shared" si="169"/>
        <v>13.00335846304155</v>
      </c>
      <c r="I333" s="117">
        <f t="shared" si="169"/>
        <v>14.097358491753717</v>
      </c>
      <c r="J333" s="117">
        <f t="shared" si="169"/>
        <v>14.141184442224084</v>
      </c>
      <c r="K333" s="117">
        <f t="shared" si="169"/>
        <v>12.556655906570001</v>
      </c>
      <c r="L333" s="117">
        <f t="shared" si="169"/>
        <v>11.957152658502693</v>
      </c>
      <c r="M333" s="117">
        <f t="shared" si="169"/>
        <v>6.3431153116545476</v>
      </c>
      <c r="N333" s="117">
        <f t="shared" si="169"/>
        <v>6.3197447655478163</v>
      </c>
      <c r="O333" s="117">
        <f t="shared" si="169"/>
        <v>7.4626105506733857</v>
      </c>
      <c r="P333" s="117">
        <f t="shared" si="169"/>
        <v>19.737383379458457</v>
      </c>
      <c r="Q333" s="117">
        <f t="shared" si="169"/>
        <v>13.864580645903505</v>
      </c>
      <c r="R333" s="117">
        <f t="shared" ref="R333:V333" si="170">R334+R336+R338+R347</f>
        <v>9.3176131125935555</v>
      </c>
      <c r="S333" s="117">
        <f t="shared" si="170"/>
        <v>9.4893593813500594</v>
      </c>
      <c r="T333" s="117">
        <f t="shared" si="170"/>
        <v>12.302743896385097</v>
      </c>
      <c r="U333" s="117">
        <f t="shared" si="170"/>
        <v>13.942850123850253</v>
      </c>
      <c r="V333" s="117">
        <f t="shared" si="170"/>
        <v>15.743444475487959</v>
      </c>
      <c r="W333" s="117">
        <f t="shared" ref="W333" si="171">W334+W336+W338+W347</f>
        <v>15.252846431735883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0.22651367096044608</v>
      </c>
      <c r="D338" s="122">
        <v>0.2669658756810091</v>
      </c>
      <c r="E338" s="122">
        <v>0.45177285849999288</v>
      </c>
      <c r="F338" s="122">
        <v>1.0703348881869135</v>
      </c>
      <c r="G338" s="122">
        <v>2.0405946135352964</v>
      </c>
      <c r="H338" s="122">
        <v>3.3618993612355563</v>
      </c>
      <c r="I338" s="122">
        <v>3.0658688787716111</v>
      </c>
      <c r="J338" s="122">
        <v>2.3676229528075434</v>
      </c>
      <c r="K338" s="122">
        <v>2.6668935371812754</v>
      </c>
      <c r="L338" s="122">
        <v>1.8181010016615617</v>
      </c>
      <c r="M338" s="122">
        <v>0.97404964046816911</v>
      </c>
      <c r="N338" s="122">
        <v>0.97015738304136168</v>
      </c>
      <c r="O338" s="122">
        <v>1.2213695712032697</v>
      </c>
      <c r="P338" s="122">
        <v>3.1147677717173345</v>
      </c>
      <c r="Q338" s="122">
        <v>2.2601359428631622</v>
      </c>
      <c r="R338" s="122">
        <v>1.8969191780879948</v>
      </c>
      <c r="S338" s="122">
        <v>1.8035556507133372</v>
      </c>
      <c r="T338" s="122">
        <v>2.0351357420474314</v>
      </c>
      <c r="U338" s="122">
        <v>2.1753852416599377</v>
      </c>
      <c r="V338" s="122">
        <v>2.4662798386364235</v>
      </c>
      <c r="W338" s="122">
        <v>3.3161387172555012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0.22651367096044608</v>
      </c>
      <c r="D339" s="98">
        <v>0.2669658756810091</v>
      </c>
      <c r="E339" s="98">
        <v>0.45177285849999288</v>
      </c>
      <c r="F339" s="98">
        <v>1.0701820311616623</v>
      </c>
      <c r="G339" s="98">
        <v>2.0403200167884759</v>
      </c>
      <c r="H339" s="98">
        <v>3.3614481625132231</v>
      </c>
      <c r="I339" s="98">
        <v>3.0648115587829121</v>
      </c>
      <c r="J339" s="98">
        <v>2.3672666310995467</v>
      </c>
      <c r="K339" s="98">
        <v>2.6659647366353778</v>
      </c>
      <c r="L339" s="98">
        <v>1.8160002341695249</v>
      </c>
      <c r="M339" s="98">
        <v>0.97362253111176023</v>
      </c>
      <c r="N339" s="98">
        <v>0.97015738304136168</v>
      </c>
      <c r="O339" s="98">
        <v>1.2213695712032697</v>
      </c>
      <c r="P339" s="98">
        <v>3.1133236102530257</v>
      </c>
      <c r="Q339" s="98">
        <v>2.25957979531838</v>
      </c>
      <c r="R339" s="98">
        <v>1.8962101851893056</v>
      </c>
      <c r="S339" s="98">
        <v>1.8027987043944325</v>
      </c>
      <c r="T339" s="98">
        <v>2.0339853694651828</v>
      </c>
      <c r="U339" s="98">
        <v>2.174849521738504</v>
      </c>
      <c r="V339" s="98">
        <v>2.4659979103216645</v>
      </c>
      <c r="W339" s="98">
        <v>3.314430986830998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1.5285702525118719E-4</v>
      </c>
      <c r="G340" s="98">
        <v>2.7459674682056632E-4</v>
      </c>
      <c r="H340" s="98">
        <v>4.5119872233312196E-4</v>
      </c>
      <c r="I340" s="98">
        <v>1.0573199886991186E-3</v>
      </c>
      <c r="J340" s="98">
        <v>3.5632170799682891E-4</v>
      </c>
      <c r="K340" s="98">
        <v>9.2880054589752632E-4</v>
      </c>
      <c r="L340" s="98">
        <v>2.1007674920368829E-3</v>
      </c>
      <c r="M340" s="98">
        <v>4.2710935640892419E-4</v>
      </c>
      <c r="N340" s="98">
        <v>0</v>
      </c>
      <c r="O340" s="98">
        <v>0</v>
      </c>
      <c r="P340" s="98">
        <v>1.4441614643089544E-3</v>
      </c>
      <c r="Q340" s="98">
        <v>5.5614754478228807E-4</v>
      </c>
      <c r="R340" s="98">
        <v>7.089928986890909E-4</v>
      </c>
      <c r="S340" s="98">
        <v>7.5694631890479774E-4</v>
      </c>
      <c r="T340" s="98">
        <v>1.1503725822486119E-3</v>
      </c>
      <c r="U340" s="98">
        <v>5.3571992143364969E-4</v>
      </c>
      <c r="V340" s="98">
        <v>2.8192831475922278E-4</v>
      </c>
      <c r="W340" s="98">
        <v>1.7077304245032116E-3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1.5285702525118719E-4</v>
      </c>
      <c r="G341" s="101">
        <v>2.7459674682056632E-4</v>
      </c>
      <c r="H341" s="101">
        <v>4.5119872233312196E-4</v>
      </c>
      <c r="I341" s="101">
        <v>1.0573199886991186E-3</v>
      </c>
      <c r="J341" s="101">
        <v>3.5632170799682891E-4</v>
      </c>
      <c r="K341" s="101">
        <v>9.2880054589752632E-4</v>
      </c>
      <c r="L341" s="101">
        <v>2.1007674920368829E-3</v>
      </c>
      <c r="M341" s="101">
        <v>4.2710935640892419E-4</v>
      </c>
      <c r="N341" s="101">
        <v>0</v>
      </c>
      <c r="O341" s="101">
        <v>0</v>
      </c>
      <c r="P341" s="101">
        <v>1.4441614643089544E-3</v>
      </c>
      <c r="Q341" s="101">
        <v>5.5614754478228807E-4</v>
      </c>
      <c r="R341" s="101">
        <v>7.089928986890909E-4</v>
      </c>
      <c r="S341" s="101">
        <v>7.5694631890479774E-4</v>
      </c>
      <c r="T341" s="101">
        <v>1.1503725822486119E-3</v>
      </c>
      <c r="U341" s="101">
        <v>5.3571992143364969E-4</v>
      </c>
      <c r="V341" s="101">
        <v>2.8192831475922278E-4</v>
      </c>
      <c r="W341" s="101">
        <v>1.7077304245032116E-3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0.58121956677732334</v>
      </c>
      <c r="D347" s="122">
        <v>0.98121043258732232</v>
      </c>
      <c r="E347" s="122">
        <v>1.6258879753529052</v>
      </c>
      <c r="F347" s="122">
        <v>3.5586077566243866</v>
      </c>
      <c r="G347" s="122">
        <v>5.4707333452152254</v>
      </c>
      <c r="H347" s="122">
        <v>9.6414591018059941</v>
      </c>
      <c r="I347" s="122">
        <v>11.031489612982107</v>
      </c>
      <c r="J347" s="122">
        <v>11.77356148941654</v>
      </c>
      <c r="K347" s="122">
        <v>9.8897623693887251</v>
      </c>
      <c r="L347" s="122">
        <v>10.139051656841131</v>
      </c>
      <c r="M347" s="122">
        <v>5.3690656711863785</v>
      </c>
      <c r="N347" s="122">
        <v>5.3495873825064546</v>
      </c>
      <c r="O347" s="122">
        <v>6.241240979470116</v>
      </c>
      <c r="P347" s="122">
        <v>16.622615607741121</v>
      </c>
      <c r="Q347" s="122">
        <v>11.604444703040343</v>
      </c>
      <c r="R347" s="122">
        <v>7.4206939345055609</v>
      </c>
      <c r="S347" s="122">
        <v>7.6858037306367217</v>
      </c>
      <c r="T347" s="122">
        <v>10.267608154337665</v>
      </c>
      <c r="U347" s="122">
        <v>11.767464882190316</v>
      </c>
      <c r="V347" s="122">
        <v>13.277164636851536</v>
      </c>
      <c r="W347" s="122">
        <v>11.936707714480381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0.58121956677732334</v>
      </c>
      <c r="D348" s="98">
        <v>0.98121043258732232</v>
      </c>
      <c r="E348" s="98">
        <v>1.6258879753529052</v>
      </c>
      <c r="F348" s="98">
        <v>3.5586077566243866</v>
      </c>
      <c r="G348" s="98">
        <v>5.4707333452152254</v>
      </c>
      <c r="H348" s="98">
        <v>9.6414591018059941</v>
      </c>
      <c r="I348" s="98">
        <v>11.031489612982107</v>
      </c>
      <c r="J348" s="98">
        <v>11.77356148941654</v>
      </c>
      <c r="K348" s="98">
        <v>9.8897623693887251</v>
      </c>
      <c r="L348" s="98">
        <v>10.139051656841131</v>
      </c>
      <c r="M348" s="98">
        <v>5.3690656711863785</v>
      </c>
      <c r="N348" s="98">
        <v>5.3495873825064546</v>
      </c>
      <c r="O348" s="98">
        <v>6.241240979470116</v>
      </c>
      <c r="P348" s="98">
        <v>16.622615607741121</v>
      </c>
      <c r="Q348" s="98">
        <v>11.604444703040343</v>
      </c>
      <c r="R348" s="98">
        <v>7.4206939345055609</v>
      </c>
      <c r="S348" s="98">
        <v>7.6858037306367217</v>
      </c>
      <c r="T348" s="98">
        <v>10.267608154337665</v>
      </c>
      <c r="U348" s="98">
        <v>11.767464882190316</v>
      </c>
      <c r="V348" s="98">
        <v>13.277164636851536</v>
      </c>
      <c r="W348" s="98">
        <v>11.936707714480381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8001.1594183446487</v>
      </c>
      <c r="D351" s="117">
        <f t="shared" si="174"/>
        <v>7254.0456752127257</v>
      </c>
      <c r="E351" s="117">
        <f t="shared" si="174"/>
        <v>6739.0169379453655</v>
      </c>
      <c r="F351" s="117">
        <f t="shared" si="174"/>
        <v>5397.9429236307551</v>
      </c>
      <c r="G351" s="117">
        <f t="shared" si="174"/>
        <v>5694.8656459146468</v>
      </c>
      <c r="H351" s="117">
        <f t="shared" si="174"/>
        <v>5788.8926300368767</v>
      </c>
      <c r="I351" s="117">
        <f t="shared" si="174"/>
        <v>5526.6224404424192</v>
      </c>
      <c r="J351" s="117">
        <f t="shared" si="174"/>
        <v>5704.2990131542301</v>
      </c>
      <c r="K351" s="117">
        <f t="shared" si="174"/>
        <v>5473.9717908398052</v>
      </c>
      <c r="L351" s="117">
        <f t="shared" si="174"/>
        <v>5780.4245069593298</v>
      </c>
      <c r="M351" s="117">
        <f t="shared" si="174"/>
        <v>4839.9882548258429</v>
      </c>
      <c r="N351" s="117">
        <f t="shared" si="174"/>
        <v>5116.4865720921152</v>
      </c>
      <c r="O351" s="117">
        <f t="shared" si="174"/>
        <v>5239.6579497279681</v>
      </c>
      <c r="P351" s="117">
        <f t="shared" si="174"/>
        <v>4152.5912595146447</v>
      </c>
      <c r="Q351" s="117">
        <f t="shared" si="174"/>
        <v>4235.9920515081858</v>
      </c>
      <c r="R351" s="117">
        <f t="shared" ref="R351:V351" si="175">R352+R354+R356+R365</f>
        <v>4396.471400163643</v>
      </c>
      <c r="S351" s="117">
        <f t="shared" si="175"/>
        <v>4362.0380304882856</v>
      </c>
      <c r="T351" s="117">
        <f t="shared" si="175"/>
        <v>4207.5404602537837</v>
      </c>
      <c r="U351" s="117">
        <f t="shared" si="175"/>
        <v>4166.1588088562303</v>
      </c>
      <c r="V351" s="117">
        <f t="shared" si="175"/>
        <v>4064.5110903393661</v>
      </c>
      <c r="W351" s="117">
        <f t="shared" ref="W351" si="176">W352+W354+W356+W365</f>
        <v>4205.2813053393638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5904.1947486277841</v>
      </c>
      <c r="D352" s="122">
        <f t="shared" si="177"/>
        <v>5088.6046310660104</v>
      </c>
      <c r="E352" s="122">
        <f t="shared" si="177"/>
        <v>4583.075665287889</v>
      </c>
      <c r="F352" s="122">
        <f t="shared" si="177"/>
        <v>3332.0402407633064</v>
      </c>
      <c r="G352" s="122">
        <f t="shared" si="177"/>
        <v>3714.1836581804428</v>
      </c>
      <c r="H352" s="122">
        <f t="shared" si="177"/>
        <v>3754.18952360817</v>
      </c>
      <c r="I352" s="122">
        <f t="shared" si="177"/>
        <v>3487.194999476575</v>
      </c>
      <c r="J352" s="122">
        <f t="shared" si="177"/>
        <v>3603.296434672799</v>
      </c>
      <c r="K352" s="122">
        <f t="shared" si="177"/>
        <v>3459.8163922809899</v>
      </c>
      <c r="L352" s="122">
        <f t="shared" si="177"/>
        <v>3590.6746389465084</v>
      </c>
      <c r="M352" s="122">
        <f t="shared" si="177"/>
        <v>2606.4098667811641</v>
      </c>
      <c r="N352" s="122">
        <f t="shared" si="177"/>
        <v>2767.5411982331102</v>
      </c>
      <c r="O352" s="122">
        <f t="shared" si="177"/>
        <v>2737.9633796655871</v>
      </c>
      <c r="P352" s="122">
        <f t="shared" si="177"/>
        <v>2011.6783084409101</v>
      </c>
      <c r="Q352" s="122">
        <f t="shared" si="177"/>
        <v>2001.5587467161449</v>
      </c>
      <c r="R352" s="122">
        <f t="shared" si="177"/>
        <v>2063.6158353796395</v>
      </c>
      <c r="S352" s="122">
        <f t="shared" si="177"/>
        <v>1908.7255225905703</v>
      </c>
      <c r="T352" s="122">
        <f t="shared" si="177"/>
        <v>1768.4119509645734</v>
      </c>
      <c r="U352" s="122">
        <f t="shared" si="177"/>
        <v>1729.2589562049748</v>
      </c>
      <c r="V352" s="122">
        <f t="shared" si="177"/>
        <v>1538.0573289471929</v>
      </c>
      <c r="W352" s="122">
        <f t="shared" si="177"/>
        <v>1749.5194263020251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5904.1947486277841</v>
      </c>
      <c r="D353" s="98">
        <v>5088.6046310660104</v>
      </c>
      <c r="E353" s="98">
        <v>4583.075665287889</v>
      </c>
      <c r="F353" s="98">
        <v>3332.0402407633064</v>
      </c>
      <c r="G353" s="98">
        <v>3714.1836581804428</v>
      </c>
      <c r="H353" s="98">
        <v>3754.18952360817</v>
      </c>
      <c r="I353" s="98">
        <v>3487.194999476575</v>
      </c>
      <c r="J353" s="98">
        <v>3603.296434672799</v>
      </c>
      <c r="K353" s="98">
        <v>3459.8163922809899</v>
      </c>
      <c r="L353" s="98">
        <v>3590.6746389465084</v>
      </c>
      <c r="M353" s="98">
        <v>2606.4098667811641</v>
      </c>
      <c r="N353" s="98">
        <v>2767.5411982331102</v>
      </c>
      <c r="O353" s="98">
        <v>2737.9633796655871</v>
      </c>
      <c r="P353" s="98">
        <v>2011.6783084409101</v>
      </c>
      <c r="Q353" s="98">
        <v>2001.5587467161449</v>
      </c>
      <c r="R353" s="98">
        <v>2063.6158353796395</v>
      </c>
      <c r="S353" s="98">
        <v>1908.7255225905703</v>
      </c>
      <c r="T353" s="98">
        <v>1768.4119509645734</v>
      </c>
      <c r="U353" s="98">
        <v>1729.2589562049748</v>
      </c>
      <c r="V353" s="98">
        <v>1538.0573289471929</v>
      </c>
      <c r="W353" s="98">
        <v>1749.5194263020251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38.698442011779228</v>
      </c>
      <c r="D354" s="122">
        <f t="shared" si="178"/>
        <v>96.160579912474731</v>
      </c>
      <c r="E354" s="122">
        <f t="shared" si="178"/>
        <v>62.04073975857041</v>
      </c>
      <c r="F354" s="122">
        <f t="shared" si="178"/>
        <v>24.887445094395417</v>
      </c>
      <c r="G354" s="122">
        <f t="shared" si="178"/>
        <v>28.618549400181941</v>
      </c>
      <c r="H354" s="122">
        <f t="shared" si="178"/>
        <v>47.53224586373242</v>
      </c>
      <c r="I354" s="122">
        <f t="shared" si="178"/>
        <v>10.572069138093248</v>
      </c>
      <c r="J354" s="122">
        <f t="shared" si="178"/>
        <v>54.154737546228702</v>
      </c>
      <c r="K354" s="122">
        <f t="shared" si="178"/>
        <v>187.87615144884754</v>
      </c>
      <c r="L354" s="122">
        <f t="shared" si="178"/>
        <v>112.70174619846219</v>
      </c>
      <c r="M354" s="122">
        <f t="shared" si="178"/>
        <v>77.686002846326971</v>
      </c>
      <c r="N354" s="122">
        <f t="shared" si="178"/>
        <v>67.968516323636848</v>
      </c>
      <c r="O354" s="122">
        <f t="shared" si="178"/>
        <v>129.91698726267165</v>
      </c>
      <c r="P354" s="122">
        <f t="shared" si="178"/>
        <v>55.347429869163278</v>
      </c>
      <c r="Q354" s="122">
        <f t="shared" si="178"/>
        <v>81.401048355442697</v>
      </c>
      <c r="R354" s="122">
        <f t="shared" si="178"/>
        <v>227.99340922634528</v>
      </c>
      <c r="S354" s="122">
        <f t="shared" si="178"/>
        <v>228.74217939742994</v>
      </c>
      <c r="T354" s="122">
        <f t="shared" si="178"/>
        <v>227.36545491158773</v>
      </c>
      <c r="U354" s="122">
        <f t="shared" si="178"/>
        <v>263.5457014869487</v>
      </c>
      <c r="V354" s="122">
        <f t="shared" si="178"/>
        <v>258.4159793844218</v>
      </c>
      <c r="W354" s="122">
        <f t="shared" si="178"/>
        <v>296.51596935332589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38.698442011779228</v>
      </c>
      <c r="D355" s="98">
        <f>RES_hhdet_in_fech!D147</f>
        <v>96.160579912474731</v>
      </c>
      <c r="E355" s="98">
        <f>RES_hhdet_in_fech!E147</f>
        <v>62.04073975857041</v>
      </c>
      <c r="F355" s="98">
        <f>RES_hhdet_in_fech!F147</f>
        <v>24.887445094395417</v>
      </c>
      <c r="G355" s="98">
        <f>RES_hhdet_in_fech!G147</f>
        <v>28.618549400181941</v>
      </c>
      <c r="H355" s="98">
        <f>RES_hhdet_in_fech!H147</f>
        <v>47.53224586373242</v>
      </c>
      <c r="I355" s="98">
        <f>RES_hhdet_in_fech!I147</f>
        <v>10.572069138093248</v>
      </c>
      <c r="J355" s="98">
        <f>RES_hhdet_in_fech!J147</f>
        <v>54.154737546228702</v>
      </c>
      <c r="K355" s="98">
        <f>RES_hhdet_in_fech!K147</f>
        <v>187.87615144884754</v>
      </c>
      <c r="L355" s="98">
        <f>RES_hhdet_in_fech!L147</f>
        <v>112.70174619846219</v>
      </c>
      <c r="M355" s="98">
        <f>RES_hhdet_in_fech!M147</f>
        <v>77.686002846326971</v>
      </c>
      <c r="N355" s="98">
        <f>RES_hhdet_in_fech!N147</f>
        <v>67.968516323636848</v>
      </c>
      <c r="O355" s="98">
        <f>RES_hhdet_in_fech!O147</f>
        <v>129.91698726267165</v>
      </c>
      <c r="P355" s="98">
        <f>RES_hhdet_in_fech!P147</f>
        <v>55.347429869163278</v>
      </c>
      <c r="Q355" s="98">
        <f>RES_hhdet_in_fech!Q147</f>
        <v>81.401048355442697</v>
      </c>
      <c r="R355" s="98">
        <f>RES_hhdet_in_fech!R147</f>
        <v>227.99340922634528</v>
      </c>
      <c r="S355" s="98">
        <f>RES_hhdet_in_fech!S147</f>
        <v>228.74217939742994</v>
      </c>
      <c r="T355" s="98">
        <f>RES_hhdet_in_fech!T147</f>
        <v>227.36545491158773</v>
      </c>
      <c r="U355" s="98">
        <f>RES_hhdet_in_fech!U147</f>
        <v>263.5457014869487</v>
      </c>
      <c r="V355" s="98">
        <f>RES_hhdet_in_fech!V147</f>
        <v>258.4159793844218</v>
      </c>
      <c r="W355" s="98">
        <f>RES_hhdet_in_fech!W147</f>
        <v>296.51596935332589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1248.0768768788196</v>
      </c>
      <c r="D356" s="122">
        <v>1244.3025007224915</v>
      </c>
      <c r="E356" s="122">
        <v>1301.1228091128892</v>
      </c>
      <c r="F356" s="122">
        <v>1310.054580463755</v>
      </c>
      <c r="G356" s="122">
        <v>1218.8832853774641</v>
      </c>
      <c r="H356" s="122">
        <v>1250.4895433125839</v>
      </c>
      <c r="I356" s="122">
        <v>1254.7885403332257</v>
      </c>
      <c r="J356" s="122">
        <v>1271.8873653768078</v>
      </c>
      <c r="K356" s="122">
        <v>1178.0941760519252</v>
      </c>
      <c r="L356" s="122">
        <v>1272.6844589805396</v>
      </c>
      <c r="M356" s="122">
        <v>1353.7817611870948</v>
      </c>
      <c r="N356" s="122">
        <v>1446.7823565025994</v>
      </c>
      <c r="O356" s="122">
        <v>1520.0639015631557</v>
      </c>
      <c r="P356" s="122">
        <v>1335.1951618529572</v>
      </c>
      <c r="Q356" s="122">
        <v>1382.8154445977084</v>
      </c>
      <c r="R356" s="122">
        <v>1377.214506541161</v>
      </c>
      <c r="S356" s="122">
        <v>1453.500548558319</v>
      </c>
      <c r="T356" s="122">
        <v>1445.3763412601363</v>
      </c>
      <c r="U356" s="122">
        <v>1427.3799565960601</v>
      </c>
      <c r="V356" s="122">
        <v>1493.2551641477021</v>
      </c>
      <c r="W356" s="122">
        <v>1435.4077846098635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1379.190513108558</v>
      </c>
      <c r="D357" s="98">
        <v>1431.4650042016942</v>
      </c>
      <c r="E357" s="98">
        <v>1405.5031913496714</v>
      </c>
      <c r="F357" s="98">
        <v>1441.1556015268777</v>
      </c>
      <c r="G357" s="98">
        <v>1412.9090888714736</v>
      </c>
      <c r="H357" s="98">
        <v>1387.8926636655281</v>
      </c>
      <c r="I357" s="98">
        <v>1447.4694584920956</v>
      </c>
      <c r="J357" s="98">
        <v>1369.4010595665445</v>
      </c>
      <c r="K357" s="98">
        <v>1386.913960044539</v>
      </c>
      <c r="L357" s="98">
        <v>1464.7061626967688</v>
      </c>
      <c r="M357" s="98">
        <v>1564.8284137072712</v>
      </c>
      <c r="N357" s="98">
        <v>1515.5467734359588</v>
      </c>
      <c r="O357" s="98">
        <v>1490.2142330928698</v>
      </c>
      <c r="P357" s="98">
        <v>1448.6229546890784</v>
      </c>
      <c r="Q357" s="98">
        <v>1396.2780535497195</v>
      </c>
      <c r="R357" s="98">
        <v>1393.3341942165064</v>
      </c>
      <c r="S357" s="98">
        <v>1453.2596007457644</v>
      </c>
      <c r="T357" s="98">
        <v>1476.8228266763454</v>
      </c>
      <c r="U357" s="98">
        <v>1398.2892715969267</v>
      </c>
      <c r="V357" s="98">
        <v>1417.3880754601405</v>
      </c>
      <c r="W357" s="98">
        <v>1455.8704196563465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1034.0267267565052</v>
      </c>
      <c r="G358" s="98">
        <v>1006.0278474931728</v>
      </c>
      <c r="H358" s="98">
        <v>986.08933106707366</v>
      </c>
      <c r="I358" s="98">
        <v>1054.212930323215</v>
      </c>
      <c r="J358" s="98">
        <v>991.53691814418892</v>
      </c>
      <c r="K358" s="98">
        <v>999.28225054794541</v>
      </c>
      <c r="L358" s="98">
        <v>1183.7130102934473</v>
      </c>
      <c r="M358" s="98">
        <v>1139.0961213599733</v>
      </c>
      <c r="N358" s="98">
        <v>0</v>
      </c>
      <c r="O358" s="98">
        <v>0</v>
      </c>
      <c r="P358" s="98">
        <v>1127.7528287731575</v>
      </c>
      <c r="Q358" s="98">
        <v>1125.5106728017495</v>
      </c>
      <c r="R358" s="98">
        <v>1137.2329454094727</v>
      </c>
      <c r="S358" s="98">
        <v>1213.8442684355136</v>
      </c>
      <c r="T358" s="98">
        <v>1251.0173148396257</v>
      </c>
      <c r="U358" s="98">
        <v>1192.6065683542508</v>
      </c>
      <c r="V358" s="98">
        <v>1219.7746368156577</v>
      </c>
      <c r="W358" s="98">
        <v>1259.7149863447053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336.45233591122377</v>
      </c>
      <c r="G359" s="101">
        <v>302.20631583527717</v>
      </c>
      <c r="H359" s="101">
        <v>283.75136614414129</v>
      </c>
      <c r="I359" s="101">
        <v>358.03973773115467</v>
      </c>
      <c r="J359" s="101">
        <v>313.71870751613739</v>
      </c>
      <c r="K359" s="101">
        <v>292.05360158275039</v>
      </c>
      <c r="L359" s="101">
        <v>660.56885393457185</v>
      </c>
      <c r="M359" s="101">
        <v>313.36895903689333</v>
      </c>
      <c r="N359" s="101">
        <v>0</v>
      </c>
      <c r="O359" s="101">
        <v>0</v>
      </c>
      <c r="P359" s="101">
        <v>276.41146717290894</v>
      </c>
      <c r="Q359" s="101">
        <v>306.0329419694753</v>
      </c>
      <c r="R359" s="101">
        <v>283.73789347079787</v>
      </c>
      <c r="S359" s="101">
        <v>333.22165826060819</v>
      </c>
      <c r="T359" s="101">
        <v>337.61007872530718</v>
      </c>
      <c r="U359" s="101">
        <v>294.79217370666578</v>
      </c>
      <c r="V359" s="101">
        <v>310.27504265630245</v>
      </c>
      <c r="W359" s="101">
        <v>326.85837687728463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697.57439084528164</v>
      </c>
      <c r="G360" s="104">
        <v>703.82153165789555</v>
      </c>
      <c r="H360" s="104">
        <v>702.33796492293243</v>
      </c>
      <c r="I360" s="104">
        <v>696.17319259206045</v>
      </c>
      <c r="J360" s="104">
        <v>677.81821062805159</v>
      </c>
      <c r="K360" s="104">
        <v>707.22864896519513</v>
      </c>
      <c r="L360" s="104">
        <v>523.14415635887553</v>
      </c>
      <c r="M360" s="104">
        <v>825.72716232307982</v>
      </c>
      <c r="N360" s="104">
        <v>0</v>
      </c>
      <c r="O360" s="104">
        <v>0</v>
      </c>
      <c r="P360" s="104">
        <v>851.34136160024832</v>
      </c>
      <c r="Q360" s="104">
        <v>819.47773083227423</v>
      </c>
      <c r="R360" s="104">
        <v>853.49505193867492</v>
      </c>
      <c r="S360" s="104">
        <v>880.6226101749055</v>
      </c>
      <c r="T360" s="104">
        <v>913.40723611431861</v>
      </c>
      <c r="U360" s="104">
        <v>897.814394647585</v>
      </c>
      <c r="V360" s="104">
        <v>909.49959415935507</v>
      </c>
      <c r="W360" s="104">
        <v>932.85660946742064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1240.0848360054308</v>
      </c>
      <c r="D361" s="101">
        <v>1235.7350051734334</v>
      </c>
      <c r="E361" s="101">
        <v>1303.3974694631386</v>
      </c>
      <c r="F361" s="101">
        <v>1309.180330535816</v>
      </c>
      <c r="G361" s="101">
        <v>1212.8961328757387</v>
      </c>
      <c r="H361" s="101">
        <v>1259.3524765858392</v>
      </c>
      <c r="I361" s="101">
        <v>1270.3647021792062</v>
      </c>
      <c r="J361" s="101">
        <v>1291.3180510771081</v>
      </c>
      <c r="K361" s="101">
        <v>1192.6578455906965</v>
      </c>
      <c r="L361" s="101">
        <v>1304.3624280520669</v>
      </c>
      <c r="M361" s="101">
        <v>1394.1692438626926</v>
      </c>
      <c r="N361" s="101">
        <v>1474.8238501641924</v>
      </c>
      <c r="O361" s="101">
        <v>1543.8069476526848</v>
      </c>
      <c r="P361" s="101">
        <v>1367.0252716528355</v>
      </c>
      <c r="Q361" s="101">
        <v>1416.8567885855939</v>
      </c>
      <c r="R361" s="101">
        <v>1413.9823244580825</v>
      </c>
      <c r="S361" s="101">
        <v>1488.2095440638168</v>
      </c>
      <c r="T361" s="101">
        <v>1491.9429852548021</v>
      </c>
      <c r="U361" s="101">
        <v>1465.6823210347513</v>
      </c>
      <c r="V361" s="101">
        <v>1521.9214114576475</v>
      </c>
      <c r="W361" s="101">
        <v>1471.6089895638929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958.27339364234308</v>
      </c>
      <c r="D362" s="104">
        <v>948.24606200750816</v>
      </c>
      <c r="E362" s="104">
        <v>1010.7843088191401</v>
      </c>
      <c r="F362" s="104">
        <v>1013.8597557456601</v>
      </c>
      <c r="G362" s="104">
        <v>933.44298066353224</v>
      </c>
      <c r="H362" s="104">
        <v>967.17013674589521</v>
      </c>
      <c r="I362" s="104">
        <v>993.05691172113586</v>
      </c>
      <c r="J362" s="104">
        <v>1004.2142903490889</v>
      </c>
      <c r="K362" s="104">
        <v>922.43106678021604</v>
      </c>
      <c r="L362" s="104">
        <v>1100.4678293223371</v>
      </c>
      <c r="M362" s="104">
        <v>1080.2445417421807</v>
      </c>
      <c r="N362" s="104">
        <v>1170.692193354439</v>
      </c>
      <c r="O362" s="104">
        <v>1239.0671979288513</v>
      </c>
      <c r="P362" s="104">
        <v>1082.3336570436402</v>
      </c>
      <c r="Q362" s="104">
        <v>1144.2200106634189</v>
      </c>
      <c r="R362" s="104">
        <v>1145.2969929005756</v>
      </c>
      <c r="S362" s="104">
        <v>1223.4459897414829</v>
      </c>
      <c r="T362" s="104">
        <v>1235.6334806244793</v>
      </c>
      <c r="U362" s="104">
        <v>1216.2442440783527</v>
      </c>
      <c r="V362" s="104">
        <v>1272.0612850264135</v>
      </c>
      <c r="W362" s="104">
        <v>1237.0749844162431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293.01283044499985</v>
      </c>
      <c r="D363" s="98">
        <v>266.37130467973316</v>
      </c>
      <c r="E363" s="98">
        <v>312.98603297313201</v>
      </c>
      <c r="F363" s="98">
        <v>305.69539339144177</v>
      </c>
      <c r="G363" s="98">
        <v>259.27190695597642</v>
      </c>
      <c r="H363" s="98">
        <v>257.38150011874308</v>
      </c>
      <c r="I363" s="98">
        <v>314.25277578016164</v>
      </c>
      <c r="J363" s="98">
        <v>296.14472557545281</v>
      </c>
      <c r="K363" s="98">
        <v>250.7013503481391</v>
      </c>
      <c r="L363" s="98">
        <v>588.25836997566716</v>
      </c>
      <c r="M363" s="98">
        <v>278.63932483972155</v>
      </c>
      <c r="N363" s="98">
        <v>373.75511854491435</v>
      </c>
      <c r="O363" s="98">
        <v>407.82414566861888</v>
      </c>
      <c r="P363" s="98">
        <v>260.36619135869944</v>
      </c>
      <c r="Q363" s="98">
        <v>310.7112964649869</v>
      </c>
      <c r="R363" s="98">
        <v>287.89664969904032</v>
      </c>
      <c r="S363" s="98">
        <v>341.11930375766855</v>
      </c>
      <c r="T363" s="98">
        <v>340.96772639283</v>
      </c>
      <c r="U363" s="98">
        <v>309.32897368243027</v>
      </c>
      <c r="V363" s="98">
        <v>333.52789544060613</v>
      </c>
      <c r="W363" s="98">
        <v>330.34905159797751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665.26056319734323</v>
      </c>
      <c r="D364" s="98">
        <v>681.874757327775</v>
      </c>
      <c r="E364" s="98">
        <v>697.79827584600798</v>
      </c>
      <c r="F364" s="98">
        <v>708.16436235421838</v>
      </c>
      <c r="G364" s="98">
        <v>674.17107370755559</v>
      </c>
      <c r="H364" s="98">
        <v>709.78863662715207</v>
      </c>
      <c r="I364" s="98">
        <v>678.80413594097433</v>
      </c>
      <c r="J364" s="98">
        <v>708.06956477363599</v>
      </c>
      <c r="K364" s="98">
        <v>671.72971643207688</v>
      </c>
      <c r="L364" s="98">
        <v>512.20945934667009</v>
      </c>
      <c r="M364" s="98">
        <v>801.60521690245923</v>
      </c>
      <c r="N364" s="98">
        <v>796.9370748095248</v>
      </c>
      <c r="O364" s="98">
        <v>831.24305226023228</v>
      </c>
      <c r="P364" s="98">
        <v>821.96746568494063</v>
      </c>
      <c r="Q364" s="98">
        <v>833.5087141984319</v>
      </c>
      <c r="R364" s="98">
        <v>857.40034320153541</v>
      </c>
      <c r="S364" s="98">
        <v>882.3266859838144</v>
      </c>
      <c r="T364" s="98">
        <v>894.6657542316492</v>
      </c>
      <c r="U364" s="98">
        <v>906.91527039592256</v>
      </c>
      <c r="V364" s="98">
        <v>938.53338958580719</v>
      </c>
      <c r="W364" s="98">
        <v>906.72593281826539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810.18935082626581</v>
      </c>
      <c r="D365" s="122">
        <v>824.97796351174918</v>
      </c>
      <c r="E365" s="122">
        <v>792.77772378601753</v>
      </c>
      <c r="F365" s="122">
        <v>730.96065730929831</v>
      </c>
      <c r="G365" s="122">
        <v>733.18015295655857</v>
      </c>
      <c r="H365" s="122">
        <v>736.68131725239039</v>
      </c>
      <c r="I365" s="122">
        <v>774.0668314945251</v>
      </c>
      <c r="J365" s="122">
        <v>774.96047555839505</v>
      </c>
      <c r="K365" s="122">
        <v>648.18507105804326</v>
      </c>
      <c r="L365" s="122">
        <v>804.36366283381983</v>
      </c>
      <c r="M365" s="122">
        <v>802.11062401125639</v>
      </c>
      <c r="N365" s="122">
        <v>834.19450103276904</v>
      </c>
      <c r="O365" s="122">
        <v>851.71368123655304</v>
      </c>
      <c r="P365" s="122">
        <v>750.37035935161396</v>
      </c>
      <c r="Q365" s="122">
        <v>770.21681183889018</v>
      </c>
      <c r="R365" s="122">
        <v>727.64764901649721</v>
      </c>
      <c r="S365" s="122">
        <v>771.06977994196689</v>
      </c>
      <c r="T365" s="122">
        <v>766.38671311748703</v>
      </c>
      <c r="U365" s="122">
        <v>745.97419456824696</v>
      </c>
      <c r="V365" s="122">
        <v>774.78261786004964</v>
      </c>
      <c r="W365" s="122">
        <v>723.83812507414996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894.94060051344832</v>
      </c>
      <c r="D366" s="98">
        <v>917.27932887887539</v>
      </c>
      <c r="E366" s="98">
        <v>865.78652356588589</v>
      </c>
      <c r="F366" s="98">
        <v>853.15566325642635</v>
      </c>
      <c r="G366" s="98">
        <v>833.78936339306256</v>
      </c>
      <c r="H366" s="98">
        <v>836.1103955649462</v>
      </c>
      <c r="I366" s="98">
        <v>890.61641695379194</v>
      </c>
      <c r="J366" s="98">
        <v>843.87928497970483</v>
      </c>
      <c r="K366" s="98">
        <v>862.34893937711195</v>
      </c>
      <c r="L366" s="98">
        <v>895.2037894283194</v>
      </c>
      <c r="M366" s="98">
        <v>947.09136948547973</v>
      </c>
      <c r="N366" s="98">
        <v>942.14535190332947</v>
      </c>
      <c r="O366" s="98">
        <v>949.34825863976153</v>
      </c>
      <c r="P366" s="98">
        <v>954.83648724221734</v>
      </c>
      <c r="Q366" s="98">
        <v>946.27942578862462</v>
      </c>
      <c r="R366" s="98">
        <v>874.57850371960933</v>
      </c>
      <c r="S366" s="98">
        <v>950.98988803887096</v>
      </c>
      <c r="T366" s="98">
        <v>954.147914950163</v>
      </c>
      <c r="U366" s="98">
        <v>938.41780263848852</v>
      </c>
      <c r="V366" s="98">
        <v>998.28374294215166</v>
      </c>
      <c r="W366" s="98">
        <v>914.87329669332632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745.84951469890166</v>
      </c>
      <c r="D367" s="33">
        <v>745.3284986933877</v>
      </c>
      <c r="E367" s="33">
        <v>731.02575450218569</v>
      </c>
      <c r="F367" s="33">
        <v>607.16784631888913</v>
      </c>
      <c r="G367" s="33">
        <v>658.35854492730994</v>
      </c>
      <c r="H367" s="33">
        <v>679.38597820864982</v>
      </c>
      <c r="I367" s="33">
        <v>705.87248604982085</v>
      </c>
      <c r="J367" s="33">
        <v>741.52876737087718</v>
      </c>
      <c r="K367" s="33">
        <v>534.75133287683423</v>
      </c>
      <c r="L367" s="33">
        <v>753.59985305949374</v>
      </c>
      <c r="M367" s="33">
        <v>718.28754264588906</v>
      </c>
      <c r="N367" s="33">
        <v>779.13983139348625</v>
      </c>
      <c r="O367" s="33">
        <v>803.34595948670278</v>
      </c>
      <c r="P367" s="33">
        <v>658.90441818318266</v>
      </c>
      <c r="Q367" s="33">
        <v>703.63369300122713</v>
      </c>
      <c r="R367" s="33">
        <v>687.04843401364462</v>
      </c>
      <c r="S367" s="33">
        <v>713.64087881897842</v>
      </c>
      <c r="T367" s="33">
        <v>702.07180145414031</v>
      </c>
      <c r="U367" s="33">
        <v>682.56341057786017</v>
      </c>
      <c r="V367" s="33">
        <v>705.01492838973047</v>
      </c>
      <c r="W367" s="33">
        <v>667.49354513746209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10651.901967256619</v>
      </c>
      <c r="D369" s="117">
        <f t="shared" si="179"/>
        <v>10099.307325437354</v>
      </c>
      <c r="E369" s="117">
        <f t="shared" si="179"/>
        <v>9728.7028726115677</v>
      </c>
      <c r="F369" s="117">
        <f t="shared" si="179"/>
        <v>7766.829995387754</v>
      </c>
      <c r="G369" s="117">
        <f t="shared" si="179"/>
        <v>8892.8489312548118</v>
      </c>
      <c r="H369" s="117">
        <f t="shared" si="179"/>
        <v>9525.765691501274</v>
      </c>
      <c r="I369" s="117">
        <f t="shared" si="179"/>
        <v>9333.2186780738193</v>
      </c>
      <c r="J369" s="117">
        <f t="shared" si="179"/>
        <v>10206.845670609162</v>
      </c>
      <c r="K369" s="117">
        <f t="shared" si="179"/>
        <v>10554.871901393846</v>
      </c>
      <c r="L369" s="117">
        <f t="shared" si="179"/>
        <v>11359.487499102479</v>
      </c>
      <c r="M369" s="117">
        <f t="shared" si="179"/>
        <v>9109.5687654198864</v>
      </c>
      <c r="N369" s="117">
        <f t="shared" si="179"/>
        <v>10090.756434629249</v>
      </c>
      <c r="O369" s="117">
        <f t="shared" si="179"/>
        <v>10794.060413737858</v>
      </c>
      <c r="P369" s="117">
        <f t="shared" si="179"/>
        <v>8446.2485714301547</v>
      </c>
      <c r="Q369" s="117">
        <f t="shared" si="179"/>
        <v>8889.308633407898</v>
      </c>
      <c r="R369" s="117">
        <f t="shared" ref="R369:V369" si="180">R370+R372+R374+R383</f>
        <v>9785.2525688546266</v>
      </c>
      <c r="S369" s="117">
        <f t="shared" si="180"/>
        <v>9432.6845538798498</v>
      </c>
      <c r="T369" s="117">
        <f t="shared" si="180"/>
        <v>8998.9174229131277</v>
      </c>
      <c r="U369" s="117">
        <f t="shared" si="180"/>
        <v>9028.3211835106158</v>
      </c>
      <c r="V369" s="117">
        <f t="shared" si="180"/>
        <v>8449.8172246393078</v>
      </c>
      <c r="W369" s="117">
        <f t="shared" ref="W369" si="181">W370+W372+W374+W383</f>
        <v>9371.3168576977332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9124.7697076667064</v>
      </c>
      <c r="D370" s="122">
        <f t="shared" si="182"/>
        <v>8424.4294712744631</v>
      </c>
      <c r="E370" s="122">
        <f t="shared" si="182"/>
        <v>8106.4357995969494</v>
      </c>
      <c r="F370" s="122">
        <f t="shared" si="182"/>
        <v>6279.8514047592189</v>
      </c>
      <c r="G370" s="122">
        <f t="shared" si="182"/>
        <v>7441.9972233477729</v>
      </c>
      <c r="H370" s="122">
        <f t="shared" si="182"/>
        <v>7980.1004647044065</v>
      </c>
      <c r="I370" s="122">
        <f t="shared" si="182"/>
        <v>7848.6395901211026</v>
      </c>
      <c r="J370" s="122">
        <f t="shared" si="182"/>
        <v>8572.8416524270597</v>
      </c>
      <c r="K370" s="122">
        <f t="shared" si="182"/>
        <v>8688.6278761703543</v>
      </c>
      <c r="L370" s="122">
        <f t="shared" si="182"/>
        <v>9504.8581993041898</v>
      </c>
      <c r="M370" s="122">
        <f t="shared" si="182"/>
        <v>7288.6060995448697</v>
      </c>
      <c r="N370" s="122">
        <f t="shared" si="182"/>
        <v>8196.8004590559995</v>
      </c>
      <c r="O370" s="122">
        <f t="shared" si="182"/>
        <v>8601.2162912555686</v>
      </c>
      <c r="P370" s="122">
        <f t="shared" si="182"/>
        <v>6682.4759753051703</v>
      </c>
      <c r="Q370" s="122">
        <f t="shared" si="182"/>
        <v>6944.8130562344568</v>
      </c>
      <c r="R370" s="122">
        <f t="shared" si="182"/>
        <v>7284.3235194594854</v>
      </c>
      <c r="S370" s="122">
        <f t="shared" si="182"/>
        <v>6810.286551443688</v>
      </c>
      <c r="T370" s="122">
        <f t="shared" si="182"/>
        <v>6352.8554042065225</v>
      </c>
      <c r="U370" s="122">
        <f t="shared" si="182"/>
        <v>6245.8253157142208</v>
      </c>
      <c r="V370" s="122">
        <f t="shared" si="182"/>
        <v>5591.333527855385</v>
      </c>
      <c r="W370" s="122">
        <f t="shared" si="182"/>
        <v>6407.009980273112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9124.7697076667064</v>
      </c>
      <c r="D371" s="98">
        <v>8424.4294712744631</v>
      </c>
      <c r="E371" s="98">
        <v>8106.4357995969494</v>
      </c>
      <c r="F371" s="98">
        <v>6279.8514047592189</v>
      </c>
      <c r="G371" s="98">
        <v>7441.9972233477729</v>
      </c>
      <c r="H371" s="98">
        <v>7980.1004647044065</v>
      </c>
      <c r="I371" s="98">
        <v>7848.6395901211026</v>
      </c>
      <c r="J371" s="98">
        <v>8572.8416524270597</v>
      </c>
      <c r="K371" s="98">
        <v>8688.6278761703543</v>
      </c>
      <c r="L371" s="98">
        <v>9504.8581993041898</v>
      </c>
      <c r="M371" s="98">
        <v>7288.6060995448697</v>
      </c>
      <c r="N371" s="98">
        <v>8196.8004590559995</v>
      </c>
      <c r="O371" s="98">
        <v>8601.2162912555686</v>
      </c>
      <c r="P371" s="98">
        <v>6682.4759753051703</v>
      </c>
      <c r="Q371" s="98">
        <v>6944.8130562344568</v>
      </c>
      <c r="R371" s="98">
        <v>7284.3235194594854</v>
      </c>
      <c r="S371" s="98">
        <v>6810.286551443688</v>
      </c>
      <c r="T371" s="98">
        <v>6352.8554042065225</v>
      </c>
      <c r="U371" s="98">
        <v>6245.8253157142208</v>
      </c>
      <c r="V371" s="98">
        <v>5591.333527855385</v>
      </c>
      <c r="W371" s="98">
        <v>6407.009980273112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89.447552054414075</v>
      </c>
      <c r="D372" s="122">
        <f t="shared" si="183"/>
        <v>229.65920313043134</v>
      </c>
      <c r="E372" s="122">
        <f t="shared" si="183"/>
        <v>152.99180987705284</v>
      </c>
      <c r="F372" s="122">
        <f t="shared" si="183"/>
        <v>63.30803316310157</v>
      </c>
      <c r="G372" s="122">
        <f t="shared" si="183"/>
        <v>75.046350076208455</v>
      </c>
      <c r="H372" s="122">
        <f t="shared" si="183"/>
        <v>128.40720745593535</v>
      </c>
      <c r="I372" s="122">
        <f t="shared" si="183"/>
        <v>29.405847660004401</v>
      </c>
      <c r="J372" s="122">
        <f t="shared" si="183"/>
        <v>155.04073894903021</v>
      </c>
      <c r="K372" s="122">
        <f t="shared" si="183"/>
        <v>553.55667297165905</v>
      </c>
      <c r="L372" s="122">
        <f t="shared" si="183"/>
        <v>341.71310483090264</v>
      </c>
      <c r="M372" s="122">
        <f t="shared" si="183"/>
        <v>243.48959890792031</v>
      </c>
      <c r="N372" s="122">
        <f t="shared" si="183"/>
        <v>221.43693734113666</v>
      </c>
      <c r="O372" s="122">
        <f t="shared" si="183"/>
        <v>442.44530649621777</v>
      </c>
      <c r="P372" s="122">
        <f t="shared" si="183"/>
        <v>197.35459324973473</v>
      </c>
      <c r="Q372" s="122">
        <f t="shared" si="183"/>
        <v>301.45764898940882</v>
      </c>
      <c r="R372" s="122">
        <f t="shared" si="183"/>
        <v>864.02701851404447</v>
      </c>
      <c r="S372" s="122">
        <f t="shared" si="183"/>
        <v>882.58407449816616</v>
      </c>
      <c r="T372" s="122">
        <f t="shared" si="183"/>
        <v>890.32722956254474</v>
      </c>
      <c r="U372" s="122">
        <f t="shared" si="183"/>
        <v>1045.7796372691714</v>
      </c>
      <c r="V372" s="122">
        <f t="shared" si="183"/>
        <v>1039.1973250688709</v>
      </c>
      <c r="W372" s="122">
        <f t="shared" si="183"/>
        <v>1207.8851180411773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89.447552054414075</v>
      </c>
      <c r="D373" s="98">
        <f>RES_hhdet_in_tesh!D147</f>
        <v>229.65920313043134</v>
      </c>
      <c r="E373" s="98">
        <f>RES_hhdet_in_tesh!E147</f>
        <v>152.99180987705284</v>
      </c>
      <c r="F373" s="98">
        <f>RES_hhdet_in_tesh!F147</f>
        <v>63.30803316310157</v>
      </c>
      <c r="G373" s="98">
        <f>RES_hhdet_in_tesh!G147</f>
        <v>75.046350076208455</v>
      </c>
      <c r="H373" s="98">
        <f>RES_hhdet_in_tesh!H147</f>
        <v>128.40720745593535</v>
      </c>
      <c r="I373" s="98">
        <f>RES_hhdet_in_tesh!I147</f>
        <v>29.405847660004401</v>
      </c>
      <c r="J373" s="98">
        <f>RES_hhdet_in_tesh!J147</f>
        <v>155.04073894903021</v>
      </c>
      <c r="K373" s="98">
        <f>RES_hhdet_in_tesh!K147</f>
        <v>553.55667297165905</v>
      </c>
      <c r="L373" s="98">
        <f>RES_hhdet_in_tesh!L147</f>
        <v>341.71310483090264</v>
      </c>
      <c r="M373" s="98">
        <f>RES_hhdet_in_tesh!M147</f>
        <v>243.48959890792031</v>
      </c>
      <c r="N373" s="98">
        <f>RES_hhdet_in_tesh!N147</f>
        <v>221.43693734113666</v>
      </c>
      <c r="O373" s="98">
        <f>RES_hhdet_in_tesh!O147</f>
        <v>442.44530649621777</v>
      </c>
      <c r="P373" s="98">
        <f>RES_hhdet_in_tesh!P147</f>
        <v>197.35459324973473</v>
      </c>
      <c r="Q373" s="98">
        <f>RES_hhdet_in_tesh!Q147</f>
        <v>301.45764898940882</v>
      </c>
      <c r="R373" s="98">
        <f>RES_hhdet_in_tesh!R147</f>
        <v>864.02701851404447</v>
      </c>
      <c r="S373" s="98">
        <f>RES_hhdet_in_tesh!S147</f>
        <v>882.58407449816616</v>
      </c>
      <c r="T373" s="98">
        <f>RES_hhdet_in_tesh!T147</f>
        <v>890.32722956254474</v>
      </c>
      <c r="U373" s="98">
        <f>RES_hhdet_in_tesh!U147</f>
        <v>1045.7796372691714</v>
      </c>
      <c r="V373" s="98">
        <f>RES_hhdet_in_tesh!V147</f>
        <v>1039.1973250688709</v>
      </c>
      <c r="W373" s="98">
        <f>RES_hhdet_in_tesh!W147</f>
        <v>1207.8851180411773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870.29404991754188</v>
      </c>
      <c r="D374" s="122">
        <v>871.68331104391552</v>
      </c>
      <c r="E374" s="122">
        <v>915.72521093101989</v>
      </c>
      <c r="F374" s="122">
        <v>922.63590398795566</v>
      </c>
      <c r="G374" s="122">
        <v>860.91919967954072</v>
      </c>
      <c r="H374" s="122">
        <v>891.08217392095355</v>
      </c>
      <c r="I374" s="122">
        <v>902.7553020186682</v>
      </c>
      <c r="J374" s="122">
        <v>916.47181723955009</v>
      </c>
      <c r="K374" s="122">
        <v>852.55945579084596</v>
      </c>
      <c r="L374" s="122">
        <v>932.8486812425466</v>
      </c>
      <c r="M374" s="122">
        <v>1002.2755618182574</v>
      </c>
      <c r="N374" s="122">
        <v>1065.3901707647346</v>
      </c>
      <c r="O374" s="122">
        <v>1126.2371806106621</v>
      </c>
      <c r="P374" s="122">
        <v>1016.9236919767476</v>
      </c>
      <c r="Q374" s="122">
        <v>1067.1363540474579</v>
      </c>
      <c r="R374" s="122">
        <v>1076.3780134913738</v>
      </c>
      <c r="S374" s="122">
        <v>1144.3504100361888</v>
      </c>
      <c r="T374" s="122">
        <v>1159.314664331097</v>
      </c>
      <c r="U374" s="122">
        <v>1147.9571622892529</v>
      </c>
      <c r="V374" s="122">
        <v>1200.4994015345771</v>
      </c>
      <c r="W374" s="122">
        <v>1170.4053008143353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863.53083110388638</v>
      </c>
      <c r="D375" s="98">
        <v>898.54251790149578</v>
      </c>
      <c r="E375" s="98">
        <v>884.85746996930914</v>
      </c>
      <c r="F375" s="98">
        <v>910.0325268916971</v>
      </c>
      <c r="G375" s="98">
        <v>895.21535596718616</v>
      </c>
      <c r="H375" s="98">
        <v>882.63306645792193</v>
      </c>
      <c r="I375" s="98">
        <v>924.31832232769216</v>
      </c>
      <c r="J375" s="98">
        <v>878.71239871396801</v>
      </c>
      <c r="K375" s="98">
        <v>895.15993361630126</v>
      </c>
      <c r="L375" s="98">
        <v>951.90132453435297</v>
      </c>
      <c r="M375" s="98">
        <v>1031.6468604699294</v>
      </c>
      <c r="N375" s="98">
        <v>1022.8561177463373</v>
      </c>
      <c r="O375" s="98">
        <v>1040.0531287701256</v>
      </c>
      <c r="P375" s="98">
        <v>1051.6453336036848</v>
      </c>
      <c r="Q375" s="98">
        <v>1049.1929710590964</v>
      </c>
      <c r="R375" s="98">
        <v>1070.9208973671109</v>
      </c>
      <c r="S375" s="98">
        <v>1141.0413921011343</v>
      </c>
      <c r="T375" s="98">
        <v>1181.6873059170912</v>
      </c>
      <c r="U375" s="98">
        <v>1136.3211123444967</v>
      </c>
      <c r="V375" s="98">
        <v>1164.6826012660788</v>
      </c>
      <c r="W375" s="98">
        <v>1202.5081105057054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910.03067877387878</v>
      </c>
      <c r="G376" s="98">
        <v>895.29863144928856</v>
      </c>
      <c r="H376" s="98">
        <v>882.79020375095195</v>
      </c>
      <c r="I376" s="98">
        <v>924.80854497529356</v>
      </c>
      <c r="J376" s="98">
        <v>879.12411445888995</v>
      </c>
      <c r="K376" s="98">
        <v>895.72965922023718</v>
      </c>
      <c r="L376" s="98">
        <v>952.44279865361364</v>
      </c>
      <c r="M376" s="98">
        <v>1032.3224030071599</v>
      </c>
      <c r="N376" s="98">
        <v>0</v>
      </c>
      <c r="O376" s="98">
        <v>0</v>
      </c>
      <c r="P376" s="98">
        <v>1052.0056052987259</v>
      </c>
      <c r="Q376" s="98">
        <v>1049.4373802091425</v>
      </c>
      <c r="R376" s="98">
        <v>1071.5768594146382</v>
      </c>
      <c r="S376" s="98">
        <v>1142.2549466307023</v>
      </c>
      <c r="T376" s="98">
        <v>1183.5476599844039</v>
      </c>
      <c r="U376" s="98">
        <v>1137.3775362243246</v>
      </c>
      <c r="V376" s="98">
        <v>1164.4558408256539</v>
      </c>
      <c r="W376" s="98">
        <v>1202.8324561327051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212.45628792859722</v>
      </c>
      <c r="G377" s="101">
        <v>191.47709979139316</v>
      </c>
      <c r="H377" s="101">
        <v>180.45223882801946</v>
      </c>
      <c r="I377" s="101">
        <v>228.63535238323314</v>
      </c>
      <c r="J377" s="101">
        <v>201.3059038308383</v>
      </c>
      <c r="K377" s="101">
        <v>188.50101025504199</v>
      </c>
      <c r="L377" s="101">
        <v>429.29864229473799</v>
      </c>
      <c r="M377" s="101">
        <v>206.59524068408004</v>
      </c>
      <c r="N377" s="101">
        <v>0</v>
      </c>
      <c r="O377" s="101">
        <v>0</v>
      </c>
      <c r="P377" s="101">
        <v>200.66424369847758</v>
      </c>
      <c r="Q377" s="101">
        <v>229.95964937686847</v>
      </c>
      <c r="R377" s="101">
        <v>218.08180747596325</v>
      </c>
      <c r="S377" s="101">
        <v>261.63233645579686</v>
      </c>
      <c r="T377" s="101">
        <v>270.14042387008527</v>
      </c>
      <c r="U377" s="101">
        <v>239.56314157673955</v>
      </c>
      <c r="V377" s="101">
        <v>254.95624666629868</v>
      </c>
      <c r="W377" s="101">
        <v>269.97584666528462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697.57439084528164</v>
      </c>
      <c r="G378" s="104">
        <v>703.82153165789555</v>
      </c>
      <c r="H378" s="104">
        <v>702.33796492293243</v>
      </c>
      <c r="I378" s="104">
        <v>696.17319259206045</v>
      </c>
      <c r="J378" s="104">
        <v>677.81821062805159</v>
      </c>
      <c r="K378" s="104">
        <v>707.22864896519513</v>
      </c>
      <c r="L378" s="104">
        <v>523.14415635887553</v>
      </c>
      <c r="M378" s="104">
        <v>825.72716232307982</v>
      </c>
      <c r="N378" s="104">
        <v>0</v>
      </c>
      <c r="O378" s="104">
        <v>0</v>
      </c>
      <c r="P378" s="104">
        <v>851.34136160024832</v>
      </c>
      <c r="Q378" s="104">
        <v>819.47773083227423</v>
      </c>
      <c r="R378" s="104">
        <v>853.49505193867492</v>
      </c>
      <c r="S378" s="104">
        <v>880.6226101749055</v>
      </c>
      <c r="T378" s="104">
        <v>913.40723611431861</v>
      </c>
      <c r="U378" s="104">
        <v>897.814394647585</v>
      </c>
      <c r="V378" s="104">
        <v>909.49959415935507</v>
      </c>
      <c r="W378" s="104">
        <v>932.85660946742064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871.12340556147592</v>
      </c>
      <c r="D379" s="101">
        <v>869.32529175498883</v>
      </c>
      <c r="E379" s="101">
        <v>918.35344033922104</v>
      </c>
      <c r="F379" s="101">
        <v>923.87646001217342</v>
      </c>
      <c r="G379" s="101">
        <v>857.35975570716755</v>
      </c>
      <c r="H379" s="101">
        <v>891.76607771351655</v>
      </c>
      <c r="I379" s="101">
        <v>901.24952408693889</v>
      </c>
      <c r="J379" s="101">
        <v>918.01754293131125</v>
      </c>
      <c r="K379" s="101">
        <v>849.8795213381469</v>
      </c>
      <c r="L379" s="101">
        <v>931.96042964069886</v>
      </c>
      <c r="M379" s="101">
        <v>1000.929008050642</v>
      </c>
      <c r="N379" s="101">
        <v>1067.0426770032013</v>
      </c>
      <c r="O379" s="101">
        <v>1129.9663043186356</v>
      </c>
      <c r="P379" s="101">
        <v>1015.5645495688224</v>
      </c>
      <c r="Q379" s="101">
        <v>1067.8303583876386</v>
      </c>
      <c r="R379" s="101">
        <v>1076.5709380578944</v>
      </c>
      <c r="S379" s="101">
        <v>1144.4520391120238</v>
      </c>
      <c r="T379" s="101">
        <v>1158.3655778851755</v>
      </c>
      <c r="U379" s="101">
        <v>1148.1668344804873</v>
      </c>
      <c r="V379" s="101">
        <v>1201.6248738651777</v>
      </c>
      <c r="W379" s="101">
        <v>1169.0576464888172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871.09352503942944</v>
      </c>
      <c r="D380" s="104">
        <v>869.26389107119155</v>
      </c>
      <c r="E380" s="104">
        <v>918.32333201125584</v>
      </c>
      <c r="F380" s="104">
        <v>923.89077627988775</v>
      </c>
      <c r="G380" s="104">
        <v>857.44257798918477</v>
      </c>
      <c r="H380" s="104">
        <v>892.04427601666009</v>
      </c>
      <c r="I380" s="104">
        <v>901.74811740474547</v>
      </c>
      <c r="J380" s="104">
        <v>918.60333149212727</v>
      </c>
      <c r="K380" s="104">
        <v>850.37772048488773</v>
      </c>
      <c r="L380" s="104">
        <v>932.51712187340434</v>
      </c>
      <c r="M380" s="104">
        <v>1001.651362120099</v>
      </c>
      <c r="N380" s="104">
        <v>1067.3508345215164</v>
      </c>
      <c r="O380" s="104">
        <v>1129.7438093618566</v>
      </c>
      <c r="P380" s="104">
        <v>1015.3937902257046</v>
      </c>
      <c r="Q380" s="104">
        <v>1067.6798440770613</v>
      </c>
      <c r="R380" s="104">
        <v>1076.5976845466666</v>
      </c>
      <c r="S380" s="104">
        <v>1144.6517626661587</v>
      </c>
      <c r="T380" s="104">
        <v>1159.397906416252</v>
      </c>
      <c r="U380" s="104">
        <v>1149.233311235301</v>
      </c>
      <c r="V380" s="104">
        <v>1201.8685475460902</v>
      </c>
      <c r="W380" s="104">
        <v>1169.1577931287904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205.83296184208621</v>
      </c>
      <c r="D381" s="98">
        <v>187.38913374341652</v>
      </c>
      <c r="E381" s="98">
        <v>220.52505616524797</v>
      </c>
      <c r="F381" s="98">
        <v>215.72641392566933</v>
      </c>
      <c r="G381" s="98">
        <v>183.27150428162915</v>
      </c>
      <c r="H381" s="98">
        <v>182.25563938950802</v>
      </c>
      <c r="I381" s="98">
        <v>222.94398146377119</v>
      </c>
      <c r="J381" s="98">
        <v>210.53376671849131</v>
      </c>
      <c r="K381" s="98">
        <v>178.64800405281093</v>
      </c>
      <c r="L381" s="98">
        <v>420.30766252673442</v>
      </c>
      <c r="M381" s="98">
        <v>200.04614521763963</v>
      </c>
      <c r="N381" s="98">
        <v>270.41375971199159</v>
      </c>
      <c r="O381" s="98">
        <v>298.5007571016244</v>
      </c>
      <c r="P381" s="98">
        <v>193.42632454076406</v>
      </c>
      <c r="Q381" s="98">
        <v>234.1711298786293</v>
      </c>
      <c r="R381" s="98">
        <v>219.19734134513146</v>
      </c>
      <c r="S381" s="98">
        <v>262.3250766823445</v>
      </c>
      <c r="T381" s="98">
        <v>264.7321521846028</v>
      </c>
      <c r="U381" s="98">
        <v>242.31804083937845</v>
      </c>
      <c r="V381" s="98">
        <v>263.33515796028303</v>
      </c>
      <c r="W381" s="98">
        <v>262.431860310525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665.26056319734323</v>
      </c>
      <c r="D382" s="98">
        <v>681.874757327775</v>
      </c>
      <c r="E382" s="98">
        <v>697.79827584600798</v>
      </c>
      <c r="F382" s="98">
        <v>708.16436235421838</v>
      </c>
      <c r="G382" s="98">
        <v>674.17107370755559</v>
      </c>
      <c r="H382" s="98">
        <v>709.78863662715207</v>
      </c>
      <c r="I382" s="98">
        <v>678.80413594097433</v>
      </c>
      <c r="J382" s="98">
        <v>708.06956477363599</v>
      </c>
      <c r="K382" s="98">
        <v>671.72971643207688</v>
      </c>
      <c r="L382" s="98">
        <v>512.20945934667009</v>
      </c>
      <c r="M382" s="98">
        <v>801.60521690245923</v>
      </c>
      <c r="N382" s="98">
        <v>796.9370748095248</v>
      </c>
      <c r="O382" s="98">
        <v>831.24305226023228</v>
      </c>
      <c r="P382" s="98">
        <v>821.96746568494063</v>
      </c>
      <c r="Q382" s="98">
        <v>833.5087141984319</v>
      </c>
      <c r="R382" s="98">
        <v>857.40034320153541</v>
      </c>
      <c r="S382" s="98">
        <v>882.3266859838144</v>
      </c>
      <c r="T382" s="98">
        <v>894.6657542316492</v>
      </c>
      <c r="U382" s="98">
        <v>906.91527039592256</v>
      </c>
      <c r="V382" s="98">
        <v>938.53338958580719</v>
      </c>
      <c r="W382" s="98">
        <v>906.72593281826539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567.39065761795678</v>
      </c>
      <c r="D383" s="122">
        <v>573.53533998854368</v>
      </c>
      <c r="E383" s="122">
        <v>553.55005220654664</v>
      </c>
      <c r="F383" s="122">
        <v>501.03465347747834</v>
      </c>
      <c r="G383" s="122">
        <v>514.88615815129003</v>
      </c>
      <c r="H383" s="122">
        <v>526.17584541997803</v>
      </c>
      <c r="I383" s="122">
        <v>552.41793827404456</v>
      </c>
      <c r="J383" s="122">
        <v>562.49146199352253</v>
      </c>
      <c r="K383" s="122">
        <v>460.12789646098662</v>
      </c>
      <c r="L383" s="122">
        <v>580.06751372484007</v>
      </c>
      <c r="M383" s="122">
        <v>575.19750514883856</v>
      </c>
      <c r="N383" s="122">
        <v>607.12886746737877</v>
      </c>
      <c r="O383" s="122">
        <v>624.16163537540842</v>
      </c>
      <c r="P383" s="122">
        <v>549.49431089850191</v>
      </c>
      <c r="Q383" s="122">
        <v>575.90157413657528</v>
      </c>
      <c r="R383" s="122">
        <v>560.52401738972412</v>
      </c>
      <c r="S383" s="122">
        <v>595.46351790180574</v>
      </c>
      <c r="T383" s="122">
        <v>596.42012481296217</v>
      </c>
      <c r="U383" s="122">
        <v>588.75906823797004</v>
      </c>
      <c r="V383" s="122">
        <v>618.7869701804749</v>
      </c>
      <c r="W383" s="122">
        <v>586.01645856910989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555.32091762989421</v>
      </c>
      <c r="D384" s="98">
        <v>569.33003292293733</v>
      </c>
      <c r="E384" s="98">
        <v>537.50728787781907</v>
      </c>
      <c r="F384" s="98">
        <v>529.80080867084735</v>
      </c>
      <c r="G384" s="98">
        <v>517.90487911972627</v>
      </c>
      <c r="H384" s="98">
        <v>519.47571721766155</v>
      </c>
      <c r="I384" s="98">
        <v>553.47582758059787</v>
      </c>
      <c r="J384" s="98">
        <v>524.5558374270795</v>
      </c>
      <c r="K384" s="98">
        <v>536.15937506757291</v>
      </c>
      <c r="L384" s="98">
        <v>556.70870055749413</v>
      </c>
      <c r="M384" s="98">
        <v>589.0460004419632</v>
      </c>
      <c r="N384" s="98">
        <v>585.96981162982775</v>
      </c>
      <c r="O384" s="98">
        <v>590.449678664153</v>
      </c>
      <c r="P384" s="98">
        <v>593.86309706489715</v>
      </c>
      <c r="Q384" s="98">
        <v>588.54100989656695</v>
      </c>
      <c r="R384" s="98">
        <v>544.35182416401778</v>
      </c>
      <c r="S384" s="98">
        <v>592.6323359778803</v>
      </c>
      <c r="T384" s="98">
        <v>595.44409633681153</v>
      </c>
      <c r="U384" s="98">
        <v>586.48707315903948</v>
      </c>
      <c r="V384" s="98">
        <v>624.75301235205495</v>
      </c>
      <c r="W384" s="98">
        <v>573.27484237900592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576.55353245222943</v>
      </c>
      <c r="D385" s="33">
        <v>577.16421867132544</v>
      </c>
      <c r="E385" s="33">
        <v>567.11926979459554</v>
      </c>
      <c r="F385" s="33">
        <v>471.89235600654649</v>
      </c>
      <c r="G385" s="33">
        <v>512.64117922669573</v>
      </c>
      <c r="H385" s="33">
        <v>530.03674932760043</v>
      </c>
      <c r="I385" s="33">
        <v>551.79895650307492</v>
      </c>
      <c r="J385" s="33">
        <v>580.89358967195597</v>
      </c>
      <c r="K385" s="33">
        <v>419.8571686977927</v>
      </c>
      <c r="L385" s="33">
        <v>593.1210220436293</v>
      </c>
      <c r="M385" s="33">
        <v>567.19076229518248</v>
      </c>
      <c r="N385" s="33">
        <v>617.91993413912087</v>
      </c>
      <c r="O385" s="33">
        <v>640.86238407757287</v>
      </c>
      <c r="P385" s="33">
        <v>529.64636431156646</v>
      </c>
      <c r="Q385" s="33">
        <v>571.12160958664072</v>
      </c>
      <c r="R385" s="33">
        <v>564.99263870935658</v>
      </c>
      <c r="S385" s="33">
        <v>596.36720603588992</v>
      </c>
      <c r="T385" s="33">
        <v>596.75444939446174</v>
      </c>
      <c r="U385" s="33">
        <v>589.50769787873571</v>
      </c>
      <c r="V385" s="33">
        <v>616.92462171381396</v>
      </c>
      <c r="W385" s="33">
        <v>589.77451529688926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121.92199814909728</v>
      </c>
      <c r="D387" s="117">
        <f t="shared" si="184"/>
        <v>122.77949127172255</v>
      </c>
      <c r="E387" s="117">
        <f t="shared" si="184"/>
        <v>115.16328550817018</v>
      </c>
      <c r="F387" s="117">
        <f t="shared" si="184"/>
        <v>126.86553141697865</v>
      </c>
      <c r="G387" s="117">
        <f t="shared" si="184"/>
        <v>110.91251065000844</v>
      </c>
      <c r="H387" s="117">
        <f t="shared" si="184"/>
        <v>93.646356391092581</v>
      </c>
      <c r="I387" s="117">
        <f t="shared" si="184"/>
        <v>95.434263202546191</v>
      </c>
      <c r="J387" s="117">
        <f t="shared" si="184"/>
        <v>75.207065054640665</v>
      </c>
      <c r="K387" s="117">
        <f t="shared" si="184"/>
        <v>86.120105803475909</v>
      </c>
      <c r="L387" s="117">
        <f t="shared" si="184"/>
        <v>85.973200017994628</v>
      </c>
      <c r="M387" s="117">
        <f t="shared" si="184"/>
        <v>93.116783788234684</v>
      </c>
      <c r="N387" s="117">
        <f t="shared" si="184"/>
        <v>85.392724645279102</v>
      </c>
      <c r="O387" s="117">
        <f t="shared" si="184"/>
        <v>85.422677747202826</v>
      </c>
      <c r="P387" s="117">
        <f t="shared" si="184"/>
        <v>79.600988003655743</v>
      </c>
      <c r="Q387" s="117">
        <f t="shared" si="184"/>
        <v>70.473381177235908</v>
      </c>
      <c r="R387" s="117">
        <f t="shared" ref="R387:V387" si="185">R388+R390+R392+R401</f>
        <v>54.005443152787365</v>
      </c>
      <c r="S387" s="117">
        <f t="shared" si="185"/>
        <v>64.535465491597975</v>
      </c>
      <c r="T387" s="117">
        <f t="shared" si="185"/>
        <v>66.261344839689215</v>
      </c>
      <c r="U387" s="117">
        <f t="shared" si="185"/>
        <v>62.598941889393366</v>
      </c>
      <c r="V387" s="117">
        <f t="shared" si="185"/>
        <v>63.968877764455712</v>
      </c>
      <c r="W387" s="117">
        <f t="shared" ref="W387" si="186">W388+W390+W392+W401</f>
        <v>60.484924940263483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34.190742786482431</v>
      </c>
      <c r="D392" s="122">
        <v>26.260660602105951</v>
      </c>
      <c r="E392" s="122">
        <v>25.041453273099766</v>
      </c>
      <c r="F392" s="122">
        <v>29.334691484279702</v>
      </c>
      <c r="G392" s="122">
        <v>30.131485810364225</v>
      </c>
      <c r="H392" s="122">
        <v>24.211408662467278</v>
      </c>
      <c r="I392" s="122">
        <v>20.754876716254017</v>
      </c>
      <c r="J392" s="122">
        <v>12.591729792094577</v>
      </c>
      <c r="K392" s="122">
        <v>18.290949062997417</v>
      </c>
      <c r="L392" s="122">
        <v>13.072339672573783</v>
      </c>
      <c r="M392" s="122">
        <v>14.299025843631373</v>
      </c>
      <c r="N392" s="122">
        <v>13.108817736479322</v>
      </c>
      <c r="O392" s="122">
        <v>13.98071875554618</v>
      </c>
      <c r="P392" s="122">
        <v>12.561877492266044</v>
      </c>
      <c r="Q392" s="122">
        <v>11.48822498723238</v>
      </c>
      <c r="R392" s="122">
        <v>10.994657065037558</v>
      </c>
      <c r="S392" s="122">
        <v>12.265665023451534</v>
      </c>
      <c r="T392" s="122">
        <v>10.961037012158299</v>
      </c>
      <c r="U392" s="122">
        <v>9.7667846329907917</v>
      </c>
      <c r="V392" s="122">
        <v>10.02100612583925</v>
      </c>
      <c r="W392" s="122">
        <v>13.150096429697914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313.29691695774011</v>
      </c>
      <c r="D393" s="98">
        <v>325.17159035445684</v>
      </c>
      <c r="E393" s="98">
        <v>319.27410494699143</v>
      </c>
      <c r="F393" s="98">
        <v>327.37290644284565</v>
      </c>
      <c r="G393" s="98">
        <v>320.95642862804402</v>
      </c>
      <c r="H393" s="98">
        <v>315.2736974782614</v>
      </c>
      <c r="I393" s="98">
        <v>328.80716219106449</v>
      </c>
      <c r="J393" s="98">
        <v>311.07314469113624</v>
      </c>
      <c r="K393" s="98">
        <v>315.05137516371752</v>
      </c>
      <c r="L393" s="98">
        <v>332.72265191819804</v>
      </c>
      <c r="M393" s="98">
        <v>355.46642245774376</v>
      </c>
      <c r="N393" s="98">
        <v>344.27160505371245</v>
      </c>
      <c r="O393" s="98">
        <v>338.5170651893763</v>
      </c>
      <c r="P393" s="98">
        <v>329.06919038717109</v>
      </c>
      <c r="Q393" s="98">
        <v>317.1785226443543</v>
      </c>
      <c r="R393" s="98">
        <v>316.50979555822158</v>
      </c>
      <c r="S393" s="98">
        <v>330.1224509054079</v>
      </c>
      <c r="T393" s="98">
        <v>335.4750733077986</v>
      </c>
      <c r="U393" s="98">
        <v>317.63539093595796</v>
      </c>
      <c r="V393" s="98">
        <v>321.97387522152559</v>
      </c>
      <c r="W393" s="98">
        <v>330.71552452913573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76.428512625593598</v>
      </c>
      <c r="G394" s="98">
        <v>68.649186705141588</v>
      </c>
      <c r="H394" s="98">
        <v>64.456960333303144</v>
      </c>
      <c r="I394" s="98">
        <v>81.33230682300912</v>
      </c>
      <c r="J394" s="98">
        <v>71.264341599365792</v>
      </c>
      <c r="K394" s="98">
        <v>66.342896135537586</v>
      </c>
      <c r="L394" s="98">
        <v>150.05482085977738</v>
      </c>
      <c r="M394" s="98">
        <v>71.184892734820707</v>
      </c>
      <c r="N394" s="98">
        <v>0</v>
      </c>
      <c r="O394" s="98">
        <v>0</v>
      </c>
      <c r="P394" s="98">
        <v>62.789628882998024</v>
      </c>
      <c r="Q394" s="98">
        <v>69.518443097786005</v>
      </c>
      <c r="R394" s="98">
        <v>64.453899880826441</v>
      </c>
      <c r="S394" s="98">
        <v>75.694631890479769</v>
      </c>
      <c r="T394" s="98">
        <v>76.691505483240789</v>
      </c>
      <c r="U394" s="98">
        <v>66.964990179206211</v>
      </c>
      <c r="V394" s="98">
        <v>70.482078689805689</v>
      </c>
      <c r="W394" s="98">
        <v>74.24914889144398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76.428512625593598</v>
      </c>
      <c r="G395" s="101">
        <v>68.649186705141588</v>
      </c>
      <c r="H395" s="101">
        <v>64.456960333303144</v>
      </c>
      <c r="I395" s="101">
        <v>81.33230682300912</v>
      </c>
      <c r="J395" s="101">
        <v>71.264341599365792</v>
      </c>
      <c r="K395" s="101">
        <v>66.342896135537586</v>
      </c>
      <c r="L395" s="101">
        <v>150.05482085977738</v>
      </c>
      <c r="M395" s="101">
        <v>71.184892734820707</v>
      </c>
      <c r="N395" s="101">
        <v>0</v>
      </c>
      <c r="O395" s="101">
        <v>0</v>
      </c>
      <c r="P395" s="101">
        <v>62.789628882998024</v>
      </c>
      <c r="Q395" s="101">
        <v>69.518443097786005</v>
      </c>
      <c r="R395" s="101">
        <v>64.453899880826441</v>
      </c>
      <c r="S395" s="101">
        <v>75.694631890479769</v>
      </c>
      <c r="T395" s="101">
        <v>76.691505483240789</v>
      </c>
      <c r="U395" s="101">
        <v>66.964990179206211</v>
      </c>
      <c r="V395" s="101">
        <v>70.482078689805689</v>
      </c>
      <c r="W395" s="101">
        <v>74.24914889144398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87.731255362614846</v>
      </c>
      <c r="D401" s="122">
        <v>96.518830669616591</v>
      </c>
      <c r="E401" s="122">
        <v>90.121832235070414</v>
      </c>
      <c r="F401" s="122">
        <v>97.530839932698953</v>
      </c>
      <c r="G401" s="122">
        <v>80.781024839644218</v>
      </c>
      <c r="H401" s="122">
        <v>69.434947728625303</v>
      </c>
      <c r="I401" s="122">
        <v>74.679386486292174</v>
      </c>
      <c r="J401" s="122">
        <v>62.615335262546083</v>
      </c>
      <c r="K401" s="122">
        <v>67.829156740478496</v>
      </c>
      <c r="L401" s="122">
        <v>72.900860345420838</v>
      </c>
      <c r="M401" s="122">
        <v>78.817757944603315</v>
      </c>
      <c r="N401" s="122">
        <v>72.283906908799779</v>
      </c>
      <c r="O401" s="122">
        <v>71.441958991656648</v>
      </c>
      <c r="P401" s="122">
        <v>67.039110511389694</v>
      </c>
      <c r="Q401" s="122">
        <v>58.985156190003522</v>
      </c>
      <c r="R401" s="122">
        <v>43.010786087749807</v>
      </c>
      <c r="S401" s="122">
        <v>52.269800468146443</v>
      </c>
      <c r="T401" s="122">
        <v>55.300307827530915</v>
      </c>
      <c r="U401" s="122">
        <v>52.832157256402574</v>
      </c>
      <c r="V401" s="122">
        <v>53.947871638616462</v>
      </c>
      <c r="W401" s="122">
        <v>47.334828510565565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203.29470681263496</v>
      </c>
      <c r="D402" s="98">
        <v>208.36917234812535</v>
      </c>
      <c r="E402" s="98">
        <v>196.67206669322672</v>
      </c>
      <c r="F402" s="98">
        <v>193.80284046532984</v>
      </c>
      <c r="G402" s="98">
        <v>189.40359178836815</v>
      </c>
      <c r="H402" s="98">
        <v>189.9308374565332</v>
      </c>
      <c r="I402" s="98">
        <v>202.3124252752234</v>
      </c>
      <c r="J402" s="98">
        <v>191.69561837598977</v>
      </c>
      <c r="K402" s="98">
        <v>195.89118506890475</v>
      </c>
      <c r="L402" s="98">
        <v>203.35449280653705</v>
      </c>
      <c r="M402" s="98">
        <v>215.14127549232163</v>
      </c>
      <c r="N402" s="98">
        <v>214.0177381383603</v>
      </c>
      <c r="O402" s="98">
        <v>215.65395043260827</v>
      </c>
      <c r="P402" s="98">
        <v>216.90065644194215</v>
      </c>
      <c r="Q402" s="98">
        <v>214.95683436214398</v>
      </c>
      <c r="R402" s="98">
        <v>198.66925290494649</v>
      </c>
      <c r="S402" s="98">
        <v>216.02686296690993</v>
      </c>
      <c r="T402" s="98">
        <v>216.74424036007906</v>
      </c>
      <c r="U402" s="98">
        <v>213.17098804735906</v>
      </c>
      <c r="V402" s="98">
        <v>226.77013504673926</v>
      </c>
      <c r="W402" s="98">
        <v>207.82261807685606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80.054631935139952</v>
      </c>
      <c r="D405" s="118">
        <f t="shared" si="189"/>
        <v>71.721590596417997</v>
      </c>
      <c r="E405" s="118">
        <f t="shared" si="189"/>
        <v>65.899129262914741</v>
      </c>
      <c r="F405" s="118">
        <f t="shared" si="189"/>
        <v>52.021715100227183</v>
      </c>
      <c r="G405" s="118">
        <f t="shared" si="189"/>
        <v>54.501940507934243</v>
      </c>
      <c r="H405" s="118">
        <f t="shared" si="189"/>
        <v>54.548628109014203</v>
      </c>
      <c r="I405" s="118">
        <f t="shared" si="189"/>
        <v>51.269687962796297</v>
      </c>
      <c r="J405" s="118">
        <f t="shared" si="189"/>
        <v>52.108884434176097</v>
      </c>
      <c r="K405" s="118">
        <f t="shared" si="189"/>
        <v>49.38691664083548</v>
      </c>
      <c r="L405" s="118">
        <f t="shared" si="189"/>
        <v>51.35442088631315</v>
      </c>
      <c r="M405" s="118">
        <f t="shared" si="189"/>
        <v>42.702502574088932</v>
      </c>
      <c r="N405" s="118">
        <f t="shared" si="189"/>
        <v>45.036578504829166</v>
      </c>
      <c r="O405" s="118">
        <f t="shared" si="189"/>
        <v>45.815708873231863</v>
      </c>
      <c r="P405" s="118">
        <f t="shared" si="189"/>
        <v>36.098780324029256</v>
      </c>
      <c r="Q405" s="118">
        <f t="shared" si="189"/>
        <v>36.622517429854518</v>
      </c>
      <c r="R405" s="118">
        <f t="shared" ref="R405:V405" si="190">R406+R408+R410+R419</f>
        <v>37.885704822831194</v>
      </c>
      <c r="S405" s="118">
        <f t="shared" si="190"/>
        <v>37.470560212422505</v>
      </c>
      <c r="T405" s="118">
        <f t="shared" si="190"/>
        <v>36.050155306783033</v>
      </c>
      <c r="U405" s="118">
        <f t="shared" si="190"/>
        <v>35.573004170167067</v>
      </c>
      <c r="V405" s="118">
        <f t="shared" si="190"/>
        <v>34.632113144704341</v>
      </c>
      <c r="W405" s="118">
        <f t="shared" ref="W405" si="191">W406+W408+W410+W419</f>
        <v>35.603848058892879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59.073705792075209</v>
      </c>
      <c r="D406" s="123">
        <f t="shared" si="192"/>
        <v>50.311623940202225</v>
      </c>
      <c r="E406" s="123">
        <f t="shared" si="192"/>
        <v>44.816728978367514</v>
      </c>
      <c r="F406" s="123">
        <f t="shared" si="192"/>
        <v>32.11194533914977</v>
      </c>
      <c r="G406" s="123">
        <f t="shared" si="192"/>
        <v>35.546091753527215</v>
      </c>
      <c r="H406" s="123">
        <f t="shared" si="192"/>
        <v>35.375658396475515</v>
      </c>
      <c r="I406" s="123">
        <f t="shared" si="192"/>
        <v>32.350210533700803</v>
      </c>
      <c r="J406" s="123">
        <f t="shared" si="192"/>
        <v>32.916184278463767</v>
      </c>
      <c r="K406" s="123">
        <f t="shared" si="192"/>
        <v>31.214933194232433</v>
      </c>
      <c r="L406" s="123">
        <f t="shared" si="192"/>
        <v>31.900255154662965</v>
      </c>
      <c r="M406" s="123">
        <f t="shared" si="192"/>
        <v>22.995969863021575</v>
      </c>
      <c r="N406" s="123">
        <f t="shared" si="192"/>
        <v>24.360581169005059</v>
      </c>
      <c r="O406" s="123">
        <f t="shared" si="192"/>
        <v>23.940824823277104</v>
      </c>
      <c r="P406" s="123">
        <f t="shared" si="192"/>
        <v>17.48766704949211</v>
      </c>
      <c r="Q406" s="123">
        <f t="shared" si="192"/>
        <v>17.304593397995454</v>
      </c>
      <c r="R406" s="123">
        <f t="shared" si="192"/>
        <v>17.782792901599041</v>
      </c>
      <c r="S406" s="123">
        <f t="shared" si="192"/>
        <v>16.396238208682359</v>
      </c>
      <c r="T406" s="123">
        <f t="shared" si="192"/>
        <v>15.151732010866695</v>
      </c>
      <c r="U406" s="123">
        <f t="shared" si="192"/>
        <v>14.765384346274239</v>
      </c>
      <c r="V406" s="123">
        <f t="shared" si="192"/>
        <v>13.105186393941779</v>
      </c>
      <c r="W406" s="123">
        <f t="shared" si="192"/>
        <v>14.8122371150417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59.073705792075209</v>
      </c>
      <c r="D407" s="99">
        <v>50.311623940202225</v>
      </c>
      <c r="E407" s="99">
        <v>44.816728978367514</v>
      </c>
      <c r="F407" s="99">
        <v>32.11194533914977</v>
      </c>
      <c r="G407" s="99">
        <v>35.546091753527215</v>
      </c>
      <c r="H407" s="99">
        <v>35.375658396475515</v>
      </c>
      <c r="I407" s="99">
        <v>32.350210533700803</v>
      </c>
      <c r="J407" s="99">
        <v>32.916184278463767</v>
      </c>
      <c r="K407" s="99">
        <v>31.214933194232433</v>
      </c>
      <c r="L407" s="99">
        <v>31.900255154662965</v>
      </c>
      <c r="M407" s="99">
        <v>22.995969863021575</v>
      </c>
      <c r="N407" s="99">
        <v>24.360581169005059</v>
      </c>
      <c r="O407" s="99">
        <v>23.940824823277104</v>
      </c>
      <c r="P407" s="99">
        <v>17.48766704949211</v>
      </c>
      <c r="Q407" s="99">
        <v>17.304593397995454</v>
      </c>
      <c r="R407" s="99">
        <v>17.782792901599041</v>
      </c>
      <c r="S407" s="99">
        <v>16.396238208682359</v>
      </c>
      <c r="T407" s="99">
        <v>15.151732010866695</v>
      </c>
      <c r="U407" s="99">
        <v>14.765384346274239</v>
      </c>
      <c r="V407" s="99">
        <v>13.105186393941779</v>
      </c>
      <c r="W407" s="99">
        <v>14.8122371150417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0.38719257669250173</v>
      </c>
      <c r="D408" s="123">
        <f t="shared" si="193"/>
        <v>0.95075080207492613</v>
      </c>
      <c r="E408" s="123">
        <f t="shared" si="193"/>
        <v>0.60668058361690247</v>
      </c>
      <c r="F408" s="123">
        <f t="shared" si="193"/>
        <v>0.23984832677748183</v>
      </c>
      <c r="G408" s="123">
        <f t="shared" si="193"/>
        <v>0.27388995172362501</v>
      </c>
      <c r="H408" s="123">
        <f t="shared" si="193"/>
        <v>0.44789547302252369</v>
      </c>
      <c r="I408" s="123">
        <f t="shared" si="193"/>
        <v>9.8075577203308839E-2</v>
      </c>
      <c r="J408" s="123">
        <f t="shared" si="193"/>
        <v>0.49470459978554954</v>
      </c>
      <c r="K408" s="123">
        <f t="shared" si="193"/>
        <v>1.6950441443509354</v>
      </c>
      <c r="L408" s="123">
        <f t="shared" si="193"/>
        <v>1.0012643365431277</v>
      </c>
      <c r="M408" s="123">
        <f t="shared" si="193"/>
        <v>0.68541214603326084</v>
      </c>
      <c r="N408" s="123">
        <f t="shared" si="193"/>
        <v>0.59827566790907682</v>
      </c>
      <c r="O408" s="123">
        <f t="shared" si="193"/>
        <v>1.1359976019852527</v>
      </c>
      <c r="P408" s="123">
        <f t="shared" si="193"/>
        <v>0.48113926642037586</v>
      </c>
      <c r="Q408" s="123">
        <f t="shared" si="193"/>
        <v>0.70375753210968206</v>
      </c>
      <c r="R408" s="123">
        <f t="shared" si="193"/>
        <v>1.9646871814470959</v>
      </c>
      <c r="S408" s="123">
        <f t="shared" si="193"/>
        <v>1.9649295917011302</v>
      </c>
      <c r="T408" s="123">
        <f t="shared" si="193"/>
        <v>1.9480644424904057</v>
      </c>
      <c r="U408" s="123">
        <f t="shared" si="193"/>
        <v>2.2503012410606251</v>
      </c>
      <c r="V408" s="123">
        <f t="shared" si="193"/>
        <v>2.2018617338041615</v>
      </c>
      <c r="W408" s="123">
        <f t="shared" si="193"/>
        <v>2.5104407418564354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0.38719257669250173</v>
      </c>
      <c r="D409" s="99">
        <f>RES_hhdet_in_fecs!D147</f>
        <v>0.95075080207492613</v>
      </c>
      <c r="E409" s="99">
        <f>RES_hhdet_in_fecs!E147</f>
        <v>0.60668058361690247</v>
      </c>
      <c r="F409" s="99">
        <f>RES_hhdet_in_fecs!F147</f>
        <v>0.23984832677748183</v>
      </c>
      <c r="G409" s="99">
        <f>RES_hhdet_in_fecs!G147</f>
        <v>0.27388995172362501</v>
      </c>
      <c r="H409" s="99">
        <f>RES_hhdet_in_fecs!H147</f>
        <v>0.44789547302252369</v>
      </c>
      <c r="I409" s="99">
        <f>RES_hhdet_in_fecs!I147</f>
        <v>9.8075577203308839E-2</v>
      </c>
      <c r="J409" s="99">
        <f>RES_hhdet_in_fecs!J147</f>
        <v>0.49470459978554954</v>
      </c>
      <c r="K409" s="99">
        <f>RES_hhdet_in_fecs!K147</f>
        <v>1.6950441443509354</v>
      </c>
      <c r="L409" s="99">
        <f>RES_hhdet_in_fecs!L147</f>
        <v>1.0012643365431277</v>
      </c>
      <c r="M409" s="99">
        <f>RES_hhdet_in_fecs!M147</f>
        <v>0.68541214603326084</v>
      </c>
      <c r="N409" s="99">
        <f>RES_hhdet_in_fecs!N147</f>
        <v>0.59827566790907682</v>
      </c>
      <c r="O409" s="99">
        <f>RES_hhdet_in_fecs!O147</f>
        <v>1.1359976019852527</v>
      </c>
      <c r="P409" s="99">
        <f>RES_hhdet_in_fecs!P147</f>
        <v>0.48113926642037586</v>
      </c>
      <c r="Q409" s="99">
        <f>RES_hhdet_in_fecs!Q147</f>
        <v>0.70375753210968206</v>
      </c>
      <c r="R409" s="99">
        <f>RES_hhdet_in_fecs!R147</f>
        <v>1.9646871814470959</v>
      </c>
      <c r="S409" s="99">
        <f>RES_hhdet_in_fecs!S147</f>
        <v>1.9649295917011302</v>
      </c>
      <c r="T409" s="99">
        <f>RES_hhdet_in_fecs!T147</f>
        <v>1.9480644424904057</v>
      </c>
      <c r="U409" s="99">
        <f>RES_hhdet_in_fecs!U147</f>
        <v>2.2503012410606251</v>
      </c>
      <c r="V409" s="99">
        <f>RES_hhdet_in_fecs!V147</f>
        <v>2.2018617338041615</v>
      </c>
      <c r="W409" s="99">
        <f>RES_hhdet_in_fecs!W147</f>
        <v>2.5104407418564354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12.48748209868365</v>
      </c>
      <c r="D410" s="123">
        <v>12.302563084192403</v>
      </c>
      <c r="E410" s="123">
        <v>12.723348371758041</v>
      </c>
      <c r="F410" s="123">
        <v>12.625418074037972</v>
      </c>
      <c r="G410" s="123">
        <v>11.66515743060844</v>
      </c>
      <c r="H410" s="123">
        <v>11.78333982192629</v>
      </c>
      <c r="I410" s="123">
        <v>11.640494282983287</v>
      </c>
      <c r="J410" s="123">
        <v>11.618716266954715</v>
      </c>
      <c r="K410" s="123">
        <v>10.628925593860972</v>
      </c>
      <c r="L410" s="123">
        <v>11.306777431876981</v>
      </c>
      <c r="M410" s="123">
        <v>11.944216824122591</v>
      </c>
      <c r="N410" s="123">
        <v>12.734935635996031</v>
      </c>
      <c r="O410" s="123">
        <v>13.291479300923113</v>
      </c>
      <c r="P410" s="123">
        <v>11.606949450418602</v>
      </c>
      <c r="Q410" s="123">
        <v>11.955211932945179</v>
      </c>
      <c r="R410" s="123">
        <v>11.867868006737734</v>
      </c>
      <c r="S410" s="123">
        <v>12.485787478897107</v>
      </c>
      <c r="T410" s="123">
        <v>12.383966849848163</v>
      </c>
      <c r="U410" s="123">
        <v>12.187771872850073</v>
      </c>
      <c r="V410" s="123">
        <v>12.723444628209727</v>
      </c>
      <c r="W410" s="123">
        <v>12.15282330837494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13.799323713285688</v>
      </c>
      <c r="D411" s="99">
        <v>14.153060454977483</v>
      </c>
      <c r="E411" s="99">
        <v>13.744057529321214</v>
      </c>
      <c r="F411" s="99">
        <v>13.888880853023291</v>
      </c>
      <c r="G411" s="99">
        <v>13.522055109418604</v>
      </c>
      <c r="H411" s="99">
        <v>13.07808688188396</v>
      </c>
      <c r="I411" s="99">
        <v>13.4279676732588</v>
      </c>
      <c r="J411" s="99">
        <v>12.509505794215633</v>
      </c>
      <c r="K411" s="99">
        <v>12.512926034319635</v>
      </c>
      <c r="L411" s="99">
        <v>13.012735771109304</v>
      </c>
      <c r="M411" s="99">
        <v>13.806250314288565</v>
      </c>
      <c r="N411" s="99">
        <v>13.340217017647683</v>
      </c>
      <c r="O411" s="99">
        <v>13.030473003619276</v>
      </c>
      <c r="P411" s="99">
        <v>12.592985571081538</v>
      </c>
      <c r="Q411" s="99">
        <v>12.071603707292537</v>
      </c>
      <c r="R411" s="99">
        <v>12.006776161373207</v>
      </c>
      <c r="S411" s="99">
        <v>12.48371770108791</v>
      </c>
      <c r="T411" s="99">
        <v>12.653399953062683</v>
      </c>
      <c r="U411" s="99">
        <v>11.9393792631907</v>
      </c>
      <c r="V411" s="99">
        <v>12.077010766672993</v>
      </c>
      <c r="W411" s="99">
        <v>12.326069399701705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9.9652487153691496</v>
      </c>
      <c r="G412" s="99">
        <v>9.6280532856349375</v>
      </c>
      <c r="H412" s="99">
        <v>9.2919015155929277</v>
      </c>
      <c r="I412" s="99">
        <v>9.7797829626460935</v>
      </c>
      <c r="J412" s="99">
        <v>9.057709380354618</v>
      </c>
      <c r="K412" s="99">
        <v>9.0156601265397569</v>
      </c>
      <c r="L412" s="99">
        <v>10.516337695618679</v>
      </c>
      <c r="M412" s="99">
        <v>10.05007708562286</v>
      </c>
      <c r="N412" s="99">
        <v>0</v>
      </c>
      <c r="O412" s="99">
        <v>0</v>
      </c>
      <c r="P412" s="99">
        <v>9.8036380374318473</v>
      </c>
      <c r="Q412" s="99">
        <v>9.730668455219055</v>
      </c>
      <c r="R412" s="99">
        <v>9.7998753461647681</v>
      </c>
      <c r="S412" s="99">
        <v>10.427104126789434</v>
      </c>
      <c r="T412" s="99">
        <v>10.718701083797292</v>
      </c>
      <c r="U412" s="99">
        <v>10.183144804573969</v>
      </c>
      <c r="V412" s="99">
        <v>10.393223759099987</v>
      </c>
      <c r="W412" s="99">
        <v>10.665327171901946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3.2424995616305803</v>
      </c>
      <c r="G413" s="102">
        <v>2.892224623172984</v>
      </c>
      <c r="H413" s="102">
        <v>2.673783871358983</v>
      </c>
      <c r="I413" s="102">
        <v>3.3214835696806233</v>
      </c>
      <c r="J413" s="102">
        <v>2.8658266050043575</v>
      </c>
      <c r="K413" s="102">
        <v>2.634947242541458</v>
      </c>
      <c r="L413" s="102">
        <v>5.8686227816839116</v>
      </c>
      <c r="M413" s="102">
        <v>2.7648081101374529</v>
      </c>
      <c r="N413" s="102">
        <v>0</v>
      </c>
      <c r="O413" s="102">
        <v>0</v>
      </c>
      <c r="P413" s="102">
        <v>2.40286515309087</v>
      </c>
      <c r="Q413" s="102">
        <v>2.6458257275049344</v>
      </c>
      <c r="R413" s="102">
        <v>2.4450540218882022</v>
      </c>
      <c r="S413" s="102">
        <v>2.8624239684906447</v>
      </c>
      <c r="T413" s="102">
        <v>2.8926390336953443</v>
      </c>
      <c r="U413" s="102">
        <v>2.5171011729816462</v>
      </c>
      <c r="V413" s="102">
        <v>2.6437325780193253</v>
      </c>
      <c r="W413" s="102">
        <v>2.7673335366029823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6.7227491537385706</v>
      </c>
      <c r="G414" s="105">
        <v>6.7358286624619526</v>
      </c>
      <c r="H414" s="105">
        <v>6.6181176442339451</v>
      </c>
      <c r="I414" s="105">
        <v>6.458299392965472</v>
      </c>
      <c r="J414" s="105">
        <v>6.191882775350261</v>
      </c>
      <c r="K414" s="105">
        <v>6.3807128839982994</v>
      </c>
      <c r="L414" s="105">
        <v>4.6477149139347684</v>
      </c>
      <c r="M414" s="105">
        <v>7.2852689754854065</v>
      </c>
      <c r="N414" s="105">
        <v>0</v>
      </c>
      <c r="O414" s="105">
        <v>0</v>
      </c>
      <c r="P414" s="105">
        <v>7.4007728843409764</v>
      </c>
      <c r="Q414" s="105">
        <v>7.084842727714121</v>
      </c>
      <c r="R414" s="105">
        <v>7.3548213242765668</v>
      </c>
      <c r="S414" s="105">
        <v>7.5646801582987901</v>
      </c>
      <c r="T414" s="105">
        <v>7.8260620501019487</v>
      </c>
      <c r="U414" s="105">
        <v>7.6660436315923226</v>
      </c>
      <c r="V414" s="105">
        <v>7.7494911810806615</v>
      </c>
      <c r="W414" s="105">
        <v>7.8979936352989641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12.40751870124617</v>
      </c>
      <c r="D415" s="102">
        <v>12.217855262417052</v>
      </c>
      <c r="E415" s="102">
        <v>12.745591695647953</v>
      </c>
      <c r="F415" s="102">
        <v>12.616992645810759</v>
      </c>
      <c r="G415" s="102">
        <v>11.607858198326278</v>
      </c>
      <c r="H415" s="102">
        <v>11.866855078120416</v>
      </c>
      <c r="I415" s="102">
        <v>11.784992114363551</v>
      </c>
      <c r="J415" s="102">
        <v>11.796215965567791</v>
      </c>
      <c r="K415" s="102">
        <v>10.760320997596809</v>
      </c>
      <c r="L415" s="102">
        <v>11.588210699375628</v>
      </c>
      <c r="M415" s="102">
        <v>12.300549627450385</v>
      </c>
      <c r="N415" s="102">
        <v>12.981763789043759</v>
      </c>
      <c r="O415" s="102">
        <v>13.499089129243695</v>
      </c>
      <c r="P415" s="102">
        <v>11.883650928976797</v>
      </c>
      <c r="Q415" s="102">
        <v>12.249518366567534</v>
      </c>
      <c r="R415" s="102">
        <v>12.184707255715503</v>
      </c>
      <c r="S415" s="102">
        <v>12.783942950470534</v>
      </c>
      <c r="T415" s="102">
        <v>12.782949287208284</v>
      </c>
      <c r="U415" s="102">
        <v>12.514818976049408</v>
      </c>
      <c r="V415" s="102">
        <v>12.967698536787257</v>
      </c>
      <c r="W415" s="102">
        <v>12.459319380134898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9.5878884309427477</v>
      </c>
      <c r="D416" s="105">
        <v>9.3754187509956228</v>
      </c>
      <c r="E416" s="105">
        <v>9.8842021673426554</v>
      </c>
      <c r="F416" s="105">
        <v>9.7708931182086172</v>
      </c>
      <c r="G416" s="105">
        <v>8.9333896465439349</v>
      </c>
      <c r="H416" s="105">
        <v>9.1136262976707112</v>
      </c>
      <c r="I416" s="105">
        <v>9.2124473024730484</v>
      </c>
      <c r="J416" s="105">
        <v>9.1735174264669972</v>
      </c>
      <c r="K416" s="105">
        <v>8.3222983133061348</v>
      </c>
      <c r="L416" s="105">
        <v>9.7767712407327441</v>
      </c>
      <c r="M416" s="105">
        <v>9.5308382780467831</v>
      </c>
      <c r="N416" s="105">
        <v>10.304721829737778</v>
      </c>
      <c r="O416" s="105">
        <v>10.834436629136588</v>
      </c>
      <c r="P416" s="105">
        <v>9.4088058470479474</v>
      </c>
      <c r="Q416" s="105">
        <v>9.8924211317133537</v>
      </c>
      <c r="R416" s="105">
        <v>9.8693656476173928</v>
      </c>
      <c r="S416" s="105">
        <v>10.509584351359587</v>
      </c>
      <c r="T416" s="105">
        <v>10.586892580014922</v>
      </c>
      <c r="U416" s="105">
        <v>10.384976557919297</v>
      </c>
      <c r="V416" s="105">
        <v>10.838737887747882</v>
      </c>
      <c r="W416" s="105">
        <v>10.473646489877046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2.9317044027103054</v>
      </c>
      <c r="D417" s="99">
        <v>2.6336439714123108</v>
      </c>
      <c r="E417" s="99">
        <v>3.0606106549825292</v>
      </c>
      <c r="F417" s="99">
        <v>2.9460849970908809</v>
      </c>
      <c r="G417" s="99">
        <v>2.4813266768515221</v>
      </c>
      <c r="H417" s="99">
        <v>2.4253011118687953</v>
      </c>
      <c r="I417" s="99">
        <v>2.9152781702239285</v>
      </c>
      <c r="J417" s="99">
        <v>2.7052879319993717</v>
      </c>
      <c r="K417" s="99">
        <v>2.2618616179402915</v>
      </c>
      <c r="L417" s="99">
        <v>5.2262023118295318</v>
      </c>
      <c r="M417" s="99">
        <v>2.4583936695190927</v>
      </c>
      <c r="N417" s="99">
        <v>3.2898848654745803</v>
      </c>
      <c r="O417" s="99">
        <v>3.5660252078855681</v>
      </c>
      <c r="P417" s="99">
        <v>2.2633823938550601</v>
      </c>
      <c r="Q417" s="99">
        <v>2.6862727153584429</v>
      </c>
      <c r="R417" s="99">
        <v>2.4808912642019902</v>
      </c>
      <c r="S417" s="99">
        <v>2.9302659265537296</v>
      </c>
      <c r="T417" s="99">
        <v>2.9214073179276854</v>
      </c>
      <c r="U417" s="99">
        <v>2.6412245369445104</v>
      </c>
      <c r="V417" s="99">
        <v>2.8418610639957089</v>
      </c>
      <c r="W417" s="99">
        <v>2.7968871962406312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6.6561840282324418</v>
      </c>
      <c r="D418" s="99">
        <v>6.7417747795833112</v>
      </c>
      <c r="E418" s="99">
        <v>6.8235915123601254</v>
      </c>
      <c r="F418" s="99">
        <v>6.8248081211177363</v>
      </c>
      <c r="G418" s="99">
        <v>6.4520629696924106</v>
      </c>
      <c r="H418" s="99">
        <v>6.6883251858019159</v>
      </c>
      <c r="I418" s="99">
        <v>6.2971691322491221</v>
      </c>
      <c r="J418" s="99">
        <v>6.468229494467626</v>
      </c>
      <c r="K418" s="99">
        <v>6.0604366953658433</v>
      </c>
      <c r="L418" s="99">
        <v>4.5505689289032132</v>
      </c>
      <c r="M418" s="99">
        <v>7.0724446085276922</v>
      </c>
      <c r="N418" s="99">
        <v>7.0148369642631989</v>
      </c>
      <c r="O418" s="99">
        <v>7.2684114212510194</v>
      </c>
      <c r="P418" s="99">
        <v>7.1454234531928869</v>
      </c>
      <c r="Q418" s="99">
        <v>7.2061484163549094</v>
      </c>
      <c r="R418" s="99">
        <v>7.3884743834154039</v>
      </c>
      <c r="S418" s="99">
        <v>7.5793184248058587</v>
      </c>
      <c r="T418" s="99">
        <v>7.6654852620872367</v>
      </c>
      <c r="U418" s="99">
        <v>7.743752020974787</v>
      </c>
      <c r="V418" s="99">
        <v>7.9968768237521726</v>
      </c>
      <c r="W418" s="99">
        <v>7.6767592936364144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8.1062514676885886</v>
      </c>
      <c r="D419" s="123">
        <v>8.1566527699484332</v>
      </c>
      <c r="E419" s="123">
        <v>7.7523713291722904</v>
      </c>
      <c r="F419" s="123">
        <v>7.0445033602619578</v>
      </c>
      <c r="G419" s="123">
        <v>7.0168013720749665</v>
      </c>
      <c r="H419" s="123">
        <v>6.9417344175898741</v>
      </c>
      <c r="I419" s="123">
        <v>7.1809075689088964</v>
      </c>
      <c r="J419" s="123">
        <v>7.079279288972069</v>
      </c>
      <c r="K419" s="123">
        <v>5.8480137083911448</v>
      </c>
      <c r="L419" s="123">
        <v>7.1461239632300764</v>
      </c>
      <c r="M419" s="123">
        <v>7.0769037409115061</v>
      </c>
      <c r="N419" s="123">
        <v>7.3427860319189966</v>
      </c>
      <c r="O419" s="123">
        <v>7.447407147046393</v>
      </c>
      <c r="P419" s="123">
        <v>6.5230245576981716</v>
      </c>
      <c r="Q419" s="123">
        <v>6.6589545668042014</v>
      </c>
      <c r="R419" s="123">
        <v>6.2703567330473229</v>
      </c>
      <c r="S419" s="123">
        <v>6.6236049331419125</v>
      </c>
      <c r="T419" s="123">
        <v>6.5663920035777705</v>
      </c>
      <c r="U419" s="123">
        <v>6.3695467099821288</v>
      </c>
      <c r="V419" s="123">
        <v>6.6016203887486737</v>
      </c>
      <c r="W419" s="123">
        <v>6.1283468936198062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8.9542198363971117</v>
      </c>
      <c r="D420" s="99">
        <v>9.0692470703913077</v>
      </c>
      <c r="E420" s="99">
        <v>8.4663057766335061</v>
      </c>
      <c r="F420" s="99">
        <v>8.2221360021751781</v>
      </c>
      <c r="G420" s="99">
        <v>7.9796681968075616</v>
      </c>
      <c r="H420" s="99">
        <v>7.8786527822442043</v>
      </c>
      <c r="I420" s="99">
        <v>8.2621214464777655</v>
      </c>
      <c r="J420" s="99">
        <v>7.7088539776751803</v>
      </c>
      <c r="K420" s="99">
        <v>7.7802292031535005</v>
      </c>
      <c r="L420" s="99">
        <v>7.9531653991805724</v>
      </c>
      <c r="M420" s="99">
        <v>8.3560474765669408</v>
      </c>
      <c r="N420" s="99">
        <v>8.2929960835613592</v>
      </c>
      <c r="O420" s="99">
        <v>8.3011264961307472</v>
      </c>
      <c r="P420" s="99">
        <v>8.3004636007333037</v>
      </c>
      <c r="Q420" s="99">
        <v>8.1811142096260507</v>
      </c>
      <c r="R420" s="99">
        <v>7.5365037141106379</v>
      </c>
      <c r="S420" s="99">
        <v>8.1691456177369854</v>
      </c>
      <c r="T420" s="99">
        <v>8.175127689092232</v>
      </c>
      <c r="U420" s="99">
        <v>8.0127383372077201</v>
      </c>
      <c r="V420" s="99">
        <v>8.5059862718211683</v>
      </c>
      <c r="W420" s="99">
        <v>7.7457386280557019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7.4625070263349906</v>
      </c>
      <c r="D421" s="110">
        <v>7.3691492770428972</v>
      </c>
      <c r="E421" s="110">
        <v>7.1485145584374949</v>
      </c>
      <c r="F421" s="110">
        <v>5.8514721563551673</v>
      </c>
      <c r="G421" s="110">
        <v>6.3007313042159492</v>
      </c>
      <c r="H421" s="110">
        <v>6.4018414982325185</v>
      </c>
      <c r="I421" s="110">
        <v>6.5482783546908108</v>
      </c>
      <c r="J421" s="110">
        <v>6.7738799727084631</v>
      </c>
      <c r="K421" s="110">
        <v>4.8245991228084417</v>
      </c>
      <c r="L421" s="110">
        <v>6.6951283573182865</v>
      </c>
      <c r="M421" s="110">
        <v>6.3373450561969982</v>
      </c>
      <c r="N421" s="110">
        <v>6.8581812320566673</v>
      </c>
      <c r="O421" s="110">
        <v>7.0244784979219448</v>
      </c>
      <c r="P421" s="110">
        <v>5.727904424021518</v>
      </c>
      <c r="Q421" s="110">
        <v>6.0833063123892277</v>
      </c>
      <c r="R421" s="110">
        <v>5.9205011930841875</v>
      </c>
      <c r="S421" s="110">
        <v>6.130282068365946</v>
      </c>
      <c r="T421" s="110">
        <v>6.0153426254653537</v>
      </c>
      <c r="U421" s="110">
        <v>5.8281098164752123</v>
      </c>
      <c r="V421" s="110">
        <v>6.0071571281307898</v>
      </c>
      <c r="W421" s="110">
        <v>5.6513077332523673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106.57631560781265</v>
      </c>
      <c r="D423" s="118">
        <f t="shared" si="194"/>
        <v>99.853022400659441</v>
      </c>
      <c r="E423" s="118">
        <f t="shared" si="194"/>
        <v>95.134506125486368</v>
      </c>
      <c r="F423" s="118">
        <f t="shared" si="194"/>
        <v>74.851443034561271</v>
      </c>
      <c r="G423" s="118">
        <f t="shared" si="194"/>
        <v>85.10780649320354</v>
      </c>
      <c r="H423" s="118">
        <f t="shared" si="194"/>
        <v>89.761113803210989</v>
      </c>
      <c r="I423" s="118">
        <f t="shared" si="194"/>
        <v>86.582938217701184</v>
      </c>
      <c r="J423" s="118">
        <f t="shared" si="194"/>
        <v>93.239737303522574</v>
      </c>
      <c r="K423" s="118">
        <f t="shared" si="194"/>
        <v>95.227487218903264</v>
      </c>
      <c r="L423" s="118">
        <f t="shared" si="194"/>
        <v>100.91990672646733</v>
      </c>
      <c r="M423" s="118">
        <f t="shared" si="194"/>
        <v>80.372381744174348</v>
      </c>
      <c r="N423" s="118">
        <f t="shared" si="194"/>
        <v>88.821330406710274</v>
      </c>
      <c r="O423" s="118">
        <f t="shared" si="194"/>
        <v>94.383552174730355</v>
      </c>
      <c r="P423" s="118">
        <f t="shared" si="194"/>
        <v>73.423858185801734</v>
      </c>
      <c r="Q423" s="118">
        <f t="shared" si="194"/>
        <v>76.853038534486458</v>
      </c>
      <c r="R423" s="118">
        <f t="shared" ref="R423:V423" si="195">R424+R426+R428+R437</f>
        <v>84.322438769117966</v>
      </c>
      <c r="S423" s="118">
        <f t="shared" si="195"/>
        <v>81.028173544231493</v>
      </c>
      <c r="T423" s="118">
        <f t="shared" si="195"/>
        <v>77.102614639947276</v>
      </c>
      <c r="U423" s="118">
        <f t="shared" si="195"/>
        <v>77.088877751830765</v>
      </c>
      <c r="V423" s="118">
        <f t="shared" si="195"/>
        <v>71.997595693937839</v>
      </c>
      <c r="W423" s="118">
        <f t="shared" ref="W423" si="196">W424+W426+W428+W437</f>
        <v>79.341883999430991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91.296778660023378</v>
      </c>
      <c r="D424" s="123">
        <f t="shared" si="197"/>
        <v>83.293310877784961</v>
      </c>
      <c r="E424" s="123">
        <f t="shared" si="197"/>
        <v>79.270769837541238</v>
      </c>
      <c r="F424" s="123">
        <f t="shared" si="197"/>
        <v>60.520951272009519</v>
      </c>
      <c r="G424" s="123">
        <f t="shared" si="197"/>
        <v>71.222626686211939</v>
      </c>
      <c r="H424" s="123">
        <f t="shared" si="197"/>
        <v>75.196338979076742</v>
      </c>
      <c r="I424" s="123">
        <f t="shared" si="197"/>
        <v>72.810709805923622</v>
      </c>
      <c r="J424" s="123">
        <f t="shared" si="197"/>
        <v>78.31307824303471</v>
      </c>
      <c r="K424" s="123">
        <f t="shared" si="197"/>
        <v>78.389980262911152</v>
      </c>
      <c r="L424" s="123">
        <f t="shared" si="197"/>
        <v>84.443017609541485</v>
      </c>
      <c r="M424" s="123">
        <f t="shared" si="197"/>
        <v>64.306296697518434</v>
      </c>
      <c r="N424" s="123">
        <f t="shared" si="197"/>
        <v>72.150262130317401</v>
      </c>
      <c r="O424" s="123">
        <f t="shared" si="197"/>
        <v>75.20926467658515</v>
      </c>
      <c r="P424" s="123">
        <f t="shared" si="197"/>
        <v>58.091253672132282</v>
      </c>
      <c r="Q424" s="123">
        <f t="shared" si="197"/>
        <v>60.041788111588502</v>
      </c>
      <c r="R424" s="123">
        <f t="shared" si="197"/>
        <v>62.771187521423855</v>
      </c>
      <c r="S424" s="123">
        <f t="shared" si="197"/>
        <v>58.501381809630061</v>
      </c>
      <c r="T424" s="123">
        <f t="shared" si="197"/>
        <v>54.431187561145222</v>
      </c>
      <c r="U424" s="123">
        <f t="shared" si="197"/>
        <v>53.330365018666839</v>
      </c>
      <c r="V424" s="123">
        <f t="shared" si="197"/>
        <v>47.64157141229466</v>
      </c>
      <c r="W424" s="123">
        <f t="shared" si="197"/>
        <v>54.244696914763338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91.296778660023378</v>
      </c>
      <c r="D425" s="99">
        <v>83.293310877784961</v>
      </c>
      <c r="E425" s="99">
        <v>79.270769837541238</v>
      </c>
      <c r="F425" s="99">
        <v>60.520951272009519</v>
      </c>
      <c r="G425" s="99">
        <v>71.222626686211939</v>
      </c>
      <c r="H425" s="99">
        <v>75.196338979076742</v>
      </c>
      <c r="I425" s="99">
        <v>72.810709805923622</v>
      </c>
      <c r="J425" s="99">
        <v>78.31307824303471</v>
      </c>
      <c r="K425" s="99">
        <v>78.389980262911152</v>
      </c>
      <c r="L425" s="99">
        <v>84.443017609541485</v>
      </c>
      <c r="M425" s="99">
        <v>64.306296697518434</v>
      </c>
      <c r="N425" s="99">
        <v>72.150262130317401</v>
      </c>
      <c r="O425" s="99">
        <v>75.20926467658515</v>
      </c>
      <c r="P425" s="99">
        <v>58.091253672132282</v>
      </c>
      <c r="Q425" s="99">
        <v>60.041788111588502</v>
      </c>
      <c r="R425" s="99">
        <v>62.771187521423855</v>
      </c>
      <c r="S425" s="99">
        <v>58.501381809630061</v>
      </c>
      <c r="T425" s="99">
        <v>54.431187561145222</v>
      </c>
      <c r="U425" s="99">
        <v>53.330365018666839</v>
      </c>
      <c r="V425" s="99">
        <v>47.64157141229466</v>
      </c>
      <c r="W425" s="99">
        <v>54.244696914763338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0.89495665350670617</v>
      </c>
      <c r="D426" s="123">
        <f t="shared" si="198"/>
        <v>2.2706671671373733</v>
      </c>
      <c r="E426" s="123">
        <f t="shared" si="198"/>
        <v>1.4960679203054585</v>
      </c>
      <c r="F426" s="123">
        <f t="shared" si="198"/>
        <v>0.61011991259652076</v>
      </c>
      <c r="G426" s="123">
        <f t="shared" si="198"/>
        <v>0.71822093118655139</v>
      </c>
      <c r="H426" s="123">
        <f t="shared" si="198"/>
        <v>1.2099787392301717</v>
      </c>
      <c r="I426" s="123">
        <f t="shared" si="198"/>
        <v>0.27279385376093468</v>
      </c>
      <c r="J426" s="123">
        <f t="shared" si="198"/>
        <v>1.4163002202117982</v>
      </c>
      <c r="K426" s="123">
        <f t="shared" si="198"/>
        <v>4.9942634541482258</v>
      </c>
      <c r="L426" s="123">
        <f t="shared" si="198"/>
        <v>3.0358459982874213</v>
      </c>
      <c r="M426" s="123">
        <f t="shared" si="198"/>
        <v>2.1482728214809454</v>
      </c>
      <c r="N426" s="123">
        <f t="shared" si="198"/>
        <v>1.9491426141582164</v>
      </c>
      <c r="O426" s="123">
        <f t="shared" si="198"/>
        <v>3.8687535616348736</v>
      </c>
      <c r="P426" s="123">
        <f t="shared" si="198"/>
        <v>1.715617950920844</v>
      </c>
      <c r="Q426" s="123">
        <f t="shared" si="198"/>
        <v>2.60626976402065</v>
      </c>
      <c r="R426" s="123">
        <f t="shared" si="198"/>
        <v>7.4455784202657558</v>
      </c>
      <c r="S426" s="123">
        <f t="shared" si="198"/>
        <v>7.5815294307066763</v>
      </c>
      <c r="T426" s="123">
        <f t="shared" si="198"/>
        <v>7.6283128356777974</v>
      </c>
      <c r="U426" s="123">
        <f t="shared" si="198"/>
        <v>8.9294539897448786</v>
      </c>
      <c r="V426" s="123">
        <f t="shared" si="198"/>
        <v>8.8545949418123691</v>
      </c>
      <c r="W426" s="123">
        <f t="shared" si="198"/>
        <v>10.226511639241089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0.89495665350670617</v>
      </c>
      <c r="D427" s="99">
        <f>RES_hhdet_in_tess!D147</f>
        <v>2.2706671671373733</v>
      </c>
      <c r="E427" s="99">
        <f>RES_hhdet_in_tess!E147</f>
        <v>1.4960679203054585</v>
      </c>
      <c r="F427" s="99">
        <f>RES_hhdet_in_tess!F147</f>
        <v>0.61011991259652076</v>
      </c>
      <c r="G427" s="99">
        <f>RES_hhdet_in_tess!G147</f>
        <v>0.71822093118655139</v>
      </c>
      <c r="H427" s="99">
        <f>RES_hhdet_in_tess!H147</f>
        <v>1.2099787392301717</v>
      </c>
      <c r="I427" s="99">
        <f>RES_hhdet_in_tess!I147</f>
        <v>0.27279385376093468</v>
      </c>
      <c r="J427" s="99">
        <f>RES_hhdet_in_tess!J147</f>
        <v>1.4163002202117982</v>
      </c>
      <c r="K427" s="99">
        <f>RES_hhdet_in_tess!K147</f>
        <v>4.9942634541482258</v>
      </c>
      <c r="L427" s="99">
        <f>RES_hhdet_in_tess!L147</f>
        <v>3.0358459982874213</v>
      </c>
      <c r="M427" s="99">
        <f>RES_hhdet_in_tess!M147</f>
        <v>2.1482728214809454</v>
      </c>
      <c r="N427" s="99">
        <f>RES_hhdet_in_tess!N147</f>
        <v>1.9491426141582164</v>
      </c>
      <c r="O427" s="99">
        <f>RES_hhdet_in_tess!O147</f>
        <v>3.8687535616348736</v>
      </c>
      <c r="P427" s="99">
        <f>RES_hhdet_in_tess!P147</f>
        <v>1.715617950920844</v>
      </c>
      <c r="Q427" s="99">
        <f>RES_hhdet_in_tess!Q147</f>
        <v>2.60626976402065</v>
      </c>
      <c r="R427" s="99">
        <f>RES_hhdet_in_tess!R147</f>
        <v>7.4455784202657558</v>
      </c>
      <c r="S427" s="99">
        <f>RES_hhdet_in_tess!S147</f>
        <v>7.5815294307066763</v>
      </c>
      <c r="T427" s="99">
        <f>RES_hhdet_in_tess!T147</f>
        <v>7.6283128356777974</v>
      </c>
      <c r="U427" s="99">
        <f>RES_hhdet_in_tess!U147</f>
        <v>8.9294539897448786</v>
      </c>
      <c r="V427" s="99">
        <f>RES_hhdet_in_tess!V147</f>
        <v>8.8545949418123691</v>
      </c>
      <c r="W427" s="99">
        <f>RES_hhdet_in_tess!W147</f>
        <v>10.226511639241089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8.7076217581358115</v>
      </c>
      <c r="D428" s="123">
        <v>8.6184339558336767</v>
      </c>
      <c r="E428" s="123">
        <v>8.9546434739859357</v>
      </c>
      <c r="F428" s="123">
        <v>8.8917394677115738</v>
      </c>
      <c r="G428" s="123">
        <v>8.2393106212669274</v>
      </c>
      <c r="H428" s="123">
        <v>8.3966508322467135</v>
      </c>
      <c r="I428" s="123">
        <v>8.374732151514932</v>
      </c>
      <c r="J428" s="123">
        <v>8.3719881972505323</v>
      </c>
      <c r="K428" s="123">
        <v>7.6919071532224441</v>
      </c>
      <c r="L428" s="123">
        <v>8.2876099743359166</v>
      </c>
      <c r="M428" s="123">
        <v>8.842929466991162</v>
      </c>
      <c r="N428" s="123">
        <v>9.3778274188453157</v>
      </c>
      <c r="O428" s="123">
        <v>9.8478479481177743</v>
      </c>
      <c r="P428" s="123">
        <v>8.840192224278784</v>
      </c>
      <c r="Q428" s="123">
        <v>9.2259898628043739</v>
      </c>
      <c r="R428" s="123">
        <v>9.2754702544867538</v>
      </c>
      <c r="S428" s="123">
        <v>9.8301414714102062</v>
      </c>
      <c r="T428" s="123">
        <v>9.9329938935504014</v>
      </c>
      <c r="U428" s="123">
        <v>9.8019030946397994</v>
      </c>
      <c r="V428" s="123">
        <v>10.228986999915886</v>
      </c>
      <c r="W428" s="123">
        <v>9.9091902471798115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8.6399531910550635</v>
      </c>
      <c r="D429" s="99">
        <v>8.8839940479856168</v>
      </c>
      <c r="E429" s="99">
        <v>8.6527957014664416</v>
      </c>
      <c r="F429" s="99">
        <v>8.7702766619949681</v>
      </c>
      <c r="G429" s="99">
        <v>8.5675373408877817</v>
      </c>
      <c r="H429" s="99">
        <v>8.3170350490030245</v>
      </c>
      <c r="I429" s="99">
        <v>8.5747692147832897</v>
      </c>
      <c r="J429" s="99">
        <v>8.027055161357092</v>
      </c>
      <c r="K429" s="99">
        <v>8.076254447584871</v>
      </c>
      <c r="L429" s="99">
        <v>8.4568773804626165</v>
      </c>
      <c r="M429" s="99">
        <v>9.1020681033353288</v>
      </c>
      <c r="N429" s="99">
        <v>9.0034321788890157</v>
      </c>
      <c r="O429" s="99">
        <v>9.0942522999807522</v>
      </c>
      <c r="P429" s="99">
        <v>9.1420300010425333</v>
      </c>
      <c r="Q429" s="99">
        <v>9.0708592940376409</v>
      </c>
      <c r="R429" s="99">
        <v>9.2284446578548636</v>
      </c>
      <c r="S429" s="99">
        <v>9.801716511583443</v>
      </c>
      <c r="T429" s="99">
        <v>10.124682413581754</v>
      </c>
      <c r="U429" s="99">
        <v>9.7025479638826191</v>
      </c>
      <c r="V429" s="99">
        <v>9.9238060195199527</v>
      </c>
      <c r="W429" s="99">
        <v>10.180987417339121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8.7702588510881139</v>
      </c>
      <c r="G430" s="99">
        <v>8.5683343176126971</v>
      </c>
      <c r="H430" s="99">
        <v>8.318515750806867</v>
      </c>
      <c r="I430" s="99">
        <v>8.5793169403508802</v>
      </c>
      <c r="J430" s="99">
        <v>8.0308161928392057</v>
      </c>
      <c r="K430" s="99">
        <v>8.081394589329264</v>
      </c>
      <c r="L430" s="99">
        <v>8.4616879423488722</v>
      </c>
      <c r="M430" s="99">
        <v>9.108028315512751</v>
      </c>
      <c r="N430" s="99">
        <v>0</v>
      </c>
      <c r="O430" s="99">
        <v>0</v>
      </c>
      <c r="P430" s="99">
        <v>9.1451618693058627</v>
      </c>
      <c r="Q430" s="99">
        <v>9.0729723476620912</v>
      </c>
      <c r="R430" s="99">
        <v>9.2340972783874733</v>
      </c>
      <c r="S430" s="99">
        <v>9.8121411268099514</v>
      </c>
      <c r="T430" s="99">
        <v>10.140621904523259</v>
      </c>
      <c r="U430" s="99">
        <v>9.7115683043945307</v>
      </c>
      <c r="V430" s="99">
        <v>9.9218738822825365</v>
      </c>
      <c r="W430" s="99">
        <v>10.183733476778142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2.0475096973495441</v>
      </c>
      <c r="G431" s="102">
        <v>1.8325056551507461</v>
      </c>
      <c r="H431" s="102">
        <v>1.7003981065729217</v>
      </c>
      <c r="I431" s="102">
        <v>2.1210175473854078</v>
      </c>
      <c r="J431" s="102">
        <v>1.838933417488944</v>
      </c>
      <c r="K431" s="102">
        <v>1.7006817053309644</v>
      </c>
      <c r="L431" s="102">
        <v>3.8139730284141025</v>
      </c>
      <c r="M431" s="102">
        <v>1.8227593400273443</v>
      </c>
      <c r="N431" s="102">
        <v>0</v>
      </c>
      <c r="O431" s="102">
        <v>0</v>
      </c>
      <c r="P431" s="102">
        <v>1.7443889849648875</v>
      </c>
      <c r="Q431" s="102">
        <v>1.9881296199479717</v>
      </c>
      <c r="R431" s="102">
        <v>1.8792759541109068</v>
      </c>
      <c r="S431" s="102">
        <v>2.2474609685111613</v>
      </c>
      <c r="T431" s="102">
        <v>2.3145598544213106</v>
      </c>
      <c r="U431" s="102">
        <v>2.0455246728022085</v>
      </c>
      <c r="V431" s="102">
        <v>2.1723827012018733</v>
      </c>
      <c r="W431" s="102">
        <v>2.2857398414791796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6.7227491537385706</v>
      </c>
      <c r="G432" s="105">
        <v>6.7358286624619526</v>
      </c>
      <c r="H432" s="105">
        <v>6.6181176442339451</v>
      </c>
      <c r="I432" s="105">
        <v>6.458299392965472</v>
      </c>
      <c r="J432" s="105">
        <v>6.191882775350261</v>
      </c>
      <c r="K432" s="105">
        <v>6.3807128839982994</v>
      </c>
      <c r="L432" s="105">
        <v>4.6477149139347684</v>
      </c>
      <c r="M432" s="105">
        <v>7.2852689754854065</v>
      </c>
      <c r="N432" s="105">
        <v>0</v>
      </c>
      <c r="O432" s="105">
        <v>0</v>
      </c>
      <c r="P432" s="105">
        <v>7.4007728843409764</v>
      </c>
      <c r="Q432" s="105">
        <v>7.084842727714121</v>
      </c>
      <c r="R432" s="105">
        <v>7.3548213242765668</v>
      </c>
      <c r="S432" s="105">
        <v>7.5646801582987901</v>
      </c>
      <c r="T432" s="105">
        <v>7.8260620501019487</v>
      </c>
      <c r="U432" s="105">
        <v>7.6660436315923226</v>
      </c>
      <c r="V432" s="105">
        <v>7.7494911810806615</v>
      </c>
      <c r="W432" s="105">
        <v>7.8979936352989641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8.7159197756289064</v>
      </c>
      <c r="D433" s="102">
        <v>8.5951199457445551</v>
      </c>
      <c r="E433" s="102">
        <v>8.9803442595899039</v>
      </c>
      <c r="F433" s="102">
        <v>8.9036951058075626</v>
      </c>
      <c r="G433" s="102">
        <v>8.2052454447227223</v>
      </c>
      <c r="H433" s="102">
        <v>8.4030952450259893</v>
      </c>
      <c r="I433" s="102">
        <v>8.3607632644536256</v>
      </c>
      <c r="J433" s="102">
        <v>8.3861084320511932</v>
      </c>
      <c r="K433" s="102">
        <v>7.6677284207635319</v>
      </c>
      <c r="L433" s="102">
        <v>8.2797185735297454</v>
      </c>
      <c r="M433" s="102">
        <v>8.8310490216883419</v>
      </c>
      <c r="N433" s="102">
        <v>9.3923731869011462</v>
      </c>
      <c r="O433" s="102">
        <v>9.8804555052896408</v>
      </c>
      <c r="P433" s="102">
        <v>8.8283770996622337</v>
      </c>
      <c r="Q433" s="102">
        <v>9.2319899179828564</v>
      </c>
      <c r="R433" s="102">
        <v>9.2771327429951516</v>
      </c>
      <c r="S433" s="102">
        <v>9.8310144803979309</v>
      </c>
      <c r="T433" s="102">
        <v>9.9248621324661688</v>
      </c>
      <c r="U433" s="102">
        <v>9.803693393587908</v>
      </c>
      <c r="V433" s="102">
        <v>10.238576710517792</v>
      </c>
      <c r="W433" s="102">
        <v>9.8977803850664881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8.7156208096829246</v>
      </c>
      <c r="D434" s="105">
        <v>8.594512870065298</v>
      </c>
      <c r="E434" s="105">
        <v>8.9800498379235467</v>
      </c>
      <c r="F434" s="105">
        <v>8.9038330762920346</v>
      </c>
      <c r="G434" s="105">
        <v>8.2060380841575906</v>
      </c>
      <c r="H434" s="105">
        <v>8.4057167024874726</v>
      </c>
      <c r="I434" s="105">
        <v>8.3653886435345655</v>
      </c>
      <c r="J434" s="105">
        <v>8.3914596221532598</v>
      </c>
      <c r="K434" s="105">
        <v>7.6722232411007134</v>
      </c>
      <c r="L434" s="105">
        <v>8.2846643361096515</v>
      </c>
      <c r="M434" s="105">
        <v>8.837422245110865</v>
      </c>
      <c r="N434" s="105">
        <v>9.3950856654877501</v>
      </c>
      <c r="O434" s="105">
        <v>9.8785100034528117</v>
      </c>
      <c r="P434" s="105">
        <v>8.8268926761709121</v>
      </c>
      <c r="Q434" s="105">
        <v>9.2306886376934845</v>
      </c>
      <c r="R434" s="105">
        <v>9.2773632254631231</v>
      </c>
      <c r="S434" s="105">
        <v>9.8327301356509889</v>
      </c>
      <c r="T434" s="105">
        <v>9.9337071107199684</v>
      </c>
      <c r="U434" s="105">
        <v>9.8127995711934588</v>
      </c>
      <c r="V434" s="105">
        <v>10.240652958878341</v>
      </c>
      <c r="W434" s="105">
        <v>9.8986282726379304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2.0594367814504824</v>
      </c>
      <c r="D435" s="99">
        <v>1.8527380904819861</v>
      </c>
      <c r="E435" s="99">
        <v>2.1564583255634231</v>
      </c>
      <c r="F435" s="99">
        <v>2.0790249551742983</v>
      </c>
      <c r="G435" s="99">
        <v>1.7539751144651805</v>
      </c>
      <c r="H435" s="99">
        <v>1.7173915166855567</v>
      </c>
      <c r="I435" s="99">
        <v>2.0682195112854447</v>
      </c>
      <c r="J435" s="99">
        <v>1.9232301276856352</v>
      </c>
      <c r="K435" s="99">
        <v>1.6117865457348706</v>
      </c>
      <c r="L435" s="99">
        <v>3.734095407206441</v>
      </c>
      <c r="M435" s="99">
        <v>1.7649776365831717</v>
      </c>
      <c r="N435" s="99">
        <v>2.3802487012245521</v>
      </c>
      <c r="O435" s="99">
        <v>2.6100985822017928</v>
      </c>
      <c r="P435" s="99">
        <v>1.6814692229780259</v>
      </c>
      <c r="Q435" s="99">
        <v>2.024540221338575</v>
      </c>
      <c r="R435" s="99">
        <v>1.8888888420477201</v>
      </c>
      <c r="S435" s="99">
        <v>2.2534117108451328</v>
      </c>
      <c r="T435" s="99">
        <v>2.2682218486327312</v>
      </c>
      <c r="U435" s="99">
        <v>2.0690475502186718</v>
      </c>
      <c r="V435" s="99">
        <v>2.243776135126168</v>
      </c>
      <c r="W435" s="99">
        <v>2.2218689790015156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6.6561840282324418</v>
      </c>
      <c r="D436" s="99">
        <v>6.7417747795833112</v>
      </c>
      <c r="E436" s="99">
        <v>6.8235915123601254</v>
      </c>
      <c r="F436" s="99">
        <v>6.8248081211177363</v>
      </c>
      <c r="G436" s="99">
        <v>6.4520629696924106</v>
      </c>
      <c r="H436" s="99">
        <v>6.6883251858019159</v>
      </c>
      <c r="I436" s="99">
        <v>6.2971691322491221</v>
      </c>
      <c r="J436" s="99">
        <v>6.468229494467626</v>
      </c>
      <c r="K436" s="99">
        <v>6.0604366953658433</v>
      </c>
      <c r="L436" s="99">
        <v>4.5505689289032132</v>
      </c>
      <c r="M436" s="99">
        <v>7.0724446085276922</v>
      </c>
      <c r="N436" s="99">
        <v>7.0148369642631989</v>
      </c>
      <c r="O436" s="99">
        <v>7.2684114212510194</v>
      </c>
      <c r="P436" s="99">
        <v>7.1454234531928869</v>
      </c>
      <c r="Q436" s="99">
        <v>7.2061484163549094</v>
      </c>
      <c r="R436" s="99">
        <v>7.3884743834154039</v>
      </c>
      <c r="S436" s="99">
        <v>7.5793184248058587</v>
      </c>
      <c r="T436" s="99">
        <v>7.6654852620872367</v>
      </c>
      <c r="U436" s="99">
        <v>7.743752020974787</v>
      </c>
      <c r="V436" s="99">
        <v>7.9968768237521726</v>
      </c>
      <c r="W436" s="99">
        <v>7.6767592936364144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5.6769585361467403</v>
      </c>
      <c r="D437" s="123">
        <v>5.6706103999034223</v>
      </c>
      <c r="E437" s="123">
        <v>5.4130248936537333</v>
      </c>
      <c r="F437" s="123">
        <v>4.8286323822436508</v>
      </c>
      <c r="G437" s="123">
        <v>4.9276482545381226</v>
      </c>
      <c r="H437" s="123">
        <v>4.9581452526573608</v>
      </c>
      <c r="I437" s="123">
        <v>5.1247024065016937</v>
      </c>
      <c r="J437" s="123">
        <v>5.1383706430255343</v>
      </c>
      <c r="K437" s="123">
        <v>4.1513363486214478</v>
      </c>
      <c r="L437" s="123">
        <v>5.153433144302503</v>
      </c>
      <c r="M437" s="123">
        <v>5.0748827581838087</v>
      </c>
      <c r="N437" s="123">
        <v>5.3440982433893405</v>
      </c>
      <c r="O437" s="123">
        <v>5.4576859883925586</v>
      </c>
      <c r="P437" s="123">
        <v>4.7767943384698306</v>
      </c>
      <c r="Q437" s="123">
        <v>4.9789907960729378</v>
      </c>
      <c r="R437" s="123">
        <v>4.8302025729415998</v>
      </c>
      <c r="S437" s="123">
        <v>5.115120832484557</v>
      </c>
      <c r="T437" s="123">
        <v>5.1101203495738554</v>
      </c>
      <c r="U437" s="123">
        <v>5.0271556487792388</v>
      </c>
      <c r="V437" s="123">
        <v>5.2724423399149112</v>
      </c>
      <c r="W437" s="123">
        <v>4.9614851982467636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5.5561962138660661</v>
      </c>
      <c r="D438" s="99">
        <v>5.6290320413989736</v>
      </c>
      <c r="E438" s="99">
        <v>5.2561467896263494</v>
      </c>
      <c r="F438" s="99">
        <v>5.1058610879135902</v>
      </c>
      <c r="G438" s="99">
        <v>4.9565385147938308</v>
      </c>
      <c r="H438" s="99">
        <v>4.8950100686163758</v>
      </c>
      <c r="I438" s="99">
        <v>5.1345162946821619</v>
      </c>
      <c r="J438" s="99">
        <v>4.7918279614598287</v>
      </c>
      <c r="K438" s="99">
        <v>4.8373026706084428</v>
      </c>
      <c r="L438" s="99">
        <v>4.9459088835226233</v>
      </c>
      <c r="M438" s="99">
        <v>5.1970659897881992</v>
      </c>
      <c r="N438" s="99">
        <v>5.1578510079302085</v>
      </c>
      <c r="O438" s="99">
        <v>5.1629077396883538</v>
      </c>
      <c r="P438" s="99">
        <v>5.1624954501298621</v>
      </c>
      <c r="Q438" s="99">
        <v>5.088265778366404</v>
      </c>
      <c r="R438" s="99">
        <v>4.6908419623246189</v>
      </c>
      <c r="S438" s="99">
        <v>5.0908005555838773</v>
      </c>
      <c r="T438" s="99">
        <v>5.1017577495034683</v>
      </c>
      <c r="U438" s="99">
        <v>5.0077560785454809</v>
      </c>
      <c r="V438" s="99">
        <v>5.323276657479779</v>
      </c>
      <c r="W438" s="99">
        <v>4.8536088080796658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5.7686365710379901</v>
      </c>
      <c r="D439" s="110">
        <v>5.7064895441580399</v>
      </c>
      <c r="E439" s="110">
        <v>5.5457148144634711</v>
      </c>
      <c r="F439" s="110">
        <v>4.5477786722568139</v>
      </c>
      <c r="G439" s="110">
        <v>4.906162987738619</v>
      </c>
      <c r="H439" s="110">
        <v>4.9945264787192771</v>
      </c>
      <c r="I439" s="110">
        <v>5.1189602009151418</v>
      </c>
      <c r="J439" s="110">
        <v>5.3064744437427063</v>
      </c>
      <c r="K439" s="110">
        <v>3.7880083756065352</v>
      </c>
      <c r="L439" s="110">
        <v>5.2694030630237005</v>
      </c>
      <c r="M439" s="110">
        <v>5.0042404468150963</v>
      </c>
      <c r="N439" s="110">
        <v>5.4390838774694936</v>
      </c>
      <c r="O439" s="110">
        <v>5.603717780514236</v>
      </c>
      <c r="P439" s="110">
        <v>4.6042546833609403</v>
      </c>
      <c r="Q439" s="110">
        <v>4.9376653325414992</v>
      </c>
      <c r="R439" s="110">
        <v>4.8687100151313309</v>
      </c>
      <c r="S439" s="110">
        <v>5.1228836489489664</v>
      </c>
      <c r="T439" s="110">
        <v>5.1129848385074226</v>
      </c>
      <c r="U439" s="110">
        <v>5.0335478691805005</v>
      </c>
      <c r="V439" s="110">
        <v>5.2565739952656454</v>
      </c>
      <c r="W439" s="110">
        <v>4.9933026370855567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1.2198757925313428</v>
      </c>
      <c r="D441" s="118">
        <f t="shared" si="199"/>
        <v>1.2139350647759362</v>
      </c>
      <c r="E441" s="118">
        <f t="shared" si="199"/>
        <v>1.1261524207355227</v>
      </c>
      <c r="F441" s="118">
        <f t="shared" si="199"/>
        <v>1.2226440006471695</v>
      </c>
      <c r="G441" s="118">
        <f t="shared" si="199"/>
        <v>1.0614731642297612</v>
      </c>
      <c r="H441" s="118">
        <f t="shared" si="199"/>
        <v>0.88242788301799502</v>
      </c>
      <c r="I441" s="118">
        <f t="shared" si="199"/>
        <v>0.88533004526399828</v>
      </c>
      <c r="J441" s="118">
        <f t="shared" si="199"/>
        <v>0.68701802842534032</v>
      </c>
      <c r="K441" s="118">
        <f t="shared" si="199"/>
        <v>0.77698728618469537</v>
      </c>
      <c r="L441" s="118">
        <f t="shared" si="199"/>
        <v>0.76380270918714122</v>
      </c>
      <c r="M441" s="118">
        <f t="shared" si="199"/>
        <v>0.82155565056243185</v>
      </c>
      <c r="N441" s="118">
        <f t="shared" si="199"/>
        <v>0.75164785308052484</v>
      </c>
      <c r="O441" s="118">
        <f t="shared" si="199"/>
        <v>0.74693817275628416</v>
      </c>
      <c r="P441" s="118">
        <f t="shared" si="199"/>
        <v>0.69197722577095433</v>
      </c>
      <c r="Q441" s="118">
        <f t="shared" si="199"/>
        <v>0.60928174536710777</v>
      </c>
      <c r="R441" s="118">
        <f t="shared" ref="R441:V441" si="200">R442+R444+R446+R455</f>
        <v>0.46538100487507683</v>
      </c>
      <c r="S441" s="118">
        <f t="shared" si="200"/>
        <v>0.55436931742407258</v>
      </c>
      <c r="T441" s="118">
        <f t="shared" si="200"/>
        <v>0.56772639380941869</v>
      </c>
      <c r="U441" s="118">
        <f t="shared" si="200"/>
        <v>0.53450492961183749</v>
      </c>
      <c r="V441" s="118">
        <f t="shared" si="200"/>
        <v>0.54505384860283868</v>
      </c>
      <c r="W441" s="118">
        <f t="shared" ref="W441" si="201">W442+W444+W446+W455</f>
        <v>0.51209322779249733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0.3420913377985379</v>
      </c>
      <c r="D446" s="123">
        <v>0.25964219593096149</v>
      </c>
      <c r="E446" s="123">
        <v>0.24487398998560278</v>
      </c>
      <c r="F446" s="123">
        <v>0.28270787308025408</v>
      </c>
      <c r="G446" s="123">
        <v>0.28836930476669387</v>
      </c>
      <c r="H446" s="123">
        <v>0.22814365570913678</v>
      </c>
      <c r="I446" s="123">
        <v>0.19254003044641971</v>
      </c>
      <c r="J446" s="123">
        <v>0.11502570097562452</v>
      </c>
      <c r="K446" s="123">
        <v>0.16502342561714842</v>
      </c>
      <c r="L446" s="123">
        <v>0.11613722014809913</v>
      </c>
      <c r="M446" s="123">
        <v>0.12615819620756585</v>
      </c>
      <c r="N446" s="123">
        <v>0.11538705140254964</v>
      </c>
      <c r="O446" s="123">
        <v>0.12224777771531663</v>
      </c>
      <c r="P446" s="123">
        <v>0.10920132218928788</v>
      </c>
      <c r="Q446" s="123">
        <v>9.9322122118527534E-2</v>
      </c>
      <c r="R446" s="123">
        <v>9.4744237885583477E-2</v>
      </c>
      <c r="S446" s="123">
        <v>0.10536390022147463</v>
      </c>
      <c r="T446" s="123">
        <v>9.3914031331232842E-2</v>
      </c>
      <c r="U446" s="123">
        <v>8.3394293501233313E-2</v>
      </c>
      <c r="V446" s="123">
        <v>8.5385083288052582E-2</v>
      </c>
      <c r="W446" s="123">
        <v>0.11133477198024717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3.1346543747099775</v>
      </c>
      <c r="D447" s="99">
        <v>3.215009212952685</v>
      </c>
      <c r="E447" s="99">
        <v>3.1221001083606077</v>
      </c>
      <c r="F447" s="99">
        <v>3.1549981745727718</v>
      </c>
      <c r="G447" s="99">
        <v>3.0716700386555309</v>
      </c>
      <c r="H447" s="99">
        <v>2.9708182160887611</v>
      </c>
      <c r="I447" s="99">
        <v>3.0502971366574698</v>
      </c>
      <c r="J447" s="99">
        <v>2.8416593362140232</v>
      </c>
      <c r="K447" s="99">
        <v>2.842436277956049</v>
      </c>
      <c r="L447" s="99">
        <v>2.9559730577651897</v>
      </c>
      <c r="M447" s="99">
        <v>3.1362278213937906</v>
      </c>
      <c r="N447" s="99">
        <v>3.0303636977288479</v>
      </c>
      <c r="O447" s="99">
        <v>2.9600022475021546</v>
      </c>
      <c r="P447" s="99">
        <v>2.8606226023268828</v>
      </c>
      <c r="Q447" s="99">
        <v>2.7421854981485732</v>
      </c>
      <c r="R447" s="99">
        <v>2.7274592728175375</v>
      </c>
      <c r="S447" s="99">
        <v>2.8358013129791302</v>
      </c>
      <c r="T447" s="99">
        <v>2.8743463333377188</v>
      </c>
      <c r="U447" s="99">
        <v>2.7121493934264</v>
      </c>
      <c r="V447" s="99">
        <v>2.7434137657574378</v>
      </c>
      <c r="W447" s="99">
        <v>2.7999899248362397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0.73656620042000276</v>
      </c>
      <c r="G448" s="99">
        <v>0.65699774539997524</v>
      </c>
      <c r="H448" s="99">
        <v>0.60737674421790666</v>
      </c>
      <c r="I448" s="99">
        <v>0.75450820768865057</v>
      </c>
      <c r="J448" s="99">
        <v>0.65100117159279003</v>
      </c>
      <c r="K448" s="99">
        <v>0.59855461561571766</v>
      </c>
      <c r="L448" s="99">
        <v>1.3331163510873176</v>
      </c>
      <c r="M448" s="99">
        <v>0.62805381029882401</v>
      </c>
      <c r="N448" s="99">
        <v>0</v>
      </c>
      <c r="O448" s="99">
        <v>0</v>
      </c>
      <c r="P448" s="99">
        <v>0.54583484817612227</v>
      </c>
      <c r="Q448" s="99">
        <v>0.60102577226002085</v>
      </c>
      <c r="R448" s="99">
        <v>0.55541847161212399</v>
      </c>
      <c r="S448" s="99">
        <v>0.65022822868233499</v>
      </c>
      <c r="T448" s="99">
        <v>0.65709188289423448</v>
      </c>
      <c r="U448" s="99">
        <v>0.57178470245451085</v>
      </c>
      <c r="V448" s="99">
        <v>0.60055029242287017</v>
      </c>
      <c r="W448" s="99">
        <v>0.62862748617473352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0.73656620042000276</v>
      </c>
      <c r="G449" s="102">
        <v>0.65699774539997524</v>
      </c>
      <c r="H449" s="102">
        <v>0.60737674421790666</v>
      </c>
      <c r="I449" s="102">
        <v>0.75450820768865057</v>
      </c>
      <c r="J449" s="102">
        <v>0.65100117159279003</v>
      </c>
      <c r="K449" s="102">
        <v>0.59855461561571766</v>
      </c>
      <c r="L449" s="102">
        <v>1.3331163510873176</v>
      </c>
      <c r="M449" s="102">
        <v>0.62805381029882401</v>
      </c>
      <c r="N449" s="102">
        <v>0</v>
      </c>
      <c r="O449" s="102">
        <v>0</v>
      </c>
      <c r="P449" s="102">
        <v>0.54583484817612227</v>
      </c>
      <c r="Q449" s="102">
        <v>0.60102577226002085</v>
      </c>
      <c r="R449" s="102">
        <v>0.55541847161212399</v>
      </c>
      <c r="S449" s="102">
        <v>0.65022822868233499</v>
      </c>
      <c r="T449" s="102">
        <v>0.65709188289423448</v>
      </c>
      <c r="U449" s="102">
        <v>0.57178470245451085</v>
      </c>
      <c r="V449" s="102">
        <v>0.60055029242287017</v>
      </c>
      <c r="W449" s="102">
        <v>0.62862748617473352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0.87778445473280498</v>
      </c>
      <c r="D455" s="123">
        <v>0.95429286884497466</v>
      </c>
      <c r="E455" s="123">
        <v>0.88127843074991985</v>
      </c>
      <c r="F455" s="123">
        <v>0.93993612756691536</v>
      </c>
      <c r="G455" s="123">
        <v>0.77310385946306737</v>
      </c>
      <c r="H455" s="123">
        <v>0.65428422730885827</v>
      </c>
      <c r="I455" s="123">
        <v>0.69279001481757863</v>
      </c>
      <c r="J455" s="123">
        <v>0.57199232744971584</v>
      </c>
      <c r="K455" s="123">
        <v>0.61196386056754692</v>
      </c>
      <c r="L455" s="123">
        <v>0.64766548903904209</v>
      </c>
      <c r="M455" s="123">
        <v>0.695397454354866</v>
      </c>
      <c r="N455" s="123">
        <v>0.63626080167797516</v>
      </c>
      <c r="O455" s="123">
        <v>0.62469039504096757</v>
      </c>
      <c r="P455" s="123">
        <v>0.58277590358166642</v>
      </c>
      <c r="Q455" s="123">
        <v>0.50995962324858024</v>
      </c>
      <c r="R455" s="123">
        <v>0.37063676698949333</v>
      </c>
      <c r="S455" s="123">
        <v>0.44900541720259796</v>
      </c>
      <c r="T455" s="123">
        <v>0.47381236247818587</v>
      </c>
      <c r="U455" s="123">
        <v>0.45111063611060415</v>
      </c>
      <c r="V455" s="123">
        <v>0.45966876531478612</v>
      </c>
      <c r="W455" s="123">
        <v>0.40075845581225017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2.034040578035968</v>
      </c>
      <c r="D456" s="99">
        <v>2.0601701645100898</v>
      </c>
      <c r="E456" s="99">
        <v>1.9232060202200683</v>
      </c>
      <c r="F456" s="99">
        <v>1.8677404142541139</v>
      </c>
      <c r="G456" s="99">
        <v>1.8126614275868063</v>
      </c>
      <c r="H456" s="99">
        <v>1.7897147660145936</v>
      </c>
      <c r="I456" s="99">
        <v>1.8768235077818893</v>
      </c>
      <c r="J456" s="99">
        <v>1.7511432695686941</v>
      </c>
      <c r="K456" s="99">
        <v>1.7673568657883492</v>
      </c>
      <c r="L456" s="99">
        <v>1.8066410520778591</v>
      </c>
      <c r="M456" s="99">
        <v>1.8981597447769467</v>
      </c>
      <c r="N456" s="99">
        <v>1.883836990341798</v>
      </c>
      <c r="O456" s="99">
        <v>1.8856838948610608</v>
      </c>
      <c r="P456" s="99">
        <v>1.8855333115425776</v>
      </c>
      <c r="Q456" s="99">
        <v>1.8584219038586538</v>
      </c>
      <c r="R456" s="99">
        <v>1.7119921836973728</v>
      </c>
      <c r="S456" s="99">
        <v>1.8557031185251338</v>
      </c>
      <c r="T456" s="99">
        <v>1.8570620058541918</v>
      </c>
      <c r="U456" s="99">
        <v>1.8201736406801057</v>
      </c>
      <c r="V456" s="99">
        <v>1.9322198415068972</v>
      </c>
      <c r="W456" s="99">
        <v>1.7595219867491336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3610021</v>
      </c>
      <c r="C5" s="120">
        <v>3636492</v>
      </c>
      <c r="D5" s="120">
        <v>3737681</v>
      </c>
      <c r="E5" s="120">
        <v>3813104</v>
      </c>
      <c r="F5" s="120">
        <v>3804968</v>
      </c>
      <c r="G5" s="120">
        <v>3683325</v>
      </c>
      <c r="H5" s="120">
        <v>3664480</v>
      </c>
      <c r="I5" s="120">
        <v>3660222</v>
      </c>
      <c r="J5" s="120">
        <v>3666034</v>
      </c>
      <c r="K5" s="120">
        <v>3538763</v>
      </c>
      <c r="L5" s="120">
        <v>3483304</v>
      </c>
      <c r="M5" s="120">
        <v>3338413</v>
      </c>
      <c r="N5" s="120">
        <v>3309652</v>
      </c>
      <c r="O5" s="120">
        <v>3269944</v>
      </c>
      <c r="P5" s="120">
        <v>3250619</v>
      </c>
      <c r="Q5" s="120">
        <v>3277734</v>
      </c>
      <c r="R5" s="120">
        <v>3345110</v>
      </c>
      <c r="S5" s="120">
        <v>3370421</v>
      </c>
      <c r="T5" s="120">
        <v>3315564</v>
      </c>
      <c r="U5" s="120">
        <v>3246576</v>
      </c>
      <c r="V5" s="120">
        <v>3183720</v>
      </c>
      <c r="W5" s="120">
        <v>3179677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3610021</v>
      </c>
      <c r="C7" s="52">
        <v>3636492</v>
      </c>
      <c r="D7" s="52">
        <v>3737681</v>
      </c>
      <c r="E7" s="52">
        <v>3813104</v>
      </c>
      <c r="F7" s="52">
        <v>3804968</v>
      </c>
      <c r="G7" s="52">
        <v>3683325</v>
      </c>
      <c r="H7" s="52">
        <v>3664480</v>
      </c>
      <c r="I7" s="52">
        <v>3660222</v>
      </c>
      <c r="J7" s="52">
        <v>3666034</v>
      </c>
      <c r="K7" s="52">
        <v>3538763</v>
      </c>
      <c r="L7" s="52">
        <v>3483304</v>
      </c>
      <c r="M7" s="52">
        <v>3338413</v>
      </c>
      <c r="N7" s="52">
        <v>3309652</v>
      </c>
      <c r="O7" s="52">
        <v>3269944</v>
      </c>
      <c r="P7" s="52">
        <v>3250619</v>
      </c>
      <c r="Q7" s="52">
        <v>3277734</v>
      </c>
      <c r="R7" s="52">
        <v>3345110</v>
      </c>
      <c r="S7" s="52">
        <v>3370421</v>
      </c>
      <c r="T7" s="52">
        <v>3315564</v>
      </c>
      <c r="U7" s="52">
        <v>3246576</v>
      </c>
      <c r="V7" s="52">
        <v>3183720</v>
      </c>
      <c r="W7" s="52">
        <v>3179677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1175247</v>
      </c>
      <c r="C9" s="52">
        <v>1157335</v>
      </c>
      <c r="D9" s="52">
        <v>1163517</v>
      </c>
      <c r="E9" s="52">
        <v>1133551</v>
      </c>
      <c r="F9" s="52">
        <v>1081342</v>
      </c>
      <c r="G9" s="52">
        <v>1018328</v>
      </c>
      <c r="H9" s="52">
        <v>919670</v>
      </c>
      <c r="I9" s="52">
        <v>861502</v>
      </c>
      <c r="J9" s="52">
        <v>835692</v>
      </c>
      <c r="K9" s="52">
        <v>811936</v>
      </c>
      <c r="L9" s="52">
        <v>761494</v>
      </c>
      <c r="M9" s="52">
        <v>729464</v>
      </c>
      <c r="N9" s="52">
        <v>695857</v>
      </c>
      <c r="O9" s="52">
        <v>674254</v>
      </c>
      <c r="P9" s="52">
        <v>687672</v>
      </c>
      <c r="Q9" s="52">
        <v>698772</v>
      </c>
      <c r="R9" s="52">
        <v>763941</v>
      </c>
      <c r="S9" s="52">
        <v>834504</v>
      </c>
      <c r="T9" s="52">
        <v>822621</v>
      </c>
      <c r="U9" s="52">
        <v>853389</v>
      </c>
      <c r="V9" s="52">
        <v>824161</v>
      </c>
      <c r="W9" s="52">
        <v>894408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413164</v>
      </c>
      <c r="C11" s="52">
        <v>413043</v>
      </c>
      <c r="D11" s="52">
        <v>402187</v>
      </c>
      <c r="E11" s="52">
        <v>387518</v>
      </c>
      <c r="F11" s="52">
        <v>372451</v>
      </c>
      <c r="G11" s="52">
        <v>349232</v>
      </c>
      <c r="H11" s="52">
        <v>323915</v>
      </c>
      <c r="I11" s="52">
        <v>304299</v>
      </c>
      <c r="J11" s="52">
        <v>279313</v>
      </c>
      <c r="K11" s="52">
        <v>252165</v>
      </c>
      <c r="L11" s="52">
        <v>223467</v>
      </c>
      <c r="M11" s="52">
        <v>192781</v>
      </c>
      <c r="N11" s="52">
        <v>166577</v>
      </c>
      <c r="O11" s="52">
        <v>147597</v>
      </c>
      <c r="P11" s="52">
        <v>138508</v>
      </c>
      <c r="Q11" s="52">
        <v>132968</v>
      </c>
      <c r="R11" s="52">
        <v>130474</v>
      </c>
      <c r="S11" s="52">
        <v>127280</v>
      </c>
      <c r="T11" s="52">
        <v>121937</v>
      </c>
      <c r="U11" s="52">
        <v>115514</v>
      </c>
      <c r="V11" s="52">
        <v>109760</v>
      </c>
      <c r="W11" s="52">
        <v>110558</v>
      </c>
      <c r="DA11" s="63" t="s">
        <v>1129</v>
      </c>
    </row>
    <row r="12" spans="1:105" ht="12" customHeight="1" x14ac:dyDescent="0.25">
      <c r="A12" s="97" t="s">
        <v>123</v>
      </c>
      <c r="B12" s="52">
        <v>148</v>
      </c>
      <c r="C12" s="52">
        <v>146</v>
      </c>
      <c r="D12" s="52">
        <v>144</v>
      </c>
      <c r="E12" s="52">
        <v>130</v>
      </c>
      <c r="F12" s="52">
        <v>129</v>
      </c>
      <c r="G12" s="52">
        <v>134</v>
      </c>
      <c r="H12" s="52">
        <v>139</v>
      </c>
      <c r="I12" s="52">
        <v>163</v>
      </c>
      <c r="J12" s="52">
        <v>159</v>
      </c>
      <c r="K12" s="52">
        <v>185</v>
      </c>
      <c r="L12" s="52">
        <v>220</v>
      </c>
      <c r="M12" s="52">
        <v>238</v>
      </c>
      <c r="N12" s="52">
        <v>209</v>
      </c>
      <c r="O12" s="52">
        <v>176</v>
      </c>
      <c r="P12" s="52">
        <v>185</v>
      </c>
      <c r="Q12" s="52">
        <v>164</v>
      </c>
      <c r="R12" s="52">
        <v>169</v>
      </c>
      <c r="S12" s="52">
        <v>166</v>
      </c>
      <c r="T12" s="52">
        <v>170</v>
      </c>
      <c r="U12" s="52">
        <v>165</v>
      </c>
      <c r="V12" s="52">
        <v>161</v>
      </c>
      <c r="W12" s="52">
        <v>180</v>
      </c>
      <c r="DA12" s="63" t="s">
        <v>1130</v>
      </c>
    </row>
    <row r="13" spans="1:105" ht="12" customHeight="1" x14ac:dyDescent="0.25">
      <c r="A13" s="97" t="s">
        <v>122</v>
      </c>
      <c r="B13" s="52">
        <v>3080883</v>
      </c>
      <c r="C13" s="52">
        <v>3110532</v>
      </c>
      <c r="D13" s="52">
        <v>3223915</v>
      </c>
      <c r="E13" s="52">
        <v>3309559</v>
      </c>
      <c r="F13" s="52">
        <v>3313650</v>
      </c>
      <c r="G13" s="52">
        <v>3211619</v>
      </c>
      <c r="H13" s="52">
        <v>3195736</v>
      </c>
      <c r="I13" s="52">
        <v>3179302</v>
      </c>
      <c r="J13" s="52">
        <v>3186673</v>
      </c>
      <c r="K13" s="52">
        <v>3060383</v>
      </c>
      <c r="L13" s="52">
        <v>2951092</v>
      </c>
      <c r="M13" s="52">
        <v>2795970</v>
      </c>
      <c r="N13" s="52">
        <v>2773507</v>
      </c>
      <c r="O13" s="52">
        <v>2757971</v>
      </c>
      <c r="P13" s="52">
        <v>2737846</v>
      </c>
      <c r="Q13" s="52">
        <v>2760117</v>
      </c>
      <c r="R13" s="52">
        <v>2810219</v>
      </c>
      <c r="S13" s="52">
        <v>2836822</v>
      </c>
      <c r="T13" s="52">
        <v>2775051</v>
      </c>
      <c r="U13" s="52">
        <v>2706900</v>
      </c>
      <c r="V13" s="52">
        <v>2657367</v>
      </c>
      <c r="W13" s="52">
        <v>2631854</v>
      </c>
      <c r="DA13" s="63" t="s">
        <v>1131</v>
      </c>
    </row>
    <row r="14" spans="1:105" ht="12" customHeight="1" x14ac:dyDescent="0.25">
      <c r="A14" s="97" t="s">
        <v>121</v>
      </c>
      <c r="B14" s="52">
        <v>115826</v>
      </c>
      <c r="C14" s="52">
        <v>112771</v>
      </c>
      <c r="D14" s="52">
        <v>111435</v>
      </c>
      <c r="E14" s="52">
        <v>115897</v>
      </c>
      <c r="F14" s="52">
        <v>118738</v>
      </c>
      <c r="G14" s="52">
        <v>122340</v>
      </c>
      <c r="H14" s="52">
        <v>144690</v>
      </c>
      <c r="I14" s="52">
        <v>176458</v>
      </c>
      <c r="J14" s="52">
        <v>199889</v>
      </c>
      <c r="K14" s="52">
        <v>226030</v>
      </c>
      <c r="L14" s="52">
        <v>308525</v>
      </c>
      <c r="M14" s="52">
        <v>349424</v>
      </c>
      <c r="N14" s="52">
        <v>369359</v>
      </c>
      <c r="O14" s="52">
        <v>364200</v>
      </c>
      <c r="P14" s="52">
        <v>374080</v>
      </c>
      <c r="Q14" s="52">
        <v>384485</v>
      </c>
      <c r="R14" s="52">
        <v>404248</v>
      </c>
      <c r="S14" s="52">
        <v>406153</v>
      </c>
      <c r="T14" s="52">
        <v>418406</v>
      </c>
      <c r="U14" s="52">
        <v>423997</v>
      </c>
      <c r="V14" s="52">
        <v>416432</v>
      </c>
      <c r="W14" s="52">
        <v>437085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1658124</v>
      </c>
      <c r="C16" s="52">
        <v>1653845</v>
      </c>
      <c r="D16" s="52">
        <v>1702973</v>
      </c>
      <c r="E16" s="52">
        <v>1737135</v>
      </c>
      <c r="F16" s="52">
        <v>1759816</v>
      </c>
      <c r="G16" s="52">
        <v>1687941</v>
      </c>
      <c r="H16" s="52">
        <v>1615441</v>
      </c>
      <c r="I16" s="52">
        <v>1571998</v>
      </c>
      <c r="J16" s="52">
        <v>1512869</v>
      </c>
      <c r="K16" s="52">
        <v>1406679</v>
      </c>
      <c r="L16" s="52">
        <v>1328571</v>
      </c>
      <c r="M16" s="52">
        <v>1231676</v>
      </c>
      <c r="N16" s="52">
        <v>1173564</v>
      </c>
      <c r="O16" s="52">
        <v>1135300</v>
      </c>
      <c r="P16" s="52">
        <v>1109859</v>
      </c>
      <c r="Q16" s="52">
        <v>1081001</v>
      </c>
      <c r="R16" s="52">
        <v>1030571</v>
      </c>
      <c r="S16" s="52">
        <v>980592</v>
      </c>
      <c r="T16" s="52">
        <v>919489</v>
      </c>
      <c r="U16" s="52">
        <v>860594</v>
      </c>
      <c r="V16" s="52">
        <v>807755</v>
      </c>
      <c r="W16" s="52">
        <v>775994</v>
      </c>
      <c r="DA16" s="63" t="s">
        <v>1133</v>
      </c>
    </row>
    <row r="17" spans="1:105" ht="12" customHeight="1" x14ac:dyDescent="0.25">
      <c r="A17" s="109" t="s">
        <v>120</v>
      </c>
      <c r="B17" s="36">
        <v>1951897</v>
      </c>
      <c r="C17" s="36">
        <v>1982647</v>
      </c>
      <c r="D17" s="36">
        <v>2034708</v>
      </c>
      <c r="E17" s="36">
        <v>2075969</v>
      </c>
      <c r="F17" s="36">
        <v>2045152</v>
      </c>
      <c r="G17" s="36">
        <v>1995384</v>
      </c>
      <c r="H17" s="36">
        <v>2049039</v>
      </c>
      <c r="I17" s="36">
        <v>2088224</v>
      </c>
      <c r="J17" s="36">
        <v>2153165</v>
      </c>
      <c r="K17" s="36">
        <v>2132084</v>
      </c>
      <c r="L17" s="36">
        <v>2154733</v>
      </c>
      <c r="M17" s="36">
        <v>2106737</v>
      </c>
      <c r="N17" s="36">
        <v>2136088</v>
      </c>
      <c r="O17" s="36">
        <v>2134644</v>
      </c>
      <c r="P17" s="36">
        <v>2140760</v>
      </c>
      <c r="Q17" s="36">
        <v>2196733</v>
      </c>
      <c r="R17" s="36">
        <v>2314539</v>
      </c>
      <c r="S17" s="36">
        <v>2389829</v>
      </c>
      <c r="T17" s="36">
        <v>2396075</v>
      </c>
      <c r="U17" s="36">
        <v>2385982</v>
      </c>
      <c r="V17" s="36">
        <v>2375965</v>
      </c>
      <c r="W17" s="36">
        <v>2403683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282033</v>
      </c>
      <c r="D21" s="52">
        <v>282109</v>
      </c>
      <c r="E21" s="52">
        <v>282653</v>
      </c>
      <c r="F21" s="52">
        <v>284206</v>
      </c>
      <c r="G21" s="52">
        <v>287275</v>
      </c>
      <c r="H21" s="52">
        <v>292264</v>
      </c>
      <c r="I21" s="52">
        <v>299459</v>
      </c>
      <c r="J21" s="52">
        <v>309251</v>
      </c>
      <c r="K21" s="52">
        <v>322059</v>
      </c>
      <c r="L21" s="52">
        <v>338316</v>
      </c>
      <c r="M21" s="52">
        <v>358368</v>
      </c>
      <c r="N21" s="52">
        <v>382576</v>
      </c>
      <c r="O21" s="52">
        <v>354903</v>
      </c>
      <c r="P21" s="52">
        <v>163011</v>
      </c>
      <c r="Q21" s="52">
        <v>202183</v>
      </c>
      <c r="R21" s="52">
        <v>247048</v>
      </c>
      <c r="S21" s="52">
        <v>297952</v>
      </c>
      <c r="T21" s="52">
        <v>293813</v>
      </c>
      <c r="U21" s="52">
        <v>273993</v>
      </c>
      <c r="V21" s="52">
        <v>256500</v>
      </c>
      <c r="W21" s="52">
        <v>253041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183632</v>
      </c>
      <c r="D23" s="52">
        <v>183956</v>
      </c>
      <c r="E23" s="52">
        <v>186269</v>
      </c>
      <c r="F23" s="52">
        <v>192688</v>
      </c>
      <c r="G23" s="52">
        <v>206684</v>
      </c>
      <c r="H23" s="52">
        <v>227664</v>
      </c>
      <c r="I23" s="52">
        <v>151216</v>
      </c>
      <c r="J23" s="52">
        <v>107211</v>
      </c>
      <c r="K23" s="52">
        <v>158283</v>
      </c>
      <c r="L23" s="52">
        <v>155112</v>
      </c>
      <c r="M23" s="52">
        <v>139126</v>
      </c>
      <c r="N23" s="52">
        <v>128541</v>
      </c>
      <c r="O23" s="52">
        <v>159141</v>
      </c>
      <c r="P23" s="52">
        <v>96589</v>
      </c>
      <c r="Q23" s="52">
        <v>93759</v>
      </c>
      <c r="R23" s="52">
        <v>96655</v>
      </c>
      <c r="S23" s="52">
        <v>119009</v>
      </c>
      <c r="T23" s="52">
        <v>139395</v>
      </c>
      <c r="U23" s="52">
        <v>131818</v>
      </c>
      <c r="V23" s="52">
        <v>114586</v>
      </c>
      <c r="W23" s="52">
        <v>145563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64557</v>
      </c>
      <c r="D25" s="52">
        <v>64682</v>
      </c>
      <c r="E25" s="52">
        <v>65545</v>
      </c>
      <c r="F25" s="52">
        <v>67780</v>
      </c>
      <c r="G25" s="52">
        <v>72013</v>
      </c>
      <c r="H25" s="52">
        <v>78825</v>
      </c>
      <c r="I25" s="52">
        <v>50088</v>
      </c>
      <c r="J25" s="52">
        <v>45620</v>
      </c>
      <c r="K25" s="52">
        <v>55302</v>
      </c>
      <c r="L25" s="52">
        <v>51195</v>
      </c>
      <c r="M25" s="52">
        <v>49676</v>
      </c>
      <c r="N25" s="52">
        <v>48298</v>
      </c>
      <c r="O25" s="52">
        <v>41129</v>
      </c>
      <c r="P25" s="52">
        <v>24748</v>
      </c>
      <c r="Q25" s="52">
        <v>23946</v>
      </c>
      <c r="R25" s="52">
        <v>22805</v>
      </c>
      <c r="S25" s="52">
        <v>24306</v>
      </c>
      <c r="T25" s="52">
        <v>21726</v>
      </c>
      <c r="U25" s="52">
        <v>20657</v>
      </c>
      <c r="V25" s="52">
        <v>20591</v>
      </c>
      <c r="W25" s="52">
        <v>19129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23</v>
      </c>
      <c r="D26" s="52">
        <v>23</v>
      </c>
      <c r="E26" s="52">
        <v>23</v>
      </c>
      <c r="F26" s="52">
        <v>24</v>
      </c>
      <c r="G26" s="52">
        <v>25</v>
      </c>
      <c r="H26" s="52">
        <v>28</v>
      </c>
      <c r="I26" s="52">
        <v>17</v>
      </c>
      <c r="J26" s="52">
        <v>17</v>
      </c>
      <c r="K26" s="52">
        <v>20</v>
      </c>
      <c r="L26" s="52">
        <v>23</v>
      </c>
      <c r="M26" s="52">
        <v>21</v>
      </c>
      <c r="N26" s="52">
        <v>29</v>
      </c>
      <c r="O26" s="52">
        <v>33</v>
      </c>
      <c r="P26" s="52">
        <v>27</v>
      </c>
      <c r="Q26" s="52">
        <v>37</v>
      </c>
      <c r="R26" s="52">
        <v>29</v>
      </c>
      <c r="S26" s="52">
        <v>41</v>
      </c>
      <c r="T26" s="52">
        <v>33</v>
      </c>
      <c r="U26" s="52">
        <v>18</v>
      </c>
      <c r="V26" s="52">
        <v>8</v>
      </c>
      <c r="W26" s="52">
        <v>20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481388</v>
      </c>
      <c r="D27" s="52">
        <v>482387</v>
      </c>
      <c r="E27" s="52">
        <v>489537</v>
      </c>
      <c r="F27" s="52">
        <v>509619</v>
      </c>
      <c r="G27" s="52">
        <v>549295</v>
      </c>
      <c r="H27" s="52">
        <v>614566</v>
      </c>
      <c r="I27" s="52">
        <v>422281</v>
      </c>
      <c r="J27" s="52">
        <v>441752</v>
      </c>
      <c r="K27" s="52">
        <v>536836</v>
      </c>
      <c r="L27" s="52">
        <v>553311</v>
      </c>
      <c r="M27" s="52">
        <v>537320</v>
      </c>
      <c r="N27" s="52">
        <v>524238</v>
      </c>
      <c r="O27" s="52">
        <v>491902</v>
      </c>
      <c r="P27" s="52">
        <v>364515</v>
      </c>
      <c r="Q27" s="52">
        <v>405482</v>
      </c>
      <c r="R27" s="52">
        <v>436103</v>
      </c>
      <c r="S27" s="52">
        <v>449092</v>
      </c>
      <c r="T27" s="52">
        <v>456941</v>
      </c>
      <c r="U27" s="52">
        <v>449714</v>
      </c>
      <c r="V27" s="52">
        <v>462817</v>
      </c>
      <c r="W27" s="52">
        <v>430813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18098</v>
      </c>
      <c r="D28" s="52">
        <v>18127</v>
      </c>
      <c r="E28" s="52">
        <v>18335</v>
      </c>
      <c r="F28" s="52">
        <v>18931</v>
      </c>
      <c r="G28" s="52">
        <v>20159</v>
      </c>
      <c r="H28" s="52">
        <v>22295</v>
      </c>
      <c r="I28" s="52">
        <v>14781</v>
      </c>
      <c r="J28" s="52">
        <v>16673</v>
      </c>
      <c r="K28" s="52">
        <v>20208</v>
      </c>
      <c r="L28" s="52">
        <v>24238</v>
      </c>
      <c r="M28" s="52">
        <v>30149</v>
      </c>
      <c r="N28" s="52">
        <v>36533</v>
      </c>
      <c r="O28" s="52">
        <v>43050</v>
      </c>
      <c r="P28" s="52">
        <v>40463</v>
      </c>
      <c r="Q28" s="52">
        <v>51637</v>
      </c>
      <c r="R28" s="52">
        <v>58693</v>
      </c>
      <c r="S28" s="52">
        <v>69794</v>
      </c>
      <c r="T28" s="52">
        <v>77900</v>
      </c>
      <c r="U28" s="52">
        <v>61652</v>
      </c>
      <c r="V28" s="52">
        <v>56029</v>
      </c>
      <c r="W28" s="52">
        <v>55329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259082</v>
      </c>
      <c r="D30" s="52">
        <v>259580</v>
      </c>
      <c r="E30" s="52">
        <v>263168</v>
      </c>
      <c r="F30" s="52">
        <v>273335</v>
      </c>
      <c r="G30" s="52">
        <v>293595</v>
      </c>
      <c r="H30" s="52">
        <v>327264</v>
      </c>
      <c r="I30" s="52">
        <v>221701</v>
      </c>
      <c r="J30" s="52">
        <v>225669</v>
      </c>
      <c r="K30" s="52">
        <v>274157</v>
      </c>
      <c r="L30" s="52">
        <v>283633</v>
      </c>
      <c r="M30" s="52">
        <v>269919</v>
      </c>
      <c r="N30" s="52">
        <v>254118</v>
      </c>
      <c r="O30" s="52">
        <v>215963</v>
      </c>
      <c r="P30" s="52">
        <v>152296</v>
      </c>
      <c r="Q30" s="52">
        <v>168322</v>
      </c>
      <c r="R30" s="52">
        <v>177084</v>
      </c>
      <c r="S30" s="52">
        <v>187536</v>
      </c>
      <c r="T30" s="52">
        <v>189117</v>
      </c>
      <c r="U30" s="52">
        <v>173650</v>
      </c>
      <c r="V30" s="52">
        <v>166228</v>
      </c>
      <c r="W30" s="52">
        <v>145924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304984</v>
      </c>
      <c r="D31" s="36">
        <v>305639</v>
      </c>
      <c r="E31" s="36">
        <v>310271</v>
      </c>
      <c r="F31" s="36">
        <v>323021</v>
      </c>
      <c r="G31" s="36">
        <v>347898</v>
      </c>
      <c r="H31" s="36">
        <v>388454</v>
      </c>
      <c r="I31" s="36">
        <v>265466</v>
      </c>
      <c r="J31" s="36">
        <v>278387</v>
      </c>
      <c r="K31" s="36">
        <v>338207</v>
      </c>
      <c r="L31" s="36">
        <v>345139</v>
      </c>
      <c r="M31" s="36">
        <v>347259</v>
      </c>
      <c r="N31" s="36">
        <v>354973</v>
      </c>
      <c r="O31" s="36">
        <v>360167</v>
      </c>
      <c r="P31" s="36">
        <v>277461</v>
      </c>
      <c r="Q31" s="36">
        <v>312794</v>
      </c>
      <c r="R31" s="36">
        <v>340548</v>
      </c>
      <c r="S31" s="36">
        <v>355703</v>
      </c>
      <c r="T31" s="36">
        <v>367488</v>
      </c>
      <c r="U31" s="36">
        <v>358385</v>
      </c>
      <c r="V31" s="36">
        <v>373256</v>
      </c>
      <c r="W31" s="36">
        <v>359375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308504</v>
      </c>
      <c r="D35" s="52">
        <v>383298</v>
      </c>
      <c r="E35" s="52">
        <v>358076</v>
      </c>
      <c r="F35" s="52">
        <v>276070</v>
      </c>
      <c r="G35" s="52">
        <v>165632</v>
      </c>
      <c r="H35" s="52">
        <v>273419</v>
      </c>
      <c r="I35" s="52">
        <v>295201</v>
      </c>
      <c r="J35" s="52">
        <v>315063</v>
      </c>
      <c r="K35" s="52">
        <v>194788</v>
      </c>
      <c r="L35" s="52">
        <v>282857</v>
      </c>
      <c r="M35" s="52">
        <v>213477</v>
      </c>
      <c r="N35" s="52">
        <v>353815</v>
      </c>
      <c r="O35" s="52">
        <v>315195</v>
      </c>
      <c r="P35" s="52">
        <v>143686</v>
      </c>
      <c r="Q35" s="52">
        <v>229298</v>
      </c>
      <c r="R35" s="52">
        <v>314424</v>
      </c>
      <c r="S35" s="52">
        <v>323263</v>
      </c>
      <c r="T35" s="52">
        <v>238956</v>
      </c>
      <c r="U35" s="52">
        <v>205005</v>
      </c>
      <c r="V35" s="52">
        <v>193644</v>
      </c>
      <c r="W35" s="52">
        <v>248998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165720</v>
      </c>
      <c r="D37" s="52">
        <v>190138</v>
      </c>
      <c r="E37" s="52">
        <v>156303</v>
      </c>
      <c r="F37" s="52">
        <v>140479</v>
      </c>
      <c r="G37" s="52">
        <v>143670</v>
      </c>
      <c r="H37" s="52">
        <v>129006</v>
      </c>
      <c r="I37" s="52">
        <v>93048</v>
      </c>
      <c r="J37" s="52">
        <v>81401</v>
      </c>
      <c r="K37" s="52">
        <v>134527</v>
      </c>
      <c r="L37" s="52">
        <v>104670</v>
      </c>
      <c r="M37" s="52">
        <v>107096</v>
      </c>
      <c r="N37" s="52">
        <v>94934</v>
      </c>
      <c r="O37" s="52">
        <v>137538</v>
      </c>
      <c r="P37" s="52">
        <v>110007</v>
      </c>
      <c r="Q37" s="52">
        <v>104859</v>
      </c>
      <c r="R37" s="52">
        <v>161824</v>
      </c>
      <c r="S37" s="52">
        <v>189572</v>
      </c>
      <c r="T37" s="52">
        <v>127512</v>
      </c>
      <c r="U37" s="52">
        <v>162586</v>
      </c>
      <c r="V37" s="52">
        <v>85358</v>
      </c>
      <c r="W37" s="52">
        <v>215810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64436</v>
      </c>
      <c r="D39" s="52">
        <v>53826</v>
      </c>
      <c r="E39" s="52">
        <v>50876</v>
      </c>
      <c r="F39" s="52">
        <v>52713</v>
      </c>
      <c r="G39" s="52">
        <v>48794</v>
      </c>
      <c r="H39" s="52">
        <v>53508</v>
      </c>
      <c r="I39" s="52">
        <v>30472</v>
      </c>
      <c r="J39" s="52">
        <v>20634</v>
      </c>
      <c r="K39" s="52">
        <v>28154</v>
      </c>
      <c r="L39" s="52">
        <v>22497</v>
      </c>
      <c r="M39" s="52">
        <v>18990</v>
      </c>
      <c r="N39" s="52">
        <v>22094</v>
      </c>
      <c r="O39" s="52">
        <v>22149</v>
      </c>
      <c r="P39" s="52">
        <v>15659</v>
      </c>
      <c r="Q39" s="52">
        <v>18406</v>
      </c>
      <c r="R39" s="52">
        <v>20311</v>
      </c>
      <c r="S39" s="52">
        <v>21112</v>
      </c>
      <c r="T39" s="52">
        <v>16383</v>
      </c>
      <c r="U39" s="52">
        <v>14234</v>
      </c>
      <c r="V39" s="52">
        <v>14837</v>
      </c>
      <c r="W39" s="52">
        <v>19927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21</v>
      </c>
      <c r="D40" s="52">
        <v>21</v>
      </c>
      <c r="E40" s="52">
        <v>9</v>
      </c>
      <c r="F40" s="52">
        <v>23</v>
      </c>
      <c r="G40" s="52">
        <v>30</v>
      </c>
      <c r="H40" s="52">
        <v>33</v>
      </c>
      <c r="I40" s="52">
        <v>41</v>
      </c>
      <c r="J40" s="52">
        <v>13</v>
      </c>
      <c r="K40" s="52">
        <v>46</v>
      </c>
      <c r="L40" s="52">
        <v>58</v>
      </c>
      <c r="M40" s="52">
        <v>39</v>
      </c>
      <c r="N40" s="52">
        <v>0</v>
      </c>
      <c r="O40" s="52">
        <v>0</v>
      </c>
      <c r="P40" s="52">
        <v>36</v>
      </c>
      <c r="Q40" s="52">
        <v>16</v>
      </c>
      <c r="R40" s="52">
        <v>34</v>
      </c>
      <c r="S40" s="52">
        <v>38</v>
      </c>
      <c r="T40" s="52">
        <v>37</v>
      </c>
      <c r="U40" s="52">
        <v>13</v>
      </c>
      <c r="V40" s="52">
        <v>4</v>
      </c>
      <c r="W40" s="52">
        <v>39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511037</v>
      </c>
      <c r="D41" s="52">
        <v>595770</v>
      </c>
      <c r="E41" s="52">
        <v>575181</v>
      </c>
      <c r="F41" s="52">
        <v>513710</v>
      </c>
      <c r="G41" s="52">
        <v>447264</v>
      </c>
      <c r="H41" s="52">
        <v>598683</v>
      </c>
      <c r="I41" s="52">
        <v>405847</v>
      </c>
      <c r="J41" s="52">
        <v>449123</v>
      </c>
      <c r="K41" s="52">
        <v>410546</v>
      </c>
      <c r="L41" s="52">
        <v>444020</v>
      </c>
      <c r="M41" s="52">
        <v>382198</v>
      </c>
      <c r="N41" s="52">
        <v>501775</v>
      </c>
      <c r="O41" s="52">
        <v>476366</v>
      </c>
      <c r="P41" s="52">
        <v>344390</v>
      </c>
      <c r="Q41" s="52">
        <v>427753</v>
      </c>
      <c r="R41" s="52">
        <v>486205</v>
      </c>
      <c r="S41" s="52">
        <v>475695</v>
      </c>
      <c r="T41" s="52">
        <v>395170</v>
      </c>
      <c r="U41" s="52">
        <v>381563</v>
      </c>
      <c r="V41" s="52">
        <v>413284</v>
      </c>
      <c r="W41" s="52">
        <v>405300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15043</v>
      </c>
      <c r="D42" s="52">
        <v>16791</v>
      </c>
      <c r="E42" s="52">
        <v>22797</v>
      </c>
      <c r="F42" s="52">
        <v>21772</v>
      </c>
      <c r="G42" s="52">
        <v>23761</v>
      </c>
      <c r="H42" s="52">
        <v>44645</v>
      </c>
      <c r="I42" s="52">
        <v>46549</v>
      </c>
      <c r="J42" s="52">
        <v>40104</v>
      </c>
      <c r="K42" s="52">
        <v>46349</v>
      </c>
      <c r="L42" s="52">
        <v>106733</v>
      </c>
      <c r="M42" s="52">
        <v>71048</v>
      </c>
      <c r="N42" s="52">
        <v>56468</v>
      </c>
      <c r="O42" s="52">
        <v>37891</v>
      </c>
      <c r="P42" s="52">
        <v>50343</v>
      </c>
      <c r="Q42" s="52">
        <v>62042</v>
      </c>
      <c r="R42" s="52">
        <v>78456</v>
      </c>
      <c r="S42" s="52">
        <v>71699</v>
      </c>
      <c r="T42" s="52">
        <v>90153</v>
      </c>
      <c r="U42" s="52">
        <v>67243</v>
      </c>
      <c r="V42" s="52">
        <v>48464</v>
      </c>
      <c r="W42" s="52">
        <v>75982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254803</v>
      </c>
      <c r="D44" s="52">
        <v>308708</v>
      </c>
      <c r="E44" s="52">
        <v>297330</v>
      </c>
      <c r="F44" s="52">
        <v>296016</v>
      </c>
      <c r="G44" s="52">
        <v>221720</v>
      </c>
      <c r="H44" s="52">
        <v>254764</v>
      </c>
      <c r="I44" s="52">
        <v>178258</v>
      </c>
      <c r="J44" s="52">
        <v>166540</v>
      </c>
      <c r="K44" s="52">
        <v>167967</v>
      </c>
      <c r="L44" s="52">
        <v>205525</v>
      </c>
      <c r="M44" s="52">
        <v>173024</v>
      </c>
      <c r="N44" s="52">
        <v>196006</v>
      </c>
      <c r="O44" s="52">
        <v>177699</v>
      </c>
      <c r="P44" s="52">
        <v>126855</v>
      </c>
      <c r="Q44" s="52">
        <v>139464</v>
      </c>
      <c r="R44" s="52">
        <v>126654</v>
      </c>
      <c r="S44" s="52">
        <v>137557</v>
      </c>
      <c r="T44" s="52">
        <v>128014</v>
      </c>
      <c r="U44" s="52">
        <v>114755</v>
      </c>
      <c r="V44" s="52">
        <v>113389</v>
      </c>
      <c r="W44" s="52">
        <v>114163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335734</v>
      </c>
      <c r="D45" s="36">
        <v>357700</v>
      </c>
      <c r="E45" s="36">
        <v>351532</v>
      </c>
      <c r="F45" s="36">
        <v>292204</v>
      </c>
      <c r="G45" s="36">
        <v>298130</v>
      </c>
      <c r="H45" s="36">
        <v>442109</v>
      </c>
      <c r="I45" s="36">
        <v>304651</v>
      </c>
      <c r="J45" s="36">
        <v>343328</v>
      </c>
      <c r="K45" s="36">
        <v>317126</v>
      </c>
      <c r="L45" s="36">
        <v>367788</v>
      </c>
      <c r="M45" s="36">
        <v>299263</v>
      </c>
      <c r="N45" s="36">
        <v>384324</v>
      </c>
      <c r="O45" s="36">
        <v>358723</v>
      </c>
      <c r="P45" s="36">
        <v>283577</v>
      </c>
      <c r="Q45" s="36">
        <v>368767</v>
      </c>
      <c r="R45" s="36">
        <v>458354</v>
      </c>
      <c r="S45" s="36">
        <v>430993</v>
      </c>
      <c r="T45" s="36">
        <v>373734</v>
      </c>
      <c r="U45" s="36">
        <v>348292</v>
      </c>
      <c r="V45" s="36">
        <v>363239</v>
      </c>
      <c r="W45" s="36">
        <v>387093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104608</v>
      </c>
      <c r="D49" s="52">
        <v>130167</v>
      </c>
      <c r="E49" s="52">
        <v>123140</v>
      </c>
      <c r="F49" s="52">
        <v>94997</v>
      </c>
      <c r="G49" s="52">
        <v>47372</v>
      </c>
      <c r="H49" s="52">
        <v>104926</v>
      </c>
      <c r="I49" s="52">
        <v>92734</v>
      </c>
      <c r="J49" s="52">
        <v>122216</v>
      </c>
      <c r="K49" s="52">
        <v>62335</v>
      </c>
      <c r="L49" s="52">
        <v>98130</v>
      </c>
      <c r="M49" s="52">
        <v>54997</v>
      </c>
      <c r="N49" s="52">
        <v>97467</v>
      </c>
      <c r="O49" s="52">
        <v>92907</v>
      </c>
      <c r="P49" s="52">
        <v>88758</v>
      </c>
      <c r="Q49" s="52">
        <v>112919</v>
      </c>
      <c r="R49" s="52">
        <v>121241</v>
      </c>
      <c r="S49" s="52">
        <v>96125</v>
      </c>
      <c r="T49" s="52">
        <v>72184</v>
      </c>
      <c r="U49" s="52">
        <v>60548</v>
      </c>
      <c r="V49" s="52">
        <v>57210</v>
      </c>
      <c r="W49" s="52">
        <v>79691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5785</v>
      </c>
      <c r="D51" s="52">
        <v>23137</v>
      </c>
      <c r="E51" s="52">
        <v>4213</v>
      </c>
      <c r="F51" s="52">
        <v>4262</v>
      </c>
      <c r="G51" s="52">
        <v>1763</v>
      </c>
      <c r="H51" s="52">
        <v>4666</v>
      </c>
      <c r="I51" s="52">
        <v>1912</v>
      </c>
      <c r="J51" s="52">
        <v>12237</v>
      </c>
      <c r="K51" s="52">
        <v>18875</v>
      </c>
      <c r="L51" s="52">
        <v>17521</v>
      </c>
      <c r="M51" s="52">
        <v>7150</v>
      </c>
      <c r="N51" s="52">
        <v>11517</v>
      </c>
      <c r="O51" s="52">
        <v>21167</v>
      </c>
      <c r="P51" s="52">
        <v>8610</v>
      </c>
      <c r="Q51" s="52">
        <v>16028</v>
      </c>
      <c r="R51" s="52">
        <v>44682</v>
      </c>
      <c r="S51" s="52">
        <v>45751</v>
      </c>
      <c r="T51" s="52">
        <v>25370</v>
      </c>
      <c r="U51" s="52">
        <v>48229</v>
      </c>
      <c r="V51" s="52">
        <v>19210</v>
      </c>
      <c r="W51" s="52">
        <v>64549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11414</v>
      </c>
      <c r="D53" s="52">
        <v>10514</v>
      </c>
      <c r="E53" s="52">
        <v>9655</v>
      </c>
      <c r="F53" s="52">
        <v>8513</v>
      </c>
      <c r="G53" s="52">
        <v>4446</v>
      </c>
      <c r="H53" s="52">
        <v>8057</v>
      </c>
      <c r="I53" s="52">
        <v>5852</v>
      </c>
      <c r="J53" s="52">
        <v>4947</v>
      </c>
      <c r="K53" s="52">
        <v>3618</v>
      </c>
      <c r="L53" s="52">
        <v>3851</v>
      </c>
      <c r="M53" s="52">
        <v>2211</v>
      </c>
      <c r="N53" s="52">
        <v>3711</v>
      </c>
      <c r="O53" s="52">
        <v>3837</v>
      </c>
      <c r="P53" s="52">
        <v>3387</v>
      </c>
      <c r="Q53" s="52">
        <v>4089</v>
      </c>
      <c r="R53" s="52">
        <v>4210</v>
      </c>
      <c r="S53" s="52">
        <v>3570</v>
      </c>
      <c r="T53" s="52">
        <v>2357</v>
      </c>
      <c r="U53" s="52">
        <v>1862</v>
      </c>
      <c r="V53" s="52">
        <v>1780</v>
      </c>
      <c r="W53" s="52">
        <v>3167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4</v>
      </c>
      <c r="D54" s="52">
        <v>4</v>
      </c>
      <c r="E54" s="52">
        <v>2</v>
      </c>
      <c r="F54" s="52">
        <v>4</v>
      </c>
      <c r="G54" s="52">
        <v>3</v>
      </c>
      <c r="H54" s="52">
        <v>5</v>
      </c>
      <c r="I54" s="52">
        <v>8</v>
      </c>
      <c r="J54" s="52">
        <v>3</v>
      </c>
      <c r="K54" s="52">
        <v>6</v>
      </c>
      <c r="L54" s="52">
        <v>10</v>
      </c>
      <c r="M54" s="52">
        <v>5</v>
      </c>
      <c r="N54" s="52">
        <v>0</v>
      </c>
      <c r="O54" s="52">
        <v>0</v>
      </c>
      <c r="P54" s="52">
        <v>8</v>
      </c>
      <c r="Q54" s="52">
        <v>5</v>
      </c>
      <c r="R54" s="52">
        <v>8</v>
      </c>
      <c r="S54" s="52">
        <v>7</v>
      </c>
      <c r="T54" s="52">
        <v>6</v>
      </c>
      <c r="U54" s="52">
        <v>2</v>
      </c>
      <c r="V54" s="52">
        <v>1</v>
      </c>
      <c r="W54" s="52">
        <v>7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90525</v>
      </c>
      <c r="D55" s="52">
        <v>116369</v>
      </c>
      <c r="E55" s="52">
        <v>109157</v>
      </c>
      <c r="F55" s="52">
        <v>82964</v>
      </c>
      <c r="G55" s="52">
        <v>40758</v>
      </c>
      <c r="H55" s="52">
        <v>90142</v>
      </c>
      <c r="I55" s="52">
        <v>77935</v>
      </c>
      <c r="J55" s="52">
        <v>107653</v>
      </c>
      <c r="K55" s="52">
        <v>52755</v>
      </c>
      <c r="L55" s="52">
        <v>76000</v>
      </c>
      <c r="M55" s="52">
        <v>44507</v>
      </c>
      <c r="N55" s="52">
        <v>84272</v>
      </c>
      <c r="O55" s="52">
        <v>82506</v>
      </c>
      <c r="P55" s="52">
        <v>74476</v>
      </c>
      <c r="Q55" s="52">
        <v>95040</v>
      </c>
      <c r="R55" s="52">
        <v>100763</v>
      </c>
      <c r="S55" s="52">
        <v>80425</v>
      </c>
      <c r="T55" s="52">
        <v>56851</v>
      </c>
      <c r="U55" s="52">
        <v>49892</v>
      </c>
      <c r="V55" s="52">
        <v>49611</v>
      </c>
      <c r="W55" s="52">
        <v>64435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2665</v>
      </c>
      <c r="D56" s="52">
        <v>3280</v>
      </c>
      <c r="E56" s="52">
        <v>4326</v>
      </c>
      <c r="F56" s="52">
        <v>3516</v>
      </c>
      <c r="G56" s="52">
        <v>2165</v>
      </c>
      <c r="H56" s="52">
        <v>6722</v>
      </c>
      <c r="I56" s="52">
        <v>8939</v>
      </c>
      <c r="J56" s="52">
        <v>9613</v>
      </c>
      <c r="K56" s="52">
        <v>5956</v>
      </c>
      <c r="L56" s="52">
        <v>18269</v>
      </c>
      <c r="M56" s="52">
        <v>8274</v>
      </c>
      <c r="N56" s="52">
        <v>9484</v>
      </c>
      <c r="O56" s="52">
        <v>6564</v>
      </c>
      <c r="P56" s="52">
        <v>10887</v>
      </c>
      <c r="Q56" s="52">
        <v>13785</v>
      </c>
      <c r="R56" s="52">
        <v>16260</v>
      </c>
      <c r="S56" s="52">
        <v>12123</v>
      </c>
      <c r="T56" s="52">
        <v>12970</v>
      </c>
      <c r="U56" s="52">
        <v>8792</v>
      </c>
      <c r="V56" s="52">
        <v>5818</v>
      </c>
      <c r="W56" s="52">
        <v>12082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45136</v>
      </c>
      <c r="D58" s="52">
        <v>60299</v>
      </c>
      <c r="E58" s="52">
        <v>56427</v>
      </c>
      <c r="F58" s="52">
        <v>47806</v>
      </c>
      <c r="G58" s="52">
        <v>20204</v>
      </c>
      <c r="H58" s="52">
        <v>38359</v>
      </c>
      <c r="I58" s="52">
        <v>34231</v>
      </c>
      <c r="J58" s="52">
        <v>39920</v>
      </c>
      <c r="K58" s="52">
        <v>21584</v>
      </c>
      <c r="L58" s="52">
        <v>35179</v>
      </c>
      <c r="M58" s="52">
        <v>20148</v>
      </c>
      <c r="N58" s="52">
        <v>32919</v>
      </c>
      <c r="O58" s="52">
        <v>30778</v>
      </c>
      <c r="P58" s="52">
        <v>27433</v>
      </c>
      <c r="Q58" s="52">
        <v>30986</v>
      </c>
      <c r="R58" s="52">
        <v>26248</v>
      </c>
      <c r="S58" s="52">
        <v>23258</v>
      </c>
      <c r="T58" s="52">
        <v>18417</v>
      </c>
      <c r="U58" s="52">
        <v>15006</v>
      </c>
      <c r="V58" s="52">
        <v>13610</v>
      </c>
      <c r="W58" s="52">
        <v>18151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59472</v>
      </c>
      <c r="D59" s="36">
        <v>69868</v>
      </c>
      <c r="E59" s="36">
        <v>66713</v>
      </c>
      <c r="F59" s="36">
        <v>47191</v>
      </c>
      <c r="G59" s="36">
        <v>27168</v>
      </c>
      <c r="H59" s="36">
        <v>66567</v>
      </c>
      <c r="I59" s="36">
        <v>58503</v>
      </c>
      <c r="J59" s="36">
        <v>82296</v>
      </c>
      <c r="K59" s="36">
        <v>40751</v>
      </c>
      <c r="L59" s="36">
        <v>62951</v>
      </c>
      <c r="M59" s="36">
        <v>34849</v>
      </c>
      <c r="N59" s="36">
        <v>64548</v>
      </c>
      <c r="O59" s="36">
        <v>62129</v>
      </c>
      <c r="P59" s="36">
        <v>61325</v>
      </c>
      <c r="Q59" s="36">
        <v>81933</v>
      </c>
      <c r="R59" s="36">
        <v>94993</v>
      </c>
      <c r="S59" s="36">
        <v>72867</v>
      </c>
      <c r="T59" s="36">
        <v>53767</v>
      </c>
      <c r="U59" s="36">
        <v>45542</v>
      </c>
      <c r="V59" s="36">
        <v>43600</v>
      </c>
      <c r="W59" s="36">
        <v>61540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203896</v>
      </c>
      <c r="D63" s="52">
        <v>253131</v>
      </c>
      <c r="E63" s="52">
        <v>234936</v>
      </c>
      <c r="F63" s="52">
        <v>181073</v>
      </c>
      <c r="G63" s="52">
        <v>118260</v>
      </c>
      <c r="H63" s="52">
        <v>168493</v>
      </c>
      <c r="I63" s="52">
        <v>202467</v>
      </c>
      <c r="J63" s="52">
        <v>192847</v>
      </c>
      <c r="K63" s="52">
        <v>132453</v>
      </c>
      <c r="L63" s="52">
        <v>184727</v>
      </c>
      <c r="M63" s="52">
        <v>158480</v>
      </c>
      <c r="N63" s="52">
        <v>256348</v>
      </c>
      <c r="O63" s="52">
        <v>222288</v>
      </c>
      <c r="P63" s="52">
        <v>54928</v>
      </c>
      <c r="Q63" s="52">
        <v>116379</v>
      </c>
      <c r="R63" s="52">
        <v>193183</v>
      </c>
      <c r="S63" s="52">
        <v>227138</v>
      </c>
      <c r="T63" s="52">
        <v>166772</v>
      </c>
      <c r="U63" s="52">
        <v>144457</v>
      </c>
      <c r="V63" s="52">
        <v>136434</v>
      </c>
      <c r="W63" s="52">
        <v>169307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159935</v>
      </c>
      <c r="D65" s="52">
        <v>167001</v>
      </c>
      <c r="E65" s="52">
        <v>152090</v>
      </c>
      <c r="F65" s="52">
        <v>136217</v>
      </c>
      <c r="G65" s="52">
        <v>141907</v>
      </c>
      <c r="H65" s="52">
        <v>124340</v>
      </c>
      <c r="I65" s="52">
        <v>91136</v>
      </c>
      <c r="J65" s="52">
        <v>69164</v>
      </c>
      <c r="K65" s="52">
        <v>115652</v>
      </c>
      <c r="L65" s="52">
        <v>87149</v>
      </c>
      <c r="M65" s="52">
        <v>99946</v>
      </c>
      <c r="N65" s="52">
        <v>83417</v>
      </c>
      <c r="O65" s="52">
        <v>116371</v>
      </c>
      <c r="P65" s="52">
        <v>101397</v>
      </c>
      <c r="Q65" s="52">
        <v>88831</v>
      </c>
      <c r="R65" s="52">
        <v>117142</v>
      </c>
      <c r="S65" s="52">
        <v>143821</v>
      </c>
      <c r="T65" s="52">
        <v>102142</v>
      </c>
      <c r="U65" s="52">
        <v>114357</v>
      </c>
      <c r="V65" s="52">
        <v>66148</v>
      </c>
      <c r="W65" s="52">
        <v>151261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53022</v>
      </c>
      <c r="D67" s="52">
        <f t="shared" si="0"/>
        <v>43312</v>
      </c>
      <c r="E67" s="52">
        <f t="shared" si="0"/>
        <v>41221</v>
      </c>
      <c r="F67" s="52">
        <f t="shared" si="0"/>
        <v>44200</v>
      </c>
      <c r="G67" s="52">
        <f t="shared" si="0"/>
        <v>44348</v>
      </c>
      <c r="H67" s="52">
        <f t="shared" si="0"/>
        <v>45451</v>
      </c>
      <c r="I67" s="52">
        <f t="shared" si="0"/>
        <v>24620</v>
      </c>
      <c r="J67" s="52">
        <f t="shared" si="0"/>
        <v>15687</v>
      </c>
      <c r="K67" s="52">
        <f t="shared" si="0"/>
        <v>24536</v>
      </c>
      <c r="L67" s="52">
        <f t="shared" si="0"/>
        <v>18646</v>
      </c>
      <c r="M67" s="52">
        <f t="shared" si="0"/>
        <v>16779</v>
      </c>
      <c r="N67" s="52">
        <f t="shared" si="0"/>
        <v>18383</v>
      </c>
      <c r="O67" s="52">
        <f t="shared" si="0"/>
        <v>18312</v>
      </c>
      <c r="P67" s="52">
        <f t="shared" si="0"/>
        <v>12272</v>
      </c>
      <c r="Q67" s="52">
        <f t="shared" si="0"/>
        <v>14317</v>
      </c>
      <c r="R67" s="52">
        <f t="shared" ref="R67:V67" si="1">R39-R53</f>
        <v>16101</v>
      </c>
      <c r="S67" s="52">
        <f t="shared" si="1"/>
        <v>17542</v>
      </c>
      <c r="T67" s="52">
        <f t="shared" si="1"/>
        <v>14026</v>
      </c>
      <c r="U67" s="52">
        <f t="shared" si="1"/>
        <v>12372</v>
      </c>
      <c r="V67" s="52">
        <f t="shared" si="1"/>
        <v>13057</v>
      </c>
      <c r="W67" s="52">
        <f t="shared" ref="W67" si="2">W39-W53</f>
        <v>16760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17</v>
      </c>
      <c r="D68" s="52">
        <f t="shared" si="3"/>
        <v>17</v>
      </c>
      <c r="E68" s="52">
        <f t="shared" si="3"/>
        <v>7</v>
      </c>
      <c r="F68" s="52">
        <f t="shared" si="3"/>
        <v>19</v>
      </c>
      <c r="G68" s="52">
        <f t="shared" si="3"/>
        <v>27</v>
      </c>
      <c r="H68" s="52">
        <f t="shared" si="3"/>
        <v>28</v>
      </c>
      <c r="I68" s="52">
        <f t="shared" si="3"/>
        <v>33</v>
      </c>
      <c r="J68" s="52">
        <f t="shared" si="3"/>
        <v>10</v>
      </c>
      <c r="K68" s="52">
        <f t="shared" si="3"/>
        <v>40</v>
      </c>
      <c r="L68" s="52">
        <f t="shared" si="3"/>
        <v>48</v>
      </c>
      <c r="M68" s="52">
        <f t="shared" si="3"/>
        <v>34</v>
      </c>
      <c r="N68" s="52">
        <f t="shared" si="3"/>
        <v>0</v>
      </c>
      <c r="O68" s="52">
        <f t="shared" si="3"/>
        <v>0</v>
      </c>
      <c r="P68" s="52">
        <f t="shared" si="3"/>
        <v>28</v>
      </c>
      <c r="Q68" s="52">
        <f t="shared" si="3"/>
        <v>11</v>
      </c>
      <c r="R68" s="52">
        <f t="shared" ref="R68:V68" si="4">R40-R54</f>
        <v>26</v>
      </c>
      <c r="S68" s="52">
        <f t="shared" si="4"/>
        <v>31</v>
      </c>
      <c r="T68" s="52">
        <f t="shared" si="4"/>
        <v>31</v>
      </c>
      <c r="U68" s="52">
        <f t="shared" si="4"/>
        <v>11</v>
      </c>
      <c r="V68" s="52">
        <f t="shared" si="4"/>
        <v>3</v>
      </c>
      <c r="W68" s="52">
        <f t="shared" ref="W68" si="5">W40-W54</f>
        <v>32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420512</v>
      </c>
      <c r="D69" s="52">
        <f t="shared" si="6"/>
        <v>479401</v>
      </c>
      <c r="E69" s="52">
        <f t="shared" si="6"/>
        <v>466024</v>
      </c>
      <c r="F69" s="52">
        <f t="shared" si="6"/>
        <v>430746</v>
      </c>
      <c r="G69" s="52">
        <f t="shared" si="6"/>
        <v>406506</v>
      </c>
      <c r="H69" s="52">
        <f t="shared" si="6"/>
        <v>508541</v>
      </c>
      <c r="I69" s="52">
        <f t="shared" si="6"/>
        <v>327912</v>
      </c>
      <c r="J69" s="52">
        <f t="shared" si="6"/>
        <v>341470</v>
      </c>
      <c r="K69" s="52">
        <f t="shared" si="6"/>
        <v>357791</v>
      </c>
      <c r="L69" s="52">
        <f t="shared" si="6"/>
        <v>368020</v>
      </c>
      <c r="M69" s="52">
        <f t="shared" si="6"/>
        <v>337691</v>
      </c>
      <c r="N69" s="52">
        <f t="shared" si="6"/>
        <v>417503</v>
      </c>
      <c r="O69" s="52">
        <f t="shared" si="6"/>
        <v>393860</v>
      </c>
      <c r="P69" s="52">
        <f t="shared" si="6"/>
        <v>269914</v>
      </c>
      <c r="Q69" s="52">
        <f t="shared" si="6"/>
        <v>332713</v>
      </c>
      <c r="R69" s="52">
        <f t="shared" ref="R69:V69" si="7">R41-R55</f>
        <v>385442</v>
      </c>
      <c r="S69" s="52">
        <f t="shared" si="7"/>
        <v>395270</v>
      </c>
      <c r="T69" s="52">
        <f t="shared" si="7"/>
        <v>338319</v>
      </c>
      <c r="U69" s="52">
        <f t="shared" si="7"/>
        <v>331671</v>
      </c>
      <c r="V69" s="52">
        <f t="shared" si="7"/>
        <v>363673</v>
      </c>
      <c r="W69" s="52">
        <f t="shared" ref="W69" si="8">W41-W55</f>
        <v>340865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12378</v>
      </c>
      <c r="D70" s="52">
        <f t="shared" si="9"/>
        <v>13511</v>
      </c>
      <c r="E70" s="52">
        <f t="shared" si="9"/>
        <v>18471</v>
      </c>
      <c r="F70" s="52">
        <f t="shared" si="9"/>
        <v>18256</v>
      </c>
      <c r="G70" s="52">
        <f t="shared" si="9"/>
        <v>21596</v>
      </c>
      <c r="H70" s="52">
        <f t="shared" si="9"/>
        <v>37923</v>
      </c>
      <c r="I70" s="52">
        <f t="shared" si="9"/>
        <v>37610</v>
      </c>
      <c r="J70" s="52">
        <f t="shared" si="9"/>
        <v>30491</v>
      </c>
      <c r="K70" s="52">
        <f t="shared" si="9"/>
        <v>40393</v>
      </c>
      <c r="L70" s="52">
        <f t="shared" si="9"/>
        <v>88464</v>
      </c>
      <c r="M70" s="52">
        <f t="shared" si="9"/>
        <v>62774</v>
      </c>
      <c r="N70" s="52">
        <f t="shared" si="9"/>
        <v>46984</v>
      </c>
      <c r="O70" s="52">
        <f t="shared" si="9"/>
        <v>31327</v>
      </c>
      <c r="P70" s="52">
        <f t="shared" si="9"/>
        <v>39456</v>
      </c>
      <c r="Q70" s="52">
        <f t="shared" si="9"/>
        <v>48257</v>
      </c>
      <c r="R70" s="52">
        <f t="shared" ref="R70:V70" si="10">R42-R56</f>
        <v>62196</v>
      </c>
      <c r="S70" s="52">
        <f t="shared" si="10"/>
        <v>59576</v>
      </c>
      <c r="T70" s="52">
        <f t="shared" si="10"/>
        <v>77183</v>
      </c>
      <c r="U70" s="52">
        <f t="shared" si="10"/>
        <v>58451</v>
      </c>
      <c r="V70" s="52">
        <f t="shared" si="10"/>
        <v>42646</v>
      </c>
      <c r="W70" s="52">
        <f t="shared" ref="W70" si="11">W42-W56</f>
        <v>63900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209667</v>
      </c>
      <c r="D72" s="52">
        <v>248409</v>
      </c>
      <c r="E72" s="52">
        <v>240903</v>
      </c>
      <c r="F72" s="52">
        <v>248210</v>
      </c>
      <c r="G72" s="52">
        <v>201516</v>
      </c>
      <c r="H72" s="52">
        <v>216405</v>
      </c>
      <c r="I72" s="52">
        <v>144027</v>
      </c>
      <c r="J72" s="52">
        <v>126620</v>
      </c>
      <c r="K72" s="52">
        <v>146383</v>
      </c>
      <c r="L72" s="52">
        <v>170346</v>
      </c>
      <c r="M72" s="52">
        <v>152876</v>
      </c>
      <c r="N72" s="52">
        <v>163087</v>
      </c>
      <c r="O72" s="52">
        <v>146921</v>
      </c>
      <c r="P72" s="52">
        <v>99422</v>
      </c>
      <c r="Q72" s="52">
        <v>108478</v>
      </c>
      <c r="R72" s="52">
        <v>100406</v>
      </c>
      <c r="S72" s="52">
        <v>114299</v>
      </c>
      <c r="T72" s="52">
        <v>109597</v>
      </c>
      <c r="U72" s="52">
        <v>99749</v>
      </c>
      <c r="V72" s="52">
        <v>99779</v>
      </c>
      <c r="W72" s="52">
        <v>96012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276262</v>
      </c>
      <c r="D73" s="36">
        <v>287832</v>
      </c>
      <c r="E73" s="36">
        <v>284819</v>
      </c>
      <c r="F73" s="36">
        <v>245013</v>
      </c>
      <c r="G73" s="36">
        <v>270962</v>
      </c>
      <c r="H73" s="36">
        <v>375542</v>
      </c>
      <c r="I73" s="36">
        <v>246148</v>
      </c>
      <c r="J73" s="36">
        <v>261032</v>
      </c>
      <c r="K73" s="36">
        <v>276375</v>
      </c>
      <c r="L73" s="36">
        <v>304837</v>
      </c>
      <c r="M73" s="36">
        <v>264414</v>
      </c>
      <c r="N73" s="36">
        <v>319776</v>
      </c>
      <c r="O73" s="36">
        <v>296594</v>
      </c>
      <c r="P73" s="36">
        <v>222252</v>
      </c>
      <c r="Q73" s="36">
        <v>286834</v>
      </c>
      <c r="R73" s="36">
        <v>363361</v>
      </c>
      <c r="S73" s="36">
        <v>358126</v>
      </c>
      <c r="T73" s="36">
        <v>319967</v>
      </c>
      <c r="U73" s="36">
        <v>302750</v>
      </c>
      <c r="V73" s="36">
        <v>319639</v>
      </c>
      <c r="W73" s="36">
        <v>325553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48130</v>
      </c>
      <c r="I79" s="138">
        <f>RES_hhdet_numvin!I163</f>
        <v>97440</v>
      </c>
      <c r="J79" s="138">
        <f>RES_hhdet_numvin!J163</f>
        <v>146070</v>
      </c>
      <c r="K79" s="138">
        <f>RES_hhdet_numvin!K163</f>
        <v>112612</v>
      </c>
      <c r="L79" s="138">
        <f>RES_hhdet_numvin!L163</f>
        <v>190943</v>
      </c>
      <c r="M79" s="138">
        <f>RES_hhdet_numvin!M163</f>
        <v>161358</v>
      </c>
      <c r="N79" s="138">
        <f>RES_hhdet_numvin!N163</f>
        <v>290843</v>
      </c>
      <c r="O79" s="138">
        <f>RES_hhdet_numvin!O163</f>
        <v>275795</v>
      </c>
      <c r="P79" s="138">
        <f>RES_hhdet_numvin!P163</f>
        <v>131653</v>
      </c>
      <c r="Q79" s="138">
        <f>RES_hhdet_numvin!Q163</f>
        <v>217207</v>
      </c>
      <c r="R79" s="138">
        <f>RES_hhdet_numvin!R163</f>
        <v>304830</v>
      </c>
      <c r="S79" s="138">
        <f>RES_hhdet_numvin!S163</f>
        <v>318212</v>
      </c>
      <c r="T79" s="138">
        <f>RES_hhdet_numvin!T163</f>
        <v>237381</v>
      </c>
      <c r="U79" s="138">
        <f>RES_hhdet_numvin!U163</f>
        <v>204606</v>
      </c>
      <c r="V79" s="138">
        <f>RES_hhdet_numvin!V163</f>
        <v>193599</v>
      </c>
      <c r="W79" s="138">
        <f>RES_hhdet_numvin!W163</f>
        <v>248998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34496</v>
      </c>
      <c r="Q81" s="138">
        <f>RES_hhdet_numvin!Q165</f>
        <v>56596</v>
      </c>
      <c r="R81" s="138">
        <f>RES_hhdet_numvin!R165</f>
        <v>119001</v>
      </c>
      <c r="S81" s="138">
        <f>RES_hhdet_numvin!S165</f>
        <v>158863</v>
      </c>
      <c r="T81" s="138">
        <f>RES_hhdet_numvin!T165</f>
        <v>104387</v>
      </c>
      <c r="U81" s="138">
        <f>RES_hhdet_numvin!U165</f>
        <v>134905</v>
      </c>
      <c r="V81" s="138">
        <f>RES_hhdet_numvin!V165</f>
        <v>70350</v>
      </c>
      <c r="W81" s="138">
        <f>RES_hhdet_numvin!W165</f>
        <v>215810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4940</v>
      </c>
      <c r="Q83" s="138">
        <f>RES_hhdet_numvin!Q167</f>
        <v>10040</v>
      </c>
      <c r="R83" s="138">
        <f>RES_hhdet_numvin!R167</f>
        <v>14577</v>
      </c>
      <c r="S83" s="138">
        <f>RES_hhdet_numvin!S167</f>
        <v>17644</v>
      </c>
      <c r="T83" s="138">
        <f>RES_hhdet_numvin!T167</f>
        <v>14951</v>
      </c>
      <c r="U83" s="138">
        <f>RES_hhdet_numvin!U167</f>
        <v>13741</v>
      </c>
      <c r="V83" s="138">
        <f>RES_hhdet_numvin!V167</f>
        <v>14738</v>
      </c>
      <c r="W83" s="138">
        <f>RES_hhdet_numvin!W167</f>
        <v>19927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11</v>
      </c>
      <c r="Q84" s="138">
        <f>RES_hhdet_numvin!Q168</f>
        <v>11</v>
      </c>
      <c r="R84" s="138">
        <f>RES_hhdet_numvin!R168</f>
        <v>29</v>
      </c>
      <c r="S84" s="138">
        <f>RES_hhdet_numvin!S168</f>
        <v>36</v>
      </c>
      <c r="T84" s="138">
        <f>RES_hhdet_numvin!T168</f>
        <v>37</v>
      </c>
      <c r="U84" s="138">
        <f>RES_hhdet_numvin!U168</f>
        <v>13</v>
      </c>
      <c r="V84" s="138">
        <f>RES_hhdet_numvin!V168</f>
        <v>4</v>
      </c>
      <c r="W84" s="138">
        <f>RES_hhdet_numvin!W168</f>
        <v>39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108646</v>
      </c>
      <c r="Q87" s="138">
        <f>RES_hhdet_numvin!Q171</f>
        <v>233196</v>
      </c>
      <c r="R87" s="138">
        <f>RES_hhdet_numvin!R171</f>
        <v>348667</v>
      </c>
      <c r="S87" s="138">
        <f>RES_hhdet_numvin!S171</f>
        <v>397313</v>
      </c>
      <c r="T87" s="138">
        <f>RES_hhdet_numvin!T171</f>
        <v>360415</v>
      </c>
      <c r="U87" s="138">
        <f>RES_hhdet_numvin!U171</f>
        <v>368060</v>
      </c>
      <c r="V87" s="138">
        <f>RES_hhdet_numvin!V171</f>
        <v>410257</v>
      </c>
      <c r="W87" s="138">
        <f>RES_hhdet_numvin!W171</f>
        <v>405300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15886</v>
      </c>
      <c r="Q88" s="138">
        <f>RES_hhdet_numvin!Q172</f>
        <v>33830</v>
      </c>
      <c r="R88" s="138">
        <f>RES_hhdet_numvin!R172</f>
        <v>56265</v>
      </c>
      <c r="S88" s="138">
        <f>RES_hhdet_numvin!S172</f>
        <v>59897</v>
      </c>
      <c r="T88" s="138">
        <f>RES_hhdet_numvin!T172</f>
        <v>82229</v>
      </c>
      <c r="U88" s="138">
        <f>RES_hhdet_numvin!U172</f>
        <v>64875</v>
      </c>
      <c r="V88" s="138">
        <f>RES_hhdet_numvin!V172</f>
        <v>48121</v>
      </c>
      <c r="W88" s="138">
        <f>RES_hhdet_numvin!W172</f>
        <v>75982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40026</v>
      </c>
      <c r="Q92" s="138">
        <f>RES_hhdet_numvin!Q176</f>
        <v>76032</v>
      </c>
      <c r="R92" s="138">
        <f>RES_hhdet_numvin!R176</f>
        <v>90830</v>
      </c>
      <c r="S92" s="138">
        <f>RES_hhdet_numvin!S176</f>
        <v>114896</v>
      </c>
      <c r="T92" s="138">
        <f>RES_hhdet_numvin!T176</f>
        <v>116763</v>
      </c>
      <c r="U92" s="138">
        <f>RES_hhdet_numvin!U176</f>
        <v>110715</v>
      </c>
      <c r="V92" s="138">
        <f>RES_hhdet_numvin!V176</f>
        <v>112569</v>
      </c>
      <c r="W92" s="138">
        <f>RES_hhdet_numvin!W176</f>
        <v>114163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89459</v>
      </c>
      <c r="Q93" s="39">
        <f>RES_hhdet_numvin!Q177</f>
        <v>201042</v>
      </c>
      <c r="R93" s="39">
        <f>RES_hhdet_numvin!R177</f>
        <v>328691</v>
      </c>
      <c r="S93" s="39">
        <f>RES_hhdet_numvin!S177</f>
        <v>359974</v>
      </c>
      <c r="T93" s="39">
        <f>RES_hhdet_numvin!T177</f>
        <v>340875</v>
      </c>
      <c r="U93" s="39">
        <f>RES_hhdet_numvin!U177</f>
        <v>335977</v>
      </c>
      <c r="V93" s="39">
        <f>RES_hhdet_numvin!V177</f>
        <v>360572</v>
      </c>
      <c r="W93" s="39">
        <f>RES_hhdet_numvin!W177</f>
        <v>387093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4008.7080222756517</v>
      </c>
      <c r="C97" s="117">
        <f t="shared" si="12"/>
        <v>4286.3789364992645</v>
      </c>
      <c r="D97" s="117">
        <f t="shared" si="12"/>
        <v>4142.5917357731751</v>
      </c>
      <c r="E97" s="117">
        <f t="shared" si="12"/>
        <v>4585.735554935769</v>
      </c>
      <c r="F97" s="117">
        <f t="shared" si="12"/>
        <v>4772.2538314554477</v>
      </c>
      <c r="G97" s="117">
        <f t="shared" si="12"/>
        <v>4181.7415723406621</v>
      </c>
      <c r="H97" s="117">
        <f t="shared" si="12"/>
        <v>4178.2071394641916</v>
      </c>
      <c r="I97" s="117">
        <f t="shared" si="12"/>
        <v>3797.0830145383093</v>
      </c>
      <c r="J97" s="117">
        <f t="shared" si="12"/>
        <v>4224.5492062249159</v>
      </c>
      <c r="K97" s="117">
        <f t="shared" si="12"/>
        <v>3821.2956064997798</v>
      </c>
      <c r="L97" s="117">
        <f t="shared" si="12"/>
        <v>4228.463090595661</v>
      </c>
      <c r="M97" s="117">
        <f t="shared" si="12"/>
        <v>3230.8195948504394</v>
      </c>
      <c r="N97" s="117">
        <f t="shared" si="12"/>
        <v>3767.5129354383735</v>
      </c>
      <c r="O97" s="117">
        <f t="shared" si="12"/>
        <v>4046.2306102972329</v>
      </c>
      <c r="P97" s="117">
        <f t="shared" si="12"/>
        <v>3042.8113481273476</v>
      </c>
      <c r="Q97" s="117">
        <f t="shared" si="12"/>
        <v>3291.6821507639256</v>
      </c>
      <c r="R97" s="117">
        <f t="shared" ref="R97:V97" si="13">R98+R100+R102+R111</f>
        <v>3667.1412572377603</v>
      </c>
      <c r="S97" s="117">
        <f t="shared" si="13"/>
        <v>3644.3663706623224</v>
      </c>
      <c r="T97" s="117">
        <f t="shared" si="13"/>
        <v>3427.0109769123683</v>
      </c>
      <c r="U97" s="117">
        <f t="shared" si="13"/>
        <v>3360.0477414614093</v>
      </c>
      <c r="V97" s="117">
        <f t="shared" si="13"/>
        <v>2999.0251201318006</v>
      </c>
      <c r="W97" s="117">
        <f t="shared" ref="W97" si="14">W98+W100+W102+W111</f>
        <v>3528.0743426407203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3297.8146053090964</v>
      </c>
      <c r="C98" s="122">
        <f t="shared" si="15"/>
        <v>3588.0911246199153</v>
      </c>
      <c r="D98" s="122">
        <f t="shared" si="15"/>
        <v>3432.6537791812952</v>
      </c>
      <c r="E98" s="122">
        <f t="shared" si="15"/>
        <v>3786.0899915016093</v>
      </c>
      <c r="F98" s="122">
        <f t="shared" si="15"/>
        <v>4066.0673784463784</v>
      </c>
      <c r="G98" s="122">
        <f t="shared" si="15"/>
        <v>3513.2887508090453</v>
      </c>
      <c r="H98" s="122">
        <f t="shared" si="15"/>
        <v>3491.3145572796043</v>
      </c>
      <c r="I98" s="122">
        <f t="shared" si="15"/>
        <v>3120.0162848661621</v>
      </c>
      <c r="J98" s="122">
        <f t="shared" si="15"/>
        <v>3541.2799302804824</v>
      </c>
      <c r="K98" s="122">
        <f t="shared" si="15"/>
        <v>3221.1521785757336</v>
      </c>
      <c r="L98" s="122">
        <f t="shared" si="15"/>
        <v>3561.6600964652748</v>
      </c>
      <c r="M98" s="122">
        <f t="shared" si="15"/>
        <v>2569.2478575946852</v>
      </c>
      <c r="N98" s="122">
        <f t="shared" si="15"/>
        <v>3078.4529646734104</v>
      </c>
      <c r="O98" s="122">
        <f t="shared" si="15"/>
        <v>3337.0892825152832</v>
      </c>
      <c r="P98" s="122">
        <f t="shared" si="15"/>
        <v>2408.0076901544007</v>
      </c>
      <c r="Q98" s="122">
        <f t="shared" si="15"/>
        <v>2625.5914470807384</v>
      </c>
      <c r="R98" s="122">
        <f t="shared" si="15"/>
        <v>2992.7010702651146</v>
      </c>
      <c r="S98" s="122">
        <f t="shared" si="15"/>
        <v>2927.6617970281154</v>
      </c>
      <c r="T98" s="122">
        <f t="shared" si="15"/>
        <v>2719.4701042980755</v>
      </c>
      <c r="U98" s="122">
        <f t="shared" si="15"/>
        <v>2677.737313664355</v>
      </c>
      <c r="V98" s="122">
        <f t="shared" si="15"/>
        <v>2298.6738219525218</v>
      </c>
      <c r="W98" s="122">
        <f t="shared" si="15"/>
        <v>2855.3196472083705</v>
      </c>
      <c r="DA98" s="130" t="s">
        <v>1722</v>
      </c>
    </row>
    <row r="99" spans="1:105" ht="12" customHeight="1" x14ac:dyDescent="0.25">
      <c r="A99" s="97" t="s">
        <v>53</v>
      </c>
      <c r="B99" s="98">
        <v>3297.8146053090964</v>
      </c>
      <c r="C99" s="98">
        <v>3588.0911246199153</v>
      </c>
      <c r="D99" s="98">
        <v>3432.6537791812952</v>
      </c>
      <c r="E99" s="98">
        <v>3786.0899915016093</v>
      </c>
      <c r="F99" s="98">
        <v>4066.0673784463784</v>
      </c>
      <c r="G99" s="98">
        <v>3513.2887508090453</v>
      </c>
      <c r="H99" s="98">
        <v>3491.3145572796043</v>
      </c>
      <c r="I99" s="98">
        <v>3120.0162848661621</v>
      </c>
      <c r="J99" s="98">
        <v>3541.2799302804824</v>
      </c>
      <c r="K99" s="98">
        <v>3221.1521785757336</v>
      </c>
      <c r="L99" s="98">
        <v>3561.6600964652748</v>
      </c>
      <c r="M99" s="98">
        <v>2569.2478575946852</v>
      </c>
      <c r="N99" s="98">
        <v>3078.4529646734104</v>
      </c>
      <c r="O99" s="98">
        <v>3337.0892825152832</v>
      </c>
      <c r="P99" s="98">
        <v>2408.0076901544007</v>
      </c>
      <c r="Q99" s="98">
        <v>2625.5914470807384</v>
      </c>
      <c r="R99" s="98">
        <v>2992.7010702651146</v>
      </c>
      <c r="S99" s="98">
        <v>2927.6617970281154</v>
      </c>
      <c r="T99" s="98">
        <v>2719.4701042980755</v>
      </c>
      <c r="U99" s="98">
        <v>2677.737313664355</v>
      </c>
      <c r="V99" s="98">
        <v>2298.6738219525218</v>
      </c>
      <c r="W99" s="98">
        <v>2855.3196472083705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32.083760640958353</v>
      </c>
      <c r="C100" s="122">
        <f t="shared" si="16"/>
        <v>38.695825210579883</v>
      </c>
      <c r="D100" s="122">
        <f t="shared" si="16"/>
        <v>29.876991802344264</v>
      </c>
      <c r="E100" s="122">
        <f t="shared" si="16"/>
        <v>98.464726421933037</v>
      </c>
      <c r="F100" s="122">
        <f t="shared" si="16"/>
        <v>28.608008699951132</v>
      </c>
      <c r="G100" s="122">
        <f t="shared" si="16"/>
        <v>37.038813544051735</v>
      </c>
      <c r="H100" s="122">
        <f t="shared" si="16"/>
        <v>45.304490421488175</v>
      </c>
      <c r="I100" s="122">
        <f t="shared" si="16"/>
        <v>20.160323966501149</v>
      </c>
      <c r="J100" s="122">
        <f t="shared" si="16"/>
        <v>20.986624045247471</v>
      </c>
      <c r="K100" s="122">
        <f t="shared" si="16"/>
        <v>24.545263519910062</v>
      </c>
      <c r="L100" s="122">
        <f t="shared" si="16"/>
        <v>22.650982183920515</v>
      </c>
      <c r="M100" s="122">
        <f t="shared" si="16"/>
        <v>20.944757459825361</v>
      </c>
      <c r="N100" s="122">
        <f t="shared" si="16"/>
        <v>19.622932861624236</v>
      </c>
      <c r="O100" s="122">
        <f t="shared" si="16"/>
        <v>19.234078421519975</v>
      </c>
      <c r="P100" s="122">
        <f t="shared" si="16"/>
        <v>19.957559635690441</v>
      </c>
      <c r="Q100" s="122">
        <f t="shared" si="16"/>
        <v>20.794722938215305</v>
      </c>
      <c r="R100" s="122">
        <f t="shared" si="16"/>
        <v>25.89615622366702</v>
      </c>
      <c r="S100" s="122">
        <f t="shared" si="16"/>
        <v>26.097974564153915</v>
      </c>
      <c r="T100" s="122">
        <f t="shared" si="16"/>
        <v>27.238282643664721</v>
      </c>
      <c r="U100" s="122">
        <f t="shared" si="16"/>
        <v>28.621197065914174</v>
      </c>
      <c r="V100" s="122">
        <f t="shared" si="16"/>
        <v>33.356788008554751</v>
      </c>
      <c r="W100" s="122">
        <f t="shared" si="16"/>
        <v>34.378478892400686</v>
      </c>
      <c r="DA100" s="130" t="s">
        <v>1724</v>
      </c>
    </row>
    <row r="101" spans="1:105" ht="12" customHeight="1" x14ac:dyDescent="0.25">
      <c r="A101" s="97" t="s">
        <v>53</v>
      </c>
      <c r="B101" s="98">
        <v>32.083760640958353</v>
      </c>
      <c r="C101" s="98">
        <v>38.695825210579883</v>
      </c>
      <c r="D101" s="98">
        <v>29.876991802344264</v>
      </c>
      <c r="E101" s="98">
        <v>98.464726421933037</v>
      </c>
      <c r="F101" s="98">
        <v>28.608008699951132</v>
      </c>
      <c r="G101" s="98">
        <v>37.038813544051735</v>
      </c>
      <c r="H101" s="98">
        <v>45.304490421488175</v>
      </c>
      <c r="I101" s="98">
        <v>20.160323966501149</v>
      </c>
      <c r="J101" s="98">
        <v>20.986624045247471</v>
      </c>
      <c r="K101" s="98">
        <v>24.545263519910062</v>
      </c>
      <c r="L101" s="98">
        <v>22.650982183920515</v>
      </c>
      <c r="M101" s="98">
        <v>20.944757459825361</v>
      </c>
      <c r="N101" s="98">
        <v>19.622932861624236</v>
      </c>
      <c r="O101" s="98">
        <v>19.234078421519975</v>
      </c>
      <c r="P101" s="98">
        <v>19.957559635690441</v>
      </c>
      <c r="Q101" s="98">
        <v>20.794722938215305</v>
      </c>
      <c r="R101" s="98">
        <v>25.89615622366702</v>
      </c>
      <c r="S101" s="98">
        <v>26.097974564153915</v>
      </c>
      <c r="T101" s="98">
        <v>27.238282643664721</v>
      </c>
      <c r="U101" s="98">
        <v>28.621197065914174</v>
      </c>
      <c r="V101" s="98">
        <v>33.356788008554751</v>
      </c>
      <c r="W101" s="98">
        <v>34.378478892400686</v>
      </c>
      <c r="DA101" s="63" t="s">
        <v>1725</v>
      </c>
    </row>
    <row r="102" spans="1:105" ht="12" customHeight="1" x14ac:dyDescent="0.25">
      <c r="A102" s="121" t="s">
        <v>55</v>
      </c>
      <c r="B102" s="122">
        <v>421.80153378765522</v>
      </c>
      <c r="C102" s="122">
        <v>402.04061813089743</v>
      </c>
      <c r="D102" s="122">
        <v>412.5490129832329</v>
      </c>
      <c r="E102" s="122">
        <v>439.04281561694495</v>
      </c>
      <c r="F102" s="122">
        <v>440.03899999106295</v>
      </c>
      <c r="G102" s="122">
        <v>396.12583291561316</v>
      </c>
      <c r="H102" s="122">
        <v>404.91283040075137</v>
      </c>
      <c r="I102" s="122">
        <v>409.03992843321396</v>
      </c>
      <c r="J102" s="122">
        <v>414.34998620871141</v>
      </c>
      <c r="K102" s="122">
        <v>372.5846110764428</v>
      </c>
      <c r="L102" s="122">
        <v>401.31549532631669</v>
      </c>
      <c r="M102" s="122">
        <v>409.18827742050166</v>
      </c>
      <c r="N102" s="122">
        <v>429.96866052858985</v>
      </c>
      <c r="O102" s="122">
        <v>448.11665234928398</v>
      </c>
      <c r="P102" s="122">
        <v>400.55729543774481</v>
      </c>
      <c r="Q102" s="122">
        <v>421.79162935396619</v>
      </c>
      <c r="R102" s="122">
        <v>430.84919731702792</v>
      </c>
      <c r="S102" s="122">
        <v>458.99803012352959</v>
      </c>
      <c r="T102" s="122">
        <v>454.46300359313625</v>
      </c>
      <c r="U102" s="122">
        <v>437.91309835002653</v>
      </c>
      <c r="V102" s="122">
        <v>447.08182416309199</v>
      </c>
      <c r="W102" s="122">
        <v>433.59883082261268</v>
      </c>
      <c r="DA102" s="130" t="s">
        <v>1726</v>
      </c>
    </row>
    <row r="103" spans="1:105" ht="12" customHeight="1" x14ac:dyDescent="0.25">
      <c r="A103" s="97" t="s">
        <v>124</v>
      </c>
      <c r="B103" s="98">
        <v>52.036871828441058</v>
      </c>
      <c r="C103" s="98">
        <v>50.482306141054693</v>
      </c>
      <c r="D103" s="98">
        <v>51.005354665485925</v>
      </c>
      <c r="E103" s="98">
        <v>48.244475940235326</v>
      </c>
      <c r="F103" s="98">
        <v>47.503284308703627</v>
      </c>
      <c r="G103" s="98">
        <v>43.622240387906146</v>
      </c>
      <c r="H103" s="98">
        <v>39.641580994334554</v>
      </c>
      <c r="I103" s="98">
        <v>38.917692746253699</v>
      </c>
      <c r="J103" s="98">
        <v>33.996466678969931</v>
      </c>
      <c r="K103" s="98">
        <v>31.25217920079081</v>
      </c>
      <c r="L103" s="98">
        <v>29.431201050320283</v>
      </c>
      <c r="M103" s="98">
        <v>27.467405873912455</v>
      </c>
      <c r="N103" s="98">
        <v>23.382307447654828</v>
      </c>
      <c r="O103" s="98">
        <v>20.810184779921915</v>
      </c>
      <c r="P103" s="98">
        <v>19.521144480104805</v>
      </c>
      <c r="Q103" s="98">
        <v>18.362120810163294</v>
      </c>
      <c r="R103" s="98">
        <v>17.989282990439751</v>
      </c>
      <c r="S103" s="98">
        <v>18.227563554832692</v>
      </c>
      <c r="T103" s="98">
        <v>17.708112118270083</v>
      </c>
      <c r="U103" s="98">
        <v>15.835225279104757</v>
      </c>
      <c r="V103" s="98">
        <v>15.14896508144904</v>
      </c>
      <c r="W103" s="98">
        <v>15.514874660075124</v>
      </c>
      <c r="DA103" s="63" t="s">
        <v>1727</v>
      </c>
    </row>
    <row r="104" spans="1:105" ht="12" customHeight="1" x14ac:dyDescent="0.25">
      <c r="A104" s="97" t="s">
        <v>123</v>
      </c>
      <c r="B104" s="98">
        <v>1.3228037959985324E-2</v>
      </c>
      <c r="C104" s="98">
        <v>1.2512929945975873E-2</v>
      </c>
      <c r="D104" s="98">
        <v>1.2699942938239773E-2</v>
      </c>
      <c r="E104" s="98">
        <v>1.1455168132682348E-2</v>
      </c>
      <c r="F104" s="98">
        <v>1.1647528250710006E-2</v>
      </c>
      <c r="G104" s="98">
        <v>1.1774652944425021E-2</v>
      </c>
      <c r="H104" s="98">
        <v>1.1979890589329117E-2</v>
      </c>
      <c r="I104" s="98">
        <v>1.5055083461885367E-2</v>
      </c>
      <c r="J104" s="98">
        <v>1.386506301062734E-2</v>
      </c>
      <c r="K104" s="98">
        <v>1.630910254160926E-2</v>
      </c>
      <c r="L104" s="98">
        <v>2.3126434919761549E-2</v>
      </c>
      <c r="M104" s="98">
        <v>2.4137298248699545E-2</v>
      </c>
      <c r="N104" s="98">
        <v>2.1629646419467609E-2</v>
      </c>
      <c r="O104" s="98">
        <v>1.8673323860939301E-2</v>
      </c>
      <c r="P104" s="98">
        <v>1.9114210189705806E-2</v>
      </c>
      <c r="Q104" s="98">
        <v>1.7101195173347919E-2</v>
      </c>
      <c r="R104" s="98">
        <v>1.7778632284355944E-2</v>
      </c>
      <c r="S104" s="98">
        <v>1.8625101653805275E-2</v>
      </c>
      <c r="T104" s="98">
        <v>1.9612641322001204E-2</v>
      </c>
      <c r="U104" s="98">
        <v>1.8227512567212067E-2</v>
      </c>
      <c r="V104" s="98">
        <v>1.8369251991705048E-2</v>
      </c>
      <c r="W104" s="98">
        <v>2.1258382815714381E-2</v>
      </c>
      <c r="DA104" s="63" t="s">
        <v>1728</v>
      </c>
    </row>
    <row r="105" spans="1:105" ht="12" customHeight="1" x14ac:dyDescent="0.25">
      <c r="A105" s="100" t="s">
        <v>50</v>
      </c>
      <c r="B105" s="101">
        <v>4.9183211676201277E-3</v>
      </c>
      <c r="C105" s="101">
        <v>4.2173927256838406E-3</v>
      </c>
      <c r="D105" s="101">
        <v>3.9388422591414259E-3</v>
      </c>
      <c r="E105" s="101">
        <v>3.8918709108199672E-3</v>
      </c>
      <c r="F105" s="101">
        <v>3.8433794241216632E-3</v>
      </c>
      <c r="G105" s="101">
        <v>3.574575380163471E-3</v>
      </c>
      <c r="H105" s="101">
        <v>3.4705093932544868E-3</v>
      </c>
      <c r="I105" s="101">
        <v>5.1392657721781206E-3</v>
      </c>
      <c r="J105" s="101">
        <v>4.4191842068195221E-3</v>
      </c>
      <c r="K105" s="101">
        <v>4.8055124713838543E-3</v>
      </c>
      <c r="L105" s="101">
        <v>1.2977235551295806E-2</v>
      </c>
      <c r="M105" s="101">
        <v>6.7436640613648029E-3</v>
      </c>
      <c r="N105" s="101">
        <v>7.4428237116530502E-3</v>
      </c>
      <c r="O105" s="101">
        <v>6.6570508091550185E-3</v>
      </c>
      <c r="P105" s="101">
        <v>5.0121685379313444E-3</v>
      </c>
      <c r="Q105" s="101">
        <v>5.0200617358818582E-3</v>
      </c>
      <c r="R105" s="101">
        <v>4.7679932607472544E-3</v>
      </c>
      <c r="S105" s="101">
        <v>5.3948419300822777E-3</v>
      </c>
      <c r="T105" s="101">
        <v>5.4972271715642198E-3</v>
      </c>
      <c r="U105" s="101">
        <v>4.6779072992793143E-3</v>
      </c>
      <c r="V105" s="101">
        <v>4.8750600640136178E-3</v>
      </c>
      <c r="W105" s="101">
        <v>5.6975282975348738E-3</v>
      </c>
      <c r="DA105" s="131" t="s">
        <v>1729</v>
      </c>
    </row>
    <row r="106" spans="1:105" ht="12" customHeight="1" x14ac:dyDescent="0.25">
      <c r="A106" s="103" t="s">
        <v>52</v>
      </c>
      <c r="B106" s="104">
        <v>8.309716792365196E-3</v>
      </c>
      <c r="C106" s="104">
        <v>8.2955372202920315E-3</v>
      </c>
      <c r="D106" s="104">
        <v>8.7611006790983478E-3</v>
      </c>
      <c r="E106" s="104">
        <v>7.5632972218623801E-3</v>
      </c>
      <c r="F106" s="104">
        <v>7.8041488265883424E-3</v>
      </c>
      <c r="G106" s="104">
        <v>8.200077564261549E-3</v>
      </c>
      <c r="H106" s="104">
        <v>8.5093811960746304E-3</v>
      </c>
      <c r="I106" s="104">
        <v>9.9158176897072466E-3</v>
      </c>
      <c r="J106" s="104">
        <v>9.4458788038078167E-3</v>
      </c>
      <c r="K106" s="104">
        <v>1.1503590070225406E-2</v>
      </c>
      <c r="L106" s="104">
        <v>1.0149199368465743E-2</v>
      </c>
      <c r="M106" s="104">
        <v>1.7393634187334743E-2</v>
      </c>
      <c r="N106" s="104">
        <v>1.4186822707814559E-2</v>
      </c>
      <c r="O106" s="104">
        <v>1.2016273051784283E-2</v>
      </c>
      <c r="P106" s="104">
        <v>1.4102041651774463E-2</v>
      </c>
      <c r="Q106" s="104">
        <v>1.2081133437466059E-2</v>
      </c>
      <c r="R106" s="104">
        <v>1.3010639023608689E-2</v>
      </c>
      <c r="S106" s="104">
        <v>1.3230259723722998E-2</v>
      </c>
      <c r="T106" s="104">
        <v>1.4115414150436984E-2</v>
      </c>
      <c r="U106" s="104">
        <v>1.3549605267932753E-2</v>
      </c>
      <c r="V106" s="104">
        <v>1.3494191927691431E-2</v>
      </c>
      <c r="W106" s="104">
        <v>1.5560854518179507E-2</v>
      </c>
      <c r="DA106" s="132" t="s">
        <v>1730</v>
      </c>
    </row>
    <row r="107" spans="1:105" ht="12" customHeight="1" x14ac:dyDescent="0.25">
      <c r="A107" s="106" t="s">
        <v>122</v>
      </c>
      <c r="B107" s="101">
        <v>359.43639894563654</v>
      </c>
      <c r="C107" s="101">
        <v>342.1483154545636</v>
      </c>
      <c r="D107" s="101">
        <v>352.34048088931303</v>
      </c>
      <c r="E107" s="101">
        <v>380.58568238552004</v>
      </c>
      <c r="F107" s="101">
        <v>382.03445045656127</v>
      </c>
      <c r="G107" s="101">
        <v>342.53326547662039</v>
      </c>
      <c r="H107" s="101">
        <v>353.04671526682887</v>
      </c>
      <c r="I107" s="101">
        <v>354.78020054774117</v>
      </c>
      <c r="J107" s="101">
        <v>362.7341383425852</v>
      </c>
      <c r="K107" s="101">
        <v>322.96825023642918</v>
      </c>
      <c r="L107" s="101">
        <v>341.86507933759867</v>
      </c>
      <c r="M107" s="101">
        <v>348.24435542720471</v>
      </c>
      <c r="N107" s="101">
        <v>368.02177160605021</v>
      </c>
      <c r="O107" s="101">
        <v>386.78239151834924</v>
      </c>
      <c r="P107" s="101">
        <v>344.51657111725581</v>
      </c>
      <c r="Q107" s="101">
        <v>363.50046627884745</v>
      </c>
      <c r="R107" s="101">
        <v>370.72122279635636</v>
      </c>
      <c r="S107" s="101">
        <v>395.32667615144902</v>
      </c>
      <c r="T107" s="101">
        <v>389.33543618322028</v>
      </c>
      <c r="U107" s="101">
        <v>374.57096779753795</v>
      </c>
      <c r="V107" s="101">
        <v>382.81464683687841</v>
      </c>
      <c r="W107" s="101">
        <v>367.64962333724418</v>
      </c>
      <c r="DA107" s="131" t="s">
        <v>1731</v>
      </c>
    </row>
    <row r="108" spans="1:105" ht="12" customHeight="1" x14ac:dyDescent="0.25">
      <c r="A108" s="107" t="s">
        <v>121</v>
      </c>
      <c r="B108" s="104">
        <v>10.315034975617667</v>
      </c>
      <c r="C108" s="104">
        <v>9.3974836053331376</v>
      </c>
      <c r="D108" s="104">
        <v>9.1904774854956859</v>
      </c>
      <c r="E108" s="104">
        <v>10.201202123056881</v>
      </c>
      <c r="F108" s="104">
        <v>10.489617697547326</v>
      </c>
      <c r="G108" s="104">
        <v>9.9585523981422313</v>
      </c>
      <c r="H108" s="104">
        <v>12.212554248998613</v>
      </c>
      <c r="I108" s="104">
        <v>15.326980055757211</v>
      </c>
      <c r="J108" s="104">
        <v>17.605516124145659</v>
      </c>
      <c r="K108" s="104">
        <v>18.347872536681145</v>
      </c>
      <c r="L108" s="104">
        <v>29.99608850347802</v>
      </c>
      <c r="M108" s="104">
        <v>33.452378821135795</v>
      </c>
      <c r="N108" s="104">
        <v>38.542951828465355</v>
      </c>
      <c r="O108" s="104">
        <v>40.505402727151875</v>
      </c>
      <c r="P108" s="104">
        <v>36.500465630194483</v>
      </c>
      <c r="Q108" s="104">
        <v>39.911941069782053</v>
      </c>
      <c r="R108" s="104">
        <v>42.120912897947477</v>
      </c>
      <c r="S108" s="104">
        <v>45.4251653155941</v>
      </c>
      <c r="T108" s="104">
        <v>47.399842650323862</v>
      </c>
      <c r="U108" s="104">
        <v>47.488677760816664</v>
      </c>
      <c r="V108" s="104">
        <v>49.099842992772857</v>
      </c>
      <c r="W108" s="104">
        <v>50.413074442477715</v>
      </c>
      <c r="DA108" s="132" t="s">
        <v>1732</v>
      </c>
    </row>
    <row r="109" spans="1:105" ht="12" customHeight="1" x14ac:dyDescent="0.25">
      <c r="A109" s="108" t="s">
        <v>53</v>
      </c>
      <c r="B109" s="98">
        <v>3.5674253872076762</v>
      </c>
      <c r="C109" s="98">
        <v>2.9341223916309476</v>
      </c>
      <c r="D109" s="98">
        <v>2.6306542514277358</v>
      </c>
      <c r="E109" s="98">
        <v>3.204414913246306</v>
      </c>
      <c r="F109" s="98">
        <v>3.1979331882735011</v>
      </c>
      <c r="G109" s="98">
        <v>2.787731252843558</v>
      </c>
      <c r="H109" s="98">
        <v>3.2619783496164452</v>
      </c>
      <c r="I109" s="98">
        <v>4.8616699607022946</v>
      </c>
      <c r="J109" s="98">
        <v>5.2071552054372265</v>
      </c>
      <c r="K109" s="98">
        <v>5.0040452383943688</v>
      </c>
      <c r="L109" s="98">
        <v>16.068257777955083</v>
      </c>
      <c r="M109" s="98">
        <v>8.6733157742885645</v>
      </c>
      <c r="N109" s="98">
        <v>12.404597926777823</v>
      </c>
      <c r="O109" s="98">
        <v>13.512781505441479</v>
      </c>
      <c r="P109" s="98">
        <v>8.9791743542066698</v>
      </c>
      <c r="Q109" s="98">
        <v>11.120603453303119</v>
      </c>
      <c r="R109" s="98">
        <v>10.864632641455065</v>
      </c>
      <c r="S109" s="98">
        <v>12.967846741764324</v>
      </c>
      <c r="T109" s="98">
        <v>13.344432955543436</v>
      </c>
      <c r="U109" s="98">
        <v>12.31427762875928</v>
      </c>
      <c r="V109" s="98">
        <v>13.122433236781132</v>
      </c>
      <c r="W109" s="98">
        <v>13.697689042280208</v>
      </c>
      <c r="DA109" s="63" t="s">
        <v>1733</v>
      </c>
    </row>
    <row r="110" spans="1:105" ht="12" customHeight="1" x14ac:dyDescent="0.25">
      <c r="A110" s="108" t="s">
        <v>52</v>
      </c>
      <c r="B110" s="98">
        <v>6.7476095884099907</v>
      </c>
      <c r="C110" s="98">
        <v>6.4633612137021901</v>
      </c>
      <c r="D110" s="98">
        <v>6.5598232340679496</v>
      </c>
      <c r="E110" s="98">
        <v>6.9967872098105746</v>
      </c>
      <c r="F110" s="98">
        <v>7.2916845092738241</v>
      </c>
      <c r="G110" s="98">
        <v>7.1708211452986736</v>
      </c>
      <c r="H110" s="98">
        <v>8.9505758993821676</v>
      </c>
      <c r="I110" s="98">
        <v>10.465310095054916</v>
      </c>
      <c r="J110" s="98">
        <v>12.39836091870843</v>
      </c>
      <c r="K110" s="98">
        <v>13.343827298286776</v>
      </c>
      <c r="L110" s="98">
        <v>13.92783072552294</v>
      </c>
      <c r="M110" s="98">
        <v>24.779063046847234</v>
      </c>
      <c r="N110" s="98">
        <v>26.13835390168753</v>
      </c>
      <c r="O110" s="98">
        <v>26.992621221710394</v>
      </c>
      <c r="P110" s="98">
        <v>27.521291275987817</v>
      </c>
      <c r="Q110" s="98">
        <v>28.791337616478934</v>
      </c>
      <c r="R110" s="98">
        <v>31.256280256492413</v>
      </c>
      <c r="S110" s="98">
        <v>32.457318573829774</v>
      </c>
      <c r="T110" s="98">
        <v>34.05540969478043</v>
      </c>
      <c r="U110" s="98">
        <v>35.174400132057386</v>
      </c>
      <c r="V110" s="98">
        <v>35.977409755991722</v>
      </c>
      <c r="W110" s="98">
        <v>36.715385400197505</v>
      </c>
      <c r="DA110" s="63" t="s">
        <v>1734</v>
      </c>
    </row>
    <row r="111" spans="1:105" ht="12" customHeight="1" x14ac:dyDescent="0.25">
      <c r="A111" s="121" t="s">
        <v>54</v>
      </c>
      <c r="B111" s="122">
        <v>257.00812253794226</v>
      </c>
      <c r="C111" s="122">
        <v>257.55136853787144</v>
      </c>
      <c r="D111" s="122">
        <v>267.51195180630282</v>
      </c>
      <c r="E111" s="122">
        <v>262.13802139528121</v>
      </c>
      <c r="F111" s="122">
        <v>237.53944431805598</v>
      </c>
      <c r="G111" s="122">
        <v>235.28817507195214</v>
      </c>
      <c r="H111" s="122">
        <v>236.67526136234838</v>
      </c>
      <c r="I111" s="122">
        <v>247.86647727243223</v>
      </c>
      <c r="J111" s="122">
        <v>247.93266569047501</v>
      </c>
      <c r="K111" s="122">
        <v>203.01355332769324</v>
      </c>
      <c r="L111" s="122">
        <v>242.83651662014967</v>
      </c>
      <c r="M111" s="122">
        <v>231.43870237542765</v>
      </c>
      <c r="N111" s="122">
        <v>239.46837737474905</v>
      </c>
      <c r="O111" s="122">
        <v>241.79059701114585</v>
      </c>
      <c r="P111" s="122">
        <v>214.28880289951178</v>
      </c>
      <c r="Q111" s="122">
        <v>223.50435139100577</v>
      </c>
      <c r="R111" s="122">
        <v>217.69483343195094</v>
      </c>
      <c r="S111" s="122">
        <v>231.60856894652358</v>
      </c>
      <c r="T111" s="122">
        <v>225.83958637749197</v>
      </c>
      <c r="U111" s="122">
        <v>215.77613238111323</v>
      </c>
      <c r="V111" s="122">
        <v>219.91268600763209</v>
      </c>
      <c r="W111" s="122">
        <v>204.77738571733605</v>
      </c>
      <c r="DA111" s="130" t="s">
        <v>1735</v>
      </c>
    </row>
    <row r="112" spans="1:105" ht="12" customHeight="1" x14ac:dyDescent="0.25">
      <c r="A112" s="97" t="s">
        <v>50</v>
      </c>
      <c r="B112" s="98">
        <v>133.88335558438382</v>
      </c>
      <c r="C112" s="98">
        <v>128.38076733005599</v>
      </c>
      <c r="D112" s="98">
        <v>135.27712151788623</v>
      </c>
      <c r="E112" s="98">
        <v>130.0488990938816</v>
      </c>
      <c r="F112" s="98">
        <v>129.63570832353062</v>
      </c>
      <c r="G112" s="98">
        <v>121.35817620322925</v>
      </c>
      <c r="H112" s="98">
        <v>116.29195151152543</v>
      </c>
      <c r="I112" s="98">
        <v>120.47092247177089</v>
      </c>
      <c r="J112" s="98">
        <v>109.86373010089652</v>
      </c>
      <c r="K112" s="98">
        <v>104.38797716114651</v>
      </c>
      <c r="L112" s="98">
        <v>102.34201759302519</v>
      </c>
      <c r="M112" s="98">
        <v>100.36416810722213</v>
      </c>
      <c r="N112" s="98">
        <v>95.107649500284879</v>
      </c>
      <c r="O112" s="98">
        <v>92.694764802167924</v>
      </c>
      <c r="P112" s="98">
        <v>91.133773102181379</v>
      </c>
      <c r="Q112" s="98">
        <v>87.962738683077362</v>
      </c>
      <c r="R112" s="98">
        <v>77.552276136420573</v>
      </c>
      <c r="S112" s="98">
        <v>80.31177034425609</v>
      </c>
      <c r="T112" s="98">
        <v>75.62699945317685</v>
      </c>
      <c r="U112" s="98">
        <v>69.670522111190706</v>
      </c>
      <c r="V112" s="98">
        <v>69.595166421772362</v>
      </c>
      <c r="W112" s="98">
        <v>61.28184632308615</v>
      </c>
      <c r="DA112" s="63" t="s">
        <v>1736</v>
      </c>
    </row>
    <row r="113" spans="1:105" ht="12" customHeight="1" x14ac:dyDescent="0.25">
      <c r="A113" s="109" t="s">
        <v>120</v>
      </c>
      <c r="B113" s="33">
        <v>123.12476695355845</v>
      </c>
      <c r="C113" s="33">
        <v>129.17060120781542</v>
      </c>
      <c r="D113" s="33">
        <v>132.23483028841656</v>
      </c>
      <c r="E113" s="33">
        <v>132.08912230139961</v>
      </c>
      <c r="F113" s="33">
        <v>107.90373599452535</v>
      </c>
      <c r="G113" s="33">
        <v>113.9299988687229</v>
      </c>
      <c r="H113" s="33">
        <v>120.38330985082295</v>
      </c>
      <c r="I113" s="33">
        <v>127.39555480066133</v>
      </c>
      <c r="J113" s="33">
        <v>138.0689355895785</v>
      </c>
      <c r="K113" s="33">
        <v>98.625576166546736</v>
      </c>
      <c r="L113" s="33">
        <v>140.49449902712448</v>
      </c>
      <c r="M113" s="33">
        <v>131.07453426820553</v>
      </c>
      <c r="N113" s="33">
        <v>144.36072787446417</v>
      </c>
      <c r="O113" s="33">
        <v>149.09583220897792</v>
      </c>
      <c r="P113" s="33">
        <v>123.1550297973304</v>
      </c>
      <c r="Q113" s="33">
        <v>135.54161270792841</v>
      </c>
      <c r="R113" s="33">
        <v>140.14255729553037</v>
      </c>
      <c r="S113" s="33">
        <v>151.29679860226747</v>
      </c>
      <c r="T113" s="33">
        <v>150.2125869243151</v>
      </c>
      <c r="U113" s="33">
        <v>146.10561026992252</v>
      </c>
      <c r="V113" s="33">
        <v>150.31751958585971</v>
      </c>
      <c r="W113" s="33">
        <v>143.4955393942499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2896.8387767743152</v>
      </c>
      <c r="C115" s="117">
        <f t="shared" si="17"/>
        <v>3121.8801630751859</v>
      </c>
      <c r="D115" s="117">
        <f t="shared" si="17"/>
        <v>3025.7159191917185</v>
      </c>
      <c r="E115" s="117">
        <f t="shared" si="17"/>
        <v>3459.0690819107622</v>
      </c>
      <c r="F115" s="117">
        <f t="shared" si="17"/>
        <v>3523.8768254804072</v>
      </c>
      <c r="G115" s="117">
        <f t="shared" si="17"/>
        <v>3120.8856503971206</v>
      </c>
      <c r="H115" s="117">
        <f t="shared" si="17"/>
        <v>3157.3830582209548</v>
      </c>
      <c r="I115" s="117">
        <f t="shared" si="17"/>
        <v>2850.2919381227453</v>
      </c>
      <c r="J115" s="117">
        <f t="shared" si="17"/>
        <v>3195.2275214073165</v>
      </c>
      <c r="K115" s="117">
        <f t="shared" si="17"/>
        <v>2917.8672524181438</v>
      </c>
      <c r="L115" s="117">
        <f t="shared" si="17"/>
        <v>3248.3868902484496</v>
      </c>
      <c r="M115" s="117">
        <f t="shared" si="17"/>
        <v>2503.6598739149317</v>
      </c>
      <c r="N115" s="117">
        <f t="shared" si="17"/>
        <v>2946.7601940065219</v>
      </c>
      <c r="O115" s="117">
        <f t="shared" si="17"/>
        <v>3198.0578383208422</v>
      </c>
      <c r="P115" s="117">
        <f t="shared" si="17"/>
        <v>2422.6927949652891</v>
      </c>
      <c r="Q115" s="117">
        <f t="shared" si="17"/>
        <v>2640.9573054219168</v>
      </c>
      <c r="R115" s="117">
        <f t="shared" ref="R115:V115" si="18">R116+R118+R120+R129</f>
        <v>2987.5691736157532</v>
      </c>
      <c r="S115" s="117">
        <f t="shared" si="18"/>
        <v>3006.2810374876917</v>
      </c>
      <c r="T115" s="117">
        <f t="shared" si="18"/>
        <v>2866.9693893843778</v>
      </c>
      <c r="U115" s="117">
        <f t="shared" si="18"/>
        <v>2850.7332971800915</v>
      </c>
      <c r="V115" s="117">
        <f t="shared" si="18"/>
        <v>2591.1114702889845</v>
      </c>
      <c r="W115" s="117">
        <f t="shared" ref="W115" si="19">W116+W118+W120+W129</f>
        <v>3082.7055335985306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2378.5039962428891</v>
      </c>
      <c r="C116" s="122">
        <f t="shared" si="20"/>
        <v>2599.5788376881083</v>
      </c>
      <c r="D116" s="122">
        <f t="shared" si="20"/>
        <v>2501.5749178265328</v>
      </c>
      <c r="E116" s="122">
        <f t="shared" si="20"/>
        <v>2775.0527394528108</v>
      </c>
      <c r="F116" s="122">
        <f t="shared" si="20"/>
        <v>2995.1650861089274</v>
      </c>
      <c r="G116" s="122">
        <f t="shared" si="20"/>
        <v>2598.1555061691652</v>
      </c>
      <c r="H116" s="122">
        <f t="shared" si="20"/>
        <v>2597.1744972090901</v>
      </c>
      <c r="I116" s="122">
        <f t="shared" si="20"/>
        <v>2336.3171316486787</v>
      </c>
      <c r="J116" s="122">
        <f t="shared" si="20"/>
        <v>2671.1918438222046</v>
      </c>
      <c r="K116" s="122">
        <f t="shared" si="20"/>
        <v>2444.9368430768895</v>
      </c>
      <c r="L116" s="122">
        <f t="shared" si="20"/>
        <v>2725.5965406170731</v>
      </c>
      <c r="M116" s="122">
        <f t="shared" si="20"/>
        <v>1982.4503680680293</v>
      </c>
      <c r="N116" s="122">
        <f t="shared" si="20"/>
        <v>2403.3302693807177</v>
      </c>
      <c r="O116" s="122">
        <f t="shared" si="20"/>
        <v>2635.4989962198874</v>
      </c>
      <c r="P116" s="122">
        <f t="shared" si="20"/>
        <v>1909.2158284471352</v>
      </c>
      <c r="Q116" s="122">
        <f t="shared" si="20"/>
        <v>2095.885170855001</v>
      </c>
      <c r="R116" s="122">
        <f t="shared" si="20"/>
        <v>2413.6040437288862</v>
      </c>
      <c r="S116" s="122">
        <f t="shared" si="20"/>
        <v>2391.3818670580258</v>
      </c>
      <c r="T116" s="122">
        <f t="shared" si="20"/>
        <v>2247.3268559857238</v>
      </c>
      <c r="U116" s="122">
        <f t="shared" si="20"/>
        <v>2237.8273155919601</v>
      </c>
      <c r="V116" s="122">
        <f t="shared" si="20"/>
        <v>1942.3880881147338</v>
      </c>
      <c r="W116" s="122">
        <f t="shared" si="20"/>
        <v>2443.4927103907153</v>
      </c>
      <c r="DA116" s="130" t="s">
        <v>1890</v>
      </c>
    </row>
    <row r="117" spans="1:105" ht="12" customHeight="1" x14ac:dyDescent="0.25">
      <c r="A117" s="97" t="s">
        <v>53</v>
      </c>
      <c r="B117" s="98">
        <v>2378.5039962428891</v>
      </c>
      <c r="C117" s="98">
        <v>2599.5788376881083</v>
      </c>
      <c r="D117" s="98">
        <v>2501.5749178265328</v>
      </c>
      <c r="E117" s="98">
        <v>2775.0527394528108</v>
      </c>
      <c r="F117" s="98">
        <v>2995.1650861089274</v>
      </c>
      <c r="G117" s="98">
        <v>2598.1555061691652</v>
      </c>
      <c r="H117" s="98">
        <v>2597.1744972090901</v>
      </c>
      <c r="I117" s="98">
        <v>2336.3171316486787</v>
      </c>
      <c r="J117" s="98">
        <v>2671.1918438222046</v>
      </c>
      <c r="K117" s="98">
        <v>2444.9368430768895</v>
      </c>
      <c r="L117" s="98">
        <v>2725.5965406170731</v>
      </c>
      <c r="M117" s="98">
        <v>1982.4503680680293</v>
      </c>
      <c r="N117" s="98">
        <v>2403.3302693807177</v>
      </c>
      <c r="O117" s="98">
        <v>2635.4989962198874</v>
      </c>
      <c r="P117" s="98">
        <v>1909.2158284471352</v>
      </c>
      <c r="Q117" s="98">
        <v>2095.885170855001</v>
      </c>
      <c r="R117" s="98">
        <v>2413.6040437288862</v>
      </c>
      <c r="S117" s="98">
        <v>2391.3818670580258</v>
      </c>
      <c r="T117" s="98">
        <v>2247.3268559857238</v>
      </c>
      <c r="U117" s="98">
        <v>2237.8273155919601</v>
      </c>
      <c r="V117" s="98">
        <v>1942.3880881147338</v>
      </c>
      <c r="W117" s="98">
        <v>2443.4927103907153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58.168032012658784</v>
      </c>
      <c r="C118" s="122">
        <f t="shared" si="21"/>
        <v>72.398553539216707</v>
      </c>
      <c r="D118" s="122">
        <f t="shared" si="21"/>
        <v>58.280569157018014</v>
      </c>
      <c r="E118" s="122">
        <f t="shared" si="21"/>
        <v>200.66307050465934</v>
      </c>
      <c r="F118" s="122">
        <f t="shared" si="21"/>
        <v>61.160098294740123</v>
      </c>
      <c r="G118" s="122">
        <f t="shared" si="21"/>
        <v>83.884179359583314</v>
      </c>
      <c r="H118" s="122">
        <f t="shared" si="21"/>
        <v>110.05763497442486</v>
      </c>
      <c r="I118" s="122">
        <f t="shared" si="21"/>
        <v>51.106878418701719</v>
      </c>
      <c r="J118" s="122">
        <f t="shared" si="21"/>
        <v>54.208242079565835</v>
      </c>
      <c r="K118" s="122">
        <f t="shared" si="21"/>
        <v>65.629389541596055</v>
      </c>
      <c r="L118" s="122">
        <f t="shared" si="21"/>
        <v>62.54093337586481</v>
      </c>
      <c r="M118" s="122">
        <f t="shared" si="21"/>
        <v>59.731013479025137</v>
      </c>
      <c r="N118" s="122">
        <f t="shared" si="21"/>
        <v>57.763799874307757</v>
      </c>
      <c r="O118" s="122">
        <f t="shared" si="21"/>
        <v>59.105887077518844</v>
      </c>
      <c r="P118" s="122">
        <f t="shared" si="21"/>
        <v>63.446234058304988</v>
      </c>
      <c r="Q118" s="122">
        <f t="shared" si="21"/>
        <v>68.325642633993951</v>
      </c>
      <c r="R118" s="122">
        <f t="shared" si="21"/>
        <v>88.611505354532355</v>
      </c>
      <c r="S118" s="122">
        <f t="shared" si="21"/>
        <v>93.034128351650807</v>
      </c>
      <c r="T118" s="122">
        <f t="shared" si="21"/>
        <v>99.717399204429654</v>
      </c>
      <c r="U118" s="122">
        <f t="shared" si="21"/>
        <v>107.4782490605386</v>
      </c>
      <c r="V118" s="122">
        <f t="shared" si="21"/>
        <v>127.45069351120848</v>
      </c>
      <c r="W118" s="122">
        <f t="shared" si="21"/>
        <v>134.32470410529476</v>
      </c>
      <c r="DA118" s="130" t="s">
        <v>1892</v>
      </c>
    </row>
    <row r="119" spans="1:105" ht="12" customHeight="1" x14ac:dyDescent="0.25">
      <c r="A119" s="97" t="s">
        <v>53</v>
      </c>
      <c r="B119" s="98">
        <v>58.168032012658784</v>
      </c>
      <c r="C119" s="98">
        <v>72.398553539216707</v>
      </c>
      <c r="D119" s="98">
        <v>58.280569157018014</v>
      </c>
      <c r="E119" s="98">
        <v>200.66307050465934</v>
      </c>
      <c r="F119" s="98">
        <v>61.160098294740123</v>
      </c>
      <c r="G119" s="98">
        <v>83.884179359583314</v>
      </c>
      <c r="H119" s="98">
        <v>110.05763497442486</v>
      </c>
      <c r="I119" s="98">
        <v>51.106878418701719</v>
      </c>
      <c r="J119" s="98">
        <v>54.208242079565835</v>
      </c>
      <c r="K119" s="98">
        <v>65.629389541596055</v>
      </c>
      <c r="L119" s="98">
        <v>62.54093337586481</v>
      </c>
      <c r="M119" s="98">
        <v>59.731013479025137</v>
      </c>
      <c r="N119" s="98">
        <v>57.763799874307757</v>
      </c>
      <c r="O119" s="98">
        <v>59.105887077518844</v>
      </c>
      <c r="P119" s="98">
        <v>63.446234058304988</v>
      </c>
      <c r="Q119" s="98">
        <v>68.325642633993951</v>
      </c>
      <c r="R119" s="98">
        <v>88.611505354532355</v>
      </c>
      <c r="S119" s="98">
        <v>93.034128351650807</v>
      </c>
      <c r="T119" s="98">
        <v>99.717399204429654</v>
      </c>
      <c r="U119" s="98">
        <v>107.4782490605386</v>
      </c>
      <c r="V119" s="98">
        <v>127.45069351120848</v>
      </c>
      <c r="W119" s="98">
        <v>134.32470410529476</v>
      </c>
      <c r="DA119" s="63" t="s">
        <v>1893</v>
      </c>
    </row>
    <row r="120" spans="1:105" ht="12" customHeight="1" x14ac:dyDescent="0.25">
      <c r="A120" s="121" t="s">
        <v>55</v>
      </c>
      <c r="B120" s="122">
        <v>284.55181458631853</v>
      </c>
      <c r="C120" s="122">
        <v>272.64422890087639</v>
      </c>
      <c r="D120" s="122">
        <v>281.51698188992424</v>
      </c>
      <c r="E120" s="122">
        <v>301.83609689535155</v>
      </c>
      <c r="F120" s="122">
        <v>304.40086415641332</v>
      </c>
      <c r="G120" s="122">
        <v>275.72396260385682</v>
      </c>
      <c r="H120" s="122">
        <v>284.6093660285581</v>
      </c>
      <c r="I120" s="122">
        <v>288.97775452572375</v>
      </c>
      <c r="J120" s="122">
        <v>294.04549129071495</v>
      </c>
      <c r="K120" s="122">
        <v>265.48030739840749</v>
      </c>
      <c r="L120" s="122">
        <v>286.76321898986242</v>
      </c>
      <c r="M120" s="122">
        <v>296.35075491079829</v>
      </c>
      <c r="N120" s="122">
        <v>313.04321569810742</v>
      </c>
      <c r="O120" s="122">
        <v>328.18635457766629</v>
      </c>
      <c r="P120" s="122">
        <v>295.86477769553454</v>
      </c>
      <c r="Q120" s="122">
        <v>314.16565727846898</v>
      </c>
      <c r="R120" s="122">
        <v>324.67514639078212</v>
      </c>
      <c r="S120" s="122">
        <v>349.35032400107889</v>
      </c>
      <c r="T120" s="122">
        <v>349.90168500854236</v>
      </c>
      <c r="U120" s="122">
        <v>341.08706079600779</v>
      </c>
      <c r="V120" s="122">
        <v>351.84545922858786</v>
      </c>
      <c r="W120" s="122">
        <v>344.7429072117701</v>
      </c>
      <c r="DA120" s="130" t="s">
        <v>1894</v>
      </c>
    </row>
    <row r="121" spans="1:105" ht="12" customHeight="1" x14ac:dyDescent="0.25">
      <c r="A121" s="97" t="s">
        <v>124</v>
      </c>
      <c r="B121" s="98">
        <v>31.512584272087786</v>
      </c>
      <c r="C121" s="98">
        <v>30.728322715062976</v>
      </c>
      <c r="D121" s="98">
        <v>31.198569307546698</v>
      </c>
      <c r="E121" s="98">
        <v>29.668383136220363</v>
      </c>
      <c r="F121" s="98">
        <v>29.395414014138037</v>
      </c>
      <c r="G121" s="98">
        <v>27.184720828000376</v>
      </c>
      <c r="H121" s="98">
        <v>24.923908335393687</v>
      </c>
      <c r="I121" s="98">
        <v>24.589674605550581</v>
      </c>
      <c r="J121" s="98">
        <v>21.521552602976154</v>
      </c>
      <c r="K121" s="98">
        <v>19.856967887227583</v>
      </c>
      <c r="L121" s="98">
        <v>18.774480695924943</v>
      </c>
      <c r="M121" s="98">
        <v>17.615956793458764</v>
      </c>
      <c r="N121" s="98">
        <v>15.142333720590353</v>
      </c>
      <c r="O121" s="98">
        <v>13.688033563996196</v>
      </c>
      <c r="P121" s="98">
        <v>13.038970293254135</v>
      </c>
      <c r="Q121" s="98">
        <v>12.535566615293741</v>
      </c>
      <c r="R121" s="98">
        <v>12.60467722128071</v>
      </c>
      <c r="S121" s="98">
        <v>13.157248752904461</v>
      </c>
      <c r="T121" s="98">
        <v>13.119207453936948</v>
      </c>
      <c r="U121" s="98">
        <v>12.016487379956251</v>
      </c>
      <c r="V121" s="98">
        <v>11.771758788162094</v>
      </c>
      <c r="W121" s="98">
        <v>12.315929943252335</v>
      </c>
      <c r="DA121" s="63" t="s">
        <v>1895</v>
      </c>
    </row>
    <row r="122" spans="1:105" ht="12" customHeight="1" x14ac:dyDescent="0.25">
      <c r="A122" s="97" t="s">
        <v>123</v>
      </c>
      <c r="B122" s="98">
        <v>1.1288162744742992E-2</v>
      </c>
      <c r="C122" s="98">
        <v>1.0861613512749849E-2</v>
      </c>
      <c r="D122" s="98">
        <v>1.1170288083171132E-2</v>
      </c>
      <c r="E122" s="98">
        <v>9.952693369420432E-3</v>
      </c>
      <c r="F122" s="98">
        <v>1.018101430774535E-2</v>
      </c>
      <c r="G122" s="98">
        <v>1.0430937234568512E-2</v>
      </c>
      <c r="H122" s="98">
        <v>1.0695703115951496E-2</v>
      </c>
      <c r="I122" s="98">
        <v>1.3172344220430156E-2</v>
      </c>
      <c r="J122" s="98">
        <v>1.2251219734844757E-2</v>
      </c>
      <c r="K122" s="98">
        <v>1.4569696559223246E-2</v>
      </c>
      <c r="L122" s="98">
        <v>1.8477759395947035E-2</v>
      </c>
      <c r="M122" s="98">
        <v>2.174548574953062E-2</v>
      </c>
      <c r="N122" s="98">
        <v>1.9000484889384814E-2</v>
      </c>
      <c r="O122" s="98">
        <v>1.6332956712919389E-2</v>
      </c>
      <c r="P122" s="98">
        <v>1.7425943966750304E-2</v>
      </c>
      <c r="Q122" s="98">
        <v>1.5471308795292195E-2</v>
      </c>
      <c r="R122" s="98">
        <v>1.6335067991580909E-2</v>
      </c>
      <c r="S122" s="98">
        <v>1.7160960257004976E-2</v>
      </c>
      <c r="T122" s="98">
        <v>1.8290051498310599E-2</v>
      </c>
      <c r="U122" s="98">
        <v>1.7165036279578366E-2</v>
      </c>
      <c r="V122" s="98">
        <v>1.7276962747791513E-2</v>
      </c>
      <c r="W122" s="98">
        <v>2.0064284981923843E-2</v>
      </c>
      <c r="DA122" s="63" t="s">
        <v>1896</v>
      </c>
    </row>
    <row r="123" spans="1:105" ht="12" customHeight="1" x14ac:dyDescent="0.25">
      <c r="A123" s="100" t="s">
        <v>50</v>
      </c>
      <c r="B123" s="101">
        <v>2.9784459523777966E-3</v>
      </c>
      <c r="C123" s="101">
        <v>2.5660762924578175E-3</v>
      </c>
      <c r="D123" s="101">
        <v>2.409187404072784E-3</v>
      </c>
      <c r="E123" s="101">
        <v>2.3893961475580515E-3</v>
      </c>
      <c r="F123" s="101">
        <v>2.3768654811570076E-3</v>
      </c>
      <c r="G123" s="101">
        <v>2.2308596703069622E-3</v>
      </c>
      <c r="H123" s="101">
        <v>2.1863219198768663E-3</v>
      </c>
      <c r="I123" s="101">
        <v>3.2565265307229088E-3</v>
      </c>
      <c r="J123" s="101">
        <v>2.8053409310369397E-3</v>
      </c>
      <c r="K123" s="101">
        <v>3.066106488997839E-3</v>
      </c>
      <c r="L123" s="101">
        <v>8.3285600274812938E-3</v>
      </c>
      <c r="M123" s="101">
        <v>4.3518515621958761E-3</v>
      </c>
      <c r="N123" s="101">
        <v>4.8136621815702534E-3</v>
      </c>
      <c r="O123" s="101">
        <v>4.3166836611351058E-3</v>
      </c>
      <c r="P123" s="101">
        <v>3.323902314975842E-3</v>
      </c>
      <c r="Q123" s="101">
        <v>3.390175357826136E-3</v>
      </c>
      <c r="R123" s="101">
        <v>3.3244289679722192E-3</v>
      </c>
      <c r="S123" s="101">
        <v>3.9307005332819781E-3</v>
      </c>
      <c r="T123" s="101">
        <v>4.1746373478736146E-3</v>
      </c>
      <c r="U123" s="101">
        <v>3.6154310116456125E-3</v>
      </c>
      <c r="V123" s="101">
        <v>3.7827708201000798E-3</v>
      </c>
      <c r="W123" s="101">
        <v>4.5034304637443347E-3</v>
      </c>
      <c r="DA123" s="131" t="s">
        <v>1897</v>
      </c>
    </row>
    <row r="124" spans="1:105" ht="12" customHeight="1" x14ac:dyDescent="0.25">
      <c r="A124" s="103" t="s">
        <v>52</v>
      </c>
      <c r="B124" s="104">
        <v>8.309716792365196E-3</v>
      </c>
      <c r="C124" s="104">
        <v>8.2955372202920315E-3</v>
      </c>
      <c r="D124" s="104">
        <v>8.7611006790983478E-3</v>
      </c>
      <c r="E124" s="104">
        <v>7.5632972218623801E-3</v>
      </c>
      <c r="F124" s="104">
        <v>7.8041488265883424E-3</v>
      </c>
      <c r="G124" s="104">
        <v>8.200077564261549E-3</v>
      </c>
      <c r="H124" s="104">
        <v>8.5093811960746304E-3</v>
      </c>
      <c r="I124" s="104">
        <v>9.9158176897072466E-3</v>
      </c>
      <c r="J124" s="104">
        <v>9.4458788038078167E-3</v>
      </c>
      <c r="K124" s="104">
        <v>1.1503590070225406E-2</v>
      </c>
      <c r="L124" s="104">
        <v>1.0149199368465743E-2</v>
      </c>
      <c r="M124" s="104">
        <v>1.7393634187334743E-2</v>
      </c>
      <c r="N124" s="104">
        <v>1.4186822707814559E-2</v>
      </c>
      <c r="O124" s="104">
        <v>1.2016273051784283E-2</v>
      </c>
      <c r="P124" s="104">
        <v>1.4102041651774463E-2</v>
      </c>
      <c r="Q124" s="104">
        <v>1.2081133437466059E-2</v>
      </c>
      <c r="R124" s="104">
        <v>1.3010639023608689E-2</v>
      </c>
      <c r="S124" s="104">
        <v>1.3230259723722998E-2</v>
      </c>
      <c r="T124" s="104">
        <v>1.4115414150436984E-2</v>
      </c>
      <c r="U124" s="104">
        <v>1.3549605267932753E-2</v>
      </c>
      <c r="V124" s="104">
        <v>1.3494191927691431E-2</v>
      </c>
      <c r="W124" s="104">
        <v>1.5560854518179507E-2</v>
      </c>
      <c r="DA124" s="132" t="s">
        <v>1898</v>
      </c>
    </row>
    <row r="125" spans="1:105" ht="12" customHeight="1" x14ac:dyDescent="0.25">
      <c r="A125" s="106" t="s">
        <v>122</v>
      </c>
      <c r="B125" s="101">
        <v>243.86000899659513</v>
      </c>
      <c r="C125" s="101">
        <v>233.44190634539692</v>
      </c>
      <c r="D125" s="101">
        <v>241.94468390962601</v>
      </c>
      <c r="E125" s="101">
        <v>262.94978052712116</v>
      </c>
      <c r="F125" s="101">
        <v>265.48233622738286</v>
      </c>
      <c r="G125" s="101">
        <v>239.40862219672329</v>
      </c>
      <c r="H125" s="101">
        <v>248.42590622358085</v>
      </c>
      <c r="I125" s="101">
        <v>250.47240878933184</v>
      </c>
      <c r="J125" s="101">
        <v>256.42686160967412</v>
      </c>
      <c r="K125" s="101">
        <v>228.71612212779095</v>
      </c>
      <c r="L125" s="101">
        <v>242.61356243944797</v>
      </c>
      <c r="M125" s="101">
        <v>247.75020242853989</v>
      </c>
      <c r="N125" s="101">
        <v>262.87435739588136</v>
      </c>
      <c r="O125" s="101">
        <v>277.79627183862783</v>
      </c>
      <c r="P125" s="101">
        <v>248.81074842870885</v>
      </c>
      <c r="Q125" s="101">
        <v>264.73446401407949</v>
      </c>
      <c r="R125" s="101">
        <v>272.80707848915654</v>
      </c>
      <c r="S125" s="101">
        <v>294.06869084434038</v>
      </c>
      <c r="T125" s="101">
        <v>292.63176093427597</v>
      </c>
      <c r="U125" s="101">
        <v>284.48078549645408</v>
      </c>
      <c r="V125" s="101">
        <v>293.98441614399428</v>
      </c>
      <c r="W125" s="101">
        <v>285.06506754304422</v>
      </c>
      <c r="DA125" s="131" t="s">
        <v>1899</v>
      </c>
    </row>
    <row r="126" spans="1:105" ht="12" customHeight="1" x14ac:dyDescent="0.25">
      <c r="A126" s="107" t="s">
        <v>121</v>
      </c>
      <c r="B126" s="104">
        <v>9.167933154890866</v>
      </c>
      <c r="C126" s="104">
        <v>8.4631382269037676</v>
      </c>
      <c r="D126" s="104">
        <v>8.3625583846683966</v>
      </c>
      <c r="E126" s="104">
        <v>9.2079805386405695</v>
      </c>
      <c r="F126" s="104">
        <v>9.5129329005846941</v>
      </c>
      <c r="G126" s="104">
        <v>9.1201886418986309</v>
      </c>
      <c r="H126" s="104">
        <v>11.248855766467624</v>
      </c>
      <c r="I126" s="104">
        <v>13.902498786620908</v>
      </c>
      <c r="J126" s="104">
        <v>16.084825858329868</v>
      </c>
      <c r="K126" s="104">
        <v>16.892647686829747</v>
      </c>
      <c r="L126" s="104">
        <v>25.356698095093591</v>
      </c>
      <c r="M126" s="104">
        <v>30.96285020305011</v>
      </c>
      <c r="N126" s="104">
        <v>35.007524096746273</v>
      </c>
      <c r="O126" s="104">
        <v>36.685716218329325</v>
      </c>
      <c r="P126" s="104">
        <v>33.997633029604799</v>
      </c>
      <c r="Q126" s="104">
        <v>36.880155340300433</v>
      </c>
      <c r="R126" s="104">
        <v>39.247055612353286</v>
      </c>
      <c r="S126" s="104">
        <v>42.107223443577055</v>
      </c>
      <c r="T126" s="104">
        <v>44.132426568831121</v>
      </c>
      <c r="U126" s="104">
        <v>44.572622883317862</v>
      </c>
      <c r="V126" s="104">
        <v>46.072007333683672</v>
      </c>
      <c r="W126" s="104">
        <v>47.341845440491632</v>
      </c>
      <c r="DA126" s="132" t="s">
        <v>1900</v>
      </c>
    </row>
    <row r="127" spans="1:105" ht="12" customHeight="1" x14ac:dyDescent="0.25">
      <c r="A127" s="108" t="s">
        <v>53</v>
      </c>
      <c r="B127" s="98">
        <v>2.4203235664808753</v>
      </c>
      <c r="C127" s="98">
        <v>1.9997770132015775</v>
      </c>
      <c r="D127" s="98">
        <v>1.8027351506004468</v>
      </c>
      <c r="E127" s="98">
        <v>2.2111933288299959</v>
      </c>
      <c r="F127" s="98">
        <v>2.22124839131087</v>
      </c>
      <c r="G127" s="98">
        <v>1.9493674965999572</v>
      </c>
      <c r="H127" s="98">
        <v>2.2982798670854558</v>
      </c>
      <c r="I127" s="98">
        <v>3.4371886915659933</v>
      </c>
      <c r="J127" s="98">
        <v>3.6864649396214384</v>
      </c>
      <c r="K127" s="98">
        <v>3.5488203885429699</v>
      </c>
      <c r="L127" s="98">
        <v>11.428867369570652</v>
      </c>
      <c r="M127" s="98">
        <v>6.1837871562028734</v>
      </c>
      <c r="N127" s="98">
        <v>8.8691701950587447</v>
      </c>
      <c r="O127" s="98">
        <v>9.6930949966189335</v>
      </c>
      <c r="P127" s="98">
        <v>6.4763417536169836</v>
      </c>
      <c r="Q127" s="98">
        <v>8.0888177238215011</v>
      </c>
      <c r="R127" s="98">
        <v>7.9907753558608743</v>
      </c>
      <c r="S127" s="98">
        <v>9.649904869747278</v>
      </c>
      <c r="T127" s="98">
        <v>10.077016874050694</v>
      </c>
      <c r="U127" s="98">
        <v>9.3982227512604748</v>
      </c>
      <c r="V127" s="98">
        <v>10.094597577691948</v>
      </c>
      <c r="W127" s="98">
        <v>10.626460040294125</v>
      </c>
      <c r="DA127" s="63" t="s">
        <v>1901</v>
      </c>
    </row>
    <row r="128" spans="1:105" ht="12" customHeight="1" x14ac:dyDescent="0.25">
      <c r="A128" s="108" t="s">
        <v>52</v>
      </c>
      <c r="B128" s="98">
        <v>6.7476095884099907</v>
      </c>
      <c r="C128" s="98">
        <v>6.4633612137021901</v>
      </c>
      <c r="D128" s="98">
        <v>6.5598232340679496</v>
      </c>
      <c r="E128" s="98">
        <v>6.9967872098105746</v>
      </c>
      <c r="F128" s="98">
        <v>7.2916845092738241</v>
      </c>
      <c r="G128" s="98">
        <v>7.1708211452986736</v>
      </c>
      <c r="H128" s="98">
        <v>8.9505758993821676</v>
      </c>
      <c r="I128" s="98">
        <v>10.465310095054916</v>
      </c>
      <c r="J128" s="98">
        <v>12.39836091870843</v>
      </c>
      <c r="K128" s="98">
        <v>13.343827298286776</v>
      </c>
      <c r="L128" s="98">
        <v>13.92783072552294</v>
      </c>
      <c r="M128" s="98">
        <v>24.779063046847234</v>
      </c>
      <c r="N128" s="98">
        <v>26.13835390168753</v>
      </c>
      <c r="O128" s="98">
        <v>26.992621221710394</v>
      </c>
      <c r="P128" s="98">
        <v>27.521291275987817</v>
      </c>
      <c r="Q128" s="98">
        <v>28.791337616478934</v>
      </c>
      <c r="R128" s="98">
        <v>31.256280256492413</v>
      </c>
      <c r="S128" s="98">
        <v>32.457318573829774</v>
      </c>
      <c r="T128" s="98">
        <v>34.05540969478043</v>
      </c>
      <c r="U128" s="98">
        <v>35.174400132057386</v>
      </c>
      <c r="V128" s="98">
        <v>35.977409755991722</v>
      </c>
      <c r="W128" s="98">
        <v>36.715385400197505</v>
      </c>
      <c r="DA128" s="63" t="s">
        <v>1902</v>
      </c>
    </row>
    <row r="129" spans="1:105" ht="12" customHeight="1" x14ac:dyDescent="0.25">
      <c r="A129" s="121" t="s">
        <v>54</v>
      </c>
      <c r="B129" s="122">
        <v>175.61493393244862</v>
      </c>
      <c r="C129" s="122">
        <v>177.25854294698433</v>
      </c>
      <c r="D129" s="122">
        <v>184.34345031824324</v>
      </c>
      <c r="E129" s="122">
        <v>181.5171750579409</v>
      </c>
      <c r="F129" s="122">
        <v>163.15077692032645</v>
      </c>
      <c r="G129" s="122">
        <v>163.12200226451512</v>
      </c>
      <c r="H129" s="122">
        <v>165.54156000888179</v>
      </c>
      <c r="I129" s="122">
        <v>173.89017352964075</v>
      </c>
      <c r="J129" s="122">
        <v>175.78194421483113</v>
      </c>
      <c r="K129" s="122">
        <v>141.82071240125057</v>
      </c>
      <c r="L129" s="122">
        <v>173.48619726564962</v>
      </c>
      <c r="M129" s="122">
        <v>165.12773745707847</v>
      </c>
      <c r="N129" s="122">
        <v>172.62290905338926</v>
      </c>
      <c r="O129" s="122">
        <v>175.26660044576965</v>
      </c>
      <c r="P129" s="122">
        <v>154.16595476431442</v>
      </c>
      <c r="Q129" s="122">
        <v>162.58083465445287</v>
      </c>
      <c r="R129" s="122">
        <v>160.67847814155252</v>
      </c>
      <c r="S129" s="122">
        <v>172.51471807693619</v>
      </c>
      <c r="T129" s="122">
        <v>170.02344918568201</v>
      </c>
      <c r="U129" s="122">
        <v>164.34067173158539</v>
      </c>
      <c r="V129" s="122">
        <v>169.42722943445392</v>
      </c>
      <c r="W129" s="122">
        <v>160.14521189075072</v>
      </c>
      <c r="DA129" s="130" t="s">
        <v>1903</v>
      </c>
    </row>
    <row r="130" spans="1:105" ht="12" customHeight="1" x14ac:dyDescent="0.25">
      <c r="A130" s="97" t="s">
        <v>50</v>
      </c>
      <c r="B130" s="98">
        <v>82.224058616924296</v>
      </c>
      <c r="C130" s="98">
        <v>78.969451678212593</v>
      </c>
      <c r="D130" s="98">
        <v>83.366609987693323</v>
      </c>
      <c r="E130" s="98">
        <v>80.285702710888714</v>
      </c>
      <c r="F130" s="98">
        <v>80.167836621831128</v>
      </c>
      <c r="G130" s="98">
        <v>75.167057572332737</v>
      </c>
      <c r="H130" s="98">
        <v>72.156695795169128</v>
      </c>
      <c r="I130" s="98">
        <v>74.811942734741592</v>
      </c>
      <c r="J130" s="98">
        <v>68.235964334692014</v>
      </c>
      <c r="K130" s="98">
        <v>64.849882507367028</v>
      </c>
      <c r="L130" s="98">
        <v>63.596477644743764</v>
      </c>
      <c r="M130" s="98">
        <v>62.382959728319548</v>
      </c>
      <c r="N130" s="98">
        <v>59.129241273907887</v>
      </c>
      <c r="O130" s="98">
        <v>57.638651778797438</v>
      </c>
      <c r="P130" s="98">
        <v>56.672768963486824</v>
      </c>
      <c r="Q130" s="98">
        <v>54.704507329251712</v>
      </c>
      <c r="R130" s="98">
        <v>48.236732913201813</v>
      </c>
      <c r="S130" s="98">
        <v>49.968231092108283</v>
      </c>
      <c r="T130" s="98">
        <v>47.076895674689716</v>
      </c>
      <c r="U130" s="98">
        <v>43.398732264680355</v>
      </c>
      <c r="V130" s="98">
        <v>43.391863240965925</v>
      </c>
      <c r="W130" s="98">
        <v>38.250888911182685</v>
      </c>
      <c r="DA130" s="63" t="s">
        <v>1904</v>
      </c>
    </row>
    <row r="131" spans="1:105" ht="12" customHeight="1" x14ac:dyDescent="0.25">
      <c r="A131" s="109" t="s">
        <v>120</v>
      </c>
      <c r="B131" s="33">
        <v>93.390875315524326</v>
      </c>
      <c r="C131" s="33">
        <v>98.289091268771756</v>
      </c>
      <c r="D131" s="33">
        <v>100.9768403305499</v>
      </c>
      <c r="E131" s="33">
        <v>101.23147234705218</v>
      </c>
      <c r="F131" s="33">
        <v>82.982940298495308</v>
      </c>
      <c r="G131" s="33">
        <v>87.954944692182394</v>
      </c>
      <c r="H131" s="33">
        <v>93.38486421371266</v>
      </c>
      <c r="I131" s="33">
        <v>99.078230794899156</v>
      </c>
      <c r="J131" s="33">
        <v>107.54597988013911</v>
      </c>
      <c r="K131" s="33">
        <v>76.970829893883547</v>
      </c>
      <c r="L131" s="33">
        <v>109.88971962090585</v>
      </c>
      <c r="M131" s="33">
        <v>102.74477772875893</v>
      </c>
      <c r="N131" s="33">
        <v>113.49366777948137</v>
      </c>
      <c r="O131" s="33">
        <v>117.62794866697222</v>
      </c>
      <c r="P131" s="33">
        <v>97.493185800827604</v>
      </c>
      <c r="Q131" s="33">
        <v>107.87632732520115</v>
      </c>
      <c r="R131" s="33">
        <v>112.44174522835071</v>
      </c>
      <c r="S131" s="33">
        <v>122.54648698482791</v>
      </c>
      <c r="T131" s="33">
        <v>122.9465535109923</v>
      </c>
      <c r="U131" s="33">
        <v>120.94193946690504</v>
      </c>
      <c r="V131" s="33">
        <v>126.035366193488</v>
      </c>
      <c r="W131" s="33">
        <v>121.89432297956805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0.72263651048595112</v>
      </c>
      <c r="C133" s="154">
        <f t="shared" si="22"/>
        <v>0.72832575218486439</v>
      </c>
      <c r="D133" s="154">
        <f t="shared" si="22"/>
        <v>0.73039201354632111</v>
      </c>
      <c r="E133" s="154">
        <f t="shared" si="22"/>
        <v>0.7543106314073561</v>
      </c>
      <c r="F133" s="154">
        <f t="shared" si="22"/>
        <v>0.73840934492071875</v>
      </c>
      <c r="G133" s="154">
        <f t="shared" si="22"/>
        <v>0.74631241467421805</v>
      </c>
      <c r="H133" s="154">
        <f t="shared" si="22"/>
        <v>0.75567891988855629</v>
      </c>
      <c r="I133" s="154">
        <f t="shared" si="22"/>
        <v>0.75065304793430088</v>
      </c>
      <c r="J133" s="154">
        <f t="shared" si="22"/>
        <v>0.75634756880074128</v>
      </c>
      <c r="K133" s="154">
        <f t="shared" si="22"/>
        <v>0.763580615813924</v>
      </c>
      <c r="L133" s="154">
        <f t="shared" si="22"/>
        <v>0.76821928456063482</v>
      </c>
      <c r="M133" s="154">
        <f t="shared" si="22"/>
        <v>0.77493026162942746</v>
      </c>
      <c r="N133" s="154">
        <f t="shared" si="22"/>
        <v>0.7821499871409594</v>
      </c>
      <c r="O133" s="154">
        <f t="shared" si="22"/>
        <v>0.79037952759838259</v>
      </c>
      <c r="P133" s="154">
        <f t="shared" si="22"/>
        <v>0.79620210318207829</v>
      </c>
      <c r="Q133" s="154">
        <f t="shared" si="22"/>
        <v>0.80231236931822525</v>
      </c>
      <c r="R133" s="154">
        <f t="shared" ref="R133:V133" si="23">IF(R115=0,"",R115/R97)</f>
        <v>0.81468614488717883</v>
      </c>
      <c r="S133" s="154">
        <f t="shared" si="23"/>
        <v>0.82491185894170516</v>
      </c>
      <c r="T133" s="154">
        <f t="shared" si="23"/>
        <v>0.83658015941560515</v>
      </c>
      <c r="U133" s="154">
        <f t="shared" si="23"/>
        <v>0.84842047391273134</v>
      </c>
      <c r="V133" s="154">
        <f t="shared" si="23"/>
        <v>0.86398458382206245</v>
      </c>
      <c r="W133" s="154">
        <f t="shared" ref="W133" si="24">IF(W115=0,"",W115/W97)</f>
        <v>0.87376433550183163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0.721236418934459</v>
      </c>
      <c r="C134" s="155">
        <f t="shared" si="25"/>
        <v>0.72450190014710969</v>
      </c>
      <c r="D134" s="155">
        <f t="shared" si="25"/>
        <v>0.72875829569481676</v>
      </c>
      <c r="E134" s="155">
        <f t="shared" si="25"/>
        <v>0.7329600579177441</v>
      </c>
      <c r="F134" s="155">
        <f t="shared" si="25"/>
        <v>0.73662455816296957</v>
      </c>
      <c r="G134" s="155">
        <f t="shared" si="25"/>
        <v>0.73952233660579647</v>
      </c>
      <c r="H134" s="155">
        <f t="shared" si="25"/>
        <v>0.74389587492018516</v>
      </c>
      <c r="I134" s="155">
        <f t="shared" si="25"/>
        <v>0.7488156850273936</v>
      </c>
      <c r="J134" s="155">
        <f t="shared" si="25"/>
        <v>0.7543012403457855</v>
      </c>
      <c r="K134" s="155">
        <f t="shared" si="25"/>
        <v>0.75902556213843464</v>
      </c>
      <c r="L134" s="155">
        <f t="shared" si="25"/>
        <v>0.76526015026589911</v>
      </c>
      <c r="M134" s="155">
        <f t="shared" si="25"/>
        <v>0.77160728662589517</v>
      </c>
      <c r="N134" s="155">
        <f t="shared" si="25"/>
        <v>0.7806941658553761</v>
      </c>
      <c r="O134" s="155">
        <f t="shared" si="25"/>
        <v>0.78975980955277825</v>
      </c>
      <c r="P134" s="155">
        <f t="shared" si="25"/>
        <v>0.79286118406238015</v>
      </c>
      <c r="Q134" s="155">
        <f t="shared" si="25"/>
        <v>0.79825258921577813</v>
      </c>
      <c r="R134" s="155">
        <f t="shared" ref="R134:V134" si="26">IF(R116=0,"",R116/R98)</f>
        <v>0.80649686923628228</v>
      </c>
      <c r="S134" s="155">
        <f t="shared" si="26"/>
        <v>0.81682312809680746</v>
      </c>
      <c r="T134" s="155">
        <f t="shared" si="26"/>
        <v>0.82638410050320554</v>
      </c>
      <c r="U134" s="155">
        <f t="shared" si="26"/>
        <v>0.83571577546925269</v>
      </c>
      <c r="V134" s="155">
        <f t="shared" si="26"/>
        <v>0.84500378851700042</v>
      </c>
      <c r="W134" s="155">
        <f t="shared" ref="W134" si="27">IF(W116=0,"",W116/W98)</f>
        <v>0.85576853462963554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0.721236418934459</v>
      </c>
      <c r="C135" s="156">
        <f t="shared" si="28"/>
        <v>0.72450190014710969</v>
      </c>
      <c r="D135" s="156">
        <f t="shared" si="28"/>
        <v>0.72875829569481676</v>
      </c>
      <c r="E135" s="156">
        <f t="shared" si="28"/>
        <v>0.7329600579177441</v>
      </c>
      <c r="F135" s="156">
        <f t="shared" si="28"/>
        <v>0.73662455816296957</v>
      </c>
      <c r="G135" s="156">
        <f t="shared" si="28"/>
        <v>0.73952233660579647</v>
      </c>
      <c r="H135" s="156">
        <f t="shared" si="28"/>
        <v>0.74389587492018516</v>
      </c>
      <c r="I135" s="156">
        <f t="shared" si="28"/>
        <v>0.7488156850273936</v>
      </c>
      <c r="J135" s="156">
        <f t="shared" si="28"/>
        <v>0.7543012403457855</v>
      </c>
      <c r="K135" s="156">
        <f t="shared" si="28"/>
        <v>0.75902556213843464</v>
      </c>
      <c r="L135" s="156">
        <f t="shared" si="28"/>
        <v>0.76526015026589911</v>
      </c>
      <c r="M135" s="156">
        <f t="shared" si="28"/>
        <v>0.77160728662589517</v>
      </c>
      <c r="N135" s="156">
        <f t="shared" si="28"/>
        <v>0.7806941658553761</v>
      </c>
      <c r="O135" s="156">
        <f t="shared" si="28"/>
        <v>0.78975980955277825</v>
      </c>
      <c r="P135" s="156">
        <f t="shared" si="28"/>
        <v>0.79286118406238015</v>
      </c>
      <c r="Q135" s="156">
        <f t="shared" si="28"/>
        <v>0.79825258921577813</v>
      </c>
      <c r="R135" s="156">
        <f t="shared" ref="R135:V135" si="29">IF(R117=0,"",R117/R99)</f>
        <v>0.80649686923628228</v>
      </c>
      <c r="S135" s="156">
        <f t="shared" si="29"/>
        <v>0.81682312809680746</v>
      </c>
      <c r="T135" s="156">
        <f t="shared" si="29"/>
        <v>0.82638410050320554</v>
      </c>
      <c r="U135" s="156">
        <f t="shared" si="29"/>
        <v>0.83571577546925269</v>
      </c>
      <c r="V135" s="156">
        <f t="shared" si="29"/>
        <v>0.84500378851700042</v>
      </c>
      <c r="W135" s="156">
        <f t="shared" ref="W135" si="30">IF(W117=0,"",W117/W99)</f>
        <v>0.85576853462963554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1.8709654890476948</v>
      </c>
      <c r="D136" s="155">
        <f t="shared" si="31"/>
        <v>1.9506839759029921</v>
      </c>
      <c r="E136" s="155">
        <f t="shared" si="31"/>
        <v>2.0379183266583638</v>
      </c>
      <c r="F136" s="155">
        <f t="shared" si="31"/>
        <v>2.1378663204490915</v>
      </c>
      <c r="G136" s="155">
        <f t="shared" si="31"/>
        <v>2.2647642117320124</v>
      </c>
      <c r="H136" s="155">
        <f t="shared" si="31"/>
        <v>2.4292875595886607</v>
      </c>
      <c r="I136" s="155">
        <f t="shared" si="31"/>
        <v>2.5350226764025252</v>
      </c>
      <c r="J136" s="155">
        <f t="shared" si="31"/>
        <v>2.5829900970585866</v>
      </c>
      <c r="K136" s="155">
        <f t="shared" si="31"/>
        <v>2.6738107532787465</v>
      </c>
      <c r="L136" s="155">
        <f t="shared" si="31"/>
        <v>2.7610693818063829</v>
      </c>
      <c r="M136" s="155">
        <f t="shared" si="31"/>
        <v>2.8518360068669506</v>
      </c>
      <c r="N136" s="155">
        <f t="shared" si="31"/>
        <v>2.9436884018124552</v>
      </c>
      <c r="O136" s="155">
        <f t="shared" si="31"/>
        <v>3.0729773364856645</v>
      </c>
      <c r="P136" s="155">
        <f t="shared" si="31"/>
        <v>3.1790577213079207</v>
      </c>
      <c r="Q136" s="155">
        <f t="shared" si="31"/>
        <v>3.2857202684066134</v>
      </c>
      <c r="R136" s="155">
        <f t="shared" ref="R136:V136" si="32">IF(R118=0,"",R118/R100)</f>
        <v>3.4218014669508561</v>
      </c>
      <c r="S136" s="155">
        <f t="shared" si="32"/>
        <v>3.5648026295280029</v>
      </c>
      <c r="T136" s="155">
        <f t="shared" si="32"/>
        <v>3.6609282791043603</v>
      </c>
      <c r="U136" s="155">
        <f t="shared" si="32"/>
        <v>3.7551975486216684</v>
      </c>
      <c r="V136" s="155">
        <f t="shared" si="32"/>
        <v>3.8208323139063092</v>
      </c>
      <c r="W136" s="155">
        <f t="shared" ref="W136" si="33">IF(W118=0,"",W118/W100)</f>
        <v>3.9072323276928649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1.8709654890476948</v>
      </c>
      <c r="D137" s="156">
        <f t="shared" si="34"/>
        <v>1.9506839759029921</v>
      </c>
      <c r="E137" s="156">
        <f t="shared" si="34"/>
        <v>2.0379183266583638</v>
      </c>
      <c r="F137" s="156">
        <f t="shared" si="34"/>
        <v>2.1378663204490915</v>
      </c>
      <c r="G137" s="156">
        <f t="shared" si="34"/>
        <v>2.2647642117320124</v>
      </c>
      <c r="H137" s="156">
        <f t="shared" si="34"/>
        <v>2.4292875595886607</v>
      </c>
      <c r="I137" s="156">
        <f t="shared" si="34"/>
        <v>2.5350226764025252</v>
      </c>
      <c r="J137" s="156">
        <f t="shared" si="34"/>
        <v>2.5829900970585866</v>
      </c>
      <c r="K137" s="156">
        <f t="shared" si="34"/>
        <v>2.6738107532787465</v>
      </c>
      <c r="L137" s="156">
        <f t="shared" si="34"/>
        <v>2.7610693818063829</v>
      </c>
      <c r="M137" s="156">
        <f t="shared" si="34"/>
        <v>2.8518360068669506</v>
      </c>
      <c r="N137" s="156">
        <f t="shared" si="34"/>
        <v>2.9436884018124552</v>
      </c>
      <c r="O137" s="156">
        <f t="shared" si="34"/>
        <v>3.0729773364856645</v>
      </c>
      <c r="P137" s="156">
        <f t="shared" si="34"/>
        <v>3.1790577213079207</v>
      </c>
      <c r="Q137" s="156">
        <f t="shared" si="34"/>
        <v>3.2857202684066134</v>
      </c>
      <c r="R137" s="156">
        <f t="shared" ref="R137:V137" si="35">IF(R119=0,"",R119/R101)</f>
        <v>3.4218014669508561</v>
      </c>
      <c r="S137" s="156">
        <f t="shared" si="35"/>
        <v>3.5648026295280029</v>
      </c>
      <c r="T137" s="156">
        <f t="shared" si="35"/>
        <v>3.6609282791043603</v>
      </c>
      <c r="U137" s="156">
        <f t="shared" si="35"/>
        <v>3.7551975486216684</v>
      </c>
      <c r="V137" s="156">
        <f t="shared" si="35"/>
        <v>3.8208323139063092</v>
      </c>
      <c r="W137" s="156">
        <f t="shared" ref="W137" si="36">IF(W119=0,"",W119/W101)</f>
        <v>3.9072323276928649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0.67461066827122673</v>
      </c>
      <c r="C138" s="155">
        <f t="shared" si="37"/>
        <v>0.67815095441950635</v>
      </c>
      <c r="D138" s="155">
        <f t="shared" si="37"/>
        <v>0.68238433017743239</v>
      </c>
      <c r="E138" s="155">
        <f t="shared" si="37"/>
        <v>0.68748670097518871</v>
      </c>
      <c r="F138" s="155">
        <f t="shared" si="37"/>
        <v>0.69175883083680223</v>
      </c>
      <c r="G138" s="155">
        <f t="shared" si="37"/>
        <v>0.69605145560550807</v>
      </c>
      <c r="H138" s="155">
        <f t="shared" si="37"/>
        <v>0.702890461008296</v>
      </c>
      <c r="I138" s="155">
        <f t="shared" si="37"/>
        <v>0.70647810748604367</v>
      </c>
      <c r="J138" s="155">
        <f t="shared" si="37"/>
        <v>0.70965488374024432</v>
      </c>
      <c r="K138" s="155">
        <f t="shared" si="37"/>
        <v>0.71253696343335871</v>
      </c>
      <c r="L138" s="155">
        <f t="shared" si="37"/>
        <v>0.7145580530268093</v>
      </c>
      <c r="M138" s="155">
        <f t="shared" si="37"/>
        <v>0.7242405788821118</v>
      </c>
      <c r="N138" s="155">
        <f t="shared" si="37"/>
        <v>0.72806054123400998</v>
      </c>
      <c r="O138" s="155">
        <f t="shared" si="37"/>
        <v>0.73236812972052157</v>
      </c>
      <c r="P138" s="155">
        <f t="shared" si="37"/>
        <v>0.73863285244175081</v>
      </c>
      <c r="Q138" s="155">
        <f t="shared" si="37"/>
        <v>0.74483615940804304</v>
      </c>
      <c r="R138" s="155">
        <f t="shared" ref="R138:V138" si="38">IF(R120=0,"",R120/R102)</f>
        <v>0.75357027101962848</v>
      </c>
      <c r="S138" s="155">
        <f t="shared" si="38"/>
        <v>0.76111508345048595</v>
      </c>
      <c r="T138" s="155">
        <f t="shared" si="38"/>
        <v>0.76992336503104275</v>
      </c>
      <c r="U138" s="155">
        <f t="shared" si="38"/>
        <v>0.77889211827908122</v>
      </c>
      <c r="V138" s="155">
        <f t="shared" si="38"/>
        <v>0.78698224846697717</v>
      </c>
      <c r="W138" s="155">
        <f t="shared" ref="W138" si="39">IF(W120=0,"",W120/W102)</f>
        <v>0.79507342433957351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0.6055818338961797</v>
      </c>
      <c r="C139" s="156">
        <f t="shared" si="40"/>
        <v>0.6086949084537403</v>
      </c>
      <c r="D139" s="156">
        <f t="shared" si="40"/>
        <v>0.61167243149586425</v>
      </c>
      <c r="E139" s="156">
        <f t="shared" si="40"/>
        <v>0.61495917528409261</v>
      </c>
      <c r="F139" s="156">
        <f t="shared" si="40"/>
        <v>0.6188080348952244</v>
      </c>
      <c r="G139" s="156">
        <f t="shared" si="40"/>
        <v>0.6231848842760741</v>
      </c>
      <c r="H139" s="156">
        <f t="shared" si="40"/>
        <v>0.62873144083117505</v>
      </c>
      <c r="I139" s="156">
        <f t="shared" si="40"/>
        <v>0.63183793463495175</v>
      </c>
      <c r="J139" s="156">
        <f t="shared" si="40"/>
        <v>0.6330526288571422</v>
      </c>
      <c r="K139" s="156">
        <f t="shared" si="40"/>
        <v>0.63537866462525339</v>
      </c>
      <c r="L139" s="156">
        <f t="shared" si="40"/>
        <v>0.63791078943142998</v>
      </c>
      <c r="M139" s="156">
        <f t="shared" si="40"/>
        <v>0.64134038992702114</v>
      </c>
      <c r="N139" s="156">
        <f t="shared" si="40"/>
        <v>0.64759792225335233</v>
      </c>
      <c r="O139" s="156">
        <f t="shared" si="40"/>
        <v>0.65775646438289614</v>
      </c>
      <c r="P139" s="156">
        <f t="shared" si="40"/>
        <v>0.66794087337158681</v>
      </c>
      <c r="Q139" s="156">
        <f t="shared" si="40"/>
        <v>0.68268620737727637</v>
      </c>
      <c r="R139" s="156">
        <f t="shared" ref="R139:V139" si="41">IF(R121=0,"",R121/R103)</f>
        <v>0.70067702131204213</v>
      </c>
      <c r="S139" s="156">
        <f t="shared" si="41"/>
        <v>0.72183255394087309</v>
      </c>
      <c r="T139" s="156">
        <f t="shared" si="41"/>
        <v>0.74085861701775646</v>
      </c>
      <c r="U139" s="156">
        <f t="shared" si="41"/>
        <v>0.75884536962113891</v>
      </c>
      <c r="V139" s="156">
        <f t="shared" si="41"/>
        <v>0.77706686396534308</v>
      </c>
      <c r="W139" s="156">
        <f t="shared" ref="W139" si="42">IF(W121=0,"",W121/W103)</f>
        <v>0.79381433708551152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0.85335125125053057</v>
      </c>
      <c r="C140" s="156">
        <f t="shared" si="43"/>
        <v>0.86803119330520317</v>
      </c>
      <c r="D140" s="156">
        <f t="shared" si="43"/>
        <v>0.87955419465210183</v>
      </c>
      <c r="E140" s="156">
        <f t="shared" si="43"/>
        <v>0.86883869831859939</v>
      </c>
      <c r="F140" s="156">
        <f t="shared" si="43"/>
        <v>0.87409226134521201</v>
      </c>
      <c r="G140" s="156">
        <f t="shared" si="43"/>
        <v>0.88588065260193316</v>
      </c>
      <c r="H140" s="156">
        <f t="shared" si="43"/>
        <v>0.8928047410949238</v>
      </c>
      <c r="I140" s="156">
        <f t="shared" si="43"/>
        <v>0.8749432876794272</v>
      </c>
      <c r="J140" s="156">
        <f t="shared" si="43"/>
        <v>0.88360361041665669</v>
      </c>
      <c r="K140" s="156">
        <f t="shared" si="43"/>
        <v>0.89334753534424816</v>
      </c>
      <c r="L140" s="156">
        <f t="shared" si="43"/>
        <v>0.79898866643547295</v>
      </c>
      <c r="M140" s="156">
        <f t="shared" si="43"/>
        <v>0.90090802729763719</v>
      </c>
      <c r="N140" s="156">
        <f t="shared" si="43"/>
        <v>0.87844639347796105</v>
      </c>
      <c r="O140" s="156">
        <f t="shared" si="43"/>
        <v>0.87466788636834647</v>
      </c>
      <c r="P140" s="156">
        <f t="shared" si="43"/>
        <v>0.91167481124254146</v>
      </c>
      <c r="Q140" s="156">
        <f t="shared" si="43"/>
        <v>0.90469166853344318</v>
      </c>
      <c r="R140" s="156">
        <f t="shared" ref="R140:V140" si="44">IF(R122=0,"",R122/R104)</f>
        <v>0.91880341132623133</v>
      </c>
      <c r="S140" s="156">
        <f t="shared" si="44"/>
        <v>0.92138881043362453</v>
      </c>
      <c r="T140" s="156">
        <f t="shared" si="44"/>
        <v>0.9325644209784768</v>
      </c>
      <c r="U140" s="156">
        <f t="shared" si="44"/>
        <v>0.94171029734770828</v>
      </c>
      <c r="V140" s="156">
        <f t="shared" si="44"/>
        <v>0.94053708640902867</v>
      </c>
      <c r="W140" s="156">
        <f t="shared" ref="W140" si="45">IF(W122=0,"",W122/W104)</f>
        <v>0.94382931927879998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0.6055818338961797</v>
      </c>
      <c r="C141" s="157">
        <f t="shared" si="46"/>
        <v>0.60845087459616043</v>
      </c>
      <c r="D141" s="157">
        <f t="shared" si="46"/>
        <v>0.61164861285862449</v>
      </c>
      <c r="E141" s="157">
        <f t="shared" si="46"/>
        <v>0.61394537545301997</v>
      </c>
      <c r="F141" s="157">
        <f t="shared" si="46"/>
        <v>0.61843113022862639</v>
      </c>
      <c r="G141" s="157">
        <f t="shared" si="46"/>
        <v>0.62409081724412863</v>
      </c>
      <c r="H141" s="157">
        <f t="shared" si="46"/>
        <v>0.62997147454098446</v>
      </c>
      <c r="I141" s="157">
        <f t="shared" si="46"/>
        <v>0.63365598805035717</v>
      </c>
      <c r="J141" s="157">
        <f t="shared" si="46"/>
        <v>0.63480968426431306</v>
      </c>
      <c r="K141" s="157">
        <f t="shared" si="46"/>
        <v>0.63803944059162654</v>
      </c>
      <c r="L141" s="157">
        <f t="shared" si="46"/>
        <v>0.64178229597209313</v>
      </c>
      <c r="M141" s="157">
        <f t="shared" si="46"/>
        <v>0.64532448867494974</v>
      </c>
      <c r="N141" s="157">
        <f t="shared" si="46"/>
        <v>0.64675214247431634</v>
      </c>
      <c r="O141" s="157">
        <f t="shared" si="46"/>
        <v>0.64843784205441923</v>
      </c>
      <c r="P141" s="157">
        <f t="shared" si="46"/>
        <v>0.66316650962972312</v>
      </c>
      <c r="Q141" s="157">
        <f t="shared" si="46"/>
        <v>0.67532543147710811</v>
      </c>
      <c r="R141" s="157">
        <f t="shared" ref="R141:V141" si="47">IF(R123=0,"",R123/R105)</f>
        <v>0.69723860462235732</v>
      </c>
      <c r="S141" s="157">
        <f t="shared" si="47"/>
        <v>0.72860346683448241</v>
      </c>
      <c r="T141" s="157">
        <f t="shared" si="47"/>
        <v>0.75940782827167275</v>
      </c>
      <c r="U141" s="157">
        <f t="shared" si="47"/>
        <v>0.7728735907619656</v>
      </c>
      <c r="V141" s="157">
        <f t="shared" si="47"/>
        <v>0.77594342847660003</v>
      </c>
      <c r="W141" s="157">
        <f t="shared" ref="W141" si="48">IF(W123=0,"",W123/W105)</f>
        <v>0.79041827061970282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0.67845106870625549</v>
      </c>
      <c r="C143" s="157">
        <f t="shared" si="52"/>
        <v>0.6822827873206273</v>
      </c>
      <c r="D143" s="157">
        <f t="shared" si="52"/>
        <v>0.68667864475564588</v>
      </c>
      <c r="E143" s="157">
        <f t="shared" si="52"/>
        <v>0.69090823091122533</v>
      </c>
      <c r="F143" s="157">
        <f t="shared" si="52"/>
        <v>0.69491726704256784</v>
      </c>
      <c r="G143" s="157">
        <f t="shared" si="52"/>
        <v>0.69893539205191191</v>
      </c>
      <c r="H143" s="157">
        <f t="shared" si="52"/>
        <v>0.70366298702375196</v>
      </c>
      <c r="I143" s="157">
        <f t="shared" si="52"/>
        <v>0.70599319917692782</v>
      </c>
      <c r="J143" s="157">
        <f t="shared" si="52"/>
        <v>0.70692784192121205</v>
      </c>
      <c r="K143" s="157">
        <f t="shared" si="52"/>
        <v>0.70816905983903722</v>
      </c>
      <c r="L143" s="157">
        <f t="shared" si="52"/>
        <v>0.70967635217243752</v>
      </c>
      <c r="M143" s="157">
        <f t="shared" si="52"/>
        <v>0.71142632627775182</v>
      </c>
      <c r="N143" s="157">
        <f t="shared" si="52"/>
        <v>0.71429023410407322</v>
      </c>
      <c r="O143" s="157">
        <f t="shared" si="52"/>
        <v>0.71822367804313292</v>
      </c>
      <c r="P143" s="157">
        <f t="shared" si="52"/>
        <v>0.72220255653254606</v>
      </c>
      <c r="Q143" s="157">
        <f t="shared" si="52"/>
        <v>0.72829195165597704</v>
      </c>
      <c r="R143" s="157">
        <f t="shared" ref="R143:V143" si="53">IF(R125=0,"",R125/R107)</f>
        <v>0.73588200975214801</v>
      </c>
      <c r="S143" s="157">
        <f t="shared" si="53"/>
        <v>0.74386250304971357</v>
      </c>
      <c r="T143" s="157">
        <f t="shared" si="53"/>
        <v>0.75161861402352337</v>
      </c>
      <c r="U143" s="157">
        <f t="shared" si="53"/>
        <v>0.75948434329865322</v>
      </c>
      <c r="V143" s="157">
        <f t="shared" si="53"/>
        <v>0.7679549844112008</v>
      </c>
      <c r="W143" s="157">
        <f t="shared" ref="W143" si="54">IF(W125=0,"",W125/W107)</f>
        <v>0.77537157513025567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0.88879322043616116</v>
      </c>
      <c r="C144" s="158">
        <f t="shared" si="55"/>
        <v>0.900574939242339</v>
      </c>
      <c r="D144" s="158">
        <f t="shared" si="55"/>
        <v>0.90991555094564969</v>
      </c>
      <c r="E144" s="158">
        <f t="shared" si="55"/>
        <v>0.90263680961958204</v>
      </c>
      <c r="F144" s="158">
        <f t="shared" si="55"/>
        <v>0.90689033431685506</v>
      </c>
      <c r="G144" s="158">
        <f t="shared" si="55"/>
        <v>0.91581469648138847</v>
      </c>
      <c r="H144" s="158">
        <f t="shared" si="55"/>
        <v>0.92108952288911972</v>
      </c>
      <c r="I144" s="158">
        <f t="shared" si="55"/>
        <v>0.90706053873925208</v>
      </c>
      <c r="J144" s="158">
        <f t="shared" si="55"/>
        <v>0.9136242155530907</v>
      </c>
      <c r="K144" s="158">
        <f t="shared" si="55"/>
        <v>0.92068699807336762</v>
      </c>
      <c r="L144" s="158">
        <f t="shared" si="55"/>
        <v>0.84533348713628131</v>
      </c>
      <c r="M144" s="158">
        <f t="shared" si="55"/>
        <v>0.92557992268960088</v>
      </c>
      <c r="N144" s="158">
        <f t="shared" si="55"/>
        <v>0.90827304178845891</v>
      </c>
      <c r="O144" s="158">
        <f t="shared" si="55"/>
        <v>0.90569933264082547</v>
      </c>
      <c r="P144" s="158">
        <f t="shared" si="55"/>
        <v>0.93143011856486424</v>
      </c>
      <c r="Q144" s="158">
        <f t="shared" si="55"/>
        <v>0.92403812873493563</v>
      </c>
      <c r="R144" s="158">
        <f t="shared" ref="R144:V144" si="56">IF(R126=0,"",R126/R108)</f>
        <v>0.93177124881986517</v>
      </c>
      <c r="S144" s="158">
        <f t="shared" si="56"/>
        <v>0.92695806720866192</v>
      </c>
      <c r="T144" s="158">
        <f t="shared" si="56"/>
        <v>0.93106694244542143</v>
      </c>
      <c r="U144" s="158">
        <f t="shared" si="56"/>
        <v>0.93859473426095552</v>
      </c>
      <c r="V144" s="158">
        <f t="shared" si="56"/>
        <v>0.93833308877311761</v>
      </c>
      <c r="W144" s="158">
        <f t="shared" ref="W144" si="57">IF(W126=0,"",W126/W108)</f>
        <v>0.93907872043212892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0.67845106870625549</v>
      </c>
      <c r="C145" s="156">
        <f t="shared" si="58"/>
        <v>0.68155882621174191</v>
      </c>
      <c r="D145" s="156">
        <f t="shared" si="58"/>
        <v>0.68528015402329967</v>
      </c>
      <c r="E145" s="156">
        <f t="shared" si="58"/>
        <v>0.69004588628315167</v>
      </c>
      <c r="F145" s="156">
        <f t="shared" si="58"/>
        <v>0.69458874233394374</v>
      </c>
      <c r="G145" s="156">
        <f t="shared" si="58"/>
        <v>0.69926665083355932</v>
      </c>
      <c r="H145" s="156">
        <f t="shared" si="58"/>
        <v>0.70456625420450614</v>
      </c>
      <c r="I145" s="156">
        <f t="shared" si="58"/>
        <v>0.70699753774924545</v>
      </c>
      <c r="J145" s="156">
        <f t="shared" si="58"/>
        <v>0.70796140967184762</v>
      </c>
      <c r="K145" s="156">
        <f t="shared" si="58"/>
        <v>0.70919030893527013</v>
      </c>
      <c r="L145" s="156">
        <f t="shared" si="58"/>
        <v>0.7112698543615934</v>
      </c>
      <c r="M145" s="156">
        <f t="shared" si="58"/>
        <v>0.71296691105543242</v>
      </c>
      <c r="N145" s="156">
        <f t="shared" si="58"/>
        <v>0.71499054200804479</v>
      </c>
      <c r="O145" s="156">
        <f t="shared" si="58"/>
        <v>0.71732788639523315</v>
      </c>
      <c r="P145" s="156">
        <f t="shared" si="58"/>
        <v>0.72126250122126989</v>
      </c>
      <c r="Q145" s="156">
        <f t="shared" si="58"/>
        <v>0.72737219322562074</v>
      </c>
      <c r="R145" s="156">
        <f t="shared" ref="R145:V145" si="59">IF(R127=0,"",R127/R109)</f>
        <v>0.73548509365804893</v>
      </c>
      <c r="S145" s="156">
        <f t="shared" si="59"/>
        <v>0.74414087873731083</v>
      </c>
      <c r="T145" s="156">
        <f t="shared" si="59"/>
        <v>0.75514762655123391</v>
      </c>
      <c r="U145" s="156">
        <f t="shared" si="59"/>
        <v>0.76319724425503221</v>
      </c>
      <c r="V145" s="156">
        <f t="shared" si="59"/>
        <v>0.76926263563662844</v>
      </c>
      <c r="W145" s="156">
        <f t="shared" ref="W145" si="60">IF(W127=0,"",W127/W109)</f>
        <v>0.77578487929560813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0.68330499518170862</v>
      </c>
      <c r="C147" s="155">
        <f t="shared" si="64"/>
        <v>0.6882453933492475</v>
      </c>
      <c r="D147" s="155">
        <f t="shared" si="64"/>
        <v>0.68910360480536836</v>
      </c>
      <c r="E147" s="155">
        <f t="shared" si="64"/>
        <v>0.69244886373895709</v>
      </c>
      <c r="F147" s="155">
        <f t="shared" si="64"/>
        <v>0.686836568927365</v>
      </c>
      <c r="G147" s="155">
        <f t="shared" si="64"/>
        <v>0.69328601921720756</v>
      </c>
      <c r="H147" s="155">
        <f t="shared" si="64"/>
        <v>0.69944597950792442</v>
      </c>
      <c r="I147" s="155">
        <f t="shared" si="64"/>
        <v>0.70154776653607953</v>
      </c>
      <c r="J147" s="155">
        <f t="shared" si="64"/>
        <v>0.70899065972323894</v>
      </c>
      <c r="K147" s="155">
        <f t="shared" si="64"/>
        <v>0.69857755837774749</v>
      </c>
      <c r="L147" s="155">
        <f t="shared" si="64"/>
        <v>0.71441560635223833</v>
      </c>
      <c r="M147" s="155">
        <f t="shared" si="64"/>
        <v>0.713483681693034</v>
      </c>
      <c r="N147" s="155">
        <f t="shared" si="64"/>
        <v>0.72085889145708826</v>
      </c>
      <c r="O147" s="155">
        <f t="shared" si="64"/>
        <v>0.72486938124268896</v>
      </c>
      <c r="P147" s="155">
        <f t="shared" si="64"/>
        <v>0.71943075269597145</v>
      </c>
      <c r="Q147" s="155">
        <f t="shared" si="64"/>
        <v>0.72741686523153493</v>
      </c>
      <c r="R147" s="155">
        <f t="shared" ref="R147:V147" si="65">IF(R129=0,"",R129/R111)</f>
        <v>0.73809045262334572</v>
      </c>
      <c r="S147" s="155">
        <f t="shared" si="65"/>
        <v>0.74485464359813192</v>
      </c>
      <c r="T147" s="155">
        <f t="shared" si="65"/>
        <v>0.75285051621325139</v>
      </c>
      <c r="U147" s="155">
        <f t="shared" si="65"/>
        <v>0.76162581059391554</v>
      </c>
      <c r="V147" s="155">
        <f t="shared" si="65"/>
        <v>0.77042953960634142</v>
      </c>
      <c r="W147" s="155">
        <f t="shared" ref="W147" si="66">IF(W129=0,"",W129/W111)</f>
        <v>0.78204539690631059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0.61414698084034969</v>
      </c>
      <c r="C148" s="156">
        <f t="shared" si="67"/>
        <v>0.61511901915330414</v>
      </c>
      <c r="D148" s="156">
        <f t="shared" si="67"/>
        <v>0.61626540432168098</v>
      </c>
      <c r="E148" s="156">
        <f t="shared" si="67"/>
        <v>0.6173501142284249</v>
      </c>
      <c r="F148" s="156">
        <f t="shared" si="67"/>
        <v>0.61840859789771052</v>
      </c>
      <c r="G148" s="156">
        <f t="shared" si="67"/>
        <v>0.61938189847593139</v>
      </c>
      <c r="H148" s="156">
        <f t="shared" si="67"/>
        <v>0.620478845331079</v>
      </c>
      <c r="I148" s="156">
        <f t="shared" si="67"/>
        <v>0.62099584862290524</v>
      </c>
      <c r="J148" s="156">
        <f t="shared" si="67"/>
        <v>0.62109637340754364</v>
      </c>
      <c r="K148" s="156">
        <f t="shared" si="67"/>
        <v>0.62123899965277163</v>
      </c>
      <c r="L148" s="156">
        <f t="shared" si="67"/>
        <v>0.62141121643353248</v>
      </c>
      <c r="M148" s="156">
        <f t="shared" si="67"/>
        <v>0.6215660519566496</v>
      </c>
      <c r="N148" s="156">
        <f t="shared" si="67"/>
        <v>0.62170857533105972</v>
      </c>
      <c r="O148" s="156">
        <f t="shared" si="67"/>
        <v>0.62181129540391689</v>
      </c>
      <c r="P148" s="156">
        <f t="shared" si="67"/>
        <v>0.62186352034326453</v>
      </c>
      <c r="Q148" s="156">
        <f t="shared" si="67"/>
        <v>0.62190545847313405</v>
      </c>
      <c r="R148" s="156">
        <f t="shared" ref="R148:V148" si="68">IF(R130=0,"",R130/R112)</f>
        <v>0.6219899056005731</v>
      </c>
      <c r="S148" s="156">
        <f t="shared" si="68"/>
        <v>0.62217817983490664</v>
      </c>
      <c r="T148" s="156">
        <f t="shared" si="68"/>
        <v>0.62248794762559057</v>
      </c>
      <c r="U148" s="156">
        <f t="shared" si="68"/>
        <v>0.62291383715221949</v>
      </c>
      <c r="V148" s="156">
        <f t="shared" si="68"/>
        <v>0.62348961101688072</v>
      </c>
      <c r="W148" s="156">
        <f t="shared" ref="W148" si="69">IF(W130=0,"",W130/W112)</f>
        <v>0.62417977274246672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0.75850600676264035</v>
      </c>
      <c r="C149" s="159">
        <f t="shared" si="70"/>
        <v>0.76092462487373491</v>
      </c>
      <c r="D149" s="159">
        <f t="shared" si="70"/>
        <v>0.76361757420726406</v>
      </c>
      <c r="E149" s="159">
        <f t="shared" si="70"/>
        <v>0.76638765239171802</v>
      </c>
      <c r="F149" s="159">
        <f t="shared" si="70"/>
        <v>0.76904603472400224</v>
      </c>
      <c r="G149" s="159">
        <f t="shared" si="70"/>
        <v>0.77200865062352408</v>
      </c>
      <c r="H149" s="159">
        <f t="shared" si="70"/>
        <v>0.77572932933505212</v>
      </c>
      <c r="I149" s="159">
        <f t="shared" si="70"/>
        <v>0.77772125526615965</v>
      </c>
      <c r="J149" s="159">
        <f t="shared" si="70"/>
        <v>0.77892959354614399</v>
      </c>
      <c r="K149" s="159">
        <f t="shared" si="70"/>
        <v>0.78043478056751403</v>
      </c>
      <c r="L149" s="159">
        <f t="shared" si="70"/>
        <v>0.78216385966606472</v>
      </c>
      <c r="M149" s="159">
        <f t="shared" si="70"/>
        <v>0.78386528933623312</v>
      </c>
      <c r="N149" s="159">
        <f t="shared" si="70"/>
        <v>0.78618104418381196</v>
      </c>
      <c r="O149" s="159">
        <f t="shared" si="70"/>
        <v>0.78894189679360571</v>
      </c>
      <c r="P149" s="159">
        <f t="shared" si="70"/>
        <v>0.79162975285107628</v>
      </c>
      <c r="Q149" s="159">
        <f t="shared" si="70"/>
        <v>0.79589083507260794</v>
      </c>
      <c r="R149" s="159">
        <f t="shared" ref="R149:V149" si="71">IF(R131=0,"",R131/R113)</f>
        <v>0.80233832890058776</v>
      </c>
      <c r="S149" s="159">
        <f t="shared" si="71"/>
        <v>0.80997409143455146</v>
      </c>
      <c r="T149" s="159">
        <f t="shared" si="71"/>
        <v>0.81848369719469083</v>
      </c>
      <c r="U149" s="159">
        <f t="shared" si="71"/>
        <v>0.82777067385346181</v>
      </c>
      <c r="V149" s="159">
        <f t="shared" si="71"/>
        <v>0.83846092285668661</v>
      </c>
      <c r="W149" s="159">
        <f t="shared" ref="W149" si="72">IF(W131=0,"",W131/W113)</f>
        <v>0.84946419584978783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491.1902135003794</v>
      </c>
      <c r="C151" s="117">
        <f t="shared" si="73"/>
        <v>472.54427280827616</v>
      </c>
      <c r="D151" s="117">
        <f t="shared" si="73"/>
        <v>492.14464029289661</v>
      </c>
      <c r="E151" s="117">
        <f t="shared" si="73"/>
        <v>471.03834315619929</v>
      </c>
      <c r="F151" s="117">
        <f t="shared" si="73"/>
        <v>467.98848588838882</v>
      </c>
      <c r="G151" s="117">
        <f t="shared" si="73"/>
        <v>435.86638873027545</v>
      </c>
      <c r="H151" s="117">
        <f t="shared" si="73"/>
        <v>411.96541490550953</v>
      </c>
      <c r="I151" s="117">
        <f t="shared" si="73"/>
        <v>421.09770567311182</v>
      </c>
      <c r="J151" s="117">
        <f t="shared" si="73"/>
        <v>380.07172806869909</v>
      </c>
      <c r="K151" s="117">
        <f t="shared" si="73"/>
        <v>358.35646394311368</v>
      </c>
      <c r="L151" s="117">
        <f t="shared" si="73"/>
        <v>348.16210273553776</v>
      </c>
      <c r="M151" s="117">
        <f t="shared" si="73"/>
        <v>337.73231850796799</v>
      </c>
      <c r="N151" s="117">
        <f t="shared" si="73"/>
        <v>313.05482033265247</v>
      </c>
      <c r="O151" s="117">
        <f t="shared" si="73"/>
        <v>299.88299902454219</v>
      </c>
      <c r="P151" s="117">
        <f t="shared" si="73"/>
        <v>292.34923713875355</v>
      </c>
      <c r="Q151" s="117">
        <f t="shared" si="73"/>
        <v>280.90980396380957</v>
      </c>
      <c r="R151" s="117">
        <f t="shared" ref="R151:V151" si="74">R152+R154+R156+R165</f>
        <v>252.42105166589599</v>
      </c>
      <c r="S151" s="117">
        <f t="shared" si="74"/>
        <v>260.34244135481856</v>
      </c>
      <c r="T151" s="117">
        <f t="shared" si="74"/>
        <v>246.59382883929334</v>
      </c>
      <c r="U151" s="117">
        <f t="shared" si="74"/>
        <v>225.90749568929692</v>
      </c>
      <c r="V151" s="117">
        <f t="shared" si="74"/>
        <v>223.89592576855216</v>
      </c>
      <c r="W151" s="117">
        <f t="shared" ref="W151" si="75">W152+W154+W156+W165</f>
        <v>202.90206683480253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137.4876857759788</v>
      </c>
      <c r="C156" s="122">
        <v>133.37887231740723</v>
      </c>
      <c r="D156" s="122">
        <v>134.75996304674126</v>
      </c>
      <c r="E156" s="122">
        <v>127.46595406792696</v>
      </c>
      <c r="F156" s="122">
        <v>125.50769343113623</v>
      </c>
      <c r="G156" s="122">
        <v>115.25376667770918</v>
      </c>
      <c r="H156" s="122">
        <v>104.7371039321946</v>
      </c>
      <c r="I156" s="122">
        <v>102.82909334587643</v>
      </c>
      <c r="J156" s="122">
        <v>89.825947536059473</v>
      </c>
      <c r="K156" s="122">
        <v>82.57691521001378</v>
      </c>
      <c r="L156" s="122">
        <v>77.787714843438195</v>
      </c>
      <c r="M156" s="122">
        <v>72.583153419206539</v>
      </c>
      <c r="N156" s="122">
        <v>61.792698261215193</v>
      </c>
      <c r="O156" s="122">
        <v>54.995406580826966</v>
      </c>
      <c r="P156" s="122">
        <v>51.585583086275115</v>
      </c>
      <c r="Q156" s="122">
        <v>48.523613148956983</v>
      </c>
      <c r="R156" s="122">
        <v>47.537957867549629</v>
      </c>
      <c r="S156" s="122">
        <v>48.169120386022399</v>
      </c>
      <c r="T156" s="122">
        <v>46.797067292329409</v>
      </c>
      <c r="U156" s="122">
        <v>41.846977702987786</v>
      </c>
      <c r="V156" s="122">
        <v>40.034487777731215</v>
      </c>
      <c r="W156" s="122">
        <v>41.003346463753836</v>
      </c>
      <c r="DA156" s="130" t="s">
        <v>2230</v>
      </c>
    </row>
    <row r="157" spans="1:105" ht="12" customHeight="1" x14ac:dyDescent="0.25">
      <c r="A157" s="97" t="s">
        <v>124</v>
      </c>
      <c r="B157" s="98">
        <v>137.47469220690104</v>
      </c>
      <c r="C157" s="98">
        <v>133.3677305107131</v>
      </c>
      <c r="D157" s="98">
        <v>134.74955713439104</v>
      </c>
      <c r="E157" s="98">
        <v>127.4556722478103</v>
      </c>
      <c r="F157" s="98">
        <v>125.49753971926232</v>
      </c>
      <c r="G157" s="98">
        <v>115.24432311138993</v>
      </c>
      <c r="H157" s="98">
        <v>104.72793529476743</v>
      </c>
      <c r="I157" s="98">
        <v>102.81551606969947</v>
      </c>
      <c r="J157" s="98">
        <v>89.814272622343651</v>
      </c>
      <c r="K157" s="98">
        <v>82.564219666936594</v>
      </c>
      <c r="L157" s="98">
        <v>77.753430663770501</v>
      </c>
      <c r="M157" s="98">
        <v>72.565337530037809</v>
      </c>
      <c r="N157" s="98">
        <v>61.77303528258183</v>
      </c>
      <c r="O157" s="98">
        <v>54.977819512680142</v>
      </c>
      <c r="P157" s="98">
        <v>51.572341584570076</v>
      </c>
      <c r="Q157" s="98">
        <v>48.510350794442758</v>
      </c>
      <c r="R157" s="98">
        <v>47.525361445379467</v>
      </c>
      <c r="S157" s="98">
        <v>48.154867910656698</v>
      </c>
      <c r="T157" s="98">
        <v>46.782544328383885</v>
      </c>
      <c r="U157" s="98">
        <v>41.834619276288713</v>
      </c>
      <c r="V157" s="98">
        <v>40.021608498899852</v>
      </c>
      <c r="W157" s="98">
        <v>40.988294330112403</v>
      </c>
      <c r="DA157" s="63" t="s">
        <v>2231</v>
      </c>
    </row>
    <row r="158" spans="1:105" ht="12" customHeight="1" x14ac:dyDescent="0.25">
      <c r="A158" s="97" t="s">
        <v>123</v>
      </c>
      <c r="B158" s="98">
        <v>1.2993569077757521E-2</v>
      </c>
      <c r="C158" s="98">
        <v>1.114180669411655E-2</v>
      </c>
      <c r="D158" s="98">
        <v>1.0405912350231765E-2</v>
      </c>
      <c r="E158" s="98">
        <v>1.0281820116664678E-2</v>
      </c>
      <c r="F158" s="98">
        <v>1.0153711873907839E-2</v>
      </c>
      <c r="G158" s="98">
        <v>9.443566319252774E-3</v>
      </c>
      <c r="H158" s="98">
        <v>9.1686374271647466E-3</v>
      </c>
      <c r="I158" s="98">
        <v>1.357727617695683E-2</v>
      </c>
      <c r="J158" s="98">
        <v>1.1674913715817657E-2</v>
      </c>
      <c r="K158" s="98">
        <v>1.2695543077184842E-2</v>
      </c>
      <c r="L158" s="98">
        <v>3.4284179667690297E-2</v>
      </c>
      <c r="M158" s="98">
        <v>1.7815889168729084E-2</v>
      </c>
      <c r="N158" s="98">
        <v>1.9662978633363817E-2</v>
      </c>
      <c r="O158" s="98">
        <v>1.758706814682302E-2</v>
      </c>
      <c r="P158" s="98">
        <v>1.3241501705039514E-2</v>
      </c>
      <c r="Q158" s="98">
        <v>1.3262354514223595E-2</v>
      </c>
      <c r="R158" s="98">
        <v>1.259642217016496E-2</v>
      </c>
      <c r="S158" s="98">
        <v>1.4252475365700012E-2</v>
      </c>
      <c r="T158" s="98">
        <v>1.4522963945522105E-2</v>
      </c>
      <c r="U158" s="98">
        <v>1.2358426699072883E-2</v>
      </c>
      <c r="V158" s="98">
        <v>1.2879278831363711E-2</v>
      </c>
      <c r="W158" s="98">
        <v>1.5052133641431098E-2</v>
      </c>
      <c r="DA158" s="63" t="s">
        <v>2232</v>
      </c>
    </row>
    <row r="159" spans="1:105" ht="12" customHeight="1" x14ac:dyDescent="0.25">
      <c r="A159" s="100" t="s">
        <v>50</v>
      </c>
      <c r="B159" s="101">
        <v>1.2993569077757521E-2</v>
      </c>
      <c r="C159" s="101">
        <v>1.114180669411655E-2</v>
      </c>
      <c r="D159" s="101">
        <v>1.0405912350231765E-2</v>
      </c>
      <c r="E159" s="101">
        <v>1.0281820116664678E-2</v>
      </c>
      <c r="F159" s="101">
        <v>1.0153711873907839E-2</v>
      </c>
      <c r="G159" s="101">
        <v>9.443566319252774E-3</v>
      </c>
      <c r="H159" s="101">
        <v>9.1686374271647466E-3</v>
      </c>
      <c r="I159" s="101">
        <v>1.357727617695683E-2</v>
      </c>
      <c r="J159" s="101">
        <v>1.1674913715817657E-2</v>
      </c>
      <c r="K159" s="101">
        <v>1.2695543077184842E-2</v>
      </c>
      <c r="L159" s="101">
        <v>3.4284179667690297E-2</v>
      </c>
      <c r="M159" s="101">
        <v>1.7815889168729084E-2</v>
      </c>
      <c r="N159" s="101">
        <v>1.9662978633363817E-2</v>
      </c>
      <c r="O159" s="101">
        <v>1.758706814682302E-2</v>
      </c>
      <c r="P159" s="101">
        <v>1.3241501705039514E-2</v>
      </c>
      <c r="Q159" s="101">
        <v>1.3262354514223595E-2</v>
      </c>
      <c r="R159" s="101">
        <v>1.259642217016496E-2</v>
      </c>
      <c r="S159" s="101">
        <v>1.4252475365700012E-2</v>
      </c>
      <c r="T159" s="101">
        <v>1.4522963945522105E-2</v>
      </c>
      <c r="U159" s="101">
        <v>1.2358426699072883E-2</v>
      </c>
      <c r="V159" s="101">
        <v>1.2879278831363711E-2</v>
      </c>
      <c r="W159" s="101">
        <v>1.5052133641431098E-2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353.70252772440057</v>
      </c>
      <c r="C165" s="122">
        <v>339.16540049086893</v>
      </c>
      <c r="D165" s="122">
        <v>357.38467724615532</v>
      </c>
      <c r="E165" s="122">
        <v>343.57238908827236</v>
      </c>
      <c r="F165" s="122">
        <v>342.48079245725256</v>
      </c>
      <c r="G165" s="122">
        <v>320.61262205256628</v>
      </c>
      <c r="H165" s="122">
        <v>307.22831097331493</v>
      </c>
      <c r="I165" s="122">
        <v>318.26861232723542</v>
      </c>
      <c r="J165" s="122">
        <v>290.24578053263963</v>
      </c>
      <c r="K165" s="122">
        <v>275.77954873309989</v>
      </c>
      <c r="L165" s="122">
        <v>270.37438789209955</v>
      </c>
      <c r="M165" s="122">
        <v>265.14916508876144</v>
      </c>
      <c r="N165" s="122">
        <v>251.26212207143726</v>
      </c>
      <c r="O165" s="122">
        <v>244.88759244371525</v>
      </c>
      <c r="P165" s="122">
        <v>240.76365405247844</v>
      </c>
      <c r="Q165" s="122">
        <v>232.38619081485257</v>
      </c>
      <c r="R165" s="122">
        <v>204.88309379834635</v>
      </c>
      <c r="S165" s="122">
        <v>212.17332096879613</v>
      </c>
      <c r="T165" s="122">
        <v>199.79676154696392</v>
      </c>
      <c r="U165" s="122">
        <v>184.06051798630912</v>
      </c>
      <c r="V165" s="122">
        <v>183.86143799082095</v>
      </c>
      <c r="W165" s="122">
        <v>161.89872037104868</v>
      </c>
      <c r="DA165" s="130" t="s">
        <v>2239</v>
      </c>
    </row>
    <row r="166" spans="1:105" ht="12" customHeight="1" x14ac:dyDescent="0.25">
      <c r="A166" s="97" t="s">
        <v>50</v>
      </c>
      <c r="B166" s="98">
        <v>353.70252772440057</v>
      </c>
      <c r="C166" s="98">
        <v>339.16540049086893</v>
      </c>
      <c r="D166" s="98">
        <v>357.38467724615532</v>
      </c>
      <c r="E166" s="98">
        <v>343.57238908827236</v>
      </c>
      <c r="F166" s="98">
        <v>342.48079245725256</v>
      </c>
      <c r="G166" s="98">
        <v>320.61262205256628</v>
      </c>
      <c r="H166" s="98">
        <v>307.22831097331493</v>
      </c>
      <c r="I166" s="98">
        <v>318.26861232723542</v>
      </c>
      <c r="J166" s="98">
        <v>290.24578053263963</v>
      </c>
      <c r="K166" s="98">
        <v>275.77954873309989</v>
      </c>
      <c r="L166" s="98">
        <v>270.37438789209955</v>
      </c>
      <c r="M166" s="98">
        <v>265.14916508876144</v>
      </c>
      <c r="N166" s="98">
        <v>251.26212207143726</v>
      </c>
      <c r="O166" s="98">
        <v>244.88759244371525</v>
      </c>
      <c r="P166" s="98">
        <v>240.76365405247844</v>
      </c>
      <c r="Q166" s="98">
        <v>232.38619081485257</v>
      </c>
      <c r="R166" s="98">
        <v>204.88309379834635</v>
      </c>
      <c r="S166" s="98">
        <v>212.17332096879613</v>
      </c>
      <c r="T166" s="98">
        <v>199.79676154696392</v>
      </c>
      <c r="U166" s="98">
        <v>184.06051798630912</v>
      </c>
      <c r="V166" s="98">
        <v>183.86143799082095</v>
      </c>
      <c r="W166" s="98">
        <v>161.89872037104868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12914.405289904362</v>
      </c>
      <c r="C169" s="117">
        <f t="shared" si="78"/>
        <v>13708.427526167097</v>
      </c>
      <c r="D169" s="117">
        <f t="shared" si="78"/>
        <v>12889.902024020248</v>
      </c>
      <c r="E169" s="117">
        <f t="shared" si="78"/>
        <v>13986.532888665764</v>
      </c>
      <c r="F169" s="117">
        <f t="shared" si="78"/>
        <v>14586.538457045335</v>
      </c>
      <c r="G169" s="117">
        <f t="shared" si="78"/>
        <v>13203.736973066971</v>
      </c>
      <c r="H169" s="117">
        <f t="shared" si="78"/>
        <v>13260.421405484149</v>
      </c>
      <c r="I169" s="117">
        <f t="shared" si="78"/>
        <v>12064.862584586544</v>
      </c>
      <c r="J169" s="117">
        <f t="shared" si="78"/>
        <v>13401.814404447905</v>
      </c>
      <c r="K169" s="117">
        <f t="shared" si="78"/>
        <v>12558.531866528623</v>
      </c>
      <c r="L169" s="117">
        <f t="shared" si="78"/>
        <v>14117.925321369465</v>
      </c>
      <c r="M169" s="117">
        <f t="shared" si="78"/>
        <v>11255.177800982268</v>
      </c>
      <c r="N169" s="117">
        <f t="shared" si="78"/>
        <v>13238.90712351277</v>
      </c>
      <c r="O169" s="117">
        <f t="shared" si="78"/>
        <v>14390.968774314426</v>
      </c>
      <c r="P169" s="117">
        <f t="shared" si="78"/>
        <v>10886.509916640818</v>
      </c>
      <c r="Q169" s="117">
        <f t="shared" si="78"/>
        <v>11679.49059117807</v>
      </c>
      <c r="R169" s="117">
        <f t="shared" ref="R169:V169" si="79">R170+R172+R174+R183</f>
        <v>12749.611469181928</v>
      </c>
      <c r="S169" s="117">
        <f t="shared" si="79"/>
        <v>12575.277952161705</v>
      </c>
      <c r="T169" s="117">
        <f t="shared" si="79"/>
        <v>12020.922431746407</v>
      </c>
      <c r="U169" s="117">
        <f t="shared" si="79"/>
        <v>12036.482507477473</v>
      </c>
      <c r="V169" s="117">
        <f t="shared" si="79"/>
        <v>10955.317096708517</v>
      </c>
      <c r="W169" s="117">
        <f t="shared" ref="W169" si="80">W170+W172+W174+W183</f>
        <v>12904.299589207199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10624.199654169543</v>
      </c>
      <c r="C170" s="122">
        <f t="shared" si="81"/>
        <v>11475.207364495676</v>
      </c>
      <c r="D170" s="122">
        <f t="shared" si="81"/>
        <v>10680.891026248217</v>
      </c>
      <c r="E170" s="122">
        <f t="shared" si="81"/>
        <v>11547.607041707677</v>
      </c>
      <c r="F170" s="122">
        <f t="shared" si="81"/>
        <v>12428.058162731299</v>
      </c>
      <c r="G170" s="122">
        <f t="shared" si="81"/>
        <v>11093.115098968783</v>
      </c>
      <c r="H170" s="122">
        <f t="shared" si="81"/>
        <v>11080.422952550374</v>
      </c>
      <c r="I170" s="122">
        <f t="shared" si="81"/>
        <v>9913.5487937599028</v>
      </c>
      <c r="J170" s="122">
        <f t="shared" si="81"/>
        <v>11234.234485867291</v>
      </c>
      <c r="K170" s="122">
        <f t="shared" si="81"/>
        <v>10586.185013473854</v>
      </c>
      <c r="L170" s="122">
        <f t="shared" si="81"/>
        <v>11891.614088776387</v>
      </c>
      <c r="M170" s="122">
        <f t="shared" si="81"/>
        <v>8950.4661597669874</v>
      </c>
      <c r="N170" s="122">
        <f t="shared" si="81"/>
        <v>10817.574771955409</v>
      </c>
      <c r="O170" s="122">
        <f t="shared" si="81"/>
        <v>11868.811317763466</v>
      </c>
      <c r="P170" s="122">
        <f t="shared" si="81"/>
        <v>8615.3220160516139</v>
      </c>
      <c r="Q170" s="122">
        <f t="shared" si="81"/>
        <v>9316.0788915601406</v>
      </c>
      <c r="R170" s="122">
        <f t="shared" si="81"/>
        <v>10404.773967727006</v>
      </c>
      <c r="S170" s="122">
        <f t="shared" si="81"/>
        <v>10102.21177100338</v>
      </c>
      <c r="T170" s="122">
        <f t="shared" si="81"/>
        <v>9539.0821329302089</v>
      </c>
      <c r="U170" s="122">
        <f t="shared" si="81"/>
        <v>9592.2858291062494</v>
      </c>
      <c r="V170" s="122">
        <f t="shared" si="81"/>
        <v>8396.9622169373652</v>
      </c>
      <c r="W170" s="122">
        <f t="shared" si="81"/>
        <v>10443.629179012005</v>
      </c>
      <c r="DA170" s="130" t="s">
        <v>2394</v>
      </c>
    </row>
    <row r="171" spans="1:105" ht="12" customHeight="1" x14ac:dyDescent="0.25">
      <c r="A171" s="97" t="s">
        <v>53</v>
      </c>
      <c r="B171" s="98">
        <v>10624.199654169543</v>
      </c>
      <c r="C171" s="98">
        <v>11475.207364495676</v>
      </c>
      <c r="D171" s="98">
        <v>10680.891026248217</v>
      </c>
      <c r="E171" s="98">
        <v>11547.607041707677</v>
      </c>
      <c r="F171" s="98">
        <v>12428.058162731299</v>
      </c>
      <c r="G171" s="98">
        <v>11093.115098968783</v>
      </c>
      <c r="H171" s="98">
        <v>11080.422952550374</v>
      </c>
      <c r="I171" s="98">
        <v>9913.5487937599028</v>
      </c>
      <c r="J171" s="98">
        <v>11234.234485867291</v>
      </c>
      <c r="K171" s="98">
        <v>10586.185013473854</v>
      </c>
      <c r="L171" s="98">
        <v>11891.614088776387</v>
      </c>
      <c r="M171" s="98">
        <v>8950.4661597669874</v>
      </c>
      <c r="N171" s="98">
        <v>10817.574771955409</v>
      </c>
      <c r="O171" s="98">
        <v>11868.811317763466</v>
      </c>
      <c r="P171" s="98">
        <v>8615.3220160516139</v>
      </c>
      <c r="Q171" s="98">
        <v>9316.0788915601406</v>
      </c>
      <c r="R171" s="98">
        <v>10404.773967727006</v>
      </c>
      <c r="S171" s="98">
        <v>10102.21177100338</v>
      </c>
      <c r="T171" s="98">
        <v>9539.0821329302089</v>
      </c>
      <c r="U171" s="98">
        <v>9592.2858291062494</v>
      </c>
      <c r="V171" s="98">
        <v>8396.9622169373652</v>
      </c>
      <c r="W171" s="98">
        <v>10443.629179012005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103.36065531318118</v>
      </c>
      <c r="C172" s="122">
        <f t="shared" si="82"/>
        <v>123.75455444396525</v>
      </c>
      <c r="D172" s="122">
        <f t="shared" si="82"/>
        <v>92.963903195929191</v>
      </c>
      <c r="E172" s="122">
        <f t="shared" si="82"/>
        <v>300.31826257219348</v>
      </c>
      <c r="F172" s="122">
        <f t="shared" si="82"/>
        <v>87.441245545411064</v>
      </c>
      <c r="G172" s="122">
        <f t="shared" si="82"/>
        <v>116.94906138266965</v>
      </c>
      <c r="H172" s="122">
        <f t="shared" si="82"/>
        <v>143.78335360048561</v>
      </c>
      <c r="I172" s="122">
        <f t="shared" si="82"/>
        <v>64.057471850179681</v>
      </c>
      <c r="J172" s="122">
        <f t="shared" si="82"/>
        <v>66.577243322410013</v>
      </c>
      <c r="K172" s="122">
        <f t="shared" si="82"/>
        <v>80.667005599570814</v>
      </c>
      <c r="L172" s="122">
        <f t="shared" si="82"/>
        <v>75.626739095696379</v>
      </c>
      <c r="M172" s="122">
        <f t="shared" si="82"/>
        <v>72.965067311255055</v>
      </c>
      <c r="N172" s="122">
        <f t="shared" si="82"/>
        <v>68.954291623617777</v>
      </c>
      <c r="O172" s="122">
        <f t="shared" si="82"/>
        <v>68.408612515161522</v>
      </c>
      <c r="P172" s="122">
        <f t="shared" si="82"/>
        <v>71.403759887910525</v>
      </c>
      <c r="Q172" s="122">
        <f t="shared" si="82"/>
        <v>73.783482055421217</v>
      </c>
      <c r="R172" s="122">
        <f t="shared" si="82"/>
        <v>90.033600354322417</v>
      </c>
      <c r="S172" s="122">
        <f t="shared" si="82"/>
        <v>90.053866914878</v>
      </c>
      <c r="T172" s="122">
        <f t="shared" si="82"/>
        <v>95.543692459509373</v>
      </c>
      <c r="U172" s="122">
        <f t="shared" si="82"/>
        <v>102.52786993946295</v>
      </c>
      <c r="V172" s="122">
        <f t="shared" si="82"/>
        <v>121.85099334724529</v>
      </c>
      <c r="W172" s="122">
        <f t="shared" si="82"/>
        <v>125.74286932874627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103.36065531318118</v>
      </c>
      <c r="C173" s="98">
        <f>RES_hhdet_fech!C165</f>
        <v>123.75455444396525</v>
      </c>
      <c r="D173" s="98">
        <f>RES_hhdet_fech!D165</f>
        <v>92.963903195929191</v>
      </c>
      <c r="E173" s="98">
        <f>RES_hhdet_fech!E165</f>
        <v>300.31826257219348</v>
      </c>
      <c r="F173" s="98">
        <f>RES_hhdet_fech!F165</f>
        <v>87.441245545411064</v>
      </c>
      <c r="G173" s="98">
        <f>RES_hhdet_fech!G165</f>
        <v>116.94906138266965</v>
      </c>
      <c r="H173" s="98">
        <f>RES_hhdet_fech!H165</f>
        <v>143.78335360048561</v>
      </c>
      <c r="I173" s="98">
        <f>RES_hhdet_fech!I165</f>
        <v>64.057471850179681</v>
      </c>
      <c r="J173" s="98">
        <f>RES_hhdet_fech!J165</f>
        <v>66.577243322410013</v>
      </c>
      <c r="K173" s="98">
        <f>RES_hhdet_fech!K165</f>
        <v>80.667005599570814</v>
      </c>
      <c r="L173" s="98">
        <f>RES_hhdet_fech!L165</f>
        <v>75.626739095696379</v>
      </c>
      <c r="M173" s="98">
        <f>RES_hhdet_fech!M165</f>
        <v>72.965067311255055</v>
      </c>
      <c r="N173" s="98">
        <f>RES_hhdet_fech!N165</f>
        <v>68.954291623617777</v>
      </c>
      <c r="O173" s="98">
        <f>RES_hhdet_fech!O165</f>
        <v>68.408612515161522</v>
      </c>
      <c r="P173" s="98">
        <f>RES_hhdet_fech!P165</f>
        <v>71.403759887910525</v>
      </c>
      <c r="Q173" s="98">
        <f>RES_hhdet_fech!Q165</f>
        <v>73.783482055421217</v>
      </c>
      <c r="R173" s="98">
        <f>RES_hhdet_fech!R165</f>
        <v>90.033600354322417</v>
      </c>
      <c r="S173" s="98">
        <f>RES_hhdet_fech!S165</f>
        <v>90.053866914878</v>
      </c>
      <c r="T173" s="98">
        <f>RES_hhdet_fech!T165</f>
        <v>95.543692459509373</v>
      </c>
      <c r="U173" s="98">
        <f>RES_hhdet_fech!U165</f>
        <v>102.52786993946295</v>
      </c>
      <c r="V173" s="98">
        <f>RES_hhdet_fech!V165</f>
        <v>121.85099334724529</v>
      </c>
      <c r="W173" s="98">
        <f>RES_hhdet_fech!W165</f>
        <v>125.74286932874627</v>
      </c>
      <c r="DA173" s="63" t="s">
        <v>2397</v>
      </c>
    </row>
    <row r="174" spans="1:105" ht="12" customHeight="1" x14ac:dyDescent="0.25">
      <c r="A174" s="121" t="s">
        <v>55</v>
      </c>
      <c r="B174" s="122">
        <v>1358.8707206829074</v>
      </c>
      <c r="C174" s="122">
        <v>1285.7810188671767</v>
      </c>
      <c r="D174" s="122">
        <v>1283.6689436565075</v>
      </c>
      <c r="E174" s="122">
        <v>1339.0843642410671</v>
      </c>
      <c r="F174" s="122">
        <v>1344.9925386747173</v>
      </c>
      <c r="G174" s="122">
        <v>1250.7567040129722</v>
      </c>
      <c r="H174" s="122">
        <v>1285.076250262176</v>
      </c>
      <c r="I174" s="122">
        <v>1299.6846551051487</v>
      </c>
      <c r="J174" s="122">
        <v>1314.4696256519483</v>
      </c>
      <c r="K174" s="122">
        <v>1224.4840999013015</v>
      </c>
      <c r="L174" s="122">
        <v>1339.905793650242</v>
      </c>
      <c r="M174" s="122">
        <v>1425.4856024106168</v>
      </c>
      <c r="N174" s="122">
        <v>1510.8946565824747</v>
      </c>
      <c r="O174" s="122">
        <v>1593.7877427938133</v>
      </c>
      <c r="P174" s="122">
        <v>1433.1059241150597</v>
      </c>
      <c r="Q174" s="122">
        <v>1496.5938814396245</v>
      </c>
      <c r="R174" s="122">
        <v>1497.9406252102428</v>
      </c>
      <c r="S174" s="122">
        <v>1583.8220478500011</v>
      </c>
      <c r="T174" s="122">
        <v>1594.1193509726172</v>
      </c>
      <c r="U174" s="122">
        <v>1568.7078737139707</v>
      </c>
      <c r="V174" s="122">
        <v>1633.1717660525296</v>
      </c>
      <c r="W174" s="122">
        <v>1585.9329115715168</v>
      </c>
      <c r="DA174" s="130" t="s">
        <v>2398</v>
      </c>
    </row>
    <row r="175" spans="1:105" ht="12" customHeight="1" x14ac:dyDescent="0.25">
      <c r="A175" s="97" t="s">
        <v>124</v>
      </c>
      <c r="B175" s="98">
        <v>1464.7665802557083</v>
      </c>
      <c r="C175" s="98">
        <v>1421.4239689825661</v>
      </c>
      <c r="D175" s="98">
        <v>1474.9165804951463</v>
      </c>
      <c r="E175" s="98">
        <v>1447.8895307700204</v>
      </c>
      <c r="F175" s="98">
        <v>1483.3177961939239</v>
      </c>
      <c r="G175" s="98">
        <v>1452.692352680592</v>
      </c>
      <c r="H175" s="98">
        <v>1423.3103961351308</v>
      </c>
      <c r="I175" s="98">
        <v>1487.3948538737575</v>
      </c>
      <c r="J175" s="98">
        <v>1415.5406568130388</v>
      </c>
      <c r="K175" s="98">
        <v>1441.3691198429485</v>
      </c>
      <c r="L175" s="98">
        <v>1531.7020777798282</v>
      </c>
      <c r="M175" s="98">
        <v>1657.0405294795744</v>
      </c>
      <c r="N175" s="98">
        <v>1632.4956963820075</v>
      </c>
      <c r="O175" s="98">
        <v>1639.7518173844446</v>
      </c>
      <c r="P175" s="98">
        <v>1639.1176704855957</v>
      </c>
      <c r="Q175" s="98">
        <v>1606.0365277525354</v>
      </c>
      <c r="R175" s="98">
        <v>1603.5023160078968</v>
      </c>
      <c r="S175" s="98">
        <v>1665.5135460614724</v>
      </c>
      <c r="T175" s="98">
        <v>1688.9487516953925</v>
      </c>
      <c r="U175" s="98">
        <v>1594.2974011460801</v>
      </c>
      <c r="V175" s="98">
        <v>1605.1609320084945</v>
      </c>
      <c r="W175" s="98">
        <v>1632.0663569951855</v>
      </c>
      <c r="DA175" s="63" t="s">
        <v>2399</v>
      </c>
    </row>
    <row r="176" spans="1:105" ht="12" customHeight="1" x14ac:dyDescent="0.25">
      <c r="A176" s="97" t="s">
        <v>123</v>
      </c>
      <c r="B176" s="98">
        <v>1039.4735234772252</v>
      </c>
      <c r="C176" s="98">
        <v>996.74914569657119</v>
      </c>
      <c r="D176" s="98">
        <v>1025.6967803592261</v>
      </c>
      <c r="E176" s="98">
        <v>1024.7969644853515</v>
      </c>
      <c r="F176" s="98">
        <v>1050.0833608973439</v>
      </c>
      <c r="G176" s="98">
        <v>1021.9344309228583</v>
      </c>
      <c r="H176" s="98">
        <v>1002.3462413949471</v>
      </c>
      <c r="I176" s="98">
        <v>1074.1755868817597</v>
      </c>
      <c r="J176" s="98">
        <v>1014.1552378213584</v>
      </c>
      <c r="K176" s="98">
        <v>1025.2695273454901</v>
      </c>
      <c r="L176" s="98">
        <v>1222.5474459855764</v>
      </c>
      <c r="M176" s="98">
        <v>1179.4822631612426</v>
      </c>
      <c r="N176" s="98">
        <v>1203.6018557818579</v>
      </c>
      <c r="O176" s="98">
        <v>1233.9247528563867</v>
      </c>
      <c r="P176" s="98">
        <v>1201.6122405744784</v>
      </c>
      <c r="Q176" s="98">
        <v>1212.7249991831482</v>
      </c>
      <c r="R176" s="98">
        <v>1223.4644583849681</v>
      </c>
      <c r="S176" s="98">
        <v>1304.8791098418997</v>
      </c>
      <c r="T176" s="98">
        <v>1341.7354033816118</v>
      </c>
      <c r="U176" s="98">
        <v>1284.7634615556142</v>
      </c>
      <c r="V176" s="98">
        <v>1326.9217432517373</v>
      </c>
      <c r="W176" s="98">
        <v>1373.5277341486569</v>
      </c>
      <c r="DA176" s="63" t="s">
        <v>2400</v>
      </c>
    </row>
    <row r="177" spans="1:105" ht="12" customHeight="1" x14ac:dyDescent="0.25">
      <c r="A177" s="100" t="s">
        <v>50</v>
      </c>
      <c r="B177" s="101">
        <v>386.48699445555462</v>
      </c>
      <c r="C177" s="101">
        <v>335.94710547741829</v>
      </c>
      <c r="D177" s="101">
        <v>318.11621856815822</v>
      </c>
      <c r="E177" s="101">
        <v>348.1727591756632</v>
      </c>
      <c r="F177" s="101">
        <v>346.50002094988332</v>
      </c>
      <c r="G177" s="101">
        <v>310.24113187538183</v>
      </c>
      <c r="H177" s="101">
        <v>290.37427513345096</v>
      </c>
      <c r="I177" s="101">
        <v>366.68503638301559</v>
      </c>
      <c r="J177" s="101">
        <v>323.23970015918894</v>
      </c>
      <c r="K177" s="101">
        <v>302.09789211996878</v>
      </c>
      <c r="L177" s="101">
        <v>686.02386118895561</v>
      </c>
      <c r="M177" s="101">
        <v>329.53282787257422</v>
      </c>
      <c r="N177" s="101">
        <v>414.16286969629175</v>
      </c>
      <c r="O177" s="101">
        <v>439.89489153677755</v>
      </c>
      <c r="P177" s="101">
        <v>315.08929781698123</v>
      </c>
      <c r="Q177" s="101">
        <v>355.99584139210987</v>
      </c>
      <c r="R177" s="101">
        <v>328.11693267745898</v>
      </c>
      <c r="S177" s="101">
        <v>377.96392558347526</v>
      </c>
      <c r="T177" s="101">
        <v>376.0750117958346</v>
      </c>
      <c r="U177" s="101">
        <v>329.72158721586925</v>
      </c>
      <c r="V177" s="101">
        <v>352.15495990359238</v>
      </c>
      <c r="W177" s="101">
        <v>368.12363389072544</v>
      </c>
      <c r="DA177" s="131" t="s">
        <v>2401</v>
      </c>
    </row>
    <row r="178" spans="1:105" ht="12" customHeight="1" x14ac:dyDescent="0.25">
      <c r="A178" s="103" t="s">
        <v>52</v>
      </c>
      <c r="B178" s="104">
        <v>652.98652902167044</v>
      </c>
      <c r="C178" s="104">
        <v>660.8020402191529</v>
      </c>
      <c r="D178" s="104">
        <v>707.58056179106791</v>
      </c>
      <c r="E178" s="104">
        <v>676.62420530968836</v>
      </c>
      <c r="F178" s="104">
        <v>703.58333994746067</v>
      </c>
      <c r="G178" s="104">
        <v>711.69329904747622</v>
      </c>
      <c r="H178" s="104">
        <v>711.97196626149605</v>
      </c>
      <c r="I178" s="104">
        <v>707.49055049874403</v>
      </c>
      <c r="J178" s="104">
        <v>690.91553766216919</v>
      </c>
      <c r="K178" s="104">
        <v>723.17163522552141</v>
      </c>
      <c r="L178" s="104">
        <v>536.52358479662087</v>
      </c>
      <c r="M178" s="104">
        <v>849.94943528866838</v>
      </c>
      <c r="N178" s="104">
        <v>789.43898608556606</v>
      </c>
      <c r="O178" s="104">
        <v>794.02986131960927</v>
      </c>
      <c r="P178" s="104">
        <v>886.52294275749728</v>
      </c>
      <c r="Q178" s="104">
        <v>856.72915779103823</v>
      </c>
      <c r="R178" s="104">
        <v>895.34752570750925</v>
      </c>
      <c r="S178" s="104">
        <v>926.91518425842446</v>
      </c>
      <c r="T178" s="104">
        <v>965.66039158577723</v>
      </c>
      <c r="U178" s="104">
        <v>955.04187433974494</v>
      </c>
      <c r="V178" s="104">
        <v>974.76678334814505</v>
      </c>
      <c r="W178" s="104">
        <v>1005.4041002579314</v>
      </c>
      <c r="DA178" s="132" t="s">
        <v>2402</v>
      </c>
    </row>
    <row r="179" spans="1:105" ht="12" customHeight="1" x14ac:dyDescent="0.25">
      <c r="A179" s="106" t="s">
        <v>122</v>
      </c>
      <c r="B179" s="101">
        <v>1356.8335180978158</v>
      </c>
      <c r="C179" s="101">
        <v>1279.2618461203983</v>
      </c>
      <c r="D179" s="101">
        <v>1271.0384091214287</v>
      </c>
      <c r="E179" s="101">
        <v>1337.4021995509368</v>
      </c>
      <c r="F179" s="101">
        <v>1340.8358332382138</v>
      </c>
      <c r="G179" s="101">
        <v>1240.3905561316878</v>
      </c>
      <c r="H179" s="101">
        <v>1284.8161733488685</v>
      </c>
      <c r="I179" s="101">
        <v>1297.7986150325542</v>
      </c>
      <c r="J179" s="101">
        <v>1323.8252023110831</v>
      </c>
      <c r="K179" s="101">
        <v>1227.3368236098788</v>
      </c>
      <c r="L179" s="101">
        <v>1347.2609029797352</v>
      </c>
      <c r="M179" s="101">
        <v>1448.5426716375323</v>
      </c>
      <c r="N179" s="101">
        <v>1543.2062020317107</v>
      </c>
      <c r="O179" s="101">
        <v>1631.0103381646875</v>
      </c>
      <c r="P179" s="101">
        <v>1463.4598593542826</v>
      </c>
      <c r="Q179" s="101">
        <v>1531.6417466444343</v>
      </c>
      <c r="R179" s="101">
        <v>1534.2177321844401</v>
      </c>
      <c r="S179" s="101">
        <v>1620.7041695394892</v>
      </c>
      <c r="T179" s="101">
        <v>1631.671318044552</v>
      </c>
      <c r="U179" s="101">
        <v>1609.3170621320946</v>
      </c>
      <c r="V179" s="101">
        <v>1675.3931025383006</v>
      </c>
      <c r="W179" s="101">
        <v>1624.6209399959687</v>
      </c>
      <c r="DA179" s="131" t="s">
        <v>2403</v>
      </c>
    </row>
    <row r="180" spans="1:105" ht="12" customHeight="1" x14ac:dyDescent="0.25">
      <c r="A180" s="107" t="s">
        <v>121</v>
      </c>
      <c r="B180" s="104">
        <v>1035.7247661702336</v>
      </c>
      <c r="C180" s="104">
        <v>969.15638178276674</v>
      </c>
      <c r="D180" s="104">
        <v>959.17129408457686</v>
      </c>
      <c r="E180" s="104">
        <v>1023.6674002877686</v>
      </c>
      <c r="F180" s="104">
        <v>1027.4238560736696</v>
      </c>
      <c r="G180" s="104">
        <v>946.68926263196136</v>
      </c>
      <c r="H180" s="104">
        <v>981.62973195005782</v>
      </c>
      <c r="I180" s="104">
        <v>1010.171134482179</v>
      </c>
      <c r="J180" s="104">
        <v>1024.3292653613455</v>
      </c>
      <c r="K180" s="104">
        <v>944.05945052250468</v>
      </c>
      <c r="L180" s="104">
        <v>1130.7171519178328</v>
      </c>
      <c r="M180" s="104">
        <v>1113.407109099001</v>
      </c>
      <c r="N180" s="104">
        <v>1213.6012111930454</v>
      </c>
      <c r="O180" s="104">
        <v>1293.4591809905992</v>
      </c>
      <c r="P180" s="104">
        <v>1134.7851135563565</v>
      </c>
      <c r="Q180" s="104">
        <v>1207.2665374242565</v>
      </c>
      <c r="R180" s="104">
        <v>1211.7962661611909</v>
      </c>
      <c r="S180" s="104">
        <v>1300.7282295596963</v>
      </c>
      <c r="T180" s="104">
        <v>1317.5245336426017</v>
      </c>
      <c r="U180" s="104">
        <v>1302.5878068908455</v>
      </c>
      <c r="V180" s="104">
        <v>1371.2471039832392</v>
      </c>
      <c r="W180" s="104">
        <v>1341.3959659242842</v>
      </c>
      <c r="DA180" s="132" t="s">
        <v>2404</v>
      </c>
    </row>
    <row r="181" spans="1:105" ht="12" customHeight="1" x14ac:dyDescent="0.25">
      <c r="A181" s="108" t="s">
        <v>53</v>
      </c>
      <c r="B181" s="98">
        <v>358.2024524133206</v>
      </c>
      <c r="C181" s="98">
        <v>302.59413692055512</v>
      </c>
      <c r="D181" s="98">
        <v>274.55026647018053</v>
      </c>
      <c r="E181" s="98">
        <v>321.55573863908933</v>
      </c>
      <c r="F181" s="98">
        <v>313.2271301489061</v>
      </c>
      <c r="G181" s="98">
        <v>265.00992701136653</v>
      </c>
      <c r="H181" s="98">
        <v>262.1937121158287</v>
      </c>
      <c r="I181" s="98">
        <v>320.4231128255318</v>
      </c>
      <c r="J181" s="98">
        <v>302.96422033846255</v>
      </c>
      <c r="K181" s="98">
        <v>257.47487555867144</v>
      </c>
      <c r="L181" s="98">
        <v>605.70079558420753</v>
      </c>
      <c r="M181" s="98">
        <v>288.67697254617889</v>
      </c>
      <c r="N181" s="98">
        <v>390.58334544014383</v>
      </c>
      <c r="O181" s="98">
        <v>431.50370375695883</v>
      </c>
      <c r="P181" s="98">
        <v>279.15899737869859</v>
      </c>
      <c r="Q181" s="98">
        <v>336.37883964762023</v>
      </c>
      <c r="R181" s="98">
        <v>312.56970379599261</v>
      </c>
      <c r="S181" s="98">
        <v>371.32818816238972</v>
      </c>
      <c r="T181" s="98">
        <v>370.92143820349173</v>
      </c>
      <c r="U181" s="98">
        <v>337.77373147090765</v>
      </c>
      <c r="V181" s="98">
        <v>366.47975790468689</v>
      </c>
      <c r="W181" s="98">
        <v>364.46943629206862</v>
      </c>
      <c r="DA181" s="63" t="s">
        <v>2405</v>
      </c>
    </row>
    <row r="182" spans="1:105" ht="12" customHeight="1" x14ac:dyDescent="0.25">
      <c r="A182" s="108" t="s">
        <v>52</v>
      </c>
      <c r="B182" s="98">
        <v>677.52231375691292</v>
      </c>
      <c r="C182" s="98">
        <v>666.56224486221163</v>
      </c>
      <c r="D182" s="98">
        <v>684.62102761439633</v>
      </c>
      <c r="E182" s="98">
        <v>702.11166164867927</v>
      </c>
      <c r="F182" s="98">
        <v>714.19672592476354</v>
      </c>
      <c r="G182" s="98">
        <v>681.67933562059488</v>
      </c>
      <c r="H182" s="98">
        <v>719.43601983422911</v>
      </c>
      <c r="I182" s="98">
        <v>689.74802165664732</v>
      </c>
      <c r="J182" s="98">
        <v>721.36504502288301</v>
      </c>
      <c r="K182" s="98">
        <v>686.58457496383312</v>
      </c>
      <c r="L182" s="98">
        <v>525.01635633362548</v>
      </c>
      <c r="M182" s="98">
        <v>824.73013655282227</v>
      </c>
      <c r="N182" s="98">
        <v>823.01786575290168</v>
      </c>
      <c r="O182" s="98">
        <v>861.95547723364052</v>
      </c>
      <c r="P182" s="98">
        <v>855.62611617765799</v>
      </c>
      <c r="Q182" s="98">
        <v>870.88769777663617</v>
      </c>
      <c r="R182" s="98">
        <v>899.22656236519845</v>
      </c>
      <c r="S182" s="98">
        <v>929.40004139730661</v>
      </c>
      <c r="T182" s="98">
        <v>946.60309543911035</v>
      </c>
      <c r="U182" s="98">
        <v>964.81407541993792</v>
      </c>
      <c r="V182" s="98">
        <v>1004.7673460785525</v>
      </c>
      <c r="W182" s="98">
        <v>976.92652963221576</v>
      </c>
      <c r="DA182" s="63" t="s">
        <v>2406</v>
      </c>
    </row>
    <row r="183" spans="1:105" ht="12" customHeight="1" x14ac:dyDescent="0.25">
      <c r="A183" s="121" t="s">
        <v>54</v>
      </c>
      <c r="B183" s="122">
        <v>827.97425973872964</v>
      </c>
      <c r="C183" s="122">
        <v>823.68458836027833</v>
      </c>
      <c r="D183" s="122">
        <v>832.37815091959476</v>
      </c>
      <c r="E183" s="122">
        <v>799.52322014482706</v>
      </c>
      <c r="F183" s="122">
        <v>726.04651009390648</v>
      </c>
      <c r="G183" s="122">
        <v>742.91610870254556</v>
      </c>
      <c r="H183" s="122">
        <v>751.13884907111299</v>
      </c>
      <c r="I183" s="122">
        <v>787.57166387131349</v>
      </c>
      <c r="J183" s="122">
        <v>786.53304960625701</v>
      </c>
      <c r="K183" s="122">
        <v>667.19574755389738</v>
      </c>
      <c r="L183" s="122">
        <v>810.77869984713959</v>
      </c>
      <c r="M183" s="122">
        <v>806.26097149340831</v>
      </c>
      <c r="N183" s="122">
        <v>841.48340335126818</v>
      </c>
      <c r="O183" s="122">
        <v>859.96110124198651</v>
      </c>
      <c r="P183" s="122">
        <v>766.67821658623234</v>
      </c>
      <c r="Q183" s="122">
        <v>793.03433612288165</v>
      </c>
      <c r="R183" s="122">
        <v>756.86327589035625</v>
      </c>
      <c r="S183" s="122">
        <v>799.19026639344736</v>
      </c>
      <c r="T183" s="122">
        <v>792.1772553840708</v>
      </c>
      <c r="U183" s="122">
        <v>772.96093471779102</v>
      </c>
      <c r="V183" s="122">
        <v>803.3321203713773</v>
      </c>
      <c r="W183" s="122">
        <v>748.99462929493097</v>
      </c>
      <c r="DA183" s="130" t="s">
        <v>2407</v>
      </c>
    </row>
    <row r="184" spans="1:105" ht="12" customHeight="1" x14ac:dyDescent="0.25">
      <c r="A184" s="97" t="s">
        <v>50</v>
      </c>
      <c r="B184" s="98">
        <v>939.05125638757045</v>
      </c>
      <c r="C184" s="98">
        <v>902.7861281127017</v>
      </c>
      <c r="D184" s="98">
        <v>923.83902930523072</v>
      </c>
      <c r="E184" s="98">
        <v>870.66848371706465</v>
      </c>
      <c r="F184" s="98">
        <v>856.71643387869028</v>
      </c>
      <c r="G184" s="98">
        <v>836.16405386417887</v>
      </c>
      <c r="H184" s="98">
        <v>837.21745088742978</v>
      </c>
      <c r="I184" s="98">
        <v>891.27138097293721</v>
      </c>
      <c r="J184" s="98">
        <v>844.56432187679604</v>
      </c>
      <c r="K184" s="98">
        <v>863.04848112763023</v>
      </c>
      <c r="L184" s="98">
        <v>895.87810106263271</v>
      </c>
      <c r="M184" s="98">
        <v>947.68045743116977</v>
      </c>
      <c r="N184" s="98">
        <v>942.51524730505798</v>
      </c>
      <c r="O184" s="98">
        <v>949.56409288224506</v>
      </c>
      <c r="P184" s="98">
        <v>954.97336254278196</v>
      </c>
      <c r="Q184" s="98">
        <v>946.35125303694417</v>
      </c>
      <c r="R184" s="98">
        <v>875.17790765174971</v>
      </c>
      <c r="S184" s="98">
        <v>952.51224678938672</v>
      </c>
      <c r="T184" s="98">
        <v>956.55522104173815</v>
      </c>
      <c r="U184" s="98">
        <v>941.52198615508337</v>
      </c>
      <c r="V184" s="98">
        <v>1002.0263390325192</v>
      </c>
      <c r="W184" s="98">
        <v>918.44508171131736</v>
      </c>
      <c r="DA184" s="63" t="s">
        <v>2408</v>
      </c>
    </row>
    <row r="185" spans="1:105" ht="12" customHeight="1" x14ac:dyDescent="0.25">
      <c r="A185" s="109" t="s">
        <v>120</v>
      </c>
      <c r="B185" s="33">
        <v>733.61506251092396</v>
      </c>
      <c r="C185" s="33">
        <v>757.70124083959138</v>
      </c>
      <c r="D185" s="33">
        <v>755.82888367976363</v>
      </c>
      <c r="E185" s="33">
        <v>739.99009251355756</v>
      </c>
      <c r="F185" s="33">
        <v>613.6074236126849</v>
      </c>
      <c r="G185" s="33">
        <v>664.03553744203998</v>
      </c>
      <c r="H185" s="33">
        <v>683.27537619590021</v>
      </c>
      <c r="I185" s="33">
        <v>709.50736239584035</v>
      </c>
      <c r="J185" s="33">
        <v>745.75878806631079</v>
      </c>
      <c r="K185" s="33">
        <v>537.97854625659147</v>
      </c>
      <c r="L185" s="33">
        <v>758.3078848680824</v>
      </c>
      <c r="M185" s="33">
        <v>723.58193430847336</v>
      </c>
      <c r="N185" s="33">
        <v>785.97663821903325</v>
      </c>
      <c r="O185" s="33">
        <v>812.30618716301797</v>
      </c>
      <c r="P185" s="33">
        <v>669.05818332879562</v>
      </c>
      <c r="Q185" s="33">
        <v>717.58787062114834</v>
      </c>
      <c r="R185" s="33">
        <v>704.18253541937202</v>
      </c>
      <c r="S185" s="33">
        <v>736.27936046653156</v>
      </c>
      <c r="T185" s="33">
        <v>729.0975390710995</v>
      </c>
      <c r="U185" s="33">
        <v>712.16306218538068</v>
      </c>
      <c r="V185" s="33">
        <v>735.78219914163242</v>
      </c>
      <c r="W185" s="33">
        <v>694.29002208491147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9332.4207736977933</v>
      </c>
      <c r="C187" s="117">
        <f t="shared" si="83"/>
        <v>9984.20078926735</v>
      </c>
      <c r="D187" s="117">
        <f t="shared" si="83"/>
        <v>9414.6814937389463</v>
      </c>
      <c r="E187" s="117">
        <f t="shared" si="83"/>
        <v>10550.190454449228</v>
      </c>
      <c r="F187" s="117">
        <f t="shared" si="83"/>
        <v>10770.836306727713</v>
      </c>
      <c r="G187" s="117">
        <f t="shared" si="83"/>
        <v>9854.1128230928607</v>
      </c>
      <c r="H187" s="117">
        <f t="shared" si="83"/>
        <v>10020.620924963354</v>
      </c>
      <c r="I187" s="117">
        <f t="shared" si="83"/>
        <v>9056.5258720283964</v>
      </c>
      <c r="J187" s="117">
        <f t="shared" si="83"/>
        <v>10136.429742322929</v>
      </c>
      <c r="K187" s="117">
        <f t="shared" si="83"/>
        <v>9589.4514963627153</v>
      </c>
      <c r="L187" s="117">
        <f t="shared" si="83"/>
        <v>10845.662489862922</v>
      </c>
      <c r="M187" s="117">
        <f t="shared" si="83"/>
        <v>8721.9778780009092</v>
      </c>
      <c r="N187" s="117">
        <f t="shared" si="83"/>
        <v>10354.811036415867</v>
      </c>
      <c r="O187" s="117">
        <f t="shared" si="83"/>
        <v>11374.327101525712</v>
      </c>
      <c r="P187" s="117">
        <f t="shared" si="83"/>
        <v>8667.86209194197</v>
      </c>
      <c r="Q187" s="117">
        <f t="shared" si="83"/>
        <v>9370.5997686379942</v>
      </c>
      <c r="R187" s="117">
        <f t="shared" ref="R187:V187" si="84">R188+R190+R192+R201</f>
        <v>10386.931816637183</v>
      </c>
      <c r="S187" s="117">
        <f t="shared" si="84"/>
        <v>10373.495912226352</v>
      </c>
      <c r="T187" s="117">
        <f t="shared" si="84"/>
        <v>10056.465204273034</v>
      </c>
      <c r="U187" s="117">
        <f t="shared" si="84"/>
        <v>10211.998193236343</v>
      </c>
      <c r="V187" s="117">
        <f t="shared" si="84"/>
        <v>9465.2250824384319</v>
      </c>
      <c r="W187" s="117">
        <f t="shared" ref="W187" si="85">W188+W190+W192+W201</f>
        <v>11275.316755680187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7662.5597126179591</v>
      </c>
      <c r="C188" s="122">
        <f t="shared" si="86"/>
        <v>8313.8095401592236</v>
      </c>
      <c r="D188" s="122">
        <f t="shared" si="86"/>
        <v>7783.787940790713</v>
      </c>
      <c r="E188" s="122">
        <f t="shared" si="86"/>
        <v>8463.93472610141</v>
      </c>
      <c r="F188" s="122">
        <f t="shared" si="86"/>
        <v>9154.812852945628</v>
      </c>
      <c r="G188" s="122">
        <f t="shared" si="86"/>
        <v>8203.6063982264368</v>
      </c>
      <c r="H188" s="122">
        <f t="shared" si="86"/>
        <v>8242.6809267731624</v>
      </c>
      <c r="I188" s="122">
        <f t="shared" si="86"/>
        <v>7423.4208310518143</v>
      </c>
      <c r="J188" s="122">
        <f t="shared" si="86"/>
        <v>8473.9970070250965</v>
      </c>
      <c r="K188" s="122">
        <f t="shared" si="86"/>
        <v>8035.185030753466</v>
      </c>
      <c r="L188" s="122">
        <f t="shared" si="86"/>
        <v>9100.1783844811016</v>
      </c>
      <c r="M188" s="122">
        <f t="shared" si="86"/>
        <v>6906.2449075747008</v>
      </c>
      <c r="N188" s="122">
        <f t="shared" si="86"/>
        <v>8445.2175131698878</v>
      </c>
      <c r="O188" s="122">
        <f t="shared" si="86"/>
        <v>9373.5101659347347</v>
      </c>
      <c r="P188" s="122">
        <f t="shared" si="86"/>
        <v>6830.7544147253748</v>
      </c>
      <c r="Q188" s="122">
        <f t="shared" si="86"/>
        <v>7436.5840965263378</v>
      </c>
      <c r="R188" s="122">
        <f t="shared" si="86"/>
        <v>8391.4176300830004</v>
      </c>
      <c r="S188" s="122">
        <f t="shared" si="86"/>
        <v>8251.7202194873698</v>
      </c>
      <c r="T188" s="122">
        <f t="shared" si="86"/>
        <v>7882.9458080477316</v>
      </c>
      <c r="U188" s="122">
        <f t="shared" si="86"/>
        <v>8016.4245901942522</v>
      </c>
      <c r="V188" s="122">
        <f t="shared" si="86"/>
        <v>7095.4648853461849</v>
      </c>
      <c r="W188" s="122">
        <f t="shared" si="86"/>
        <v>8937.3292387384063</v>
      </c>
      <c r="DA188" s="130" t="s">
        <v>2562</v>
      </c>
    </row>
    <row r="189" spans="1:105" ht="12" customHeight="1" x14ac:dyDescent="0.25">
      <c r="A189" s="97" t="s">
        <v>53</v>
      </c>
      <c r="B189" s="98">
        <v>7662.5597126179591</v>
      </c>
      <c r="C189" s="98">
        <v>8313.8095401592236</v>
      </c>
      <c r="D189" s="98">
        <v>7783.787940790713</v>
      </c>
      <c r="E189" s="98">
        <v>8463.93472610141</v>
      </c>
      <c r="F189" s="98">
        <v>9154.812852945628</v>
      </c>
      <c r="G189" s="98">
        <v>8203.6063982264368</v>
      </c>
      <c r="H189" s="98">
        <v>8242.6809267731624</v>
      </c>
      <c r="I189" s="98">
        <v>7423.4208310518143</v>
      </c>
      <c r="J189" s="98">
        <v>8473.9970070250965</v>
      </c>
      <c r="K189" s="98">
        <v>8035.185030753466</v>
      </c>
      <c r="L189" s="98">
        <v>9100.1783844811016</v>
      </c>
      <c r="M189" s="98">
        <v>6906.2449075747008</v>
      </c>
      <c r="N189" s="98">
        <v>8445.2175131698878</v>
      </c>
      <c r="O189" s="98">
        <v>9373.5101659347347</v>
      </c>
      <c r="P189" s="98">
        <v>6830.7544147253748</v>
      </c>
      <c r="Q189" s="98">
        <v>7436.5840965263378</v>
      </c>
      <c r="R189" s="98">
        <v>8391.4176300830004</v>
      </c>
      <c r="S189" s="98">
        <v>8251.7202194873698</v>
      </c>
      <c r="T189" s="98">
        <v>7882.9458080477316</v>
      </c>
      <c r="U189" s="98">
        <v>8016.4245901942522</v>
      </c>
      <c r="V189" s="98">
        <v>7095.4648853461849</v>
      </c>
      <c r="W189" s="98">
        <v>8937.3292387384063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187.39342854438289</v>
      </c>
      <c r="C190" s="122">
        <f t="shared" si="87"/>
        <v>231.54050047713298</v>
      </c>
      <c r="D190" s="122">
        <f t="shared" si="87"/>
        <v>181.34319630169603</v>
      </c>
      <c r="E190" s="122">
        <f t="shared" si="87"/>
        <v>612.02409112607165</v>
      </c>
      <c r="F190" s="122">
        <f t="shared" si="87"/>
        <v>186.93769386965346</v>
      </c>
      <c r="G190" s="122">
        <f t="shared" si="87"/>
        <v>264.8620488151206</v>
      </c>
      <c r="H190" s="122">
        <f t="shared" si="87"/>
        <v>349.29111217759714</v>
      </c>
      <c r="I190" s="122">
        <f t="shared" si="87"/>
        <v>162.3871437332219</v>
      </c>
      <c r="J190" s="122">
        <f t="shared" si="87"/>
        <v>171.96836019124498</v>
      </c>
      <c r="K190" s="122">
        <f t="shared" si="87"/>
        <v>215.68830700692931</v>
      </c>
      <c r="L190" s="122">
        <f t="shared" si="87"/>
        <v>208.81067376298705</v>
      </c>
      <c r="M190" s="122">
        <f t="shared" si="87"/>
        <v>208.08440620170794</v>
      </c>
      <c r="N190" s="122">
        <f t="shared" si="87"/>
        <v>202.9799485076374</v>
      </c>
      <c r="O190" s="122">
        <f t="shared" si="87"/>
        <v>210.21811587952092</v>
      </c>
      <c r="P190" s="122">
        <f t="shared" si="87"/>
        <v>226.99667420207874</v>
      </c>
      <c r="Q190" s="122">
        <f t="shared" si="87"/>
        <v>242.43188246311311</v>
      </c>
      <c r="R190" s="122">
        <f t="shared" si="87"/>
        <v>308.07710576728761</v>
      </c>
      <c r="S190" s="122">
        <f t="shared" si="87"/>
        <v>321.02426157732191</v>
      </c>
      <c r="T190" s="122">
        <f t="shared" si="87"/>
        <v>349.77860561506787</v>
      </c>
      <c r="U190" s="122">
        <f t="shared" si="87"/>
        <v>385.01240586207246</v>
      </c>
      <c r="V190" s="122">
        <f t="shared" si="87"/>
        <v>465.57221286273756</v>
      </c>
      <c r="W190" s="122">
        <f t="shared" si="87"/>
        <v>491.30660401813702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187.39342854438289</v>
      </c>
      <c r="C191" s="98">
        <f>RES_hhdet_tesh!C165</f>
        <v>231.54050047713298</v>
      </c>
      <c r="D191" s="98">
        <f>RES_hhdet_tesh!D165</f>
        <v>181.34319630169603</v>
      </c>
      <c r="E191" s="98">
        <f>RES_hhdet_tesh!E165</f>
        <v>612.02409112607165</v>
      </c>
      <c r="F191" s="98">
        <f>RES_hhdet_tesh!F165</f>
        <v>186.93769386965346</v>
      </c>
      <c r="G191" s="98">
        <f>RES_hhdet_tesh!G165</f>
        <v>264.8620488151206</v>
      </c>
      <c r="H191" s="98">
        <f>RES_hhdet_tesh!H165</f>
        <v>349.29111217759714</v>
      </c>
      <c r="I191" s="98">
        <f>RES_hhdet_tesh!I165</f>
        <v>162.3871437332219</v>
      </c>
      <c r="J191" s="98">
        <f>RES_hhdet_tesh!J165</f>
        <v>171.96836019124498</v>
      </c>
      <c r="K191" s="98">
        <f>RES_hhdet_tesh!K165</f>
        <v>215.68830700692931</v>
      </c>
      <c r="L191" s="98">
        <f>RES_hhdet_tesh!L165</f>
        <v>208.81067376298705</v>
      </c>
      <c r="M191" s="98">
        <f>RES_hhdet_tesh!M165</f>
        <v>208.08440620170794</v>
      </c>
      <c r="N191" s="98">
        <f>RES_hhdet_tesh!N165</f>
        <v>202.9799485076374</v>
      </c>
      <c r="O191" s="98">
        <f>RES_hhdet_tesh!O165</f>
        <v>210.21811587952092</v>
      </c>
      <c r="P191" s="98">
        <f>RES_hhdet_tesh!P165</f>
        <v>226.99667420207874</v>
      </c>
      <c r="Q191" s="98">
        <f>RES_hhdet_tesh!Q165</f>
        <v>242.43188246311311</v>
      </c>
      <c r="R191" s="98">
        <f>RES_hhdet_tesh!R165</f>
        <v>308.07710576728761</v>
      </c>
      <c r="S191" s="98">
        <f>RES_hhdet_tesh!S165</f>
        <v>321.02426157732191</v>
      </c>
      <c r="T191" s="98">
        <f>RES_hhdet_tesh!T165</f>
        <v>349.77860561506787</v>
      </c>
      <c r="U191" s="98">
        <f>RES_hhdet_tesh!U165</f>
        <v>385.01240586207246</v>
      </c>
      <c r="V191" s="98">
        <f>RES_hhdet_tesh!V165</f>
        <v>465.57221286273756</v>
      </c>
      <c r="W191" s="98">
        <f>RES_hhdet_tesh!W165</f>
        <v>491.30660401813702</v>
      </c>
      <c r="DA191" s="63" t="s">
        <v>2565</v>
      </c>
    </row>
    <row r="192" spans="1:105" ht="12" customHeight="1" x14ac:dyDescent="0.25">
      <c r="A192" s="121" t="s">
        <v>55</v>
      </c>
      <c r="B192" s="122">
        <v>916.7086849740997</v>
      </c>
      <c r="C192" s="122">
        <v>871.95362511926112</v>
      </c>
      <c r="D192" s="122">
        <v>875.95557228661812</v>
      </c>
      <c r="E192" s="122">
        <v>920.6026918995492</v>
      </c>
      <c r="F192" s="122">
        <v>930.41046603784491</v>
      </c>
      <c r="G192" s="122">
        <v>870.59102443657696</v>
      </c>
      <c r="H192" s="122">
        <v>903.26783797759322</v>
      </c>
      <c r="I192" s="122">
        <v>918.19875546733704</v>
      </c>
      <c r="J192" s="122">
        <v>932.81978937211579</v>
      </c>
      <c r="K192" s="122">
        <v>872.49018231610285</v>
      </c>
      <c r="L192" s="122">
        <v>957.44047515005866</v>
      </c>
      <c r="M192" s="122">
        <v>1032.3945178779809</v>
      </c>
      <c r="N192" s="122">
        <v>1100.02278141901</v>
      </c>
      <c r="O192" s="122">
        <v>1167.2393483613967</v>
      </c>
      <c r="P192" s="122">
        <v>1058.539116580278</v>
      </c>
      <c r="Q192" s="122">
        <v>1114.7172388450663</v>
      </c>
      <c r="R192" s="122">
        <v>1128.8035229109942</v>
      </c>
      <c r="S192" s="122">
        <v>1205.4708501200732</v>
      </c>
      <c r="T192" s="122">
        <v>1227.3497349619395</v>
      </c>
      <c r="U192" s="122">
        <v>1221.8541987181482</v>
      </c>
      <c r="V192" s="122">
        <v>1285.2771885808038</v>
      </c>
      <c r="W192" s="122">
        <v>1260.9331107759961</v>
      </c>
      <c r="DA192" s="130" t="s">
        <v>2566</v>
      </c>
    </row>
    <row r="193" spans="1:105" ht="12" customHeight="1" x14ac:dyDescent="0.25">
      <c r="A193" s="97" t="s">
        <v>124</v>
      </c>
      <c r="B193" s="98">
        <v>887.03603190108754</v>
      </c>
      <c r="C193" s="98">
        <v>865.21353267379516</v>
      </c>
      <c r="D193" s="98">
        <v>902.16581104503143</v>
      </c>
      <c r="E193" s="98">
        <v>890.39295174480367</v>
      </c>
      <c r="F193" s="98">
        <v>917.888970587877</v>
      </c>
      <c r="G193" s="98">
        <v>905.29591569399236</v>
      </c>
      <c r="H193" s="98">
        <v>894.87999611203122</v>
      </c>
      <c r="I193" s="98">
        <v>939.79249245825076</v>
      </c>
      <c r="J193" s="98">
        <v>896.11173404966007</v>
      </c>
      <c r="K193" s="98">
        <v>915.81518659788935</v>
      </c>
      <c r="L193" s="98">
        <v>977.08928161029189</v>
      </c>
      <c r="M193" s="98">
        <v>1062.7270193013078</v>
      </c>
      <c r="N193" s="98">
        <v>1057.2008210645274</v>
      </c>
      <c r="O193" s="98">
        <v>1078.5573578682206</v>
      </c>
      <c r="P193" s="98">
        <v>1094.8336883829495</v>
      </c>
      <c r="Q193" s="98">
        <v>1096.418986040748</v>
      </c>
      <c r="R193" s="98">
        <v>1123.537226447374</v>
      </c>
      <c r="S193" s="98">
        <v>1202.2218965766726</v>
      </c>
      <c r="T193" s="98">
        <v>1251.2722363949144</v>
      </c>
      <c r="U193" s="98">
        <v>1209.8252006587184</v>
      </c>
      <c r="V193" s="98">
        <v>1247.3173715955279</v>
      </c>
      <c r="W193" s="98">
        <v>1295.5576732576988</v>
      </c>
      <c r="DA193" s="63" t="s">
        <v>2567</v>
      </c>
    </row>
    <row r="194" spans="1:105" ht="12" customHeight="1" x14ac:dyDescent="0.25">
      <c r="A194" s="97" t="s">
        <v>123</v>
      </c>
      <c r="B194" s="98">
        <v>887.03603190108777</v>
      </c>
      <c r="C194" s="98">
        <v>865.20935036493654</v>
      </c>
      <c r="D194" s="98">
        <v>902.15590560611281</v>
      </c>
      <c r="E194" s="98">
        <v>890.38326066430477</v>
      </c>
      <c r="F194" s="98">
        <v>917.86973952773963</v>
      </c>
      <c r="G194" s="98">
        <v>905.31194058232688</v>
      </c>
      <c r="H194" s="98">
        <v>894.89947653608556</v>
      </c>
      <c r="I194" s="98">
        <v>939.84271953130508</v>
      </c>
      <c r="J194" s="98">
        <v>896.1112296619151</v>
      </c>
      <c r="K194" s="98">
        <v>915.92200531765593</v>
      </c>
      <c r="L194" s="98">
        <v>976.8015535221092</v>
      </c>
      <c r="M194" s="98">
        <v>1062.6050389371476</v>
      </c>
      <c r="N194" s="98">
        <v>1057.2997093949541</v>
      </c>
      <c r="O194" s="98">
        <v>1079.2743555184802</v>
      </c>
      <c r="P194" s="98">
        <v>1095.479612612465</v>
      </c>
      <c r="Q194" s="98">
        <v>1097.1422029832208</v>
      </c>
      <c r="R194" s="98">
        <v>1124.1233180005088</v>
      </c>
      <c r="S194" s="98">
        <v>1202.3010107769148</v>
      </c>
      <c r="T194" s="98">
        <v>1251.2546995608957</v>
      </c>
      <c r="U194" s="98">
        <v>1209.8749814030084</v>
      </c>
      <c r="V194" s="98">
        <v>1248.0191102907781</v>
      </c>
      <c r="W194" s="98">
        <v>1296.3757463320794</v>
      </c>
      <c r="DA194" s="63" t="s">
        <v>2568</v>
      </c>
    </row>
    <row r="195" spans="1:105" ht="12" customHeight="1" x14ac:dyDescent="0.25">
      <c r="A195" s="100" t="s">
        <v>50</v>
      </c>
      <c r="B195" s="101">
        <v>234.04950287941736</v>
      </c>
      <c r="C195" s="101">
        <v>204.4073101457837</v>
      </c>
      <c r="D195" s="101">
        <v>194.57534381504499</v>
      </c>
      <c r="E195" s="101">
        <v>213.75905535461646</v>
      </c>
      <c r="F195" s="101">
        <v>214.28639958027904</v>
      </c>
      <c r="G195" s="101">
        <v>193.61864153485052</v>
      </c>
      <c r="H195" s="101">
        <v>182.92751027458959</v>
      </c>
      <c r="I195" s="101">
        <v>232.35216903256091</v>
      </c>
      <c r="J195" s="101">
        <v>205.19569199974595</v>
      </c>
      <c r="K195" s="101">
        <v>192.75037009213443</v>
      </c>
      <c r="L195" s="101">
        <v>440.27796872548839</v>
      </c>
      <c r="M195" s="101">
        <v>212.65560364847914</v>
      </c>
      <c r="N195" s="101">
        <v>267.86072330938782</v>
      </c>
      <c r="O195" s="101">
        <v>285.24449419887094</v>
      </c>
      <c r="P195" s="101">
        <v>208.9566698549678</v>
      </c>
      <c r="Q195" s="101">
        <v>240.41304519218269</v>
      </c>
      <c r="R195" s="101">
        <v>228.77579229299943</v>
      </c>
      <c r="S195" s="101">
        <v>275.38582651849038</v>
      </c>
      <c r="T195" s="101">
        <v>285.59430797511845</v>
      </c>
      <c r="U195" s="101">
        <v>254.83310706326347</v>
      </c>
      <c r="V195" s="101">
        <v>273.25232694263315</v>
      </c>
      <c r="W195" s="101">
        <v>290.97164607414788</v>
      </c>
      <c r="DA195" s="131" t="s">
        <v>2569</v>
      </c>
    </row>
    <row r="196" spans="1:105" ht="12" customHeight="1" x14ac:dyDescent="0.25">
      <c r="A196" s="103" t="s">
        <v>52</v>
      </c>
      <c r="B196" s="104">
        <v>652.98652902167044</v>
      </c>
      <c r="C196" s="104">
        <v>660.8020402191529</v>
      </c>
      <c r="D196" s="104">
        <v>707.58056179106791</v>
      </c>
      <c r="E196" s="104">
        <v>676.62420530968836</v>
      </c>
      <c r="F196" s="104">
        <v>703.58333994746067</v>
      </c>
      <c r="G196" s="104">
        <v>711.69329904747622</v>
      </c>
      <c r="H196" s="104">
        <v>711.97196626149605</v>
      </c>
      <c r="I196" s="104">
        <v>707.49055049874403</v>
      </c>
      <c r="J196" s="104">
        <v>690.91553766216919</v>
      </c>
      <c r="K196" s="104">
        <v>723.17163522552141</v>
      </c>
      <c r="L196" s="104">
        <v>536.52358479662087</v>
      </c>
      <c r="M196" s="104">
        <v>849.94943528866838</v>
      </c>
      <c r="N196" s="104">
        <v>789.43898608556606</v>
      </c>
      <c r="O196" s="104">
        <v>794.02986131960927</v>
      </c>
      <c r="P196" s="104">
        <v>886.52294275749728</v>
      </c>
      <c r="Q196" s="104">
        <v>856.72915779103823</v>
      </c>
      <c r="R196" s="104">
        <v>895.34752570750925</v>
      </c>
      <c r="S196" s="104">
        <v>926.91518425842446</v>
      </c>
      <c r="T196" s="104">
        <v>965.66039158577723</v>
      </c>
      <c r="U196" s="104">
        <v>955.04187433974494</v>
      </c>
      <c r="V196" s="104">
        <v>974.76678334814505</v>
      </c>
      <c r="W196" s="104">
        <v>1005.4041002579314</v>
      </c>
      <c r="DA196" s="132" t="s">
        <v>2570</v>
      </c>
    </row>
    <row r="197" spans="1:105" ht="12" customHeight="1" x14ac:dyDescent="0.25">
      <c r="A197" s="106" t="s">
        <v>122</v>
      </c>
      <c r="B197" s="101">
        <v>920.54515040993158</v>
      </c>
      <c r="C197" s="101">
        <v>872.81833808395675</v>
      </c>
      <c r="D197" s="101">
        <v>872.79493220787469</v>
      </c>
      <c r="E197" s="101">
        <v>924.02218770851914</v>
      </c>
      <c r="F197" s="101">
        <v>931.76997278664396</v>
      </c>
      <c r="G197" s="101">
        <v>866.95285964739026</v>
      </c>
      <c r="H197" s="101">
        <v>904.07758631509148</v>
      </c>
      <c r="I197" s="101">
        <v>916.23699611421921</v>
      </c>
      <c r="J197" s="101">
        <v>935.8488933506859</v>
      </c>
      <c r="K197" s="101">
        <v>869.16196448163805</v>
      </c>
      <c r="L197" s="101">
        <v>956.11920305120282</v>
      </c>
      <c r="M197" s="101">
        <v>1030.5313913396492</v>
      </c>
      <c r="N197" s="101">
        <v>1102.2971193200885</v>
      </c>
      <c r="O197" s="101">
        <v>1171.4302440030158</v>
      </c>
      <c r="P197" s="101">
        <v>1056.9144518084231</v>
      </c>
      <c r="Q197" s="101">
        <v>1115.4823569014445</v>
      </c>
      <c r="R197" s="101">
        <v>1129.0032281572685</v>
      </c>
      <c r="S197" s="101">
        <v>1205.5810602567517</v>
      </c>
      <c r="T197" s="101">
        <v>1226.3945346105818</v>
      </c>
      <c r="U197" s="101">
        <v>1222.2511120927115</v>
      </c>
      <c r="V197" s="101">
        <v>1286.6264839424339</v>
      </c>
      <c r="W197" s="101">
        <v>1259.6848972342707</v>
      </c>
      <c r="DA197" s="131" t="s">
        <v>2571</v>
      </c>
    </row>
    <row r="198" spans="1:105" ht="12" customHeight="1" x14ac:dyDescent="0.25">
      <c r="A198" s="107" t="s">
        <v>121</v>
      </c>
      <c r="B198" s="104">
        <v>920.54515040993192</v>
      </c>
      <c r="C198" s="104">
        <v>872.79794964034033</v>
      </c>
      <c r="D198" s="104">
        <v>872.76487650821957</v>
      </c>
      <c r="E198" s="104">
        <v>923.99987630732301</v>
      </c>
      <c r="F198" s="104">
        <v>931.76076431976287</v>
      </c>
      <c r="G198" s="104">
        <v>866.99193971947921</v>
      </c>
      <c r="H198" s="104">
        <v>904.1688614556532</v>
      </c>
      <c r="I198" s="104">
        <v>916.28637346224696</v>
      </c>
      <c r="J198" s="104">
        <v>935.85202153383307</v>
      </c>
      <c r="K198" s="104">
        <v>869.18326150435769</v>
      </c>
      <c r="L198" s="104">
        <v>955.83307299550586</v>
      </c>
      <c r="M198" s="104">
        <v>1030.5472659619052</v>
      </c>
      <c r="N198" s="104">
        <v>1102.2812636084655</v>
      </c>
      <c r="O198" s="104">
        <v>1171.4851170213344</v>
      </c>
      <c r="P198" s="104">
        <v>1056.97303286544</v>
      </c>
      <c r="Q198" s="104">
        <v>1115.560312125815</v>
      </c>
      <c r="R198" s="104">
        <v>1129.1169202362628</v>
      </c>
      <c r="S198" s="104">
        <v>1205.7205256364009</v>
      </c>
      <c r="T198" s="104">
        <v>1226.7035391354473</v>
      </c>
      <c r="U198" s="104">
        <v>1222.6020564602738</v>
      </c>
      <c r="V198" s="104">
        <v>1286.6865305517856</v>
      </c>
      <c r="W198" s="104">
        <v>1259.6764072729966</v>
      </c>
      <c r="DA198" s="132" t="s">
        <v>2572</v>
      </c>
    </row>
    <row r="199" spans="1:105" ht="12" customHeight="1" x14ac:dyDescent="0.25">
      <c r="A199" s="108" t="s">
        <v>53</v>
      </c>
      <c r="B199" s="98">
        <v>243.022836653019</v>
      </c>
      <c r="C199" s="98">
        <v>206.23570477812865</v>
      </c>
      <c r="D199" s="98">
        <v>188.14384889382328</v>
      </c>
      <c r="E199" s="98">
        <v>221.8882146586439</v>
      </c>
      <c r="F199" s="98">
        <v>217.56403839499924</v>
      </c>
      <c r="G199" s="98">
        <v>185.31260409888426</v>
      </c>
      <c r="H199" s="98">
        <v>184.73284162142409</v>
      </c>
      <c r="I199" s="98">
        <v>226.53835180559966</v>
      </c>
      <c r="J199" s="98">
        <v>214.48697651095023</v>
      </c>
      <c r="K199" s="98">
        <v>182.59868654052445</v>
      </c>
      <c r="L199" s="98">
        <v>430.81671666188049</v>
      </c>
      <c r="M199" s="98">
        <v>205.81712940908301</v>
      </c>
      <c r="N199" s="98">
        <v>279.26339785556382</v>
      </c>
      <c r="O199" s="98">
        <v>309.52963978769412</v>
      </c>
      <c r="P199" s="98">
        <v>201.34691668778208</v>
      </c>
      <c r="Q199" s="98">
        <v>244.6726143491789</v>
      </c>
      <c r="R199" s="98">
        <v>229.89035787106423</v>
      </c>
      <c r="S199" s="98">
        <v>276.32048423909424</v>
      </c>
      <c r="T199" s="98">
        <v>280.10044369633698</v>
      </c>
      <c r="U199" s="98">
        <v>257.78798104033598</v>
      </c>
      <c r="V199" s="98">
        <v>281.91918447323297</v>
      </c>
      <c r="W199" s="98">
        <v>282.74987764078082</v>
      </c>
      <c r="DA199" s="63" t="s">
        <v>2573</v>
      </c>
    </row>
    <row r="200" spans="1:105" ht="12" customHeight="1" x14ac:dyDescent="0.25">
      <c r="A200" s="108" t="s">
        <v>52</v>
      </c>
      <c r="B200" s="98">
        <v>677.52231375691292</v>
      </c>
      <c r="C200" s="98">
        <v>666.56224486221163</v>
      </c>
      <c r="D200" s="98">
        <v>684.62102761439633</v>
      </c>
      <c r="E200" s="98">
        <v>702.11166164867927</v>
      </c>
      <c r="F200" s="98">
        <v>714.19672592476354</v>
      </c>
      <c r="G200" s="98">
        <v>681.67933562059488</v>
      </c>
      <c r="H200" s="98">
        <v>719.43601983422911</v>
      </c>
      <c r="I200" s="98">
        <v>689.74802165664732</v>
      </c>
      <c r="J200" s="98">
        <v>721.36504502288301</v>
      </c>
      <c r="K200" s="98">
        <v>686.58457496383312</v>
      </c>
      <c r="L200" s="98">
        <v>525.01635633362548</v>
      </c>
      <c r="M200" s="98">
        <v>824.73013655282227</v>
      </c>
      <c r="N200" s="98">
        <v>823.01786575290168</v>
      </c>
      <c r="O200" s="98">
        <v>861.95547723364052</v>
      </c>
      <c r="P200" s="98">
        <v>855.62611617765799</v>
      </c>
      <c r="Q200" s="98">
        <v>870.88769777663617</v>
      </c>
      <c r="R200" s="98">
        <v>899.22656236519845</v>
      </c>
      <c r="S200" s="98">
        <v>929.40004139730661</v>
      </c>
      <c r="T200" s="98">
        <v>946.60309543911035</v>
      </c>
      <c r="U200" s="98">
        <v>964.81407541993792</v>
      </c>
      <c r="V200" s="98">
        <v>1004.7673460785525</v>
      </c>
      <c r="W200" s="98">
        <v>976.92652963221576</v>
      </c>
      <c r="DA200" s="63" t="s">
        <v>2574</v>
      </c>
    </row>
    <row r="201" spans="1:105" ht="12" customHeight="1" x14ac:dyDescent="0.25">
      <c r="A201" s="121" t="s">
        <v>54</v>
      </c>
      <c r="B201" s="122">
        <v>565.75894756135142</v>
      </c>
      <c r="C201" s="122">
        <v>566.89712351173273</v>
      </c>
      <c r="D201" s="122">
        <v>573.59478435991969</v>
      </c>
      <c r="E201" s="122">
        <v>553.62894532219741</v>
      </c>
      <c r="F201" s="122">
        <v>498.67529387458626</v>
      </c>
      <c r="G201" s="122">
        <v>515.05335161472601</v>
      </c>
      <c r="H201" s="122">
        <v>525.38104803499959</v>
      </c>
      <c r="I201" s="122">
        <v>552.51914177602396</v>
      </c>
      <c r="J201" s="122">
        <v>557.64458573447109</v>
      </c>
      <c r="K201" s="122">
        <v>466.08797628621755</v>
      </c>
      <c r="L201" s="122">
        <v>579.23295646877364</v>
      </c>
      <c r="M201" s="122">
        <v>575.25404634651932</v>
      </c>
      <c r="N201" s="122">
        <v>606.59079331933299</v>
      </c>
      <c r="O201" s="122">
        <v>623.35947135006018</v>
      </c>
      <c r="P201" s="122">
        <v>551.57188643423819</v>
      </c>
      <c r="Q201" s="122">
        <v>576.86655080347794</v>
      </c>
      <c r="R201" s="122">
        <v>558.63355787590115</v>
      </c>
      <c r="S201" s="122">
        <v>595.28058104158731</v>
      </c>
      <c r="T201" s="122">
        <v>596.39105564829447</v>
      </c>
      <c r="U201" s="122">
        <v>588.70699846186824</v>
      </c>
      <c r="V201" s="122">
        <v>618.9107956487062</v>
      </c>
      <c r="W201" s="122">
        <v>585.74780214764928</v>
      </c>
      <c r="DA201" s="130" t="s">
        <v>2575</v>
      </c>
    </row>
    <row r="202" spans="1:105" ht="12" customHeight="1" x14ac:dyDescent="0.25">
      <c r="A202" s="97" t="s">
        <v>50</v>
      </c>
      <c r="B202" s="98">
        <v>576.71549396476348</v>
      </c>
      <c r="C202" s="98">
        <v>555.32091762989421</v>
      </c>
      <c r="D202" s="98">
        <v>569.33003292293733</v>
      </c>
      <c r="E202" s="98">
        <v>537.50728787781929</v>
      </c>
      <c r="F202" s="98">
        <v>529.80080867084735</v>
      </c>
      <c r="G202" s="98">
        <v>517.90487911972627</v>
      </c>
      <c r="H202" s="98">
        <v>519.4757172176619</v>
      </c>
      <c r="I202" s="98">
        <v>553.47582758059787</v>
      </c>
      <c r="J202" s="98">
        <v>524.55583742707938</v>
      </c>
      <c r="K202" s="98">
        <v>536.15937506757302</v>
      </c>
      <c r="L202" s="98">
        <v>556.70870055749367</v>
      </c>
      <c r="M202" s="98">
        <v>589.04600044196388</v>
      </c>
      <c r="N202" s="98">
        <v>585.96981162982911</v>
      </c>
      <c r="O202" s="98">
        <v>590.44967866415425</v>
      </c>
      <c r="P202" s="98">
        <v>593.86309706489897</v>
      </c>
      <c r="Q202" s="98">
        <v>588.54100989656581</v>
      </c>
      <c r="R202" s="98">
        <v>544.35182416401892</v>
      </c>
      <c r="S202" s="98">
        <v>592.63233597787803</v>
      </c>
      <c r="T202" s="98">
        <v>595.4440963368146</v>
      </c>
      <c r="U202" s="98">
        <v>586.48707315904198</v>
      </c>
      <c r="V202" s="98">
        <v>624.75301235205438</v>
      </c>
      <c r="W202" s="98">
        <v>573.27484237900637</v>
      </c>
      <c r="DA202" s="63" t="s">
        <v>2576</v>
      </c>
    </row>
    <row r="203" spans="1:105" ht="12" customHeight="1" x14ac:dyDescent="0.25">
      <c r="A203" s="109" t="s">
        <v>120</v>
      </c>
      <c r="B203" s="33">
        <v>556.4514315660856</v>
      </c>
      <c r="C203" s="33">
        <v>576.55353245222955</v>
      </c>
      <c r="D203" s="33">
        <v>577.16421867132556</v>
      </c>
      <c r="E203" s="33">
        <v>567.11926979459565</v>
      </c>
      <c r="F203" s="33">
        <v>471.89235600654644</v>
      </c>
      <c r="G203" s="33">
        <v>512.64117922669584</v>
      </c>
      <c r="H203" s="33">
        <v>530.036749327601</v>
      </c>
      <c r="I203" s="33">
        <v>551.79895650307492</v>
      </c>
      <c r="J203" s="33">
        <v>580.89358967195642</v>
      </c>
      <c r="K203" s="33">
        <v>419.85716869779316</v>
      </c>
      <c r="L203" s="33">
        <v>593.12102204362918</v>
      </c>
      <c r="M203" s="33">
        <v>567.19076229518282</v>
      </c>
      <c r="N203" s="33">
        <v>617.91993413912166</v>
      </c>
      <c r="O203" s="33">
        <v>640.8623840775731</v>
      </c>
      <c r="P203" s="33">
        <v>529.64636431156464</v>
      </c>
      <c r="Q203" s="33">
        <v>571.12160958664049</v>
      </c>
      <c r="R203" s="33">
        <v>564.99263870935795</v>
      </c>
      <c r="S203" s="33">
        <v>596.36720603589163</v>
      </c>
      <c r="T203" s="33">
        <v>596.75444939446402</v>
      </c>
      <c r="U203" s="33">
        <v>589.50769787873742</v>
      </c>
      <c r="V203" s="33">
        <v>616.92462171381544</v>
      </c>
      <c r="W203" s="33">
        <v>589.77451529689074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136.06297955063957</v>
      </c>
      <c r="C205" s="117">
        <f t="shared" si="88"/>
        <v>129.94508796067095</v>
      </c>
      <c r="D205" s="117">
        <f t="shared" si="88"/>
        <v>131.67111914925232</v>
      </c>
      <c r="E205" s="117">
        <f t="shared" si="88"/>
        <v>123.53147020280571</v>
      </c>
      <c r="F205" s="117">
        <f t="shared" si="88"/>
        <v>122.99406614941014</v>
      </c>
      <c r="G205" s="117">
        <f t="shared" si="88"/>
        <v>118.33503389743655</v>
      </c>
      <c r="H205" s="117">
        <f t="shared" si="88"/>
        <v>112.4212480094064</v>
      </c>
      <c r="I205" s="117">
        <f t="shared" si="88"/>
        <v>115.04703968041059</v>
      </c>
      <c r="J205" s="117">
        <f t="shared" si="88"/>
        <v>103.67381428232774</v>
      </c>
      <c r="K205" s="117">
        <f t="shared" si="88"/>
        <v>101.26602542840921</v>
      </c>
      <c r="L205" s="117">
        <f t="shared" si="88"/>
        <v>99.951684588981536</v>
      </c>
      <c r="M205" s="117">
        <f t="shared" si="88"/>
        <v>101.16552940213448</v>
      </c>
      <c r="N205" s="117">
        <f t="shared" si="88"/>
        <v>94.588440214455304</v>
      </c>
      <c r="O205" s="117">
        <f t="shared" si="88"/>
        <v>91.708909701371709</v>
      </c>
      <c r="P205" s="117">
        <f t="shared" si="88"/>
        <v>89.936481986585804</v>
      </c>
      <c r="Q205" s="117">
        <f t="shared" si="88"/>
        <v>85.702440760540526</v>
      </c>
      <c r="R205" s="117">
        <f t="shared" ref="R205:V205" si="89">R206+R208+R210+R219</f>
        <v>75.45971632200316</v>
      </c>
      <c r="S205" s="117">
        <f t="shared" si="89"/>
        <v>77.243300274600273</v>
      </c>
      <c r="T205" s="117">
        <f t="shared" si="89"/>
        <v>74.374624902216738</v>
      </c>
      <c r="U205" s="117">
        <f t="shared" si="89"/>
        <v>69.583307364219081</v>
      </c>
      <c r="V205" s="117">
        <f t="shared" si="89"/>
        <v>70.325256545347003</v>
      </c>
      <c r="W205" s="117">
        <f t="shared" ref="W205" si="90">W206+W208+W210+W219</f>
        <v>63.812162944475972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38.085009969742224</v>
      </c>
      <c r="C210" s="122">
        <v>36.677895157587926</v>
      </c>
      <c r="D210" s="122">
        <v>36.05443135643231</v>
      </c>
      <c r="E210" s="122">
        <v>33.428396935390943</v>
      </c>
      <c r="F210" s="122">
        <v>32.985216546140791</v>
      </c>
      <c r="G210" s="122">
        <v>31.290686181021002</v>
      </c>
      <c r="H210" s="122">
        <v>28.581709801170863</v>
      </c>
      <c r="I210" s="122">
        <v>28.093676652912425</v>
      </c>
      <c r="J210" s="122">
        <v>24.502213437207477</v>
      </c>
      <c r="K210" s="122">
        <v>23.334966260813108</v>
      </c>
      <c r="L210" s="122">
        <v>22.331589445950797</v>
      </c>
      <c r="M210" s="122">
        <v>21.741813675901259</v>
      </c>
      <c r="N210" s="122">
        <v>18.670451836391013</v>
      </c>
      <c r="O210" s="122">
        <v>16.818455172573895</v>
      </c>
      <c r="P210" s="122">
        <v>15.869464580830641</v>
      </c>
      <c r="Q210" s="122">
        <v>14.804011902417031</v>
      </c>
      <c r="R210" s="122">
        <v>14.211179263925439</v>
      </c>
      <c r="S210" s="122">
        <v>14.29172212789512</v>
      </c>
      <c r="T210" s="122">
        <v>14.114361023442591</v>
      </c>
      <c r="U210" s="122">
        <v>12.88957280007854</v>
      </c>
      <c r="V210" s="122">
        <v>12.574751478688835</v>
      </c>
      <c r="W210" s="122">
        <v>12.895443928346758</v>
      </c>
      <c r="DA210" s="130" t="s">
        <v>2734</v>
      </c>
    </row>
    <row r="211" spans="1:105" ht="12" customHeight="1" x14ac:dyDescent="0.25">
      <c r="A211" s="97" t="s">
        <v>124</v>
      </c>
      <c r="B211" s="98">
        <v>332.73637637088672</v>
      </c>
      <c r="C211" s="98">
        <v>322.89066879407977</v>
      </c>
      <c r="D211" s="98">
        <v>335.04205042527741</v>
      </c>
      <c r="E211" s="98">
        <v>328.902585809718</v>
      </c>
      <c r="F211" s="98">
        <v>336.9504705834118</v>
      </c>
      <c r="G211" s="98">
        <v>329.99359483492333</v>
      </c>
      <c r="H211" s="98">
        <v>323.31918958605632</v>
      </c>
      <c r="I211" s="98">
        <v>337.87661500596278</v>
      </c>
      <c r="J211" s="98">
        <v>321.5542156016499</v>
      </c>
      <c r="K211" s="98">
        <v>327.42140926352425</v>
      </c>
      <c r="L211" s="98">
        <v>347.94144398846583</v>
      </c>
      <c r="M211" s="98">
        <v>376.4133266765802</v>
      </c>
      <c r="N211" s="98">
        <v>370.83772239013689</v>
      </c>
      <c r="O211" s="98">
        <v>372.48602283705048</v>
      </c>
      <c r="P211" s="98">
        <v>372.34197002750795</v>
      </c>
      <c r="Q211" s="98">
        <v>364.82725764426596</v>
      </c>
      <c r="R211" s="98">
        <v>364.25158610435386</v>
      </c>
      <c r="S211" s="98">
        <v>378.33805712332418</v>
      </c>
      <c r="T211" s="98">
        <v>383.66159843512537</v>
      </c>
      <c r="U211" s="98">
        <v>362.16059764434362</v>
      </c>
      <c r="V211" s="98">
        <v>364.6283573150497</v>
      </c>
      <c r="W211" s="98">
        <v>370.74019365502636</v>
      </c>
      <c r="DA211" s="63" t="s">
        <v>2735</v>
      </c>
    </row>
    <row r="212" spans="1:105" ht="12" customHeight="1" x14ac:dyDescent="0.25">
      <c r="A212" s="97" t="s">
        <v>123</v>
      </c>
      <c r="B212" s="98">
        <v>87.794385660523787</v>
      </c>
      <c r="C212" s="98">
        <v>76.313744480250335</v>
      </c>
      <c r="D212" s="98">
        <v>72.26328020994282</v>
      </c>
      <c r="E212" s="98">
        <v>79.090923974343681</v>
      </c>
      <c r="F212" s="98">
        <v>78.710944758975501</v>
      </c>
      <c r="G212" s="98">
        <v>70.474375516811747</v>
      </c>
      <c r="H212" s="98">
        <v>65.961420339314728</v>
      </c>
      <c r="I212" s="98">
        <v>83.296172864765822</v>
      </c>
      <c r="J212" s="98">
        <v>73.427130288161365</v>
      </c>
      <c r="K212" s="98">
        <v>68.624557173972121</v>
      </c>
      <c r="L212" s="98">
        <v>155.83718030768316</v>
      </c>
      <c r="M212" s="98">
        <v>74.856677179533975</v>
      </c>
      <c r="N212" s="98">
        <v>94.081237480209651</v>
      </c>
      <c r="O212" s="98">
        <v>99.926523561494434</v>
      </c>
      <c r="P212" s="98">
        <v>71.575684892105485</v>
      </c>
      <c r="Q212" s="98">
        <v>80.868015330631678</v>
      </c>
      <c r="R212" s="98">
        <v>74.535042427011604</v>
      </c>
      <c r="S212" s="98">
        <v>85.858285335542249</v>
      </c>
      <c r="T212" s="98">
        <v>85.429199679541782</v>
      </c>
      <c r="U212" s="98">
        <v>74.899555751956868</v>
      </c>
      <c r="V212" s="98">
        <v>79.995520691700079</v>
      </c>
      <c r="W212" s="98">
        <v>83.622964674617208</v>
      </c>
      <c r="DA212" s="63" t="s">
        <v>2736</v>
      </c>
    </row>
    <row r="213" spans="1:105" ht="12" customHeight="1" x14ac:dyDescent="0.25">
      <c r="A213" s="100" t="s">
        <v>50</v>
      </c>
      <c r="B213" s="101">
        <v>87.794385660523787</v>
      </c>
      <c r="C213" s="101">
        <v>76.313744480250335</v>
      </c>
      <c r="D213" s="101">
        <v>72.26328020994282</v>
      </c>
      <c r="E213" s="101">
        <v>79.090923974343681</v>
      </c>
      <c r="F213" s="101">
        <v>78.710944758975501</v>
      </c>
      <c r="G213" s="101">
        <v>70.474375516811747</v>
      </c>
      <c r="H213" s="101">
        <v>65.961420339314728</v>
      </c>
      <c r="I213" s="101">
        <v>83.296172864765822</v>
      </c>
      <c r="J213" s="101">
        <v>73.427130288161365</v>
      </c>
      <c r="K213" s="101">
        <v>68.624557173972121</v>
      </c>
      <c r="L213" s="101">
        <v>155.83718030768316</v>
      </c>
      <c r="M213" s="101">
        <v>74.856677179533975</v>
      </c>
      <c r="N213" s="101">
        <v>94.081237480209651</v>
      </c>
      <c r="O213" s="101">
        <v>99.926523561494434</v>
      </c>
      <c r="P213" s="101">
        <v>71.575684892105485</v>
      </c>
      <c r="Q213" s="101">
        <v>80.868015330631678</v>
      </c>
      <c r="R213" s="101">
        <v>74.535042427011604</v>
      </c>
      <c r="S213" s="101">
        <v>85.858285335542249</v>
      </c>
      <c r="T213" s="101">
        <v>85.429199679541782</v>
      </c>
      <c r="U213" s="101">
        <v>74.899555751956868</v>
      </c>
      <c r="V213" s="101">
        <v>79.995520691700079</v>
      </c>
      <c r="W213" s="101">
        <v>83.622964674617208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97.977969580897337</v>
      </c>
      <c r="C219" s="122">
        <v>93.267192803083006</v>
      </c>
      <c r="D219" s="122">
        <v>95.616687792820017</v>
      </c>
      <c r="E219" s="122">
        <v>90.103073267414771</v>
      </c>
      <c r="F219" s="122">
        <v>90.008849603269354</v>
      </c>
      <c r="G219" s="122">
        <v>87.044347716415544</v>
      </c>
      <c r="H219" s="122">
        <v>83.839538208235538</v>
      </c>
      <c r="I219" s="122">
        <v>86.95336302749817</v>
      </c>
      <c r="J219" s="122">
        <v>79.171600845120267</v>
      </c>
      <c r="K219" s="122">
        <v>77.931059167596104</v>
      </c>
      <c r="L219" s="122">
        <v>77.620095143030738</v>
      </c>
      <c r="M219" s="122">
        <v>79.423715726233226</v>
      </c>
      <c r="N219" s="122">
        <v>75.917988378064294</v>
      </c>
      <c r="O219" s="122">
        <v>74.890454528797818</v>
      </c>
      <c r="P219" s="122">
        <v>74.067017405755166</v>
      </c>
      <c r="Q219" s="122">
        <v>70.898428858123495</v>
      </c>
      <c r="R219" s="122">
        <v>61.248537058077716</v>
      </c>
      <c r="S219" s="122">
        <v>62.951578146705153</v>
      </c>
      <c r="T219" s="122">
        <v>60.260263878774147</v>
      </c>
      <c r="U219" s="122">
        <v>56.693734564140534</v>
      </c>
      <c r="V219" s="122">
        <v>57.750505066658171</v>
      </c>
      <c r="W219" s="122">
        <v>50.916719016129214</v>
      </c>
      <c r="DA219" s="130" t="s">
        <v>2743</v>
      </c>
    </row>
    <row r="220" spans="1:105" ht="12" customHeight="1" x14ac:dyDescent="0.25">
      <c r="A220" s="97" t="s">
        <v>50</v>
      </c>
      <c r="B220" s="98">
        <v>213.31488340100051</v>
      </c>
      <c r="C220" s="98">
        <v>205.07689686208136</v>
      </c>
      <c r="D220" s="98">
        <v>209.85927389697625</v>
      </c>
      <c r="E220" s="98">
        <v>197.78105276116844</v>
      </c>
      <c r="F220" s="98">
        <v>194.61170511988331</v>
      </c>
      <c r="G220" s="98">
        <v>189.94302647578695</v>
      </c>
      <c r="H220" s="98">
        <v>190.18231614358862</v>
      </c>
      <c r="I220" s="98">
        <v>202.46120690181246</v>
      </c>
      <c r="J220" s="98">
        <v>191.85123135753301</v>
      </c>
      <c r="K220" s="98">
        <v>196.05009297295251</v>
      </c>
      <c r="L220" s="98">
        <v>203.50766943738765</v>
      </c>
      <c r="M220" s="98">
        <v>215.27509271006454</v>
      </c>
      <c r="N220" s="98">
        <v>214.10176357781702</v>
      </c>
      <c r="O220" s="98">
        <v>215.70297933913085</v>
      </c>
      <c r="P220" s="98">
        <v>216.93174903521839</v>
      </c>
      <c r="Q220" s="98">
        <v>214.97315063987227</v>
      </c>
      <c r="R220" s="98">
        <v>198.80541350217146</v>
      </c>
      <c r="S220" s="98">
        <v>216.37268198067713</v>
      </c>
      <c r="T220" s="98">
        <v>217.29108401184129</v>
      </c>
      <c r="U220" s="98">
        <v>213.87613437498879</v>
      </c>
      <c r="V220" s="98">
        <v>227.62030317462714</v>
      </c>
      <c r="W220" s="98">
        <v>208.63398476154285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148.86507164721564</v>
      </c>
      <c r="C223" s="118">
        <f t="shared" si="93"/>
        <v>157.3140760549563</v>
      </c>
      <c r="D223" s="118">
        <f t="shared" si="93"/>
        <v>147.20885697117407</v>
      </c>
      <c r="E223" s="118">
        <f t="shared" si="93"/>
        <v>158.9178773759202</v>
      </c>
      <c r="F223" s="118">
        <f t="shared" si="93"/>
        <v>164.82578872765012</v>
      </c>
      <c r="G223" s="118">
        <f t="shared" si="93"/>
        <v>148.52749236827285</v>
      </c>
      <c r="H223" s="118">
        <f t="shared" si="93"/>
        <v>148.08455059429153</v>
      </c>
      <c r="I223" s="118">
        <f t="shared" si="93"/>
        <v>133.82317863677753</v>
      </c>
      <c r="J223" s="118">
        <f t="shared" si="93"/>
        <v>147.34128349824627</v>
      </c>
      <c r="K223" s="118">
        <f t="shared" si="93"/>
        <v>137.10627614860186</v>
      </c>
      <c r="L223" s="118">
        <f t="shared" si="93"/>
        <v>152.8290064120381</v>
      </c>
      <c r="M223" s="118">
        <f t="shared" si="93"/>
        <v>121.02967529618718</v>
      </c>
      <c r="N223" s="118">
        <f t="shared" si="93"/>
        <v>141.29036417836468</v>
      </c>
      <c r="O223" s="118">
        <f t="shared" si="93"/>
        <v>152.41570080734036</v>
      </c>
      <c r="P223" s="118">
        <f t="shared" si="93"/>
        <v>114.26045705846353</v>
      </c>
      <c r="Q223" s="118">
        <f t="shared" si="93"/>
        <v>121.56709814866473</v>
      </c>
      <c r="R223" s="118">
        <f t="shared" ref="R223:V223" si="94">R224+R226+R228+R237</f>
        <v>131.68279421704941</v>
      </c>
      <c r="S223" s="118">
        <f t="shared" si="94"/>
        <v>128.96689812159218</v>
      </c>
      <c r="T223" s="118">
        <f t="shared" si="94"/>
        <v>122.39126207960454</v>
      </c>
      <c r="U223" s="118">
        <f t="shared" si="94"/>
        <v>121.67659961301888</v>
      </c>
      <c r="V223" s="118">
        <f t="shared" si="94"/>
        <v>109.95429631096769</v>
      </c>
      <c r="W223" s="118">
        <f t="shared" ref="W223" si="95">W224+W226+W228+W237</f>
        <v>128.49749186328603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122.46574326954432</v>
      </c>
      <c r="C224" s="123">
        <f t="shared" si="96"/>
        <v>131.68626676099942</v>
      </c>
      <c r="D224" s="123">
        <f t="shared" si="96"/>
        <v>121.98089298721271</v>
      </c>
      <c r="E224" s="123">
        <f t="shared" si="96"/>
        <v>131.20629783286296</v>
      </c>
      <c r="F224" s="123">
        <f t="shared" si="96"/>
        <v>140.43527153873052</v>
      </c>
      <c r="G224" s="123">
        <f t="shared" si="96"/>
        <v>124.78532187995754</v>
      </c>
      <c r="H224" s="123">
        <f t="shared" si="96"/>
        <v>123.73961604602464</v>
      </c>
      <c r="I224" s="123">
        <f t="shared" si="96"/>
        <v>109.96085548845112</v>
      </c>
      <c r="J224" s="123">
        <f t="shared" si="96"/>
        <v>123.51062910695018</v>
      </c>
      <c r="K224" s="123">
        <f t="shared" si="96"/>
        <v>115.57341425281868</v>
      </c>
      <c r="L224" s="123">
        <f t="shared" si="96"/>
        <v>128.72879863390574</v>
      </c>
      <c r="M224" s="123">
        <f t="shared" si="96"/>
        <v>96.246548230590378</v>
      </c>
      <c r="N224" s="123">
        <f t="shared" si="96"/>
        <v>115.44903705395313</v>
      </c>
      <c r="O224" s="123">
        <f t="shared" si="96"/>
        <v>125.70336459736988</v>
      </c>
      <c r="P224" s="123">
        <f t="shared" si="96"/>
        <v>90.422976582714426</v>
      </c>
      <c r="Q224" s="123">
        <f t="shared" si="96"/>
        <v>96.967300767931974</v>
      </c>
      <c r="R224" s="123">
        <f t="shared" si="96"/>
        <v>107.46442843210984</v>
      </c>
      <c r="S224" s="123">
        <f t="shared" si="96"/>
        <v>103.60414467417641</v>
      </c>
      <c r="T224" s="123">
        <f t="shared" si="96"/>
        <v>97.122355456437234</v>
      </c>
      <c r="U224" s="123">
        <f t="shared" si="96"/>
        <v>96.968256421817443</v>
      </c>
      <c r="V224" s="123">
        <f t="shared" si="96"/>
        <v>84.277074188069619</v>
      </c>
      <c r="W224" s="123">
        <f t="shared" si="96"/>
        <v>103.99480779070466</v>
      </c>
      <c r="DA224" s="130" t="s">
        <v>2898</v>
      </c>
    </row>
    <row r="225" spans="1:105" ht="12" customHeight="1" x14ac:dyDescent="0.25">
      <c r="A225" s="97" t="s">
        <v>53</v>
      </c>
      <c r="B225" s="99">
        <v>122.46574326954432</v>
      </c>
      <c r="C225" s="99">
        <v>131.68626676099942</v>
      </c>
      <c r="D225" s="99">
        <v>121.98089298721271</v>
      </c>
      <c r="E225" s="99">
        <v>131.20629783286296</v>
      </c>
      <c r="F225" s="99">
        <v>140.43527153873052</v>
      </c>
      <c r="G225" s="99">
        <v>124.78532187995754</v>
      </c>
      <c r="H225" s="99">
        <v>123.73961604602464</v>
      </c>
      <c r="I225" s="99">
        <v>109.96085548845112</v>
      </c>
      <c r="J225" s="99">
        <v>123.51062910695018</v>
      </c>
      <c r="K225" s="99">
        <v>115.57341425281868</v>
      </c>
      <c r="L225" s="99">
        <v>128.72879863390574</v>
      </c>
      <c r="M225" s="99">
        <v>96.246548230590378</v>
      </c>
      <c r="N225" s="99">
        <v>115.44903705395313</v>
      </c>
      <c r="O225" s="99">
        <v>125.70336459736988</v>
      </c>
      <c r="P225" s="99">
        <v>90.422976582714426</v>
      </c>
      <c r="Q225" s="99">
        <v>96.967300767931974</v>
      </c>
      <c r="R225" s="99">
        <v>107.46442843210984</v>
      </c>
      <c r="S225" s="99">
        <v>103.60414467417641</v>
      </c>
      <c r="T225" s="99">
        <v>97.122355456437234</v>
      </c>
      <c r="U225" s="99">
        <v>96.968256421817443</v>
      </c>
      <c r="V225" s="99">
        <v>84.277074188069619</v>
      </c>
      <c r="W225" s="99">
        <v>103.99480779070466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1.191444051297373</v>
      </c>
      <c r="C226" s="123">
        <f t="shared" si="97"/>
        <v>1.420172616646467</v>
      </c>
      <c r="D226" s="123">
        <f t="shared" si="97"/>
        <v>1.0616923157018183</v>
      </c>
      <c r="E226" s="123">
        <f t="shared" si="97"/>
        <v>3.4122781682280112</v>
      </c>
      <c r="F226" s="123">
        <f t="shared" si="97"/>
        <v>0.98807351084651573</v>
      </c>
      <c r="G226" s="123">
        <f t="shared" si="97"/>
        <v>1.3155480798673007</v>
      </c>
      <c r="H226" s="123">
        <f t="shared" si="97"/>
        <v>1.6056875305683869</v>
      </c>
      <c r="I226" s="123">
        <f t="shared" si="97"/>
        <v>0.71052400624757828</v>
      </c>
      <c r="J226" s="123">
        <f t="shared" si="97"/>
        <v>0.73195883683057528</v>
      </c>
      <c r="K226" s="123">
        <f t="shared" si="97"/>
        <v>0.88067242758629194</v>
      </c>
      <c r="L226" s="123">
        <f t="shared" si="97"/>
        <v>0.81867265416704793</v>
      </c>
      <c r="M226" s="123">
        <f t="shared" si="97"/>
        <v>0.78461118614003089</v>
      </c>
      <c r="N226" s="123">
        <f t="shared" si="97"/>
        <v>0.73590492661278306</v>
      </c>
      <c r="O226" s="123">
        <f t="shared" si="97"/>
        <v>0.72452013351358624</v>
      </c>
      <c r="P226" s="123">
        <f t="shared" si="97"/>
        <v>0.7494253257432294</v>
      </c>
      <c r="Q226" s="123">
        <f t="shared" si="97"/>
        <v>0.76798245049803138</v>
      </c>
      <c r="R226" s="123">
        <f t="shared" si="97"/>
        <v>0.92990096966766878</v>
      </c>
      <c r="S226" s="123">
        <f t="shared" si="97"/>
        <v>0.9235555606840512</v>
      </c>
      <c r="T226" s="123">
        <f t="shared" si="97"/>
        <v>0.9727800150330127</v>
      </c>
      <c r="U226" s="123">
        <f t="shared" si="97"/>
        <v>1.0364525160942708</v>
      </c>
      <c r="V226" s="123">
        <f t="shared" si="97"/>
        <v>1.2229714676459844</v>
      </c>
      <c r="W226" s="123">
        <f t="shared" si="97"/>
        <v>1.2521131593961612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1.191444051297373</v>
      </c>
      <c r="C227" s="99">
        <f>RES_hhdet_fecs!C165</f>
        <v>1.420172616646467</v>
      </c>
      <c r="D227" s="99">
        <f>RES_hhdet_fecs!D165</f>
        <v>1.0616923157018183</v>
      </c>
      <c r="E227" s="99">
        <f>RES_hhdet_fecs!E165</f>
        <v>3.4122781682280112</v>
      </c>
      <c r="F227" s="99">
        <f>RES_hhdet_fecs!F165</f>
        <v>0.98807351084651573</v>
      </c>
      <c r="G227" s="99">
        <f>RES_hhdet_fecs!G165</f>
        <v>1.3155480798673007</v>
      </c>
      <c r="H227" s="99">
        <f>RES_hhdet_fecs!H165</f>
        <v>1.6056875305683869</v>
      </c>
      <c r="I227" s="99">
        <f>RES_hhdet_fecs!I165</f>
        <v>0.71052400624757828</v>
      </c>
      <c r="J227" s="99">
        <f>RES_hhdet_fecs!J165</f>
        <v>0.73195883683057528</v>
      </c>
      <c r="K227" s="99">
        <f>RES_hhdet_fecs!K165</f>
        <v>0.88067242758629194</v>
      </c>
      <c r="L227" s="99">
        <f>RES_hhdet_fecs!L165</f>
        <v>0.81867265416704793</v>
      </c>
      <c r="M227" s="99">
        <f>RES_hhdet_fecs!M165</f>
        <v>0.78461118614003089</v>
      </c>
      <c r="N227" s="99">
        <f>RES_hhdet_fecs!N165</f>
        <v>0.73590492661278306</v>
      </c>
      <c r="O227" s="99">
        <f>RES_hhdet_fecs!O165</f>
        <v>0.72452013351358624</v>
      </c>
      <c r="P227" s="99">
        <f>RES_hhdet_fecs!P165</f>
        <v>0.7494253257432294</v>
      </c>
      <c r="Q227" s="99">
        <f>RES_hhdet_fecs!Q165</f>
        <v>0.76798245049803138</v>
      </c>
      <c r="R227" s="99">
        <f>RES_hhdet_fecs!R165</f>
        <v>0.92990096966766878</v>
      </c>
      <c r="S227" s="99">
        <f>RES_hhdet_fecs!S165</f>
        <v>0.9235555606840512</v>
      </c>
      <c r="T227" s="99">
        <f>RES_hhdet_fecs!T165</f>
        <v>0.9727800150330127</v>
      </c>
      <c r="U227" s="99">
        <f>RES_hhdet_fecs!U165</f>
        <v>1.0364525160942708</v>
      </c>
      <c r="V227" s="99">
        <f>RES_hhdet_fecs!V165</f>
        <v>1.2229714676459844</v>
      </c>
      <c r="W227" s="99">
        <f>RES_hhdet_fecs!W165</f>
        <v>1.2521131593961612</v>
      </c>
      <c r="DA227" s="63" t="s">
        <v>2901</v>
      </c>
    </row>
    <row r="228" spans="1:105" ht="12" customHeight="1" x14ac:dyDescent="0.25">
      <c r="A228" s="121" t="s">
        <v>55</v>
      </c>
      <c r="B228" s="123">
        <v>15.66377875347465</v>
      </c>
      <c r="C228" s="123">
        <v>14.755262965499716</v>
      </c>
      <c r="D228" s="123">
        <v>14.660114372702704</v>
      </c>
      <c r="E228" s="123">
        <v>15.214953304469319</v>
      </c>
      <c r="F228" s="123">
        <v>15.198222434520657</v>
      </c>
      <c r="G228" s="123">
        <v>14.069634769973888</v>
      </c>
      <c r="H228" s="123">
        <v>14.350972203701518</v>
      </c>
      <c r="I228" s="123">
        <v>14.416072338346929</v>
      </c>
      <c r="J228" s="123">
        <v>14.451449327543193</v>
      </c>
      <c r="K228" s="123">
        <v>13.368159345766422</v>
      </c>
      <c r="L228" s="123">
        <v>14.50471414658511</v>
      </c>
      <c r="M228" s="123">
        <v>15.328594772095911</v>
      </c>
      <c r="N228" s="123">
        <v>16.124809568649678</v>
      </c>
      <c r="O228" s="123">
        <v>16.879911253065771</v>
      </c>
      <c r="P228" s="123">
        <v>15.041307008068658</v>
      </c>
      <c r="Q228" s="123">
        <v>15.577440972561343</v>
      </c>
      <c r="R228" s="123">
        <v>15.471295543061391</v>
      </c>
      <c r="S228" s="123">
        <v>16.243029972366529</v>
      </c>
      <c r="T228" s="123">
        <v>16.230558044014728</v>
      </c>
      <c r="U228" s="123">
        <v>15.858041561652824</v>
      </c>
      <c r="V228" s="123">
        <v>16.391515709316952</v>
      </c>
      <c r="W228" s="123">
        <v>15.792286903414851</v>
      </c>
      <c r="DA228" s="130" t="s">
        <v>2902</v>
      </c>
    </row>
    <row r="229" spans="1:105" ht="12" customHeight="1" x14ac:dyDescent="0.25">
      <c r="A229" s="97" t="s">
        <v>124</v>
      </c>
      <c r="B229" s="99">
        <v>16.884446245981788</v>
      </c>
      <c r="C229" s="99">
        <v>16.311863482228517</v>
      </c>
      <c r="D229" s="99">
        <v>16.844254016665136</v>
      </c>
      <c r="E229" s="99">
        <v>16.45122009409857</v>
      </c>
      <c r="F229" s="99">
        <v>16.761277969505812</v>
      </c>
      <c r="G229" s="99">
        <v>16.341188314060833</v>
      </c>
      <c r="H229" s="99">
        <v>15.894689461428808</v>
      </c>
      <c r="I229" s="99">
        <v>16.498149551049586</v>
      </c>
      <c r="J229" s="99">
        <v>15.562637335849283</v>
      </c>
      <c r="K229" s="99">
        <v>15.735975723719688</v>
      </c>
      <c r="L229" s="99">
        <v>16.58094240745271</v>
      </c>
      <c r="M229" s="99">
        <v>17.81856144627341</v>
      </c>
      <c r="N229" s="99">
        <v>17.422579470458992</v>
      </c>
      <c r="O229" s="99">
        <v>17.366719802966585</v>
      </c>
      <c r="P229" s="99">
        <v>17.203523960971872</v>
      </c>
      <c r="Q229" s="99">
        <v>16.716585254763231</v>
      </c>
      <c r="R229" s="99">
        <v>16.561576485356113</v>
      </c>
      <c r="S229" s="99">
        <v>17.080824505999718</v>
      </c>
      <c r="T229" s="99">
        <v>17.196065483448962</v>
      </c>
      <c r="U229" s="99">
        <v>16.116725664895515</v>
      </c>
      <c r="V229" s="99">
        <v>16.110381761371205</v>
      </c>
      <c r="W229" s="99">
        <v>16.251671156467321</v>
      </c>
      <c r="DA229" s="63" t="s">
        <v>2903</v>
      </c>
    </row>
    <row r="230" spans="1:105" ht="12" customHeight="1" x14ac:dyDescent="0.25">
      <c r="A230" s="97" t="s">
        <v>123</v>
      </c>
      <c r="B230" s="99">
        <v>11.982069408088615</v>
      </c>
      <c r="C230" s="99">
        <v>11.438414115296085</v>
      </c>
      <c r="D230" s="99">
        <v>11.713948667284136</v>
      </c>
      <c r="E230" s="99">
        <v>11.643954912462521</v>
      </c>
      <c r="F230" s="99">
        <v>11.865791099058731</v>
      </c>
      <c r="G230" s="99">
        <v>11.495636326244789</v>
      </c>
      <c r="H230" s="99">
        <v>11.193610531522065</v>
      </c>
      <c r="I230" s="99">
        <v>11.914730933959435</v>
      </c>
      <c r="J230" s="99">
        <v>11.149754048039576</v>
      </c>
      <c r="K230" s="99">
        <v>11.19325797290295</v>
      </c>
      <c r="L230" s="99">
        <v>13.234289543856756</v>
      </c>
      <c r="M230" s="99">
        <v>12.683260793584163</v>
      </c>
      <c r="N230" s="99">
        <v>12.845270605996349</v>
      </c>
      <c r="O230" s="99">
        <v>13.068578557810811</v>
      </c>
      <c r="P230" s="99">
        <v>12.611641827030013</v>
      </c>
      <c r="Q230" s="99">
        <v>12.622764482073755</v>
      </c>
      <c r="R230" s="99">
        <v>12.636402206828901</v>
      </c>
      <c r="S230" s="99">
        <v>13.382305493378423</v>
      </c>
      <c r="T230" s="99">
        <v>13.660905835568668</v>
      </c>
      <c r="U230" s="99">
        <v>12.987652265686739</v>
      </c>
      <c r="V230" s="99">
        <v>13.317802237125809</v>
      </c>
      <c r="W230" s="99">
        <v>13.677214142670726</v>
      </c>
      <c r="DA230" s="63" t="s">
        <v>2904</v>
      </c>
    </row>
    <row r="231" spans="1:105" ht="12" customHeight="1" x14ac:dyDescent="0.25">
      <c r="A231" s="100" t="s">
        <v>50</v>
      </c>
      <c r="B231" s="102">
        <v>4.4550571883724155</v>
      </c>
      <c r="C231" s="102">
        <v>3.8552349203172067</v>
      </c>
      <c r="D231" s="102">
        <v>3.633039633051069</v>
      </c>
      <c r="E231" s="102">
        <v>3.9560108490612569</v>
      </c>
      <c r="F231" s="102">
        <v>3.915400450586445</v>
      </c>
      <c r="G231" s="102">
        <v>3.4898708934400844</v>
      </c>
      <c r="H231" s="102">
        <v>3.2427283207980588</v>
      </c>
      <c r="I231" s="102">
        <v>4.0672620001497677</v>
      </c>
      <c r="J231" s="102">
        <v>3.5537391327577619</v>
      </c>
      <c r="K231" s="102">
        <v>3.2981177625788822</v>
      </c>
      <c r="L231" s="102">
        <v>7.4263280683147803</v>
      </c>
      <c r="M231" s="102">
        <v>3.5435469667454997</v>
      </c>
      <c r="N231" s="102">
        <v>4.4200946605794211</v>
      </c>
      <c r="O231" s="102">
        <v>4.6589558511734719</v>
      </c>
      <c r="P231" s="102">
        <v>3.3070513377080175</v>
      </c>
      <c r="Q231" s="102">
        <v>3.7054168632765574</v>
      </c>
      <c r="R231" s="102">
        <v>3.3889153900364044</v>
      </c>
      <c r="S231" s="102">
        <v>3.8762431550057155</v>
      </c>
      <c r="T231" s="102">
        <v>3.8290152516696132</v>
      </c>
      <c r="U231" s="102">
        <v>3.3331499901662185</v>
      </c>
      <c r="V231" s="102">
        <v>3.5344436374415946</v>
      </c>
      <c r="W231" s="102">
        <v>3.665674632207057</v>
      </c>
      <c r="DA231" s="131" t="s">
        <v>2905</v>
      </c>
    </row>
    <row r="232" spans="1:105" ht="12" customHeight="1" x14ac:dyDescent="0.25">
      <c r="A232" s="103" t="s">
        <v>52</v>
      </c>
      <c r="B232" s="105">
        <v>7.5270122197161973</v>
      </c>
      <c r="C232" s="105">
        <v>7.5831791949788796</v>
      </c>
      <c r="D232" s="105">
        <v>8.0809090342330663</v>
      </c>
      <c r="E232" s="105">
        <v>7.6879440634012655</v>
      </c>
      <c r="F232" s="105">
        <v>7.9503906484722862</v>
      </c>
      <c r="G232" s="105">
        <v>8.0057654328047025</v>
      </c>
      <c r="H232" s="105">
        <v>7.9508822107240054</v>
      </c>
      <c r="I232" s="105">
        <v>7.8474689338096653</v>
      </c>
      <c r="J232" s="105">
        <v>7.5960149152818124</v>
      </c>
      <c r="K232" s="105">
        <v>7.8951402103240689</v>
      </c>
      <c r="L232" s="105">
        <v>5.8079614755419762</v>
      </c>
      <c r="M232" s="105">
        <v>9.139713826838662</v>
      </c>
      <c r="N232" s="105">
        <v>8.4251759454169264</v>
      </c>
      <c r="O232" s="105">
        <v>8.4096227066373395</v>
      </c>
      <c r="P232" s="105">
        <v>9.3045904893219955</v>
      </c>
      <c r="Q232" s="105">
        <v>8.9173476187971978</v>
      </c>
      <c r="R232" s="105">
        <v>9.2474868167924971</v>
      </c>
      <c r="S232" s="105">
        <v>9.5060623383727076</v>
      </c>
      <c r="T232" s="105">
        <v>9.8318905838990549</v>
      </c>
      <c r="U232" s="105">
        <v>9.654502275520521</v>
      </c>
      <c r="V232" s="105">
        <v>9.783358599684215</v>
      </c>
      <c r="W232" s="105">
        <v>10.011539510463669</v>
      </c>
      <c r="DA232" s="132" t="s">
        <v>2906</v>
      </c>
    </row>
    <row r="233" spans="1:105" ht="12" customHeight="1" x14ac:dyDescent="0.25">
      <c r="A233" s="106" t="s">
        <v>122</v>
      </c>
      <c r="B233" s="102">
        <v>15.640295805403738</v>
      </c>
      <c r="C233" s="102">
        <v>14.680450764366912</v>
      </c>
      <c r="D233" s="102">
        <v>14.515867616724339</v>
      </c>
      <c r="E233" s="102">
        <v>15.195840201595276</v>
      </c>
      <c r="F233" s="102">
        <v>15.151252260335893</v>
      </c>
      <c r="G233" s="102">
        <v>13.953027028281786</v>
      </c>
      <c r="H233" s="102">
        <v>14.3480678184147</v>
      </c>
      <c r="I233" s="102">
        <v>14.395152425187421</v>
      </c>
      <c r="J233" s="102">
        <v>14.554305749160678</v>
      </c>
      <c r="K233" s="102">
        <v>13.399303617144696</v>
      </c>
      <c r="L233" s="102">
        <v>14.58433448918438</v>
      </c>
      <c r="M233" s="102">
        <v>15.576533067799399</v>
      </c>
      <c r="N233" s="102">
        <v>16.469649968321352</v>
      </c>
      <c r="O233" s="102">
        <v>17.274138219178418</v>
      </c>
      <c r="P233" s="102">
        <v>15.35988978073992</v>
      </c>
      <c r="Q233" s="102">
        <v>15.942240039437813</v>
      </c>
      <c r="R233" s="102">
        <v>15.845979181384028</v>
      </c>
      <c r="S233" s="102">
        <v>16.621277900446618</v>
      </c>
      <c r="T233" s="102">
        <v>16.612894147554339</v>
      </c>
      <c r="U233" s="102">
        <v>16.268559165669785</v>
      </c>
      <c r="V233" s="102">
        <v>16.81527499456816</v>
      </c>
      <c r="W233" s="102">
        <v>16.177531726918133</v>
      </c>
      <c r="DA233" s="131" t="s">
        <v>2907</v>
      </c>
    </row>
    <row r="234" spans="1:105" ht="12" customHeight="1" x14ac:dyDescent="0.25">
      <c r="A234" s="107" t="s">
        <v>121</v>
      </c>
      <c r="B234" s="105">
        <v>11.938857273068384</v>
      </c>
      <c r="C234" s="105">
        <v>11.121767282344827</v>
      </c>
      <c r="D234" s="105">
        <v>10.954195740094061</v>
      </c>
      <c r="E234" s="105">
        <v>11.631120570594625</v>
      </c>
      <c r="F234" s="105">
        <v>11.609741950335843</v>
      </c>
      <c r="G234" s="105">
        <v>10.649211092095367</v>
      </c>
      <c r="H234" s="105">
        <v>10.962260795550621</v>
      </c>
      <c r="I234" s="105">
        <v>11.204795018239949</v>
      </c>
      <c r="J234" s="105">
        <v>11.261608624655015</v>
      </c>
      <c r="K234" s="105">
        <v>10.306656629905431</v>
      </c>
      <c r="L234" s="105">
        <v>12.240210578184966</v>
      </c>
      <c r="M234" s="105">
        <v>11.972738527058908</v>
      </c>
      <c r="N234" s="105">
        <v>12.951987312625885</v>
      </c>
      <c r="O234" s="105">
        <v>13.699111618408915</v>
      </c>
      <c r="P234" s="105">
        <v>11.910251010738843</v>
      </c>
      <c r="Q234" s="105">
        <v>12.565949559264952</v>
      </c>
      <c r="R234" s="105">
        <v>12.515888718303966</v>
      </c>
      <c r="S234" s="105">
        <v>13.339735765973087</v>
      </c>
      <c r="T234" s="105">
        <v>13.414402381259974</v>
      </c>
      <c r="U234" s="105">
        <v>13.167838273465323</v>
      </c>
      <c r="V234" s="105">
        <v>13.762678802992294</v>
      </c>
      <c r="W234" s="105">
        <v>13.357254768090055</v>
      </c>
      <c r="DA234" s="132" t="s">
        <v>2908</v>
      </c>
    </row>
    <row r="235" spans="1:105" ht="12" customHeight="1" x14ac:dyDescent="0.25">
      <c r="A235" s="108" t="s">
        <v>53</v>
      </c>
      <c r="B235" s="99">
        <v>4.129019691243732</v>
      </c>
      <c r="C235" s="99">
        <v>3.4724855916872452</v>
      </c>
      <c r="D235" s="99">
        <v>3.1354955866143244</v>
      </c>
      <c r="E235" s="99">
        <v>3.6535827605982902</v>
      </c>
      <c r="F235" s="99">
        <v>3.5394215652827046</v>
      </c>
      <c r="G235" s="99">
        <v>2.9810696768639455</v>
      </c>
      <c r="H235" s="99">
        <v>2.9280244450801405</v>
      </c>
      <c r="I235" s="99">
        <v>3.554125806769223</v>
      </c>
      <c r="J235" s="99">
        <v>3.3308278813277221</v>
      </c>
      <c r="K235" s="99">
        <v>2.8109512931014269</v>
      </c>
      <c r="L235" s="99">
        <v>6.5568168597690306</v>
      </c>
      <c r="M235" s="99">
        <v>3.1042139778281603</v>
      </c>
      <c r="N235" s="99">
        <v>4.1684455223067642</v>
      </c>
      <c r="O235" s="99">
        <v>4.5700842271623232</v>
      </c>
      <c r="P235" s="99">
        <v>2.9299412646210801</v>
      </c>
      <c r="Q235" s="99">
        <v>3.5012314188997102</v>
      </c>
      <c r="R235" s="99">
        <v>3.2283377484045634</v>
      </c>
      <c r="S235" s="99">
        <v>3.8081897509217391</v>
      </c>
      <c r="T235" s="99">
        <v>3.776544039101001</v>
      </c>
      <c r="U235" s="99">
        <v>3.4145489812699665</v>
      </c>
      <c r="V235" s="99">
        <v>3.6782161152350787</v>
      </c>
      <c r="W235" s="99">
        <v>3.6292871302776253</v>
      </c>
      <c r="DA235" s="63" t="s">
        <v>2909</v>
      </c>
    </row>
    <row r="236" spans="1:105" ht="12" customHeight="1" x14ac:dyDescent="0.25">
      <c r="A236" s="108" t="s">
        <v>52</v>
      </c>
      <c r="B236" s="99">
        <v>7.8098375818246515</v>
      </c>
      <c r="C236" s="99">
        <v>7.6492816906575811</v>
      </c>
      <c r="D236" s="99">
        <v>7.8187001534797371</v>
      </c>
      <c r="E236" s="99">
        <v>7.9775378099963348</v>
      </c>
      <c r="F236" s="99">
        <v>8.0703203850531384</v>
      </c>
      <c r="G236" s="99">
        <v>7.668141415231422</v>
      </c>
      <c r="H236" s="99">
        <v>8.034236350470481</v>
      </c>
      <c r="I236" s="99">
        <v>7.6506692114707269</v>
      </c>
      <c r="J236" s="99">
        <v>7.9307807433272943</v>
      </c>
      <c r="K236" s="99">
        <v>7.4957053368040034</v>
      </c>
      <c r="L236" s="99">
        <v>5.6833937184159371</v>
      </c>
      <c r="M236" s="99">
        <v>8.8685245492307487</v>
      </c>
      <c r="N236" s="99">
        <v>8.7835417903191217</v>
      </c>
      <c r="O236" s="99">
        <v>9.1290273912465949</v>
      </c>
      <c r="P236" s="99">
        <v>8.980309746117765</v>
      </c>
      <c r="Q236" s="99">
        <v>9.0647181403652421</v>
      </c>
      <c r="R236" s="99">
        <v>9.2875509698994048</v>
      </c>
      <c r="S236" s="99">
        <v>9.5315460150513491</v>
      </c>
      <c r="T236" s="99">
        <v>9.6378583421589763</v>
      </c>
      <c r="U236" s="99">
        <v>9.7532892921953582</v>
      </c>
      <c r="V236" s="99">
        <v>10.084462687757217</v>
      </c>
      <c r="W236" s="99">
        <v>9.7279676378124318</v>
      </c>
      <c r="DA236" s="63" t="s">
        <v>2910</v>
      </c>
    </row>
    <row r="237" spans="1:105" ht="12" customHeight="1" x14ac:dyDescent="0.25">
      <c r="A237" s="121" t="s">
        <v>54</v>
      </c>
      <c r="B237" s="123">
        <v>9.5441055728992925</v>
      </c>
      <c r="C237" s="123">
        <v>9.4523737118107114</v>
      </c>
      <c r="D237" s="123">
        <v>9.5061572955568412</v>
      </c>
      <c r="E237" s="123">
        <v>9.0843480703599262</v>
      </c>
      <c r="F237" s="123">
        <v>8.2042212435524373</v>
      </c>
      <c r="G237" s="123">
        <v>8.3569876384741146</v>
      </c>
      <c r="H237" s="123">
        <v>8.3882748139969809</v>
      </c>
      <c r="I237" s="123">
        <v>8.7357268037319074</v>
      </c>
      <c r="J237" s="123">
        <v>8.6472462269223467</v>
      </c>
      <c r="K237" s="123">
        <v>7.2840301224304751</v>
      </c>
      <c r="L237" s="123">
        <v>8.7768209773801846</v>
      </c>
      <c r="M237" s="123">
        <v>8.6699211073608673</v>
      </c>
      <c r="N237" s="123">
        <v>8.9806126291490731</v>
      </c>
      <c r="O237" s="123">
        <v>9.1079048233911326</v>
      </c>
      <c r="P237" s="123">
        <v>8.0467481419372184</v>
      </c>
      <c r="Q237" s="123">
        <v>8.2543739576733817</v>
      </c>
      <c r="R237" s="123">
        <v>7.8171692722105117</v>
      </c>
      <c r="S237" s="123">
        <v>8.196167914365196</v>
      </c>
      <c r="T237" s="123">
        <v>8.0655685641195731</v>
      </c>
      <c r="U237" s="123">
        <v>7.8138491134543351</v>
      </c>
      <c r="V237" s="123">
        <v>8.0627349459351318</v>
      </c>
      <c r="W237" s="123">
        <v>7.458284009770364</v>
      </c>
      <c r="DA237" s="130" t="s">
        <v>2911</v>
      </c>
    </row>
    <row r="238" spans="1:105" ht="12" customHeight="1" x14ac:dyDescent="0.25">
      <c r="A238" s="97" t="s">
        <v>50</v>
      </c>
      <c r="B238" s="99">
        <v>10.824496322089546</v>
      </c>
      <c r="C238" s="99">
        <v>10.360120834296042</v>
      </c>
      <c r="D238" s="99">
        <v>10.550684347790384</v>
      </c>
      <c r="E238" s="99">
        <v>9.8927152591585603</v>
      </c>
      <c r="F238" s="99">
        <v>9.6807726072795948</v>
      </c>
      <c r="G238" s="99">
        <v>9.4059242760035247</v>
      </c>
      <c r="H238" s="99">
        <v>9.3495497747220195</v>
      </c>
      <c r="I238" s="99">
        <v>9.8859616836552799</v>
      </c>
      <c r="J238" s="99">
        <v>9.2852495510498354</v>
      </c>
      <c r="K238" s="99">
        <v>9.4222290185440585</v>
      </c>
      <c r="L238" s="99">
        <v>9.6980368527990262</v>
      </c>
      <c r="M238" s="99">
        <v>10.190639372878382</v>
      </c>
      <c r="N238" s="99">
        <v>10.058860696958996</v>
      </c>
      <c r="O238" s="99">
        <v>10.05689602610013</v>
      </c>
      <c r="P238" s="99">
        <v>10.023018737713622</v>
      </c>
      <c r="Q238" s="99">
        <v>9.8501877939737987</v>
      </c>
      <c r="R238" s="99">
        <v>9.0391673969973869</v>
      </c>
      <c r="S238" s="99">
        <v>9.7685753236284469</v>
      </c>
      <c r="T238" s="99">
        <v>9.7391861079603412</v>
      </c>
      <c r="U238" s="99">
        <v>9.5178299528186123</v>
      </c>
      <c r="V238" s="99">
        <v>10.056952256222512</v>
      </c>
      <c r="W238" s="99">
        <v>9.145625347444815</v>
      </c>
      <c r="DA238" s="63" t="s">
        <v>2912</v>
      </c>
    </row>
    <row r="239" spans="1:105" ht="12" customHeight="1" x14ac:dyDescent="0.25">
      <c r="A239" s="109" t="s">
        <v>120</v>
      </c>
      <c r="B239" s="110">
        <v>8.4564218321023468</v>
      </c>
      <c r="C239" s="110">
        <v>8.6951672904019777</v>
      </c>
      <c r="D239" s="110">
        <v>8.631927987113901</v>
      </c>
      <c r="E239" s="110">
        <v>8.4079203700841934</v>
      </c>
      <c r="F239" s="110">
        <v>6.9336757218949403</v>
      </c>
      <c r="G239" s="110">
        <v>7.4696681265966856</v>
      </c>
      <c r="H239" s="110">
        <v>7.6304156498577811</v>
      </c>
      <c r="I239" s="110">
        <v>7.869839365042484</v>
      </c>
      <c r="J239" s="110">
        <v>8.1989687140659573</v>
      </c>
      <c r="K239" s="110">
        <v>5.8733167148038703</v>
      </c>
      <c r="L239" s="110">
        <v>8.2088152445023361</v>
      </c>
      <c r="M239" s="110">
        <v>7.7808532311145449</v>
      </c>
      <c r="N239" s="110">
        <v>8.388224527417643</v>
      </c>
      <c r="O239" s="110">
        <v>8.6031884807899655</v>
      </c>
      <c r="P239" s="110">
        <v>7.0221672888019766</v>
      </c>
      <c r="Q239" s="110">
        <v>7.4690821844562469</v>
      </c>
      <c r="R239" s="110">
        <v>7.2730627225002937</v>
      </c>
      <c r="S239" s="110">
        <v>7.5509794401001864</v>
      </c>
      <c r="T239" s="110">
        <v>7.4233211712923035</v>
      </c>
      <c r="U239" s="110">
        <v>7.1992444406312108</v>
      </c>
      <c r="V239" s="110">
        <v>7.3847624154175602</v>
      </c>
      <c r="W239" s="110">
        <v>6.9135504679566768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107.575335908385</v>
      </c>
      <c r="C241" s="118">
        <f t="shared" si="98"/>
        <v>114.57589277199301</v>
      </c>
      <c r="D241" s="118">
        <f t="shared" si="98"/>
        <v>107.5201734550282</v>
      </c>
      <c r="E241" s="118">
        <f t="shared" si="98"/>
        <v>119.87344442534719</v>
      </c>
      <c r="F241" s="118">
        <f t="shared" si="98"/>
        <v>121.70890268042488</v>
      </c>
      <c r="G241" s="118">
        <f t="shared" si="98"/>
        <v>110.84791147487218</v>
      </c>
      <c r="H241" s="118">
        <f t="shared" si="98"/>
        <v>111.90437324527647</v>
      </c>
      <c r="I241" s="118">
        <f t="shared" si="98"/>
        <v>100.45477692795349</v>
      </c>
      <c r="J241" s="118">
        <f t="shared" si="98"/>
        <v>111.44122155787935</v>
      </c>
      <c r="K241" s="118">
        <f t="shared" si="98"/>
        <v>104.69169477350336</v>
      </c>
      <c r="L241" s="118">
        <f t="shared" si="98"/>
        <v>117.40618996596857</v>
      </c>
      <c r="M241" s="118">
        <f t="shared" si="98"/>
        <v>93.789557942198954</v>
      </c>
      <c r="N241" s="118">
        <f t="shared" si="98"/>
        <v>110.5102565252494</v>
      </c>
      <c r="O241" s="118">
        <f t="shared" si="98"/>
        <v>120.46624960268211</v>
      </c>
      <c r="P241" s="118">
        <f t="shared" si="98"/>
        <v>90.974416220494206</v>
      </c>
      <c r="Q241" s="118">
        <f t="shared" si="98"/>
        <v>97.534786546796425</v>
      </c>
      <c r="R241" s="118">
        <f t="shared" ref="R241:V241" si="99">R242+R244+R246+R255</f>
        <v>107.28014796865966</v>
      </c>
      <c r="S241" s="118">
        <f t="shared" si="99"/>
        <v>106.3863236714281</v>
      </c>
      <c r="T241" s="118">
        <f t="shared" si="99"/>
        <v>102.39010154163269</v>
      </c>
      <c r="U241" s="118">
        <f t="shared" si="99"/>
        <v>103.23291830776714</v>
      </c>
      <c r="V241" s="118">
        <f t="shared" si="99"/>
        <v>94.998816937679138</v>
      </c>
      <c r="W241" s="118">
        <f t="shared" ref="W241" si="100">W242+W244+W246+W255</f>
        <v>112.27652559157616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88.32675411787298</v>
      </c>
      <c r="C242" s="123">
        <f t="shared" si="101"/>
        <v>95.406950491623235</v>
      </c>
      <c r="D242" s="123">
        <f t="shared" si="101"/>
        <v>88.894587680692965</v>
      </c>
      <c r="E242" s="123">
        <f t="shared" si="101"/>
        <v>96.168975658748025</v>
      </c>
      <c r="F242" s="123">
        <f t="shared" si="101"/>
        <v>103.448069847714</v>
      </c>
      <c r="G242" s="123">
        <f t="shared" si="101"/>
        <v>92.281532810772632</v>
      </c>
      <c r="H242" s="123">
        <f t="shared" si="101"/>
        <v>92.049389940845288</v>
      </c>
      <c r="I242" s="123">
        <f t="shared" si="101"/>
        <v>82.340413328782773</v>
      </c>
      <c r="J242" s="123">
        <f t="shared" si="101"/>
        <v>93.164220731260798</v>
      </c>
      <c r="K242" s="123">
        <f t="shared" si="101"/>
        <v>87.723175721503893</v>
      </c>
      <c r="L242" s="123">
        <f t="shared" si="101"/>
        <v>98.511019786131385</v>
      </c>
      <c r="M242" s="123">
        <f t="shared" si="101"/>
        <v>74.264537927314194</v>
      </c>
      <c r="N242" s="123">
        <f t="shared" si="101"/>
        <v>90.130389681642342</v>
      </c>
      <c r="O242" s="123">
        <f t="shared" si="101"/>
        <v>99.275465284562301</v>
      </c>
      <c r="P242" s="123">
        <f t="shared" si="101"/>
        <v>71.692868279815826</v>
      </c>
      <c r="Q242" s="123">
        <f t="shared" si="101"/>
        <v>77.404398907266796</v>
      </c>
      <c r="R242" s="123">
        <f t="shared" si="101"/>
        <v>86.669725084763101</v>
      </c>
      <c r="S242" s="123">
        <f t="shared" si="101"/>
        <v>84.626261536554964</v>
      </c>
      <c r="T242" s="123">
        <f t="shared" si="101"/>
        <v>80.260370352620498</v>
      </c>
      <c r="U242" s="123">
        <f t="shared" si="101"/>
        <v>81.037901611460498</v>
      </c>
      <c r="V242" s="123">
        <f t="shared" si="101"/>
        <v>71.214446974047135</v>
      </c>
      <c r="W242" s="123">
        <f t="shared" si="101"/>
        <v>88.995484272141923</v>
      </c>
      <c r="DA242" s="130" t="s">
        <v>3066</v>
      </c>
    </row>
    <row r="243" spans="1:105" ht="12" customHeight="1" x14ac:dyDescent="0.25">
      <c r="A243" s="97" t="s">
        <v>53</v>
      </c>
      <c r="B243" s="99">
        <v>88.32675411787298</v>
      </c>
      <c r="C243" s="99">
        <v>95.406950491623235</v>
      </c>
      <c r="D243" s="99">
        <v>88.894587680692965</v>
      </c>
      <c r="E243" s="99">
        <v>96.168975658748025</v>
      </c>
      <c r="F243" s="99">
        <v>103.448069847714</v>
      </c>
      <c r="G243" s="99">
        <v>92.281532810772632</v>
      </c>
      <c r="H243" s="99">
        <v>92.049389940845288</v>
      </c>
      <c r="I243" s="99">
        <v>82.340413328782773</v>
      </c>
      <c r="J243" s="99">
        <v>93.164220731260798</v>
      </c>
      <c r="K243" s="99">
        <v>87.723175721503893</v>
      </c>
      <c r="L243" s="99">
        <v>98.511019786131385</v>
      </c>
      <c r="M243" s="99">
        <v>74.264537927314194</v>
      </c>
      <c r="N243" s="99">
        <v>90.130389681642342</v>
      </c>
      <c r="O243" s="99">
        <v>99.275465284562301</v>
      </c>
      <c r="P243" s="99">
        <v>71.692868279815826</v>
      </c>
      <c r="Q243" s="99">
        <v>77.404398907266796</v>
      </c>
      <c r="R243" s="99">
        <v>86.669725084763101</v>
      </c>
      <c r="S243" s="99">
        <v>84.626261536554964</v>
      </c>
      <c r="T243" s="99">
        <v>80.260370352620498</v>
      </c>
      <c r="U243" s="99">
        <v>81.037901611460498</v>
      </c>
      <c r="V243" s="99">
        <v>71.214446974047135</v>
      </c>
      <c r="W243" s="99">
        <v>88.995484272141923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2.1600945254741601</v>
      </c>
      <c r="C244" s="123">
        <f t="shared" si="102"/>
        <v>2.657093954236101</v>
      </c>
      <c r="D244" s="123">
        <f t="shared" si="102"/>
        <v>2.0710261875788776</v>
      </c>
      <c r="E244" s="123">
        <f t="shared" si="102"/>
        <v>6.9539442146880956</v>
      </c>
      <c r="F244" s="123">
        <f t="shared" si="102"/>
        <v>2.1123690809666558</v>
      </c>
      <c r="G244" s="123">
        <f t="shared" si="102"/>
        <v>2.9794062100962302</v>
      </c>
      <c r="H244" s="123">
        <f t="shared" si="102"/>
        <v>3.9006767425964193</v>
      </c>
      <c r="I244" s="123">
        <f t="shared" si="102"/>
        <v>1.8011944679659804</v>
      </c>
      <c r="J244" s="123">
        <f t="shared" si="102"/>
        <v>1.8906424269878979</v>
      </c>
      <c r="K244" s="123">
        <f t="shared" si="102"/>
        <v>2.3547514069963258</v>
      </c>
      <c r="L244" s="123">
        <f t="shared" si="102"/>
        <v>2.2604119991428022</v>
      </c>
      <c r="M244" s="123">
        <f t="shared" si="102"/>
        <v>2.2375824320247277</v>
      </c>
      <c r="N244" s="123">
        <f t="shared" si="102"/>
        <v>2.1662747973066958</v>
      </c>
      <c r="O244" s="123">
        <f t="shared" si="102"/>
        <v>2.226433950114818</v>
      </c>
      <c r="P244" s="123">
        <f t="shared" si="102"/>
        <v>2.3824663683477172</v>
      </c>
      <c r="Q244" s="123">
        <f t="shared" si="102"/>
        <v>2.5233755033819598</v>
      </c>
      <c r="R244" s="123">
        <f t="shared" si="102"/>
        <v>3.181936502127853</v>
      </c>
      <c r="S244" s="123">
        <f t="shared" si="102"/>
        <v>3.2922932912417147</v>
      </c>
      <c r="T244" s="123">
        <f t="shared" si="102"/>
        <v>3.5612778663819209</v>
      </c>
      <c r="U244" s="123">
        <f t="shared" si="102"/>
        <v>3.8920839476999656</v>
      </c>
      <c r="V244" s="123">
        <f t="shared" si="102"/>
        <v>4.6727689025672019</v>
      </c>
      <c r="W244" s="123">
        <f t="shared" si="102"/>
        <v>4.8922970143223301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2.1600945254741601</v>
      </c>
      <c r="C245" s="99">
        <f>RES_hhdet_tess!C165</f>
        <v>2.657093954236101</v>
      </c>
      <c r="D245" s="99">
        <f>RES_hhdet_tess!D165</f>
        <v>2.0710261875788776</v>
      </c>
      <c r="E245" s="99">
        <f>RES_hhdet_tess!E165</f>
        <v>6.9539442146880956</v>
      </c>
      <c r="F245" s="99">
        <f>RES_hhdet_tess!F165</f>
        <v>2.1123690809666558</v>
      </c>
      <c r="G245" s="99">
        <f>RES_hhdet_tess!G165</f>
        <v>2.9794062100962302</v>
      </c>
      <c r="H245" s="99">
        <f>RES_hhdet_tess!H165</f>
        <v>3.9006767425964193</v>
      </c>
      <c r="I245" s="99">
        <f>RES_hhdet_tess!I165</f>
        <v>1.8011944679659804</v>
      </c>
      <c r="J245" s="99">
        <f>RES_hhdet_tess!J165</f>
        <v>1.8906424269878979</v>
      </c>
      <c r="K245" s="99">
        <f>RES_hhdet_tess!K165</f>
        <v>2.3547514069963258</v>
      </c>
      <c r="L245" s="99">
        <f>RES_hhdet_tess!L165</f>
        <v>2.2604119991428022</v>
      </c>
      <c r="M245" s="99">
        <f>RES_hhdet_tess!M165</f>
        <v>2.2375824320247277</v>
      </c>
      <c r="N245" s="99">
        <f>RES_hhdet_tess!N165</f>
        <v>2.1662747973066958</v>
      </c>
      <c r="O245" s="99">
        <f>RES_hhdet_tess!O165</f>
        <v>2.226433950114818</v>
      </c>
      <c r="P245" s="99">
        <f>RES_hhdet_tess!P165</f>
        <v>2.3824663683477172</v>
      </c>
      <c r="Q245" s="99">
        <f>RES_hhdet_tess!Q165</f>
        <v>2.5233755033819598</v>
      </c>
      <c r="R245" s="99">
        <f>RES_hhdet_tess!R165</f>
        <v>3.181936502127853</v>
      </c>
      <c r="S245" s="99">
        <f>RES_hhdet_tess!S165</f>
        <v>3.2922932912417147</v>
      </c>
      <c r="T245" s="99">
        <f>RES_hhdet_tess!T165</f>
        <v>3.5612778663819209</v>
      </c>
      <c r="U245" s="99">
        <f>RES_hhdet_tess!U165</f>
        <v>3.8920839476999656</v>
      </c>
      <c r="V245" s="99">
        <f>RES_hhdet_tess!V165</f>
        <v>4.6727689025672019</v>
      </c>
      <c r="W245" s="99">
        <f>RES_hhdet_tess!W165</f>
        <v>4.8922970143223301</v>
      </c>
      <c r="DA245" s="63" t="s">
        <v>3069</v>
      </c>
    </row>
    <row r="246" spans="1:105" ht="12" customHeight="1" x14ac:dyDescent="0.25">
      <c r="A246" s="121" t="s">
        <v>55</v>
      </c>
      <c r="B246" s="123">
        <v>10.566952252534177</v>
      </c>
      <c r="C246" s="123">
        <v>10.006295662764428</v>
      </c>
      <c r="D246" s="123">
        <v>10.003832326541286</v>
      </c>
      <c r="E246" s="123">
        <v>10.460078052781158</v>
      </c>
      <c r="F246" s="123">
        <v>10.513504582101667</v>
      </c>
      <c r="G246" s="123">
        <v>9.7931897614781924</v>
      </c>
      <c r="H246" s="123">
        <v>10.087161468177001</v>
      </c>
      <c r="I246" s="123">
        <v>10.184639502977245</v>
      </c>
      <c r="J246" s="123">
        <v>10.255541592415696</v>
      </c>
      <c r="K246" s="123">
        <v>9.5253076669256806</v>
      </c>
      <c r="L246" s="123">
        <v>10.364460300294274</v>
      </c>
      <c r="M246" s="123">
        <v>11.101590351192055</v>
      </c>
      <c r="N246" s="123">
        <v>11.739837581846425</v>
      </c>
      <c r="O246" s="123">
        <v>12.362309034256162</v>
      </c>
      <c r="P246" s="123">
        <v>11.110003499821852</v>
      </c>
      <c r="Q246" s="123">
        <v>11.602641307408083</v>
      </c>
      <c r="R246" s="123">
        <v>11.658708375409541</v>
      </c>
      <c r="S246" s="123">
        <v>12.362815112906496</v>
      </c>
      <c r="T246" s="123">
        <v>12.496285865579479</v>
      </c>
      <c r="U246" s="123">
        <v>12.351703583713478</v>
      </c>
      <c r="V246" s="123">
        <v>12.899831888700033</v>
      </c>
      <c r="W246" s="123">
        <v>12.556027626451048</v>
      </c>
      <c r="DA246" s="130" t="s">
        <v>3070</v>
      </c>
    </row>
    <row r="247" spans="1:105" ht="12" customHeight="1" x14ac:dyDescent="0.25">
      <c r="A247" s="97" t="s">
        <v>124</v>
      </c>
      <c r="B247" s="99">
        <v>10.22491392196312</v>
      </c>
      <c r="C247" s="99">
        <v>9.9289482490249945</v>
      </c>
      <c r="D247" s="99">
        <v>10.303165811107538</v>
      </c>
      <c r="E247" s="99">
        <v>10.11682874148395</v>
      </c>
      <c r="F247" s="99">
        <v>10.37201348264251</v>
      </c>
      <c r="G247" s="99">
        <v>10.183581548431533</v>
      </c>
      <c r="H247" s="99">
        <v>9.9934910066482274</v>
      </c>
      <c r="I247" s="99">
        <v>10.424156737633727</v>
      </c>
      <c r="J247" s="99">
        <v>9.8519684774097023</v>
      </c>
      <c r="K247" s="99">
        <v>9.9983032419124189</v>
      </c>
      <c r="L247" s="99">
        <v>10.577162060655235</v>
      </c>
      <c r="M247" s="99">
        <v>11.427763145891575</v>
      </c>
      <c r="N247" s="99">
        <v>11.282826265363152</v>
      </c>
      <c r="O247" s="99">
        <v>11.423072215527727</v>
      </c>
      <c r="P247" s="99">
        <v>11.490936819560572</v>
      </c>
      <c r="Q247" s="99">
        <v>11.412182187873208</v>
      </c>
      <c r="R247" s="99">
        <v>11.60431607999088</v>
      </c>
      <c r="S247" s="99">
        <v>12.329495176581629</v>
      </c>
      <c r="T247" s="99">
        <v>12.739853292214773</v>
      </c>
      <c r="U247" s="99">
        <v>12.230102644260132</v>
      </c>
      <c r="V247" s="99">
        <v>12.518843832593182</v>
      </c>
      <c r="W247" s="99">
        <v>12.900809565602831</v>
      </c>
      <c r="DA247" s="63" t="s">
        <v>3071</v>
      </c>
    </row>
    <row r="248" spans="1:105" ht="12" customHeight="1" x14ac:dyDescent="0.25">
      <c r="A248" s="97" t="s">
        <v>123</v>
      </c>
      <c r="B248" s="99">
        <v>10.224913921963122</v>
      </c>
      <c r="C248" s="99">
        <v>9.9289002540195419</v>
      </c>
      <c r="D248" s="99">
        <v>10.303052686249158</v>
      </c>
      <c r="E248" s="99">
        <v>10.116718629424398</v>
      </c>
      <c r="F248" s="99">
        <v>10.371796174426132</v>
      </c>
      <c r="G248" s="99">
        <v>10.183761810768223</v>
      </c>
      <c r="H248" s="99">
        <v>9.9937085525129667</v>
      </c>
      <c r="I248" s="99">
        <v>10.42471385517424</v>
      </c>
      <c r="J248" s="99">
        <v>9.8519629321055007</v>
      </c>
      <c r="K248" s="99">
        <v>9.9994694225652072</v>
      </c>
      <c r="L248" s="99">
        <v>10.574047353867034</v>
      </c>
      <c r="M248" s="99">
        <v>11.426451461249371</v>
      </c>
      <c r="N248" s="99">
        <v>11.283881637085956</v>
      </c>
      <c r="O248" s="99">
        <v>11.430665984999077</v>
      </c>
      <c r="P248" s="99">
        <v>11.497716182116127</v>
      </c>
      <c r="Q248" s="99">
        <v>11.41970986079199</v>
      </c>
      <c r="R248" s="99">
        <v>11.610369454524713</v>
      </c>
      <c r="S248" s="99">
        <v>12.330306539403304</v>
      </c>
      <c r="T248" s="99">
        <v>12.739674740588589</v>
      </c>
      <c r="U248" s="99">
        <v>12.230605876968497</v>
      </c>
      <c r="V248" s="99">
        <v>12.525886913477951</v>
      </c>
      <c r="W248" s="99">
        <v>12.908955713907286</v>
      </c>
      <c r="DA248" s="63" t="s">
        <v>3072</v>
      </c>
    </row>
    <row r="249" spans="1:105" ht="12" customHeight="1" x14ac:dyDescent="0.25">
      <c r="A249" s="100" t="s">
        <v>50</v>
      </c>
      <c r="B249" s="102">
        <v>2.6979017022469249</v>
      </c>
      <c r="C249" s="102">
        <v>2.3457210590406632</v>
      </c>
      <c r="D249" s="102">
        <v>2.2221436520160927</v>
      </c>
      <c r="E249" s="102">
        <v>2.4287745660231339</v>
      </c>
      <c r="F249" s="102">
        <v>2.4214055259538481</v>
      </c>
      <c r="G249" s="102">
        <v>2.1779963779635194</v>
      </c>
      <c r="H249" s="102">
        <v>2.0428263417889632</v>
      </c>
      <c r="I249" s="102">
        <v>2.5772449213645729</v>
      </c>
      <c r="J249" s="102">
        <v>2.2559480168236883</v>
      </c>
      <c r="K249" s="102">
        <v>2.104329212241137</v>
      </c>
      <c r="L249" s="102">
        <v>4.7660858783250584</v>
      </c>
      <c r="M249" s="102">
        <v>2.2867376344107084</v>
      </c>
      <c r="N249" s="102">
        <v>2.858705691669027</v>
      </c>
      <c r="O249" s="102">
        <v>3.0210432783617374</v>
      </c>
      <c r="P249" s="102">
        <v>2.1931256927941329</v>
      </c>
      <c r="Q249" s="102">
        <v>2.5023622419947933</v>
      </c>
      <c r="R249" s="102">
        <v>2.3628826377322141</v>
      </c>
      <c r="S249" s="102">
        <v>2.8242442010305959</v>
      </c>
      <c r="T249" s="102">
        <v>2.9077841566895333</v>
      </c>
      <c r="U249" s="102">
        <v>2.5761036014479757</v>
      </c>
      <c r="V249" s="102">
        <v>2.7425283137937364</v>
      </c>
      <c r="W249" s="102">
        <v>2.8974162034436177</v>
      </c>
      <c r="DA249" s="131" t="s">
        <v>3073</v>
      </c>
    </row>
    <row r="250" spans="1:105" ht="12" customHeight="1" x14ac:dyDescent="0.25">
      <c r="A250" s="103" t="s">
        <v>52</v>
      </c>
      <c r="B250" s="105">
        <v>7.5270122197161973</v>
      </c>
      <c r="C250" s="105">
        <v>7.5831791949788796</v>
      </c>
      <c r="D250" s="105">
        <v>8.0809090342330663</v>
      </c>
      <c r="E250" s="105">
        <v>7.6879440634012655</v>
      </c>
      <c r="F250" s="105">
        <v>7.9503906484722862</v>
      </c>
      <c r="G250" s="105">
        <v>8.0057654328047025</v>
      </c>
      <c r="H250" s="105">
        <v>7.9508822107240054</v>
      </c>
      <c r="I250" s="105">
        <v>7.8474689338096653</v>
      </c>
      <c r="J250" s="105">
        <v>7.5960149152818124</v>
      </c>
      <c r="K250" s="105">
        <v>7.8951402103240689</v>
      </c>
      <c r="L250" s="105">
        <v>5.8079614755419762</v>
      </c>
      <c r="M250" s="105">
        <v>9.139713826838662</v>
      </c>
      <c r="N250" s="105">
        <v>8.4251759454169264</v>
      </c>
      <c r="O250" s="105">
        <v>8.4096227066373395</v>
      </c>
      <c r="P250" s="105">
        <v>9.3045904893219955</v>
      </c>
      <c r="Q250" s="105">
        <v>8.9173476187971978</v>
      </c>
      <c r="R250" s="105">
        <v>9.2474868167924971</v>
      </c>
      <c r="S250" s="105">
        <v>9.5060623383727076</v>
      </c>
      <c r="T250" s="105">
        <v>9.8318905838990549</v>
      </c>
      <c r="U250" s="105">
        <v>9.654502275520521</v>
      </c>
      <c r="V250" s="105">
        <v>9.783358599684215</v>
      </c>
      <c r="W250" s="105">
        <v>10.011539510463669</v>
      </c>
      <c r="DA250" s="132" t="s">
        <v>3074</v>
      </c>
    </row>
    <row r="251" spans="1:105" ht="12" customHeight="1" x14ac:dyDescent="0.25">
      <c r="A251" s="106" t="s">
        <v>122</v>
      </c>
      <c r="B251" s="102">
        <v>10.61117540405813</v>
      </c>
      <c r="C251" s="102">
        <v>10.016218866635489</v>
      </c>
      <c r="D251" s="102">
        <v>9.967736302504635</v>
      </c>
      <c r="E251" s="102">
        <v>10.498931070893869</v>
      </c>
      <c r="F251" s="102">
        <v>10.528866813025148</v>
      </c>
      <c r="G251" s="102">
        <v>9.7522644163230527</v>
      </c>
      <c r="H251" s="102">
        <v>10.096204259125056</v>
      </c>
      <c r="I251" s="102">
        <v>10.162879713297579</v>
      </c>
      <c r="J251" s="102">
        <v>10.288843953915647</v>
      </c>
      <c r="K251" s="102">
        <v>9.4889722450511691</v>
      </c>
      <c r="L251" s="102">
        <v>10.350157299147043</v>
      </c>
      <c r="M251" s="102">
        <v>11.081555696568445</v>
      </c>
      <c r="N251" s="102">
        <v>11.764110131484403</v>
      </c>
      <c r="O251" s="102">
        <v>12.406695086803778</v>
      </c>
      <c r="P251" s="102">
        <v>11.092951667708498</v>
      </c>
      <c r="Q251" s="102">
        <v>11.610605112090225</v>
      </c>
      <c r="R251" s="102">
        <v>11.660771006487575</v>
      </c>
      <c r="S251" s="102">
        <v>12.363945382911108</v>
      </c>
      <c r="T251" s="102">
        <v>12.486560474104296</v>
      </c>
      <c r="U251" s="102">
        <v>12.355715974353998</v>
      </c>
      <c r="V251" s="102">
        <v>12.913374246323643</v>
      </c>
      <c r="W251" s="102">
        <v>12.543598256820196</v>
      </c>
      <c r="DA251" s="131" t="s">
        <v>3075</v>
      </c>
    </row>
    <row r="252" spans="1:105" ht="12" customHeight="1" x14ac:dyDescent="0.25">
      <c r="A252" s="107" t="s">
        <v>121</v>
      </c>
      <c r="B252" s="105">
        <v>10.611175404058134</v>
      </c>
      <c r="C252" s="105">
        <v>10.015984894565126</v>
      </c>
      <c r="D252" s="105">
        <v>9.9673930520141774</v>
      </c>
      <c r="E252" s="105">
        <v>10.498677564142225</v>
      </c>
      <c r="F252" s="105">
        <v>10.528762758672492</v>
      </c>
      <c r="G252" s="105">
        <v>9.7527040240735534</v>
      </c>
      <c r="H252" s="105">
        <v>10.097223565959824</v>
      </c>
      <c r="I252" s="105">
        <v>10.163427405707617</v>
      </c>
      <c r="J252" s="105">
        <v>10.28887834556636</v>
      </c>
      <c r="K252" s="105">
        <v>9.4892047527606032</v>
      </c>
      <c r="L252" s="105">
        <v>10.347059891339494</v>
      </c>
      <c r="M252" s="105">
        <v>11.081726400257988</v>
      </c>
      <c r="N252" s="105">
        <v>11.763940913644241</v>
      </c>
      <c r="O252" s="105">
        <v>12.407276250565134</v>
      </c>
      <c r="P252" s="105">
        <v>11.093566511069774</v>
      </c>
      <c r="Q252" s="105">
        <v>11.611416516520775</v>
      </c>
      <c r="R252" s="105">
        <v>11.661945261144551</v>
      </c>
      <c r="S252" s="105">
        <v>12.365375682700673</v>
      </c>
      <c r="T252" s="105">
        <v>12.489706609852307</v>
      </c>
      <c r="U252" s="105">
        <v>12.359263665074423</v>
      </c>
      <c r="V252" s="105">
        <v>12.913976911004077</v>
      </c>
      <c r="W252" s="105">
        <v>12.543513716103964</v>
      </c>
      <c r="DA252" s="132" t="s">
        <v>3076</v>
      </c>
    </row>
    <row r="253" spans="1:105" ht="12" customHeight="1" x14ac:dyDescent="0.25">
      <c r="A253" s="108" t="s">
        <v>53</v>
      </c>
      <c r="B253" s="99">
        <v>2.8013378222334833</v>
      </c>
      <c r="C253" s="99">
        <v>2.3667032039075449</v>
      </c>
      <c r="D253" s="99">
        <v>2.1486928985344407</v>
      </c>
      <c r="E253" s="99">
        <v>2.5211397541458918</v>
      </c>
      <c r="F253" s="99">
        <v>2.458442373619353</v>
      </c>
      <c r="G253" s="99">
        <v>2.0845626088421318</v>
      </c>
      <c r="H253" s="99">
        <v>2.0629872154893425</v>
      </c>
      <c r="I253" s="99">
        <v>2.5127581942368913</v>
      </c>
      <c r="J253" s="99">
        <v>2.3580976022390678</v>
      </c>
      <c r="K253" s="99">
        <v>1.9934994159565982</v>
      </c>
      <c r="L253" s="99">
        <v>4.6636661729235582</v>
      </c>
      <c r="M253" s="99">
        <v>2.21320185102724</v>
      </c>
      <c r="N253" s="99">
        <v>2.9803991233251206</v>
      </c>
      <c r="O253" s="99">
        <v>3.2782488593185417</v>
      </c>
      <c r="P253" s="99">
        <v>2.1132567649520109</v>
      </c>
      <c r="Q253" s="99">
        <v>2.546698376155534</v>
      </c>
      <c r="R253" s="99">
        <v>2.374394291245145</v>
      </c>
      <c r="S253" s="99">
        <v>2.8338296676493244</v>
      </c>
      <c r="T253" s="99">
        <v>2.8518482676933314</v>
      </c>
      <c r="U253" s="99">
        <v>2.6059743728790661</v>
      </c>
      <c r="V253" s="99">
        <v>2.8295142232468575</v>
      </c>
      <c r="W253" s="99">
        <v>2.8155460782915318</v>
      </c>
      <c r="DA253" s="63" t="s">
        <v>3077</v>
      </c>
    </row>
    <row r="254" spans="1:105" ht="12" customHeight="1" x14ac:dyDescent="0.25">
      <c r="A254" s="108" t="s">
        <v>52</v>
      </c>
      <c r="B254" s="99">
        <v>7.8098375818246515</v>
      </c>
      <c r="C254" s="99">
        <v>7.6492816906575811</v>
      </c>
      <c r="D254" s="99">
        <v>7.8187001534797371</v>
      </c>
      <c r="E254" s="99">
        <v>7.9775378099963348</v>
      </c>
      <c r="F254" s="99">
        <v>8.0703203850531384</v>
      </c>
      <c r="G254" s="99">
        <v>7.668141415231422</v>
      </c>
      <c r="H254" s="99">
        <v>8.034236350470481</v>
      </c>
      <c r="I254" s="99">
        <v>7.6506692114707269</v>
      </c>
      <c r="J254" s="99">
        <v>7.9307807433272943</v>
      </c>
      <c r="K254" s="99">
        <v>7.4957053368040034</v>
      </c>
      <c r="L254" s="99">
        <v>5.6833937184159371</v>
      </c>
      <c r="M254" s="99">
        <v>8.8685245492307487</v>
      </c>
      <c r="N254" s="99">
        <v>8.7835417903191217</v>
      </c>
      <c r="O254" s="99">
        <v>9.1290273912465949</v>
      </c>
      <c r="P254" s="99">
        <v>8.980309746117765</v>
      </c>
      <c r="Q254" s="99">
        <v>9.0647181403652421</v>
      </c>
      <c r="R254" s="99">
        <v>9.2875509698994048</v>
      </c>
      <c r="S254" s="99">
        <v>9.5315460150513491</v>
      </c>
      <c r="T254" s="99">
        <v>9.6378583421589763</v>
      </c>
      <c r="U254" s="99">
        <v>9.7532892921953582</v>
      </c>
      <c r="V254" s="99">
        <v>10.084462687757217</v>
      </c>
      <c r="W254" s="99">
        <v>9.7279676378124318</v>
      </c>
      <c r="DA254" s="63" t="s">
        <v>3078</v>
      </c>
    </row>
    <row r="255" spans="1:105" ht="12" customHeight="1" x14ac:dyDescent="0.25">
      <c r="A255" s="121" t="s">
        <v>54</v>
      </c>
      <c r="B255" s="123">
        <v>6.5215350125036702</v>
      </c>
      <c r="C255" s="123">
        <v>6.5055526633692491</v>
      </c>
      <c r="D255" s="123">
        <v>6.550727260215071</v>
      </c>
      <c r="E255" s="123">
        <v>6.2904464991299172</v>
      </c>
      <c r="F255" s="123">
        <v>5.6349591696425563</v>
      </c>
      <c r="G255" s="123">
        <v>5.7937826925251299</v>
      </c>
      <c r="H255" s="123">
        <v>5.8671450936577711</v>
      </c>
      <c r="I255" s="123">
        <v>6.1285296282274846</v>
      </c>
      <c r="J255" s="123">
        <v>6.1308168072149627</v>
      </c>
      <c r="K255" s="123">
        <v>5.088459978077446</v>
      </c>
      <c r="L255" s="123">
        <v>6.2702978804001086</v>
      </c>
      <c r="M255" s="123">
        <v>6.1858472316679789</v>
      </c>
      <c r="N255" s="123">
        <v>6.4737544644539273</v>
      </c>
      <c r="O255" s="123">
        <v>6.6020413337488337</v>
      </c>
      <c r="P255" s="123">
        <v>5.7890780725088034</v>
      </c>
      <c r="Q255" s="123">
        <v>6.0043708287395887</v>
      </c>
      <c r="R255" s="123">
        <v>5.7697780063591653</v>
      </c>
      <c r="S255" s="123">
        <v>6.1049537307249322</v>
      </c>
      <c r="T255" s="123">
        <v>6.0721674570507949</v>
      </c>
      <c r="U255" s="123">
        <v>5.9512291648932063</v>
      </c>
      <c r="V255" s="123">
        <v>6.2117691723647637</v>
      </c>
      <c r="W255" s="123">
        <v>5.8327166786608542</v>
      </c>
      <c r="DA255" s="130" t="s">
        <v>3079</v>
      </c>
    </row>
    <row r="256" spans="1:105" ht="12" customHeight="1" x14ac:dyDescent="0.25">
      <c r="A256" s="97" t="s">
        <v>50</v>
      </c>
      <c r="B256" s="99">
        <v>6.6478317353287641</v>
      </c>
      <c r="C256" s="99">
        <v>6.372707365901892</v>
      </c>
      <c r="D256" s="99">
        <v>6.5020217554614712</v>
      </c>
      <c r="E256" s="99">
        <v>6.1072688952708178</v>
      </c>
      <c r="F256" s="99">
        <v>5.9866730146343361</v>
      </c>
      <c r="G256" s="99">
        <v>5.8258592349919152</v>
      </c>
      <c r="H256" s="99">
        <v>5.8011978485849705</v>
      </c>
      <c r="I256" s="99">
        <v>6.1391411651950358</v>
      </c>
      <c r="J256" s="99">
        <v>5.767034822341075</v>
      </c>
      <c r="K256" s="99">
        <v>5.8534561299796275</v>
      </c>
      <c r="L256" s="99">
        <v>6.026468877715069</v>
      </c>
      <c r="M256" s="99">
        <v>6.3341554819140029</v>
      </c>
      <c r="N256" s="99">
        <v>6.2536799533599687</v>
      </c>
      <c r="O256" s="99">
        <v>6.2534915457318281</v>
      </c>
      <c r="P256" s="99">
        <v>6.2329497167010954</v>
      </c>
      <c r="Q256" s="99">
        <v>6.1258855560577459</v>
      </c>
      <c r="R256" s="99">
        <v>5.6222708759661826</v>
      </c>
      <c r="S256" s="99">
        <v>6.0777944144353313</v>
      </c>
      <c r="T256" s="99">
        <v>6.0625259718878945</v>
      </c>
      <c r="U256" s="99">
        <v>5.9287879772725711</v>
      </c>
      <c r="V256" s="99">
        <v>6.2704052502475145</v>
      </c>
      <c r="W256" s="99">
        <v>5.7085143509558485</v>
      </c>
      <c r="DA256" s="63" t="s">
        <v>3080</v>
      </c>
    </row>
    <row r="257" spans="1:105" ht="12" customHeight="1" x14ac:dyDescent="0.25">
      <c r="A257" s="109" t="s">
        <v>120</v>
      </c>
      <c r="B257" s="110">
        <v>6.4142467553683611</v>
      </c>
      <c r="C257" s="110">
        <v>6.6163669086634949</v>
      </c>
      <c r="D257" s="110">
        <v>6.5914919102517091</v>
      </c>
      <c r="E257" s="110">
        <v>6.4437263539253298</v>
      </c>
      <c r="F257" s="110">
        <v>5.3323158199853875</v>
      </c>
      <c r="G257" s="110">
        <v>5.766648411019454</v>
      </c>
      <c r="H257" s="110">
        <v>5.9191372146118608</v>
      </c>
      <c r="I257" s="110">
        <v>6.1205413497238768</v>
      </c>
      <c r="J257" s="110">
        <v>6.3864193679449466</v>
      </c>
      <c r="K257" s="110">
        <v>4.5837406415214712</v>
      </c>
      <c r="L257" s="110">
        <v>6.4206386149255774</v>
      </c>
      <c r="M257" s="110">
        <v>6.0991407692903685</v>
      </c>
      <c r="N257" s="110">
        <v>6.5946631178134645</v>
      </c>
      <c r="O257" s="110">
        <v>6.7874158385073349</v>
      </c>
      <c r="P257" s="110">
        <v>5.5589565553132214</v>
      </c>
      <c r="Q257" s="110">
        <v>5.9445740570128232</v>
      </c>
      <c r="R257" s="110">
        <v>5.8354569907600453</v>
      </c>
      <c r="S257" s="110">
        <v>6.1160977114361277</v>
      </c>
      <c r="T257" s="110">
        <v>6.075867357742947</v>
      </c>
      <c r="U257" s="110">
        <v>5.9593234218570865</v>
      </c>
      <c r="V257" s="110">
        <v>6.191834709908381</v>
      </c>
      <c r="W257" s="110">
        <v>5.872813588729743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1.5684055707291185</v>
      </c>
      <c r="C259" s="118">
        <f t="shared" si="103"/>
        <v>1.4912134459909603</v>
      </c>
      <c r="D259" s="118">
        <f t="shared" si="103"/>
        <v>1.5037472674312282</v>
      </c>
      <c r="E259" s="118">
        <f t="shared" si="103"/>
        <v>1.4035900955600829</v>
      </c>
      <c r="F259" s="118">
        <f t="shared" si="103"/>
        <v>1.3898152753373496</v>
      </c>
      <c r="G259" s="118">
        <f t="shared" si="103"/>
        <v>1.3311387435202937</v>
      </c>
      <c r="H259" s="118">
        <f t="shared" si="103"/>
        <v>1.2554540673825978</v>
      </c>
      <c r="I259" s="118">
        <f t="shared" si="103"/>
        <v>1.2760991212989956</v>
      </c>
      <c r="J259" s="118">
        <f t="shared" si="103"/>
        <v>1.1398033430792214</v>
      </c>
      <c r="K259" s="118">
        <f t="shared" si="103"/>
        <v>1.1055597735801761</v>
      </c>
      <c r="L259" s="118">
        <f t="shared" si="103"/>
        <v>1.0819944359545395</v>
      </c>
      <c r="M259" s="118">
        <f t="shared" si="103"/>
        <v>1.0878576412749914</v>
      </c>
      <c r="N259" s="118">
        <f t="shared" si="103"/>
        <v>1.0094817525555528</v>
      </c>
      <c r="O259" s="118">
        <f t="shared" si="103"/>
        <v>0.97129511998941576</v>
      </c>
      <c r="P259" s="118">
        <f t="shared" si="103"/>
        <v>0.94393736989204213</v>
      </c>
      <c r="Q259" s="118">
        <f t="shared" si="103"/>
        <v>0.89204207548112491</v>
      </c>
      <c r="R259" s="118">
        <f t="shared" ref="R259:V259" si="104">R260+R262+R264+R273</f>
        <v>0.77937640061629687</v>
      </c>
      <c r="S259" s="118">
        <f t="shared" si="104"/>
        <v>0.79217563818360581</v>
      </c>
      <c r="T259" s="118">
        <f t="shared" si="104"/>
        <v>0.75724673045386515</v>
      </c>
      <c r="U259" s="118">
        <f t="shared" si="104"/>
        <v>0.70341648605777762</v>
      </c>
      <c r="V259" s="118">
        <f t="shared" si="104"/>
        <v>0.70582750166630259</v>
      </c>
      <c r="W259" s="118">
        <f t="shared" ref="W259" si="105">W260+W262+W264+W273</f>
        <v>0.63542409505080688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0.43900803874125471</v>
      </c>
      <c r="C264" s="123">
        <v>0.42090525535059597</v>
      </c>
      <c r="D264" s="123">
        <v>0.41175888062108673</v>
      </c>
      <c r="E264" s="123">
        <v>0.37982035486128363</v>
      </c>
      <c r="F264" s="123">
        <v>0.37272820755797592</v>
      </c>
      <c r="G264" s="123">
        <v>0.35198574179640657</v>
      </c>
      <c r="H264" s="123">
        <v>0.31918364595656018</v>
      </c>
      <c r="I264" s="123">
        <v>0.31161441607214163</v>
      </c>
      <c r="J264" s="123">
        <v>0.26938050829803667</v>
      </c>
      <c r="K264" s="123">
        <v>0.25475671536100547</v>
      </c>
      <c r="L264" s="123">
        <v>0.24174335456076468</v>
      </c>
      <c r="M264" s="123">
        <v>0.23379503159113862</v>
      </c>
      <c r="N264" s="123">
        <v>0.19925775705860205</v>
      </c>
      <c r="O264" s="123">
        <v>0.17812536958595457</v>
      </c>
      <c r="P264" s="123">
        <v>0.16655955766936109</v>
      </c>
      <c r="Q264" s="123">
        <v>0.15408897792978185</v>
      </c>
      <c r="R264" s="123">
        <v>0.14677841745346681</v>
      </c>
      <c r="S264" s="123">
        <v>0.14657004629734752</v>
      </c>
      <c r="T264" s="123">
        <v>0.14370564895620486</v>
      </c>
      <c r="U264" s="123">
        <v>0.13030047506019277</v>
      </c>
      <c r="V264" s="123">
        <v>0.1262079351897484</v>
      </c>
      <c r="W264" s="123">
        <v>0.12840930961042588</v>
      </c>
      <c r="DA264" s="130" t="s">
        <v>3238</v>
      </c>
    </row>
    <row r="265" spans="1:105" ht="12" customHeight="1" x14ac:dyDescent="0.25">
      <c r="A265" s="97" t="s">
        <v>124</v>
      </c>
      <c r="B265" s="99">
        <v>3.8354708092372238</v>
      </c>
      <c r="C265" s="99">
        <v>3.7054029086230305</v>
      </c>
      <c r="D265" s="99">
        <v>3.8263407424256521</v>
      </c>
      <c r="E265" s="99">
        <v>3.7370591565754334</v>
      </c>
      <c r="F265" s="99">
        <v>3.8074919035529411</v>
      </c>
      <c r="G265" s="99">
        <v>3.7120643374220594</v>
      </c>
      <c r="H265" s="99">
        <v>3.6106376580581685</v>
      </c>
      <c r="I265" s="99">
        <v>3.7477196520164244</v>
      </c>
      <c r="J265" s="99">
        <v>3.5352086972115231</v>
      </c>
      <c r="K265" s="99">
        <v>3.5745842454001648</v>
      </c>
      <c r="L265" s="99">
        <v>3.7665268772769589</v>
      </c>
      <c r="M265" s="99">
        <v>4.0476644181354686</v>
      </c>
      <c r="N265" s="99">
        <v>3.9577131525094651</v>
      </c>
      <c r="O265" s="99">
        <v>3.9450240704418902</v>
      </c>
      <c r="P265" s="99">
        <v>3.9079525029743709</v>
      </c>
      <c r="Q265" s="99">
        <v>3.7973395064720155</v>
      </c>
      <c r="R265" s="99">
        <v>3.762127714413495</v>
      </c>
      <c r="S265" s="99">
        <v>3.8800800947828975</v>
      </c>
      <c r="T265" s="99">
        <v>3.9062582352202662</v>
      </c>
      <c r="U265" s="99">
        <v>3.6610754020376657</v>
      </c>
      <c r="V265" s="99">
        <v>3.6596343209130842</v>
      </c>
      <c r="W265" s="99">
        <v>3.6917296199031164</v>
      </c>
      <c r="DA265" s="63" t="s">
        <v>3239</v>
      </c>
    </row>
    <row r="266" spans="1:105" ht="12" customHeight="1" x14ac:dyDescent="0.25">
      <c r="A266" s="97" t="s">
        <v>123</v>
      </c>
      <c r="B266" s="99">
        <v>1.0120107909106779</v>
      </c>
      <c r="C266" s="99">
        <v>0.87575516449925661</v>
      </c>
      <c r="D266" s="99">
        <v>0.82528128304388082</v>
      </c>
      <c r="E266" s="99">
        <v>0.89864742447275536</v>
      </c>
      <c r="F266" s="99">
        <v>0.88942236635521688</v>
      </c>
      <c r="G266" s="99">
        <v>0.79275907215384966</v>
      </c>
      <c r="H266" s="99">
        <v>0.73661816535248703</v>
      </c>
      <c r="I266" s="99">
        <v>0.92391923595402126</v>
      </c>
      <c r="J266" s="99">
        <v>0.80726738139725329</v>
      </c>
      <c r="K266" s="99">
        <v>0.74920043094741895</v>
      </c>
      <c r="L266" s="99">
        <v>1.6869646839983854</v>
      </c>
      <c r="M266" s="99">
        <v>0.80495212896590795</v>
      </c>
      <c r="N266" s="99">
        <v>1.0040687030972215</v>
      </c>
      <c r="O266" s="99">
        <v>1.0583284111525664</v>
      </c>
      <c r="P266" s="99">
        <v>0.75122978187375355</v>
      </c>
      <c r="Q266" s="99">
        <v>0.84172249466190274</v>
      </c>
      <c r="R266" s="99">
        <v>0.7698260200006698</v>
      </c>
      <c r="S266" s="99">
        <v>0.88052739509109834</v>
      </c>
      <c r="T266" s="99">
        <v>0.86979910456926923</v>
      </c>
      <c r="U266" s="99">
        <v>0.75715835176615831</v>
      </c>
      <c r="V266" s="99">
        <v>0.802884216681233</v>
      </c>
      <c r="W266" s="99">
        <v>0.83269464945215521</v>
      </c>
      <c r="DA266" s="63" t="s">
        <v>3240</v>
      </c>
    </row>
    <row r="267" spans="1:105" ht="12" customHeight="1" x14ac:dyDescent="0.25">
      <c r="A267" s="100" t="s">
        <v>50</v>
      </c>
      <c r="B267" s="102">
        <v>1.0120107909106779</v>
      </c>
      <c r="C267" s="102">
        <v>0.87575516449925661</v>
      </c>
      <c r="D267" s="102">
        <v>0.82528128304388082</v>
      </c>
      <c r="E267" s="102">
        <v>0.89864742447275536</v>
      </c>
      <c r="F267" s="102">
        <v>0.88942236635521688</v>
      </c>
      <c r="G267" s="102">
        <v>0.79275907215384966</v>
      </c>
      <c r="H267" s="102">
        <v>0.73661816535248703</v>
      </c>
      <c r="I267" s="102">
        <v>0.92391923595402126</v>
      </c>
      <c r="J267" s="102">
        <v>0.80726738139725329</v>
      </c>
      <c r="K267" s="102">
        <v>0.74920043094741895</v>
      </c>
      <c r="L267" s="102">
        <v>1.6869646839983854</v>
      </c>
      <c r="M267" s="102">
        <v>0.80495212896590795</v>
      </c>
      <c r="N267" s="102">
        <v>1.0040687030972215</v>
      </c>
      <c r="O267" s="102">
        <v>1.0583284111525664</v>
      </c>
      <c r="P267" s="102">
        <v>0.75122978187375355</v>
      </c>
      <c r="Q267" s="102">
        <v>0.84172249466190274</v>
      </c>
      <c r="R267" s="102">
        <v>0.7698260200006698</v>
      </c>
      <c r="S267" s="102">
        <v>0.88052739509109834</v>
      </c>
      <c r="T267" s="102">
        <v>0.86979910456926923</v>
      </c>
      <c r="U267" s="102">
        <v>0.75715835176615831</v>
      </c>
      <c r="V267" s="102">
        <v>0.802884216681233</v>
      </c>
      <c r="W267" s="102">
        <v>0.83269464945215521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1.1293975319878637</v>
      </c>
      <c r="C273" s="123">
        <v>1.0703081906403644</v>
      </c>
      <c r="D273" s="123">
        <v>1.0919883868101414</v>
      </c>
      <c r="E273" s="123">
        <v>1.0237697406987991</v>
      </c>
      <c r="F273" s="123">
        <v>1.0170870677793737</v>
      </c>
      <c r="G273" s="123">
        <v>0.9791530017238872</v>
      </c>
      <c r="H273" s="123">
        <v>0.93627042142603756</v>
      </c>
      <c r="I273" s="123">
        <v>0.96448470522685403</v>
      </c>
      <c r="J273" s="123">
        <v>0.87042283478118465</v>
      </c>
      <c r="K273" s="123">
        <v>0.85080305821917068</v>
      </c>
      <c r="L273" s="123">
        <v>0.84025108139377491</v>
      </c>
      <c r="M273" s="123">
        <v>0.85406260968385284</v>
      </c>
      <c r="N273" s="123">
        <v>0.81022399549695079</v>
      </c>
      <c r="O273" s="123">
        <v>0.79316975040346116</v>
      </c>
      <c r="P273" s="123">
        <v>0.77737781222268099</v>
      </c>
      <c r="Q273" s="123">
        <v>0.73795309755134308</v>
      </c>
      <c r="R273" s="123">
        <v>0.63259798316283</v>
      </c>
      <c r="S273" s="123">
        <v>0.64560559188625832</v>
      </c>
      <c r="T273" s="123">
        <v>0.61354108149766029</v>
      </c>
      <c r="U273" s="123">
        <v>0.5731160109975848</v>
      </c>
      <c r="V273" s="123">
        <v>0.57961956647655422</v>
      </c>
      <c r="W273" s="123">
        <v>0.50701478544038103</v>
      </c>
      <c r="DA273" s="130" t="s">
        <v>3247</v>
      </c>
    </row>
    <row r="274" spans="1:105" ht="12" customHeight="1" x14ac:dyDescent="0.25">
      <c r="A274" s="97" t="s">
        <v>50</v>
      </c>
      <c r="B274" s="99">
        <v>2.4588925845258616</v>
      </c>
      <c r="C274" s="99">
        <v>2.3534050487186891</v>
      </c>
      <c r="D274" s="99">
        <v>2.3966934564440638</v>
      </c>
      <c r="E274" s="99">
        <v>2.2472291982704586</v>
      </c>
      <c r="F274" s="99">
        <v>2.1990843054696332</v>
      </c>
      <c r="G274" s="99">
        <v>2.1366497585369615</v>
      </c>
      <c r="H274" s="99">
        <v>2.123843726825855</v>
      </c>
      <c r="I274" s="99">
        <v>2.2456950560591338</v>
      </c>
      <c r="J274" s="99">
        <v>2.1092372880164807</v>
      </c>
      <c r="K274" s="99">
        <v>2.1403535438524686</v>
      </c>
      <c r="L274" s="99">
        <v>2.2030060514818266</v>
      </c>
      <c r="M274" s="99">
        <v>2.3149056399430532</v>
      </c>
      <c r="N274" s="99">
        <v>2.2849707959212062</v>
      </c>
      <c r="O274" s="99">
        <v>2.2845245012889062</v>
      </c>
      <c r="P274" s="99">
        <v>2.2768289364590268</v>
      </c>
      <c r="Q274" s="99">
        <v>2.2375686592790887</v>
      </c>
      <c r="R274" s="99">
        <v>2.0533372659019262</v>
      </c>
      <c r="S274" s="99">
        <v>2.2190295705154384</v>
      </c>
      <c r="T274" s="99">
        <v>2.2123535162842716</v>
      </c>
      <c r="U274" s="99">
        <v>2.1620702520822763</v>
      </c>
      <c r="V274" s="99">
        <v>2.2845372745235064</v>
      </c>
      <c r="W274" s="99">
        <v>2.0775202539255639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127.47901798184029</v>
      </c>
      <c r="D279" s="117">
        <f t="shared" si="108"/>
        <v>149.13156525480304</v>
      </c>
      <c r="E279" s="117">
        <f t="shared" si="108"/>
        <v>150.01428448296116</v>
      </c>
      <c r="F279" s="117">
        <f t="shared" si="108"/>
        <v>122.17517028664957</v>
      </c>
      <c r="G279" s="117">
        <f t="shared" si="108"/>
        <v>54.364275579588771</v>
      </c>
      <c r="H279" s="117">
        <f t="shared" si="108"/>
        <v>120.13590621926184</v>
      </c>
      <c r="I279" s="117">
        <f t="shared" si="108"/>
        <v>96.39632115361357</v>
      </c>
      <c r="J279" s="117">
        <f t="shared" si="108"/>
        <v>140.6544071825999</v>
      </c>
      <c r="K279" s="117">
        <f t="shared" si="108"/>
        <v>66.755570773464484</v>
      </c>
      <c r="L279" s="117">
        <f t="shared" si="108"/>
        <v>116.83736239439247</v>
      </c>
      <c r="M279" s="117">
        <f t="shared" si="108"/>
        <v>51.236011149679122</v>
      </c>
      <c r="N279" s="117">
        <f t="shared" si="108"/>
        <v>104.80353230388904</v>
      </c>
      <c r="O279" s="117">
        <f t="shared" si="108"/>
        <v>106.50139480771408</v>
      </c>
      <c r="P279" s="117">
        <f t="shared" si="108"/>
        <v>74.214021146277034</v>
      </c>
      <c r="Q279" s="117">
        <f t="shared" si="108"/>
        <v>98.201689589003749</v>
      </c>
      <c r="R279" s="117">
        <f t="shared" ref="R279:V279" si="109">R280+R282+R284+R293</f>
        <v>111.81624629602595</v>
      </c>
      <c r="S279" s="117">
        <f t="shared" si="109"/>
        <v>84.87354089608445</v>
      </c>
      <c r="T279" s="117">
        <f t="shared" si="109"/>
        <v>58.480573198449058</v>
      </c>
      <c r="U279" s="117">
        <f t="shared" si="109"/>
        <v>47.961810254226869</v>
      </c>
      <c r="V279" s="117">
        <f t="shared" si="109"/>
        <v>39.473690041407266</v>
      </c>
      <c r="W279" s="117">
        <f t="shared" ref="W279" si="110">W280+W282+W284+W293</f>
        <v>62.403647660767199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108.79173615635975</v>
      </c>
      <c r="D280" s="122">
        <f t="shared" si="111"/>
        <v>125.43336676491384</v>
      </c>
      <c r="E280" s="122">
        <f t="shared" si="111"/>
        <v>127.51310820982835</v>
      </c>
      <c r="F280" s="122">
        <f t="shared" si="111"/>
        <v>105.40101954048639</v>
      </c>
      <c r="G280" s="122">
        <f t="shared" si="111"/>
        <v>46.354224151407827</v>
      </c>
      <c r="H280" s="122">
        <f t="shared" si="111"/>
        <v>101.99079095880967</v>
      </c>
      <c r="I280" s="122">
        <f t="shared" si="111"/>
        <v>80.176459301262554</v>
      </c>
      <c r="J280" s="122">
        <f t="shared" si="111"/>
        <v>118.85902918376601</v>
      </c>
      <c r="K280" s="122">
        <f t="shared" si="111"/>
        <v>56.441279997859723</v>
      </c>
      <c r="L280" s="122">
        <f t="shared" si="111"/>
        <v>98.834923654224895</v>
      </c>
      <c r="M280" s="122">
        <f t="shared" si="111"/>
        <v>40.85521597308513</v>
      </c>
      <c r="N280" s="122">
        <f t="shared" si="111"/>
        <v>85.400146653710664</v>
      </c>
      <c r="O280" s="122">
        <f t="shared" si="111"/>
        <v>87.028419593098263</v>
      </c>
      <c r="P280" s="122">
        <f t="shared" si="111"/>
        <v>58.084922161688908</v>
      </c>
      <c r="Q280" s="122">
        <f t="shared" si="111"/>
        <v>76.898607066752092</v>
      </c>
      <c r="R280" s="122">
        <f t="shared" si="111"/>
        <v>88.597821269358363</v>
      </c>
      <c r="S280" s="122">
        <f t="shared" si="111"/>
        <v>65.265293083888281</v>
      </c>
      <c r="T280" s="122">
        <f t="shared" si="111"/>
        <v>44.039583622570589</v>
      </c>
      <c r="U280" s="122">
        <f t="shared" si="111"/>
        <v>35.283000748006828</v>
      </c>
      <c r="V280" s="122">
        <f t="shared" si="111"/>
        <v>27.675297684785658</v>
      </c>
      <c r="W280" s="122">
        <f t="shared" si="111"/>
        <v>45.597719532935535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108.79173615635975</v>
      </c>
      <c r="D281" s="98">
        <v>125.43336676491384</v>
      </c>
      <c r="E281" s="98">
        <v>127.51310820982835</v>
      </c>
      <c r="F281" s="98">
        <v>105.40101954048639</v>
      </c>
      <c r="G281" s="98">
        <v>46.354224151407827</v>
      </c>
      <c r="H281" s="98">
        <v>101.99079095880967</v>
      </c>
      <c r="I281" s="98">
        <v>80.176459301262554</v>
      </c>
      <c r="J281" s="98">
        <v>118.85902918376601</v>
      </c>
      <c r="K281" s="98">
        <v>56.441279997859723</v>
      </c>
      <c r="L281" s="98">
        <v>98.834923654224895</v>
      </c>
      <c r="M281" s="98">
        <v>40.85521597308513</v>
      </c>
      <c r="N281" s="98">
        <v>85.400146653710664</v>
      </c>
      <c r="O281" s="98">
        <v>87.028419593098263</v>
      </c>
      <c r="P281" s="98">
        <v>58.084922161688908</v>
      </c>
      <c r="Q281" s="98">
        <v>76.898607066752092</v>
      </c>
      <c r="R281" s="98">
        <v>88.597821269358363</v>
      </c>
      <c r="S281" s="98">
        <v>65.265293083888281</v>
      </c>
      <c r="T281" s="98">
        <v>44.039583622570589</v>
      </c>
      <c r="U281" s="98">
        <v>35.283000748006828</v>
      </c>
      <c r="V281" s="98">
        <v>27.675297684785658</v>
      </c>
      <c r="W281" s="98">
        <v>45.597719532935535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0.17397988415288779</v>
      </c>
      <c r="D282" s="122">
        <f t="shared" si="112"/>
        <v>0.53812895756883816</v>
      </c>
      <c r="E282" s="122">
        <f t="shared" si="112"/>
        <v>0.33071877323736248</v>
      </c>
      <c r="F282" s="122">
        <f t="shared" si="112"/>
        <v>0.10251884076748562</v>
      </c>
      <c r="G282" s="122">
        <f t="shared" si="112"/>
        <v>5.8795901428617847E-2</v>
      </c>
      <c r="H282" s="122">
        <f t="shared" si="112"/>
        <v>0.21681815672852695</v>
      </c>
      <c r="I282" s="122">
        <f t="shared" si="112"/>
        <v>4.2374114357214547E-2</v>
      </c>
      <c r="J282" s="122">
        <f t="shared" si="112"/>
        <v>0.28568855136152549</v>
      </c>
      <c r="K282" s="122">
        <f t="shared" si="112"/>
        <v>0.52571764126218812</v>
      </c>
      <c r="L282" s="122">
        <f t="shared" si="112"/>
        <v>0.47701738791116399</v>
      </c>
      <c r="M282" s="122">
        <f t="shared" si="112"/>
        <v>0.18583692514556061</v>
      </c>
      <c r="N282" s="122">
        <f t="shared" si="112"/>
        <v>0.28732416994419158</v>
      </c>
      <c r="O282" s="122">
        <f t="shared" si="112"/>
        <v>0.52588605348265738</v>
      </c>
      <c r="P282" s="122">
        <f t="shared" si="112"/>
        <v>0.21243592133685993</v>
      </c>
      <c r="Q282" s="122">
        <f t="shared" si="112"/>
        <v>0.39866427593568576</v>
      </c>
      <c r="R282" s="122">
        <f t="shared" si="112"/>
        <v>1.2755709129067576</v>
      </c>
      <c r="S282" s="122">
        <f t="shared" si="112"/>
        <v>1.2215999418246746</v>
      </c>
      <c r="T282" s="122">
        <f t="shared" si="112"/>
        <v>0.71323109752874037</v>
      </c>
      <c r="U282" s="122">
        <f t="shared" si="112"/>
        <v>1.3639133770039644</v>
      </c>
      <c r="V282" s="122">
        <f t="shared" si="112"/>
        <v>0.64152572994062418</v>
      </c>
      <c r="W282" s="122">
        <f t="shared" si="112"/>
        <v>2.010361248703326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0.17397988415288779</v>
      </c>
      <c r="D283" s="98">
        <v>0.53812895756883816</v>
      </c>
      <c r="E283" s="98">
        <v>0.33071877323736248</v>
      </c>
      <c r="F283" s="98">
        <v>0.10251884076748562</v>
      </c>
      <c r="G283" s="98">
        <v>5.8795901428617847E-2</v>
      </c>
      <c r="H283" s="98">
        <v>0.21681815672852695</v>
      </c>
      <c r="I283" s="98">
        <v>4.2374114357214547E-2</v>
      </c>
      <c r="J283" s="98">
        <v>0.28568855136152549</v>
      </c>
      <c r="K283" s="98">
        <v>0.52571764126218812</v>
      </c>
      <c r="L283" s="98">
        <v>0.47701738791116399</v>
      </c>
      <c r="M283" s="98">
        <v>0.18583692514556061</v>
      </c>
      <c r="N283" s="98">
        <v>0.28732416994419158</v>
      </c>
      <c r="O283" s="98">
        <v>0.52588605348265738</v>
      </c>
      <c r="P283" s="98">
        <v>0.21243592133685993</v>
      </c>
      <c r="Q283" s="98">
        <v>0.39866427593568576</v>
      </c>
      <c r="R283" s="98">
        <v>1.2755709129067576</v>
      </c>
      <c r="S283" s="98">
        <v>1.2215999418246746</v>
      </c>
      <c r="T283" s="98">
        <v>0.71323109752874037</v>
      </c>
      <c r="U283" s="98">
        <v>1.3639133770039644</v>
      </c>
      <c r="V283" s="98">
        <v>0.64152572994062418</v>
      </c>
      <c r="W283" s="98">
        <v>2.010361248703326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11.226010343481736</v>
      </c>
      <c r="D284" s="122">
        <v>13.92656671213317</v>
      </c>
      <c r="E284" s="122">
        <v>13.776419896683363</v>
      </c>
      <c r="F284" s="122">
        <v>10.700968322139341</v>
      </c>
      <c r="G284" s="122">
        <v>4.964826872704295</v>
      </c>
      <c r="H284" s="122">
        <v>11.281947570199062</v>
      </c>
      <c r="I284" s="122">
        <v>10.00531674744196</v>
      </c>
      <c r="J284" s="122">
        <v>13.365879258655186</v>
      </c>
      <c r="K284" s="122">
        <v>6.3144036525214613</v>
      </c>
      <c r="L284" s="122">
        <v>10.738470496001293</v>
      </c>
      <c r="M284" s="122">
        <v>6.4018714512713029</v>
      </c>
      <c r="N284" s="122">
        <v>12.124969418661321</v>
      </c>
      <c r="O284" s="122">
        <v>12.143123398333168</v>
      </c>
      <c r="P284" s="122">
        <v>10.189978385727667</v>
      </c>
      <c r="Q284" s="122">
        <v>13.426152239767749</v>
      </c>
      <c r="R284" s="122">
        <v>14.357236877484775</v>
      </c>
      <c r="S284" s="122">
        <v>12.013561650860694</v>
      </c>
      <c r="T284" s="122">
        <v>8.9710227347192983</v>
      </c>
      <c r="U284" s="122">
        <v>7.4312159580269013</v>
      </c>
      <c r="V284" s="122">
        <v>7.3455774934707563</v>
      </c>
      <c r="W284" s="122">
        <v>9.835685711799016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1.353575280878855</v>
      </c>
      <c r="D285" s="98">
        <v>1.2941034440392618</v>
      </c>
      <c r="E285" s="98">
        <v>1.1668214370147096</v>
      </c>
      <c r="F285" s="98">
        <v>1.054906073585409</v>
      </c>
      <c r="G285" s="98">
        <v>0.54013704291681619</v>
      </c>
      <c r="H285" s="98">
        <v>0.96150053234335009</v>
      </c>
      <c r="I285" s="98">
        <v>0.72833974815956515</v>
      </c>
      <c r="J285" s="98">
        <v>0.58249587632637101</v>
      </c>
      <c r="K285" s="98">
        <v>0.4314578424283011</v>
      </c>
      <c r="L285" s="98">
        <v>0.48500287468144937</v>
      </c>
      <c r="M285" s="98">
        <v>0.29749231493609429</v>
      </c>
      <c r="N285" s="98">
        <v>0.48359364369912666</v>
      </c>
      <c r="O285" s="98">
        <v>0.4916553750969338</v>
      </c>
      <c r="P285" s="98">
        <v>0.42188185275424833</v>
      </c>
      <c r="Q285" s="98">
        <v>0.49091839733145337</v>
      </c>
      <c r="R285" s="98">
        <v>0.504379789995829</v>
      </c>
      <c r="S285" s="98">
        <v>0.44609946471731554</v>
      </c>
      <c r="T285" s="98">
        <v>0.29930106642099269</v>
      </c>
      <c r="U285" s="98">
        <v>0.22387056093839017</v>
      </c>
      <c r="V285" s="98">
        <v>0.21693471834213671</v>
      </c>
      <c r="W285" s="98">
        <v>0.3964524178032372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3.3889979561513777E-4</v>
      </c>
      <c r="D286" s="98">
        <v>3.4857330354714757E-4</v>
      </c>
      <c r="E286" s="98">
        <v>1.7365363774847739E-4</v>
      </c>
      <c r="F286" s="98">
        <v>3.5564117859209128E-4</v>
      </c>
      <c r="G286" s="98">
        <v>2.5950847312807544E-4</v>
      </c>
      <c r="H286" s="98">
        <v>4.2394210278034127E-4</v>
      </c>
      <c r="I286" s="98">
        <v>7.2516796582852271E-4</v>
      </c>
      <c r="J286" s="98">
        <v>2.557704861936859E-4</v>
      </c>
      <c r="K286" s="98">
        <v>5.1553684465070293E-4</v>
      </c>
      <c r="L286" s="98">
        <v>1.017809983055415E-3</v>
      </c>
      <c r="M286" s="98">
        <v>4.897231820120264E-4</v>
      </c>
      <c r="N286" s="98">
        <v>0</v>
      </c>
      <c r="O286" s="98">
        <v>0</v>
      </c>
      <c r="P286" s="98">
        <v>7.7575431042005666E-4</v>
      </c>
      <c r="Q286" s="98">
        <v>4.8388249045647013E-4</v>
      </c>
      <c r="R286" s="98">
        <v>7.8227545685948246E-4</v>
      </c>
      <c r="S286" s="98">
        <v>7.3060274110478053E-4</v>
      </c>
      <c r="T286" s="98">
        <v>6.4540876088028856E-4</v>
      </c>
      <c r="U286" s="98">
        <v>2.0509141330253669E-4</v>
      </c>
      <c r="V286" s="98">
        <v>1.0488174005293702E-4</v>
      </c>
      <c r="W286" s="98">
        <v>7.5821194362965896E-4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1.120669240646022E-4</v>
      </c>
      <c r="D287" s="101">
        <v>1.0618542561923567E-4</v>
      </c>
      <c r="E287" s="101">
        <v>5.8023733703293694E-5</v>
      </c>
      <c r="F287" s="101">
        <v>1.1571877417410963E-4</v>
      </c>
      <c r="G287" s="101">
        <v>7.7955197549942531E-5</v>
      </c>
      <c r="H287" s="101">
        <v>1.2199112903875374E-4</v>
      </c>
      <c r="I287" s="101">
        <v>2.4628700789761283E-4</v>
      </c>
      <c r="J287" s="101">
        <v>8.0924860064351863E-5</v>
      </c>
      <c r="K287" s="101">
        <v>1.5067253735997447E-4</v>
      </c>
      <c r="L287" s="101">
        <v>5.6798697672792091E-4</v>
      </c>
      <c r="M287" s="101">
        <v>1.3472440199350529E-4</v>
      </c>
      <c r="N287" s="101">
        <v>0</v>
      </c>
      <c r="O287" s="101">
        <v>0</v>
      </c>
      <c r="P287" s="101">
        <v>1.901368647793011E-4</v>
      </c>
      <c r="Q287" s="101">
        <v>1.3157048236004954E-4</v>
      </c>
      <c r="R287" s="101">
        <v>1.9517653893090135E-4</v>
      </c>
      <c r="S287" s="101">
        <v>2.0056333687224913E-4</v>
      </c>
      <c r="T287" s="101">
        <v>1.7417544904143104E-4</v>
      </c>
      <c r="U287" s="101">
        <v>5.0695128754370726E-5</v>
      </c>
      <c r="V287" s="101">
        <v>2.667885147517648E-5</v>
      </c>
      <c r="W287" s="101">
        <v>1.9673333088056683E-4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2.2683287155053557E-4</v>
      </c>
      <c r="D288" s="104">
        <v>2.423878779279119E-4</v>
      </c>
      <c r="E288" s="104">
        <v>1.1562990404518368E-4</v>
      </c>
      <c r="F288" s="104">
        <v>2.3992240441798163E-4</v>
      </c>
      <c r="G288" s="104">
        <v>1.8155327557813289E-4</v>
      </c>
      <c r="H288" s="104">
        <v>3.0195097374158752E-4</v>
      </c>
      <c r="I288" s="104">
        <v>4.7888095793090988E-4</v>
      </c>
      <c r="J288" s="104">
        <v>1.7484562612933401E-4</v>
      </c>
      <c r="K288" s="104">
        <v>3.6486430729072841E-4</v>
      </c>
      <c r="L288" s="104">
        <v>4.498230063274941E-4</v>
      </c>
      <c r="M288" s="104">
        <v>3.5499878001852111E-4</v>
      </c>
      <c r="N288" s="104">
        <v>0</v>
      </c>
      <c r="O288" s="104">
        <v>0</v>
      </c>
      <c r="P288" s="104">
        <v>5.856174456407555E-4</v>
      </c>
      <c r="Q288" s="104">
        <v>3.5231200809642059E-4</v>
      </c>
      <c r="R288" s="104">
        <v>5.8709891792858111E-4</v>
      </c>
      <c r="S288" s="104">
        <v>5.300394042325314E-4</v>
      </c>
      <c r="T288" s="104">
        <v>4.7123331183885746E-4</v>
      </c>
      <c r="U288" s="104">
        <v>1.5439628454816596E-4</v>
      </c>
      <c r="V288" s="104">
        <v>7.8202888577760547E-5</v>
      </c>
      <c r="W288" s="104">
        <v>5.6147861274909215E-4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9.6525090094059891</v>
      </c>
      <c r="D289" s="101">
        <v>12.3646815835793</v>
      </c>
      <c r="E289" s="101">
        <v>12.2334443314005</v>
      </c>
      <c r="F289" s="101">
        <v>9.3391949219753627</v>
      </c>
      <c r="G289" s="101">
        <v>4.2506638507093166</v>
      </c>
      <c r="H289" s="101">
        <v>9.7610103993465778</v>
      </c>
      <c r="I289" s="101">
        <v>8.5129727484382141</v>
      </c>
      <c r="J289" s="101">
        <v>11.953074991625442</v>
      </c>
      <c r="K289" s="101">
        <v>5.4100313537521236</v>
      </c>
      <c r="L289" s="101">
        <v>8.5237785496093785</v>
      </c>
      <c r="M289" s="101">
        <v>5.3353646205156382</v>
      </c>
      <c r="N289" s="101">
        <v>10.686702966555186</v>
      </c>
      <c r="O289" s="101">
        <v>10.952135513588342</v>
      </c>
      <c r="P289" s="101">
        <v>8.7541336312653968</v>
      </c>
      <c r="Q289" s="101">
        <v>11.578509818329739</v>
      </c>
      <c r="R289" s="101">
        <v>12.250825533909699</v>
      </c>
      <c r="S289" s="101">
        <v>10.291423265806747</v>
      </c>
      <c r="T289" s="101">
        <v>7.2930740029854482</v>
      </c>
      <c r="U289" s="101">
        <v>6.2876889390426305</v>
      </c>
      <c r="V289" s="101">
        <v>6.4921791181277175</v>
      </c>
      <c r="W289" s="101">
        <v>8.1533211730481039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0.21958715340127635</v>
      </c>
      <c r="D290" s="104">
        <v>0.26743311121105995</v>
      </c>
      <c r="E290" s="104">
        <v>0.37598047463040396</v>
      </c>
      <c r="F290" s="104">
        <v>0.3065116853999777</v>
      </c>
      <c r="G290" s="104">
        <v>0.17376647060503417</v>
      </c>
      <c r="H290" s="104">
        <v>0.55901269640635487</v>
      </c>
      <c r="I290" s="104">
        <v>0.763279082878352</v>
      </c>
      <c r="J290" s="104">
        <v>0.83005262021717874</v>
      </c>
      <c r="K290" s="104">
        <v>0.47239891949638579</v>
      </c>
      <c r="L290" s="104">
        <v>1.7286712617274098</v>
      </c>
      <c r="M290" s="104">
        <v>0.76852479263755846</v>
      </c>
      <c r="N290" s="104">
        <v>0.95467280840700797</v>
      </c>
      <c r="O290" s="104">
        <v>0.69933250964789151</v>
      </c>
      <c r="P290" s="104">
        <v>1.013187147397602</v>
      </c>
      <c r="Q290" s="104">
        <v>1.356240141616099</v>
      </c>
      <c r="R290" s="104">
        <v>1.601249278122387</v>
      </c>
      <c r="S290" s="104">
        <v>1.2753083175955284</v>
      </c>
      <c r="T290" s="104">
        <v>1.3780022565519769</v>
      </c>
      <c r="U290" s="104">
        <v>0.91945136663257787</v>
      </c>
      <c r="V290" s="104">
        <v>0.63635877526084883</v>
      </c>
      <c r="W290" s="104">
        <v>1.2851539090040454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6.7143524775229974E-2</v>
      </c>
      <c r="D291" s="98">
        <v>7.5124495214920428E-2</v>
      </c>
      <c r="E291" s="98">
        <v>0.11642111596231894</v>
      </c>
      <c r="F291" s="98">
        <v>9.241831497543504E-2</v>
      </c>
      <c r="G291" s="98">
        <v>4.8265148629379973E-2</v>
      </c>
      <c r="H291" s="98">
        <v>0.1487634087530689</v>
      </c>
      <c r="I291" s="98">
        <v>0.24153960126387494</v>
      </c>
      <c r="J291" s="98">
        <v>0.24478411409774958</v>
      </c>
      <c r="K291" s="98">
        <v>0.12839013264604612</v>
      </c>
      <c r="L291" s="98">
        <v>0.92406639390244727</v>
      </c>
      <c r="M291" s="98">
        <v>0.19823403041477697</v>
      </c>
      <c r="N291" s="98">
        <v>0.30478878282716831</v>
      </c>
      <c r="O291" s="98">
        <v>0.2301769296791758</v>
      </c>
      <c r="P291" s="98">
        <v>0.24373230656252459</v>
      </c>
      <c r="Q291" s="98">
        <v>0.36828505776180953</v>
      </c>
      <c r="R291" s="98">
        <v>0.40251070714586368</v>
      </c>
      <c r="S291" s="98">
        <v>0.35557947716717248</v>
      </c>
      <c r="T291" s="98">
        <v>0.38025377569346563</v>
      </c>
      <c r="U291" s="98">
        <v>0.2338452568027452</v>
      </c>
      <c r="V291" s="98">
        <v>0.16684998243107879</v>
      </c>
      <c r="W291" s="98">
        <v>0.34318806890857817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0.15244362862604638</v>
      </c>
      <c r="D292" s="98">
        <v>0.19230861599613952</v>
      </c>
      <c r="E292" s="98">
        <v>0.25955935866808505</v>
      </c>
      <c r="F292" s="98">
        <v>0.21409337042454266</v>
      </c>
      <c r="G292" s="98">
        <v>0.1255013219756542</v>
      </c>
      <c r="H292" s="98">
        <v>0.410249287653286</v>
      </c>
      <c r="I292" s="98">
        <v>0.52173948161447703</v>
      </c>
      <c r="J292" s="98">
        <v>0.58526850611942915</v>
      </c>
      <c r="K292" s="98">
        <v>0.3440087868503397</v>
      </c>
      <c r="L292" s="98">
        <v>0.80460486782496266</v>
      </c>
      <c r="M292" s="98">
        <v>0.57029076222278152</v>
      </c>
      <c r="N292" s="98">
        <v>0.6498840255798396</v>
      </c>
      <c r="O292" s="98">
        <v>0.46915557996871576</v>
      </c>
      <c r="P292" s="98">
        <v>0.76945484083507731</v>
      </c>
      <c r="Q292" s="98">
        <v>0.98795508385428932</v>
      </c>
      <c r="R292" s="98">
        <v>1.1987385709765233</v>
      </c>
      <c r="S292" s="98">
        <v>0.91972884042835601</v>
      </c>
      <c r="T292" s="98">
        <v>0.99774848085851131</v>
      </c>
      <c r="U292" s="98">
        <v>0.68560610982983261</v>
      </c>
      <c r="V292" s="98">
        <v>0.46950879282977004</v>
      </c>
      <c r="W292" s="98">
        <v>0.94196584009546713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7.2872915978459227</v>
      </c>
      <c r="D293" s="122">
        <v>9.2335028201871818</v>
      </c>
      <c r="E293" s="122">
        <v>8.3940376032120874</v>
      </c>
      <c r="F293" s="122">
        <v>5.9706635832563553</v>
      </c>
      <c r="G293" s="122">
        <v>2.9864286540480309</v>
      </c>
      <c r="H293" s="122">
        <v>6.6463495335245888</v>
      </c>
      <c r="I293" s="122">
        <v>6.1721709905518418</v>
      </c>
      <c r="J293" s="122">
        <v>8.1438101888171559</v>
      </c>
      <c r="K293" s="122">
        <v>3.4741694818211046</v>
      </c>
      <c r="L293" s="122">
        <v>6.7869508562551193</v>
      </c>
      <c r="M293" s="122">
        <v>3.793086800177131</v>
      </c>
      <c r="N293" s="122">
        <v>6.9910920615728678</v>
      </c>
      <c r="O293" s="122">
        <v>6.8039657627999954</v>
      </c>
      <c r="P293" s="122">
        <v>5.7266846775235951</v>
      </c>
      <c r="Q293" s="122">
        <v>7.4782660065482247</v>
      </c>
      <c r="R293" s="122">
        <v>7.5856172362760486</v>
      </c>
      <c r="S293" s="122">
        <v>6.3730862195107969</v>
      </c>
      <c r="T293" s="122">
        <v>4.7567357436304318</v>
      </c>
      <c r="U293" s="122">
        <v>3.8836801711891713</v>
      </c>
      <c r="V293" s="122">
        <v>3.8112891332102268</v>
      </c>
      <c r="W293" s="122">
        <v>4.9598811673293195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3.4732621620614794</v>
      </c>
      <c r="D294" s="98">
        <v>4.7558921970823143</v>
      </c>
      <c r="E294" s="98">
        <v>4.2006651904774071</v>
      </c>
      <c r="F294" s="98">
        <v>3.5069612758071123</v>
      </c>
      <c r="G294" s="98">
        <v>1.448484978331336</v>
      </c>
      <c r="H294" s="98">
        <v>2.7577264542971425</v>
      </c>
      <c r="I294" s="98">
        <v>2.6213835398749143</v>
      </c>
      <c r="J294" s="98">
        <v>2.8966174597067775</v>
      </c>
      <c r="K294" s="98">
        <v>1.6004247211965243</v>
      </c>
      <c r="L294" s="98">
        <v>2.7078567590970635</v>
      </c>
      <c r="M294" s="98">
        <v>1.64075639831414</v>
      </c>
      <c r="N294" s="98">
        <v>2.6667655063891398</v>
      </c>
      <c r="O294" s="98">
        <v>2.5123852712308334</v>
      </c>
      <c r="P294" s="98">
        <v>2.2522811138878547</v>
      </c>
      <c r="Q294" s="98">
        <v>2.5211878149171385</v>
      </c>
      <c r="R294" s="98">
        <v>1.9738552506992526</v>
      </c>
      <c r="S294" s="98">
        <v>1.9018162352543475</v>
      </c>
      <c r="T294" s="98">
        <v>1.510966650871638</v>
      </c>
      <c r="U294" s="98">
        <v>1.2108252404465312</v>
      </c>
      <c r="V294" s="98">
        <v>1.1682409064009187</v>
      </c>
      <c r="W294" s="98">
        <v>1.4278473953809598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3.8140294357844433</v>
      </c>
      <c r="D295" s="33">
        <v>4.4776106231048676</v>
      </c>
      <c r="E295" s="33">
        <v>4.1933724127346794</v>
      </c>
      <c r="F295" s="33">
        <v>2.463702307449243</v>
      </c>
      <c r="G295" s="33">
        <v>1.5379436757166947</v>
      </c>
      <c r="H295" s="33">
        <v>3.8886230792274459</v>
      </c>
      <c r="I295" s="33">
        <v>3.5507874506769275</v>
      </c>
      <c r="J295" s="33">
        <v>5.2471927291103784</v>
      </c>
      <c r="K295" s="33">
        <v>1.8737447606245801</v>
      </c>
      <c r="L295" s="33">
        <v>4.0790940971580554</v>
      </c>
      <c r="M295" s="33">
        <v>2.152330401862991</v>
      </c>
      <c r="N295" s="33">
        <v>4.3243265551837275</v>
      </c>
      <c r="O295" s="33">
        <v>4.291580491569162</v>
      </c>
      <c r="P295" s="33">
        <v>3.4744035636357404</v>
      </c>
      <c r="Q295" s="33">
        <v>4.9570781916310862</v>
      </c>
      <c r="R295" s="33">
        <v>5.6117619855767957</v>
      </c>
      <c r="S295" s="33">
        <v>4.4712699842564492</v>
      </c>
      <c r="T295" s="33">
        <v>3.2457690927587937</v>
      </c>
      <c r="U295" s="33">
        <v>2.6728549307426404</v>
      </c>
      <c r="V295" s="33">
        <v>2.6430482268093081</v>
      </c>
      <c r="W295" s="33">
        <v>3.5320337719483592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96.048648576162861</v>
      </c>
      <c r="D297" s="117">
        <f t="shared" si="113"/>
        <v>113.3332001792154</v>
      </c>
      <c r="E297" s="117">
        <f t="shared" si="113"/>
        <v>114.36103684697933</v>
      </c>
      <c r="F297" s="117">
        <f t="shared" si="113"/>
        <v>93.322658817588746</v>
      </c>
      <c r="G297" s="117">
        <f t="shared" si="113"/>
        <v>41.76792893778638</v>
      </c>
      <c r="H297" s="117">
        <f t="shared" si="113"/>
        <v>93.043432541134607</v>
      </c>
      <c r="I297" s="117">
        <f t="shared" si="113"/>
        <v>74.706605244042706</v>
      </c>
      <c r="J297" s="117">
        <f t="shared" si="113"/>
        <v>110.28244865538326</v>
      </c>
      <c r="K297" s="117">
        <f t="shared" si="113"/>
        <v>53.45960012763716</v>
      </c>
      <c r="L297" s="117">
        <f t="shared" si="113"/>
        <v>93.300927864966965</v>
      </c>
      <c r="M297" s="117">
        <f t="shared" si="113"/>
        <v>41.014486363758905</v>
      </c>
      <c r="N297" s="117">
        <f t="shared" si="113"/>
        <v>84.640148390617071</v>
      </c>
      <c r="O297" s="117">
        <f t="shared" si="113"/>
        <v>87.801913332186373</v>
      </c>
      <c r="P297" s="117">
        <f t="shared" si="113"/>
        <v>61.593260366384534</v>
      </c>
      <c r="Q297" s="117">
        <f t="shared" si="113"/>
        <v>83.279902601539973</v>
      </c>
      <c r="R297" s="117">
        <f t="shared" ref="R297:V297" si="114">R298+R300+R302+R311</f>
        <v>99.175598297618578</v>
      </c>
      <c r="S297" s="117">
        <f t="shared" si="114"/>
        <v>77.227154253436993</v>
      </c>
      <c r="T297" s="117">
        <f t="shared" si="114"/>
        <v>53.742175068036367</v>
      </c>
      <c r="U297" s="117">
        <f t="shared" si="114"/>
        <v>47.126181849676513</v>
      </c>
      <c r="V297" s="117">
        <f t="shared" si="114"/>
        <v>37.488595712713312</v>
      </c>
      <c r="W297" s="117">
        <f t="shared" ref="W297" si="115">W298+W300+W302+W311</f>
        <v>63.269931929872257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82.715001518177317</v>
      </c>
      <c r="D298" s="122">
        <f t="shared" si="116"/>
        <v>95.872592148902029</v>
      </c>
      <c r="E298" s="122">
        <f t="shared" si="116"/>
        <v>97.988601057070596</v>
      </c>
      <c r="F298" s="122">
        <f t="shared" si="116"/>
        <v>81.432952032776555</v>
      </c>
      <c r="G298" s="122">
        <f t="shared" si="116"/>
        <v>36.009739031262001</v>
      </c>
      <c r="H298" s="122">
        <f t="shared" si="116"/>
        <v>79.671184787903726</v>
      </c>
      <c r="I298" s="122">
        <f t="shared" si="116"/>
        <v>62.985643977424267</v>
      </c>
      <c r="J298" s="122">
        <f t="shared" si="116"/>
        <v>93.922585135345116</v>
      </c>
      <c r="K298" s="122">
        <f t="shared" si="116"/>
        <v>44.874828799828855</v>
      </c>
      <c r="L298" s="122">
        <f t="shared" si="116"/>
        <v>79.089131296068146</v>
      </c>
      <c r="M298" s="122">
        <f t="shared" si="116"/>
        <v>32.972324858382088</v>
      </c>
      <c r="N298" s="122">
        <f t="shared" si="116"/>
        <v>69.687261180964512</v>
      </c>
      <c r="O298" s="122">
        <f t="shared" si="116"/>
        <v>72.027781060590229</v>
      </c>
      <c r="P298" s="122">
        <f t="shared" si="116"/>
        <v>48.881157910488469</v>
      </c>
      <c r="Q298" s="122">
        <f t="shared" si="116"/>
        <v>65.850778296749482</v>
      </c>
      <c r="R298" s="122">
        <f t="shared" si="116"/>
        <v>77.277107748685054</v>
      </c>
      <c r="S298" s="122">
        <f t="shared" si="116"/>
        <v>58.133686585704481</v>
      </c>
      <c r="T298" s="122">
        <f t="shared" si="116"/>
        <v>40.051943555680914</v>
      </c>
      <c r="U298" s="122">
        <f t="shared" si="116"/>
        <v>32.672341104955258</v>
      </c>
      <c r="V298" s="122">
        <f t="shared" si="116"/>
        <v>25.959367774675265</v>
      </c>
      <c r="W298" s="122">
        <f t="shared" si="116"/>
        <v>43.045201203342081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82.715001518177317</v>
      </c>
      <c r="D299" s="98">
        <v>95.872592148902029</v>
      </c>
      <c r="E299" s="98">
        <v>97.988601057070596</v>
      </c>
      <c r="F299" s="98">
        <v>81.432952032776555</v>
      </c>
      <c r="G299" s="98">
        <v>36.009739031262001</v>
      </c>
      <c r="H299" s="98">
        <v>79.671184787903726</v>
      </c>
      <c r="I299" s="98">
        <v>62.985643977424267</v>
      </c>
      <c r="J299" s="98">
        <v>93.922585135345116</v>
      </c>
      <c r="K299" s="98">
        <v>44.874828799828855</v>
      </c>
      <c r="L299" s="98">
        <v>79.089131296068146</v>
      </c>
      <c r="M299" s="98">
        <v>32.972324858382088</v>
      </c>
      <c r="N299" s="98">
        <v>69.687261180964512</v>
      </c>
      <c r="O299" s="98">
        <v>72.027781060590229</v>
      </c>
      <c r="P299" s="98">
        <v>48.881157910488469</v>
      </c>
      <c r="Q299" s="98">
        <v>65.850778296749482</v>
      </c>
      <c r="R299" s="98">
        <v>77.277107748685054</v>
      </c>
      <c r="S299" s="98">
        <v>58.133686585704481</v>
      </c>
      <c r="T299" s="98">
        <v>40.051943555680914</v>
      </c>
      <c r="U299" s="98">
        <v>32.672341104955258</v>
      </c>
      <c r="V299" s="98">
        <v>25.959367774675265</v>
      </c>
      <c r="W299" s="98">
        <v>43.045201203342081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0.40213698369173351</v>
      </c>
      <c r="D300" s="122">
        <f t="shared" si="117"/>
        <v>1.2852071783381216</v>
      </c>
      <c r="E300" s="122">
        <f t="shared" si="117"/>
        <v>0.81554900658503382</v>
      </c>
      <c r="F300" s="122">
        <f t="shared" si="117"/>
        <v>0.26078475096715731</v>
      </c>
      <c r="G300" s="122">
        <f t="shared" si="117"/>
        <v>0.15418034436190703</v>
      </c>
      <c r="H300" s="122">
        <f t="shared" si="117"/>
        <v>0.58572898303752241</v>
      </c>
      <c r="I300" s="122">
        <f t="shared" si="117"/>
        <v>0.11786214554973957</v>
      </c>
      <c r="J300" s="122">
        <f t="shared" si="117"/>
        <v>0.81790377203025422</v>
      </c>
      <c r="K300" s="122">
        <f t="shared" si="117"/>
        <v>1.5489699260676986</v>
      </c>
      <c r="L300" s="122">
        <f t="shared" si="117"/>
        <v>1.4463226895740422</v>
      </c>
      <c r="M300" s="122">
        <f t="shared" si="117"/>
        <v>0.58246475179683121</v>
      </c>
      <c r="N300" s="122">
        <f t="shared" si="117"/>
        <v>0.93608316994261054</v>
      </c>
      <c r="O300" s="122">
        <f t="shared" si="117"/>
        <v>1.7909576031407424</v>
      </c>
      <c r="P300" s="122">
        <f t="shared" si="117"/>
        <v>0.75749144894670517</v>
      </c>
      <c r="Q300" s="122">
        <f t="shared" si="117"/>
        <v>1.476398618785125</v>
      </c>
      <c r="R300" s="122">
        <f t="shared" si="117"/>
        <v>4.8340333017605044</v>
      </c>
      <c r="S300" s="122">
        <f t="shared" si="117"/>
        <v>4.7134492506040093</v>
      </c>
      <c r="T300" s="122">
        <f t="shared" si="117"/>
        <v>2.7929003873853362</v>
      </c>
      <c r="U300" s="122">
        <f t="shared" si="117"/>
        <v>5.412165057605435</v>
      </c>
      <c r="V300" s="122">
        <f t="shared" si="117"/>
        <v>2.5798397765697176</v>
      </c>
      <c r="W300" s="122">
        <f t="shared" si="117"/>
        <v>8.1893917534738296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0.40213698369173351</v>
      </c>
      <c r="D301" s="98">
        <v>1.2852071783381216</v>
      </c>
      <c r="E301" s="98">
        <v>0.81554900658503382</v>
      </c>
      <c r="F301" s="98">
        <v>0.26078475096715731</v>
      </c>
      <c r="G301" s="98">
        <v>0.15418034436190703</v>
      </c>
      <c r="H301" s="98">
        <v>0.58572898303752241</v>
      </c>
      <c r="I301" s="98">
        <v>0.11786214554973957</v>
      </c>
      <c r="J301" s="98">
        <v>0.81790377203025422</v>
      </c>
      <c r="K301" s="98">
        <v>1.5489699260676986</v>
      </c>
      <c r="L301" s="98">
        <v>1.4463226895740422</v>
      </c>
      <c r="M301" s="98">
        <v>0.58246475179683121</v>
      </c>
      <c r="N301" s="98">
        <v>0.93608316994261054</v>
      </c>
      <c r="O301" s="98">
        <v>1.7909576031407424</v>
      </c>
      <c r="P301" s="98">
        <v>0.75749144894670517</v>
      </c>
      <c r="Q301" s="98">
        <v>1.476398618785125</v>
      </c>
      <c r="R301" s="98">
        <v>4.8340333017605044</v>
      </c>
      <c r="S301" s="98">
        <v>4.7134492506040093</v>
      </c>
      <c r="T301" s="98">
        <v>2.7929003873853362</v>
      </c>
      <c r="U301" s="98">
        <v>5.412165057605435</v>
      </c>
      <c r="V301" s="98">
        <v>2.5798397765697176</v>
      </c>
      <c r="W301" s="98">
        <v>8.1893917534738296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7.8280056357605456</v>
      </c>
      <c r="D302" s="122">
        <v>9.7561969581361687</v>
      </c>
      <c r="E302" s="122">
        <v>9.6958247387073175</v>
      </c>
      <c r="F302" s="122">
        <v>7.5363399503004445</v>
      </c>
      <c r="G302" s="122">
        <v>3.5067450965592237</v>
      </c>
      <c r="H302" s="122">
        <v>8.0393540815224434</v>
      </c>
      <c r="I302" s="122">
        <v>7.1982904017040452</v>
      </c>
      <c r="J302" s="122">
        <v>9.6309117784694447</v>
      </c>
      <c r="K302" s="122">
        <v>4.5695878649338804</v>
      </c>
      <c r="L302" s="122">
        <v>7.8710614257065075</v>
      </c>
      <c r="M302" s="122">
        <v>4.739651208255002</v>
      </c>
      <c r="N302" s="122">
        <v>8.9286667965582556</v>
      </c>
      <c r="O302" s="122">
        <v>8.9970182393684919</v>
      </c>
      <c r="P302" s="122">
        <v>7.7609730333304334</v>
      </c>
      <c r="Q302" s="122">
        <v>10.361131655831914</v>
      </c>
      <c r="R302" s="122">
        <v>11.22107870808661</v>
      </c>
      <c r="S302" s="122">
        <v>9.458356158109531</v>
      </c>
      <c r="T302" s="122">
        <v>7.1955262751999474</v>
      </c>
      <c r="U302" s="122">
        <v>5.9764835463920134</v>
      </c>
      <c r="V302" s="122">
        <v>5.90546709484462</v>
      </c>
      <c r="W302" s="122">
        <v>8.0198415237535237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0.84749276923643679</v>
      </c>
      <c r="D303" s="98">
        <v>0.81231952134276242</v>
      </c>
      <c r="E303" s="98">
        <v>0.73459147657383306</v>
      </c>
      <c r="F303" s="98">
        <v>0.66613128989071502</v>
      </c>
      <c r="G303" s="98">
        <v>0.34222936136114446</v>
      </c>
      <c r="H303" s="98">
        <v>0.61146815274733257</v>
      </c>
      <c r="I303" s="98">
        <v>0.46509981274820772</v>
      </c>
      <c r="J303" s="98">
        <v>0.37377388103508163</v>
      </c>
      <c r="K303" s="98">
        <v>0.2784770971473583</v>
      </c>
      <c r="L303" s="98">
        <v>0.31519965612913098</v>
      </c>
      <c r="M303" s="98">
        <v>0.19612822085116197</v>
      </c>
      <c r="N303" s="98">
        <v>0.32638168985009952</v>
      </c>
      <c r="O303" s="98">
        <v>0.34313704686938701</v>
      </c>
      <c r="P303" s="98">
        <v>0.30627022742181259</v>
      </c>
      <c r="Q303" s="98">
        <v>0.36888650547383023</v>
      </c>
      <c r="R303" s="98">
        <v>0.38766783988955605</v>
      </c>
      <c r="S303" s="98">
        <v>0.35025948149622105</v>
      </c>
      <c r="T303" s="98">
        <v>0.23948727257494271</v>
      </c>
      <c r="U303" s="98">
        <v>0.18192862520941128</v>
      </c>
      <c r="V303" s="98">
        <v>0.17825752624708685</v>
      </c>
      <c r="W303" s="98">
        <v>0.32745857145069374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2.9699956944830811E-4</v>
      </c>
      <c r="D304" s="98">
        <v>3.0904135490450056E-4</v>
      </c>
      <c r="E304" s="98">
        <v>1.5215969246463665E-4</v>
      </c>
      <c r="F304" s="98">
        <v>3.1299421453959717E-4</v>
      </c>
      <c r="G304" s="98">
        <v>2.3094547672810535E-4</v>
      </c>
      <c r="H304" s="98">
        <v>3.795314719479587E-4</v>
      </c>
      <c r="I304" s="98">
        <v>6.3615377126417425E-4</v>
      </c>
      <c r="J304" s="98">
        <v>2.2677320235396984E-4</v>
      </c>
      <c r="K304" s="98">
        <v>4.6211332375936572E-4</v>
      </c>
      <c r="L304" s="98">
        <v>8.1895339523096631E-4</v>
      </c>
      <c r="M304" s="98">
        <v>4.4381874591881349E-4</v>
      </c>
      <c r="N304" s="98">
        <v>0</v>
      </c>
      <c r="O304" s="98">
        <v>0</v>
      </c>
      <c r="P304" s="98">
        <v>7.2364959951761029E-4</v>
      </c>
      <c r="Q304" s="98">
        <v>4.5117686165483349E-4</v>
      </c>
      <c r="R304" s="98">
        <v>7.3711219908143629E-4</v>
      </c>
      <c r="S304" s="98">
        <v>6.8751372540111076E-4</v>
      </c>
      <c r="T304" s="98">
        <v>6.106006844287552E-4</v>
      </c>
      <c r="U304" s="98">
        <v>1.9559372935929915E-4</v>
      </c>
      <c r="V304" s="98">
        <v>1.0012517977864608E-4</v>
      </c>
      <c r="W304" s="98">
        <v>7.2397482312372603E-4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7.016669789777251E-5</v>
      </c>
      <c r="D305" s="101">
        <v>6.6653476976588652E-5</v>
      </c>
      <c r="E305" s="101">
        <v>3.6529788419452956E-5</v>
      </c>
      <c r="F305" s="101">
        <v>7.3071810121615549E-5</v>
      </c>
      <c r="G305" s="101">
        <v>4.9392201149972449E-5</v>
      </c>
      <c r="H305" s="101">
        <v>7.7580498206371204E-5</v>
      </c>
      <c r="I305" s="101">
        <v>1.5727281333326439E-4</v>
      </c>
      <c r="J305" s="101">
        <v>5.1927576224635843E-5</v>
      </c>
      <c r="K305" s="101">
        <v>9.724901646863733E-5</v>
      </c>
      <c r="L305" s="101">
        <v>3.6913038890347215E-4</v>
      </c>
      <c r="M305" s="101">
        <v>8.8819965900292357E-5</v>
      </c>
      <c r="N305" s="101">
        <v>0</v>
      </c>
      <c r="O305" s="101">
        <v>0</v>
      </c>
      <c r="P305" s="101">
        <v>1.3803215387685474E-4</v>
      </c>
      <c r="Q305" s="101">
        <v>9.8864853558412909E-5</v>
      </c>
      <c r="R305" s="101">
        <v>1.500132811528552E-4</v>
      </c>
      <c r="S305" s="101">
        <v>1.5747432116857937E-4</v>
      </c>
      <c r="T305" s="101">
        <v>1.3936737258989779E-4</v>
      </c>
      <c r="U305" s="101">
        <v>4.1197444811133197E-5</v>
      </c>
      <c r="V305" s="101">
        <v>2.1922291200885526E-5</v>
      </c>
      <c r="W305" s="101">
        <v>1.6249621037463385E-4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2.2683287155053557E-4</v>
      </c>
      <c r="D306" s="104">
        <v>2.423878779279119E-4</v>
      </c>
      <c r="E306" s="104">
        <v>1.1562990404518368E-4</v>
      </c>
      <c r="F306" s="104">
        <v>2.3992240441798163E-4</v>
      </c>
      <c r="G306" s="104">
        <v>1.8155327557813289E-4</v>
      </c>
      <c r="H306" s="104">
        <v>3.0195097374158752E-4</v>
      </c>
      <c r="I306" s="104">
        <v>4.7888095793090988E-4</v>
      </c>
      <c r="J306" s="104">
        <v>1.7484562612933401E-4</v>
      </c>
      <c r="K306" s="104">
        <v>3.6486430729072841E-4</v>
      </c>
      <c r="L306" s="104">
        <v>4.498230063274941E-4</v>
      </c>
      <c r="M306" s="104">
        <v>3.5499878001852111E-4</v>
      </c>
      <c r="N306" s="104">
        <v>0</v>
      </c>
      <c r="O306" s="104">
        <v>0</v>
      </c>
      <c r="P306" s="104">
        <v>5.856174456407555E-4</v>
      </c>
      <c r="Q306" s="104">
        <v>3.5231200809642059E-4</v>
      </c>
      <c r="R306" s="104">
        <v>5.8709891792858111E-4</v>
      </c>
      <c r="S306" s="104">
        <v>5.300394042325314E-4</v>
      </c>
      <c r="T306" s="104">
        <v>4.7123331183885746E-4</v>
      </c>
      <c r="U306" s="104">
        <v>1.5439628454816596E-4</v>
      </c>
      <c r="V306" s="104">
        <v>7.8202888577760547E-5</v>
      </c>
      <c r="W306" s="104">
        <v>5.6147861274909215E-4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6.7806058717500104</v>
      </c>
      <c r="D307" s="101">
        <v>8.6984105654545374</v>
      </c>
      <c r="E307" s="101">
        <v>8.6194932491064797</v>
      </c>
      <c r="F307" s="101">
        <v>6.590583545008597</v>
      </c>
      <c r="G307" s="101">
        <v>3.0046662874559527</v>
      </c>
      <c r="H307" s="101">
        <v>6.9119155440457263</v>
      </c>
      <c r="I307" s="101">
        <v>6.0394567205258438</v>
      </c>
      <c r="J307" s="101">
        <v>8.4976218872901494</v>
      </c>
      <c r="K307" s="101">
        <v>3.8551499697501237</v>
      </c>
      <c r="L307" s="101">
        <v>6.0901971326477318</v>
      </c>
      <c r="M307" s="101">
        <v>3.830468388762676</v>
      </c>
      <c r="N307" s="101">
        <v>7.7318848217036784</v>
      </c>
      <c r="O307" s="101">
        <v>8.0162510665617681</v>
      </c>
      <c r="P307" s="101">
        <v>6.5034553218991933</v>
      </c>
      <c r="Q307" s="101">
        <v>8.72627663466562</v>
      </c>
      <c r="R307" s="101">
        <v>9.3274735538716786</v>
      </c>
      <c r="S307" s="101">
        <v>7.9142351887862876</v>
      </c>
      <c r="T307" s="101">
        <v>5.662445526083415</v>
      </c>
      <c r="U307" s="101">
        <v>4.9255666127171498</v>
      </c>
      <c r="V307" s="101">
        <v>5.1258651433641731</v>
      </c>
      <c r="W307" s="101">
        <v>6.4770618616944926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0.19960999520464995</v>
      </c>
      <c r="D308" s="104">
        <v>0.24515782998396463</v>
      </c>
      <c r="E308" s="104">
        <v>0.34158785333453928</v>
      </c>
      <c r="F308" s="104">
        <v>0.27931212118659365</v>
      </c>
      <c r="G308" s="104">
        <v>0.15961850226539859</v>
      </c>
      <c r="H308" s="104">
        <v>0.5155908532574367</v>
      </c>
      <c r="I308" s="104">
        <v>0.69309771465872905</v>
      </c>
      <c r="J308" s="104">
        <v>0.75928923694185879</v>
      </c>
      <c r="K308" s="104">
        <v>0.43549868471263908</v>
      </c>
      <c r="L308" s="104">
        <v>1.4648456835344132</v>
      </c>
      <c r="M308" s="104">
        <v>0.71261077989524502</v>
      </c>
      <c r="N308" s="104">
        <v>0.87040028500447664</v>
      </c>
      <c r="O308" s="104">
        <v>0.63763012593733681</v>
      </c>
      <c r="P308" s="104">
        <v>0.95052383440990951</v>
      </c>
      <c r="Q308" s="104">
        <v>1.2655173388308074</v>
      </c>
      <c r="R308" s="104">
        <v>1.5052002021262942</v>
      </c>
      <c r="S308" s="104">
        <v>1.1931739741016201</v>
      </c>
      <c r="T308" s="104">
        <v>1.2929828758571613</v>
      </c>
      <c r="U308" s="104">
        <v>0.86879271473609365</v>
      </c>
      <c r="V308" s="104">
        <v>0.60124430005358143</v>
      </c>
      <c r="W308" s="104">
        <v>1.2145971157852147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4.7166366578603583E-2</v>
      </c>
      <c r="D309" s="98">
        <v>5.2849213987825112E-2</v>
      </c>
      <c r="E309" s="98">
        <v>8.2028494666454232E-2</v>
      </c>
      <c r="F309" s="98">
        <v>6.5218750762051025E-2</v>
      </c>
      <c r="G309" s="98">
        <v>3.4117180289744392E-2</v>
      </c>
      <c r="H309" s="98">
        <v>0.10534156560415071</v>
      </c>
      <c r="I309" s="98">
        <v>0.17135823304425202</v>
      </c>
      <c r="J309" s="98">
        <v>0.17402073082242961</v>
      </c>
      <c r="K309" s="98">
        <v>9.1489897862299385E-2</v>
      </c>
      <c r="L309" s="98">
        <v>0.66024081570945059</v>
      </c>
      <c r="M309" s="98">
        <v>0.14232001767246349</v>
      </c>
      <c r="N309" s="98">
        <v>0.22051625942463701</v>
      </c>
      <c r="O309" s="98">
        <v>0.16847454596862102</v>
      </c>
      <c r="P309" s="98">
        <v>0.18106899357483217</v>
      </c>
      <c r="Q309" s="98">
        <v>0.27756225497651804</v>
      </c>
      <c r="R309" s="98">
        <v>0.30646163114977104</v>
      </c>
      <c r="S309" s="98">
        <v>0.27344513367326412</v>
      </c>
      <c r="T309" s="98">
        <v>0.29523439499864995</v>
      </c>
      <c r="U309" s="98">
        <v>0.18318660490626101</v>
      </c>
      <c r="V309" s="98">
        <v>0.13173550722381139</v>
      </c>
      <c r="W309" s="98">
        <v>0.27263127568974749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0.15244362862604638</v>
      </c>
      <c r="D310" s="98">
        <v>0.19230861599613952</v>
      </c>
      <c r="E310" s="98">
        <v>0.25955935866808505</v>
      </c>
      <c r="F310" s="98">
        <v>0.21409337042454266</v>
      </c>
      <c r="G310" s="98">
        <v>0.1255013219756542</v>
      </c>
      <c r="H310" s="98">
        <v>0.410249287653286</v>
      </c>
      <c r="I310" s="98">
        <v>0.52173948161447703</v>
      </c>
      <c r="J310" s="98">
        <v>0.58526850611942915</v>
      </c>
      <c r="K310" s="98">
        <v>0.3440087868503397</v>
      </c>
      <c r="L310" s="98">
        <v>0.80460486782496266</v>
      </c>
      <c r="M310" s="98">
        <v>0.57029076222278152</v>
      </c>
      <c r="N310" s="98">
        <v>0.6498840255798396</v>
      </c>
      <c r="O310" s="98">
        <v>0.46915557996871576</v>
      </c>
      <c r="P310" s="98">
        <v>0.76945484083507731</v>
      </c>
      <c r="Q310" s="98">
        <v>0.98795508385428932</v>
      </c>
      <c r="R310" s="98">
        <v>1.1987385709765233</v>
      </c>
      <c r="S310" s="98">
        <v>0.91972884042835601</v>
      </c>
      <c r="T310" s="98">
        <v>0.99774848085851131</v>
      </c>
      <c r="U310" s="98">
        <v>0.68560610982983261</v>
      </c>
      <c r="V310" s="98">
        <v>0.46950879282977004</v>
      </c>
      <c r="W310" s="98">
        <v>0.94196584009546713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5.1035044385332675</v>
      </c>
      <c r="D311" s="122">
        <v>6.4192038938390681</v>
      </c>
      <c r="E311" s="122">
        <v>5.8610620446163848</v>
      </c>
      <c r="F311" s="122">
        <v>4.0925820835445794</v>
      </c>
      <c r="G311" s="122">
        <v>2.097264465603252</v>
      </c>
      <c r="H311" s="122">
        <v>4.7471646886709085</v>
      </c>
      <c r="I311" s="122">
        <v>4.404808719364647</v>
      </c>
      <c r="J311" s="122">
        <v>5.9110479695384619</v>
      </c>
      <c r="K311" s="122">
        <v>2.4662135368067273</v>
      </c>
      <c r="L311" s="122">
        <v>4.8944124536182789</v>
      </c>
      <c r="M311" s="122">
        <v>2.7200455453249779</v>
      </c>
      <c r="N311" s="122">
        <v>5.0881372431516994</v>
      </c>
      <c r="O311" s="122">
        <v>4.9861564290869156</v>
      </c>
      <c r="P311" s="122">
        <v>4.1936379736189275</v>
      </c>
      <c r="Q311" s="122">
        <v>5.5915940301734537</v>
      </c>
      <c r="R311" s="122">
        <v>5.8433785390864186</v>
      </c>
      <c r="S311" s="122">
        <v>4.9216622590189791</v>
      </c>
      <c r="T311" s="122">
        <v>3.7018048497701699</v>
      </c>
      <c r="U311" s="122">
        <v>3.0651921407238114</v>
      </c>
      <c r="V311" s="122">
        <v>3.0439210666237111</v>
      </c>
      <c r="W311" s="122">
        <v>4.0154974493028277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2.1551990488514967</v>
      </c>
      <c r="D312" s="98">
        <v>2.9518513890988993</v>
      </c>
      <c r="E312" s="98">
        <v>2.6079040183217281</v>
      </c>
      <c r="F312" s="98">
        <v>2.1777865399242069</v>
      </c>
      <c r="G312" s="98">
        <v>0.89972056558340063</v>
      </c>
      <c r="H312" s="98">
        <v>1.7133765293854069</v>
      </c>
      <c r="I312" s="98">
        <v>1.6290654388573902</v>
      </c>
      <c r="J312" s="98">
        <v>1.8005390395605345</v>
      </c>
      <c r="K312" s="98">
        <v>0.99505279032317218</v>
      </c>
      <c r="L312" s="98">
        <v>1.68396004960551</v>
      </c>
      <c r="M312" s="98">
        <v>1.0204728131474357</v>
      </c>
      <c r="N312" s="98">
        <v>1.6586019113535939</v>
      </c>
      <c r="O312" s="98">
        <v>1.5625847128052714</v>
      </c>
      <c r="P312" s="98">
        <v>1.4008122391901396</v>
      </c>
      <c r="Q312" s="98">
        <v>1.5680594783022377</v>
      </c>
      <c r="R312" s="98">
        <v>1.2285594738312247</v>
      </c>
      <c r="S312" s="98">
        <v>1.1851627575385675</v>
      </c>
      <c r="T312" s="98">
        <v>0.94293154963328085</v>
      </c>
      <c r="U312" s="98">
        <v>0.75673473945180969</v>
      </c>
      <c r="V312" s="98">
        <v>0.73111680981182015</v>
      </c>
      <c r="W312" s="98">
        <v>0.8947129547739755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2.9483053896817708</v>
      </c>
      <c r="D313" s="33">
        <v>3.4673525047401688</v>
      </c>
      <c r="E313" s="33">
        <v>3.2531580262946567</v>
      </c>
      <c r="F313" s="33">
        <v>1.9147955436203725</v>
      </c>
      <c r="G313" s="33">
        <v>1.1975439000198513</v>
      </c>
      <c r="H313" s="33">
        <v>3.0337881592855021</v>
      </c>
      <c r="I313" s="33">
        <v>2.7757432805072564</v>
      </c>
      <c r="J313" s="33">
        <v>4.1105089299779269</v>
      </c>
      <c r="K313" s="33">
        <v>1.4711607464835552</v>
      </c>
      <c r="L313" s="33">
        <v>3.2104524040127687</v>
      </c>
      <c r="M313" s="33">
        <v>1.699572732177542</v>
      </c>
      <c r="N313" s="33">
        <v>3.4295353317981059</v>
      </c>
      <c r="O313" s="33">
        <v>3.4235717162816441</v>
      </c>
      <c r="P313" s="33">
        <v>2.7928257344287881</v>
      </c>
      <c r="Q313" s="33">
        <v>4.023534551871216</v>
      </c>
      <c r="R313" s="33">
        <v>4.6148190652551939</v>
      </c>
      <c r="S313" s="33">
        <v>3.7364995014804117</v>
      </c>
      <c r="T313" s="33">
        <v>2.758873300136889</v>
      </c>
      <c r="U313" s="33">
        <v>2.3084574012720016</v>
      </c>
      <c r="V313" s="33">
        <v>2.3128042568118907</v>
      </c>
      <c r="W313" s="33">
        <v>3.1207844945288525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0.75344672477666275</v>
      </c>
      <c r="D315" s="154">
        <f t="shared" si="118"/>
        <v>0.75995447365939395</v>
      </c>
      <c r="E315" s="154">
        <f t="shared" si="118"/>
        <v>0.76233431530294449</v>
      </c>
      <c r="F315" s="154">
        <f t="shared" si="118"/>
        <v>0.76384308365303233</v>
      </c>
      <c r="G315" s="154">
        <f t="shared" si="118"/>
        <v>0.76829735138544319</v>
      </c>
      <c r="H315" s="154">
        <f t="shared" si="118"/>
        <v>0.77448479367458756</v>
      </c>
      <c r="I315" s="154">
        <f t="shared" si="118"/>
        <v>0.77499436026187196</v>
      </c>
      <c r="J315" s="154">
        <f t="shared" si="118"/>
        <v>0.7840667837177171</v>
      </c>
      <c r="K315" s="154">
        <f t="shared" si="118"/>
        <v>0.80082605104303128</v>
      </c>
      <c r="L315" s="154">
        <f t="shared" si="118"/>
        <v>0.79855386969472431</v>
      </c>
      <c r="M315" s="154">
        <f t="shared" si="118"/>
        <v>0.80050116009110461</v>
      </c>
      <c r="N315" s="154">
        <f t="shared" si="118"/>
        <v>0.80760778315366233</v>
      </c>
      <c r="O315" s="154">
        <f t="shared" si="118"/>
        <v>0.82442031384387771</v>
      </c>
      <c r="P315" s="154">
        <f t="shared" si="118"/>
        <v>0.82994101943328502</v>
      </c>
      <c r="Q315" s="154">
        <f t="shared" si="118"/>
        <v>0.8480495900842967</v>
      </c>
      <c r="R315" s="154">
        <f t="shared" ref="R315:V315" si="119">IF(R297=0,"",R297/R279)</f>
        <v>0.88695159766907117</v>
      </c>
      <c r="S315" s="154">
        <f t="shared" si="119"/>
        <v>0.90990847604662373</v>
      </c>
      <c r="T315" s="154">
        <f t="shared" si="119"/>
        <v>0.91897483435510585</v>
      </c>
      <c r="U315" s="154">
        <f t="shared" si="119"/>
        <v>0.98257721299256606</v>
      </c>
      <c r="V315" s="154">
        <f t="shared" si="119"/>
        <v>0.94971095110156611</v>
      </c>
      <c r="W315" s="154">
        <f t="shared" ref="W315" si="120">IF(W297=0,"",W297/W279)</f>
        <v>1.0138819492381963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0.76030592433322397</v>
      </c>
      <c r="D316" s="155">
        <f t="shared" si="121"/>
        <v>0.76433085248031041</v>
      </c>
      <c r="E316" s="155">
        <f t="shared" si="121"/>
        <v>0.76845904262506182</v>
      </c>
      <c r="F316" s="155">
        <f t="shared" si="121"/>
        <v>0.77260117964510511</v>
      </c>
      <c r="G316" s="155">
        <f t="shared" si="121"/>
        <v>0.77683835055986683</v>
      </c>
      <c r="H316" s="155">
        <f t="shared" si="121"/>
        <v>0.78116057380200132</v>
      </c>
      <c r="I316" s="155">
        <f t="shared" si="121"/>
        <v>0.78558774640765938</v>
      </c>
      <c r="J316" s="155">
        <f t="shared" si="121"/>
        <v>0.79020151670709793</v>
      </c>
      <c r="K316" s="155">
        <f t="shared" si="121"/>
        <v>0.79507106857836196</v>
      </c>
      <c r="L316" s="155">
        <f t="shared" si="121"/>
        <v>0.80021442190578673</v>
      </c>
      <c r="M316" s="155">
        <f t="shared" si="121"/>
        <v>0.80705300591493179</v>
      </c>
      <c r="N316" s="155">
        <f t="shared" si="121"/>
        <v>0.81600868278996774</v>
      </c>
      <c r="O316" s="155">
        <f t="shared" si="121"/>
        <v>0.82763517247993723</v>
      </c>
      <c r="P316" s="155">
        <f t="shared" si="121"/>
        <v>0.84154641327433899</v>
      </c>
      <c r="Q316" s="155">
        <f t="shared" si="121"/>
        <v>0.85633252419757744</v>
      </c>
      <c r="R316" s="155">
        <f t="shared" ref="R316:V316" si="122">IF(R298=0,"",R298/R280)</f>
        <v>0.87222356759478703</v>
      </c>
      <c r="S316" s="155">
        <f t="shared" si="122"/>
        <v>0.89072895927982365</v>
      </c>
      <c r="T316" s="155">
        <f t="shared" si="122"/>
        <v>0.9094532750113018</v>
      </c>
      <c r="U316" s="155">
        <f t="shared" si="122"/>
        <v>0.92600800420301421</v>
      </c>
      <c r="V316" s="155">
        <f t="shared" si="122"/>
        <v>0.93799777947632645</v>
      </c>
      <c r="W316" s="155">
        <f t="shared" ref="W316" si="123">IF(W298=0,"",W298/W280)</f>
        <v>0.94402092131494086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0.76030592433322397</v>
      </c>
      <c r="D317" s="156">
        <f t="shared" si="124"/>
        <v>0.76433085248031041</v>
      </c>
      <c r="E317" s="156">
        <f t="shared" si="124"/>
        <v>0.76845904262506182</v>
      </c>
      <c r="F317" s="156">
        <f t="shared" si="124"/>
        <v>0.77260117964510511</v>
      </c>
      <c r="G317" s="156">
        <f t="shared" si="124"/>
        <v>0.77683835055986683</v>
      </c>
      <c r="H317" s="156">
        <f t="shared" si="124"/>
        <v>0.78116057380200132</v>
      </c>
      <c r="I317" s="156">
        <f t="shared" si="124"/>
        <v>0.78558774640765938</v>
      </c>
      <c r="J317" s="156">
        <f t="shared" si="124"/>
        <v>0.79020151670709793</v>
      </c>
      <c r="K317" s="156">
        <f t="shared" si="124"/>
        <v>0.79507106857836196</v>
      </c>
      <c r="L317" s="156">
        <f t="shared" si="124"/>
        <v>0.80021442190578673</v>
      </c>
      <c r="M317" s="156">
        <f t="shared" si="124"/>
        <v>0.80705300591493179</v>
      </c>
      <c r="N317" s="156">
        <f t="shared" si="124"/>
        <v>0.81600868278996774</v>
      </c>
      <c r="O317" s="156">
        <f t="shared" si="124"/>
        <v>0.82763517247993723</v>
      </c>
      <c r="P317" s="156">
        <f t="shared" si="124"/>
        <v>0.84154641327433899</v>
      </c>
      <c r="Q317" s="156">
        <f t="shared" si="124"/>
        <v>0.85633252419757744</v>
      </c>
      <c r="R317" s="156">
        <f t="shared" ref="R317:V317" si="125">IF(R299=0,"",R299/R281)</f>
        <v>0.87222356759478703</v>
      </c>
      <c r="S317" s="156">
        <f t="shared" si="125"/>
        <v>0.89072895927982365</v>
      </c>
      <c r="T317" s="156">
        <f t="shared" si="125"/>
        <v>0.9094532750113018</v>
      </c>
      <c r="U317" s="156">
        <f t="shared" si="125"/>
        <v>0.92600800420301421</v>
      </c>
      <c r="V317" s="156">
        <f t="shared" si="125"/>
        <v>0.93799777947632645</v>
      </c>
      <c r="W317" s="156">
        <f t="shared" ref="W317" si="126">IF(W299=0,"",W299/W281)</f>
        <v>0.94402092131494086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2.3882884581131583</v>
      </c>
      <c r="E318" s="155">
        <f t="shared" si="127"/>
        <v>2.4659894526147763</v>
      </c>
      <c r="F318" s="155">
        <f t="shared" si="127"/>
        <v>2.5437738957526972</v>
      </c>
      <c r="G318" s="155">
        <f t="shared" si="127"/>
        <v>2.6222974835940267</v>
      </c>
      <c r="H318" s="155">
        <f t="shared" si="127"/>
        <v>2.7014757060724404</v>
      </c>
      <c r="I318" s="155">
        <f t="shared" si="127"/>
        <v>2.7814656975756371</v>
      </c>
      <c r="J318" s="155">
        <f t="shared" si="127"/>
        <v>2.8629210660781266</v>
      </c>
      <c r="K318" s="155">
        <f t="shared" si="127"/>
        <v>2.946391379122828</v>
      </c>
      <c r="L318" s="155">
        <f t="shared" si="127"/>
        <v>3.0320125140666656</v>
      </c>
      <c r="M318" s="155">
        <f t="shared" si="127"/>
        <v>3.1342788917789277</v>
      </c>
      <c r="N318" s="155">
        <f t="shared" si="127"/>
        <v>3.257933957050779</v>
      </c>
      <c r="O318" s="155">
        <f t="shared" si="127"/>
        <v>3.4056001129526141</v>
      </c>
      <c r="P318" s="155">
        <f t="shared" si="127"/>
        <v>3.5657408793193217</v>
      </c>
      <c r="Q318" s="155">
        <f t="shared" si="127"/>
        <v>3.7033632254105053</v>
      </c>
      <c r="R318" s="155">
        <f t="shared" ref="R318:V318" si="128">IF(R300=0,"",R300/R282)</f>
        <v>3.7897017350017492</v>
      </c>
      <c r="S318" s="155">
        <f t="shared" si="128"/>
        <v>3.858422949467109</v>
      </c>
      <c r="T318" s="155">
        <f t="shared" si="128"/>
        <v>3.915842140173639</v>
      </c>
      <c r="U318" s="155">
        <f t="shared" si="128"/>
        <v>3.9681149469287034</v>
      </c>
      <c r="V318" s="155">
        <f t="shared" si="128"/>
        <v>4.0214127916716489</v>
      </c>
      <c r="W318" s="155">
        <f t="shared" ref="W318" si="129">IF(W300=0,"",W300/W282)</f>
        <v>4.0735921261693395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2.3882884581131583</v>
      </c>
      <c r="E319" s="156">
        <f t="shared" si="130"/>
        <v>2.4659894526147763</v>
      </c>
      <c r="F319" s="156">
        <f t="shared" si="130"/>
        <v>2.5437738957526972</v>
      </c>
      <c r="G319" s="156">
        <f t="shared" si="130"/>
        <v>2.6222974835940267</v>
      </c>
      <c r="H319" s="156">
        <f t="shared" si="130"/>
        <v>2.7014757060724404</v>
      </c>
      <c r="I319" s="156">
        <f t="shared" si="130"/>
        <v>2.7814656975756371</v>
      </c>
      <c r="J319" s="156">
        <f t="shared" si="130"/>
        <v>2.8629210660781266</v>
      </c>
      <c r="K319" s="156">
        <f t="shared" si="130"/>
        <v>2.946391379122828</v>
      </c>
      <c r="L319" s="156">
        <f t="shared" si="130"/>
        <v>3.0320125140666656</v>
      </c>
      <c r="M319" s="156">
        <f t="shared" si="130"/>
        <v>3.1342788917789277</v>
      </c>
      <c r="N319" s="156">
        <f t="shared" si="130"/>
        <v>3.257933957050779</v>
      </c>
      <c r="O319" s="156">
        <f t="shared" si="130"/>
        <v>3.4056001129526141</v>
      </c>
      <c r="P319" s="156">
        <f t="shared" si="130"/>
        <v>3.5657408793193217</v>
      </c>
      <c r="Q319" s="156">
        <f t="shared" si="130"/>
        <v>3.7033632254105053</v>
      </c>
      <c r="R319" s="156">
        <f t="shared" ref="R319:V319" si="131">IF(R301=0,"",R301/R283)</f>
        <v>3.7897017350017492</v>
      </c>
      <c r="S319" s="156">
        <f t="shared" si="131"/>
        <v>3.858422949467109</v>
      </c>
      <c r="T319" s="156">
        <f t="shared" si="131"/>
        <v>3.915842140173639</v>
      </c>
      <c r="U319" s="156">
        <f t="shared" si="131"/>
        <v>3.9681149469287034</v>
      </c>
      <c r="V319" s="156">
        <f t="shared" si="131"/>
        <v>4.0214127916716489</v>
      </c>
      <c r="W319" s="156">
        <f t="shared" ref="W319" si="132">IF(W301=0,"",W301/W283)</f>
        <v>4.0735921261693395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0.69730967603337313</v>
      </c>
      <c r="D320" s="155">
        <f t="shared" si="133"/>
        <v>0.70054573821387922</v>
      </c>
      <c r="E320" s="155">
        <f t="shared" si="133"/>
        <v>0.70379857839855486</v>
      </c>
      <c r="F320" s="155">
        <f t="shared" si="133"/>
        <v>0.70426710213770427</v>
      </c>
      <c r="G320" s="155">
        <f t="shared" si="133"/>
        <v>0.70631769978499415</v>
      </c>
      <c r="H320" s="155">
        <f t="shared" si="133"/>
        <v>0.71258566231580123</v>
      </c>
      <c r="I320" s="155">
        <f t="shared" si="133"/>
        <v>0.71944652862133707</v>
      </c>
      <c r="J320" s="155">
        <f t="shared" si="133"/>
        <v>0.72055953761761449</v>
      </c>
      <c r="K320" s="155">
        <f t="shared" si="133"/>
        <v>0.72367686901187522</v>
      </c>
      <c r="L320" s="155">
        <f t="shared" si="133"/>
        <v>0.73297788811148401</v>
      </c>
      <c r="M320" s="155">
        <f t="shared" si="133"/>
        <v>0.74035401121867073</v>
      </c>
      <c r="N320" s="155">
        <f t="shared" si="133"/>
        <v>0.73638674773202362</v>
      </c>
      <c r="O320" s="155">
        <f t="shared" si="133"/>
        <v>0.74091466785254545</v>
      </c>
      <c r="P320" s="155">
        <f t="shared" si="133"/>
        <v>0.76162801720959905</v>
      </c>
      <c r="Q320" s="155">
        <f t="shared" si="133"/>
        <v>0.77171265980007575</v>
      </c>
      <c r="R320" s="155">
        <f t="shared" ref="R320:V320" si="134">IF(R302=0,"",R302/R284)</f>
        <v>0.78156255300653754</v>
      </c>
      <c r="S320" s="155">
        <f t="shared" si="134"/>
        <v>0.78730658176061386</v>
      </c>
      <c r="T320" s="155">
        <f t="shared" si="134"/>
        <v>0.8020853907049087</v>
      </c>
      <c r="U320" s="155">
        <f t="shared" si="134"/>
        <v>0.8042403262330784</v>
      </c>
      <c r="V320" s="155">
        <f t="shared" si="134"/>
        <v>0.80394864802580823</v>
      </c>
      <c r="W320" s="155">
        <f t="shared" ref="W320" si="135">IF(W302=0,"",W302/W284)</f>
        <v>0.81538204439908224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0.62611424810164462</v>
      </c>
      <c r="D321" s="156">
        <f t="shared" si="136"/>
        <v>0.62770833744734045</v>
      </c>
      <c r="E321" s="156">
        <f t="shared" si="136"/>
        <v>0.62956631860764511</v>
      </c>
      <c r="F321" s="156">
        <f t="shared" si="136"/>
        <v>0.63146028501539631</v>
      </c>
      <c r="G321" s="156">
        <f t="shared" si="136"/>
        <v>0.63359728026253792</v>
      </c>
      <c r="H321" s="156">
        <f t="shared" si="136"/>
        <v>0.63595196484922845</v>
      </c>
      <c r="I321" s="156">
        <f t="shared" si="136"/>
        <v>0.63857535432257273</v>
      </c>
      <c r="J321" s="156">
        <f t="shared" si="136"/>
        <v>0.64167644137219104</v>
      </c>
      <c r="K321" s="156">
        <f t="shared" si="136"/>
        <v>0.6454329247558761</v>
      </c>
      <c r="L321" s="156">
        <f t="shared" si="136"/>
        <v>0.64989234617661717</v>
      </c>
      <c r="M321" s="156">
        <f t="shared" si="136"/>
        <v>0.65927155426953865</v>
      </c>
      <c r="N321" s="156">
        <f t="shared" si="136"/>
        <v>0.67490897389288607</v>
      </c>
      <c r="O321" s="156">
        <f t="shared" si="136"/>
        <v>0.69792188644685271</v>
      </c>
      <c r="P321" s="156">
        <f t="shared" si="136"/>
        <v>0.72596208019456809</v>
      </c>
      <c r="Q321" s="156">
        <f t="shared" si="136"/>
        <v>0.75142122902509423</v>
      </c>
      <c r="R321" s="156">
        <f t="shared" ref="R321:V321" si="137">IF(R303=0,"",R303/R285)</f>
        <v>0.76860303996867496</v>
      </c>
      <c r="S321" s="156">
        <f t="shared" si="137"/>
        <v>0.78516005778705333</v>
      </c>
      <c r="T321" s="156">
        <f t="shared" si="137"/>
        <v>0.8001550927923633</v>
      </c>
      <c r="U321" s="156">
        <f t="shared" si="137"/>
        <v>0.81265095529679121</v>
      </c>
      <c r="V321" s="156">
        <f t="shared" si="137"/>
        <v>0.82171045561250156</v>
      </c>
      <c r="W321" s="156">
        <f t="shared" ref="W321" si="138">IF(W303=0,"",W303/W285)</f>
        <v>0.82597193697331484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0.8763639674353404</v>
      </c>
      <c r="D322" s="156">
        <f t="shared" si="139"/>
        <v>0.88658928196633979</v>
      </c>
      <c r="E322" s="156">
        <f t="shared" si="139"/>
        <v>0.87622519422845091</v>
      </c>
      <c r="F322" s="156">
        <f t="shared" si="139"/>
        <v>0.88008429107865271</v>
      </c>
      <c r="G322" s="156">
        <f t="shared" si="139"/>
        <v>0.88993424355021589</v>
      </c>
      <c r="H322" s="156">
        <f t="shared" si="139"/>
        <v>0.89524364166445336</v>
      </c>
      <c r="I322" s="156">
        <f t="shared" si="139"/>
        <v>0.87725023889789799</v>
      </c>
      <c r="J322" s="156">
        <f t="shared" si="139"/>
        <v>0.88662771740693547</v>
      </c>
      <c r="K322" s="156">
        <f t="shared" si="139"/>
        <v>0.89637303047169437</v>
      </c>
      <c r="L322" s="156">
        <f t="shared" si="139"/>
        <v>0.80462307195347893</v>
      </c>
      <c r="M322" s="156">
        <f t="shared" si="139"/>
        <v>0.90626452294005222</v>
      </c>
      <c r="N322" s="156" t="str">
        <f t="shared" si="139"/>
        <v/>
      </c>
      <c r="O322" s="156" t="str">
        <f t="shared" si="139"/>
        <v/>
      </c>
      <c r="P322" s="156">
        <f t="shared" si="139"/>
        <v>0.93283348838341273</v>
      </c>
      <c r="Q322" s="156">
        <f t="shared" si="139"/>
        <v>0.93240997670574155</v>
      </c>
      <c r="R322" s="156">
        <f t="shared" ref="R322:V322" si="140">IF(R304=0,"",R304/R286)</f>
        <v>0.94226680975093058</v>
      </c>
      <c r="S322" s="156">
        <f t="shared" si="140"/>
        <v>0.94102264708381367</v>
      </c>
      <c r="T322" s="156">
        <f t="shared" si="140"/>
        <v>0.9460681686377207</v>
      </c>
      <c r="U322" s="156">
        <f t="shared" si="140"/>
        <v>0.95369048469509932</v>
      </c>
      <c r="V322" s="156">
        <f t="shared" si="140"/>
        <v>0.95464834706317647</v>
      </c>
      <c r="W322" s="156">
        <f t="shared" ref="W322" si="141">IF(W304=0,"",W304/W286)</f>
        <v>0.95484492061410242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0.62611424810164462</v>
      </c>
      <c r="D323" s="157">
        <f t="shared" si="142"/>
        <v>0.62770833744734045</v>
      </c>
      <c r="E323" s="157">
        <f t="shared" si="142"/>
        <v>0.62956631860764511</v>
      </c>
      <c r="F323" s="157">
        <f t="shared" si="142"/>
        <v>0.63146028501539631</v>
      </c>
      <c r="G323" s="157">
        <f t="shared" si="142"/>
        <v>0.63359728026253792</v>
      </c>
      <c r="H323" s="157">
        <f t="shared" si="142"/>
        <v>0.63595196484922845</v>
      </c>
      <c r="I323" s="157">
        <f t="shared" si="142"/>
        <v>0.63857535432257273</v>
      </c>
      <c r="J323" s="157">
        <f t="shared" si="142"/>
        <v>0.64167644137219104</v>
      </c>
      <c r="K323" s="157">
        <f t="shared" si="142"/>
        <v>0.6454329247558761</v>
      </c>
      <c r="L323" s="157">
        <f t="shared" si="142"/>
        <v>0.64989234617661717</v>
      </c>
      <c r="M323" s="157">
        <f t="shared" si="142"/>
        <v>0.65927155426953865</v>
      </c>
      <c r="N323" s="157" t="str">
        <f t="shared" si="142"/>
        <v/>
      </c>
      <c r="O323" s="157" t="str">
        <f t="shared" si="142"/>
        <v/>
      </c>
      <c r="P323" s="157">
        <f t="shared" si="142"/>
        <v>0.72596208019456809</v>
      </c>
      <c r="Q323" s="157">
        <f t="shared" si="142"/>
        <v>0.75142122902509423</v>
      </c>
      <c r="R323" s="157">
        <f t="shared" ref="R323:V323" si="143">IF(R305=0,"",R305/R287)</f>
        <v>0.76860303996867496</v>
      </c>
      <c r="S323" s="157">
        <f t="shared" si="143"/>
        <v>0.78516005778705333</v>
      </c>
      <c r="T323" s="157">
        <f t="shared" si="143"/>
        <v>0.80015509279236319</v>
      </c>
      <c r="U323" s="157">
        <f t="shared" si="143"/>
        <v>0.81265095529679121</v>
      </c>
      <c r="V323" s="157">
        <f t="shared" si="143"/>
        <v>0.82171045561250156</v>
      </c>
      <c r="W323" s="157">
        <f t="shared" ref="W323" si="144">IF(W305=0,"",W305/W287)</f>
        <v>0.82597193697331484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0.70247081511579812</v>
      </c>
      <c r="D325" s="157">
        <f t="shared" si="148"/>
        <v>0.70348844057628712</v>
      </c>
      <c r="E325" s="157">
        <f t="shared" si="148"/>
        <v>0.70458433582618907</v>
      </c>
      <c r="F325" s="157">
        <f t="shared" si="148"/>
        <v>0.70569075815098226</v>
      </c>
      <c r="G325" s="157">
        <f t="shared" si="148"/>
        <v>0.70686988973606046</v>
      </c>
      <c r="H325" s="157">
        <f t="shared" si="148"/>
        <v>0.70811476079447921</v>
      </c>
      <c r="I325" s="157">
        <f t="shared" si="148"/>
        <v>0.70944156630054289</v>
      </c>
      <c r="J325" s="157">
        <f t="shared" si="148"/>
        <v>0.7109151321516638</v>
      </c>
      <c r="K325" s="157">
        <f t="shared" si="148"/>
        <v>0.71259290707740297</v>
      </c>
      <c r="L325" s="157">
        <f t="shared" si="148"/>
        <v>0.71449499740075118</v>
      </c>
      <c r="M325" s="157">
        <f t="shared" si="148"/>
        <v>0.71793938394270029</v>
      </c>
      <c r="N325" s="157">
        <f t="shared" si="148"/>
        <v>0.72350516767436823</v>
      </c>
      <c r="O325" s="157">
        <f t="shared" si="148"/>
        <v>0.7319349780338259</v>
      </c>
      <c r="P325" s="157">
        <f t="shared" si="148"/>
        <v>0.74290107917385406</v>
      </c>
      <c r="Q325" s="157">
        <f t="shared" si="148"/>
        <v>0.75366146175833459</v>
      </c>
      <c r="R325" s="157">
        <f t="shared" ref="R325:V325" si="149">IF(R307=0,"",R307/R289)</f>
        <v>0.76137510309437328</v>
      </c>
      <c r="S325" s="157">
        <f t="shared" si="149"/>
        <v>0.76901269964100427</v>
      </c>
      <c r="T325" s="157">
        <f t="shared" si="149"/>
        <v>0.77641410518602594</v>
      </c>
      <c r="U325" s="157">
        <f t="shared" si="149"/>
        <v>0.78336677600770777</v>
      </c>
      <c r="V325" s="157">
        <f t="shared" si="149"/>
        <v>0.78954462748132304</v>
      </c>
      <c r="W325" s="157">
        <f t="shared" ref="W325" si="150">IF(W307=0,"",W307/W289)</f>
        <v>0.79440779091412328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0.90902401216468298</v>
      </c>
      <c r="D326" s="158">
        <f t="shared" si="151"/>
        <v>0.91670709312611809</v>
      </c>
      <c r="E326" s="158">
        <f t="shared" si="151"/>
        <v>0.90852551231636891</v>
      </c>
      <c r="F326" s="158">
        <f t="shared" si="151"/>
        <v>0.91126092247383528</v>
      </c>
      <c r="G326" s="158">
        <f t="shared" si="151"/>
        <v>0.91858056223174678</v>
      </c>
      <c r="H326" s="158">
        <f t="shared" si="151"/>
        <v>0.92232404840165894</v>
      </c>
      <c r="I326" s="158">
        <f t="shared" si="151"/>
        <v>0.90805280821404599</v>
      </c>
      <c r="J326" s="158">
        <f t="shared" si="151"/>
        <v>0.9147483164900978</v>
      </c>
      <c r="K326" s="158">
        <f t="shared" si="151"/>
        <v>0.92188755464748895</v>
      </c>
      <c r="L326" s="158">
        <f t="shared" si="151"/>
        <v>0.84738244683412878</v>
      </c>
      <c r="M326" s="158">
        <f t="shared" si="151"/>
        <v>0.92724501112004742</v>
      </c>
      <c r="N326" s="158">
        <f t="shared" si="151"/>
        <v>0.91172627662544337</v>
      </c>
      <c r="O326" s="158">
        <f t="shared" si="151"/>
        <v>0.9117696047883983</v>
      </c>
      <c r="P326" s="158">
        <f t="shared" si="151"/>
        <v>0.93815228198596401</v>
      </c>
      <c r="Q326" s="158">
        <f t="shared" si="151"/>
        <v>0.93310712461497713</v>
      </c>
      <c r="R326" s="158">
        <f t="shared" ref="R326:V326" si="152">IF(R308=0,"",R308/R290)</f>
        <v>0.94001616281212674</v>
      </c>
      <c r="S326" s="158">
        <f t="shared" si="152"/>
        <v>0.93559648097585935</v>
      </c>
      <c r="T326" s="158">
        <f t="shared" si="152"/>
        <v>0.93830243724886908</v>
      </c>
      <c r="U326" s="158">
        <f t="shared" si="152"/>
        <v>0.94490339159316517</v>
      </c>
      <c r="V326" s="158">
        <f t="shared" si="152"/>
        <v>0.94481968887303602</v>
      </c>
      <c r="W326" s="158">
        <f t="shared" ref="W326" si="153">IF(W308=0,"",W308/W290)</f>
        <v>0.94509856545235893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0.70247081511579812</v>
      </c>
      <c r="D327" s="156">
        <f t="shared" si="154"/>
        <v>0.70348844057628712</v>
      </c>
      <c r="E327" s="156">
        <f t="shared" si="154"/>
        <v>0.70458433582618907</v>
      </c>
      <c r="F327" s="156">
        <f t="shared" si="154"/>
        <v>0.70569075815098226</v>
      </c>
      <c r="G327" s="156">
        <f t="shared" si="154"/>
        <v>0.70686988973606046</v>
      </c>
      <c r="H327" s="156">
        <f t="shared" si="154"/>
        <v>0.70811476079447921</v>
      </c>
      <c r="I327" s="156">
        <f t="shared" si="154"/>
        <v>0.70944156630054289</v>
      </c>
      <c r="J327" s="156">
        <f t="shared" si="154"/>
        <v>0.71091513215166391</v>
      </c>
      <c r="K327" s="156">
        <f t="shared" si="154"/>
        <v>0.71259290707740297</v>
      </c>
      <c r="L327" s="156">
        <f t="shared" si="154"/>
        <v>0.71449499740075118</v>
      </c>
      <c r="M327" s="156">
        <f t="shared" si="154"/>
        <v>0.71793938394270029</v>
      </c>
      <c r="N327" s="156">
        <f t="shared" si="154"/>
        <v>0.72350516767436823</v>
      </c>
      <c r="O327" s="156">
        <f t="shared" si="154"/>
        <v>0.7319349780338259</v>
      </c>
      <c r="P327" s="156">
        <f t="shared" si="154"/>
        <v>0.74290107917385406</v>
      </c>
      <c r="Q327" s="156">
        <f t="shared" si="154"/>
        <v>0.75366146175833459</v>
      </c>
      <c r="R327" s="156">
        <f t="shared" ref="R327:V327" si="155">IF(R309=0,"",R309/R291)</f>
        <v>0.76137510309437328</v>
      </c>
      <c r="S327" s="156">
        <f t="shared" si="155"/>
        <v>0.76901269964100416</v>
      </c>
      <c r="T327" s="156">
        <f t="shared" si="155"/>
        <v>0.77641410518602594</v>
      </c>
      <c r="U327" s="156">
        <f t="shared" si="155"/>
        <v>0.78336677600770777</v>
      </c>
      <c r="V327" s="156">
        <f t="shared" si="155"/>
        <v>0.78954462748132292</v>
      </c>
      <c r="W327" s="156">
        <f t="shared" ref="W327" si="156">IF(W309=0,"",W309/W291)</f>
        <v>0.79440779091412328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0.7003293843822348</v>
      </c>
      <c r="D329" s="155">
        <f t="shared" si="160"/>
        <v>0.69520787710215237</v>
      </c>
      <c r="E329" s="155">
        <f t="shared" si="160"/>
        <v>0.69824109941723078</v>
      </c>
      <c r="F329" s="155">
        <f t="shared" si="160"/>
        <v>0.68544844747600331</v>
      </c>
      <c r="G329" s="155">
        <f t="shared" si="160"/>
        <v>0.70226504917854349</v>
      </c>
      <c r="H329" s="155">
        <f t="shared" si="160"/>
        <v>0.71425143452445927</v>
      </c>
      <c r="I329" s="155">
        <f t="shared" si="160"/>
        <v>0.71365630117950141</v>
      </c>
      <c r="J329" s="155">
        <f t="shared" si="160"/>
        <v>0.72583321964641834</v>
      </c>
      <c r="K329" s="155">
        <f t="shared" si="160"/>
        <v>0.70987139508058117</v>
      </c>
      <c r="L329" s="155">
        <f t="shared" si="160"/>
        <v>0.72115041898489618</v>
      </c>
      <c r="M329" s="155">
        <f t="shared" si="160"/>
        <v>0.71710606390498532</v>
      </c>
      <c r="N329" s="155">
        <f t="shared" si="160"/>
        <v>0.72780292382631873</v>
      </c>
      <c r="O329" s="155">
        <f t="shared" si="160"/>
        <v>0.73283091110602416</v>
      </c>
      <c r="P329" s="155">
        <f t="shared" si="160"/>
        <v>0.73229769225435914</v>
      </c>
      <c r="Q329" s="155">
        <f t="shared" si="160"/>
        <v>0.74771264157724038</v>
      </c>
      <c r="R329" s="155">
        <f t="shared" ref="R329:V329" si="161">IF(R311=0,"",R311/R293)</f>
        <v>0.77032341035375862</v>
      </c>
      <c r="S329" s="155">
        <f t="shared" si="161"/>
        <v>0.77225728469695332</v>
      </c>
      <c r="T329" s="155">
        <f t="shared" si="161"/>
        <v>0.77822377556439193</v>
      </c>
      <c r="U329" s="155">
        <f t="shared" si="161"/>
        <v>0.78924937317514965</v>
      </c>
      <c r="V329" s="155">
        <f t="shared" si="161"/>
        <v>0.79865918334561881</v>
      </c>
      <c r="W329" s="155">
        <f t="shared" ref="W329" si="162">IF(W311=0,"",W311/W293)</f>
        <v>0.80959549510033901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0.62051148122153987</v>
      </c>
      <c r="D330" s="156">
        <f t="shared" si="163"/>
        <v>0.62067247674575687</v>
      </c>
      <c r="E330" s="156">
        <f t="shared" si="163"/>
        <v>0.62083120174244089</v>
      </c>
      <c r="F330" s="156">
        <f t="shared" si="163"/>
        <v>0.62098961712173417</v>
      </c>
      <c r="G330" s="156">
        <f t="shared" si="163"/>
        <v>0.62114594147871971</v>
      </c>
      <c r="H330" s="156">
        <f t="shared" si="163"/>
        <v>0.62130039283468108</v>
      </c>
      <c r="I330" s="156">
        <f t="shared" si="163"/>
        <v>0.62145253225139463</v>
      </c>
      <c r="J330" s="156">
        <f t="shared" si="163"/>
        <v>0.62160056155388976</v>
      </c>
      <c r="K330" s="156">
        <f t="shared" si="163"/>
        <v>0.62174295182046524</v>
      </c>
      <c r="L330" s="156">
        <f t="shared" si="163"/>
        <v>0.62187929400188346</v>
      </c>
      <c r="M330" s="156">
        <f t="shared" si="163"/>
        <v>0.62195266414682937</v>
      </c>
      <c r="N330" s="156">
        <f t="shared" si="163"/>
        <v>0.62195266414682937</v>
      </c>
      <c r="O330" s="156">
        <f t="shared" si="163"/>
        <v>0.62195266414682937</v>
      </c>
      <c r="P330" s="156">
        <f t="shared" si="163"/>
        <v>0.62195266414682937</v>
      </c>
      <c r="Q330" s="156">
        <f t="shared" si="163"/>
        <v>0.62195266414682937</v>
      </c>
      <c r="R330" s="156">
        <f t="shared" ref="R330:V330" si="164">IF(R312=0,"",R312/R294)</f>
        <v>0.62241619459988184</v>
      </c>
      <c r="S330" s="156">
        <f t="shared" si="164"/>
        <v>0.62317417191470381</v>
      </c>
      <c r="T330" s="156">
        <f t="shared" si="164"/>
        <v>0.6240584787819955</v>
      </c>
      <c r="U330" s="156">
        <f t="shared" si="164"/>
        <v>0.62497436803740491</v>
      </c>
      <c r="V330" s="156">
        <f t="shared" si="164"/>
        <v>0.6258270925165792</v>
      </c>
      <c r="W330" s="156">
        <f t="shared" ref="W330" si="165">IF(W312=0,"",W312/W294)</f>
        <v>0.62661665221951801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0.77301589809974391</v>
      </c>
      <c r="D331" s="159">
        <f t="shared" si="166"/>
        <v>0.77437562052589448</v>
      </c>
      <c r="E331" s="159">
        <f t="shared" si="166"/>
        <v>0.77578562219164593</v>
      </c>
      <c r="F331" s="159">
        <f t="shared" si="166"/>
        <v>0.77720248011734305</v>
      </c>
      <c r="G331" s="159">
        <f t="shared" si="166"/>
        <v>0.77866564226533574</v>
      </c>
      <c r="H331" s="159">
        <f t="shared" si="166"/>
        <v>0.78017028070723327</v>
      </c>
      <c r="I331" s="159">
        <f t="shared" si="166"/>
        <v>0.78172611542211135</v>
      </c>
      <c r="J331" s="159">
        <f t="shared" si="166"/>
        <v>0.78337296573339943</v>
      </c>
      <c r="K331" s="159">
        <f t="shared" si="166"/>
        <v>0.78514468853973984</v>
      </c>
      <c r="L331" s="159">
        <f t="shared" si="166"/>
        <v>0.7870503419495819</v>
      </c>
      <c r="M331" s="159">
        <f t="shared" si="166"/>
        <v>0.78964304490911064</v>
      </c>
      <c r="N331" s="159">
        <f t="shared" si="166"/>
        <v>0.79307963633944278</v>
      </c>
      <c r="O331" s="159">
        <f t="shared" si="166"/>
        <v>0.79774146681095071</v>
      </c>
      <c r="P331" s="159">
        <f t="shared" si="166"/>
        <v>0.80382882508509612</v>
      </c>
      <c r="Q331" s="159">
        <f t="shared" si="166"/>
        <v>0.81167461886400161</v>
      </c>
      <c r="R331" s="159">
        <f t="shared" ref="R331:V331" si="167">IF(R313=0,"",R313/R295)</f>
        <v>0.82234761151953373</v>
      </c>
      <c r="S331" s="159">
        <f t="shared" si="167"/>
        <v>0.83566850461654096</v>
      </c>
      <c r="T331" s="159">
        <f t="shared" si="167"/>
        <v>0.84999062511620016</v>
      </c>
      <c r="U331" s="159">
        <f t="shared" si="167"/>
        <v>0.86366729997972891</v>
      </c>
      <c r="V331" s="159">
        <f t="shared" si="167"/>
        <v>0.87505185616832715</v>
      </c>
      <c r="W331" s="159">
        <f t="shared" ref="W331" si="168">IF(W313=0,"",W313/W295)</f>
        <v>0.8835658705515006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12.75217696318507</v>
      </c>
      <c r="D333" s="117">
        <f t="shared" si="169"/>
        <v>15.983587352581701</v>
      </c>
      <c r="E333" s="117">
        <f t="shared" si="169"/>
        <v>14.180359481769683</v>
      </c>
      <c r="F333" s="117">
        <f t="shared" si="169"/>
        <v>12.052169857884005</v>
      </c>
      <c r="G333" s="117">
        <f t="shared" si="169"/>
        <v>5.253888397732589</v>
      </c>
      <c r="H333" s="117">
        <f t="shared" si="169"/>
        <v>9.8260394593791744</v>
      </c>
      <c r="I333" s="117">
        <f t="shared" si="169"/>
        <v>8.8501868011928657</v>
      </c>
      <c r="J333" s="117">
        <f t="shared" si="169"/>
        <v>9.1915817253813632</v>
      </c>
      <c r="K333" s="117">
        <f t="shared" si="169"/>
        <v>5.3683692712463822</v>
      </c>
      <c r="L333" s="117">
        <f t="shared" si="169"/>
        <v>8.4366231831867449</v>
      </c>
      <c r="M333" s="117">
        <f t="shared" si="169"/>
        <v>5.1209586031370415</v>
      </c>
      <c r="N333" s="117">
        <f t="shared" si="169"/>
        <v>8.3228418481310094</v>
      </c>
      <c r="O333" s="117">
        <f t="shared" si="169"/>
        <v>7.9362872655464569</v>
      </c>
      <c r="P333" s="117">
        <f t="shared" si="169"/>
        <v>7.0652953730442114</v>
      </c>
      <c r="Q333" s="117">
        <f t="shared" si="169"/>
        <v>7.9579430408536469</v>
      </c>
      <c r="R333" s="117">
        <f t="shared" ref="R333:V333" si="170">R334+R336+R338+R347</f>
        <v>6.547692420748195</v>
      </c>
      <c r="S333" s="117">
        <f t="shared" si="170"/>
        <v>6.2034197910399316</v>
      </c>
      <c r="T333" s="117">
        <f t="shared" si="170"/>
        <v>4.7829535715309559</v>
      </c>
      <c r="U333" s="117">
        <f t="shared" si="170"/>
        <v>3.7904148745417823</v>
      </c>
      <c r="V333" s="117">
        <f t="shared" si="170"/>
        <v>3.6595255179591266</v>
      </c>
      <c r="W333" s="117">
        <f t="shared" ref="W333" si="171">W334+W336+W338+W347</f>
        <v>4.8200841509390262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3.576267076489978</v>
      </c>
      <c r="D338" s="122">
        <v>3.4191346291620888</v>
      </c>
      <c r="E338" s="122">
        <v>3.0827447744709793</v>
      </c>
      <c r="F338" s="122">
        <v>2.7872312665984462</v>
      </c>
      <c r="G338" s="122">
        <v>1.4271782292403992</v>
      </c>
      <c r="H338" s="122">
        <v>2.5404824653840188</v>
      </c>
      <c r="I338" s="122">
        <v>1.9248301715966931</v>
      </c>
      <c r="J338" s="122">
        <v>1.5390926398118492</v>
      </c>
      <c r="K338" s="122">
        <v>1.1402539327191432</v>
      </c>
      <c r="L338" s="122">
        <v>1.2828154807455783</v>
      </c>
      <c r="M338" s="122">
        <v>0.78629218451774552</v>
      </c>
      <c r="N338" s="122">
        <v>1.2775919263543269</v>
      </c>
      <c r="O338" s="122">
        <v>1.2988899791316368</v>
      </c>
      <c r="P338" s="122">
        <v>1.1150596648724125</v>
      </c>
      <c r="Q338" s="122">
        <v>1.2972905713082536</v>
      </c>
      <c r="R338" s="122">
        <v>1.3330218704991597</v>
      </c>
      <c r="S338" s="122">
        <v>1.1790670121555396</v>
      </c>
      <c r="T338" s="122">
        <v>0.79117489681938069</v>
      </c>
      <c r="U338" s="122">
        <v>0.59157102790311211</v>
      </c>
      <c r="V338" s="122">
        <v>0.5731839799730053</v>
      </c>
      <c r="W338" s="122">
        <v>1.047895810226013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3.5759710101556461</v>
      </c>
      <c r="D339" s="98">
        <v>3.4188541009867599</v>
      </c>
      <c r="E339" s="98">
        <v>3.0825914832632018</v>
      </c>
      <c r="F339" s="98">
        <v>2.7869255525479439</v>
      </c>
      <c r="G339" s="98">
        <v>1.4269722816802837</v>
      </c>
      <c r="H339" s="98">
        <v>2.5401601805823524</v>
      </c>
      <c r="I339" s="98">
        <v>1.9241795131421091</v>
      </c>
      <c r="J339" s="98">
        <v>1.5388788467870511</v>
      </c>
      <c r="K339" s="98">
        <v>1.13985587534233</v>
      </c>
      <c r="L339" s="98">
        <v>1.2813149325369806</v>
      </c>
      <c r="M339" s="98">
        <v>0.78593626005407147</v>
      </c>
      <c r="N339" s="98">
        <v>1.2775919263543269</v>
      </c>
      <c r="O339" s="98">
        <v>1.2988899791316368</v>
      </c>
      <c r="P339" s="98">
        <v>1.1145573478413484</v>
      </c>
      <c r="Q339" s="98">
        <v>1.2969429790927647</v>
      </c>
      <c r="R339" s="98">
        <v>1.332506239300113</v>
      </c>
      <c r="S339" s="98">
        <v>1.1785371497323063</v>
      </c>
      <c r="T339" s="98">
        <v>0.79071474778648121</v>
      </c>
      <c r="U339" s="98">
        <v>0.59143709792275367</v>
      </c>
      <c r="V339" s="98">
        <v>0.57311349789431554</v>
      </c>
      <c r="W339" s="98">
        <v>1.0473760661837728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2.9606633433208989E-4</v>
      </c>
      <c r="D340" s="98">
        <v>2.8052817532903064E-4</v>
      </c>
      <c r="E340" s="98">
        <v>1.5329120777770754E-4</v>
      </c>
      <c r="F340" s="98">
        <v>3.0571405050237437E-4</v>
      </c>
      <c r="G340" s="98">
        <v>2.0594756011542474E-4</v>
      </c>
      <c r="H340" s="98">
        <v>3.2228480166651561E-4</v>
      </c>
      <c r="I340" s="98">
        <v>6.5065845458407278E-4</v>
      </c>
      <c r="J340" s="98">
        <v>2.1379302479809735E-4</v>
      </c>
      <c r="K340" s="98">
        <v>3.980573768132257E-4</v>
      </c>
      <c r="L340" s="98">
        <v>1.500548208597774E-3</v>
      </c>
      <c r="M340" s="98">
        <v>3.5592446367410348E-4</v>
      </c>
      <c r="N340" s="98">
        <v>0</v>
      </c>
      <c r="O340" s="98">
        <v>0</v>
      </c>
      <c r="P340" s="98">
        <v>5.0231703106398413E-4</v>
      </c>
      <c r="Q340" s="98">
        <v>3.4759221548893001E-4</v>
      </c>
      <c r="R340" s="98">
        <v>5.1563119904661156E-4</v>
      </c>
      <c r="S340" s="98">
        <v>5.2986242323335838E-4</v>
      </c>
      <c r="T340" s="98">
        <v>4.601490328994447E-4</v>
      </c>
      <c r="U340" s="98">
        <v>1.3392998035841242E-4</v>
      </c>
      <c r="V340" s="98">
        <v>7.0482078689805696E-5</v>
      </c>
      <c r="W340" s="98">
        <v>5.1974404224010783E-4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2.9606633433208989E-4</v>
      </c>
      <c r="D341" s="101">
        <v>2.8052817532903064E-4</v>
      </c>
      <c r="E341" s="101">
        <v>1.5329120777770754E-4</v>
      </c>
      <c r="F341" s="101">
        <v>3.0571405050237437E-4</v>
      </c>
      <c r="G341" s="101">
        <v>2.0594756011542474E-4</v>
      </c>
      <c r="H341" s="101">
        <v>3.2228480166651561E-4</v>
      </c>
      <c r="I341" s="101">
        <v>6.5065845458407278E-4</v>
      </c>
      <c r="J341" s="101">
        <v>2.1379302479809735E-4</v>
      </c>
      <c r="K341" s="101">
        <v>3.980573768132257E-4</v>
      </c>
      <c r="L341" s="101">
        <v>1.500548208597774E-3</v>
      </c>
      <c r="M341" s="101">
        <v>3.5592446367410348E-4</v>
      </c>
      <c r="N341" s="101">
        <v>0</v>
      </c>
      <c r="O341" s="101">
        <v>0</v>
      </c>
      <c r="P341" s="101">
        <v>5.0231703106398413E-4</v>
      </c>
      <c r="Q341" s="101">
        <v>3.4759221548893001E-4</v>
      </c>
      <c r="R341" s="101">
        <v>5.1563119904661156E-4</v>
      </c>
      <c r="S341" s="101">
        <v>5.2986242323335838E-4</v>
      </c>
      <c r="T341" s="101">
        <v>4.601490328994447E-4</v>
      </c>
      <c r="U341" s="101">
        <v>1.3392998035841242E-4</v>
      </c>
      <c r="V341" s="101">
        <v>7.0482078689805696E-5</v>
      </c>
      <c r="W341" s="101">
        <v>5.1974404224010783E-4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9.1759098866950914</v>
      </c>
      <c r="D347" s="122">
        <v>12.564452723419612</v>
      </c>
      <c r="E347" s="122">
        <v>11.097614707298703</v>
      </c>
      <c r="F347" s="122">
        <v>9.2649385912855582</v>
      </c>
      <c r="G347" s="122">
        <v>3.8267101684921898</v>
      </c>
      <c r="H347" s="122">
        <v>7.2855569939951561</v>
      </c>
      <c r="I347" s="122">
        <v>6.9253566295961733</v>
      </c>
      <c r="J347" s="122">
        <v>7.6524890855695133</v>
      </c>
      <c r="K347" s="122">
        <v>4.228115338527239</v>
      </c>
      <c r="L347" s="122">
        <v>7.153807702441167</v>
      </c>
      <c r="M347" s="122">
        <v>4.334666418619296</v>
      </c>
      <c r="N347" s="122">
        <v>7.0452499217766826</v>
      </c>
      <c r="O347" s="122">
        <v>6.6373972864148199</v>
      </c>
      <c r="P347" s="122">
        <v>5.9502357081717987</v>
      </c>
      <c r="Q347" s="122">
        <v>6.6606524695453935</v>
      </c>
      <c r="R347" s="122">
        <v>5.2146705502490356</v>
      </c>
      <c r="S347" s="122">
        <v>5.024352778884392</v>
      </c>
      <c r="T347" s="122">
        <v>3.9917786747115755</v>
      </c>
      <c r="U347" s="122">
        <v>3.1988438466386699</v>
      </c>
      <c r="V347" s="122">
        <v>3.0863415379861214</v>
      </c>
      <c r="W347" s="122">
        <v>3.7721883407130132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9.1759098866950914</v>
      </c>
      <c r="D348" s="98">
        <v>12.564452723419612</v>
      </c>
      <c r="E348" s="98">
        <v>11.097614707298703</v>
      </c>
      <c r="F348" s="98">
        <v>9.2649385912855582</v>
      </c>
      <c r="G348" s="98">
        <v>3.8267101684921898</v>
      </c>
      <c r="H348" s="98">
        <v>7.2855569939951561</v>
      </c>
      <c r="I348" s="98">
        <v>6.9253566295961733</v>
      </c>
      <c r="J348" s="98">
        <v>7.6524890855695133</v>
      </c>
      <c r="K348" s="98">
        <v>4.228115338527239</v>
      </c>
      <c r="L348" s="98">
        <v>7.153807702441167</v>
      </c>
      <c r="M348" s="98">
        <v>4.334666418619296</v>
      </c>
      <c r="N348" s="98">
        <v>7.0452499217766826</v>
      </c>
      <c r="O348" s="98">
        <v>6.6373972864148199</v>
      </c>
      <c r="P348" s="98">
        <v>5.9502357081717987</v>
      </c>
      <c r="Q348" s="98">
        <v>6.6606524695453935</v>
      </c>
      <c r="R348" s="98">
        <v>5.2146705502490356</v>
      </c>
      <c r="S348" s="98">
        <v>5.024352778884392</v>
      </c>
      <c r="T348" s="98">
        <v>3.9917786747115755</v>
      </c>
      <c r="U348" s="98">
        <v>3.1988438466386699</v>
      </c>
      <c r="V348" s="98">
        <v>3.0863415379861214</v>
      </c>
      <c r="W348" s="98">
        <v>3.7721883407130132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14172.730375581245</v>
      </c>
      <c r="D351" s="117">
        <f t="shared" si="174"/>
        <v>13324.422502733869</v>
      </c>
      <c r="E351" s="117">
        <f t="shared" si="174"/>
        <v>14168.151116914394</v>
      </c>
      <c r="F351" s="117">
        <f t="shared" si="174"/>
        <v>14957.285287258908</v>
      </c>
      <c r="G351" s="117">
        <f t="shared" si="174"/>
        <v>13346.629337807512</v>
      </c>
      <c r="H351" s="117">
        <f t="shared" si="174"/>
        <v>13315.866318453151</v>
      </c>
      <c r="I351" s="117">
        <f t="shared" si="174"/>
        <v>12089.300742085166</v>
      </c>
      <c r="J351" s="117">
        <f t="shared" si="174"/>
        <v>13384.587578824674</v>
      </c>
      <c r="K351" s="117">
        <f t="shared" si="174"/>
        <v>12454.75716845098</v>
      </c>
      <c r="L351" s="117">
        <f t="shared" si="174"/>
        <v>13847.126512246861</v>
      </c>
      <c r="M351" s="117">
        <f t="shared" si="174"/>
        <v>10834.678431019296</v>
      </c>
      <c r="N351" s="117">
        <f t="shared" si="174"/>
        <v>12505.412916107294</v>
      </c>
      <c r="O351" s="117">
        <f t="shared" si="174"/>
        <v>13331.731964369905</v>
      </c>
      <c r="P351" s="117">
        <f t="shared" si="174"/>
        <v>9724.2960176119541</v>
      </c>
      <c r="Q351" s="117">
        <f t="shared" si="174"/>
        <v>10114.202657835383</v>
      </c>
      <c r="R351" s="117">
        <f t="shared" ref="R351:V351" si="175">R352+R354+R356+R365</f>
        <v>10725.933837751105</v>
      </c>
      <c r="S351" s="117">
        <f t="shared" si="175"/>
        <v>10268.705130002207</v>
      </c>
      <c r="T351" s="117">
        <f t="shared" si="175"/>
        <v>9422.1581832256816</v>
      </c>
      <c r="U351" s="117">
        <f t="shared" si="175"/>
        <v>9212.4571126487826</v>
      </c>
      <c r="V351" s="117">
        <f t="shared" si="175"/>
        <v>8024.4540321895911</v>
      </c>
      <c r="W351" s="117">
        <f t="shared" ref="W351" si="176">W352+W354+W356+W365</f>
        <v>9107.1064774531933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12095.13509003579</v>
      </c>
      <c r="D352" s="122">
        <f t="shared" si="177"/>
        <v>11207.065196831363</v>
      </c>
      <c r="E352" s="122">
        <f t="shared" si="177"/>
        <v>12043.019721295304</v>
      </c>
      <c r="F352" s="122">
        <f t="shared" si="177"/>
        <v>12903.711246206267</v>
      </c>
      <c r="G352" s="122">
        <f t="shared" si="177"/>
        <v>11380.132290823125</v>
      </c>
      <c r="H352" s="122">
        <f t="shared" si="177"/>
        <v>11304.661369450436</v>
      </c>
      <c r="I352" s="122">
        <f t="shared" si="177"/>
        <v>10055.1278028952</v>
      </c>
      <c r="J352" s="122">
        <f t="shared" si="177"/>
        <v>11310.552705105703</v>
      </c>
      <c r="K352" s="122">
        <f t="shared" si="177"/>
        <v>10530.393621161604</v>
      </c>
      <c r="L352" s="122">
        <f t="shared" si="177"/>
        <v>11713.544910818664</v>
      </c>
      <c r="M352" s="122">
        <f t="shared" si="177"/>
        <v>8639.4923680742595</v>
      </c>
      <c r="N352" s="122">
        <f t="shared" si="177"/>
        <v>10190.153647723384</v>
      </c>
      <c r="O352" s="122">
        <f t="shared" si="177"/>
        <v>10894.125521949183</v>
      </c>
      <c r="P352" s="122">
        <f t="shared" si="177"/>
        <v>7610.8930433362857</v>
      </c>
      <c r="Q352" s="122">
        <f t="shared" si="177"/>
        <v>7920.1091064066004</v>
      </c>
      <c r="R352" s="122">
        <f t="shared" si="177"/>
        <v>8498.7146374793829</v>
      </c>
      <c r="S352" s="122">
        <f t="shared" si="177"/>
        <v>7896.3366300714761</v>
      </c>
      <c r="T352" s="122">
        <f t="shared" si="177"/>
        <v>7095.4831753642902</v>
      </c>
      <c r="U352" s="122">
        <f t="shared" si="177"/>
        <v>6777.1239132476621</v>
      </c>
      <c r="V352" s="122">
        <f t="shared" si="177"/>
        <v>5626.0044061188119</v>
      </c>
      <c r="W352" s="122">
        <f t="shared" si="177"/>
        <v>6654.4713727778581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12095.13509003579</v>
      </c>
      <c r="D353" s="98">
        <v>11207.065196831363</v>
      </c>
      <c r="E353" s="98">
        <v>12043.019721295304</v>
      </c>
      <c r="F353" s="98">
        <v>12903.711246206267</v>
      </c>
      <c r="G353" s="98">
        <v>11380.132290823125</v>
      </c>
      <c r="H353" s="98">
        <v>11304.661369450436</v>
      </c>
      <c r="I353" s="98">
        <v>10055.1278028952</v>
      </c>
      <c r="J353" s="98">
        <v>11310.552705105703</v>
      </c>
      <c r="K353" s="98">
        <v>10530.393621161604</v>
      </c>
      <c r="L353" s="98">
        <v>11713.544910818664</v>
      </c>
      <c r="M353" s="98">
        <v>8639.4923680742595</v>
      </c>
      <c r="N353" s="98">
        <v>10190.153647723384</v>
      </c>
      <c r="O353" s="98">
        <v>10894.125521949183</v>
      </c>
      <c r="P353" s="98">
        <v>7610.8930433362857</v>
      </c>
      <c r="Q353" s="98">
        <v>7920.1091064066004</v>
      </c>
      <c r="R353" s="98">
        <v>8498.7146374793829</v>
      </c>
      <c r="S353" s="98">
        <v>7896.3366300714761</v>
      </c>
      <c r="T353" s="98">
        <v>7095.4831753642902</v>
      </c>
      <c r="U353" s="98">
        <v>6777.1239132476621</v>
      </c>
      <c r="V353" s="98">
        <v>5626.0044061188119</v>
      </c>
      <c r="W353" s="98">
        <v>6654.4713727778581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19.342555566477564</v>
      </c>
      <c r="D354" s="122">
        <f t="shared" si="178"/>
        <v>48.080080024319436</v>
      </c>
      <c r="E354" s="122">
        <f t="shared" si="178"/>
        <v>31.234849218373604</v>
      </c>
      <c r="F354" s="122">
        <f t="shared" si="178"/>
        <v>12.550860744295692</v>
      </c>
      <c r="G354" s="122">
        <f t="shared" si="178"/>
        <v>14.434609761353236</v>
      </c>
      <c r="H354" s="122">
        <f t="shared" si="178"/>
        <v>24.032128955194789</v>
      </c>
      <c r="I354" s="122">
        <f t="shared" si="178"/>
        <v>5.3142423488084756</v>
      </c>
      <c r="J354" s="122">
        <f t="shared" si="178"/>
        <v>27.185948258284849</v>
      </c>
      <c r="K354" s="122">
        <f t="shared" si="178"/>
        <v>98.084481717802959</v>
      </c>
      <c r="L354" s="122">
        <f t="shared" si="178"/>
        <v>56.534313883693436</v>
      </c>
      <c r="M354" s="122">
        <f t="shared" si="178"/>
        <v>39.298206073838024</v>
      </c>
      <c r="N354" s="122">
        <f t="shared" si="178"/>
        <v>34.284220263791319</v>
      </c>
      <c r="O354" s="122">
        <f t="shared" si="178"/>
        <v>65.829859989056857</v>
      </c>
      <c r="P354" s="122">
        <f t="shared" si="178"/>
        <v>27.835572738769248</v>
      </c>
      <c r="Q354" s="122">
        <f t="shared" si="178"/>
        <v>41.060100861077636</v>
      </c>
      <c r="R354" s="122">
        <f t="shared" si="178"/>
        <v>122.35868820865542</v>
      </c>
      <c r="S354" s="122">
        <f t="shared" si="178"/>
        <v>147.79929595236374</v>
      </c>
      <c r="T354" s="122">
        <f t="shared" si="178"/>
        <v>114.9129677526772</v>
      </c>
      <c r="U354" s="122">
        <f t="shared" si="178"/>
        <v>261.97913349005921</v>
      </c>
      <c r="V354" s="122">
        <f t="shared" si="178"/>
        <v>130.41328857209334</v>
      </c>
      <c r="W354" s="122">
        <f t="shared" si="178"/>
        <v>293.38948340991681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19.342555566477564</v>
      </c>
      <c r="D355" s="98">
        <f>RES_hhdet_in_fech!D165</f>
        <v>48.080080024319436</v>
      </c>
      <c r="E355" s="98">
        <f>RES_hhdet_in_fech!E165</f>
        <v>31.234849218373604</v>
      </c>
      <c r="F355" s="98">
        <f>RES_hhdet_in_fech!F165</f>
        <v>12.550860744295692</v>
      </c>
      <c r="G355" s="98">
        <f>RES_hhdet_in_fech!G165</f>
        <v>14.434609761353236</v>
      </c>
      <c r="H355" s="98">
        <f>RES_hhdet_in_fech!H165</f>
        <v>24.032128955194789</v>
      </c>
      <c r="I355" s="98">
        <f>RES_hhdet_in_fech!I165</f>
        <v>5.3142423488084756</v>
      </c>
      <c r="J355" s="98">
        <f>RES_hhdet_in_fech!J165</f>
        <v>27.185948258284849</v>
      </c>
      <c r="K355" s="98">
        <f>RES_hhdet_in_fech!K165</f>
        <v>98.084481717802959</v>
      </c>
      <c r="L355" s="98">
        <f>RES_hhdet_in_fech!L165</f>
        <v>56.534313883693436</v>
      </c>
      <c r="M355" s="98">
        <f>RES_hhdet_in_fech!M165</f>
        <v>39.298206073838024</v>
      </c>
      <c r="N355" s="98">
        <f>RES_hhdet_in_fech!N165</f>
        <v>34.284220263791319</v>
      </c>
      <c r="O355" s="98">
        <f>RES_hhdet_in_fech!O165</f>
        <v>65.829859989056857</v>
      </c>
      <c r="P355" s="98">
        <f>RES_hhdet_in_fech!P165</f>
        <v>27.835572738769248</v>
      </c>
      <c r="Q355" s="98">
        <f>RES_hhdet_in_fech!Q165</f>
        <v>41.060100861077636</v>
      </c>
      <c r="R355" s="98">
        <f>RES_hhdet_in_fech!R165</f>
        <v>122.35868820865542</v>
      </c>
      <c r="S355" s="98">
        <f>RES_hhdet_in_fech!S165</f>
        <v>147.79929595236374</v>
      </c>
      <c r="T355" s="98">
        <f>RES_hhdet_in_fech!T165</f>
        <v>114.9129677526772</v>
      </c>
      <c r="U355" s="98">
        <f>RES_hhdet_in_fech!U165</f>
        <v>261.97913349005921</v>
      </c>
      <c r="V355" s="98">
        <f>RES_hhdet_in_fech!V165</f>
        <v>130.41328857209334</v>
      </c>
      <c r="W355" s="98">
        <f>RES_hhdet_in_fech!W165</f>
        <v>293.38948340991681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1248.0737639061313</v>
      </c>
      <c r="D356" s="122">
        <v>1244.293644795599</v>
      </c>
      <c r="E356" s="122">
        <v>1301.11875425067</v>
      </c>
      <c r="F356" s="122">
        <v>1310.0651766527419</v>
      </c>
      <c r="G356" s="122">
        <v>1218.8832333351124</v>
      </c>
      <c r="H356" s="122">
        <v>1250.4913009303232</v>
      </c>
      <c r="I356" s="122">
        <v>1254.7914871864687</v>
      </c>
      <c r="J356" s="122">
        <v>1271.8889161661307</v>
      </c>
      <c r="K356" s="122">
        <v>1178.0944008795154</v>
      </c>
      <c r="L356" s="122">
        <v>1272.6832963262511</v>
      </c>
      <c r="M356" s="122">
        <v>1353.7786602593824</v>
      </c>
      <c r="N356" s="122">
        <v>1446.7809036805397</v>
      </c>
      <c r="O356" s="122">
        <v>1520.0633442325632</v>
      </c>
      <c r="P356" s="122">
        <v>1335.1973751775924</v>
      </c>
      <c r="Q356" s="122">
        <v>1382.8155629123437</v>
      </c>
      <c r="R356" s="122">
        <v>1377.212864337542</v>
      </c>
      <c r="S356" s="122">
        <v>1453.5003589025735</v>
      </c>
      <c r="T356" s="122">
        <v>1445.3756290145384</v>
      </c>
      <c r="U356" s="122">
        <v>1427.3806168965591</v>
      </c>
      <c r="V356" s="122">
        <v>1493.2540858078114</v>
      </c>
      <c r="W356" s="122">
        <v>1435.40707016128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1379.1905131085584</v>
      </c>
      <c r="D357" s="98">
        <v>1431.4650042016945</v>
      </c>
      <c r="E357" s="98">
        <v>1405.5031913496709</v>
      </c>
      <c r="F357" s="98">
        <v>1441.1556015268775</v>
      </c>
      <c r="G357" s="98">
        <v>1412.9090888714738</v>
      </c>
      <c r="H357" s="98">
        <v>1387.8926636655283</v>
      </c>
      <c r="I357" s="98">
        <v>1447.4694584920953</v>
      </c>
      <c r="J357" s="98">
        <v>1369.4010595665443</v>
      </c>
      <c r="K357" s="98">
        <v>1386.913960044539</v>
      </c>
      <c r="L357" s="98">
        <v>1464.7061626967686</v>
      </c>
      <c r="M357" s="98">
        <v>1564.8284137072712</v>
      </c>
      <c r="N357" s="98">
        <v>1515.5467734359588</v>
      </c>
      <c r="O357" s="98">
        <v>1490.2142330928696</v>
      </c>
      <c r="P357" s="98">
        <v>1448.6229546890781</v>
      </c>
      <c r="Q357" s="98">
        <v>1396.2780535497195</v>
      </c>
      <c r="R357" s="98">
        <v>1393.3341942165061</v>
      </c>
      <c r="S357" s="98">
        <v>1453.2596007457648</v>
      </c>
      <c r="T357" s="98">
        <v>1476.8228266763449</v>
      </c>
      <c r="U357" s="98">
        <v>1398.2892715969267</v>
      </c>
      <c r="V357" s="98">
        <v>1417.3880754601405</v>
      </c>
      <c r="W357" s="98">
        <v>1455.8704196563463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985.35115575101304</v>
      </c>
      <c r="D358" s="98">
        <v>1013.4768800633316</v>
      </c>
      <c r="E358" s="98">
        <v>1009.795903507396</v>
      </c>
      <c r="F358" s="98">
        <v>1034.0267267565052</v>
      </c>
      <c r="G358" s="98">
        <v>1006.0278474931724</v>
      </c>
      <c r="H358" s="98">
        <v>986.08933106707377</v>
      </c>
      <c r="I358" s="98">
        <v>1054.2129303232148</v>
      </c>
      <c r="J358" s="98">
        <v>991.53691814418892</v>
      </c>
      <c r="K358" s="98">
        <v>999.28225054794575</v>
      </c>
      <c r="L358" s="98">
        <v>1183.7130102934477</v>
      </c>
      <c r="M358" s="98">
        <v>1139.0961213599735</v>
      </c>
      <c r="N358" s="98">
        <v>0</v>
      </c>
      <c r="O358" s="98">
        <v>0</v>
      </c>
      <c r="P358" s="98">
        <v>1127.7528287731573</v>
      </c>
      <c r="Q358" s="98">
        <v>1125.5106728017495</v>
      </c>
      <c r="R358" s="98">
        <v>1137.2329454094727</v>
      </c>
      <c r="S358" s="98">
        <v>1213.8442684355141</v>
      </c>
      <c r="T358" s="98">
        <v>1251.0173148396259</v>
      </c>
      <c r="U358" s="98">
        <v>1192.6065683542508</v>
      </c>
      <c r="V358" s="98">
        <v>1219.7746368156577</v>
      </c>
      <c r="W358" s="98">
        <v>1259.7149863447048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325.83458171783093</v>
      </c>
      <c r="D359" s="101">
        <v>308.73412498792771</v>
      </c>
      <c r="E359" s="101">
        <v>337.40801148465283</v>
      </c>
      <c r="F359" s="101">
        <v>336.45233591122377</v>
      </c>
      <c r="G359" s="101">
        <v>302.20631583527717</v>
      </c>
      <c r="H359" s="101">
        <v>283.75136614414117</v>
      </c>
      <c r="I359" s="101">
        <v>358.03973773115467</v>
      </c>
      <c r="J359" s="101">
        <v>313.71870751613739</v>
      </c>
      <c r="K359" s="101">
        <v>292.0536015827505</v>
      </c>
      <c r="L359" s="101">
        <v>660.56885393457196</v>
      </c>
      <c r="M359" s="101">
        <v>313.36895903689333</v>
      </c>
      <c r="N359" s="101">
        <v>0</v>
      </c>
      <c r="O359" s="101">
        <v>0</v>
      </c>
      <c r="P359" s="101">
        <v>276.411467172909</v>
      </c>
      <c r="Q359" s="101">
        <v>306.03294196947525</v>
      </c>
      <c r="R359" s="101">
        <v>283.73789347079781</v>
      </c>
      <c r="S359" s="101">
        <v>333.22165826060819</v>
      </c>
      <c r="T359" s="101">
        <v>337.61007872530712</v>
      </c>
      <c r="U359" s="101">
        <v>294.79217370666578</v>
      </c>
      <c r="V359" s="101">
        <v>310.27504265630245</v>
      </c>
      <c r="W359" s="101">
        <v>326.85837687728457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659.51657403318222</v>
      </c>
      <c r="D360" s="104">
        <v>704.74275507540381</v>
      </c>
      <c r="E360" s="104">
        <v>672.38789202274313</v>
      </c>
      <c r="F360" s="104">
        <v>697.57439084528164</v>
      </c>
      <c r="G360" s="104">
        <v>703.82153165789521</v>
      </c>
      <c r="H360" s="104">
        <v>702.33796492293254</v>
      </c>
      <c r="I360" s="104">
        <v>696.17319259206022</v>
      </c>
      <c r="J360" s="104">
        <v>677.81821062805159</v>
      </c>
      <c r="K360" s="104">
        <v>707.22864896519525</v>
      </c>
      <c r="L360" s="104">
        <v>523.14415635887565</v>
      </c>
      <c r="M360" s="104">
        <v>825.72716232308017</v>
      </c>
      <c r="N360" s="104">
        <v>0</v>
      </c>
      <c r="O360" s="104">
        <v>0</v>
      </c>
      <c r="P360" s="104">
        <v>851.34136160024832</v>
      </c>
      <c r="Q360" s="104">
        <v>819.47773083227435</v>
      </c>
      <c r="R360" s="104">
        <v>853.49505193867481</v>
      </c>
      <c r="S360" s="104">
        <v>880.62261017490562</v>
      </c>
      <c r="T360" s="104">
        <v>913.40723611431883</v>
      </c>
      <c r="U360" s="104">
        <v>897.814394647585</v>
      </c>
      <c r="V360" s="104">
        <v>909.49959415935507</v>
      </c>
      <c r="W360" s="104">
        <v>932.8566094674203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1240.084836005431</v>
      </c>
      <c r="D361" s="101">
        <v>1235.7350051734331</v>
      </c>
      <c r="E361" s="101">
        <v>1303.3974694631386</v>
      </c>
      <c r="F361" s="101">
        <v>1309.1803305358164</v>
      </c>
      <c r="G361" s="101">
        <v>1212.8961328757387</v>
      </c>
      <c r="H361" s="101">
        <v>1259.352476585839</v>
      </c>
      <c r="I361" s="101">
        <v>1270.364702179206</v>
      </c>
      <c r="J361" s="101">
        <v>1291.3180510771078</v>
      </c>
      <c r="K361" s="101">
        <v>1192.6578455906965</v>
      </c>
      <c r="L361" s="101">
        <v>1304.3624280520669</v>
      </c>
      <c r="M361" s="101">
        <v>1394.1692438626928</v>
      </c>
      <c r="N361" s="101">
        <v>1474.8238501641922</v>
      </c>
      <c r="O361" s="101">
        <v>1543.8069476526848</v>
      </c>
      <c r="P361" s="101">
        <v>1367.0252716528353</v>
      </c>
      <c r="Q361" s="101">
        <v>1416.8567885855941</v>
      </c>
      <c r="R361" s="101">
        <v>1413.982324458083</v>
      </c>
      <c r="S361" s="101">
        <v>1488.209544063817</v>
      </c>
      <c r="T361" s="101">
        <v>1491.9429852548021</v>
      </c>
      <c r="U361" s="101">
        <v>1465.6823210347509</v>
      </c>
      <c r="V361" s="101">
        <v>1521.9214114576475</v>
      </c>
      <c r="W361" s="101">
        <v>1471.6089895638931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958.27339364234308</v>
      </c>
      <c r="D362" s="104">
        <v>948.24606200750839</v>
      </c>
      <c r="E362" s="104">
        <v>1010.7843088191397</v>
      </c>
      <c r="F362" s="104">
        <v>1013.85975574566</v>
      </c>
      <c r="G362" s="104">
        <v>933.44298066353224</v>
      </c>
      <c r="H362" s="104">
        <v>967.17013674589509</v>
      </c>
      <c r="I362" s="104">
        <v>993.05691172113586</v>
      </c>
      <c r="J362" s="104">
        <v>1004.2142903490886</v>
      </c>
      <c r="K362" s="104">
        <v>922.43106678021616</v>
      </c>
      <c r="L362" s="104">
        <v>1100.4678293223371</v>
      </c>
      <c r="M362" s="104">
        <v>1080.2445417421809</v>
      </c>
      <c r="N362" s="104">
        <v>1170.6921933544393</v>
      </c>
      <c r="O362" s="104">
        <v>1239.0671979288511</v>
      </c>
      <c r="P362" s="104">
        <v>1082.3336570436402</v>
      </c>
      <c r="Q362" s="104">
        <v>1144.2200106634191</v>
      </c>
      <c r="R362" s="104">
        <v>1145.2969929005756</v>
      </c>
      <c r="S362" s="104">
        <v>1223.4459897414827</v>
      </c>
      <c r="T362" s="104">
        <v>1235.633480624479</v>
      </c>
      <c r="U362" s="104">
        <v>1216.2442440783529</v>
      </c>
      <c r="V362" s="104">
        <v>1272.0612850264133</v>
      </c>
      <c r="W362" s="104">
        <v>1237.0749844162428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293.01283044499979</v>
      </c>
      <c r="D363" s="98">
        <v>266.3713046797331</v>
      </c>
      <c r="E363" s="98">
        <v>312.98603297313207</v>
      </c>
      <c r="F363" s="98">
        <v>305.69539339144183</v>
      </c>
      <c r="G363" s="98">
        <v>259.27190695597648</v>
      </c>
      <c r="H363" s="98">
        <v>257.38150011874313</v>
      </c>
      <c r="I363" s="98">
        <v>314.2527757801617</v>
      </c>
      <c r="J363" s="98">
        <v>296.14472557545275</v>
      </c>
      <c r="K363" s="98">
        <v>250.7013503481391</v>
      </c>
      <c r="L363" s="98">
        <v>588.25836997566705</v>
      </c>
      <c r="M363" s="98">
        <v>278.63932483972161</v>
      </c>
      <c r="N363" s="98">
        <v>373.75511854491435</v>
      </c>
      <c r="O363" s="98">
        <v>407.82414566861894</v>
      </c>
      <c r="P363" s="98">
        <v>260.36619135869944</v>
      </c>
      <c r="Q363" s="98">
        <v>310.7112964649869</v>
      </c>
      <c r="R363" s="98">
        <v>287.89664969904027</v>
      </c>
      <c r="S363" s="98">
        <v>341.11930375766855</v>
      </c>
      <c r="T363" s="98">
        <v>340.96772639283</v>
      </c>
      <c r="U363" s="98">
        <v>309.32897368243022</v>
      </c>
      <c r="V363" s="98">
        <v>333.52789544060607</v>
      </c>
      <c r="W363" s="98">
        <v>330.34905159797751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665.26056319734312</v>
      </c>
      <c r="D364" s="98">
        <v>681.87475732777523</v>
      </c>
      <c r="E364" s="98">
        <v>697.79827584600764</v>
      </c>
      <c r="F364" s="98">
        <v>708.16436235421827</v>
      </c>
      <c r="G364" s="98">
        <v>674.17107370755582</v>
      </c>
      <c r="H364" s="98">
        <v>709.78863662715207</v>
      </c>
      <c r="I364" s="98">
        <v>678.80413594097422</v>
      </c>
      <c r="J364" s="98">
        <v>708.06956477363588</v>
      </c>
      <c r="K364" s="98">
        <v>671.729716432077</v>
      </c>
      <c r="L364" s="98">
        <v>512.20945934667009</v>
      </c>
      <c r="M364" s="98">
        <v>801.60521690245935</v>
      </c>
      <c r="N364" s="98">
        <v>796.93707480952492</v>
      </c>
      <c r="O364" s="98">
        <v>831.24305226023228</v>
      </c>
      <c r="P364" s="98">
        <v>821.96746568494075</v>
      </c>
      <c r="Q364" s="98">
        <v>833.50871419843202</v>
      </c>
      <c r="R364" s="98">
        <v>857.40034320153541</v>
      </c>
      <c r="S364" s="98">
        <v>882.32668598381429</v>
      </c>
      <c r="T364" s="98">
        <v>894.66575423164898</v>
      </c>
      <c r="U364" s="98">
        <v>906.91527039592268</v>
      </c>
      <c r="V364" s="98">
        <v>938.53338958580707</v>
      </c>
      <c r="W364" s="98">
        <v>906.72593281826551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810.1789660728441</v>
      </c>
      <c r="D365" s="122">
        <v>824.9835810825856</v>
      </c>
      <c r="E365" s="122">
        <v>792.77779215004523</v>
      </c>
      <c r="F365" s="122">
        <v>730.95800365560399</v>
      </c>
      <c r="G365" s="122">
        <v>733.17920388792118</v>
      </c>
      <c r="H365" s="122">
        <v>736.68151911719656</v>
      </c>
      <c r="I365" s="122">
        <v>774.0672096546889</v>
      </c>
      <c r="J365" s="122">
        <v>774.96000929455647</v>
      </c>
      <c r="K365" s="122">
        <v>648.18466469205816</v>
      </c>
      <c r="L365" s="122">
        <v>804.36399121825161</v>
      </c>
      <c r="M365" s="122">
        <v>802.10919661181572</v>
      </c>
      <c r="N365" s="122">
        <v>834.19414443957896</v>
      </c>
      <c r="O365" s="122">
        <v>851.71323819910185</v>
      </c>
      <c r="P365" s="122">
        <v>750.37002635930753</v>
      </c>
      <c r="Q365" s="122">
        <v>770.21788765536235</v>
      </c>
      <c r="R365" s="122">
        <v>727.64764772552564</v>
      </c>
      <c r="S365" s="122">
        <v>771.06884507579275</v>
      </c>
      <c r="T365" s="122">
        <v>766.38641109417495</v>
      </c>
      <c r="U365" s="122">
        <v>745.97344901450197</v>
      </c>
      <c r="V365" s="122">
        <v>774.78225169087466</v>
      </c>
      <c r="W365" s="122">
        <v>723.83855110413958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894.94060051344843</v>
      </c>
      <c r="D366" s="98">
        <v>917.2793288788755</v>
      </c>
      <c r="E366" s="98">
        <v>865.78652356588589</v>
      </c>
      <c r="F366" s="98">
        <v>853.15566325642646</v>
      </c>
      <c r="G366" s="98">
        <v>833.78936339306256</v>
      </c>
      <c r="H366" s="98">
        <v>836.11039556494609</v>
      </c>
      <c r="I366" s="98">
        <v>890.61641695379194</v>
      </c>
      <c r="J366" s="98">
        <v>843.87928497970495</v>
      </c>
      <c r="K366" s="98">
        <v>862.34893937711161</v>
      </c>
      <c r="L366" s="98">
        <v>895.2037894283194</v>
      </c>
      <c r="M366" s="98">
        <v>947.09136948547996</v>
      </c>
      <c r="N366" s="98">
        <v>942.14535190332924</v>
      </c>
      <c r="O366" s="98">
        <v>949.34825863976198</v>
      </c>
      <c r="P366" s="98">
        <v>954.83648724221734</v>
      </c>
      <c r="Q366" s="98">
        <v>946.27942578862462</v>
      </c>
      <c r="R366" s="98">
        <v>874.57850371960933</v>
      </c>
      <c r="S366" s="98">
        <v>950.98988803887096</v>
      </c>
      <c r="T366" s="98">
        <v>954.14791495016277</v>
      </c>
      <c r="U366" s="98">
        <v>938.41780263848841</v>
      </c>
      <c r="V366" s="98">
        <v>998.28374294215178</v>
      </c>
      <c r="W366" s="98">
        <v>914.87329669332621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745.84951469890166</v>
      </c>
      <c r="D367" s="33">
        <v>745.3284986933877</v>
      </c>
      <c r="E367" s="33">
        <v>731.0257545021858</v>
      </c>
      <c r="F367" s="33">
        <v>607.16784631888902</v>
      </c>
      <c r="G367" s="33">
        <v>658.35854492731005</v>
      </c>
      <c r="H367" s="33">
        <v>679.38597820864993</v>
      </c>
      <c r="I367" s="33">
        <v>705.87248604982074</v>
      </c>
      <c r="J367" s="33">
        <v>741.52876737087706</v>
      </c>
      <c r="K367" s="33">
        <v>534.75133287683411</v>
      </c>
      <c r="L367" s="33">
        <v>753.59985305949363</v>
      </c>
      <c r="M367" s="33">
        <v>718.28754264588895</v>
      </c>
      <c r="N367" s="33">
        <v>779.13983139348625</v>
      </c>
      <c r="O367" s="33">
        <v>803.34595948670278</v>
      </c>
      <c r="P367" s="33">
        <v>658.90441818318232</v>
      </c>
      <c r="Q367" s="33">
        <v>703.63369300122702</v>
      </c>
      <c r="R367" s="33">
        <v>687.04843401364451</v>
      </c>
      <c r="S367" s="33">
        <v>713.64087881897854</v>
      </c>
      <c r="T367" s="33">
        <v>702.07180145414043</v>
      </c>
      <c r="U367" s="33">
        <v>682.56341057786017</v>
      </c>
      <c r="V367" s="33">
        <v>705.01492838973058</v>
      </c>
      <c r="W367" s="33">
        <v>667.49354513746198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10678.397282624408</v>
      </c>
      <c r="D369" s="117">
        <f t="shared" si="179"/>
        <v>10125.954489880498</v>
      </c>
      <c r="E369" s="117">
        <f t="shared" si="179"/>
        <v>10800.867780821582</v>
      </c>
      <c r="F369" s="117">
        <f t="shared" si="179"/>
        <v>11425.018916897976</v>
      </c>
      <c r="G369" s="117">
        <f t="shared" si="179"/>
        <v>10254.179970160762</v>
      </c>
      <c r="H369" s="117">
        <f t="shared" si="179"/>
        <v>10312.935978245578</v>
      </c>
      <c r="I369" s="117">
        <f t="shared" si="179"/>
        <v>9369.139894625665</v>
      </c>
      <c r="J369" s="117">
        <f t="shared" si="179"/>
        <v>10494.410534317172</v>
      </c>
      <c r="K369" s="117">
        <f t="shared" si="179"/>
        <v>9974.0939999104849</v>
      </c>
      <c r="L369" s="117">
        <f t="shared" si="179"/>
        <v>11057.676460507144</v>
      </c>
      <c r="M369" s="117">
        <f t="shared" si="179"/>
        <v>8673.1726532450139</v>
      </c>
      <c r="N369" s="117">
        <f t="shared" si="179"/>
        <v>10099.468802598589</v>
      </c>
      <c r="O369" s="117">
        <f t="shared" si="179"/>
        <v>10990.950650148294</v>
      </c>
      <c r="P369" s="117">
        <f t="shared" si="179"/>
        <v>8070.5921501278999</v>
      </c>
      <c r="Q369" s="117">
        <f t="shared" si="179"/>
        <v>8577.3454180068002</v>
      </c>
      <c r="R369" s="117">
        <f t="shared" ref="R369:V369" si="180">R370+R372+R374+R383</f>
        <v>9513.3841538860961</v>
      </c>
      <c r="S369" s="117">
        <f t="shared" si="180"/>
        <v>9343.5818358124561</v>
      </c>
      <c r="T369" s="117">
        <f t="shared" si="180"/>
        <v>8658.7262556974256</v>
      </c>
      <c r="U369" s="117">
        <f t="shared" si="180"/>
        <v>9051.9504345599835</v>
      </c>
      <c r="V369" s="117">
        <f t="shared" si="180"/>
        <v>7620.9118709815739</v>
      </c>
      <c r="W369" s="117">
        <f t="shared" ref="W369" si="181">W370+W372+W374+W383</f>
        <v>9233.5308672800493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9196.0028645648727</v>
      </c>
      <c r="D370" s="122">
        <f t="shared" si="182"/>
        <v>8565.9056956965323</v>
      </c>
      <c r="E370" s="122">
        <f t="shared" si="182"/>
        <v>9254.5674053413259</v>
      </c>
      <c r="F370" s="122">
        <f t="shared" si="182"/>
        <v>9969.4225306187709</v>
      </c>
      <c r="G370" s="122">
        <f t="shared" si="182"/>
        <v>8840.523197956114</v>
      </c>
      <c r="H370" s="122">
        <f t="shared" si="182"/>
        <v>8830.7557619972213</v>
      </c>
      <c r="I370" s="122">
        <f t="shared" si="182"/>
        <v>7899.185190517439</v>
      </c>
      <c r="J370" s="122">
        <f t="shared" si="182"/>
        <v>8937.6159023700966</v>
      </c>
      <c r="K370" s="122">
        <f t="shared" si="182"/>
        <v>8372.4113089277216</v>
      </c>
      <c r="L370" s="122">
        <f t="shared" si="182"/>
        <v>9373.3475692782285</v>
      </c>
      <c r="M370" s="122">
        <f t="shared" si="182"/>
        <v>6972.5282852334431</v>
      </c>
      <c r="N370" s="122">
        <f t="shared" si="182"/>
        <v>8315.2538555061437</v>
      </c>
      <c r="O370" s="122">
        <f t="shared" si="182"/>
        <v>9016.3614553764983</v>
      </c>
      <c r="P370" s="122">
        <f t="shared" si="182"/>
        <v>6404.9197424342692</v>
      </c>
      <c r="Q370" s="122">
        <f t="shared" si="182"/>
        <v>6782.2470230093822</v>
      </c>
      <c r="R370" s="122">
        <f t="shared" si="182"/>
        <v>7412.7792010723033</v>
      </c>
      <c r="S370" s="122">
        <f t="shared" si="182"/>
        <v>7033.4957086267159</v>
      </c>
      <c r="T370" s="122">
        <f t="shared" si="182"/>
        <v>6453.0104116226457</v>
      </c>
      <c r="U370" s="122">
        <f t="shared" si="182"/>
        <v>6275.6709891429882</v>
      </c>
      <c r="V370" s="122">
        <f t="shared" si="182"/>
        <v>5277.1796402634736</v>
      </c>
      <c r="W370" s="122">
        <f t="shared" si="182"/>
        <v>6281.9601961936532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9196.0028645648727</v>
      </c>
      <c r="D371" s="98">
        <v>8565.9056956965323</v>
      </c>
      <c r="E371" s="98">
        <v>9254.5674053413259</v>
      </c>
      <c r="F371" s="98">
        <v>9969.4225306187709</v>
      </c>
      <c r="G371" s="98">
        <v>8840.523197956114</v>
      </c>
      <c r="H371" s="98">
        <v>8830.7557619972213</v>
      </c>
      <c r="I371" s="98">
        <v>7899.185190517439</v>
      </c>
      <c r="J371" s="98">
        <v>8937.6159023700966</v>
      </c>
      <c r="K371" s="98">
        <v>8372.4113089277216</v>
      </c>
      <c r="L371" s="98">
        <v>9373.3475692782285</v>
      </c>
      <c r="M371" s="98">
        <v>6972.5282852334431</v>
      </c>
      <c r="N371" s="98">
        <v>8315.2538555061437</v>
      </c>
      <c r="O371" s="98">
        <v>9016.3614553764983</v>
      </c>
      <c r="P371" s="98">
        <v>6404.9197424342692</v>
      </c>
      <c r="Q371" s="98">
        <v>6782.2470230093822</v>
      </c>
      <c r="R371" s="98">
        <v>7412.7792010723033</v>
      </c>
      <c r="S371" s="98">
        <v>7033.4957086267159</v>
      </c>
      <c r="T371" s="98">
        <v>6453.0104116226457</v>
      </c>
      <c r="U371" s="98">
        <v>6275.6709891429882</v>
      </c>
      <c r="V371" s="98">
        <v>5277.1796402634736</v>
      </c>
      <c r="W371" s="98">
        <v>6281.9601961936532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44.708369535168067</v>
      </c>
      <c r="D372" s="122">
        <f t="shared" si="183"/>
        <v>114.82910018723912</v>
      </c>
      <c r="E372" s="122">
        <f t="shared" si="183"/>
        <v>77.024808726522195</v>
      </c>
      <c r="F372" s="122">
        <f t="shared" si="183"/>
        <v>31.926551930566646</v>
      </c>
      <c r="G372" s="122">
        <f t="shared" si="183"/>
        <v>37.85184085385837</v>
      </c>
      <c r="H372" s="122">
        <f t="shared" si="183"/>
        <v>64.92221253765878</v>
      </c>
      <c r="I372" s="122">
        <f t="shared" si="183"/>
        <v>14.78138280181456</v>
      </c>
      <c r="J372" s="122">
        <f t="shared" si="183"/>
        <v>77.831223969953669</v>
      </c>
      <c r="K372" s="122">
        <f t="shared" si="183"/>
        <v>288.99527135906527</v>
      </c>
      <c r="L372" s="122">
        <f t="shared" si="183"/>
        <v>171.41274716953131</v>
      </c>
      <c r="M372" s="122">
        <f t="shared" si="183"/>
        <v>123.17153778200898</v>
      </c>
      <c r="N372" s="122">
        <f t="shared" si="183"/>
        <v>111.69572538841415</v>
      </c>
      <c r="O372" s="122">
        <f t="shared" si="183"/>
        <v>224.19017861438678</v>
      </c>
      <c r="P372" s="122">
        <f t="shared" si="183"/>
        <v>99.254439613896011</v>
      </c>
      <c r="Q372" s="122">
        <f t="shared" si="183"/>
        <v>152.06046756056114</v>
      </c>
      <c r="R372" s="122">
        <f t="shared" si="183"/>
        <v>463.7029329968795</v>
      </c>
      <c r="S372" s="122">
        <f t="shared" si="183"/>
        <v>570.27219541768147</v>
      </c>
      <c r="T372" s="122">
        <f t="shared" si="183"/>
        <v>449.98104157834786</v>
      </c>
      <c r="U372" s="122">
        <f t="shared" si="183"/>
        <v>1039.5633153853341</v>
      </c>
      <c r="V372" s="122">
        <f t="shared" si="183"/>
        <v>524.44566686778217</v>
      </c>
      <c r="W372" s="122">
        <f t="shared" si="183"/>
        <v>1195.149089519527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44.708369535168067</v>
      </c>
      <c r="D373" s="98">
        <f>RES_hhdet_in_tesh!D165</f>
        <v>114.82910018723912</v>
      </c>
      <c r="E373" s="98">
        <f>RES_hhdet_in_tesh!E165</f>
        <v>77.024808726522195</v>
      </c>
      <c r="F373" s="98">
        <f>RES_hhdet_in_tesh!F165</f>
        <v>31.926551930566646</v>
      </c>
      <c r="G373" s="98">
        <f>RES_hhdet_in_tesh!G165</f>
        <v>37.85184085385837</v>
      </c>
      <c r="H373" s="98">
        <f>RES_hhdet_in_tesh!H165</f>
        <v>64.92221253765878</v>
      </c>
      <c r="I373" s="98">
        <f>RES_hhdet_in_tesh!I165</f>
        <v>14.78138280181456</v>
      </c>
      <c r="J373" s="98">
        <f>RES_hhdet_in_tesh!J165</f>
        <v>77.831223969953669</v>
      </c>
      <c r="K373" s="98">
        <f>RES_hhdet_in_tesh!K165</f>
        <v>288.99527135906527</v>
      </c>
      <c r="L373" s="98">
        <f>RES_hhdet_in_tesh!L165</f>
        <v>171.41274716953131</v>
      </c>
      <c r="M373" s="98">
        <f>RES_hhdet_in_tesh!M165</f>
        <v>123.17153778200898</v>
      </c>
      <c r="N373" s="98">
        <f>RES_hhdet_in_tesh!N165</f>
        <v>111.69572538841415</v>
      </c>
      <c r="O373" s="98">
        <f>RES_hhdet_in_tesh!O165</f>
        <v>224.19017861438678</v>
      </c>
      <c r="P373" s="98">
        <f>RES_hhdet_in_tesh!P165</f>
        <v>99.254439613896011</v>
      </c>
      <c r="Q373" s="98">
        <f>RES_hhdet_in_tesh!Q165</f>
        <v>152.06046756056114</v>
      </c>
      <c r="R373" s="98">
        <f>RES_hhdet_in_tesh!R165</f>
        <v>463.7029329968795</v>
      </c>
      <c r="S373" s="98">
        <f>RES_hhdet_in_tesh!S165</f>
        <v>570.27219541768147</v>
      </c>
      <c r="T373" s="98">
        <f>RES_hhdet_in_tesh!T165</f>
        <v>449.98104157834786</v>
      </c>
      <c r="U373" s="98">
        <f>RES_hhdet_in_tesh!U165</f>
        <v>1039.5633153853341</v>
      </c>
      <c r="V373" s="98">
        <f>RES_hhdet_in_tesh!V165</f>
        <v>524.44566686778217</v>
      </c>
      <c r="W373" s="98">
        <f>RES_hhdet_in_tesh!W165</f>
        <v>1195.149089519527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870.29391197513723</v>
      </c>
      <c r="D374" s="122">
        <v>871.68460994817156</v>
      </c>
      <c r="E374" s="122">
        <v>915.72552956932032</v>
      </c>
      <c r="F374" s="122">
        <v>922.63580557274622</v>
      </c>
      <c r="G374" s="122">
        <v>860.91880167575312</v>
      </c>
      <c r="H374" s="122">
        <v>891.0821718935822</v>
      </c>
      <c r="I374" s="122">
        <v>902.75537959990993</v>
      </c>
      <c r="J374" s="122">
        <v>916.47168933363594</v>
      </c>
      <c r="K374" s="122">
        <v>852.55966742890882</v>
      </c>
      <c r="L374" s="122">
        <v>932.84871477597756</v>
      </c>
      <c r="M374" s="122">
        <v>1002.2754614252717</v>
      </c>
      <c r="N374" s="122">
        <v>1065.3902843421108</v>
      </c>
      <c r="O374" s="122">
        <v>1126.237227806899</v>
      </c>
      <c r="P374" s="122">
        <v>1016.9237294399709</v>
      </c>
      <c r="Q374" s="122">
        <v>1067.1362760680236</v>
      </c>
      <c r="R374" s="122">
        <v>1076.3780022850956</v>
      </c>
      <c r="S374" s="122">
        <v>1144.3503991554105</v>
      </c>
      <c r="T374" s="122">
        <v>1159.3146761134794</v>
      </c>
      <c r="U374" s="122">
        <v>1147.9570529916614</v>
      </c>
      <c r="V374" s="122">
        <v>1200.4996034442045</v>
      </c>
      <c r="W374" s="122">
        <v>1170.4051514130012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863.5308311038865</v>
      </c>
      <c r="D375" s="98">
        <v>898.5425179014959</v>
      </c>
      <c r="E375" s="98">
        <v>884.85746996930902</v>
      </c>
      <c r="F375" s="98">
        <v>910.03252689169699</v>
      </c>
      <c r="G375" s="98">
        <v>895.21535596718627</v>
      </c>
      <c r="H375" s="98">
        <v>882.63306645792204</v>
      </c>
      <c r="I375" s="98">
        <v>924.31832232769239</v>
      </c>
      <c r="J375" s="98">
        <v>878.71239871396801</v>
      </c>
      <c r="K375" s="98">
        <v>895.15993361630103</v>
      </c>
      <c r="L375" s="98">
        <v>951.90132453435308</v>
      </c>
      <c r="M375" s="98">
        <v>1031.6468604699294</v>
      </c>
      <c r="N375" s="98">
        <v>1022.8561177463372</v>
      </c>
      <c r="O375" s="98">
        <v>1040.0531287701253</v>
      </c>
      <c r="P375" s="98">
        <v>1051.6453336036848</v>
      </c>
      <c r="Q375" s="98">
        <v>1049.1929710590964</v>
      </c>
      <c r="R375" s="98">
        <v>1070.9208973671111</v>
      </c>
      <c r="S375" s="98">
        <v>1141.0413921011348</v>
      </c>
      <c r="T375" s="98">
        <v>1181.687305917091</v>
      </c>
      <c r="U375" s="98">
        <v>1136.3211123444969</v>
      </c>
      <c r="V375" s="98">
        <v>1164.6826012660788</v>
      </c>
      <c r="W375" s="98">
        <v>1202.5081105057052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863.5262481709558</v>
      </c>
      <c r="D376" s="98">
        <v>898.53773938483539</v>
      </c>
      <c r="E376" s="98">
        <v>884.80861168186209</v>
      </c>
      <c r="F376" s="98">
        <v>910.03067877387878</v>
      </c>
      <c r="G376" s="98">
        <v>895.29863144928834</v>
      </c>
      <c r="H376" s="98">
        <v>882.79020375095183</v>
      </c>
      <c r="I376" s="98">
        <v>924.80854497529333</v>
      </c>
      <c r="J376" s="98">
        <v>879.12411445888984</v>
      </c>
      <c r="K376" s="98">
        <v>895.72965922023729</v>
      </c>
      <c r="L376" s="98">
        <v>952.44279865361364</v>
      </c>
      <c r="M376" s="98">
        <v>1032.3224030071601</v>
      </c>
      <c r="N376" s="98">
        <v>0</v>
      </c>
      <c r="O376" s="98">
        <v>0</v>
      </c>
      <c r="P376" s="98">
        <v>1052.0056052987259</v>
      </c>
      <c r="Q376" s="98">
        <v>1049.4373802091427</v>
      </c>
      <c r="R376" s="98">
        <v>1071.576859414638</v>
      </c>
      <c r="S376" s="98">
        <v>1142.2549466307025</v>
      </c>
      <c r="T376" s="98">
        <v>1183.5476599844037</v>
      </c>
      <c r="U376" s="98">
        <v>1137.3775362243246</v>
      </c>
      <c r="V376" s="98">
        <v>1164.4558408256539</v>
      </c>
      <c r="W376" s="98">
        <v>1202.8324561327047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204.00967413777357</v>
      </c>
      <c r="D377" s="101">
        <v>193.7949843094315</v>
      </c>
      <c r="E377" s="101">
        <v>212.42071965911893</v>
      </c>
      <c r="F377" s="101">
        <v>212.45628792859722</v>
      </c>
      <c r="G377" s="101">
        <v>191.47709979139321</v>
      </c>
      <c r="H377" s="101">
        <v>180.45223882801943</v>
      </c>
      <c r="I377" s="101">
        <v>228.63535238323311</v>
      </c>
      <c r="J377" s="101">
        <v>201.30590383083828</v>
      </c>
      <c r="K377" s="101">
        <v>188.50101025504205</v>
      </c>
      <c r="L377" s="101">
        <v>429.29864229473816</v>
      </c>
      <c r="M377" s="101">
        <v>206.59524068408004</v>
      </c>
      <c r="N377" s="101">
        <v>0</v>
      </c>
      <c r="O377" s="101">
        <v>0</v>
      </c>
      <c r="P377" s="101">
        <v>200.66424369847758</v>
      </c>
      <c r="Q377" s="101">
        <v>229.95964937686844</v>
      </c>
      <c r="R377" s="101">
        <v>218.08180747596325</v>
      </c>
      <c r="S377" s="101">
        <v>261.63233645579686</v>
      </c>
      <c r="T377" s="101">
        <v>270.14042387008521</v>
      </c>
      <c r="U377" s="101">
        <v>239.56314157673955</v>
      </c>
      <c r="V377" s="101">
        <v>254.95624666629868</v>
      </c>
      <c r="W377" s="101">
        <v>269.97584666528456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659.51657403318222</v>
      </c>
      <c r="D378" s="104">
        <v>704.74275507540381</v>
      </c>
      <c r="E378" s="104">
        <v>672.38789202274313</v>
      </c>
      <c r="F378" s="104">
        <v>697.57439084528164</v>
      </c>
      <c r="G378" s="104">
        <v>703.82153165789521</v>
      </c>
      <c r="H378" s="104">
        <v>702.33796492293254</v>
      </c>
      <c r="I378" s="104">
        <v>696.17319259206022</v>
      </c>
      <c r="J378" s="104">
        <v>677.81821062805159</v>
      </c>
      <c r="K378" s="104">
        <v>707.22864896519525</v>
      </c>
      <c r="L378" s="104">
        <v>523.14415635887565</v>
      </c>
      <c r="M378" s="104">
        <v>825.72716232308017</v>
      </c>
      <c r="N378" s="104">
        <v>0</v>
      </c>
      <c r="O378" s="104">
        <v>0</v>
      </c>
      <c r="P378" s="104">
        <v>851.34136160024832</v>
      </c>
      <c r="Q378" s="104">
        <v>819.47773083227435</v>
      </c>
      <c r="R378" s="104">
        <v>853.49505193867481</v>
      </c>
      <c r="S378" s="104">
        <v>880.62261017490562</v>
      </c>
      <c r="T378" s="104">
        <v>913.40723611431883</v>
      </c>
      <c r="U378" s="104">
        <v>897.814394647585</v>
      </c>
      <c r="V378" s="104">
        <v>909.49959415935507</v>
      </c>
      <c r="W378" s="104">
        <v>932.8566094674203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871.12340556147592</v>
      </c>
      <c r="D379" s="101">
        <v>869.32529175498848</v>
      </c>
      <c r="E379" s="101">
        <v>918.35344033922104</v>
      </c>
      <c r="F379" s="101">
        <v>923.87646001217388</v>
      </c>
      <c r="G379" s="101">
        <v>857.35975570716732</v>
      </c>
      <c r="H379" s="101">
        <v>891.76607771351644</v>
      </c>
      <c r="I379" s="101">
        <v>901.24952408693866</v>
      </c>
      <c r="J379" s="101">
        <v>918.01754293131114</v>
      </c>
      <c r="K379" s="101">
        <v>849.8795213381469</v>
      </c>
      <c r="L379" s="101">
        <v>931.96042964069898</v>
      </c>
      <c r="M379" s="101">
        <v>1000.9290080506419</v>
      </c>
      <c r="N379" s="101">
        <v>1067.0426770032011</v>
      </c>
      <c r="O379" s="101">
        <v>1129.9663043186356</v>
      </c>
      <c r="P379" s="101">
        <v>1015.5645495688225</v>
      </c>
      <c r="Q379" s="101">
        <v>1067.8303583876384</v>
      </c>
      <c r="R379" s="101">
        <v>1076.5709380578946</v>
      </c>
      <c r="S379" s="101">
        <v>1144.4520391120241</v>
      </c>
      <c r="T379" s="101">
        <v>1158.3655778851755</v>
      </c>
      <c r="U379" s="101">
        <v>1148.1668344804868</v>
      </c>
      <c r="V379" s="101">
        <v>1201.6248738651777</v>
      </c>
      <c r="W379" s="101">
        <v>1169.0576464888175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871.0935250394291</v>
      </c>
      <c r="D380" s="104">
        <v>869.26389107119167</v>
      </c>
      <c r="E380" s="104">
        <v>918.32333201125562</v>
      </c>
      <c r="F380" s="104">
        <v>923.8907762798874</v>
      </c>
      <c r="G380" s="104">
        <v>857.44257798918511</v>
      </c>
      <c r="H380" s="104">
        <v>892.04427601665998</v>
      </c>
      <c r="I380" s="104">
        <v>901.74811740474524</v>
      </c>
      <c r="J380" s="104">
        <v>918.60333149212715</v>
      </c>
      <c r="K380" s="104">
        <v>850.37772048488785</v>
      </c>
      <c r="L380" s="104">
        <v>932.51712187340445</v>
      </c>
      <c r="M380" s="104">
        <v>1001.6513621200991</v>
      </c>
      <c r="N380" s="104">
        <v>1067.3508345215166</v>
      </c>
      <c r="O380" s="104">
        <v>1129.7438093618566</v>
      </c>
      <c r="P380" s="104">
        <v>1015.3937902257048</v>
      </c>
      <c r="Q380" s="104">
        <v>1067.6798440770613</v>
      </c>
      <c r="R380" s="104">
        <v>1076.5976845466669</v>
      </c>
      <c r="S380" s="104">
        <v>1144.6517626661587</v>
      </c>
      <c r="T380" s="104">
        <v>1159.397906416252</v>
      </c>
      <c r="U380" s="104">
        <v>1149.2333112353012</v>
      </c>
      <c r="V380" s="104">
        <v>1201.8685475460902</v>
      </c>
      <c r="W380" s="104">
        <v>1169.1577931287904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205.83296184208615</v>
      </c>
      <c r="D381" s="98">
        <v>187.38913374341649</v>
      </c>
      <c r="E381" s="98">
        <v>220.52505616524797</v>
      </c>
      <c r="F381" s="98">
        <v>215.72641392566936</v>
      </c>
      <c r="G381" s="98">
        <v>183.27150428162923</v>
      </c>
      <c r="H381" s="98">
        <v>182.25563938950799</v>
      </c>
      <c r="I381" s="98">
        <v>222.94398146377122</v>
      </c>
      <c r="J381" s="98">
        <v>210.53376671849125</v>
      </c>
      <c r="K381" s="98">
        <v>178.6480040528109</v>
      </c>
      <c r="L381" s="98">
        <v>420.30766252673436</v>
      </c>
      <c r="M381" s="98">
        <v>200.04614521763963</v>
      </c>
      <c r="N381" s="98">
        <v>270.41375971199159</v>
      </c>
      <c r="O381" s="98">
        <v>298.5007571016244</v>
      </c>
      <c r="P381" s="98">
        <v>193.42632454076403</v>
      </c>
      <c r="Q381" s="98">
        <v>234.1711298786293</v>
      </c>
      <c r="R381" s="98">
        <v>219.19734134513143</v>
      </c>
      <c r="S381" s="98">
        <v>262.32507668234445</v>
      </c>
      <c r="T381" s="98">
        <v>264.73215218460285</v>
      </c>
      <c r="U381" s="98">
        <v>242.31804083937851</v>
      </c>
      <c r="V381" s="98">
        <v>263.33515796028303</v>
      </c>
      <c r="W381" s="98">
        <v>262.431860310525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665.26056319734312</v>
      </c>
      <c r="D382" s="98">
        <v>681.87475732777523</v>
      </c>
      <c r="E382" s="98">
        <v>697.79827584600764</v>
      </c>
      <c r="F382" s="98">
        <v>708.16436235421827</v>
      </c>
      <c r="G382" s="98">
        <v>674.17107370755582</v>
      </c>
      <c r="H382" s="98">
        <v>709.78863662715207</v>
      </c>
      <c r="I382" s="98">
        <v>678.80413594097422</v>
      </c>
      <c r="J382" s="98">
        <v>708.06956477363588</v>
      </c>
      <c r="K382" s="98">
        <v>671.729716432077</v>
      </c>
      <c r="L382" s="98">
        <v>512.20945934667009</v>
      </c>
      <c r="M382" s="98">
        <v>801.60521690245935</v>
      </c>
      <c r="N382" s="98">
        <v>796.93707480952492</v>
      </c>
      <c r="O382" s="98">
        <v>831.24305226023228</v>
      </c>
      <c r="P382" s="98">
        <v>821.96746568494075</v>
      </c>
      <c r="Q382" s="98">
        <v>833.50871419843202</v>
      </c>
      <c r="R382" s="98">
        <v>857.40034320153541</v>
      </c>
      <c r="S382" s="98">
        <v>882.32668598381429</v>
      </c>
      <c r="T382" s="98">
        <v>894.66575423164898</v>
      </c>
      <c r="U382" s="98">
        <v>906.91527039592268</v>
      </c>
      <c r="V382" s="98">
        <v>938.53338958580707</v>
      </c>
      <c r="W382" s="98">
        <v>906.72593281826551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567.39213654923049</v>
      </c>
      <c r="D383" s="122">
        <v>573.53508404855575</v>
      </c>
      <c r="E383" s="122">
        <v>553.55003718441253</v>
      </c>
      <c r="F383" s="122">
        <v>501.03402877589247</v>
      </c>
      <c r="G383" s="122">
        <v>514.88612967503627</v>
      </c>
      <c r="H383" s="122">
        <v>526.17583181711552</v>
      </c>
      <c r="I383" s="122">
        <v>552.41794170650303</v>
      </c>
      <c r="J383" s="122">
        <v>562.49171864348614</v>
      </c>
      <c r="K383" s="122">
        <v>460.12775219479005</v>
      </c>
      <c r="L383" s="122">
        <v>580.06742928340554</v>
      </c>
      <c r="M383" s="122">
        <v>575.19736880428923</v>
      </c>
      <c r="N383" s="122">
        <v>607.12893736192007</v>
      </c>
      <c r="O383" s="122">
        <v>624.16178835050994</v>
      </c>
      <c r="P383" s="122">
        <v>549.49423863976347</v>
      </c>
      <c r="Q383" s="122">
        <v>575.90165136883309</v>
      </c>
      <c r="R383" s="122">
        <v>560.52401753181721</v>
      </c>
      <c r="S383" s="122">
        <v>595.46353261264733</v>
      </c>
      <c r="T383" s="122">
        <v>596.42012638295296</v>
      </c>
      <c r="U383" s="122">
        <v>588.75907704000008</v>
      </c>
      <c r="V383" s="122">
        <v>618.78696040611362</v>
      </c>
      <c r="W383" s="122">
        <v>586.01643015386787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555.32091762989421</v>
      </c>
      <c r="D384" s="98">
        <v>569.33003292293733</v>
      </c>
      <c r="E384" s="98">
        <v>537.50728787781907</v>
      </c>
      <c r="F384" s="98">
        <v>529.80080867084735</v>
      </c>
      <c r="G384" s="98">
        <v>517.90487911972627</v>
      </c>
      <c r="H384" s="98">
        <v>519.47571721766155</v>
      </c>
      <c r="I384" s="98">
        <v>553.47582758059798</v>
      </c>
      <c r="J384" s="98">
        <v>524.55583742707961</v>
      </c>
      <c r="K384" s="98">
        <v>536.15937506757291</v>
      </c>
      <c r="L384" s="98">
        <v>556.70870055749401</v>
      </c>
      <c r="M384" s="98">
        <v>589.0460004419632</v>
      </c>
      <c r="N384" s="98">
        <v>585.96981162982763</v>
      </c>
      <c r="O384" s="98">
        <v>590.44967866415323</v>
      </c>
      <c r="P384" s="98">
        <v>593.86309706489715</v>
      </c>
      <c r="Q384" s="98">
        <v>588.54100989656706</v>
      </c>
      <c r="R384" s="98">
        <v>544.3518241640179</v>
      </c>
      <c r="S384" s="98">
        <v>592.6323359778803</v>
      </c>
      <c r="T384" s="98">
        <v>595.44409633681141</v>
      </c>
      <c r="U384" s="98">
        <v>586.48707315903948</v>
      </c>
      <c r="V384" s="98">
        <v>624.75301235205495</v>
      </c>
      <c r="W384" s="98">
        <v>573.2748423790058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576.55353245222943</v>
      </c>
      <c r="D385" s="33">
        <v>577.16421867132533</v>
      </c>
      <c r="E385" s="33">
        <v>567.11926979459554</v>
      </c>
      <c r="F385" s="33">
        <v>471.89235600654644</v>
      </c>
      <c r="G385" s="33">
        <v>512.64117922669584</v>
      </c>
      <c r="H385" s="33">
        <v>530.03674932760055</v>
      </c>
      <c r="I385" s="33">
        <v>551.79895650307492</v>
      </c>
      <c r="J385" s="33">
        <v>580.89358967195597</v>
      </c>
      <c r="K385" s="33">
        <v>419.85716869779259</v>
      </c>
      <c r="L385" s="33">
        <v>593.12102204362918</v>
      </c>
      <c r="M385" s="33">
        <v>567.19076229518248</v>
      </c>
      <c r="N385" s="33">
        <v>617.91993413912087</v>
      </c>
      <c r="O385" s="33">
        <v>640.86238407757287</v>
      </c>
      <c r="P385" s="33">
        <v>529.64636431156634</v>
      </c>
      <c r="Q385" s="33">
        <v>571.12160958664083</v>
      </c>
      <c r="R385" s="33">
        <v>564.99263870935647</v>
      </c>
      <c r="S385" s="33">
        <v>596.36720603588981</v>
      </c>
      <c r="T385" s="33">
        <v>596.75444939446163</v>
      </c>
      <c r="U385" s="33">
        <v>589.50769787873571</v>
      </c>
      <c r="V385" s="33">
        <v>616.92462171381396</v>
      </c>
      <c r="W385" s="33">
        <v>589.77451529688915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121.90441422439076</v>
      </c>
      <c r="D387" s="117">
        <f t="shared" si="184"/>
        <v>122.7929302556078</v>
      </c>
      <c r="E387" s="117">
        <f t="shared" si="184"/>
        <v>115.15640313277314</v>
      </c>
      <c r="F387" s="117">
        <f t="shared" si="184"/>
        <v>126.86895226042932</v>
      </c>
      <c r="G387" s="117">
        <f t="shared" si="184"/>
        <v>110.90704208673031</v>
      </c>
      <c r="H387" s="117">
        <f t="shared" si="184"/>
        <v>93.647327253294463</v>
      </c>
      <c r="I387" s="117">
        <f t="shared" si="184"/>
        <v>95.43626718563705</v>
      </c>
      <c r="J387" s="117">
        <f t="shared" si="184"/>
        <v>75.207679234972204</v>
      </c>
      <c r="K387" s="117">
        <f t="shared" si="184"/>
        <v>86.12126848875242</v>
      </c>
      <c r="L387" s="117">
        <f t="shared" si="184"/>
        <v>85.973944595809087</v>
      </c>
      <c r="M387" s="117">
        <f t="shared" si="184"/>
        <v>93.113417152518153</v>
      </c>
      <c r="N387" s="117">
        <f t="shared" si="184"/>
        <v>85.391382192239533</v>
      </c>
      <c r="O387" s="117">
        <f t="shared" si="184"/>
        <v>85.421844054231187</v>
      </c>
      <c r="P387" s="117">
        <f t="shared" si="184"/>
        <v>79.601786577482713</v>
      </c>
      <c r="Q387" s="117">
        <f t="shared" si="184"/>
        <v>70.474792026617735</v>
      </c>
      <c r="R387" s="117">
        <f t="shared" ref="R387:V387" si="185">R388+R390+R392+R401</f>
        <v>54.005595638011854</v>
      </c>
      <c r="S387" s="117">
        <f t="shared" si="185"/>
        <v>64.534926304706701</v>
      </c>
      <c r="T387" s="117">
        <f t="shared" si="185"/>
        <v>66.260578127160542</v>
      </c>
      <c r="U387" s="117">
        <f t="shared" si="185"/>
        <v>62.601817971556152</v>
      </c>
      <c r="V387" s="117">
        <f t="shared" si="185"/>
        <v>63.966535884620285</v>
      </c>
      <c r="W387" s="117">
        <f t="shared" ref="W387" si="186">W388+W390+W392+W401</f>
        <v>60.484673939830429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34.187319100737781</v>
      </c>
      <c r="D392" s="122">
        <v>26.267292241213894</v>
      </c>
      <c r="E392" s="122">
        <v>25.034471126124568</v>
      </c>
      <c r="F392" s="122">
        <v>29.340203023237009</v>
      </c>
      <c r="G392" s="122">
        <v>30.127041907464307</v>
      </c>
      <c r="H392" s="122">
        <v>24.212134889198278</v>
      </c>
      <c r="I392" s="122">
        <v>20.756466577487146</v>
      </c>
      <c r="J392" s="122">
        <v>12.593217253157109</v>
      </c>
      <c r="K392" s="122">
        <v>18.292354740019942</v>
      </c>
      <c r="L392" s="122">
        <v>13.072612664277777</v>
      </c>
      <c r="M392" s="122">
        <v>14.297001373124816</v>
      </c>
      <c r="N392" s="122">
        <v>13.107943471680949</v>
      </c>
      <c r="O392" s="122">
        <v>13.980539454848794</v>
      </c>
      <c r="P392" s="122">
        <v>12.562920129705633</v>
      </c>
      <c r="Q392" s="122">
        <v>11.488682784192683</v>
      </c>
      <c r="R392" s="122">
        <v>10.994810917916874</v>
      </c>
      <c r="S392" s="122">
        <v>12.265976719433441</v>
      </c>
      <c r="T392" s="122">
        <v>10.960529990293981</v>
      </c>
      <c r="U392" s="122">
        <v>9.770281890452404</v>
      </c>
      <c r="V392" s="122">
        <v>10.018947386348632</v>
      </c>
      <c r="W392" s="122">
        <v>13.149487523384234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313.29691695774017</v>
      </c>
      <c r="D393" s="98">
        <v>325.17159035445695</v>
      </c>
      <c r="E393" s="98">
        <v>319.27410494699137</v>
      </c>
      <c r="F393" s="98">
        <v>327.37290644284548</v>
      </c>
      <c r="G393" s="98">
        <v>320.95642862804402</v>
      </c>
      <c r="H393" s="98">
        <v>315.27369747826145</v>
      </c>
      <c r="I393" s="98">
        <v>328.80716219106444</v>
      </c>
      <c r="J393" s="98">
        <v>311.07314469113624</v>
      </c>
      <c r="K393" s="98">
        <v>315.05137516371752</v>
      </c>
      <c r="L393" s="98">
        <v>332.72265191819804</v>
      </c>
      <c r="M393" s="98">
        <v>355.46642245774376</v>
      </c>
      <c r="N393" s="98">
        <v>344.27160505371251</v>
      </c>
      <c r="O393" s="98">
        <v>338.5170651893763</v>
      </c>
      <c r="P393" s="98">
        <v>329.06919038717109</v>
      </c>
      <c r="Q393" s="98">
        <v>317.1785226443543</v>
      </c>
      <c r="R393" s="98">
        <v>316.50979555822158</v>
      </c>
      <c r="S393" s="98">
        <v>330.12245090540796</v>
      </c>
      <c r="T393" s="98">
        <v>335.47507330779854</v>
      </c>
      <c r="U393" s="98">
        <v>317.6353909359579</v>
      </c>
      <c r="V393" s="98">
        <v>321.97387522152559</v>
      </c>
      <c r="W393" s="98">
        <v>330.71552452913568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74.016583583022467</v>
      </c>
      <c r="D394" s="98">
        <v>70.132043832257665</v>
      </c>
      <c r="E394" s="98">
        <v>76.645603888853771</v>
      </c>
      <c r="F394" s="98">
        <v>76.428512625593598</v>
      </c>
      <c r="G394" s="98">
        <v>68.649186705141588</v>
      </c>
      <c r="H394" s="98">
        <v>64.456960333303115</v>
      </c>
      <c r="I394" s="98">
        <v>81.332306823009091</v>
      </c>
      <c r="J394" s="98">
        <v>71.264341599365778</v>
      </c>
      <c r="K394" s="98">
        <v>66.342896135537615</v>
      </c>
      <c r="L394" s="98">
        <v>150.05482085977741</v>
      </c>
      <c r="M394" s="98">
        <v>71.184892734820693</v>
      </c>
      <c r="N394" s="98">
        <v>0</v>
      </c>
      <c r="O394" s="98">
        <v>0</v>
      </c>
      <c r="P394" s="98">
        <v>62.789628882998016</v>
      </c>
      <c r="Q394" s="98">
        <v>69.51844309778599</v>
      </c>
      <c r="R394" s="98">
        <v>64.453899880826441</v>
      </c>
      <c r="S394" s="98">
        <v>75.694631890479769</v>
      </c>
      <c r="T394" s="98">
        <v>76.691505483240789</v>
      </c>
      <c r="U394" s="98">
        <v>66.964990179206211</v>
      </c>
      <c r="V394" s="98">
        <v>70.482078689805689</v>
      </c>
      <c r="W394" s="98">
        <v>74.24914889144398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74.016583583022467</v>
      </c>
      <c r="D395" s="101">
        <v>70.132043832257665</v>
      </c>
      <c r="E395" s="101">
        <v>76.645603888853771</v>
      </c>
      <c r="F395" s="101">
        <v>76.428512625593598</v>
      </c>
      <c r="G395" s="101">
        <v>68.649186705141588</v>
      </c>
      <c r="H395" s="101">
        <v>64.456960333303115</v>
      </c>
      <c r="I395" s="101">
        <v>81.332306823009091</v>
      </c>
      <c r="J395" s="101">
        <v>71.264341599365778</v>
      </c>
      <c r="K395" s="101">
        <v>66.342896135537615</v>
      </c>
      <c r="L395" s="101">
        <v>150.05482085977741</v>
      </c>
      <c r="M395" s="101">
        <v>71.184892734820693</v>
      </c>
      <c r="N395" s="101">
        <v>0</v>
      </c>
      <c r="O395" s="101">
        <v>0</v>
      </c>
      <c r="P395" s="101">
        <v>62.789628882998016</v>
      </c>
      <c r="Q395" s="101">
        <v>69.51844309778599</v>
      </c>
      <c r="R395" s="101">
        <v>64.453899880826441</v>
      </c>
      <c r="S395" s="101">
        <v>75.694631890479769</v>
      </c>
      <c r="T395" s="101">
        <v>76.691505483240789</v>
      </c>
      <c r="U395" s="101">
        <v>66.964990179206211</v>
      </c>
      <c r="V395" s="101">
        <v>70.482078689805689</v>
      </c>
      <c r="W395" s="101">
        <v>74.24914889144398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87.717095123652982</v>
      </c>
      <c r="D401" s="122">
        <v>96.525638014393905</v>
      </c>
      <c r="E401" s="122">
        <v>90.121932006648564</v>
      </c>
      <c r="F401" s="122">
        <v>97.528749237192315</v>
      </c>
      <c r="G401" s="122">
        <v>80.780000179266011</v>
      </c>
      <c r="H401" s="122">
        <v>69.435192364096181</v>
      </c>
      <c r="I401" s="122">
        <v>74.679800608149904</v>
      </c>
      <c r="J401" s="122">
        <v>62.61446198181509</v>
      </c>
      <c r="K401" s="122">
        <v>67.828913748732475</v>
      </c>
      <c r="L401" s="122">
        <v>72.901331931531303</v>
      </c>
      <c r="M401" s="122">
        <v>78.816415779393338</v>
      </c>
      <c r="N401" s="122">
        <v>72.283438720558578</v>
      </c>
      <c r="O401" s="122">
        <v>71.441304599382391</v>
      </c>
      <c r="P401" s="122">
        <v>67.038866447777082</v>
      </c>
      <c r="Q401" s="122">
        <v>58.986109242425044</v>
      </c>
      <c r="R401" s="122">
        <v>43.010784720094982</v>
      </c>
      <c r="S401" s="122">
        <v>52.268949585273262</v>
      </c>
      <c r="T401" s="122">
        <v>55.300048136866558</v>
      </c>
      <c r="U401" s="122">
        <v>52.831536081103749</v>
      </c>
      <c r="V401" s="122">
        <v>53.947588498271656</v>
      </c>
      <c r="W401" s="122">
        <v>47.335186416446192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203.29470681263493</v>
      </c>
      <c r="D402" s="98">
        <v>208.36917234812537</v>
      </c>
      <c r="E402" s="98">
        <v>196.6720666932267</v>
      </c>
      <c r="F402" s="98">
        <v>193.80284046532984</v>
      </c>
      <c r="G402" s="98">
        <v>189.40359178836812</v>
      </c>
      <c r="H402" s="98">
        <v>189.93083745653317</v>
      </c>
      <c r="I402" s="98">
        <v>202.3124252752234</v>
      </c>
      <c r="J402" s="98">
        <v>191.6956183759898</v>
      </c>
      <c r="K402" s="98">
        <v>195.89118506890469</v>
      </c>
      <c r="L402" s="98">
        <v>203.35449280653705</v>
      </c>
      <c r="M402" s="98">
        <v>215.1412754923216</v>
      </c>
      <c r="N402" s="98">
        <v>214.0177381383603</v>
      </c>
      <c r="O402" s="98">
        <v>215.65395043260835</v>
      </c>
      <c r="P402" s="98">
        <v>216.90065644194215</v>
      </c>
      <c r="Q402" s="98">
        <v>214.95683436214398</v>
      </c>
      <c r="R402" s="98">
        <v>198.66925290494649</v>
      </c>
      <c r="S402" s="98">
        <v>216.02686296690999</v>
      </c>
      <c r="T402" s="98">
        <v>216.74424036007903</v>
      </c>
      <c r="U402" s="98">
        <v>213.17098804735903</v>
      </c>
      <c r="V402" s="98">
        <v>226.77013504673928</v>
      </c>
      <c r="W402" s="98">
        <v>207.822618076856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141.80353801372812</v>
      </c>
      <c r="D405" s="118">
        <f t="shared" si="189"/>
        <v>131.74011006578795</v>
      </c>
      <c r="E405" s="118">
        <f t="shared" si="189"/>
        <v>138.54673915609931</v>
      </c>
      <c r="F405" s="118">
        <f t="shared" si="189"/>
        <v>144.14817735109281</v>
      </c>
      <c r="G405" s="118">
        <f t="shared" si="189"/>
        <v>127.73210877634411</v>
      </c>
      <c r="H405" s="118">
        <f t="shared" si="189"/>
        <v>125.47516186183296</v>
      </c>
      <c r="I405" s="118">
        <f t="shared" si="189"/>
        <v>112.15071834823776</v>
      </c>
      <c r="J405" s="118">
        <f t="shared" si="189"/>
        <v>122.26847255652908</v>
      </c>
      <c r="K405" s="118">
        <f t="shared" si="189"/>
        <v>112.36851002583795</v>
      </c>
      <c r="L405" s="118">
        <f t="shared" si="189"/>
        <v>123.02057783469189</v>
      </c>
      <c r="M405" s="118">
        <f t="shared" si="189"/>
        <v>95.592769905735139</v>
      </c>
      <c r="N405" s="118">
        <f t="shared" si="189"/>
        <v>110.07573314147869</v>
      </c>
      <c r="O405" s="118">
        <f t="shared" si="189"/>
        <v>116.57301990242372</v>
      </c>
      <c r="P405" s="118">
        <f t="shared" si="189"/>
        <v>84.534018353310216</v>
      </c>
      <c r="Q405" s="118">
        <f t="shared" si="189"/>
        <v>87.442931578159374</v>
      </c>
      <c r="R405" s="118">
        <f t="shared" ref="R405:V405" si="190">R406+R408+R410+R419</f>
        <v>92.428569718690781</v>
      </c>
      <c r="S405" s="118">
        <f t="shared" si="190"/>
        <v>88.209715547640016</v>
      </c>
      <c r="T405" s="118">
        <f t="shared" si="190"/>
        <v>80.728936308285611</v>
      </c>
      <c r="U405" s="118">
        <f t="shared" si="190"/>
        <v>78.661133749654297</v>
      </c>
      <c r="V405" s="118">
        <f t="shared" si="190"/>
        <v>68.373241895636028</v>
      </c>
      <c r="W405" s="118">
        <f t="shared" ref="W405" si="191">W406+W408+W410+W419</f>
        <v>77.104957251661432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121.0164098991213</v>
      </c>
      <c r="D406" s="123">
        <f t="shared" si="192"/>
        <v>110.80555290423263</v>
      </c>
      <c r="E406" s="123">
        <f t="shared" si="192"/>
        <v>117.76562080751144</v>
      </c>
      <c r="F406" s="123">
        <f t="shared" si="192"/>
        <v>124.35722268330863</v>
      </c>
      <c r="G406" s="123">
        <f t="shared" si="192"/>
        <v>108.91201507656417</v>
      </c>
      <c r="H406" s="123">
        <f t="shared" si="192"/>
        <v>106.52361485180332</v>
      </c>
      <c r="I406" s="123">
        <f t="shared" si="192"/>
        <v>93.279986182520105</v>
      </c>
      <c r="J406" s="123">
        <f t="shared" si="192"/>
        <v>103.32212291780075</v>
      </c>
      <c r="K406" s="123">
        <f t="shared" si="192"/>
        <v>95.006640851487973</v>
      </c>
      <c r="L406" s="123">
        <f t="shared" si="192"/>
        <v>104.06542195935394</v>
      </c>
      <c r="M406" s="123">
        <f t="shared" si="192"/>
        <v>76.224967016947417</v>
      </c>
      <c r="N406" s="123">
        <f t="shared" si="192"/>
        <v>89.696249226021237</v>
      </c>
      <c r="O406" s="123">
        <f t="shared" si="192"/>
        <v>95.258524150032017</v>
      </c>
      <c r="P406" s="123">
        <f t="shared" si="192"/>
        <v>66.162051324355772</v>
      </c>
      <c r="Q406" s="123">
        <f t="shared" si="192"/>
        <v>68.473767247144394</v>
      </c>
      <c r="R406" s="123">
        <f t="shared" si="192"/>
        <v>73.235957844974081</v>
      </c>
      <c r="S406" s="123">
        <f t="shared" si="192"/>
        <v>67.830714699552928</v>
      </c>
      <c r="T406" s="123">
        <f t="shared" si="192"/>
        <v>60.794013240010564</v>
      </c>
      <c r="U406" s="123">
        <f t="shared" si="192"/>
        <v>57.866890891248673</v>
      </c>
      <c r="V406" s="123">
        <f t="shared" si="192"/>
        <v>47.936988438391403</v>
      </c>
      <c r="W406" s="123">
        <f t="shared" si="192"/>
        <v>56.339819019435481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121.0164098991213</v>
      </c>
      <c r="D407" s="99">
        <v>110.80555290423263</v>
      </c>
      <c r="E407" s="99">
        <v>117.76562080751144</v>
      </c>
      <c r="F407" s="99">
        <v>124.35722268330863</v>
      </c>
      <c r="G407" s="99">
        <v>108.91201507656417</v>
      </c>
      <c r="H407" s="99">
        <v>106.52361485180332</v>
      </c>
      <c r="I407" s="99">
        <v>93.279986182520105</v>
      </c>
      <c r="J407" s="99">
        <v>103.32212291780075</v>
      </c>
      <c r="K407" s="99">
        <v>95.006640851487973</v>
      </c>
      <c r="L407" s="99">
        <v>104.06542195935394</v>
      </c>
      <c r="M407" s="99">
        <v>76.224967016947417</v>
      </c>
      <c r="N407" s="99">
        <v>89.696249226021237</v>
      </c>
      <c r="O407" s="99">
        <v>95.258524150032017</v>
      </c>
      <c r="P407" s="99">
        <v>66.162051324355772</v>
      </c>
      <c r="Q407" s="99">
        <v>68.473767247144394</v>
      </c>
      <c r="R407" s="99">
        <v>73.235957844974081</v>
      </c>
      <c r="S407" s="99">
        <v>67.830714699552928</v>
      </c>
      <c r="T407" s="99">
        <v>60.794013240010564</v>
      </c>
      <c r="U407" s="99">
        <v>57.866890891248673</v>
      </c>
      <c r="V407" s="99">
        <v>47.936988438391403</v>
      </c>
      <c r="W407" s="99">
        <v>56.339819019435481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0.19352959809913567</v>
      </c>
      <c r="D408" s="123">
        <f t="shared" si="193"/>
        <v>0.47537332541625182</v>
      </c>
      <c r="E408" s="123">
        <f t="shared" si="193"/>
        <v>0.30543763060741264</v>
      </c>
      <c r="F408" s="123">
        <f t="shared" si="193"/>
        <v>0.12095668871267198</v>
      </c>
      <c r="G408" s="123">
        <f t="shared" si="193"/>
        <v>0.13814447809368249</v>
      </c>
      <c r="H408" s="123">
        <f t="shared" si="193"/>
        <v>0.22645430634570979</v>
      </c>
      <c r="I408" s="123">
        <f t="shared" si="193"/>
        <v>4.9299468150438223E-2</v>
      </c>
      <c r="J408" s="123">
        <f t="shared" si="193"/>
        <v>0.24834417563975514</v>
      </c>
      <c r="K408" s="123">
        <f t="shared" si="193"/>
        <v>0.88493150996189485</v>
      </c>
      <c r="L408" s="123">
        <f t="shared" si="193"/>
        <v>0.50226189204732685</v>
      </c>
      <c r="M408" s="123">
        <f t="shared" si="193"/>
        <v>0.34672227651625365</v>
      </c>
      <c r="N408" s="123">
        <f t="shared" si="193"/>
        <v>0.30177817446235139</v>
      </c>
      <c r="O408" s="123">
        <f t="shared" si="193"/>
        <v>0.57561805166706159</v>
      </c>
      <c r="P408" s="123">
        <f t="shared" si="193"/>
        <v>0.24197667497085018</v>
      </c>
      <c r="Q408" s="123">
        <f t="shared" si="193"/>
        <v>0.35498750733515022</v>
      </c>
      <c r="R408" s="123">
        <f t="shared" si="193"/>
        <v>1.0544012964145313</v>
      </c>
      <c r="S408" s="123">
        <f t="shared" si="193"/>
        <v>1.2696180958598298</v>
      </c>
      <c r="T408" s="123">
        <f t="shared" si="193"/>
        <v>0.98457290509275208</v>
      </c>
      <c r="U408" s="123">
        <f t="shared" si="193"/>
        <v>2.2369250035135262</v>
      </c>
      <c r="V408" s="123">
        <f t="shared" si="193"/>
        <v>1.1112007483843793</v>
      </c>
      <c r="W408" s="123">
        <f t="shared" si="193"/>
        <v>2.4839704721158435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0.19352959809913567</v>
      </c>
      <c r="D409" s="99">
        <f>RES_hhdet_in_fecs!D165</f>
        <v>0.47537332541625182</v>
      </c>
      <c r="E409" s="99">
        <f>RES_hhdet_in_fecs!E165</f>
        <v>0.30543763060741264</v>
      </c>
      <c r="F409" s="99">
        <f>RES_hhdet_in_fecs!F165</f>
        <v>0.12095668871267198</v>
      </c>
      <c r="G409" s="99">
        <f>RES_hhdet_in_fecs!G165</f>
        <v>0.13814447809368249</v>
      </c>
      <c r="H409" s="99">
        <f>RES_hhdet_in_fecs!H165</f>
        <v>0.22645430634570979</v>
      </c>
      <c r="I409" s="99">
        <f>RES_hhdet_in_fecs!I165</f>
        <v>4.9299468150438223E-2</v>
      </c>
      <c r="J409" s="99">
        <f>RES_hhdet_in_fecs!J165</f>
        <v>0.24834417563975514</v>
      </c>
      <c r="K409" s="99">
        <f>RES_hhdet_in_fecs!K165</f>
        <v>0.88493150996189485</v>
      </c>
      <c r="L409" s="99">
        <f>RES_hhdet_in_fecs!L165</f>
        <v>0.50226189204732685</v>
      </c>
      <c r="M409" s="99">
        <f>RES_hhdet_in_fecs!M165</f>
        <v>0.34672227651625365</v>
      </c>
      <c r="N409" s="99">
        <f>RES_hhdet_in_fecs!N165</f>
        <v>0.30177817446235139</v>
      </c>
      <c r="O409" s="99">
        <f>RES_hhdet_in_fecs!O165</f>
        <v>0.57561805166706159</v>
      </c>
      <c r="P409" s="99">
        <f>RES_hhdet_in_fecs!P165</f>
        <v>0.24197667497085018</v>
      </c>
      <c r="Q409" s="99">
        <f>RES_hhdet_in_fecs!Q165</f>
        <v>0.35498750733515022</v>
      </c>
      <c r="R409" s="99">
        <f>RES_hhdet_in_fecs!R165</f>
        <v>1.0544012964145313</v>
      </c>
      <c r="S409" s="99">
        <f>RES_hhdet_in_fecs!S165</f>
        <v>1.2696180958598298</v>
      </c>
      <c r="T409" s="99">
        <f>RES_hhdet_in_fecs!T165</f>
        <v>0.98457290509275208</v>
      </c>
      <c r="U409" s="99">
        <f>RES_hhdet_in_fecs!U165</f>
        <v>2.2369250035135262</v>
      </c>
      <c r="V409" s="99">
        <f>RES_hhdet_in_fecs!V165</f>
        <v>1.1112007483843793</v>
      </c>
      <c r="W409" s="99">
        <f>RES_hhdet_in_fecs!W165</f>
        <v>2.4839704721158435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12.487450952212276</v>
      </c>
      <c r="D410" s="123">
        <v>12.302475524616495</v>
      </c>
      <c r="E410" s="123">
        <v>12.723308720293742</v>
      </c>
      <c r="F410" s="123">
        <v>12.62552019292519</v>
      </c>
      <c r="G410" s="123">
        <v>11.665156932544161</v>
      </c>
      <c r="H410" s="123">
        <v>11.783356383925717</v>
      </c>
      <c r="I410" s="123">
        <v>11.640521620520429</v>
      </c>
      <c r="J410" s="123">
        <v>11.618730433445887</v>
      </c>
      <c r="K410" s="123">
        <v>10.628927622286014</v>
      </c>
      <c r="L410" s="123">
        <v>11.306767102629085</v>
      </c>
      <c r="M410" s="123">
        <v>11.944189465094707</v>
      </c>
      <c r="N410" s="123">
        <v>12.734922847897435</v>
      </c>
      <c r="O410" s="123">
        <v>13.291474427609545</v>
      </c>
      <c r="P410" s="123">
        <v>11.606968691011957</v>
      </c>
      <c r="Q410" s="123">
        <v>11.95521295584129</v>
      </c>
      <c r="R410" s="123">
        <v>11.86785385537954</v>
      </c>
      <c r="S410" s="123">
        <v>12.485785849725838</v>
      </c>
      <c r="T410" s="123">
        <v>12.383960747336573</v>
      </c>
      <c r="U410" s="123">
        <v>12.187777510866646</v>
      </c>
      <c r="V410" s="123">
        <v>12.723435440096255</v>
      </c>
      <c r="W410" s="123">
        <v>12.15281725952423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13.799323713285691</v>
      </c>
      <c r="D411" s="99">
        <v>14.153060454977487</v>
      </c>
      <c r="E411" s="99">
        <v>13.744057529321209</v>
      </c>
      <c r="F411" s="99">
        <v>13.88888085302329</v>
      </c>
      <c r="G411" s="99">
        <v>13.522055109418606</v>
      </c>
      <c r="H411" s="99">
        <v>13.078086881883962</v>
      </c>
      <c r="I411" s="99">
        <v>13.427967673258799</v>
      </c>
      <c r="J411" s="99">
        <v>12.509505794215631</v>
      </c>
      <c r="K411" s="99">
        <v>12.512926034319635</v>
      </c>
      <c r="L411" s="99">
        <v>13.012735771109302</v>
      </c>
      <c r="M411" s="99">
        <v>13.806250314288565</v>
      </c>
      <c r="N411" s="99">
        <v>13.340217017647683</v>
      </c>
      <c r="O411" s="99">
        <v>13.030473003619274</v>
      </c>
      <c r="P411" s="99">
        <v>12.592985571081536</v>
      </c>
      <c r="Q411" s="99">
        <v>12.071603707292537</v>
      </c>
      <c r="R411" s="99">
        <v>12.006776161373205</v>
      </c>
      <c r="S411" s="99">
        <v>12.483717701087913</v>
      </c>
      <c r="T411" s="99">
        <v>12.653399953062678</v>
      </c>
      <c r="U411" s="99">
        <v>11.9393792631907</v>
      </c>
      <c r="V411" s="99">
        <v>12.077010766672993</v>
      </c>
      <c r="W411" s="99">
        <v>12.326069399701703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9.8588117016710939</v>
      </c>
      <c r="D412" s="99">
        <v>10.02036341171862</v>
      </c>
      <c r="E412" s="99">
        <v>9.8745368036846397</v>
      </c>
      <c r="F412" s="99">
        <v>9.9652487153691496</v>
      </c>
      <c r="G412" s="99">
        <v>9.6280532856349339</v>
      </c>
      <c r="H412" s="99">
        <v>9.2919015155929294</v>
      </c>
      <c r="I412" s="99">
        <v>9.7797829626460917</v>
      </c>
      <c r="J412" s="99">
        <v>9.057709380354618</v>
      </c>
      <c r="K412" s="99">
        <v>9.0156601265397605</v>
      </c>
      <c r="L412" s="99">
        <v>10.516337695618683</v>
      </c>
      <c r="M412" s="99">
        <v>10.050077085622863</v>
      </c>
      <c r="N412" s="99">
        <v>0</v>
      </c>
      <c r="O412" s="99">
        <v>0</v>
      </c>
      <c r="P412" s="99">
        <v>9.8036380374318455</v>
      </c>
      <c r="Q412" s="99">
        <v>9.730668455219055</v>
      </c>
      <c r="R412" s="99">
        <v>9.7998753461647681</v>
      </c>
      <c r="S412" s="99">
        <v>10.427104126789439</v>
      </c>
      <c r="T412" s="99">
        <v>10.718701083797294</v>
      </c>
      <c r="U412" s="99">
        <v>10.183144804573969</v>
      </c>
      <c r="V412" s="99">
        <v>10.393223759099987</v>
      </c>
      <c r="W412" s="99">
        <v>10.665327171901943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3.26009846164993</v>
      </c>
      <c r="D413" s="102">
        <v>3.0524900871785796</v>
      </c>
      <c r="E413" s="102">
        <v>3.2994269591417997</v>
      </c>
      <c r="F413" s="102">
        <v>3.2424995616305803</v>
      </c>
      <c r="G413" s="102">
        <v>2.892224623172984</v>
      </c>
      <c r="H413" s="102">
        <v>2.6737838713589821</v>
      </c>
      <c r="I413" s="102">
        <v>3.3214835696806233</v>
      </c>
      <c r="J413" s="102">
        <v>2.8658266050043575</v>
      </c>
      <c r="K413" s="102">
        <v>2.6349472425414588</v>
      </c>
      <c r="L413" s="102">
        <v>5.8686227816839125</v>
      </c>
      <c r="M413" s="102">
        <v>2.7648081101374529</v>
      </c>
      <c r="N413" s="102">
        <v>0</v>
      </c>
      <c r="O413" s="102">
        <v>0</v>
      </c>
      <c r="P413" s="102">
        <v>2.4028651530908705</v>
      </c>
      <c r="Q413" s="102">
        <v>2.6458257275049335</v>
      </c>
      <c r="R413" s="102">
        <v>2.4450540218882018</v>
      </c>
      <c r="S413" s="102">
        <v>2.8624239684906447</v>
      </c>
      <c r="T413" s="102">
        <v>2.8926390336953438</v>
      </c>
      <c r="U413" s="102">
        <v>2.5171011729816462</v>
      </c>
      <c r="V413" s="102">
        <v>2.6437325780193253</v>
      </c>
      <c r="W413" s="102">
        <v>2.7673335366029819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6.5987132400211657</v>
      </c>
      <c r="D414" s="105">
        <v>6.9678733245400393</v>
      </c>
      <c r="E414" s="105">
        <v>6.5751098445428386</v>
      </c>
      <c r="F414" s="105">
        <v>6.7227491537385706</v>
      </c>
      <c r="G414" s="105">
        <v>6.735828662461949</v>
      </c>
      <c r="H414" s="105">
        <v>6.618117644233946</v>
      </c>
      <c r="I414" s="105">
        <v>6.4582993929654693</v>
      </c>
      <c r="J414" s="105">
        <v>6.191882775350261</v>
      </c>
      <c r="K414" s="105">
        <v>6.3807128839983003</v>
      </c>
      <c r="L414" s="105">
        <v>4.6477149139347693</v>
      </c>
      <c r="M414" s="105">
        <v>7.2852689754854092</v>
      </c>
      <c r="N414" s="105">
        <v>0</v>
      </c>
      <c r="O414" s="105">
        <v>0</v>
      </c>
      <c r="P414" s="105">
        <v>7.4007728843409764</v>
      </c>
      <c r="Q414" s="105">
        <v>7.0848427277141219</v>
      </c>
      <c r="R414" s="105">
        <v>7.3548213242765659</v>
      </c>
      <c r="S414" s="105">
        <v>7.564680158298791</v>
      </c>
      <c r="T414" s="105">
        <v>7.8260620501019504</v>
      </c>
      <c r="U414" s="105">
        <v>7.6660436315923226</v>
      </c>
      <c r="V414" s="105">
        <v>7.7494911810806615</v>
      </c>
      <c r="W414" s="105">
        <v>7.8979936352989615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12.407518701246172</v>
      </c>
      <c r="D415" s="102">
        <v>12.217855262417048</v>
      </c>
      <c r="E415" s="102">
        <v>12.745591695647953</v>
      </c>
      <c r="F415" s="102">
        <v>12.616992645810765</v>
      </c>
      <c r="G415" s="102">
        <v>11.607858198326278</v>
      </c>
      <c r="H415" s="102">
        <v>11.866855078120413</v>
      </c>
      <c r="I415" s="102">
        <v>11.784992114363549</v>
      </c>
      <c r="J415" s="102">
        <v>11.796215965567789</v>
      </c>
      <c r="K415" s="102">
        <v>10.760320997596809</v>
      </c>
      <c r="L415" s="102">
        <v>11.588210699375628</v>
      </c>
      <c r="M415" s="102">
        <v>12.300549627450387</v>
      </c>
      <c r="N415" s="102">
        <v>12.981763789043757</v>
      </c>
      <c r="O415" s="102">
        <v>13.499089129243695</v>
      </c>
      <c r="P415" s="102">
        <v>11.883650928976794</v>
      </c>
      <c r="Q415" s="102">
        <v>12.249518366567536</v>
      </c>
      <c r="R415" s="102">
        <v>12.184707255715507</v>
      </c>
      <c r="S415" s="102">
        <v>12.783942950470536</v>
      </c>
      <c r="T415" s="102">
        <v>12.782949287208284</v>
      </c>
      <c r="U415" s="102">
        <v>12.514818976049405</v>
      </c>
      <c r="V415" s="102">
        <v>12.967698536787257</v>
      </c>
      <c r="W415" s="102">
        <v>12.4593193801349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9.5878884309427477</v>
      </c>
      <c r="D416" s="105">
        <v>9.3754187509956246</v>
      </c>
      <c r="E416" s="105">
        <v>9.8842021673426519</v>
      </c>
      <c r="F416" s="105">
        <v>9.7708931182086154</v>
      </c>
      <c r="G416" s="105">
        <v>8.9333896465439349</v>
      </c>
      <c r="H416" s="105">
        <v>9.1136262976707112</v>
      </c>
      <c r="I416" s="105">
        <v>9.2124473024730484</v>
      </c>
      <c r="J416" s="105">
        <v>9.1735174264669954</v>
      </c>
      <c r="K416" s="105">
        <v>8.3222983133061366</v>
      </c>
      <c r="L416" s="105">
        <v>9.7767712407327441</v>
      </c>
      <c r="M416" s="105">
        <v>9.5308382780467849</v>
      </c>
      <c r="N416" s="105">
        <v>10.30472182973778</v>
      </c>
      <c r="O416" s="105">
        <v>10.834436629136587</v>
      </c>
      <c r="P416" s="105">
        <v>9.4088058470479474</v>
      </c>
      <c r="Q416" s="105">
        <v>9.8924211317133555</v>
      </c>
      <c r="R416" s="105">
        <v>9.8693656476173928</v>
      </c>
      <c r="S416" s="105">
        <v>10.509584351359585</v>
      </c>
      <c r="T416" s="105">
        <v>10.58689258001492</v>
      </c>
      <c r="U416" s="105">
        <v>10.384976557919298</v>
      </c>
      <c r="V416" s="105">
        <v>10.838737887747881</v>
      </c>
      <c r="W416" s="105">
        <v>10.473646489877044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2.931704402710305</v>
      </c>
      <c r="D417" s="99">
        <v>2.6336439714123103</v>
      </c>
      <c r="E417" s="99">
        <v>3.0606106549825296</v>
      </c>
      <c r="F417" s="99">
        <v>2.9460849970908813</v>
      </c>
      <c r="G417" s="99">
        <v>2.481326676851523</v>
      </c>
      <c r="H417" s="99">
        <v>2.4253011118687957</v>
      </c>
      <c r="I417" s="99">
        <v>2.915278170223929</v>
      </c>
      <c r="J417" s="99">
        <v>2.7052879319993712</v>
      </c>
      <c r="K417" s="99">
        <v>2.2618616179402915</v>
      </c>
      <c r="L417" s="99">
        <v>5.2262023118295309</v>
      </c>
      <c r="M417" s="99">
        <v>2.4583936695190931</v>
      </c>
      <c r="N417" s="99">
        <v>3.2898848654745803</v>
      </c>
      <c r="O417" s="99">
        <v>3.5660252078855685</v>
      </c>
      <c r="P417" s="99">
        <v>2.2633823938550601</v>
      </c>
      <c r="Q417" s="99">
        <v>2.6862727153584429</v>
      </c>
      <c r="R417" s="99">
        <v>2.4808912642019898</v>
      </c>
      <c r="S417" s="99">
        <v>2.9302659265537296</v>
      </c>
      <c r="T417" s="99">
        <v>2.9214073179276854</v>
      </c>
      <c r="U417" s="99">
        <v>2.64122453694451</v>
      </c>
      <c r="V417" s="99">
        <v>2.8418610639957085</v>
      </c>
      <c r="W417" s="99">
        <v>2.7968871962406312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6.6561840282324409</v>
      </c>
      <c r="D418" s="99">
        <v>6.7417747795833138</v>
      </c>
      <c r="E418" s="99">
        <v>6.8235915123601218</v>
      </c>
      <c r="F418" s="99">
        <v>6.8248081211177354</v>
      </c>
      <c r="G418" s="99">
        <v>6.4520629696924132</v>
      </c>
      <c r="H418" s="99">
        <v>6.6883251858019159</v>
      </c>
      <c r="I418" s="99">
        <v>6.2971691322491212</v>
      </c>
      <c r="J418" s="99">
        <v>6.4682294944676242</v>
      </c>
      <c r="K418" s="99">
        <v>6.0604366953658442</v>
      </c>
      <c r="L418" s="99">
        <v>4.5505689289032132</v>
      </c>
      <c r="M418" s="99">
        <v>7.0724446085276931</v>
      </c>
      <c r="N418" s="99">
        <v>7.0148369642631998</v>
      </c>
      <c r="O418" s="99">
        <v>7.2684114212510194</v>
      </c>
      <c r="P418" s="99">
        <v>7.1454234531928877</v>
      </c>
      <c r="Q418" s="99">
        <v>7.2061484163549103</v>
      </c>
      <c r="R418" s="99">
        <v>7.3884743834154039</v>
      </c>
      <c r="S418" s="99">
        <v>7.5793184248058569</v>
      </c>
      <c r="T418" s="99">
        <v>7.6654852620872349</v>
      </c>
      <c r="U418" s="99">
        <v>7.7437520209747879</v>
      </c>
      <c r="V418" s="99">
        <v>7.9968768237521717</v>
      </c>
      <c r="W418" s="99">
        <v>7.6767592936364153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8.1061475642954122</v>
      </c>
      <c r="D419" s="123">
        <v>8.1567083115225714</v>
      </c>
      <c r="E419" s="123">
        <v>7.7523719976866952</v>
      </c>
      <c r="F419" s="123">
        <v>7.0444777861463335</v>
      </c>
      <c r="G419" s="123">
        <v>7.0167922891420877</v>
      </c>
      <c r="H419" s="123">
        <v>6.9417363197582063</v>
      </c>
      <c r="I419" s="123">
        <v>7.1809110770467885</v>
      </c>
      <c r="J419" s="123">
        <v>7.0792750296426714</v>
      </c>
      <c r="K419" s="123">
        <v>5.8480100421020591</v>
      </c>
      <c r="L419" s="123">
        <v>7.1461268806615381</v>
      </c>
      <c r="M419" s="123">
        <v>7.0768911471767533</v>
      </c>
      <c r="N419" s="123">
        <v>7.3427828930976649</v>
      </c>
      <c r="O419" s="123">
        <v>7.4474032731151025</v>
      </c>
      <c r="P419" s="123">
        <v>6.5230216629716331</v>
      </c>
      <c r="Q419" s="123">
        <v>6.6589638678385334</v>
      </c>
      <c r="R419" s="123">
        <v>6.2703567219226359</v>
      </c>
      <c r="S419" s="123">
        <v>6.6235969025014132</v>
      </c>
      <c r="T419" s="123">
        <v>6.5663894158457188</v>
      </c>
      <c r="U419" s="123">
        <v>6.3695403440254532</v>
      </c>
      <c r="V419" s="123">
        <v>6.6016172687640022</v>
      </c>
      <c r="W419" s="123">
        <v>6.1283505005858849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8.9542198363971117</v>
      </c>
      <c r="D420" s="99">
        <v>9.0692470703913095</v>
      </c>
      <c r="E420" s="99">
        <v>8.4663057766335061</v>
      </c>
      <c r="F420" s="99">
        <v>8.2221360021751799</v>
      </c>
      <c r="G420" s="99">
        <v>7.9796681968075616</v>
      </c>
      <c r="H420" s="99">
        <v>7.8786527822442034</v>
      </c>
      <c r="I420" s="99">
        <v>8.2621214464777655</v>
      </c>
      <c r="J420" s="99">
        <v>7.7088539776751812</v>
      </c>
      <c r="K420" s="99">
        <v>7.7802292031534979</v>
      </c>
      <c r="L420" s="99">
        <v>7.9531653991805724</v>
      </c>
      <c r="M420" s="99">
        <v>8.3560474765669426</v>
      </c>
      <c r="N420" s="99">
        <v>8.2929960835613574</v>
      </c>
      <c r="O420" s="99">
        <v>8.3011264961307507</v>
      </c>
      <c r="P420" s="99">
        <v>8.3004636007333037</v>
      </c>
      <c r="Q420" s="99">
        <v>8.1811142096260507</v>
      </c>
      <c r="R420" s="99">
        <v>7.5365037141106379</v>
      </c>
      <c r="S420" s="99">
        <v>8.1691456177369854</v>
      </c>
      <c r="T420" s="99">
        <v>8.1751276890922302</v>
      </c>
      <c r="U420" s="99">
        <v>8.0127383372077183</v>
      </c>
      <c r="V420" s="99">
        <v>8.5059862718211683</v>
      </c>
      <c r="W420" s="99">
        <v>7.745738628055701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7.4625070263349906</v>
      </c>
      <c r="D421" s="110">
        <v>7.3691492770428972</v>
      </c>
      <c r="E421" s="110">
        <v>7.1485145584374958</v>
      </c>
      <c r="F421" s="110">
        <v>5.8514721563551664</v>
      </c>
      <c r="G421" s="110">
        <v>6.3007313042159501</v>
      </c>
      <c r="H421" s="110">
        <v>6.4018414982325202</v>
      </c>
      <c r="I421" s="110">
        <v>6.5482783546908099</v>
      </c>
      <c r="J421" s="110">
        <v>6.7738799727084613</v>
      </c>
      <c r="K421" s="110">
        <v>4.8245991228084408</v>
      </c>
      <c r="L421" s="110">
        <v>6.6951283573182856</v>
      </c>
      <c r="M421" s="110">
        <v>6.3373450561969973</v>
      </c>
      <c r="N421" s="110">
        <v>6.8581812320566673</v>
      </c>
      <c r="O421" s="110">
        <v>7.0244784979219448</v>
      </c>
      <c r="P421" s="110">
        <v>5.7279044240215153</v>
      </c>
      <c r="Q421" s="110">
        <v>6.0833063123892268</v>
      </c>
      <c r="R421" s="110">
        <v>5.9205011930841858</v>
      </c>
      <c r="S421" s="110">
        <v>6.1302820683659469</v>
      </c>
      <c r="T421" s="110">
        <v>6.0153426254653546</v>
      </c>
      <c r="U421" s="110">
        <v>5.8281098164752123</v>
      </c>
      <c r="V421" s="110">
        <v>6.0071571281307907</v>
      </c>
      <c r="W421" s="110">
        <v>5.6513077332523665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106.84141127818644</v>
      </c>
      <c r="D423" s="118">
        <f t="shared" si="194"/>
        <v>100.11648600487649</v>
      </c>
      <c r="E423" s="118">
        <f t="shared" si="194"/>
        <v>105.61893353202059</v>
      </c>
      <c r="F423" s="118">
        <f t="shared" si="194"/>
        <v>110.10658829082294</v>
      </c>
      <c r="G423" s="118">
        <f t="shared" si="194"/>
        <v>98.136240859742486</v>
      </c>
      <c r="H423" s="118">
        <f t="shared" si="194"/>
        <v>97.178604845847161</v>
      </c>
      <c r="I423" s="118">
        <f t="shared" si="194"/>
        <v>86.916174219201906</v>
      </c>
      <c r="J423" s="118">
        <f t="shared" si="194"/>
        <v>95.866648027475719</v>
      </c>
      <c r="K423" s="118">
        <f t="shared" si="194"/>
        <v>89.987630145581079</v>
      </c>
      <c r="L423" s="118">
        <f t="shared" si="194"/>
        <v>98.238558481974252</v>
      </c>
      <c r="M423" s="118">
        <f t="shared" si="194"/>
        <v>76.522123205862997</v>
      </c>
      <c r="N423" s="118">
        <f t="shared" si="194"/>
        <v>88.898018821403724</v>
      </c>
      <c r="O423" s="118">
        <f t="shared" si="194"/>
        <v>96.105165653684779</v>
      </c>
      <c r="P423" s="118">
        <f t="shared" si="194"/>
        <v>70.1582493689383</v>
      </c>
      <c r="Q423" s="118">
        <f t="shared" si="194"/>
        <v>74.155942280627229</v>
      </c>
      <c r="R423" s="118">
        <f t="shared" ref="R423:V423" si="195">R424+R426+R428+R437</f>
        <v>81.979667582259935</v>
      </c>
      <c r="S423" s="118">
        <f t="shared" si="195"/>
        <v>80.262767846459298</v>
      </c>
      <c r="T423" s="118">
        <f t="shared" si="195"/>
        <v>74.187860871570663</v>
      </c>
      <c r="U423" s="118">
        <f t="shared" si="195"/>
        <v>77.290637570570823</v>
      </c>
      <c r="V423" s="118">
        <f t="shared" si="195"/>
        <v>64.93481659060194</v>
      </c>
      <c r="W423" s="118">
        <f t="shared" ref="W423" si="196">W424+W426+W428+W437</f>
        <v>78.175324354242306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92.009493387839726</v>
      </c>
      <c r="D424" s="123">
        <f t="shared" si="197"/>
        <v>84.692102710844253</v>
      </c>
      <c r="E424" s="123">
        <f t="shared" si="197"/>
        <v>90.49805621988628</v>
      </c>
      <c r="F424" s="123">
        <f t="shared" si="197"/>
        <v>96.078536942513267</v>
      </c>
      <c r="G424" s="123">
        <f t="shared" si="197"/>
        <v>84.607030148229441</v>
      </c>
      <c r="H424" s="123">
        <f t="shared" si="197"/>
        <v>83.212048101098077</v>
      </c>
      <c r="I424" s="123">
        <f t="shared" si="197"/>
        <v>73.279614130063578</v>
      </c>
      <c r="J424" s="123">
        <f t="shared" si="197"/>
        <v>81.645298239043356</v>
      </c>
      <c r="K424" s="123">
        <f t="shared" si="197"/>
        <v>75.537031463833188</v>
      </c>
      <c r="L424" s="123">
        <f t="shared" si="197"/>
        <v>83.274651473586189</v>
      </c>
      <c r="M424" s="123">
        <f t="shared" si="197"/>
        <v>61.517588756793948</v>
      </c>
      <c r="N424" s="123">
        <f t="shared" si="197"/>
        <v>73.192918182126249</v>
      </c>
      <c r="O424" s="123">
        <f t="shared" si="197"/>
        <v>78.839305065096013</v>
      </c>
      <c r="P424" s="123">
        <f t="shared" si="197"/>
        <v>55.678436986884321</v>
      </c>
      <c r="Q424" s="123">
        <f t="shared" si="197"/>
        <v>58.636313948064547</v>
      </c>
      <c r="R424" s="123">
        <f t="shared" si="197"/>
        <v>63.878128427764707</v>
      </c>
      <c r="S424" s="123">
        <f t="shared" si="197"/>
        <v>60.418781911539419</v>
      </c>
      <c r="T424" s="123">
        <f t="shared" si="197"/>
        <v>55.28931444220806</v>
      </c>
      <c r="U424" s="123">
        <f t="shared" si="197"/>
        <v>53.585204143638762</v>
      </c>
      <c r="V424" s="123">
        <f t="shared" si="197"/>
        <v>44.964788709993464</v>
      </c>
      <c r="W424" s="123">
        <f t="shared" si="197"/>
        <v>53.185967857444517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92.009493387839726</v>
      </c>
      <c r="D425" s="99">
        <v>84.692102710844253</v>
      </c>
      <c r="E425" s="99">
        <v>90.49805621988628</v>
      </c>
      <c r="F425" s="99">
        <v>96.078536942513267</v>
      </c>
      <c r="G425" s="99">
        <v>84.607030148229441</v>
      </c>
      <c r="H425" s="99">
        <v>83.212048101098077</v>
      </c>
      <c r="I425" s="99">
        <v>73.279614130063578</v>
      </c>
      <c r="J425" s="99">
        <v>81.645298239043356</v>
      </c>
      <c r="K425" s="99">
        <v>75.537031463833188</v>
      </c>
      <c r="L425" s="99">
        <v>83.274651473586189</v>
      </c>
      <c r="M425" s="99">
        <v>61.517588756793948</v>
      </c>
      <c r="N425" s="99">
        <v>73.192918182126249</v>
      </c>
      <c r="O425" s="99">
        <v>78.839305065096013</v>
      </c>
      <c r="P425" s="99">
        <v>55.678436986884321</v>
      </c>
      <c r="Q425" s="99">
        <v>58.636313948064547</v>
      </c>
      <c r="R425" s="99">
        <v>63.878128427764707</v>
      </c>
      <c r="S425" s="99">
        <v>60.418781911539419</v>
      </c>
      <c r="T425" s="99">
        <v>55.28931444220806</v>
      </c>
      <c r="U425" s="99">
        <v>53.585204143638762</v>
      </c>
      <c r="V425" s="99">
        <v>44.964788709993464</v>
      </c>
      <c r="W425" s="99">
        <v>53.185967857444517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0.44732417896237625</v>
      </c>
      <c r="D426" s="123">
        <f t="shared" si="198"/>
        <v>1.1353286263865046</v>
      </c>
      <c r="E426" s="123">
        <f t="shared" si="198"/>
        <v>0.75320597550952773</v>
      </c>
      <c r="F426" s="123">
        <f t="shared" si="198"/>
        <v>0.30768646726397986</v>
      </c>
      <c r="G426" s="123">
        <f t="shared" si="198"/>
        <v>0.3622559172774738</v>
      </c>
      <c r="H426" s="123">
        <f t="shared" si="198"/>
        <v>0.61176080712842107</v>
      </c>
      <c r="I426" s="123">
        <f t="shared" si="198"/>
        <v>0.13712477956916658</v>
      </c>
      <c r="J426" s="123">
        <f t="shared" si="198"/>
        <v>0.71098977207686154</v>
      </c>
      <c r="K426" s="123">
        <f t="shared" si="198"/>
        <v>2.6073545720658742</v>
      </c>
      <c r="L426" s="123">
        <f t="shared" si="198"/>
        <v>1.5228643420262955</v>
      </c>
      <c r="M426" s="123">
        <f t="shared" si="198"/>
        <v>1.0867243125944304</v>
      </c>
      <c r="N426" s="123">
        <f t="shared" si="198"/>
        <v>0.98317336207768868</v>
      </c>
      <c r="O426" s="123">
        <f t="shared" si="198"/>
        <v>1.9603249017749085</v>
      </c>
      <c r="P426" s="123">
        <f t="shared" si="198"/>
        <v>0.86282612178532514</v>
      </c>
      <c r="Q426" s="123">
        <f t="shared" si="198"/>
        <v>1.3146476801451372</v>
      </c>
      <c r="R426" s="123">
        <f t="shared" si="198"/>
        <v>3.9958664224102427</v>
      </c>
      <c r="S426" s="123">
        <f t="shared" si="198"/>
        <v>4.8987235981242998</v>
      </c>
      <c r="T426" s="123">
        <f t="shared" si="198"/>
        <v>3.8554320718353794</v>
      </c>
      <c r="U426" s="123">
        <f t="shared" si="198"/>
        <v>8.8763755416005665</v>
      </c>
      <c r="V426" s="123">
        <f t="shared" si="198"/>
        <v>4.4685969036680522</v>
      </c>
      <c r="W426" s="123">
        <f t="shared" si="198"/>
        <v>10.118682556848237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0.44732417896237625</v>
      </c>
      <c r="D427" s="99">
        <f>RES_hhdet_in_tess!D165</f>
        <v>1.1353286263865046</v>
      </c>
      <c r="E427" s="99">
        <f>RES_hhdet_in_tess!E165</f>
        <v>0.75320597550952773</v>
      </c>
      <c r="F427" s="99">
        <f>RES_hhdet_in_tess!F165</f>
        <v>0.30768646726397986</v>
      </c>
      <c r="G427" s="99">
        <f>RES_hhdet_in_tess!G165</f>
        <v>0.3622559172774738</v>
      </c>
      <c r="H427" s="99">
        <f>RES_hhdet_in_tess!H165</f>
        <v>0.61176080712842107</v>
      </c>
      <c r="I427" s="99">
        <f>RES_hhdet_in_tess!I165</f>
        <v>0.13712477956916658</v>
      </c>
      <c r="J427" s="99">
        <f>RES_hhdet_in_tess!J165</f>
        <v>0.71098977207686154</v>
      </c>
      <c r="K427" s="99">
        <f>RES_hhdet_in_tess!K165</f>
        <v>2.6073545720658742</v>
      </c>
      <c r="L427" s="99">
        <f>RES_hhdet_in_tess!L165</f>
        <v>1.5228643420262955</v>
      </c>
      <c r="M427" s="99">
        <f>RES_hhdet_in_tess!M165</f>
        <v>1.0867243125944304</v>
      </c>
      <c r="N427" s="99">
        <f>RES_hhdet_in_tess!N165</f>
        <v>0.98317336207768868</v>
      </c>
      <c r="O427" s="99">
        <f>RES_hhdet_in_tess!O165</f>
        <v>1.9603249017749085</v>
      </c>
      <c r="P427" s="99">
        <f>RES_hhdet_in_tess!P165</f>
        <v>0.86282612178532514</v>
      </c>
      <c r="Q427" s="99">
        <f>RES_hhdet_in_tess!Q165</f>
        <v>1.3146476801451372</v>
      </c>
      <c r="R427" s="99">
        <f>RES_hhdet_in_tess!R165</f>
        <v>3.9958664224102427</v>
      </c>
      <c r="S427" s="99">
        <f>RES_hhdet_in_tess!S165</f>
        <v>4.8987235981242998</v>
      </c>
      <c r="T427" s="99">
        <f>RES_hhdet_in_tess!T165</f>
        <v>3.8554320718353794</v>
      </c>
      <c r="U427" s="99">
        <f>RES_hhdet_in_tess!U165</f>
        <v>8.8763755416005665</v>
      </c>
      <c r="V427" s="99">
        <f>RES_hhdet_in_tess!V165</f>
        <v>4.4685969036680522</v>
      </c>
      <c r="W427" s="99">
        <f>RES_hhdet_in_tess!W165</f>
        <v>10.118682556848237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8.7076203779697803</v>
      </c>
      <c r="D428" s="123">
        <v>8.6184467982506465</v>
      </c>
      <c r="E428" s="123">
        <v>8.9546465898686733</v>
      </c>
      <c r="F428" s="123">
        <v>8.8917385192524936</v>
      </c>
      <c r="G428" s="123">
        <v>8.239306812225573</v>
      </c>
      <c r="H428" s="123">
        <v>8.3966508131428306</v>
      </c>
      <c r="I428" s="123">
        <v>8.374732871225044</v>
      </c>
      <c r="J428" s="123">
        <v>8.3719870288274727</v>
      </c>
      <c r="K428" s="123">
        <v>7.6919090626497795</v>
      </c>
      <c r="L428" s="123">
        <v>8.2876102722534704</v>
      </c>
      <c r="M428" s="123">
        <v>8.8429285812386542</v>
      </c>
      <c r="N428" s="123">
        <v>9.3778284185814318</v>
      </c>
      <c r="O428" s="123">
        <v>9.8478483608029279</v>
      </c>
      <c r="P428" s="123">
        <v>8.8401925499493323</v>
      </c>
      <c r="Q428" s="123">
        <v>9.2259891886286063</v>
      </c>
      <c r="R428" s="123">
        <v>9.2754701579189138</v>
      </c>
      <c r="S428" s="123">
        <v>9.8301413779426916</v>
      </c>
      <c r="T428" s="123">
        <v>9.9329939945017109</v>
      </c>
      <c r="U428" s="123">
        <v>9.8019021613955672</v>
      </c>
      <c r="V428" s="123">
        <v>10.22898872030904</v>
      </c>
      <c r="W428" s="123">
        <v>9.9091889822793178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8.6399531910550653</v>
      </c>
      <c r="D429" s="99">
        <v>8.8839940479856185</v>
      </c>
      <c r="E429" s="99">
        <v>8.6527957014664416</v>
      </c>
      <c r="F429" s="99">
        <v>8.7702766619949664</v>
      </c>
      <c r="G429" s="99">
        <v>8.5675373408877835</v>
      </c>
      <c r="H429" s="99">
        <v>8.3170350490030245</v>
      </c>
      <c r="I429" s="99">
        <v>8.5747692147832915</v>
      </c>
      <c r="J429" s="99">
        <v>8.027055161357092</v>
      </c>
      <c r="K429" s="99">
        <v>8.0762544475848674</v>
      </c>
      <c r="L429" s="99">
        <v>8.4568773804626165</v>
      </c>
      <c r="M429" s="99">
        <v>9.1020681033353288</v>
      </c>
      <c r="N429" s="99">
        <v>9.0034321788890139</v>
      </c>
      <c r="O429" s="99">
        <v>9.0942522999807505</v>
      </c>
      <c r="P429" s="99">
        <v>9.1420300010425333</v>
      </c>
      <c r="Q429" s="99">
        <v>9.0708592940376409</v>
      </c>
      <c r="R429" s="99">
        <v>9.2284446578548653</v>
      </c>
      <c r="S429" s="99">
        <v>9.8017165115834466</v>
      </c>
      <c r="T429" s="99">
        <v>10.124682413581752</v>
      </c>
      <c r="U429" s="99">
        <v>9.7025479638826209</v>
      </c>
      <c r="V429" s="99">
        <v>9.9238060195199527</v>
      </c>
      <c r="W429" s="99">
        <v>10.18098741733912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8.6399073370744404</v>
      </c>
      <c r="D430" s="99">
        <v>8.8839468022373929</v>
      </c>
      <c r="E430" s="99">
        <v>8.6523179287245586</v>
      </c>
      <c r="F430" s="99">
        <v>8.7702588510881139</v>
      </c>
      <c r="G430" s="99">
        <v>8.5683343176126954</v>
      </c>
      <c r="H430" s="99">
        <v>8.318515750806867</v>
      </c>
      <c r="I430" s="99">
        <v>8.5793169403508767</v>
      </c>
      <c r="J430" s="99">
        <v>8.0308161928392039</v>
      </c>
      <c r="K430" s="99">
        <v>8.0813945893292658</v>
      </c>
      <c r="L430" s="99">
        <v>8.4616879423488722</v>
      </c>
      <c r="M430" s="99">
        <v>9.1080283155127528</v>
      </c>
      <c r="N430" s="99">
        <v>0</v>
      </c>
      <c r="O430" s="99">
        <v>0</v>
      </c>
      <c r="P430" s="99">
        <v>9.1451618693058627</v>
      </c>
      <c r="Q430" s="99">
        <v>9.0729723476620929</v>
      </c>
      <c r="R430" s="99">
        <v>9.2340972783874715</v>
      </c>
      <c r="S430" s="99">
        <v>9.8121411268099532</v>
      </c>
      <c r="T430" s="99">
        <v>10.140621904523258</v>
      </c>
      <c r="U430" s="99">
        <v>9.7115683043945307</v>
      </c>
      <c r="V430" s="99">
        <v>9.9218738822825365</v>
      </c>
      <c r="W430" s="99">
        <v>10.183733476778139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2.0411940970532738</v>
      </c>
      <c r="D431" s="102">
        <v>1.9160734776973534</v>
      </c>
      <c r="E431" s="102">
        <v>2.07720808418172</v>
      </c>
      <c r="F431" s="102">
        <v>2.0475096973495441</v>
      </c>
      <c r="G431" s="102">
        <v>1.8325056551507468</v>
      </c>
      <c r="H431" s="102">
        <v>1.7003981065729215</v>
      </c>
      <c r="I431" s="102">
        <v>2.1210175473854078</v>
      </c>
      <c r="J431" s="102">
        <v>1.8389334174889438</v>
      </c>
      <c r="K431" s="102">
        <v>1.7006817053309649</v>
      </c>
      <c r="L431" s="102">
        <v>3.8139730284141038</v>
      </c>
      <c r="M431" s="102">
        <v>1.8227593400273443</v>
      </c>
      <c r="N431" s="102">
        <v>0</v>
      </c>
      <c r="O431" s="102">
        <v>0</v>
      </c>
      <c r="P431" s="102">
        <v>1.7443889849648875</v>
      </c>
      <c r="Q431" s="102">
        <v>1.9881296199479714</v>
      </c>
      <c r="R431" s="102">
        <v>1.8792759541109068</v>
      </c>
      <c r="S431" s="102">
        <v>2.2474609685111613</v>
      </c>
      <c r="T431" s="102">
        <v>2.3145598544213102</v>
      </c>
      <c r="U431" s="102">
        <v>2.0455246728022085</v>
      </c>
      <c r="V431" s="102">
        <v>2.1723827012018733</v>
      </c>
      <c r="W431" s="102">
        <v>2.2857398414791792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6.5987132400211657</v>
      </c>
      <c r="D432" s="105">
        <v>6.9678733245400393</v>
      </c>
      <c r="E432" s="105">
        <v>6.5751098445428386</v>
      </c>
      <c r="F432" s="105">
        <v>6.7227491537385706</v>
      </c>
      <c r="G432" s="105">
        <v>6.735828662461949</v>
      </c>
      <c r="H432" s="105">
        <v>6.618117644233946</v>
      </c>
      <c r="I432" s="105">
        <v>6.4582993929654693</v>
      </c>
      <c r="J432" s="105">
        <v>6.191882775350261</v>
      </c>
      <c r="K432" s="105">
        <v>6.3807128839983003</v>
      </c>
      <c r="L432" s="105">
        <v>4.6477149139347693</v>
      </c>
      <c r="M432" s="105">
        <v>7.2852689754854092</v>
      </c>
      <c r="N432" s="105">
        <v>0</v>
      </c>
      <c r="O432" s="105">
        <v>0</v>
      </c>
      <c r="P432" s="105">
        <v>7.4007728843409764</v>
      </c>
      <c r="Q432" s="105">
        <v>7.0848427277141219</v>
      </c>
      <c r="R432" s="105">
        <v>7.3548213242765659</v>
      </c>
      <c r="S432" s="105">
        <v>7.564680158298791</v>
      </c>
      <c r="T432" s="105">
        <v>7.8260620501019504</v>
      </c>
      <c r="U432" s="105">
        <v>7.6660436315923226</v>
      </c>
      <c r="V432" s="105">
        <v>7.7494911810806615</v>
      </c>
      <c r="W432" s="105">
        <v>7.8979936352989615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8.7159197756289064</v>
      </c>
      <c r="D433" s="102">
        <v>8.5951199457445515</v>
      </c>
      <c r="E433" s="102">
        <v>8.9803442595899039</v>
      </c>
      <c r="F433" s="102">
        <v>8.9036951058075662</v>
      </c>
      <c r="G433" s="102">
        <v>8.2052454447227205</v>
      </c>
      <c r="H433" s="102">
        <v>8.4030952450259875</v>
      </c>
      <c r="I433" s="102">
        <v>8.3607632644536238</v>
      </c>
      <c r="J433" s="102">
        <v>8.3861084320511914</v>
      </c>
      <c r="K433" s="102">
        <v>7.6677284207635319</v>
      </c>
      <c r="L433" s="102">
        <v>8.2797185735297454</v>
      </c>
      <c r="M433" s="102">
        <v>8.8310490216883402</v>
      </c>
      <c r="N433" s="102">
        <v>9.3923731869011444</v>
      </c>
      <c r="O433" s="102">
        <v>9.8804555052896408</v>
      </c>
      <c r="P433" s="102">
        <v>8.8283770996622355</v>
      </c>
      <c r="Q433" s="102">
        <v>9.2319899179828546</v>
      </c>
      <c r="R433" s="102">
        <v>9.2771327429951533</v>
      </c>
      <c r="S433" s="102">
        <v>9.8310144803979327</v>
      </c>
      <c r="T433" s="102">
        <v>9.9248621324661688</v>
      </c>
      <c r="U433" s="102">
        <v>9.8036933935879045</v>
      </c>
      <c r="V433" s="102">
        <v>10.238576710517792</v>
      </c>
      <c r="W433" s="102">
        <v>9.8977803850664898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8.7156208096829211</v>
      </c>
      <c r="D434" s="105">
        <v>8.594512870065298</v>
      </c>
      <c r="E434" s="105">
        <v>8.9800498379235449</v>
      </c>
      <c r="F434" s="105">
        <v>8.9038330762920328</v>
      </c>
      <c r="G434" s="105">
        <v>8.2060380841575942</v>
      </c>
      <c r="H434" s="105">
        <v>8.4057167024874708</v>
      </c>
      <c r="I434" s="105">
        <v>8.3653886435345637</v>
      </c>
      <c r="J434" s="105">
        <v>8.3914596221532598</v>
      </c>
      <c r="K434" s="105">
        <v>7.6722232411007143</v>
      </c>
      <c r="L434" s="105">
        <v>8.2846643361096532</v>
      </c>
      <c r="M434" s="105">
        <v>8.837422245110865</v>
      </c>
      <c r="N434" s="105">
        <v>9.3950856654877537</v>
      </c>
      <c r="O434" s="105">
        <v>9.8785100034528117</v>
      </c>
      <c r="P434" s="105">
        <v>8.8268926761709139</v>
      </c>
      <c r="Q434" s="105">
        <v>9.2306886376934845</v>
      </c>
      <c r="R434" s="105">
        <v>9.2773632254631249</v>
      </c>
      <c r="S434" s="105">
        <v>9.8327301356509889</v>
      </c>
      <c r="T434" s="105">
        <v>9.9337071107199684</v>
      </c>
      <c r="U434" s="105">
        <v>9.8127995711934606</v>
      </c>
      <c r="V434" s="105">
        <v>10.240652958878341</v>
      </c>
      <c r="W434" s="105">
        <v>9.8986282726379304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2.0594367814504819</v>
      </c>
      <c r="D435" s="99">
        <v>1.8527380904819859</v>
      </c>
      <c r="E435" s="99">
        <v>2.1564583255634231</v>
      </c>
      <c r="F435" s="99">
        <v>2.0790249551742987</v>
      </c>
      <c r="G435" s="99">
        <v>1.7539751144651814</v>
      </c>
      <c r="H435" s="99">
        <v>1.7173915166855565</v>
      </c>
      <c r="I435" s="99">
        <v>2.0682195112854447</v>
      </c>
      <c r="J435" s="99">
        <v>1.9232301276856347</v>
      </c>
      <c r="K435" s="99">
        <v>1.6117865457348703</v>
      </c>
      <c r="L435" s="99">
        <v>3.7340954072064401</v>
      </c>
      <c r="M435" s="99">
        <v>1.7649776365831717</v>
      </c>
      <c r="N435" s="99">
        <v>2.3802487012245521</v>
      </c>
      <c r="O435" s="99">
        <v>2.6100985822017928</v>
      </c>
      <c r="P435" s="99">
        <v>1.6814692229780257</v>
      </c>
      <c r="Q435" s="99">
        <v>2.024540221338575</v>
      </c>
      <c r="R435" s="99">
        <v>1.8888888420477199</v>
      </c>
      <c r="S435" s="99">
        <v>2.2534117108451324</v>
      </c>
      <c r="T435" s="99">
        <v>2.2682218486327317</v>
      </c>
      <c r="U435" s="99">
        <v>2.0690475502186723</v>
      </c>
      <c r="V435" s="99">
        <v>2.243776135126168</v>
      </c>
      <c r="W435" s="99">
        <v>2.2218689790015156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6.6561840282324409</v>
      </c>
      <c r="D436" s="99">
        <v>6.7417747795833138</v>
      </c>
      <c r="E436" s="99">
        <v>6.8235915123601218</v>
      </c>
      <c r="F436" s="99">
        <v>6.8248081211177354</v>
      </c>
      <c r="G436" s="99">
        <v>6.4520629696924132</v>
      </c>
      <c r="H436" s="99">
        <v>6.6883251858019159</v>
      </c>
      <c r="I436" s="99">
        <v>6.2971691322491212</v>
      </c>
      <c r="J436" s="99">
        <v>6.4682294944676242</v>
      </c>
      <c r="K436" s="99">
        <v>6.0604366953658442</v>
      </c>
      <c r="L436" s="99">
        <v>4.5505689289032132</v>
      </c>
      <c r="M436" s="99">
        <v>7.0724446085276931</v>
      </c>
      <c r="N436" s="99">
        <v>7.0148369642631998</v>
      </c>
      <c r="O436" s="99">
        <v>7.2684114212510194</v>
      </c>
      <c r="P436" s="99">
        <v>7.1454234531928877</v>
      </c>
      <c r="Q436" s="99">
        <v>7.2061484163549103</v>
      </c>
      <c r="R436" s="99">
        <v>7.3884743834154039</v>
      </c>
      <c r="S436" s="99">
        <v>7.5793184248058569</v>
      </c>
      <c r="T436" s="99">
        <v>7.6654852620872349</v>
      </c>
      <c r="U436" s="99">
        <v>7.7437520209747879</v>
      </c>
      <c r="V436" s="99">
        <v>7.9968768237521717</v>
      </c>
      <c r="W436" s="99">
        <v>7.6767592936364153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5.6769733334145593</v>
      </c>
      <c r="D437" s="123">
        <v>5.6706078693950897</v>
      </c>
      <c r="E437" s="123">
        <v>5.4130247467561121</v>
      </c>
      <c r="F437" s="123">
        <v>4.828626361793197</v>
      </c>
      <c r="G437" s="123">
        <v>4.9276479820099928</v>
      </c>
      <c r="H437" s="123">
        <v>4.9581451244778396</v>
      </c>
      <c r="I437" s="123">
        <v>5.124702438344122</v>
      </c>
      <c r="J437" s="123">
        <v>5.1383729875280331</v>
      </c>
      <c r="K437" s="123">
        <v>4.1513350470322372</v>
      </c>
      <c r="L437" s="123">
        <v>5.1534323941082976</v>
      </c>
      <c r="M437" s="123">
        <v>5.0748815552359581</v>
      </c>
      <c r="N437" s="123">
        <v>5.3440988586183567</v>
      </c>
      <c r="O437" s="123">
        <v>5.4576873260109267</v>
      </c>
      <c r="P437" s="123">
        <v>4.7767937103193185</v>
      </c>
      <c r="Q437" s="123">
        <v>4.9789914637889474</v>
      </c>
      <c r="R437" s="123">
        <v>4.8302025741660586</v>
      </c>
      <c r="S437" s="123">
        <v>5.1151209588528905</v>
      </c>
      <c r="T437" s="123">
        <v>5.1101203630255174</v>
      </c>
      <c r="U437" s="123">
        <v>5.0271557239359161</v>
      </c>
      <c r="V437" s="123">
        <v>5.2724422566313924</v>
      </c>
      <c r="W437" s="123">
        <v>4.9614849576702396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5.5561962138660661</v>
      </c>
      <c r="D438" s="99">
        <v>5.6290320413989736</v>
      </c>
      <c r="E438" s="99">
        <v>5.2561467896263494</v>
      </c>
      <c r="F438" s="99">
        <v>5.1058610879135902</v>
      </c>
      <c r="G438" s="99">
        <v>4.9565385147938308</v>
      </c>
      <c r="H438" s="99">
        <v>4.8950100686163758</v>
      </c>
      <c r="I438" s="99">
        <v>5.1345162946821628</v>
      </c>
      <c r="J438" s="99">
        <v>4.7918279614598296</v>
      </c>
      <c r="K438" s="99">
        <v>4.8373026706084428</v>
      </c>
      <c r="L438" s="99">
        <v>4.9459088835226224</v>
      </c>
      <c r="M438" s="99">
        <v>5.1970659897881992</v>
      </c>
      <c r="N438" s="99">
        <v>5.1578510079302076</v>
      </c>
      <c r="O438" s="99">
        <v>5.1629077396883556</v>
      </c>
      <c r="P438" s="99">
        <v>5.1624954501298621</v>
      </c>
      <c r="Q438" s="99">
        <v>5.0882657783664049</v>
      </c>
      <c r="R438" s="99">
        <v>4.6908419623246198</v>
      </c>
      <c r="S438" s="99">
        <v>5.0908005555838773</v>
      </c>
      <c r="T438" s="99">
        <v>5.1017577495034674</v>
      </c>
      <c r="U438" s="99">
        <v>5.0077560785454809</v>
      </c>
      <c r="V438" s="99">
        <v>5.323276657479779</v>
      </c>
      <c r="W438" s="99">
        <v>4.8536088080796649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5.7686365710379901</v>
      </c>
      <c r="D439" s="110">
        <v>5.706489544158039</v>
      </c>
      <c r="E439" s="110">
        <v>5.5457148144634711</v>
      </c>
      <c r="F439" s="110">
        <v>4.5477786722568139</v>
      </c>
      <c r="G439" s="110">
        <v>4.9061629877386199</v>
      </c>
      <c r="H439" s="110">
        <v>4.9945264787192789</v>
      </c>
      <c r="I439" s="110">
        <v>5.1189602009151418</v>
      </c>
      <c r="J439" s="110">
        <v>5.3064744437427063</v>
      </c>
      <c r="K439" s="110">
        <v>3.7880083756065344</v>
      </c>
      <c r="L439" s="110">
        <v>5.2694030630236997</v>
      </c>
      <c r="M439" s="110">
        <v>5.0042404468150963</v>
      </c>
      <c r="N439" s="110">
        <v>5.4390838774694936</v>
      </c>
      <c r="O439" s="110">
        <v>5.603717780514236</v>
      </c>
      <c r="P439" s="110">
        <v>4.6042546833609395</v>
      </c>
      <c r="Q439" s="110">
        <v>4.9376653325415001</v>
      </c>
      <c r="R439" s="110">
        <v>4.8687100151313301</v>
      </c>
      <c r="S439" s="110">
        <v>5.1228836489489655</v>
      </c>
      <c r="T439" s="110">
        <v>5.1129848385074217</v>
      </c>
      <c r="U439" s="110">
        <v>5.0335478691805005</v>
      </c>
      <c r="V439" s="110">
        <v>5.2565739952656454</v>
      </c>
      <c r="W439" s="110">
        <v>4.9933026370855558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1.2196998587014123</v>
      </c>
      <c r="D441" s="118">
        <f t="shared" si="199"/>
        <v>1.2140679375676728</v>
      </c>
      <c r="E441" s="118">
        <f t="shared" si="199"/>
        <v>1.1260851197404216</v>
      </c>
      <c r="F441" s="118">
        <f t="shared" si="199"/>
        <v>1.2226769684176535</v>
      </c>
      <c r="G441" s="118">
        <f t="shared" si="199"/>
        <v>1.06142082808542</v>
      </c>
      <c r="H441" s="118">
        <f t="shared" si="199"/>
        <v>0.8824370314345541</v>
      </c>
      <c r="I441" s="118">
        <f t="shared" si="199"/>
        <v>0.88534863592924795</v>
      </c>
      <c r="J441" s="118">
        <f t="shared" si="199"/>
        <v>0.6870236389748301</v>
      </c>
      <c r="K441" s="118">
        <f t="shared" si="199"/>
        <v>0.77699777608910559</v>
      </c>
      <c r="L441" s="118">
        <f t="shared" si="199"/>
        <v>0.76380932416194458</v>
      </c>
      <c r="M441" s="118">
        <f t="shared" si="199"/>
        <v>0.821525947232014</v>
      </c>
      <c r="N441" s="118">
        <f t="shared" si="199"/>
        <v>0.75163603647730415</v>
      </c>
      <c r="O441" s="118">
        <f t="shared" si="199"/>
        <v>0.74693088292270249</v>
      </c>
      <c r="P441" s="118">
        <f t="shared" si="199"/>
        <v>0.69198416783179073</v>
      </c>
      <c r="Q441" s="118">
        <f t="shared" si="199"/>
        <v>0.60929394294808725</v>
      </c>
      <c r="R441" s="118">
        <f t="shared" ref="R441:V441" si="200">R442+R444+R446+R455</f>
        <v>0.46538231888571835</v>
      </c>
      <c r="S441" s="118">
        <f t="shared" si="200"/>
        <v>0.55436468572789432</v>
      </c>
      <c r="T441" s="118">
        <f t="shared" si="200"/>
        <v>0.56771982462583137</v>
      </c>
      <c r="U441" s="118">
        <f t="shared" si="200"/>
        <v>0.5345294872169275</v>
      </c>
      <c r="V441" s="118">
        <f t="shared" si="200"/>
        <v>0.54503389435849559</v>
      </c>
      <c r="W441" s="118">
        <f t="shared" ref="W441" si="201">W442+W444+W446+W455</f>
        <v>0.51209110270724567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0.34205708252529327</v>
      </c>
      <c r="D446" s="123">
        <v>0.25970776371566795</v>
      </c>
      <c r="E446" s="123">
        <v>0.24480571334966492</v>
      </c>
      <c r="F446" s="123">
        <v>0.28276098955692996</v>
      </c>
      <c r="G446" s="123">
        <v>0.28832677499575043</v>
      </c>
      <c r="H446" s="123">
        <v>0.22815049893018161</v>
      </c>
      <c r="I446" s="123">
        <v>0.19255477936227292</v>
      </c>
      <c r="J446" s="123">
        <v>0.11503928896188348</v>
      </c>
      <c r="K446" s="123">
        <v>0.16503610782607969</v>
      </c>
      <c r="L446" s="123">
        <v>0.11613964545974337</v>
      </c>
      <c r="M446" s="123">
        <v>0.12614033460285407</v>
      </c>
      <c r="N446" s="123">
        <v>0.11537935590786376</v>
      </c>
      <c r="O446" s="123">
        <v>0.12224620990523608</v>
      </c>
      <c r="P446" s="123">
        <v>0.10921038591300572</v>
      </c>
      <c r="Q446" s="123">
        <v>9.9326080028966021E-2</v>
      </c>
      <c r="R446" s="123">
        <v>9.474556368171437E-2</v>
      </c>
      <c r="S446" s="123">
        <v>0.10536657773665821</v>
      </c>
      <c r="T446" s="123">
        <v>9.3909687174088013E-2</v>
      </c>
      <c r="U446" s="123">
        <v>8.3424155049958149E-2</v>
      </c>
      <c r="V446" s="123">
        <v>8.5367541572114333E-2</v>
      </c>
      <c r="W446" s="123">
        <v>0.1113296166989948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3.134654374709978</v>
      </c>
      <c r="D447" s="99">
        <v>3.2150092129526864</v>
      </c>
      <c r="E447" s="99">
        <v>3.1221001083606068</v>
      </c>
      <c r="F447" s="99">
        <v>3.1549981745727704</v>
      </c>
      <c r="G447" s="99">
        <v>3.0716700386555309</v>
      </c>
      <c r="H447" s="99">
        <v>2.9708182160887615</v>
      </c>
      <c r="I447" s="99">
        <v>3.0502971366574694</v>
      </c>
      <c r="J447" s="99">
        <v>2.8416593362140232</v>
      </c>
      <c r="K447" s="99">
        <v>2.842436277956049</v>
      </c>
      <c r="L447" s="99">
        <v>2.9559730577651897</v>
      </c>
      <c r="M447" s="99">
        <v>3.1362278213937906</v>
      </c>
      <c r="N447" s="99">
        <v>3.0303636977288484</v>
      </c>
      <c r="O447" s="99">
        <v>2.9600022475021546</v>
      </c>
      <c r="P447" s="99">
        <v>2.8606226023268828</v>
      </c>
      <c r="Q447" s="99">
        <v>2.7421854981485732</v>
      </c>
      <c r="R447" s="99">
        <v>2.7274592728175375</v>
      </c>
      <c r="S447" s="99">
        <v>2.8358013129791306</v>
      </c>
      <c r="T447" s="99">
        <v>2.8743463333377184</v>
      </c>
      <c r="U447" s="99">
        <v>2.7121493934263996</v>
      </c>
      <c r="V447" s="99">
        <v>2.7434137657574378</v>
      </c>
      <c r="W447" s="99">
        <v>2.7999899248362392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0.74056396654839796</v>
      </c>
      <c r="D448" s="99">
        <v>0.69340364820348621</v>
      </c>
      <c r="E448" s="99">
        <v>0.7494978280386515</v>
      </c>
      <c r="F448" s="99">
        <v>0.73656620042000276</v>
      </c>
      <c r="G448" s="99">
        <v>0.65699774539997524</v>
      </c>
      <c r="H448" s="99">
        <v>0.60737674421790644</v>
      </c>
      <c r="I448" s="99">
        <v>0.75450820768865035</v>
      </c>
      <c r="J448" s="99">
        <v>0.65100117159278992</v>
      </c>
      <c r="K448" s="99">
        <v>0.59855461561571788</v>
      </c>
      <c r="L448" s="99">
        <v>1.3331163510873181</v>
      </c>
      <c r="M448" s="99">
        <v>0.6280538102988239</v>
      </c>
      <c r="N448" s="99">
        <v>0</v>
      </c>
      <c r="O448" s="99">
        <v>0</v>
      </c>
      <c r="P448" s="99">
        <v>0.54583484817612216</v>
      </c>
      <c r="Q448" s="99">
        <v>0.60102577226002063</v>
      </c>
      <c r="R448" s="99">
        <v>0.55541847161212399</v>
      </c>
      <c r="S448" s="99">
        <v>0.65022822868233499</v>
      </c>
      <c r="T448" s="99">
        <v>0.65709188289423448</v>
      </c>
      <c r="U448" s="99">
        <v>0.57178470245451085</v>
      </c>
      <c r="V448" s="99">
        <v>0.60055029242287017</v>
      </c>
      <c r="W448" s="99">
        <v>0.62862748617473352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0.74056396654839796</v>
      </c>
      <c r="D449" s="102">
        <v>0.69340364820348621</v>
      </c>
      <c r="E449" s="102">
        <v>0.7494978280386515</v>
      </c>
      <c r="F449" s="102">
        <v>0.73656620042000276</v>
      </c>
      <c r="G449" s="102">
        <v>0.65699774539997524</v>
      </c>
      <c r="H449" s="102">
        <v>0.60737674421790644</v>
      </c>
      <c r="I449" s="102">
        <v>0.75450820768865035</v>
      </c>
      <c r="J449" s="102">
        <v>0.65100117159278992</v>
      </c>
      <c r="K449" s="102">
        <v>0.59855461561571788</v>
      </c>
      <c r="L449" s="102">
        <v>1.3331163510873181</v>
      </c>
      <c r="M449" s="102">
        <v>0.6280538102988239</v>
      </c>
      <c r="N449" s="102">
        <v>0</v>
      </c>
      <c r="O449" s="102">
        <v>0</v>
      </c>
      <c r="P449" s="102">
        <v>0.54583484817612216</v>
      </c>
      <c r="Q449" s="102">
        <v>0.60102577226002063</v>
      </c>
      <c r="R449" s="102">
        <v>0.55541847161212399</v>
      </c>
      <c r="S449" s="102">
        <v>0.65022822868233499</v>
      </c>
      <c r="T449" s="102">
        <v>0.65709188289423448</v>
      </c>
      <c r="U449" s="102">
        <v>0.57178470245451085</v>
      </c>
      <c r="V449" s="102">
        <v>0.60055029242287017</v>
      </c>
      <c r="W449" s="102">
        <v>0.62862748617473352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0.87764277617611897</v>
      </c>
      <c r="D455" s="123">
        <v>0.95436017385200478</v>
      </c>
      <c r="E455" s="123">
        <v>0.88127940639075675</v>
      </c>
      <c r="F455" s="123">
        <v>0.93991597886072364</v>
      </c>
      <c r="G455" s="123">
        <v>0.77309405308966961</v>
      </c>
      <c r="H455" s="123">
        <v>0.65428653250437252</v>
      </c>
      <c r="I455" s="123">
        <v>0.69279385656697501</v>
      </c>
      <c r="J455" s="123">
        <v>0.57198435001294656</v>
      </c>
      <c r="K455" s="123">
        <v>0.61196166826302589</v>
      </c>
      <c r="L455" s="123">
        <v>0.64766967870220116</v>
      </c>
      <c r="M455" s="123">
        <v>0.69538561262915999</v>
      </c>
      <c r="N455" s="123">
        <v>0.6362566805694404</v>
      </c>
      <c r="O455" s="123">
        <v>0.62468467301746644</v>
      </c>
      <c r="P455" s="123">
        <v>0.58277378191878504</v>
      </c>
      <c r="Q455" s="123">
        <v>0.50996786291912122</v>
      </c>
      <c r="R455" s="123">
        <v>0.37063675520400396</v>
      </c>
      <c r="S455" s="123">
        <v>0.44899810799123607</v>
      </c>
      <c r="T455" s="123">
        <v>0.47381013745174339</v>
      </c>
      <c r="U455" s="123">
        <v>0.45110533216696941</v>
      </c>
      <c r="V455" s="123">
        <v>0.45966635278638129</v>
      </c>
      <c r="W455" s="123">
        <v>0.40076148600825084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2.034040578035968</v>
      </c>
      <c r="D456" s="99">
        <v>2.0601701645100898</v>
      </c>
      <c r="E456" s="99">
        <v>1.923206020220068</v>
      </c>
      <c r="F456" s="99">
        <v>1.8677404142541139</v>
      </c>
      <c r="G456" s="99">
        <v>1.8126614275868058</v>
      </c>
      <c r="H456" s="99">
        <v>1.7897147660145933</v>
      </c>
      <c r="I456" s="99">
        <v>1.8768235077818893</v>
      </c>
      <c r="J456" s="99">
        <v>1.7511432695686944</v>
      </c>
      <c r="K456" s="99">
        <v>1.7673568657883487</v>
      </c>
      <c r="L456" s="99">
        <v>1.8066410520778591</v>
      </c>
      <c r="M456" s="99">
        <v>1.8981597447769465</v>
      </c>
      <c r="N456" s="99">
        <v>1.883836990341798</v>
      </c>
      <c r="O456" s="99">
        <v>1.8856838948610617</v>
      </c>
      <c r="P456" s="99">
        <v>1.8855333115425776</v>
      </c>
      <c r="Q456" s="99">
        <v>1.8584219038586538</v>
      </c>
      <c r="R456" s="99">
        <v>1.7119921836973728</v>
      </c>
      <c r="S456" s="99">
        <v>1.8557031185251343</v>
      </c>
      <c r="T456" s="99">
        <v>1.8570620058541913</v>
      </c>
      <c r="U456" s="99">
        <v>1.8201736406801055</v>
      </c>
      <c r="V456" s="99">
        <v>1.9322198415068976</v>
      </c>
      <c r="W456" s="99">
        <v>1.7595219867491332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07DFE-E0DD-4D93-89FE-CC9E1F706D86}"/>
</file>

<file path=customXml/itemProps2.xml><?xml version="1.0" encoding="utf-8"?>
<ds:datastoreItem xmlns:ds="http://schemas.openxmlformats.org/officeDocument/2006/customXml" ds:itemID="{12139A5F-9CB5-4ABA-8607-B1BBABFCCF5B}"/>
</file>

<file path=customXml/itemProps3.xml><?xml version="1.0" encoding="utf-8"?>
<ds:datastoreItem xmlns:ds="http://schemas.openxmlformats.org/officeDocument/2006/customXml" ds:itemID="{8B6330CC-12F9-40C8-A0D4-8FED1CB9E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2024-05-20T16:50:33Z</dcterms:created>
  <dcterms:modified xsi:type="dcterms:W3CDTF">2024-05-20T16:50:34Z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